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0" documentId="13_ncr:1_{36B44D68-0B6A-47D2-9C35-71BE6451B112}" xr6:coauthVersionLast="47" xr6:coauthVersionMax="47" xr10:uidLastSave="{00000000-0000-0000-0000-000000000000}"/>
  <bookViews>
    <workbookView xWindow="-120" yWindow="-120" windowWidth="29040" windowHeight="15720" tabRatio="717" xr2:uid="{00000000-000D-0000-FFFF-FFFF00000000}"/>
  </bookViews>
  <sheets>
    <sheet name="Status Ugovora OPULJP_31122025" sheetId="3" r:id="rId1"/>
  </sheets>
  <definedNames>
    <definedName name="Cilj">#REF!</definedName>
    <definedName name="Operacija">#REF!</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037" i="3" l="1"/>
  <c r="W4037" i="3"/>
  <c r="S4037" i="3"/>
  <c r="G4037" i="3" a="1"/>
  <c r="G4037" i="3" s="1"/>
  <c r="E4037" i="3" a="1"/>
  <c r="E4037" i="3" s="1"/>
  <c r="A4037" i="3"/>
  <c r="Z4036" i="3"/>
  <c r="X4036" i="3"/>
  <c r="V4036" i="3"/>
  <c r="T4036" i="3"/>
  <c r="Q4036" i="3"/>
  <c r="R4036" i="3" s="1"/>
  <c r="P4036" i="3"/>
  <c r="J4036" i="3"/>
  <c r="Z4035" i="3"/>
  <c r="X4035" i="3"/>
  <c r="V4035" i="3"/>
  <c r="T4035" i="3"/>
  <c r="Q4035" i="3"/>
  <c r="R4035" i="3" s="1"/>
  <c r="O4035" i="3"/>
  <c r="P4035" i="3" s="1"/>
  <c r="J4035" i="3"/>
  <c r="Z4034" i="3"/>
  <c r="X4034" i="3"/>
  <c r="V4034" i="3"/>
  <c r="T4034" i="3"/>
  <c r="Q4034" i="3"/>
  <c r="R4034" i="3" s="1"/>
  <c r="O4034" i="3"/>
  <c r="P4034" i="3" s="1"/>
  <c r="J4034" i="3"/>
  <c r="Z4033" i="3"/>
  <c r="X4033" i="3"/>
  <c r="V4033" i="3"/>
  <c r="T4033" i="3"/>
  <c r="Q4033" i="3"/>
  <c r="R4033" i="3" s="1"/>
  <c r="O4033" i="3"/>
  <c r="P4033" i="3" s="1"/>
  <c r="J4033" i="3"/>
  <c r="Z4032" i="3"/>
  <c r="X4032" i="3"/>
  <c r="V4032" i="3"/>
  <c r="T4032" i="3"/>
  <c r="Q4032" i="3"/>
  <c r="R4032" i="3" s="1"/>
  <c r="O4032" i="3"/>
  <c r="P4032" i="3" s="1"/>
  <c r="J4032" i="3"/>
  <c r="Z4031" i="3"/>
  <c r="X4031" i="3"/>
  <c r="V4031" i="3"/>
  <c r="T4031" i="3"/>
  <c r="Q4031" i="3"/>
  <c r="R4031" i="3" s="1"/>
  <c r="O4031" i="3"/>
  <c r="P4031" i="3" s="1"/>
  <c r="J4031" i="3"/>
  <c r="Z4030" i="3"/>
  <c r="X4030" i="3"/>
  <c r="V4030" i="3"/>
  <c r="T4030" i="3"/>
  <c r="Q4030" i="3"/>
  <c r="R4030" i="3" s="1"/>
  <c r="O4030" i="3"/>
  <c r="P4030" i="3" s="1"/>
  <c r="J4030" i="3"/>
  <c r="Z4029" i="3"/>
  <c r="X4029" i="3"/>
  <c r="V4029" i="3"/>
  <c r="T4029" i="3"/>
  <c r="Q4029" i="3"/>
  <c r="R4029" i="3" s="1"/>
  <c r="O4029" i="3"/>
  <c r="P4029" i="3" s="1"/>
  <c r="J4029" i="3"/>
  <c r="Z4028" i="3"/>
  <c r="X4028" i="3"/>
  <c r="V4028" i="3"/>
  <c r="T4028" i="3"/>
  <c r="Q4028" i="3"/>
  <c r="R4028" i="3" s="1"/>
  <c r="O4028" i="3"/>
  <c r="P4028" i="3" s="1"/>
  <c r="J4028" i="3"/>
  <c r="Z4027" i="3"/>
  <c r="X4027" i="3"/>
  <c r="V4027" i="3"/>
  <c r="T4027" i="3"/>
  <c r="Q4027" i="3"/>
  <c r="R4027" i="3" s="1"/>
  <c r="O4027" i="3"/>
  <c r="P4027" i="3" s="1"/>
  <c r="J4027" i="3"/>
  <c r="Z4026" i="3"/>
  <c r="X4026" i="3"/>
  <c r="V4026" i="3"/>
  <c r="T4026" i="3"/>
  <c r="Q4026" i="3"/>
  <c r="R4026" i="3" s="1"/>
  <c r="O4026" i="3"/>
  <c r="P4026" i="3" s="1"/>
  <c r="J4026" i="3"/>
  <c r="Z4025" i="3"/>
  <c r="X4025" i="3"/>
  <c r="V4025" i="3"/>
  <c r="T4025" i="3"/>
  <c r="Q4025" i="3"/>
  <c r="R4025" i="3" s="1"/>
  <c r="O4025" i="3"/>
  <c r="P4025" i="3" s="1"/>
  <c r="J4025" i="3"/>
  <c r="Z4024" i="3"/>
  <c r="X4024" i="3"/>
  <c r="V4024" i="3"/>
  <c r="T4024" i="3"/>
  <c r="Q4024" i="3"/>
  <c r="R4024" i="3" s="1"/>
  <c r="O4024" i="3"/>
  <c r="P4024" i="3" s="1"/>
  <c r="J4024" i="3"/>
  <c r="Z4023" i="3"/>
  <c r="X4023" i="3"/>
  <c r="V4023" i="3"/>
  <c r="T4023" i="3"/>
  <c r="Q4023" i="3"/>
  <c r="R4023" i="3" s="1"/>
  <c r="O4023" i="3"/>
  <c r="P4023" i="3" s="1"/>
  <c r="J4023" i="3"/>
  <c r="Z4022" i="3"/>
  <c r="X4022" i="3"/>
  <c r="V4022" i="3"/>
  <c r="T4022" i="3"/>
  <c r="Q4022" i="3"/>
  <c r="R4022" i="3" s="1"/>
  <c r="O4022" i="3"/>
  <c r="P4022" i="3" s="1"/>
  <c r="J4022" i="3"/>
  <c r="Z4021" i="3"/>
  <c r="X4021" i="3"/>
  <c r="V4021" i="3"/>
  <c r="T4021" i="3"/>
  <c r="Q4021" i="3"/>
  <c r="R4021" i="3" s="1"/>
  <c r="O4021" i="3"/>
  <c r="P4021" i="3" s="1"/>
  <c r="J4021" i="3"/>
  <c r="Z4020" i="3"/>
  <c r="X4020" i="3"/>
  <c r="V4020" i="3"/>
  <c r="T4020" i="3"/>
  <c r="Q4020" i="3"/>
  <c r="R4020" i="3" s="1"/>
  <c r="O4020" i="3"/>
  <c r="P4020" i="3" s="1"/>
  <c r="J4020" i="3"/>
  <c r="Z4019" i="3"/>
  <c r="X4019" i="3"/>
  <c r="V4019" i="3"/>
  <c r="T4019" i="3"/>
  <c r="Q4019" i="3"/>
  <c r="R4019" i="3" s="1"/>
  <c r="O4019" i="3"/>
  <c r="P4019" i="3" s="1"/>
  <c r="J4019" i="3"/>
  <c r="Z4018" i="3"/>
  <c r="X4018" i="3"/>
  <c r="V4018" i="3"/>
  <c r="T4018" i="3"/>
  <c r="Q4018" i="3"/>
  <c r="R4018" i="3" s="1"/>
  <c r="O4018" i="3"/>
  <c r="P4018" i="3" s="1"/>
  <c r="J4018" i="3"/>
  <c r="Z4017" i="3"/>
  <c r="X4017" i="3"/>
  <c r="V4017" i="3"/>
  <c r="T4017" i="3"/>
  <c r="Q4017" i="3"/>
  <c r="R4017" i="3" s="1"/>
  <c r="O4017" i="3"/>
  <c r="P4017" i="3" s="1"/>
  <c r="J4017" i="3"/>
  <c r="Z4016" i="3"/>
  <c r="X4016" i="3"/>
  <c r="V4016" i="3"/>
  <c r="T4016" i="3"/>
  <c r="Q4016" i="3"/>
  <c r="R4016" i="3" s="1"/>
  <c r="O4016" i="3"/>
  <c r="P4016" i="3" s="1"/>
  <c r="J4016" i="3"/>
  <c r="Z4015" i="3"/>
  <c r="X4015" i="3"/>
  <c r="V4015" i="3"/>
  <c r="T4015" i="3"/>
  <c r="Q4015" i="3"/>
  <c r="R4015" i="3" s="1"/>
  <c r="O4015" i="3"/>
  <c r="P4015" i="3" s="1"/>
  <c r="J4015" i="3"/>
  <c r="Z4014" i="3"/>
  <c r="X4014" i="3"/>
  <c r="V4014" i="3"/>
  <c r="T4014" i="3"/>
  <c r="Q4014" i="3"/>
  <c r="R4014" i="3" s="1"/>
  <c r="O4014" i="3"/>
  <c r="P4014" i="3" s="1"/>
  <c r="J4014" i="3"/>
  <c r="Z4013" i="3"/>
  <c r="X4013" i="3"/>
  <c r="V4013" i="3"/>
  <c r="T4013" i="3"/>
  <c r="Q4013" i="3"/>
  <c r="R4013" i="3" s="1"/>
  <c r="O4013" i="3"/>
  <c r="P4013" i="3" s="1"/>
  <c r="J4013" i="3"/>
  <c r="Z4012" i="3"/>
  <c r="X4012" i="3"/>
  <c r="V4012" i="3"/>
  <c r="T4012" i="3"/>
  <c r="Q4012" i="3"/>
  <c r="R4012" i="3" s="1"/>
  <c r="O4012" i="3"/>
  <c r="P4012" i="3" s="1"/>
  <c r="J4012" i="3"/>
  <c r="Z4011" i="3"/>
  <c r="X4011" i="3"/>
  <c r="V4011" i="3"/>
  <c r="T4011" i="3"/>
  <c r="Q4011" i="3"/>
  <c r="R4011" i="3" s="1"/>
  <c r="O4011" i="3"/>
  <c r="P4011" i="3" s="1"/>
  <c r="J4011" i="3"/>
  <c r="Z4010" i="3"/>
  <c r="X4010" i="3"/>
  <c r="V4010" i="3"/>
  <c r="T4010" i="3"/>
  <c r="Q4010" i="3"/>
  <c r="R4010" i="3" s="1"/>
  <c r="O4010" i="3"/>
  <c r="P4010" i="3" s="1"/>
  <c r="J4010" i="3"/>
  <c r="Z4009" i="3"/>
  <c r="X4009" i="3"/>
  <c r="V4009" i="3"/>
  <c r="T4009" i="3"/>
  <c r="Q4009" i="3"/>
  <c r="R4009" i="3" s="1"/>
  <c r="O4009" i="3"/>
  <c r="P4009" i="3" s="1"/>
  <c r="J4009" i="3"/>
  <c r="Z4008" i="3"/>
  <c r="X4008" i="3"/>
  <c r="V4008" i="3"/>
  <c r="T4008" i="3"/>
  <c r="Q4008" i="3"/>
  <c r="R4008" i="3" s="1"/>
  <c r="O4008" i="3"/>
  <c r="P4008" i="3" s="1"/>
  <c r="J4008" i="3"/>
  <c r="Z4007" i="3"/>
  <c r="X4007" i="3"/>
  <c r="V4007" i="3"/>
  <c r="T4007" i="3"/>
  <c r="Q4007" i="3"/>
  <c r="R4007" i="3" s="1"/>
  <c r="O4007" i="3"/>
  <c r="P4007" i="3" s="1"/>
  <c r="J4007" i="3"/>
  <c r="Z4006" i="3"/>
  <c r="X4006" i="3"/>
  <c r="V4006" i="3"/>
  <c r="T4006" i="3"/>
  <c r="Q4006" i="3"/>
  <c r="R4006" i="3" s="1"/>
  <c r="O4006" i="3"/>
  <c r="P4006" i="3" s="1"/>
  <c r="J4006" i="3"/>
  <c r="Z4005" i="3"/>
  <c r="X4005" i="3"/>
  <c r="V4005" i="3"/>
  <c r="T4005" i="3"/>
  <c r="Q4005" i="3"/>
  <c r="R4005" i="3" s="1"/>
  <c r="O4005" i="3"/>
  <c r="P4005" i="3" s="1"/>
  <c r="J4005" i="3"/>
  <c r="Z4004" i="3"/>
  <c r="X4004" i="3"/>
  <c r="V4004" i="3"/>
  <c r="T4004" i="3"/>
  <c r="Q4004" i="3"/>
  <c r="R4004" i="3" s="1"/>
  <c r="O4004" i="3"/>
  <c r="P4004" i="3" s="1"/>
  <c r="J4004" i="3"/>
  <c r="Z4003" i="3"/>
  <c r="X4003" i="3"/>
  <c r="V4003" i="3"/>
  <c r="T4003" i="3"/>
  <c r="Q4003" i="3"/>
  <c r="R4003" i="3" s="1"/>
  <c r="O4003" i="3"/>
  <c r="P4003" i="3" s="1"/>
  <c r="J4003" i="3"/>
  <c r="Z4002" i="3"/>
  <c r="X4002" i="3"/>
  <c r="V4002" i="3"/>
  <c r="T4002" i="3"/>
  <c r="Q4002" i="3"/>
  <c r="R4002" i="3" s="1"/>
  <c r="O4002" i="3"/>
  <c r="P4002" i="3" s="1"/>
  <c r="J4002" i="3"/>
  <c r="Z4001" i="3"/>
  <c r="X4001" i="3"/>
  <c r="V4001" i="3"/>
  <c r="T4001" i="3"/>
  <c r="Q4001" i="3"/>
  <c r="R4001" i="3" s="1"/>
  <c r="O4001" i="3"/>
  <c r="P4001" i="3" s="1"/>
  <c r="J4001" i="3"/>
  <c r="Z4000" i="3"/>
  <c r="X4000" i="3"/>
  <c r="V4000" i="3"/>
  <c r="T4000" i="3"/>
  <c r="Q4000" i="3"/>
  <c r="R4000" i="3" s="1"/>
  <c r="O4000" i="3"/>
  <c r="P4000" i="3" s="1"/>
  <c r="J4000" i="3"/>
  <c r="Z3999" i="3"/>
  <c r="X3999" i="3"/>
  <c r="V3999" i="3"/>
  <c r="T3999" i="3"/>
  <c r="Q3999" i="3"/>
  <c r="R3999" i="3" s="1"/>
  <c r="O3999" i="3"/>
  <c r="P3999" i="3" s="1"/>
  <c r="J3999" i="3"/>
  <c r="Z3998" i="3"/>
  <c r="X3998" i="3"/>
  <c r="V3998" i="3"/>
  <c r="T3998" i="3"/>
  <c r="Q3998" i="3"/>
  <c r="R3998" i="3" s="1"/>
  <c r="O3998" i="3"/>
  <c r="P3998" i="3" s="1"/>
  <c r="J3998" i="3"/>
  <c r="Z3997" i="3"/>
  <c r="X3997" i="3"/>
  <c r="V3997" i="3"/>
  <c r="T3997" i="3"/>
  <c r="Q3997" i="3"/>
  <c r="R3997" i="3" s="1"/>
  <c r="O3997" i="3"/>
  <c r="P3997" i="3" s="1"/>
  <c r="J3997" i="3"/>
  <c r="Z3996" i="3"/>
  <c r="X3996" i="3"/>
  <c r="V3996" i="3"/>
  <c r="T3996" i="3"/>
  <c r="Q3996" i="3"/>
  <c r="R3996" i="3" s="1"/>
  <c r="O3996" i="3"/>
  <c r="P3996" i="3" s="1"/>
  <c r="J3996" i="3"/>
  <c r="Z3995" i="3"/>
  <c r="X3995" i="3"/>
  <c r="V3995" i="3"/>
  <c r="T3995" i="3"/>
  <c r="Q3995" i="3"/>
  <c r="R3995" i="3" s="1"/>
  <c r="O3995" i="3"/>
  <c r="P3995" i="3" s="1"/>
  <c r="J3995" i="3"/>
  <c r="Z3994" i="3"/>
  <c r="X3994" i="3"/>
  <c r="V3994" i="3"/>
  <c r="T3994" i="3"/>
  <c r="Q3994" i="3"/>
  <c r="R3994" i="3" s="1"/>
  <c r="O3994" i="3"/>
  <c r="P3994" i="3" s="1"/>
  <c r="J3994" i="3"/>
  <c r="Z3993" i="3"/>
  <c r="X3993" i="3"/>
  <c r="V3993" i="3"/>
  <c r="T3993" i="3"/>
  <c r="Q3993" i="3"/>
  <c r="R3993" i="3" s="1"/>
  <c r="O3993" i="3"/>
  <c r="P3993" i="3" s="1"/>
  <c r="J3993" i="3"/>
  <c r="Z3992" i="3"/>
  <c r="X3992" i="3"/>
  <c r="V3992" i="3"/>
  <c r="T3992" i="3"/>
  <c r="Q3992" i="3"/>
  <c r="R3992" i="3" s="1"/>
  <c r="O3992" i="3"/>
  <c r="P3992" i="3" s="1"/>
  <c r="J3992" i="3"/>
  <c r="Z3991" i="3"/>
  <c r="X3991" i="3"/>
  <c r="V3991" i="3"/>
  <c r="T3991" i="3"/>
  <c r="Q3991" i="3"/>
  <c r="R3991" i="3" s="1"/>
  <c r="O3991" i="3"/>
  <c r="P3991" i="3" s="1"/>
  <c r="J3991" i="3"/>
  <c r="Z3990" i="3"/>
  <c r="X3990" i="3"/>
  <c r="V3990" i="3"/>
  <c r="T3990" i="3"/>
  <c r="Q3990" i="3"/>
  <c r="R3990" i="3" s="1"/>
  <c r="O3990" i="3"/>
  <c r="P3990" i="3" s="1"/>
  <c r="J3990" i="3"/>
  <c r="Z3989" i="3"/>
  <c r="X3989" i="3"/>
  <c r="V3989" i="3"/>
  <c r="T3989" i="3"/>
  <c r="Q3989" i="3"/>
  <c r="R3989" i="3" s="1"/>
  <c r="O3989" i="3"/>
  <c r="P3989" i="3" s="1"/>
  <c r="J3989" i="3"/>
  <c r="Z3988" i="3"/>
  <c r="X3988" i="3"/>
  <c r="V3988" i="3"/>
  <c r="T3988" i="3"/>
  <c r="Q3988" i="3"/>
  <c r="R3988" i="3" s="1"/>
  <c r="O3988" i="3"/>
  <c r="P3988" i="3" s="1"/>
  <c r="J3988" i="3"/>
  <c r="Z3987" i="3"/>
  <c r="X3987" i="3"/>
  <c r="V3987" i="3"/>
  <c r="T3987" i="3"/>
  <c r="Q3987" i="3"/>
  <c r="R3987" i="3" s="1"/>
  <c r="O3987" i="3"/>
  <c r="P3987" i="3" s="1"/>
  <c r="J3987" i="3"/>
  <c r="Z3986" i="3"/>
  <c r="X3986" i="3"/>
  <c r="V3986" i="3"/>
  <c r="T3986" i="3"/>
  <c r="Q3986" i="3"/>
  <c r="R3986" i="3" s="1"/>
  <c r="O3986" i="3"/>
  <c r="P3986" i="3" s="1"/>
  <c r="J3986" i="3"/>
  <c r="Z3985" i="3"/>
  <c r="X3985" i="3"/>
  <c r="V3985" i="3"/>
  <c r="T3985" i="3"/>
  <c r="Q3985" i="3"/>
  <c r="R3985" i="3" s="1"/>
  <c r="O3985" i="3"/>
  <c r="P3985" i="3" s="1"/>
  <c r="J3985" i="3"/>
  <c r="Z3984" i="3"/>
  <c r="X3984" i="3"/>
  <c r="V3984" i="3"/>
  <c r="T3984" i="3"/>
  <c r="Q3984" i="3"/>
  <c r="R3984" i="3" s="1"/>
  <c r="O3984" i="3"/>
  <c r="P3984" i="3" s="1"/>
  <c r="J3984" i="3"/>
  <c r="Z3983" i="3"/>
  <c r="X3983" i="3"/>
  <c r="V3983" i="3"/>
  <c r="T3983" i="3"/>
  <c r="Q3983" i="3"/>
  <c r="R3983" i="3" s="1"/>
  <c r="O3983" i="3"/>
  <c r="P3983" i="3" s="1"/>
  <c r="J3983" i="3"/>
  <c r="Z3982" i="3"/>
  <c r="X3982" i="3"/>
  <c r="V3982" i="3"/>
  <c r="T3982" i="3"/>
  <c r="Q3982" i="3"/>
  <c r="R3982" i="3" s="1"/>
  <c r="O3982" i="3"/>
  <c r="P3982" i="3" s="1"/>
  <c r="J3982" i="3"/>
  <c r="Z3981" i="3"/>
  <c r="X3981" i="3"/>
  <c r="V3981" i="3"/>
  <c r="T3981" i="3"/>
  <c r="Q3981" i="3"/>
  <c r="R3981" i="3" s="1"/>
  <c r="O3981" i="3"/>
  <c r="P3981" i="3" s="1"/>
  <c r="J3981" i="3"/>
  <c r="Z3980" i="3"/>
  <c r="X3980" i="3"/>
  <c r="V3980" i="3"/>
  <c r="T3980" i="3"/>
  <c r="Q3980" i="3"/>
  <c r="R3980" i="3" s="1"/>
  <c r="O3980" i="3"/>
  <c r="P3980" i="3" s="1"/>
  <c r="J3980" i="3"/>
  <c r="Z3979" i="3"/>
  <c r="X3979" i="3"/>
  <c r="V3979" i="3"/>
  <c r="T3979" i="3"/>
  <c r="Q3979" i="3"/>
  <c r="R3979" i="3" s="1"/>
  <c r="O3979" i="3"/>
  <c r="P3979" i="3" s="1"/>
  <c r="J3979" i="3"/>
  <c r="Z3978" i="3"/>
  <c r="X3978" i="3"/>
  <c r="V3978" i="3"/>
  <c r="T3978" i="3"/>
  <c r="Q3978" i="3"/>
  <c r="R3978" i="3" s="1"/>
  <c r="O3978" i="3"/>
  <c r="P3978" i="3" s="1"/>
  <c r="J3978" i="3"/>
  <c r="Z3977" i="3"/>
  <c r="X3977" i="3"/>
  <c r="V3977" i="3"/>
  <c r="T3977" i="3"/>
  <c r="Q3977" i="3"/>
  <c r="R3977" i="3" s="1"/>
  <c r="O3977" i="3"/>
  <c r="P3977" i="3" s="1"/>
  <c r="J3977" i="3"/>
  <c r="Z3976" i="3"/>
  <c r="X3976" i="3"/>
  <c r="V3976" i="3"/>
  <c r="T3976" i="3"/>
  <c r="Q3976" i="3"/>
  <c r="R3976" i="3" s="1"/>
  <c r="O3976" i="3"/>
  <c r="P3976" i="3" s="1"/>
  <c r="J3976" i="3"/>
  <c r="Z3975" i="3"/>
  <c r="X3975" i="3"/>
  <c r="V3975" i="3"/>
  <c r="T3975" i="3"/>
  <c r="Q3975" i="3"/>
  <c r="R3975" i="3" s="1"/>
  <c r="O3975" i="3"/>
  <c r="P3975" i="3" s="1"/>
  <c r="J3975" i="3"/>
  <c r="Z3974" i="3"/>
  <c r="X3974" i="3"/>
  <c r="V3974" i="3"/>
  <c r="T3974" i="3"/>
  <c r="Q3974" i="3"/>
  <c r="R3974" i="3" s="1"/>
  <c r="O3974" i="3"/>
  <c r="P3974" i="3" s="1"/>
  <c r="J3974" i="3"/>
  <c r="Z3973" i="3"/>
  <c r="X3973" i="3"/>
  <c r="V3973" i="3"/>
  <c r="T3973" i="3"/>
  <c r="Q3973" i="3"/>
  <c r="R3973" i="3" s="1"/>
  <c r="O3973" i="3"/>
  <c r="P3973" i="3" s="1"/>
  <c r="J3973" i="3"/>
  <c r="Z3972" i="3"/>
  <c r="X3972" i="3"/>
  <c r="V3972" i="3"/>
  <c r="T3972" i="3"/>
  <c r="Q3972" i="3"/>
  <c r="R3972" i="3" s="1"/>
  <c r="O3972" i="3"/>
  <c r="P3972" i="3" s="1"/>
  <c r="J3972" i="3"/>
  <c r="Z3971" i="3"/>
  <c r="X3971" i="3"/>
  <c r="V3971" i="3"/>
  <c r="T3971" i="3"/>
  <c r="Q3971" i="3"/>
  <c r="R3971" i="3" s="1"/>
  <c r="O3971" i="3"/>
  <c r="P3971" i="3" s="1"/>
  <c r="J3971" i="3"/>
  <c r="Z3970" i="3"/>
  <c r="X3970" i="3"/>
  <c r="V3970" i="3"/>
  <c r="T3970" i="3"/>
  <c r="Q3970" i="3"/>
  <c r="R3970" i="3" s="1"/>
  <c r="O3970" i="3"/>
  <c r="P3970" i="3" s="1"/>
  <c r="J3970" i="3"/>
  <c r="Z3969" i="3"/>
  <c r="X3969" i="3"/>
  <c r="V3969" i="3"/>
  <c r="T3969" i="3"/>
  <c r="Q3969" i="3"/>
  <c r="R3969" i="3" s="1"/>
  <c r="O3969" i="3"/>
  <c r="P3969" i="3" s="1"/>
  <c r="J3969" i="3"/>
  <c r="Z3968" i="3"/>
  <c r="X3968" i="3"/>
  <c r="V3968" i="3"/>
  <c r="T3968" i="3"/>
  <c r="Q3968" i="3"/>
  <c r="R3968" i="3" s="1"/>
  <c r="O3968" i="3"/>
  <c r="P3968" i="3" s="1"/>
  <c r="J3968" i="3"/>
  <c r="Z3967" i="3"/>
  <c r="X3967" i="3"/>
  <c r="V3967" i="3"/>
  <c r="T3967" i="3"/>
  <c r="Q3967" i="3"/>
  <c r="R3967" i="3" s="1"/>
  <c r="O3967" i="3"/>
  <c r="P3967" i="3" s="1"/>
  <c r="J3967" i="3"/>
  <c r="Z3966" i="3"/>
  <c r="X3966" i="3"/>
  <c r="V3966" i="3"/>
  <c r="T3966" i="3"/>
  <c r="Q3966" i="3"/>
  <c r="R3966" i="3" s="1"/>
  <c r="O3966" i="3"/>
  <c r="P3966" i="3" s="1"/>
  <c r="J3966" i="3"/>
  <c r="Z3965" i="3"/>
  <c r="X3965" i="3"/>
  <c r="V3965" i="3"/>
  <c r="T3965" i="3"/>
  <c r="Q3965" i="3"/>
  <c r="R3965" i="3" s="1"/>
  <c r="O3965" i="3"/>
  <c r="P3965" i="3" s="1"/>
  <c r="J3965" i="3"/>
  <c r="Z3964" i="3"/>
  <c r="X3964" i="3"/>
  <c r="V3964" i="3"/>
  <c r="T3964" i="3"/>
  <c r="Q3964" i="3"/>
  <c r="R3964" i="3" s="1"/>
  <c r="O3964" i="3"/>
  <c r="P3964" i="3" s="1"/>
  <c r="J3964" i="3"/>
  <c r="Z3963" i="3"/>
  <c r="X3963" i="3"/>
  <c r="V3963" i="3"/>
  <c r="T3963" i="3"/>
  <c r="Q3963" i="3"/>
  <c r="R3963" i="3" s="1"/>
  <c r="O3963" i="3"/>
  <c r="P3963" i="3" s="1"/>
  <c r="J3963" i="3"/>
  <c r="Z3962" i="3"/>
  <c r="X3962" i="3"/>
  <c r="V3962" i="3"/>
  <c r="T3962" i="3"/>
  <c r="Q3962" i="3"/>
  <c r="R3962" i="3" s="1"/>
  <c r="O3962" i="3"/>
  <c r="P3962" i="3" s="1"/>
  <c r="J3962" i="3"/>
  <c r="Z3961" i="3"/>
  <c r="X3961" i="3"/>
  <c r="V3961" i="3"/>
  <c r="T3961" i="3"/>
  <c r="Q3961" i="3"/>
  <c r="R3961" i="3" s="1"/>
  <c r="O3961" i="3"/>
  <c r="P3961" i="3" s="1"/>
  <c r="J3961" i="3"/>
  <c r="Z3960" i="3"/>
  <c r="X3960" i="3"/>
  <c r="V3960" i="3"/>
  <c r="T3960" i="3"/>
  <c r="Q3960" i="3"/>
  <c r="R3960" i="3" s="1"/>
  <c r="O3960" i="3"/>
  <c r="P3960" i="3" s="1"/>
  <c r="J3960" i="3"/>
  <c r="Z3959" i="3"/>
  <c r="X3959" i="3"/>
  <c r="V3959" i="3"/>
  <c r="T3959" i="3"/>
  <c r="Q3959" i="3"/>
  <c r="R3959" i="3" s="1"/>
  <c r="O3959" i="3"/>
  <c r="P3959" i="3" s="1"/>
  <c r="J3959" i="3"/>
  <c r="Z3958" i="3"/>
  <c r="X3958" i="3"/>
  <c r="V3958" i="3"/>
  <c r="T3958" i="3"/>
  <c r="Q3958" i="3"/>
  <c r="R3958" i="3" s="1"/>
  <c r="O3958" i="3"/>
  <c r="P3958" i="3" s="1"/>
  <c r="J3958" i="3"/>
  <c r="Z3957" i="3"/>
  <c r="X3957" i="3"/>
  <c r="V3957" i="3"/>
  <c r="T3957" i="3"/>
  <c r="Q3957" i="3"/>
  <c r="R3957" i="3" s="1"/>
  <c r="O3957" i="3"/>
  <c r="P3957" i="3" s="1"/>
  <c r="J3957" i="3"/>
  <c r="Z3956" i="3"/>
  <c r="X3956" i="3"/>
  <c r="V3956" i="3"/>
  <c r="T3956" i="3"/>
  <c r="Q3956" i="3"/>
  <c r="R3956" i="3" s="1"/>
  <c r="O3956" i="3"/>
  <c r="P3956" i="3" s="1"/>
  <c r="J3956" i="3"/>
  <c r="Z3955" i="3"/>
  <c r="X3955" i="3"/>
  <c r="V3955" i="3"/>
  <c r="T3955" i="3"/>
  <c r="Q3955" i="3"/>
  <c r="R3955" i="3" s="1"/>
  <c r="O3955" i="3"/>
  <c r="P3955" i="3" s="1"/>
  <c r="J3955" i="3"/>
  <c r="Z3954" i="3"/>
  <c r="X3954" i="3"/>
  <c r="V3954" i="3"/>
  <c r="T3954" i="3"/>
  <c r="Q3954" i="3"/>
  <c r="R3954" i="3" s="1"/>
  <c r="O3954" i="3"/>
  <c r="P3954" i="3" s="1"/>
  <c r="J3954" i="3"/>
  <c r="Z3953" i="3"/>
  <c r="X3953" i="3"/>
  <c r="V3953" i="3"/>
  <c r="T3953" i="3"/>
  <c r="Q3953" i="3"/>
  <c r="R3953" i="3" s="1"/>
  <c r="O3953" i="3"/>
  <c r="P3953" i="3" s="1"/>
  <c r="J3953" i="3"/>
  <c r="Z3952" i="3"/>
  <c r="X3952" i="3"/>
  <c r="V3952" i="3"/>
  <c r="T3952" i="3"/>
  <c r="Q3952" i="3"/>
  <c r="R3952" i="3" s="1"/>
  <c r="O3952" i="3"/>
  <c r="P3952" i="3" s="1"/>
  <c r="J3952" i="3"/>
  <c r="Z3951" i="3"/>
  <c r="X3951" i="3"/>
  <c r="V3951" i="3"/>
  <c r="T3951" i="3"/>
  <c r="Q3951" i="3"/>
  <c r="R3951" i="3" s="1"/>
  <c r="O3951" i="3"/>
  <c r="P3951" i="3" s="1"/>
  <c r="J3951" i="3"/>
  <c r="Z3950" i="3"/>
  <c r="X3950" i="3"/>
  <c r="V3950" i="3"/>
  <c r="T3950" i="3"/>
  <c r="Q3950" i="3"/>
  <c r="R3950" i="3" s="1"/>
  <c r="O3950" i="3"/>
  <c r="P3950" i="3" s="1"/>
  <c r="J3950" i="3"/>
  <c r="Z3949" i="3"/>
  <c r="X3949" i="3"/>
  <c r="V3949" i="3"/>
  <c r="T3949" i="3"/>
  <c r="Q3949" i="3"/>
  <c r="R3949" i="3" s="1"/>
  <c r="O3949" i="3"/>
  <c r="P3949" i="3" s="1"/>
  <c r="J3949" i="3"/>
  <c r="Z3948" i="3"/>
  <c r="X3948" i="3"/>
  <c r="V3948" i="3"/>
  <c r="T3948" i="3"/>
  <c r="Q3948" i="3"/>
  <c r="R3948" i="3" s="1"/>
  <c r="O3948" i="3"/>
  <c r="P3948" i="3" s="1"/>
  <c r="J3948" i="3"/>
  <c r="Z3947" i="3"/>
  <c r="X3947" i="3"/>
  <c r="V3947" i="3"/>
  <c r="T3947" i="3"/>
  <c r="Q3947" i="3"/>
  <c r="R3947" i="3" s="1"/>
  <c r="O3947" i="3"/>
  <c r="P3947" i="3" s="1"/>
  <c r="J3947" i="3"/>
  <c r="Z3946" i="3"/>
  <c r="X3946" i="3"/>
  <c r="V3946" i="3"/>
  <c r="T3946" i="3"/>
  <c r="Q3946" i="3"/>
  <c r="R3946" i="3" s="1"/>
  <c r="O3946" i="3"/>
  <c r="P3946" i="3" s="1"/>
  <c r="J3946" i="3"/>
  <c r="Z3945" i="3"/>
  <c r="X3945" i="3"/>
  <c r="V3945" i="3"/>
  <c r="T3945" i="3"/>
  <c r="Q3945" i="3"/>
  <c r="R3945" i="3" s="1"/>
  <c r="O3945" i="3"/>
  <c r="P3945" i="3" s="1"/>
  <c r="J3945" i="3"/>
  <c r="Z3944" i="3"/>
  <c r="X3944" i="3"/>
  <c r="V3944" i="3"/>
  <c r="T3944" i="3"/>
  <c r="Q3944" i="3"/>
  <c r="R3944" i="3" s="1"/>
  <c r="O3944" i="3"/>
  <c r="P3944" i="3" s="1"/>
  <c r="J3944" i="3"/>
  <c r="Z3943" i="3"/>
  <c r="X3943" i="3"/>
  <c r="V3943" i="3"/>
  <c r="T3943" i="3"/>
  <c r="Q3943" i="3"/>
  <c r="R3943" i="3" s="1"/>
  <c r="O3943" i="3"/>
  <c r="P3943" i="3" s="1"/>
  <c r="J3943" i="3"/>
  <c r="Z3942" i="3"/>
  <c r="X3942" i="3"/>
  <c r="V3942" i="3"/>
  <c r="T3942" i="3"/>
  <c r="Q3942" i="3"/>
  <c r="R3942" i="3" s="1"/>
  <c r="O3942" i="3"/>
  <c r="P3942" i="3" s="1"/>
  <c r="J3942" i="3"/>
  <c r="Z3941" i="3"/>
  <c r="X3941" i="3"/>
  <c r="V3941" i="3"/>
  <c r="T3941" i="3"/>
  <c r="Q3941" i="3"/>
  <c r="R3941" i="3" s="1"/>
  <c r="O3941" i="3"/>
  <c r="P3941" i="3" s="1"/>
  <c r="J3941" i="3"/>
  <c r="Z3940" i="3"/>
  <c r="X3940" i="3"/>
  <c r="V3940" i="3"/>
  <c r="T3940" i="3"/>
  <c r="Q3940" i="3"/>
  <c r="R3940" i="3" s="1"/>
  <c r="O3940" i="3"/>
  <c r="P3940" i="3" s="1"/>
  <c r="J3940" i="3"/>
  <c r="Z3939" i="3"/>
  <c r="X3939" i="3"/>
  <c r="V3939" i="3"/>
  <c r="T3939" i="3"/>
  <c r="Q3939" i="3"/>
  <c r="R3939" i="3" s="1"/>
  <c r="O3939" i="3"/>
  <c r="P3939" i="3" s="1"/>
  <c r="J3939" i="3"/>
  <c r="Z3938" i="3"/>
  <c r="X3938" i="3"/>
  <c r="V3938" i="3"/>
  <c r="T3938" i="3"/>
  <c r="Q3938" i="3"/>
  <c r="R3938" i="3" s="1"/>
  <c r="O3938" i="3"/>
  <c r="P3938" i="3" s="1"/>
  <c r="J3938" i="3"/>
  <c r="Z3937" i="3"/>
  <c r="X3937" i="3"/>
  <c r="V3937" i="3"/>
  <c r="T3937" i="3"/>
  <c r="Q3937" i="3"/>
  <c r="R3937" i="3" s="1"/>
  <c r="O3937" i="3"/>
  <c r="P3937" i="3" s="1"/>
  <c r="J3937" i="3"/>
  <c r="Z3936" i="3"/>
  <c r="X3936" i="3"/>
  <c r="V3936" i="3"/>
  <c r="T3936" i="3"/>
  <c r="Q3936" i="3"/>
  <c r="R3936" i="3" s="1"/>
  <c r="O3936" i="3"/>
  <c r="P3936" i="3" s="1"/>
  <c r="J3936" i="3"/>
  <c r="Z3935" i="3"/>
  <c r="X3935" i="3"/>
  <c r="V3935" i="3"/>
  <c r="T3935" i="3"/>
  <c r="Q3935" i="3"/>
  <c r="R3935" i="3" s="1"/>
  <c r="O3935" i="3"/>
  <c r="P3935" i="3" s="1"/>
  <c r="J3935" i="3"/>
  <c r="Z3934" i="3"/>
  <c r="X3934" i="3"/>
  <c r="V3934" i="3"/>
  <c r="T3934" i="3"/>
  <c r="Q3934" i="3"/>
  <c r="R3934" i="3" s="1"/>
  <c r="O3934" i="3"/>
  <c r="P3934" i="3" s="1"/>
  <c r="J3934" i="3"/>
  <c r="Z3933" i="3"/>
  <c r="X3933" i="3"/>
  <c r="V3933" i="3"/>
  <c r="T3933" i="3"/>
  <c r="Q3933" i="3"/>
  <c r="R3933" i="3" s="1"/>
  <c r="O3933" i="3"/>
  <c r="P3933" i="3" s="1"/>
  <c r="J3933" i="3"/>
  <c r="Z3932" i="3"/>
  <c r="X3932" i="3"/>
  <c r="V3932" i="3"/>
  <c r="T3932" i="3"/>
  <c r="Q3932" i="3"/>
  <c r="R3932" i="3" s="1"/>
  <c r="O3932" i="3"/>
  <c r="P3932" i="3" s="1"/>
  <c r="J3932" i="3"/>
  <c r="Z3931" i="3"/>
  <c r="X3931" i="3"/>
  <c r="V3931" i="3"/>
  <c r="T3931" i="3"/>
  <c r="Q3931" i="3"/>
  <c r="R3931" i="3" s="1"/>
  <c r="O3931" i="3"/>
  <c r="P3931" i="3" s="1"/>
  <c r="J3931" i="3"/>
  <c r="Z3930" i="3"/>
  <c r="X3930" i="3"/>
  <c r="V3930" i="3"/>
  <c r="T3930" i="3"/>
  <c r="Q3930" i="3"/>
  <c r="R3930" i="3" s="1"/>
  <c r="O3930" i="3"/>
  <c r="P3930" i="3" s="1"/>
  <c r="J3930" i="3"/>
  <c r="Z3929" i="3"/>
  <c r="X3929" i="3"/>
  <c r="V3929" i="3"/>
  <c r="T3929" i="3"/>
  <c r="Q3929" i="3"/>
  <c r="R3929" i="3" s="1"/>
  <c r="O3929" i="3"/>
  <c r="P3929" i="3" s="1"/>
  <c r="J3929" i="3"/>
  <c r="Z3928" i="3"/>
  <c r="X3928" i="3"/>
  <c r="V3928" i="3"/>
  <c r="T3928" i="3"/>
  <c r="Q3928" i="3"/>
  <c r="R3928" i="3" s="1"/>
  <c r="O3928" i="3"/>
  <c r="P3928" i="3" s="1"/>
  <c r="J3928" i="3"/>
  <c r="Z3927" i="3"/>
  <c r="X3927" i="3"/>
  <c r="V3927" i="3"/>
  <c r="T3927" i="3"/>
  <c r="Q3927" i="3"/>
  <c r="R3927" i="3" s="1"/>
  <c r="O3927" i="3"/>
  <c r="P3927" i="3" s="1"/>
  <c r="J3927" i="3"/>
  <c r="Z3926" i="3"/>
  <c r="X3926" i="3"/>
  <c r="V3926" i="3"/>
  <c r="T3926" i="3"/>
  <c r="Q3926" i="3"/>
  <c r="R3926" i="3" s="1"/>
  <c r="O3926" i="3"/>
  <c r="P3926" i="3" s="1"/>
  <c r="J3926" i="3"/>
  <c r="Z3925" i="3"/>
  <c r="X3925" i="3"/>
  <c r="V3925" i="3"/>
  <c r="T3925" i="3"/>
  <c r="Q3925" i="3"/>
  <c r="R3925" i="3" s="1"/>
  <c r="O3925" i="3"/>
  <c r="P3925" i="3" s="1"/>
  <c r="J3925" i="3"/>
  <c r="Z3924" i="3"/>
  <c r="X3924" i="3"/>
  <c r="V3924" i="3"/>
  <c r="T3924" i="3"/>
  <c r="Q3924" i="3"/>
  <c r="R3924" i="3" s="1"/>
  <c r="O3924" i="3"/>
  <c r="P3924" i="3" s="1"/>
  <c r="J3924" i="3"/>
  <c r="Z3923" i="3"/>
  <c r="X3923" i="3"/>
  <c r="V3923" i="3"/>
  <c r="T3923" i="3"/>
  <c r="Q3923" i="3"/>
  <c r="R3923" i="3" s="1"/>
  <c r="O3923" i="3"/>
  <c r="P3923" i="3" s="1"/>
  <c r="J3923" i="3"/>
  <c r="Z3922" i="3"/>
  <c r="X3922" i="3"/>
  <c r="V3922" i="3"/>
  <c r="T3922" i="3"/>
  <c r="Q3922" i="3"/>
  <c r="R3922" i="3" s="1"/>
  <c r="O3922" i="3"/>
  <c r="P3922" i="3" s="1"/>
  <c r="J3922" i="3"/>
  <c r="Z3921" i="3"/>
  <c r="X3921" i="3"/>
  <c r="V3921" i="3"/>
  <c r="T3921" i="3"/>
  <c r="Q3921" i="3"/>
  <c r="R3921" i="3" s="1"/>
  <c r="O3921" i="3"/>
  <c r="P3921" i="3" s="1"/>
  <c r="J3921" i="3"/>
  <c r="Z3920" i="3"/>
  <c r="X3920" i="3"/>
  <c r="V3920" i="3"/>
  <c r="T3920" i="3"/>
  <c r="Q3920" i="3"/>
  <c r="R3920" i="3" s="1"/>
  <c r="O3920" i="3"/>
  <c r="P3920" i="3" s="1"/>
  <c r="J3920" i="3"/>
  <c r="Z3919" i="3"/>
  <c r="X3919" i="3"/>
  <c r="V3919" i="3"/>
  <c r="T3919" i="3"/>
  <c r="Q3919" i="3"/>
  <c r="R3919" i="3" s="1"/>
  <c r="O3919" i="3"/>
  <c r="P3919" i="3" s="1"/>
  <c r="J3919" i="3"/>
  <c r="Z3918" i="3"/>
  <c r="X3918" i="3"/>
  <c r="V3918" i="3"/>
  <c r="T3918" i="3"/>
  <c r="Q3918" i="3"/>
  <c r="R3918" i="3" s="1"/>
  <c r="O3918" i="3"/>
  <c r="P3918" i="3" s="1"/>
  <c r="J3918" i="3"/>
  <c r="Z3917" i="3"/>
  <c r="X3917" i="3"/>
  <c r="V3917" i="3"/>
  <c r="T3917" i="3"/>
  <c r="Q3917" i="3"/>
  <c r="R3917" i="3" s="1"/>
  <c r="O3917" i="3"/>
  <c r="P3917" i="3" s="1"/>
  <c r="J3917" i="3"/>
  <c r="Z3916" i="3"/>
  <c r="X3916" i="3"/>
  <c r="V3916" i="3"/>
  <c r="T3916" i="3"/>
  <c r="Q3916" i="3"/>
  <c r="R3916" i="3" s="1"/>
  <c r="O3916" i="3"/>
  <c r="P3916" i="3" s="1"/>
  <c r="J3916" i="3"/>
  <c r="Z3915" i="3"/>
  <c r="X3915" i="3"/>
  <c r="V3915" i="3"/>
  <c r="T3915" i="3"/>
  <c r="Q3915" i="3"/>
  <c r="R3915" i="3" s="1"/>
  <c r="O3915" i="3"/>
  <c r="P3915" i="3" s="1"/>
  <c r="J3915" i="3"/>
  <c r="Z3914" i="3"/>
  <c r="X3914" i="3"/>
  <c r="V3914" i="3"/>
  <c r="T3914" i="3"/>
  <c r="Q3914" i="3"/>
  <c r="R3914" i="3" s="1"/>
  <c r="O3914" i="3"/>
  <c r="P3914" i="3" s="1"/>
  <c r="J3914" i="3"/>
  <c r="Z3913" i="3"/>
  <c r="X3913" i="3"/>
  <c r="V3913" i="3"/>
  <c r="T3913" i="3"/>
  <c r="Q3913" i="3"/>
  <c r="R3913" i="3" s="1"/>
  <c r="O3913" i="3"/>
  <c r="P3913" i="3" s="1"/>
  <c r="J3913" i="3"/>
  <c r="Z3912" i="3"/>
  <c r="X3912" i="3"/>
  <c r="V3912" i="3"/>
  <c r="T3912" i="3"/>
  <c r="Q3912" i="3"/>
  <c r="R3912" i="3" s="1"/>
  <c r="O3912" i="3"/>
  <c r="P3912" i="3" s="1"/>
  <c r="J3912" i="3"/>
  <c r="Z3911" i="3"/>
  <c r="X3911" i="3"/>
  <c r="V3911" i="3"/>
  <c r="T3911" i="3"/>
  <c r="Q3911" i="3"/>
  <c r="R3911" i="3" s="1"/>
  <c r="O3911" i="3"/>
  <c r="P3911" i="3" s="1"/>
  <c r="J3911" i="3"/>
  <c r="Z3910" i="3"/>
  <c r="X3910" i="3"/>
  <c r="V3910" i="3"/>
  <c r="T3910" i="3"/>
  <c r="Q3910" i="3"/>
  <c r="R3910" i="3" s="1"/>
  <c r="O3910" i="3"/>
  <c r="P3910" i="3" s="1"/>
  <c r="J3910" i="3"/>
  <c r="Z3909" i="3"/>
  <c r="X3909" i="3"/>
  <c r="V3909" i="3"/>
  <c r="T3909" i="3"/>
  <c r="Q3909" i="3"/>
  <c r="R3909" i="3" s="1"/>
  <c r="O3909" i="3"/>
  <c r="P3909" i="3" s="1"/>
  <c r="J3909" i="3"/>
  <c r="Z3908" i="3"/>
  <c r="X3908" i="3"/>
  <c r="V3908" i="3"/>
  <c r="T3908" i="3"/>
  <c r="Q3908" i="3"/>
  <c r="R3908" i="3" s="1"/>
  <c r="O3908" i="3"/>
  <c r="P3908" i="3" s="1"/>
  <c r="J3908" i="3"/>
  <c r="Z3907" i="3"/>
  <c r="X3907" i="3"/>
  <c r="V3907" i="3"/>
  <c r="T3907" i="3"/>
  <c r="Q3907" i="3"/>
  <c r="R3907" i="3" s="1"/>
  <c r="O3907" i="3"/>
  <c r="P3907" i="3" s="1"/>
  <c r="J3907" i="3"/>
  <c r="Z3906" i="3"/>
  <c r="X3906" i="3"/>
  <c r="V3906" i="3"/>
  <c r="T3906" i="3"/>
  <c r="Q3906" i="3"/>
  <c r="R3906" i="3" s="1"/>
  <c r="O3906" i="3"/>
  <c r="P3906" i="3" s="1"/>
  <c r="J3906" i="3"/>
  <c r="Z3905" i="3"/>
  <c r="X3905" i="3"/>
  <c r="V3905" i="3"/>
  <c r="T3905" i="3"/>
  <c r="Q3905" i="3"/>
  <c r="R3905" i="3" s="1"/>
  <c r="O3905" i="3"/>
  <c r="P3905" i="3" s="1"/>
  <c r="J3905" i="3"/>
  <c r="Z3904" i="3"/>
  <c r="X3904" i="3"/>
  <c r="V3904" i="3"/>
  <c r="T3904" i="3"/>
  <c r="Q3904" i="3"/>
  <c r="R3904" i="3" s="1"/>
  <c r="O3904" i="3"/>
  <c r="P3904" i="3" s="1"/>
  <c r="J3904" i="3"/>
  <c r="Z3903" i="3"/>
  <c r="X3903" i="3"/>
  <c r="V3903" i="3"/>
  <c r="T3903" i="3"/>
  <c r="Q3903" i="3"/>
  <c r="R3903" i="3" s="1"/>
  <c r="O3903" i="3"/>
  <c r="P3903" i="3" s="1"/>
  <c r="J3903" i="3"/>
  <c r="Z3902" i="3"/>
  <c r="X3902" i="3"/>
  <c r="V3902" i="3"/>
  <c r="T3902" i="3"/>
  <c r="Q3902" i="3"/>
  <c r="R3902" i="3" s="1"/>
  <c r="O3902" i="3"/>
  <c r="P3902" i="3" s="1"/>
  <c r="J3902" i="3"/>
  <c r="Z3901" i="3"/>
  <c r="X3901" i="3"/>
  <c r="V3901" i="3"/>
  <c r="T3901" i="3"/>
  <c r="Q3901" i="3"/>
  <c r="R3901" i="3" s="1"/>
  <c r="O3901" i="3"/>
  <c r="P3901" i="3" s="1"/>
  <c r="J3901" i="3"/>
  <c r="Z3900" i="3"/>
  <c r="X3900" i="3"/>
  <c r="V3900" i="3"/>
  <c r="T3900" i="3"/>
  <c r="Q3900" i="3"/>
  <c r="R3900" i="3" s="1"/>
  <c r="O3900" i="3"/>
  <c r="P3900" i="3" s="1"/>
  <c r="J3900" i="3"/>
  <c r="Z3899" i="3"/>
  <c r="X3899" i="3"/>
  <c r="V3899" i="3"/>
  <c r="T3899" i="3"/>
  <c r="Q3899" i="3"/>
  <c r="R3899" i="3" s="1"/>
  <c r="O3899" i="3"/>
  <c r="P3899" i="3" s="1"/>
  <c r="J3899" i="3"/>
  <c r="Z3898" i="3"/>
  <c r="X3898" i="3"/>
  <c r="V3898" i="3"/>
  <c r="T3898" i="3"/>
  <c r="Q3898" i="3"/>
  <c r="R3898" i="3" s="1"/>
  <c r="O3898" i="3"/>
  <c r="P3898" i="3" s="1"/>
  <c r="J3898" i="3"/>
  <c r="Z3897" i="3"/>
  <c r="X3897" i="3"/>
  <c r="V3897" i="3"/>
  <c r="T3897" i="3"/>
  <c r="Q3897" i="3"/>
  <c r="R3897" i="3" s="1"/>
  <c r="O3897" i="3"/>
  <c r="P3897" i="3" s="1"/>
  <c r="J3897" i="3"/>
  <c r="Z3896" i="3"/>
  <c r="X3896" i="3"/>
  <c r="V3896" i="3"/>
  <c r="T3896" i="3"/>
  <c r="Q3896" i="3"/>
  <c r="R3896" i="3" s="1"/>
  <c r="O3896" i="3"/>
  <c r="P3896" i="3" s="1"/>
  <c r="J3896" i="3"/>
  <c r="Z3895" i="3"/>
  <c r="X3895" i="3"/>
  <c r="V3895" i="3"/>
  <c r="T3895" i="3"/>
  <c r="Q3895" i="3"/>
  <c r="R3895" i="3" s="1"/>
  <c r="O3895" i="3"/>
  <c r="P3895" i="3" s="1"/>
  <c r="J3895" i="3"/>
  <c r="Z3894" i="3"/>
  <c r="X3894" i="3"/>
  <c r="V3894" i="3"/>
  <c r="T3894" i="3"/>
  <c r="Q3894" i="3"/>
  <c r="R3894" i="3" s="1"/>
  <c r="O3894" i="3"/>
  <c r="P3894" i="3" s="1"/>
  <c r="J3894" i="3"/>
  <c r="Z3893" i="3"/>
  <c r="X3893" i="3"/>
  <c r="V3893" i="3"/>
  <c r="T3893" i="3"/>
  <c r="Q3893" i="3"/>
  <c r="R3893" i="3" s="1"/>
  <c r="O3893" i="3"/>
  <c r="P3893" i="3" s="1"/>
  <c r="J3893" i="3"/>
  <c r="Z3892" i="3"/>
  <c r="X3892" i="3"/>
  <c r="V3892" i="3"/>
  <c r="T3892" i="3"/>
  <c r="Q3892" i="3"/>
  <c r="R3892" i="3" s="1"/>
  <c r="O3892" i="3"/>
  <c r="P3892" i="3" s="1"/>
  <c r="J3892" i="3"/>
  <c r="Z3891" i="3"/>
  <c r="X3891" i="3"/>
  <c r="V3891" i="3"/>
  <c r="T3891" i="3"/>
  <c r="Q3891" i="3"/>
  <c r="R3891" i="3" s="1"/>
  <c r="O3891" i="3"/>
  <c r="P3891" i="3" s="1"/>
  <c r="J3891" i="3"/>
  <c r="Z3890" i="3"/>
  <c r="X3890" i="3"/>
  <c r="V3890" i="3"/>
  <c r="T3890" i="3"/>
  <c r="Q3890" i="3"/>
  <c r="R3890" i="3" s="1"/>
  <c r="O3890" i="3"/>
  <c r="P3890" i="3" s="1"/>
  <c r="J3890" i="3"/>
  <c r="Z3889" i="3"/>
  <c r="X3889" i="3"/>
  <c r="V3889" i="3"/>
  <c r="T3889" i="3"/>
  <c r="Q3889" i="3"/>
  <c r="R3889" i="3" s="1"/>
  <c r="O3889" i="3"/>
  <c r="P3889" i="3" s="1"/>
  <c r="J3889" i="3"/>
  <c r="Z3888" i="3"/>
  <c r="X3888" i="3"/>
  <c r="V3888" i="3"/>
  <c r="T3888" i="3"/>
  <c r="Q3888" i="3"/>
  <c r="R3888" i="3" s="1"/>
  <c r="O3888" i="3"/>
  <c r="P3888" i="3" s="1"/>
  <c r="J3888" i="3"/>
  <c r="Z3887" i="3"/>
  <c r="X3887" i="3"/>
  <c r="V3887" i="3"/>
  <c r="T3887" i="3"/>
  <c r="Q3887" i="3"/>
  <c r="R3887" i="3" s="1"/>
  <c r="O3887" i="3"/>
  <c r="P3887" i="3" s="1"/>
  <c r="J3887" i="3"/>
  <c r="Z3886" i="3"/>
  <c r="X3886" i="3"/>
  <c r="V3886" i="3"/>
  <c r="T3886" i="3"/>
  <c r="Q3886" i="3"/>
  <c r="R3886" i="3" s="1"/>
  <c r="O3886" i="3"/>
  <c r="P3886" i="3" s="1"/>
  <c r="J3886" i="3"/>
  <c r="Z3885" i="3"/>
  <c r="X3885" i="3"/>
  <c r="V3885" i="3"/>
  <c r="T3885" i="3"/>
  <c r="Q3885" i="3"/>
  <c r="R3885" i="3" s="1"/>
  <c r="O3885" i="3"/>
  <c r="P3885" i="3" s="1"/>
  <c r="J3885" i="3"/>
  <c r="Z3884" i="3"/>
  <c r="X3884" i="3"/>
  <c r="V3884" i="3"/>
  <c r="T3884" i="3"/>
  <c r="Q3884" i="3"/>
  <c r="R3884" i="3" s="1"/>
  <c r="O3884" i="3"/>
  <c r="P3884" i="3" s="1"/>
  <c r="J3884" i="3"/>
  <c r="Z3883" i="3"/>
  <c r="X3883" i="3"/>
  <c r="V3883" i="3"/>
  <c r="T3883" i="3"/>
  <c r="Q3883" i="3"/>
  <c r="R3883" i="3" s="1"/>
  <c r="O3883" i="3"/>
  <c r="P3883" i="3" s="1"/>
  <c r="J3883" i="3"/>
  <c r="Z3882" i="3"/>
  <c r="X3882" i="3"/>
  <c r="V3882" i="3"/>
  <c r="T3882" i="3"/>
  <c r="Q3882" i="3"/>
  <c r="R3882" i="3" s="1"/>
  <c r="O3882" i="3"/>
  <c r="P3882" i="3" s="1"/>
  <c r="J3882" i="3"/>
  <c r="Z3881" i="3"/>
  <c r="X3881" i="3"/>
  <c r="V3881" i="3"/>
  <c r="T3881" i="3"/>
  <c r="Q3881" i="3"/>
  <c r="R3881" i="3" s="1"/>
  <c r="O3881" i="3"/>
  <c r="P3881" i="3" s="1"/>
  <c r="J3881" i="3"/>
  <c r="Z3880" i="3"/>
  <c r="X3880" i="3"/>
  <c r="V3880" i="3"/>
  <c r="T3880" i="3"/>
  <c r="Q3880" i="3"/>
  <c r="R3880" i="3" s="1"/>
  <c r="O3880" i="3"/>
  <c r="P3880" i="3" s="1"/>
  <c r="J3880" i="3"/>
  <c r="Z3879" i="3"/>
  <c r="X3879" i="3"/>
  <c r="V3879" i="3"/>
  <c r="T3879" i="3"/>
  <c r="Q3879" i="3"/>
  <c r="R3879" i="3" s="1"/>
  <c r="O3879" i="3"/>
  <c r="P3879" i="3" s="1"/>
  <c r="J3879" i="3"/>
  <c r="Z3878" i="3"/>
  <c r="X3878" i="3"/>
  <c r="V3878" i="3"/>
  <c r="T3878" i="3"/>
  <c r="Q3878" i="3"/>
  <c r="R3878" i="3" s="1"/>
  <c r="O3878" i="3"/>
  <c r="P3878" i="3" s="1"/>
  <c r="J3878" i="3"/>
  <c r="Z3877" i="3"/>
  <c r="X3877" i="3"/>
  <c r="V3877" i="3"/>
  <c r="T3877" i="3"/>
  <c r="Q3877" i="3"/>
  <c r="R3877" i="3" s="1"/>
  <c r="O3877" i="3"/>
  <c r="P3877" i="3" s="1"/>
  <c r="J3877" i="3"/>
  <c r="Z3876" i="3"/>
  <c r="X3876" i="3"/>
  <c r="V3876" i="3"/>
  <c r="T3876" i="3"/>
  <c r="Q3876" i="3"/>
  <c r="R3876" i="3" s="1"/>
  <c r="O3876" i="3"/>
  <c r="P3876" i="3" s="1"/>
  <c r="J3876" i="3"/>
  <c r="Z3875" i="3"/>
  <c r="X3875" i="3"/>
  <c r="V3875" i="3"/>
  <c r="T3875" i="3"/>
  <c r="Q3875" i="3"/>
  <c r="R3875" i="3" s="1"/>
  <c r="O3875" i="3"/>
  <c r="P3875" i="3" s="1"/>
  <c r="J3875" i="3"/>
  <c r="Z3874" i="3"/>
  <c r="X3874" i="3"/>
  <c r="V3874" i="3"/>
  <c r="T3874" i="3"/>
  <c r="Q3874" i="3"/>
  <c r="R3874" i="3" s="1"/>
  <c r="O3874" i="3"/>
  <c r="P3874" i="3" s="1"/>
  <c r="J3874" i="3"/>
  <c r="Z3873" i="3"/>
  <c r="X3873" i="3"/>
  <c r="V3873" i="3"/>
  <c r="T3873" i="3"/>
  <c r="Q3873" i="3"/>
  <c r="R3873" i="3" s="1"/>
  <c r="O3873" i="3"/>
  <c r="P3873" i="3" s="1"/>
  <c r="J3873" i="3"/>
  <c r="Z3872" i="3"/>
  <c r="X3872" i="3"/>
  <c r="V3872" i="3"/>
  <c r="T3872" i="3"/>
  <c r="Q3872" i="3"/>
  <c r="R3872" i="3" s="1"/>
  <c r="O3872" i="3"/>
  <c r="P3872" i="3" s="1"/>
  <c r="J3872" i="3"/>
  <c r="Z3871" i="3"/>
  <c r="X3871" i="3"/>
  <c r="V3871" i="3"/>
  <c r="T3871" i="3"/>
  <c r="Q3871" i="3"/>
  <c r="R3871" i="3" s="1"/>
  <c r="O3871" i="3"/>
  <c r="P3871" i="3" s="1"/>
  <c r="J3871" i="3"/>
  <c r="Z3870" i="3"/>
  <c r="X3870" i="3"/>
  <c r="V3870" i="3"/>
  <c r="T3870" i="3"/>
  <c r="Q3870" i="3"/>
  <c r="R3870" i="3" s="1"/>
  <c r="O3870" i="3"/>
  <c r="P3870" i="3" s="1"/>
  <c r="J3870" i="3"/>
  <c r="Z3869" i="3"/>
  <c r="X3869" i="3"/>
  <c r="V3869" i="3"/>
  <c r="T3869" i="3"/>
  <c r="Q3869" i="3"/>
  <c r="R3869" i="3" s="1"/>
  <c r="O3869" i="3"/>
  <c r="P3869" i="3" s="1"/>
  <c r="J3869" i="3"/>
  <c r="Z3868" i="3"/>
  <c r="X3868" i="3"/>
  <c r="V3868" i="3"/>
  <c r="T3868" i="3"/>
  <c r="Q3868" i="3"/>
  <c r="R3868" i="3" s="1"/>
  <c r="O3868" i="3"/>
  <c r="P3868" i="3" s="1"/>
  <c r="J3868" i="3"/>
  <c r="Z3867" i="3"/>
  <c r="X3867" i="3"/>
  <c r="V3867" i="3"/>
  <c r="T3867" i="3"/>
  <c r="Q3867" i="3"/>
  <c r="R3867" i="3" s="1"/>
  <c r="O3867" i="3"/>
  <c r="P3867" i="3" s="1"/>
  <c r="J3867" i="3"/>
  <c r="Z3866" i="3"/>
  <c r="X3866" i="3"/>
  <c r="V3866" i="3"/>
  <c r="T3866" i="3"/>
  <c r="Q3866" i="3"/>
  <c r="R3866" i="3" s="1"/>
  <c r="O3866" i="3"/>
  <c r="P3866" i="3" s="1"/>
  <c r="J3866" i="3"/>
  <c r="Z3865" i="3"/>
  <c r="X3865" i="3"/>
  <c r="V3865" i="3"/>
  <c r="T3865" i="3"/>
  <c r="Q3865" i="3"/>
  <c r="R3865" i="3" s="1"/>
  <c r="O3865" i="3"/>
  <c r="P3865" i="3" s="1"/>
  <c r="J3865" i="3"/>
  <c r="Z3864" i="3"/>
  <c r="X3864" i="3"/>
  <c r="V3864" i="3"/>
  <c r="T3864" i="3"/>
  <c r="Q3864" i="3"/>
  <c r="R3864" i="3" s="1"/>
  <c r="O3864" i="3"/>
  <c r="P3864" i="3" s="1"/>
  <c r="J3864" i="3"/>
  <c r="Z3863" i="3"/>
  <c r="X3863" i="3"/>
  <c r="V3863" i="3"/>
  <c r="T3863" i="3"/>
  <c r="Q3863" i="3"/>
  <c r="R3863" i="3" s="1"/>
  <c r="O3863" i="3"/>
  <c r="P3863" i="3" s="1"/>
  <c r="J3863" i="3"/>
  <c r="Z3862" i="3"/>
  <c r="X3862" i="3"/>
  <c r="V3862" i="3"/>
  <c r="T3862" i="3"/>
  <c r="Q3862" i="3"/>
  <c r="R3862" i="3" s="1"/>
  <c r="O3862" i="3"/>
  <c r="P3862" i="3" s="1"/>
  <c r="J3862" i="3"/>
  <c r="Z3861" i="3"/>
  <c r="X3861" i="3"/>
  <c r="V3861" i="3"/>
  <c r="T3861" i="3"/>
  <c r="Q3861" i="3"/>
  <c r="R3861" i="3" s="1"/>
  <c r="O3861" i="3"/>
  <c r="P3861" i="3" s="1"/>
  <c r="J3861" i="3"/>
  <c r="Z3860" i="3"/>
  <c r="X3860" i="3"/>
  <c r="V3860" i="3"/>
  <c r="T3860" i="3"/>
  <c r="Q3860" i="3"/>
  <c r="R3860" i="3" s="1"/>
  <c r="O3860" i="3"/>
  <c r="P3860" i="3" s="1"/>
  <c r="J3860" i="3"/>
  <c r="Z3859" i="3"/>
  <c r="X3859" i="3"/>
  <c r="V3859" i="3"/>
  <c r="T3859" i="3"/>
  <c r="Q3859" i="3"/>
  <c r="R3859" i="3" s="1"/>
  <c r="O3859" i="3"/>
  <c r="P3859" i="3" s="1"/>
  <c r="J3859" i="3"/>
  <c r="Z3858" i="3"/>
  <c r="X3858" i="3"/>
  <c r="V3858" i="3"/>
  <c r="T3858" i="3"/>
  <c r="Q3858" i="3"/>
  <c r="R3858" i="3" s="1"/>
  <c r="O3858" i="3"/>
  <c r="P3858" i="3" s="1"/>
  <c r="J3858" i="3"/>
  <c r="Z3857" i="3"/>
  <c r="X3857" i="3"/>
  <c r="V3857" i="3"/>
  <c r="T3857" i="3"/>
  <c r="Q3857" i="3"/>
  <c r="R3857" i="3" s="1"/>
  <c r="O3857" i="3"/>
  <c r="P3857" i="3" s="1"/>
  <c r="J3857" i="3"/>
  <c r="Z3856" i="3"/>
  <c r="X3856" i="3"/>
  <c r="V3856" i="3"/>
  <c r="T3856" i="3"/>
  <c r="Q3856" i="3"/>
  <c r="R3856" i="3" s="1"/>
  <c r="O3856" i="3"/>
  <c r="P3856" i="3" s="1"/>
  <c r="J3856" i="3"/>
  <c r="Z3855" i="3"/>
  <c r="X3855" i="3"/>
  <c r="V3855" i="3"/>
  <c r="T3855" i="3"/>
  <c r="Q3855" i="3"/>
  <c r="R3855" i="3" s="1"/>
  <c r="O3855" i="3"/>
  <c r="P3855" i="3" s="1"/>
  <c r="J3855" i="3"/>
  <c r="Z3854" i="3"/>
  <c r="X3854" i="3"/>
  <c r="V3854" i="3"/>
  <c r="T3854" i="3"/>
  <c r="Q3854" i="3"/>
  <c r="R3854" i="3" s="1"/>
  <c r="O3854" i="3"/>
  <c r="P3854" i="3" s="1"/>
  <c r="J3854" i="3"/>
  <c r="Z3853" i="3"/>
  <c r="X3853" i="3"/>
  <c r="V3853" i="3"/>
  <c r="T3853" i="3"/>
  <c r="Q3853" i="3"/>
  <c r="R3853" i="3" s="1"/>
  <c r="O3853" i="3"/>
  <c r="P3853" i="3" s="1"/>
  <c r="J3853" i="3"/>
  <c r="Z3852" i="3"/>
  <c r="X3852" i="3"/>
  <c r="V3852" i="3"/>
  <c r="T3852" i="3"/>
  <c r="Q3852" i="3"/>
  <c r="R3852" i="3" s="1"/>
  <c r="O3852" i="3"/>
  <c r="P3852" i="3" s="1"/>
  <c r="J3852" i="3"/>
  <c r="Z3851" i="3"/>
  <c r="X3851" i="3"/>
  <c r="V3851" i="3"/>
  <c r="T3851" i="3"/>
  <c r="Q3851" i="3"/>
  <c r="R3851" i="3" s="1"/>
  <c r="O3851" i="3"/>
  <c r="P3851" i="3" s="1"/>
  <c r="J3851" i="3"/>
  <c r="Z3850" i="3"/>
  <c r="X3850" i="3"/>
  <c r="V3850" i="3"/>
  <c r="T3850" i="3"/>
  <c r="Q3850" i="3"/>
  <c r="R3850" i="3" s="1"/>
  <c r="O3850" i="3"/>
  <c r="P3850" i="3" s="1"/>
  <c r="J3850" i="3"/>
  <c r="Z3849" i="3"/>
  <c r="X3849" i="3"/>
  <c r="V3849" i="3"/>
  <c r="T3849" i="3"/>
  <c r="Q3849" i="3"/>
  <c r="R3849" i="3" s="1"/>
  <c r="O3849" i="3"/>
  <c r="P3849" i="3" s="1"/>
  <c r="J3849" i="3"/>
  <c r="Z3848" i="3"/>
  <c r="X3848" i="3"/>
  <c r="V3848" i="3"/>
  <c r="T3848" i="3"/>
  <c r="Q3848" i="3"/>
  <c r="R3848" i="3" s="1"/>
  <c r="O3848" i="3"/>
  <c r="P3848" i="3" s="1"/>
  <c r="J3848" i="3"/>
  <c r="Z3847" i="3"/>
  <c r="X3847" i="3"/>
  <c r="V3847" i="3"/>
  <c r="T3847" i="3"/>
  <c r="Q3847" i="3"/>
  <c r="R3847" i="3" s="1"/>
  <c r="O3847" i="3"/>
  <c r="P3847" i="3" s="1"/>
  <c r="J3847" i="3"/>
  <c r="Z3846" i="3"/>
  <c r="X3846" i="3"/>
  <c r="V3846" i="3"/>
  <c r="T3846" i="3"/>
  <c r="Q3846" i="3"/>
  <c r="R3846" i="3" s="1"/>
  <c r="O3846" i="3"/>
  <c r="P3846" i="3" s="1"/>
  <c r="J3846" i="3"/>
  <c r="Z3845" i="3"/>
  <c r="X3845" i="3"/>
  <c r="V3845" i="3"/>
  <c r="T3845" i="3"/>
  <c r="Q3845" i="3"/>
  <c r="R3845" i="3" s="1"/>
  <c r="O3845" i="3"/>
  <c r="P3845" i="3" s="1"/>
  <c r="J3845" i="3"/>
  <c r="Z3844" i="3"/>
  <c r="X3844" i="3"/>
  <c r="V3844" i="3"/>
  <c r="T3844" i="3"/>
  <c r="Q3844" i="3"/>
  <c r="R3844" i="3" s="1"/>
  <c r="O3844" i="3"/>
  <c r="P3844" i="3" s="1"/>
  <c r="J3844" i="3"/>
  <c r="Z3843" i="3"/>
  <c r="X3843" i="3"/>
  <c r="V3843" i="3"/>
  <c r="T3843" i="3"/>
  <c r="Q3843" i="3"/>
  <c r="R3843" i="3" s="1"/>
  <c r="O3843" i="3"/>
  <c r="P3843" i="3" s="1"/>
  <c r="J3843" i="3"/>
  <c r="Z3842" i="3"/>
  <c r="X3842" i="3"/>
  <c r="V3842" i="3"/>
  <c r="T3842" i="3"/>
  <c r="Q3842" i="3"/>
  <c r="R3842" i="3" s="1"/>
  <c r="O3842" i="3"/>
  <c r="P3842" i="3" s="1"/>
  <c r="J3842" i="3"/>
  <c r="Z3841" i="3"/>
  <c r="X3841" i="3"/>
  <c r="V3841" i="3"/>
  <c r="T3841" i="3"/>
  <c r="Q3841" i="3"/>
  <c r="R3841" i="3" s="1"/>
  <c r="O3841" i="3"/>
  <c r="P3841" i="3" s="1"/>
  <c r="J3841" i="3"/>
  <c r="Z3840" i="3"/>
  <c r="X3840" i="3"/>
  <c r="V3840" i="3"/>
  <c r="T3840" i="3"/>
  <c r="Q3840" i="3"/>
  <c r="R3840" i="3" s="1"/>
  <c r="O3840" i="3"/>
  <c r="P3840" i="3" s="1"/>
  <c r="J3840" i="3"/>
  <c r="Z3839" i="3"/>
  <c r="X3839" i="3"/>
  <c r="V3839" i="3"/>
  <c r="T3839" i="3"/>
  <c r="Q3839" i="3"/>
  <c r="R3839" i="3" s="1"/>
  <c r="O3839" i="3"/>
  <c r="P3839" i="3" s="1"/>
  <c r="J3839" i="3"/>
  <c r="Z3838" i="3"/>
  <c r="X3838" i="3"/>
  <c r="V3838" i="3"/>
  <c r="T3838" i="3"/>
  <c r="Q3838" i="3"/>
  <c r="R3838" i="3" s="1"/>
  <c r="O3838" i="3"/>
  <c r="P3838" i="3" s="1"/>
  <c r="J3838" i="3"/>
  <c r="Z3837" i="3"/>
  <c r="X3837" i="3"/>
  <c r="V3837" i="3"/>
  <c r="T3837" i="3"/>
  <c r="Q3837" i="3"/>
  <c r="R3837" i="3" s="1"/>
  <c r="O3837" i="3"/>
  <c r="P3837" i="3" s="1"/>
  <c r="J3837" i="3"/>
  <c r="Z3836" i="3"/>
  <c r="X3836" i="3"/>
  <c r="V3836" i="3"/>
  <c r="T3836" i="3"/>
  <c r="Q3836" i="3"/>
  <c r="R3836" i="3" s="1"/>
  <c r="O3836" i="3"/>
  <c r="P3836" i="3" s="1"/>
  <c r="J3836" i="3"/>
  <c r="Z3835" i="3"/>
  <c r="X3835" i="3"/>
  <c r="V3835" i="3"/>
  <c r="T3835" i="3"/>
  <c r="Q3835" i="3"/>
  <c r="R3835" i="3" s="1"/>
  <c r="O3835" i="3"/>
  <c r="P3835" i="3" s="1"/>
  <c r="J3835" i="3"/>
  <c r="Z3834" i="3"/>
  <c r="X3834" i="3"/>
  <c r="V3834" i="3"/>
  <c r="T3834" i="3"/>
  <c r="Q3834" i="3"/>
  <c r="R3834" i="3" s="1"/>
  <c r="O3834" i="3"/>
  <c r="P3834" i="3" s="1"/>
  <c r="J3834" i="3"/>
  <c r="Z3833" i="3"/>
  <c r="X3833" i="3"/>
  <c r="V3833" i="3"/>
  <c r="T3833" i="3"/>
  <c r="Q3833" i="3"/>
  <c r="R3833" i="3" s="1"/>
  <c r="O3833" i="3"/>
  <c r="P3833" i="3" s="1"/>
  <c r="J3833" i="3"/>
  <c r="Z3832" i="3"/>
  <c r="X3832" i="3"/>
  <c r="V3832" i="3"/>
  <c r="T3832" i="3"/>
  <c r="Q3832" i="3"/>
  <c r="R3832" i="3" s="1"/>
  <c r="O3832" i="3"/>
  <c r="P3832" i="3" s="1"/>
  <c r="J3832" i="3"/>
  <c r="Z3831" i="3"/>
  <c r="X3831" i="3"/>
  <c r="V3831" i="3"/>
  <c r="T3831" i="3"/>
  <c r="Q3831" i="3"/>
  <c r="R3831" i="3" s="1"/>
  <c r="O3831" i="3"/>
  <c r="P3831" i="3" s="1"/>
  <c r="J3831" i="3"/>
  <c r="Z3830" i="3"/>
  <c r="X3830" i="3"/>
  <c r="V3830" i="3"/>
  <c r="T3830" i="3"/>
  <c r="Q3830" i="3"/>
  <c r="R3830" i="3" s="1"/>
  <c r="O3830" i="3"/>
  <c r="P3830" i="3" s="1"/>
  <c r="J3830" i="3"/>
  <c r="Z3829" i="3"/>
  <c r="X3829" i="3"/>
  <c r="V3829" i="3"/>
  <c r="T3829" i="3"/>
  <c r="Q3829" i="3"/>
  <c r="R3829" i="3" s="1"/>
  <c r="O3829" i="3"/>
  <c r="P3829" i="3" s="1"/>
  <c r="J3829" i="3"/>
  <c r="Z3828" i="3"/>
  <c r="X3828" i="3"/>
  <c r="V3828" i="3"/>
  <c r="T3828" i="3"/>
  <c r="Q3828" i="3"/>
  <c r="R3828" i="3" s="1"/>
  <c r="O3828" i="3"/>
  <c r="P3828" i="3" s="1"/>
  <c r="J3828" i="3"/>
  <c r="Z3827" i="3"/>
  <c r="X3827" i="3"/>
  <c r="V3827" i="3"/>
  <c r="T3827" i="3"/>
  <c r="Q3827" i="3"/>
  <c r="R3827" i="3" s="1"/>
  <c r="O3827" i="3"/>
  <c r="P3827" i="3" s="1"/>
  <c r="J3827" i="3"/>
  <c r="Z3826" i="3"/>
  <c r="X3826" i="3"/>
  <c r="V3826" i="3"/>
  <c r="T3826" i="3"/>
  <c r="Q3826" i="3"/>
  <c r="R3826" i="3" s="1"/>
  <c r="O3826" i="3"/>
  <c r="P3826" i="3" s="1"/>
  <c r="J3826" i="3"/>
  <c r="Z3825" i="3"/>
  <c r="X3825" i="3"/>
  <c r="V3825" i="3"/>
  <c r="T3825" i="3"/>
  <c r="Q3825" i="3"/>
  <c r="R3825" i="3" s="1"/>
  <c r="O3825" i="3"/>
  <c r="P3825" i="3" s="1"/>
  <c r="J3825" i="3"/>
  <c r="Z3824" i="3"/>
  <c r="X3824" i="3"/>
  <c r="V3824" i="3"/>
  <c r="T3824" i="3"/>
  <c r="Q3824" i="3"/>
  <c r="R3824" i="3" s="1"/>
  <c r="O3824" i="3"/>
  <c r="P3824" i="3" s="1"/>
  <c r="J3824" i="3"/>
  <c r="Z3823" i="3"/>
  <c r="X3823" i="3"/>
  <c r="V3823" i="3"/>
  <c r="T3823" i="3"/>
  <c r="Q3823" i="3"/>
  <c r="R3823" i="3" s="1"/>
  <c r="O3823" i="3"/>
  <c r="P3823" i="3" s="1"/>
  <c r="J3823" i="3"/>
  <c r="Z3822" i="3"/>
  <c r="X3822" i="3"/>
  <c r="V3822" i="3"/>
  <c r="T3822" i="3"/>
  <c r="Q3822" i="3"/>
  <c r="R3822" i="3" s="1"/>
  <c r="O3822" i="3"/>
  <c r="P3822" i="3" s="1"/>
  <c r="J3822" i="3"/>
  <c r="Z3821" i="3"/>
  <c r="X3821" i="3"/>
  <c r="V3821" i="3"/>
  <c r="T3821" i="3"/>
  <c r="Q3821" i="3"/>
  <c r="R3821" i="3" s="1"/>
  <c r="O3821" i="3"/>
  <c r="P3821" i="3" s="1"/>
  <c r="J3821" i="3"/>
  <c r="Z3820" i="3"/>
  <c r="X3820" i="3"/>
  <c r="V3820" i="3"/>
  <c r="T3820" i="3"/>
  <c r="Q3820" i="3"/>
  <c r="R3820" i="3" s="1"/>
  <c r="O3820" i="3"/>
  <c r="P3820" i="3" s="1"/>
  <c r="J3820" i="3"/>
  <c r="Z3819" i="3"/>
  <c r="X3819" i="3"/>
  <c r="V3819" i="3"/>
  <c r="T3819" i="3"/>
  <c r="Q3819" i="3"/>
  <c r="R3819" i="3" s="1"/>
  <c r="O3819" i="3"/>
  <c r="P3819" i="3" s="1"/>
  <c r="J3819" i="3"/>
  <c r="Z3818" i="3"/>
  <c r="X3818" i="3"/>
  <c r="V3818" i="3"/>
  <c r="T3818" i="3"/>
  <c r="Q3818" i="3"/>
  <c r="R3818" i="3" s="1"/>
  <c r="O3818" i="3"/>
  <c r="P3818" i="3" s="1"/>
  <c r="J3818" i="3"/>
  <c r="Z3817" i="3"/>
  <c r="X3817" i="3"/>
  <c r="V3817" i="3"/>
  <c r="T3817" i="3"/>
  <c r="Q3817" i="3"/>
  <c r="R3817" i="3" s="1"/>
  <c r="O3817" i="3"/>
  <c r="P3817" i="3" s="1"/>
  <c r="J3817" i="3"/>
  <c r="Z3816" i="3"/>
  <c r="X3816" i="3"/>
  <c r="V3816" i="3"/>
  <c r="T3816" i="3"/>
  <c r="Q3816" i="3"/>
  <c r="R3816" i="3" s="1"/>
  <c r="O3816" i="3"/>
  <c r="P3816" i="3" s="1"/>
  <c r="J3816" i="3"/>
  <c r="Z3815" i="3"/>
  <c r="X3815" i="3"/>
  <c r="V3815" i="3"/>
  <c r="T3815" i="3"/>
  <c r="Q3815" i="3"/>
  <c r="R3815" i="3" s="1"/>
  <c r="O3815" i="3"/>
  <c r="P3815" i="3" s="1"/>
  <c r="J3815" i="3"/>
  <c r="Z3814" i="3"/>
  <c r="X3814" i="3"/>
  <c r="V3814" i="3"/>
  <c r="T3814" i="3"/>
  <c r="Q3814" i="3"/>
  <c r="R3814" i="3" s="1"/>
  <c r="O3814" i="3"/>
  <c r="P3814" i="3" s="1"/>
  <c r="J3814" i="3"/>
  <c r="Z3813" i="3"/>
  <c r="X3813" i="3"/>
  <c r="V3813" i="3"/>
  <c r="T3813" i="3"/>
  <c r="Q3813" i="3"/>
  <c r="R3813" i="3" s="1"/>
  <c r="O3813" i="3"/>
  <c r="P3813" i="3" s="1"/>
  <c r="J3813" i="3"/>
  <c r="Z3812" i="3"/>
  <c r="X3812" i="3"/>
  <c r="V3812" i="3"/>
  <c r="T3812" i="3"/>
  <c r="Q3812" i="3"/>
  <c r="R3812" i="3" s="1"/>
  <c r="O3812" i="3"/>
  <c r="P3812" i="3" s="1"/>
  <c r="J3812" i="3"/>
  <c r="Z3811" i="3"/>
  <c r="X3811" i="3"/>
  <c r="V3811" i="3"/>
  <c r="T3811" i="3"/>
  <c r="Q3811" i="3"/>
  <c r="R3811" i="3" s="1"/>
  <c r="O3811" i="3"/>
  <c r="P3811" i="3" s="1"/>
  <c r="J3811" i="3"/>
  <c r="Z3810" i="3"/>
  <c r="X3810" i="3"/>
  <c r="V3810" i="3"/>
  <c r="T3810" i="3"/>
  <c r="Q3810" i="3"/>
  <c r="R3810" i="3" s="1"/>
  <c r="O3810" i="3"/>
  <c r="P3810" i="3" s="1"/>
  <c r="J3810" i="3"/>
  <c r="Z3809" i="3"/>
  <c r="X3809" i="3"/>
  <c r="V3809" i="3"/>
  <c r="T3809" i="3"/>
  <c r="Q3809" i="3"/>
  <c r="R3809" i="3" s="1"/>
  <c r="O3809" i="3"/>
  <c r="P3809" i="3" s="1"/>
  <c r="J3809" i="3"/>
  <c r="Z3808" i="3"/>
  <c r="X3808" i="3"/>
  <c r="V3808" i="3"/>
  <c r="T3808" i="3"/>
  <c r="Q3808" i="3"/>
  <c r="R3808" i="3" s="1"/>
  <c r="O3808" i="3"/>
  <c r="P3808" i="3" s="1"/>
  <c r="J3808" i="3"/>
  <c r="Z3807" i="3"/>
  <c r="X3807" i="3"/>
  <c r="V3807" i="3"/>
  <c r="T3807" i="3"/>
  <c r="Q3807" i="3"/>
  <c r="R3807" i="3" s="1"/>
  <c r="O3807" i="3"/>
  <c r="P3807" i="3" s="1"/>
  <c r="J3807" i="3"/>
  <c r="Z3806" i="3"/>
  <c r="X3806" i="3"/>
  <c r="V3806" i="3"/>
  <c r="T3806" i="3"/>
  <c r="Q3806" i="3"/>
  <c r="R3806" i="3" s="1"/>
  <c r="O3806" i="3"/>
  <c r="P3806" i="3" s="1"/>
  <c r="J3806" i="3"/>
  <c r="Z3805" i="3"/>
  <c r="X3805" i="3"/>
  <c r="V3805" i="3"/>
  <c r="T3805" i="3"/>
  <c r="Q3805" i="3"/>
  <c r="R3805" i="3" s="1"/>
  <c r="O3805" i="3"/>
  <c r="P3805" i="3" s="1"/>
  <c r="J3805" i="3"/>
  <c r="Z3804" i="3"/>
  <c r="X3804" i="3"/>
  <c r="V3804" i="3"/>
  <c r="T3804" i="3"/>
  <c r="Q3804" i="3"/>
  <c r="R3804" i="3" s="1"/>
  <c r="O3804" i="3"/>
  <c r="P3804" i="3" s="1"/>
  <c r="J3804" i="3"/>
  <c r="Z3803" i="3"/>
  <c r="X3803" i="3"/>
  <c r="V3803" i="3"/>
  <c r="T3803" i="3"/>
  <c r="Q3803" i="3"/>
  <c r="R3803" i="3" s="1"/>
  <c r="O3803" i="3"/>
  <c r="P3803" i="3" s="1"/>
  <c r="J3803" i="3"/>
  <c r="Z3802" i="3"/>
  <c r="X3802" i="3"/>
  <c r="V3802" i="3"/>
  <c r="T3802" i="3"/>
  <c r="Q3802" i="3"/>
  <c r="R3802" i="3" s="1"/>
  <c r="O3802" i="3"/>
  <c r="P3802" i="3" s="1"/>
  <c r="J3802" i="3"/>
  <c r="Z3801" i="3"/>
  <c r="X3801" i="3"/>
  <c r="V3801" i="3"/>
  <c r="T3801" i="3"/>
  <c r="Q3801" i="3"/>
  <c r="R3801" i="3" s="1"/>
  <c r="O3801" i="3"/>
  <c r="P3801" i="3" s="1"/>
  <c r="J3801" i="3"/>
  <c r="Z3800" i="3"/>
  <c r="X3800" i="3"/>
  <c r="V3800" i="3"/>
  <c r="T3800" i="3"/>
  <c r="Q3800" i="3"/>
  <c r="R3800" i="3" s="1"/>
  <c r="O3800" i="3"/>
  <c r="P3800" i="3" s="1"/>
  <c r="J3800" i="3"/>
  <c r="Z3799" i="3"/>
  <c r="X3799" i="3"/>
  <c r="V3799" i="3"/>
  <c r="T3799" i="3"/>
  <c r="Q3799" i="3"/>
  <c r="R3799" i="3" s="1"/>
  <c r="O3799" i="3"/>
  <c r="P3799" i="3" s="1"/>
  <c r="J3799" i="3"/>
  <c r="Z3798" i="3"/>
  <c r="X3798" i="3"/>
  <c r="V3798" i="3"/>
  <c r="T3798" i="3"/>
  <c r="Q3798" i="3"/>
  <c r="R3798" i="3" s="1"/>
  <c r="O3798" i="3"/>
  <c r="P3798" i="3" s="1"/>
  <c r="J3798" i="3"/>
  <c r="Z3797" i="3"/>
  <c r="X3797" i="3"/>
  <c r="V3797" i="3"/>
  <c r="T3797" i="3"/>
  <c r="Q3797" i="3"/>
  <c r="R3797" i="3" s="1"/>
  <c r="O3797" i="3"/>
  <c r="P3797" i="3" s="1"/>
  <c r="J3797" i="3"/>
  <c r="Z3796" i="3"/>
  <c r="X3796" i="3"/>
  <c r="V3796" i="3"/>
  <c r="T3796" i="3"/>
  <c r="Q3796" i="3"/>
  <c r="R3796" i="3" s="1"/>
  <c r="O3796" i="3"/>
  <c r="P3796" i="3" s="1"/>
  <c r="J3796" i="3"/>
  <c r="Z3795" i="3"/>
  <c r="X3795" i="3"/>
  <c r="V3795" i="3"/>
  <c r="T3795" i="3"/>
  <c r="Q3795" i="3"/>
  <c r="R3795" i="3" s="1"/>
  <c r="O3795" i="3"/>
  <c r="P3795" i="3" s="1"/>
  <c r="J3795" i="3"/>
  <c r="Z3794" i="3"/>
  <c r="X3794" i="3"/>
  <c r="V3794" i="3"/>
  <c r="T3794" i="3"/>
  <c r="Q3794" i="3"/>
  <c r="R3794" i="3" s="1"/>
  <c r="O3794" i="3"/>
  <c r="P3794" i="3" s="1"/>
  <c r="J3794" i="3"/>
  <c r="Z3793" i="3"/>
  <c r="X3793" i="3"/>
  <c r="V3793" i="3"/>
  <c r="T3793" i="3"/>
  <c r="Q3793" i="3"/>
  <c r="R3793" i="3" s="1"/>
  <c r="O3793" i="3"/>
  <c r="P3793" i="3" s="1"/>
  <c r="J3793" i="3"/>
  <c r="Z3792" i="3"/>
  <c r="X3792" i="3"/>
  <c r="V3792" i="3"/>
  <c r="T3792" i="3"/>
  <c r="Q3792" i="3"/>
  <c r="R3792" i="3" s="1"/>
  <c r="O3792" i="3"/>
  <c r="P3792" i="3" s="1"/>
  <c r="J3792" i="3"/>
  <c r="Z3791" i="3"/>
  <c r="X3791" i="3"/>
  <c r="V3791" i="3"/>
  <c r="T3791" i="3"/>
  <c r="Q3791" i="3"/>
  <c r="R3791" i="3" s="1"/>
  <c r="O3791" i="3"/>
  <c r="P3791" i="3" s="1"/>
  <c r="J3791" i="3"/>
  <c r="Z3790" i="3"/>
  <c r="X3790" i="3"/>
  <c r="V3790" i="3"/>
  <c r="T3790" i="3"/>
  <c r="Q3790" i="3"/>
  <c r="R3790" i="3" s="1"/>
  <c r="O3790" i="3"/>
  <c r="P3790" i="3" s="1"/>
  <c r="J3790" i="3"/>
  <c r="Z3789" i="3"/>
  <c r="X3789" i="3"/>
  <c r="V3789" i="3"/>
  <c r="T3789" i="3"/>
  <c r="Q3789" i="3"/>
  <c r="R3789" i="3" s="1"/>
  <c r="O3789" i="3"/>
  <c r="P3789" i="3" s="1"/>
  <c r="J3789" i="3"/>
  <c r="Z3788" i="3"/>
  <c r="X3788" i="3"/>
  <c r="V3788" i="3"/>
  <c r="T3788" i="3"/>
  <c r="Q3788" i="3"/>
  <c r="R3788" i="3" s="1"/>
  <c r="O3788" i="3"/>
  <c r="P3788" i="3" s="1"/>
  <c r="J3788" i="3"/>
  <c r="Z3787" i="3"/>
  <c r="X3787" i="3"/>
  <c r="V3787" i="3"/>
  <c r="T3787" i="3"/>
  <c r="Q3787" i="3"/>
  <c r="R3787" i="3" s="1"/>
  <c r="O3787" i="3"/>
  <c r="P3787" i="3" s="1"/>
  <c r="J3787" i="3"/>
  <c r="Z3786" i="3"/>
  <c r="X3786" i="3"/>
  <c r="V3786" i="3"/>
  <c r="T3786" i="3"/>
  <c r="Q3786" i="3"/>
  <c r="R3786" i="3" s="1"/>
  <c r="O3786" i="3"/>
  <c r="P3786" i="3" s="1"/>
  <c r="J3786" i="3"/>
  <c r="Z3785" i="3"/>
  <c r="X3785" i="3"/>
  <c r="V3785" i="3"/>
  <c r="T3785" i="3"/>
  <c r="Q3785" i="3"/>
  <c r="R3785" i="3" s="1"/>
  <c r="O3785" i="3"/>
  <c r="P3785" i="3" s="1"/>
  <c r="J3785" i="3"/>
  <c r="Z3784" i="3"/>
  <c r="X3784" i="3"/>
  <c r="V3784" i="3"/>
  <c r="T3784" i="3"/>
  <c r="Q3784" i="3"/>
  <c r="R3784" i="3" s="1"/>
  <c r="O3784" i="3"/>
  <c r="P3784" i="3" s="1"/>
  <c r="J3784" i="3"/>
  <c r="Z3783" i="3"/>
  <c r="X3783" i="3"/>
  <c r="V3783" i="3"/>
  <c r="T3783" i="3"/>
  <c r="Q3783" i="3"/>
  <c r="R3783" i="3" s="1"/>
  <c r="O3783" i="3"/>
  <c r="P3783" i="3" s="1"/>
  <c r="J3783" i="3"/>
  <c r="Z3782" i="3"/>
  <c r="X3782" i="3"/>
  <c r="V3782" i="3"/>
  <c r="T3782" i="3"/>
  <c r="Q3782" i="3"/>
  <c r="R3782" i="3" s="1"/>
  <c r="O3782" i="3"/>
  <c r="P3782" i="3" s="1"/>
  <c r="J3782" i="3"/>
  <c r="Z3781" i="3"/>
  <c r="X3781" i="3"/>
  <c r="V3781" i="3"/>
  <c r="T3781" i="3"/>
  <c r="Q3781" i="3"/>
  <c r="R3781" i="3" s="1"/>
  <c r="O3781" i="3"/>
  <c r="P3781" i="3" s="1"/>
  <c r="J3781" i="3"/>
  <c r="Z3780" i="3"/>
  <c r="X3780" i="3"/>
  <c r="V3780" i="3"/>
  <c r="T3780" i="3"/>
  <c r="Q3780" i="3"/>
  <c r="R3780" i="3" s="1"/>
  <c r="O3780" i="3"/>
  <c r="P3780" i="3" s="1"/>
  <c r="J3780" i="3"/>
  <c r="Z3779" i="3"/>
  <c r="X3779" i="3"/>
  <c r="V3779" i="3"/>
  <c r="T3779" i="3"/>
  <c r="Q3779" i="3"/>
  <c r="R3779" i="3" s="1"/>
  <c r="O3779" i="3"/>
  <c r="P3779" i="3" s="1"/>
  <c r="J3779" i="3"/>
  <c r="Z3778" i="3"/>
  <c r="X3778" i="3"/>
  <c r="V3778" i="3"/>
  <c r="T3778" i="3"/>
  <c r="Q3778" i="3"/>
  <c r="R3778" i="3" s="1"/>
  <c r="O3778" i="3"/>
  <c r="P3778" i="3" s="1"/>
  <c r="J3778" i="3"/>
  <c r="Z3777" i="3"/>
  <c r="X3777" i="3"/>
  <c r="V3777" i="3"/>
  <c r="T3777" i="3"/>
  <c r="Q3777" i="3"/>
  <c r="R3777" i="3" s="1"/>
  <c r="O3777" i="3"/>
  <c r="P3777" i="3" s="1"/>
  <c r="J3777" i="3"/>
  <c r="Z3776" i="3"/>
  <c r="X3776" i="3"/>
  <c r="V3776" i="3"/>
  <c r="T3776" i="3"/>
  <c r="Q3776" i="3"/>
  <c r="R3776" i="3" s="1"/>
  <c r="O3776" i="3"/>
  <c r="P3776" i="3" s="1"/>
  <c r="J3776" i="3"/>
  <c r="Z3775" i="3"/>
  <c r="X3775" i="3"/>
  <c r="V3775" i="3"/>
  <c r="T3775" i="3"/>
  <c r="Q3775" i="3"/>
  <c r="R3775" i="3" s="1"/>
  <c r="O3775" i="3"/>
  <c r="P3775" i="3" s="1"/>
  <c r="J3775" i="3"/>
  <c r="Z3774" i="3"/>
  <c r="X3774" i="3"/>
  <c r="V3774" i="3"/>
  <c r="T3774" i="3"/>
  <c r="Q3774" i="3"/>
  <c r="R3774" i="3" s="1"/>
  <c r="O3774" i="3"/>
  <c r="P3774" i="3" s="1"/>
  <c r="J3774" i="3"/>
  <c r="Z3773" i="3"/>
  <c r="X3773" i="3"/>
  <c r="V3773" i="3"/>
  <c r="T3773" i="3"/>
  <c r="Q3773" i="3"/>
  <c r="R3773" i="3" s="1"/>
  <c r="O3773" i="3"/>
  <c r="P3773" i="3" s="1"/>
  <c r="J3773" i="3"/>
  <c r="Z3772" i="3"/>
  <c r="X3772" i="3"/>
  <c r="V3772" i="3"/>
  <c r="T3772" i="3"/>
  <c r="Q3772" i="3"/>
  <c r="R3772" i="3" s="1"/>
  <c r="O3772" i="3"/>
  <c r="P3772" i="3" s="1"/>
  <c r="J3772" i="3"/>
  <c r="Z3771" i="3"/>
  <c r="X3771" i="3"/>
  <c r="V3771" i="3"/>
  <c r="T3771" i="3"/>
  <c r="Q3771" i="3"/>
  <c r="R3771" i="3" s="1"/>
  <c r="O3771" i="3"/>
  <c r="P3771" i="3" s="1"/>
  <c r="J3771" i="3"/>
  <c r="Z3770" i="3"/>
  <c r="X3770" i="3"/>
  <c r="V3770" i="3"/>
  <c r="T3770" i="3"/>
  <c r="Q3770" i="3"/>
  <c r="R3770" i="3" s="1"/>
  <c r="O3770" i="3"/>
  <c r="P3770" i="3" s="1"/>
  <c r="J3770" i="3"/>
  <c r="Z3769" i="3"/>
  <c r="X3769" i="3"/>
  <c r="V3769" i="3"/>
  <c r="T3769" i="3"/>
  <c r="Q3769" i="3"/>
  <c r="R3769" i="3" s="1"/>
  <c r="O3769" i="3"/>
  <c r="P3769" i="3" s="1"/>
  <c r="J3769" i="3"/>
  <c r="Z3768" i="3"/>
  <c r="X3768" i="3"/>
  <c r="V3768" i="3"/>
  <c r="T3768" i="3"/>
  <c r="Q3768" i="3"/>
  <c r="R3768" i="3" s="1"/>
  <c r="O3768" i="3"/>
  <c r="P3768" i="3" s="1"/>
  <c r="J3768" i="3"/>
  <c r="Z3767" i="3"/>
  <c r="X3767" i="3"/>
  <c r="V3767" i="3"/>
  <c r="T3767" i="3"/>
  <c r="Q3767" i="3"/>
  <c r="R3767" i="3" s="1"/>
  <c r="O3767" i="3"/>
  <c r="P3767" i="3" s="1"/>
  <c r="J3767" i="3"/>
  <c r="Z3766" i="3"/>
  <c r="X3766" i="3"/>
  <c r="V3766" i="3"/>
  <c r="T3766" i="3"/>
  <c r="Q3766" i="3"/>
  <c r="R3766" i="3" s="1"/>
  <c r="O3766" i="3"/>
  <c r="P3766" i="3" s="1"/>
  <c r="J3766" i="3"/>
  <c r="Z3765" i="3"/>
  <c r="X3765" i="3"/>
  <c r="V3765" i="3"/>
  <c r="T3765" i="3"/>
  <c r="Q3765" i="3"/>
  <c r="R3765" i="3" s="1"/>
  <c r="O3765" i="3"/>
  <c r="P3765" i="3" s="1"/>
  <c r="J3765" i="3"/>
  <c r="Z3764" i="3"/>
  <c r="X3764" i="3"/>
  <c r="V3764" i="3"/>
  <c r="T3764" i="3"/>
  <c r="Q3764" i="3"/>
  <c r="R3764" i="3" s="1"/>
  <c r="O3764" i="3"/>
  <c r="P3764" i="3" s="1"/>
  <c r="J3764" i="3"/>
  <c r="Z3763" i="3"/>
  <c r="X3763" i="3"/>
  <c r="V3763" i="3"/>
  <c r="T3763" i="3"/>
  <c r="Q3763" i="3"/>
  <c r="R3763" i="3" s="1"/>
  <c r="O3763" i="3"/>
  <c r="P3763" i="3" s="1"/>
  <c r="J3763" i="3"/>
  <c r="Z3762" i="3"/>
  <c r="X3762" i="3"/>
  <c r="V3762" i="3"/>
  <c r="T3762" i="3"/>
  <c r="Q3762" i="3"/>
  <c r="R3762" i="3" s="1"/>
  <c r="O3762" i="3"/>
  <c r="P3762" i="3" s="1"/>
  <c r="J3762" i="3"/>
  <c r="Z3761" i="3"/>
  <c r="X3761" i="3"/>
  <c r="V3761" i="3"/>
  <c r="T3761" i="3"/>
  <c r="Q3761" i="3"/>
  <c r="R3761" i="3" s="1"/>
  <c r="O3761" i="3"/>
  <c r="P3761" i="3" s="1"/>
  <c r="J3761" i="3"/>
  <c r="Z3760" i="3"/>
  <c r="X3760" i="3"/>
  <c r="V3760" i="3"/>
  <c r="T3760" i="3"/>
  <c r="Q3760" i="3"/>
  <c r="R3760" i="3" s="1"/>
  <c r="O3760" i="3"/>
  <c r="P3760" i="3" s="1"/>
  <c r="J3760" i="3"/>
  <c r="Z3759" i="3"/>
  <c r="X3759" i="3"/>
  <c r="V3759" i="3"/>
  <c r="T3759" i="3"/>
  <c r="Q3759" i="3"/>
  <c r="R3759" i="3" s="1"/>
  <c r="O3759" i="3"/>
  <c r="P3759" i="3" s="1"/>
  <c r="J3759" i="3"/>
  <c r="Z3758" i="3"/>
  <c r="X3758" i="3"/>
  <c r="V3758" i="3"/>
  <c r="T3758" i="3"/>
  <c r="Q3758" i="3"/>
  <c r="R3758" i="3" s="1"/>
  <c r="O3758" i="3"/>
  <c r="P3758" i="3" s="1"/>
  <c r="J3758" i="3"/>
  <c r="Z3757" i="3"/>
  <c r="X3757" i="3"/>
  <c r="V3757" i="3"/>
  <c r="T3757" i="3"/>
  <c r="Q3757" i="3"/>
  <c r="R3757" i="3" s="1"/>
  <c r="O3757" i="3"/>
  <c r="P3757" i="3" s="1"/>
  <c r="J3757" i="3"/>
  <c r="Z3756" i="3"/>
  <c r="X3756" i="3"/>
  <c r="V3756" i="3"/>
  <c r="T3756" i="3"/>
  <c r="Q3756" i="3"/>
  <c r="R3756" i="3" s="1"/>
  <c r="O3756" i="3"/>
  <c r="P3756" i="3" s="1"/>
  <c r="J3756" i="3"/>
  <c r="Z3755" i="3"/>
  <c r="X3755" i="3"/>
  <c r="V3755" i="3"/>
  <c r="T3755" i="3"/>
  <c r="Q3755" i="3"/>
  <c r="R3755" i="3" s="1"/>
  <c r="O3755" i="3"/>
  <c r="P3755" i="3" s="1"/>
  <c r="J3755" i="3"/>
  <c r="Z3754" i="3"/>
  <c r="X3754" i="3"/>
  <c r="V3754" i="3"/>
  <c r="T3754" i="3"/>
  <c r="Q3754" i="3"/>
  <c r="R3754" i="3" s="1"/>
  <c r="O3754" i="3"/>
  <c r="P3754" i="3" s="1"/>
  <c r="J3754" i="3"/>
  <c r="Z3753" i="3"/>
  <c r="X3753" i="3"/>
  <c r="V3753" i="3"/>
  <c r="T3753" i="3"/>
  <c r="Q3753" i="3"/>
  <c r="R3753" i="3" s="1"/>
  <c r="O3753" i="3"/>
  <c r="P3753" i="3" s="1"/>
  <c r="J3753" i="3"/>
  <c r="Z3752" i="3"/>
  <c r="X3752" i="3"/>
  <c r="V3752" i="3"/>
  <c r="T3752" i="3"/>
  <c r="Q3752" i="3"/>
  <c r="R3752" i="3" s="1"/>
  <c r="O3752" i="3"/>
  <c r="P3752" i="3" s="1"/>
  <c r="J3752" i="3"/>
  <c r="Z3751" i="3"/>
  <c r="X3751" i="3"/>
  <c r="V3751" i="3"/>
  <c r="T3751" i="3"/>
  <c r="Q3751" i="3"/>
  <c r="R3751" i="3" s="1"/>
  <c r="O3751" i="3"/>
  <c r="P3751" i="3" s="1"/>
  <c r="J3751" i="3"/>
  <c r="Z3750" i="3"/>
  <c r="X3750" i="3"/>
  <c r="V3750" i="3"/>
  <c r="T3750" i="3"/>
  <c r="Q3750" i="3"/>
  <c r="R3750" i="3" s="1"/>
  <c r="O3750" i="3"/>
  <c r="P3750" i="3" s="1"/>
  <c r="J3750" i="3"/>
  <c r="Z3749" i="3"/>
  <c r="X3749" i="3"/>
  <c r="V3749" i="3"/>
  <c r="T3749" i="3"/>
  <c r="Q3749" i="3"/>
  <c r="R3749" i="3" s="1"/>
  <c r="O3749" i="3"/>
  <c r="P3749" i="3" s="1"/>
  <c r="J3749" i="3"/>
  <c r="Z3748" i="3"/>
  <c r="X3748" i="3"/>
  <c r="V3748" i="3"/>
  <c r="T3748" i="3"/>
  <c r="Q3748" i="3"/>
  <c r="R3748" i="3" s="1"/>
  <c r="O3748" i="3"/>
  <c r="P3748" i="3" s="1"/>
  <c r="J3748" i="3"/>
  <c r="Z3747" i="3"/>
  <c r="X3747" i="3"/>
  <c r="V3747" i="3"/>
  <c r="T3747" i="3"/>
  <c r="Q3747" i="3"/>
  <c r="R3747" i="3" s="1"/>
  <c r="O3747" i="3"/>
  <c r="P3747" i="3" s="1"/>
  <c r="J3747" i="3"/>
  <c r="Z3746" i="3"/>
  <c r="X3746" i="3"/>
  <c r="V3746" i="3"/>
  <c r="T3746" i="3"/>
  <c r="Q3746" i="3"/>
  <c r="R3746" i="3" s="1"/>
  <c r="O3746" i="3"/>
  <c r="P3746" i="3" s="1"/>
  <c r="J3746" i="3"/>
  <c r="Z3745" i="3"/>
  <c r="X3745" i="3"/>
  <c r="V3745" i="3"/>
  <c r="T3745" i="3"/>
  <c r="Q3745" i="3"/>
  <c r="R3745" i="3" s="1"/>
  <c r="O3745" i="3"/>
  <c r="P3745" i="3" s="1"/>
  <c r="J3745" i="3"/>
  <c r="Z3744" i="3"/>
  <c r="X3744" i="3"/>
  <c r="V3744" i="3"/>
  <c r="T3744" i="3"/>
  <c r="Q3744" i="3"/>
  <c r="R3744" i="3" s="1"/>
  <c r="O3744" i="3"/>
  <c r="P3744" i="3" s="1"/>
  <c r="J3744" i="3"/>
  <c r="Z3743" i="3"/>
  <c r="X3743" i="3"/>
  <c r="V3743" i="3"/>
  <c r="T3743" i="3"/>
  <c r="Q3743" i="3"/>
  <c r="R3743" i="3" s="1"/>
  <c r="O3743" i="3"/>
  <c r="P3743" i="3" s="1"/>
  <c r="J3743" i="3"/>
  <c r="Z3742" i="3"/>
  <c r="X3742" i="3"/>
  <c r="V3742" i="3"/>
  <c r="T3742" i="3"/>
  <c r="Q3742" i="3"/>
  <c r="R3742" i="3" s="1"/>
  <c r="O3742" i="3"/>
  <c r="P3742" i="3" s="1"/>
  <c r="J3742" i="3"/>
  <c r="Z3741" i="3"/>
  <c r="X3741" i="3"/>
  <c r="V3741" i="3"/>
  <c r="T3741" i="3"/>
  <c r="Q3741" i="3"/>
  <c r="R3741" i="3" s="1"/>
  <c r="O3741" i="3"/>
  <c r="P3741" i="3" s="1"/>
  <c r="J3741" i="3"/>
  <c r="Z3740" i="3"/>
  <c r="X3740" i="3"/>
  <c r="V3740" i="3"/>
  <c r="T3740" i="3"/>
  <c r="Q3740" i="3"/>
  <c r="R3740" i="3" s="1"/>
  <c r="O3740" i="3"/>
  <c r="P3740" i="3" s="1"/>
  <c r="J3740" i="3"/>
  <c r="Z3739" i="3"/>
  <c r="X3739" i="3"/>
  <c r="V3739" i="3"/>
  <c r="T3739" i="3"/>
  <c r="Q3739" i="3"/>
  <c r="R3739" i="3" s="1"/>
  <c r="O3739" i="3"/>
  <c r="P3739" i="3" s="1"/>
  <c r="J3739" i="3"/>
  <c r="Z3738" i="3"/>
  <c r="X3738" i="3"/>
  <c r="V3738" i="3"/>
  <c r="T3738" i="3"/>
  <c r="Q3738" i="3"/>
  <c r="R3738" i="3" s="1"/>
  <c r="O3738" i="3"/>
  <c r="P3738" i="3" s="1"/>
  <c r="J3738" i="3"/>
  <c r="Z3737" i="3"/>
  <c r="X3737" i="3"/>
  <c r="V3737" i="3"/>
  <c r="T3737" i="3"/>
  <c r="Q3737" i="3"/>
  <c r="R3737" i="3" s="1"/>
  <c r="O3737" i="3"/>
  <c r="P3737" i="3" s="1"/>
  <c r="J3737" i="3"/>
  <c r="Z3736" i="3"/>
  <c r="X3736" i="3"/>
  <c r="V3736" i="3"/>
  <c r="T3736" i="3"/>
  <c r="Q3736" i="3"/>
  <c r="R3736" i="3" s="1"/>
  <c r="O3736" i="3"/>
  <c r="P3736" i="3" s="1"/>
  <c r="J3736" i="3"/>
  <c r="Z3735" i="3"/>
  <c r="X3735" i="3"/>
  <c r="V3735" i="3"/>
  <c r="T3735" i="3"/>
  <c r="Q3735" i="3"/>
  <c r="R3735" i="3" s="1"/>
  <c r="O3735" i="3"/>
  <c r="P3735" i="3" s="1"/>
  <c r="J3735" i="3"/>
  <c r="Z3734" i="3"/>
  <c r="X3734" i="3"/>
  <c r="V3734" i="3"/>
  <c r="T3734" i="3"/>
  <c r="Q3734" i="3"/>
  <c r="R3734" i="3" s="1"/>
  <c r="O3734" i="3"/>
  <c r="P3734" i="3" s="1"/>
  <c r="J3734" i="3"/>
  <c r="Z3733" i="3"/>
  <c r="X3733" i="3"/>
  <c r="V3733" i="3"/>
  <c r="T3733" i="3"/>
  <c r="Q3733" i="3"/>
  <c r="R3733" i="3" s="1"/>
  <c r="O3733" i="3"/>
  <c r="P3733" i="3" s="1"/>
  <c r="J3733" i="3"/>
  <c r="Z3732" i="3"/>
  <c r="X3732" i="3"/>
  <c r="V3732" i="3"/>
  <c r="T3732" i="3"/>
  <c r="Q3732" i="3"/>
  <c r="R3732" i="3" s="1"/>
  <c r="O3732" i="3"/>
  <c r="P3732" i="3" s="1"/>
  <c r="J3732" i="3"/>
  <c r="Z3731" i="3"/>
  <c r="X3731" i="3"/>
  <c r="V3731" i="3"/>
  <c r="T3731" i="3"/>
  <c r="Q3731" i="3"/>
  <c r="R3731" i="3" s="1"/>
  <c r="O3731" i="3"/>
  <c r="P3731" i="3" s="1"/>
  <c r="J3731" i="3"/>
  <c r="Z3730" i="3"/>
  <c r="X3730" i="3"/>
  <c r="V3730" i="3"/>
  <c r="T3730" i="3"/>
  <c r="Q3730" i="3"/>
  <c r="R3730" i="3" s="1"/>
  <c r="O3730" i="3"/>
  <c r="P3730" i="3" s="1"/>
  <c r="J3730" i="3"/>
  <c r="Z3729" i="3"/>
  <c r="X3729" i="3"/>
  <c r="V3729" i="3"/>
  <c r="T3729" i="3"/>
  <c r="Q3729" i="3"/>
  <c r="R3729" i="3" s="1"/>
  <c r="O3729" i="3"/>
  <c r="P3729" i="3" s="1"/>
  <c r="J3729" i="3"/>
  <c r="Z3728" i="3"/>
  <c r="X3728" i="3"/>
  <c r="V3728" i="3"/>
  <c r="T3728" i="3"/>
  <c r="Q3728" i="3"/>
  <c r="R3728" i="3" s="1"/>
  <c r="O3728" i="3"/>
  <c r="P3728" i="3" s="1"/>
  <c r="J3728" i="3"/>
  <c r="Z3727" i="3"/>
  <c r="X3727" i="3"/>
  <c r="V3727" i="3"/>
  <c r="T3727" i="3"/>
  <c r="Q3727" i="3"/>
  <c r="R3727" i="3" s="1"/>
  <c r="O3727" i="3"/>
  <c r="P3727" i="3" s="1"/>
  <c r="J3727" i="3"/>
  <c r="Z3726" i="3"/>
  <c r="X3726" i="3"/>
  <c r="V3726" i="3"/>
  <c r="T3726" i="3"/>
  <c r="Q3726" i="3"/>
  <c r="R3726" i="3" s="1"/>
  <c r="O3726" i="3"/>
  <c r="P3726" i="3" s="1"/>
  <c r="J3726" i="3"/>
  <c r="Z3725" i="3"/>
  <c r="X3725" i="3"/>
  <c r="V3725" i="3"/>
  <c r="T3725" i="3"/>
  <c r="Q3725" i="3"/>
  <c r="R3725" i="3" s="1"/>
  <c r="O3725" i="3"/>
  <c r="P3725" i="3" s="1"/>
  <c r="J3725" i="3"/>
  <c r="Z3724" i="3"/>
  <c r="X3724" i="3"/>
  <c r="V3724" i="3"/>
  <c r="T3724" i="3"/>
  <c r="Q3724" i="3"/>
  <c r="R3724" i="3" s="1"/>
  <c r="O3724" i="3"/>
  <c r="P3724" i="3" s="1"/>
  <c r="J3724" i="3"/>
  <c r="Z3723" i="3"/>
  <c r="X3723" i="3"/>
  <c r="V3723" i="3"/>
  <c r="T3723" i="3"/>
  <c r="Q3723" i="3"/>
  <c r="R3723" i="3" s="1"/>
  <c r="O3723" i="3"/>
  <c r="P3723" i="3" s="1"/>
  <c r="J3723" i="3"/>
  <c r="Z3722" i="3"/>
  <c r="X3722" i="3"/>
  <c r="V3722" i="3"/>
  <c r="T3722" i="3"/>
  <c r="Q3722" i="3"/>
  <c r="R3722" i="3" s="1"/>
  <c r="O3722" i="3"/>
  <c r="P3722" i="3" s="1"/>
  <c r="J3722" i="3"/>
  <c r="Z3721" i="3"/>
  <c r="X3721" i="3"/>
  <c r="V3721" i="3"/>
  <c r="T3721" i="3"/>
  <c r="Q3721" i="3"/>
  <c r="R3721" i="3" s="1"/>
  <c r="O3721" i="3"/>
  <c r="P3721" i="3" s="1"/>
  <c r="J3721" i="3"/>
  <c r="Z3720" i="3"/>
  <c r="X3720" i="3"/>
  <c r="V3720" i="3"/>
  <c r="T3720" i="3"/>
  <c r="Q3720" i="3"/>
  <c r="R3720" i="3" s="1"/>
  <c r="O3720" i="3"/>
  <c r="P3720" i="3" s="1"/>
  <c r="J3720" i="3"/>
  <c r="Z3719" i="3"/>
  <c r="X3719" i="3"/>
  <c r="V3719" i="3"/>
  <c r="T3719" i="3"/>
  <c r="Q3719" i="3"/>
  <c r="R3719" i="3" s="1"/>
  <c r="O3719" i="3"/>
  <c r="P3719" i="3" s="1"/>
  <c r="J3719" i="3"/>
  <c r="Z3718" i="3"/>
  <c r="X3718" i="3"/>
  <c r="V3718" i="3"/>
  <c r="T3718" i="3"/>
  <c r="Q3718" i="3"/>
  <c r="R3718" i="3" s="1"/>
  <c r="O3718" i="3"/>
  <c r="P3718" i="3" s="1"/>
  <c r="J3718" i="3"/>
  <c r="Z3717" i="3"/>
  <c r="X3717" i="3"/>
  <c r="V3717" i="3"/>
  <c r="T3717" i="3"/>
  <c r="Q3717" i="3"/>
  <c r="R3717" i="3" s="1"/>
  <c r="O3717" i="3"/>
  <c r="P3717" i="3" s="1"/>
  <c r="J3717" i="3"/>
  <c r="Z3716" i="3"/>
  <c r="X3716" i="3"/>
  <c r="V3716" i="3"/>
  <c r="T3716" i="3"/>
  <c r="Q3716" i="3"/>
  <c r="R3716" i="3" s="1"/>
  <c r="O3716" i="3"/>
  <c r="P3716" i="3" s="1"/>
  <c r="J3716" i="3"/>
  <c r="Z3715" i="3"/>
  <c r="X3715" i="3"/>
  <c r="V3715" i="3"/>
  <c r="T3715" i="3"/>
  <c r="Q3715" i="3"/>
  <c r="R3715" i="3" s="1"/>
  <c r="O3715" i="3"/>
  <c r="P3715" i="3" s="1"/>
  <c r="J3715" i="3"/>
  <c r="Z3714" i="3"/>
  <c r="X3714" i="3"/>
  <c r="V3714" i="3"/>
  <c r="T3714" i="3"/>
  <c r="Q3714" i="3"/>
  <c r="R3714" i="3" s="1"/>
  <c r="O3714" i="3"/>
  <c r="P3714" i="3" s="1"/>
  <c r="J3714" i="3"/>
  <c r="Z3713" i="3"/>
  <c r="X3713" i="3"/>
  <c r="V3713" i="3"/>
  <c r="T3713" i="3"/>
  <c r="Q3713" i="3"/>
  <c r="R3713" i="3" s="1"/>
  <c r="O3713" i="3"/>
  <c r="P3713" i="3" s="1"/>
  <c r="J3713" i="3"/>
  <c r="Z3712" i="3"/>
  <c r="X3712" i="3"/>
  <c r="V3712" i="3"/>
  <c r="T3712" i="3"/>
  <c r="Q3712" i="3"/>
  <c r="R3712" i="3" s="1"/>
  <c r="O3712" i="3"/>
  <c r="P3712" i="3" s="1"/>
  <c r="J3712" i="3"/>
  <c r="Z3711" i="3"/>
  <c r="X3711" i="3"/>
  <c r="V3711" i="3"/>
  <c r="T3711" i="3"/>
  <c r="Q3711" i="3"/>
  <c r="R3711" i="3" s="1"/>
  <c r="O3711" i="3"/>
  <c r="P3711" i="3" s="1"/>
  <c r="J3711" i="3"/>
  <c r="Z3710" i="3"/>
  <c r="X3710" i="3"/>
  <c r="V3710" i="3"/>
  <c r="T3710" i="3"/>
  <c r="Q3710" i="3"/>
  <c r="R3710" i="3" s="1"/>
  <c r="O3710" i="3"/>
  <c r="P3710" i="3" s="1"/>
  <c r="J3710" i="3"/>
  <c r="Z3709" i="3"/>
  <c r="X3709" i="3"/>
  <c r="V3709" i="3"/>
  <c r="T3709" i="3"/>
  <c r="Q3709" i="3"/>
  <c r="R3709" i="3" s="1"/>
  <c r="O3709" i="3"/>
  <c r="P3709" i="3" s="1"/>
  <c r="J3709" i="3"/>
  <c r="Z3708" i="3"/>
  <c r="X3708" i="3"/>
  <c r="V3708" i="3"/>
  <c r="T3708" i="3"/>
  <c r="Q3708" i="3"/>
  <c r="R3708" i="3" s="1"/>
  <c r="O3708" i="3"/>
  <c r="P3708" i="3" s="1"/>
  <c r="J3708" i="3"/>
  <c r="Z3707" i="3"/>
  <c r="X3707" i="3"/>
  <c r="V3707" i="3"/>
  <c r="T3707" i="3"/>
  <c r="Q3707" i="3"/>
  <c r="R3707" i="3" s="1"/>
  <c r="O3707" i="3"/>
  <c r="P3707" i="3" s="1"/>
  <c r="J3707" i="3"/>
  <c r="Z3706" i="3"/>
  <c r="X3706" i="3"/>
  <c r="V3706" i="3"/>
  <c r="T3706" i="3"/>
  <c r="R3706" i="3"/>
  <c r="P3706" i="3"/>
  <c r="J3706" i="3"/>
  <c r="Z3705" i="3"/>
  <c r="X3705" i="3"/>
  <c r="V3705" i="3"/>
  <c r="T3705" i="3"/>
  <c r="Q3705" i="3"/>
  <c r="R3705" i="3" s="1"/>
  <c r="O3705" i="3"/>
  <c r="P3705" i="3" s="1"/>
  <c r="J3705" i="3"/>
  <c r="Z3704" i="3"/>
  <c r="X3704" i="3"/>
  <c r="V3704" i="3"/>
  <c r="T3704" i="3"/>
  <c r="Q3704" i="3"/>
  <c r="R3704" i="3" s="1"/>
  <c r="O3704" i="3"/>
  <c r="P3704" i="3" s="1"/>
  <c r="J3704" i="3"/>
  <c r="Z3703" i="3"/>
  <c r="X3703" i="3"/>
  <c r="V3703" i="3"/>
  <c r="T3703" i="3"/>
  <c r="Q3703" i="3"/>
  <c r="R3703" i="3" s="1"/>
  <c r="O3703" i="3"/>
  <c r="P3703" i="3" s="1"/>
  <c r="J3703" i="3"/>
  <c r="Z3702" i="3"/>
  <c r="X3702" i="3"/>
  <c r="V3702" i="3"/>
  <c r="T3702" i="3"/>
  <c r="Q3702" i="3"/>
  <c r="R3702" i="3" s="1"/>
  <c r="O3702" i="3"/>
  <c r="P3702" i="3" s="1"/>
  <c r="J3702" i="3"/>
  <c r="Z3701" i="3"/>
  <c r="X3701" i="3"/>
  <c r="V3701" i="3"/>
  <c r="T3701" i="3"/>
  <c r="Q3701" i="3"/>
  <c r="R3701" i="3" s="1"/>
  <c r="O3701" i="3"/>
  <c r="P3701" i="3" s="1"/>
  <c r="J3701" i="3"/>
  <c r="Z3700" i="3"/>
  <c r="X3700" i="3"/>
  <c r="V3700" i="3"/>
  <c r="T3700" i="3"/>
  <c r="Q3700" i="3"/>
  <c r="R3700" i="3" s="1"/>
  <c r="O3700" i="3"/>
  <c r="P3700" i="3" s="1"/>
  <c r="J3700" i="3"/>
  <c r="Z3699" i="3"/>
  <c r="X3699" i="3"/>
  <c r="V3699" i="3"/>
  <c r="T3699" i="3"/>
  <c r="Q3699" i="3"/>
  <c r="R3699" i="3" s="1"/>
  <c r="O3699" i="3"/>
  <c r="P3699" i="3" s="1"/>
  <c r="J3699" i="3"/>
  <c r="Z3698" i="3"/>
  <c r="X3698" i="3"/>
  <c r="V3698" i="3"/>
  <c r="T3698" i="3"/>
  <c r="Q3698" i="3"/>
  <c r="R3698" i="3" s="1"/>
  <c r="O3698" i="3"/>
  <c r="P3698" i="3" s="1"/>
  <c r="J3698" i="3"/>
  <c r="Z3697" i="3"/>
  <c r="X3697" i="3"/>
  <c r="V3697" i="3"/>
  <c r="T3697" i="3"/>
  <c r="Q3697" i="3"/>
  <c r="R3697" i="3" s="1"/>
  <c r="O3697" i="3"/>
  <c r="P3697" i="3" s="1"/>
  <c r="J3697" i="3"/>
  <c r="Z3696" i="3"/>
  <c r="X3696" i="3"/>
  <c r="V3696" i="3"/>
  <c r="T3696" i="3"/>
  <c r="Q3696" i="3"/>
  <c r="R3696" i="3" s="1"/>
  <c r="O3696" i="3"/>
  <c r="P3696" i="3" s="1"/>
  <c r="J3696" i="3"/>
  <c r="Z3695" i="3"/>
  <c r="X3695" i="3"/>
  <c r="V3695" i="3"/>
  <c r="T3695" i="3"/>
  <c r="Q3695" i="3"/>
  <c r="R3695" i="3" s="1"/>
  <c r="O3695" i="3"/>
  <c r="P3695" i="3" s="1"/>
  <c r="J3695" i="3"/>
  <c r="Z3694" i="3"/>
  <c r="X3694" i="3"/>
  <c r="V3694" i="3"/>
  <c r="T3694" i="3"/>
  <c r="Q3694" i="3"/>
  <c r="R3694" i="3" s="1"/>
  <c r="O3694" i="3"/>
  <c r="P3694" i="3" s="1"/>
  <c r="J3694" i="3"/>
  <c r="Z3693" i="3"/>
  <c r="X3693" i="3"/>
  <c r="V3693" i="3"/>
  <c r="T3693" i="3"/>
  <c r="Q3693" i="3"/>
  <c r="R3693" i="3" s="1"/>
  <c r="O3693" i="3"/>
  <c r="P3693" i="3" s="1"/>
  <c r="J3693" i="3"/>
  <c r="Z3692" i="3"/>
  <c r="X3692" i="3"/>
  <c r="V3692" i="3"/>
  <c r="T3692" i="3"/>
  <c r="Q3692" i="3"/>
  <c r="R3692" i="3" s="1"/>
  <c r="O3692" i="3"/>
  <c r="P3692" i="3" s="1"/>
  <c r="J3692" i="3"/>
  <c r="Z3691" i="3"/>
  <c r="X3691" i="3"/>
  <c r="V3691" i="3"/>
  <c r="T3691" i="3"/>
  <c r="Q3691" i="3"/>
  <c r="R3691" i="3" s="1"/>
  <c r="O3691" i="3"/>
  <c r="P3691" i="3" s="1"/>
  <c r="J3691" i="3"/>
  <c r="Z3690" i="3"/>
  <c r="X3690" i="3"/>
  <c r="V3690" i="3"/>
  <c r="T3690" i="3"/>
  <c r="Q3690" i="3"/>
  <c r="R3690" i="3" s="1"/>
  <c r="O3690" i="3"/>
  <c r="P3690" i="3" s="1"/>
  <c r="J3690" i="3"/>
  <c r="Z3689" i="3"/>
  <c r="X3689" i="3"/>
  <c r="V3689" i="3"/>
  <c r="T3689" i="3"/>
  <c r="Q3689" i="3"/>
  <c r="R3689" i="3" s="1"/>
  <c r="O3689" i="3"/>
  <c r="P3689" i="3" s="1"/>
  <c r="J3689" i="3"/>
  <c r="Z3688" i="3"/>
  <c r="X3688" i="3"/>
  <c r="V3688" i="3"/>
  <c r="T3688" i="3"/>
  <c r="Q3688" i="3"/>
  <c r="R3688" i="3" s="1"/>
  <c r="O3688" i="3"/>
  <c r="P3688" i="3" s="1"/>
  <c r="J3688" i="3"/>
  <c r="Z3687" i="3"/>
  <c r="X3687" i="3"/>
  <c r="V3687" i="3"/>
  <c r="T3687" i="3"/>
  <c r="Q3687" i="3"/>
  <c r="R3687" i="3" s="1"/>
  <c r="O3687" i="3"/>
  <c r="P3687" i="3" s="1"/>
  <c r="J3687" i="3"/>
  <c r="Z3686" i="3"/>
  <c r="X3686" i="3"/>
  <c r="V3686" i="3"/>
  <c r="T3686" i="3"/>
  <c r="Q3686" i="3"/>
  <c r="R3686" i="3" s="1"/>
  <c r="O3686" i="3"/>
  <c r="P3686" i="3" s="1"/>
  <c r="J3686" i="3"/>
  <c r="Z3685" i="3"/>
  <c r="X3685" i="3"/>
  <c r="V3685" i="3"/>
  <c r="T3685" i="3"/>
  <c r="Q3685" i="3"/>
  <c r="R3685" i="3" s="1"/>
  <c r="O3685" i="3"/>
  <c r="P3685" i="3" s="1"/>
  <c r="J3685" i="3"/>
  <c r="Z3684" i="3"/>
  <c r="X3684" i="3"/>
  <c r="V3684" i="3"/>
  <c r="T3684" i="3"/>
  <c r="Q3684" i="3"/>
  <c r="R3684" i="3" s="1"/>
  <c r="O3684" i="3"/>
  <c r="P3684" i="3" s="1"/>
  <c r="J3684" i="3"/>
  <c r="Z3683" i="3"/>
  <c r="X3683" i="3"/>
  <c r="V3683" i="3"/>
  <c r="T3683" i="3"/>
  <c r="Q3683" i="3"/>
  <c r="R3683" i="3" s="1"/>
  <c r="O3683" i="3"/>
  <c r="P3683" i="3" s="1"/>
  <c r="J3683" i="3"/>
  <c r="Z3682" i="3"/>
  <c r="X3682" i="3"/>
  <c r="V3682" i="3"/>
  <c r="T3682" i="3"/>
  <c r="Q3682" i="3"/>
  <c r="R3682" i="3" s="1"/>
  <c r="O3682" i="3"/>
  <c r="P3682" i="3" s="1"/>
  <c r="J3682" i="3"/>
  <c r="Z3681" i="3"/>
  <c r="X3681" i="3"/>
  <c r="V3681" i="3"/>
  <c r="T3681" i="3"/>
  <c r="Q3681" i="3"/>
  <c r="R3681" i="3" s="1"/>
  <c r="O3681" i="3"/>
  <c r="P3681" i="3" s="1"/>
  <c r="J3681" i="3"/>
  <c r="Z3680" i="3"/>
  <c r="X3680" i="3"/>
  <c r="V3680" i="3"/>
  <c r="T3680" i="3"/>
  <c r="Q3680" i="3"/>
  <c r="R3680" i="3" s="1"/>
  <c r="O3680" i="3"/>
  <c r="P3680" i="3" s="1"/>
  <c r="J3680" i="3"/>
  <c r="Z3679" i="3"/>
  <c r="X3679" i="3"/>
  <c r="V3679" i="3"/>
  <c r="T3679" i="3"/>
  <c r="Q3679" i="3"/>
  <c r="R3679" i="3" s="1"/>
  <c r="O3679" i="3"/>
  <c r="P3679" i="3" s="1"/>
  <c r="J3679" i="3"/>
  <c r="Z3678" i="3"/>
  <c r="X3678" i="3"/>
  <c r="V3678" i="3"/>
  <c r="T3678" i="3"/>
  <c r="Q3678" i="3"/>
  <c r="R3678" i="3" s="1"/>
  <c r="O3678" i="3"/>
  <c r="P3678" i="3" s="1"/>
  <c r="J3678" i="3"/>
  <c r="Z3677" i="3"/>
  <c r="X3677" i="3"/>
  <c r="V3677" i="3"/>
  <c r="T3677" i="3"/>
  <c r="Q3677" i="3"/>
  <c r="R3677" i="3" s="1"/>
  <c r="O3677" i="3"/>
  <c r="P3677" i="3" s="1"/>
  <c r="J3677" i="3"/>
  <c r="Z3676" i="3"/>
  <c r="X3676" i="3"/>
  <c r="V3676" i="3"/>
  <c r="T3676" i="3"/>
  <c r="Q3676" i="3"/>
  <c r="R3676" i="3" s="1"/>
  <c r="O3676" i="3"/>
  <c r="P3676" i="3" s="1"/>
  <c r="J3676" i="3"/>
  <c r="Z3675" i="3"/>
  <c r="X3675" i="3"/>
  <c r="V3675" i="3"/>
  <c r="T3675" i="3"/>
  <c r="Q3675" i="3"/>
  <c r="R3675" i="3" s="1"/>
  <c r="O3675" i="3"/>
  <c r="P3675" i="3" s="1"/>
  <c r="J3675" i="3"/>
  <c r="Z3674" i="3"/>
  <c r="X3674" i="3"/>
  <c r="V3674" i="3"/>
  <c r="T3674" i="3"/>
  <c r="Q3674" i="3"/>
  <c r="R3674" i="3" s="1"/>
  <c r="O3674" i="3"/>
  <c r="P3674" i="3" s="1"/>
  <c r="J3674" i="3"/>
  <c r="Z3673" i="3"/>
  <c r="X3673" i="3"/>
  <c r="V3673" i="3"/>
  <c r="T3673" i="3"/>
  <c r="Q3673" i="3"/>
  <c r="R3673" i="3" s="1"/>
  <c r="O3673" i="3"/>
  <c r="P3673" i="3" s="1"/>
  <c r="J3673" i="3"/>
  <c r="Z3672" i="3"/>
  <c r="X3672" i="3"/>
  <c r="V3672" i="3"/>
  <c r="T3672" i="3"/>
  <c r="Q3672" i="3"/>
  <c r="R3672" i="3" s="1"/>
  <c r="O3672" i="3"/>
  <c r="P3672" i="3" s="1"/>
  <c r="J3672" i="3"/>
  <c r="Z3671" i="3"/>
  <c r="X3671" i="3"/>
  <c r="V3671" i="3"/>
  <c r="T3671" i="3"/>
  <c r="Q3671" i="3"/>
  <c r="R3671" i="3" s="1"/>
  <c r="O3671" i="3"/>
  <c r="P3671" i="3" s="1"/>
  <c r="J3671" i="3"/>
  <c r="Z3670" i="3"/>
  <c r="X3670" i="3"/>
  <c r="V3670" i="3"/>
  <c r="T3670" i="3"/>
  <c r="Q3670" i="3"/>
  <c r="R3670" i="3" s="1"/>
  <c r="O3670" i="3"/>
  <c r="P3670" i="3" s="1"/>
  <c r="J3670" i="3"/>
  <c r="Z3669" i="3"/>
  <c r="X3669" i="3"/>
  <c r="V3669" i="3"/>
  <c r="T3669" i="3"/>
  <c r="Q3669" i="3"/>
  <c r="R3669" i="3" s="1"/>
  <c r="O3669" i="3"/>
  <c r="P3669" i="3" s="1"/>
  <c r="J3669" i="3"/>
  <c r="Z3668" i="3"/>
  <c r="X3668" i="3"/>
  <c r="V3668" i="3"/>
  <c r="T3668" i="3"/>
  <c r="Q3668" i="3"/>
  <c r="R3668" i="3" s="1"/>
  <c r="O3668" i="3"/>
  <c r="P3668" i="3" s="1"/>
  <c r="J3668" i="3"/>
  <c r="Z3667" i="3"/>
  <c r="X3667" i="3"/>
  <c r="V3667" i="3"/>
  <c r="T3667" i="3"/>
  <c r="Q3667" i="3"/>
  <c r="R3667" i="3" s="1"/>
  <c r="O3667" i="3"/>
  <c r="P3667" i="3" s="1"/>
  <c r="J3667" i="3"/>
  <c r="Z3666" i="3"/>
  <c r="X3666" i="3"/>
  <c r="V3666" i="3"/>
  <c r="T3666" i="3"/>
  <c r="Q3666" i="3"/>
  <c r="R3666" i="3" s="1"/>
  <c r="O3666" i="3"/>
  <c r="P3666" i="3" s="1"/>
  <c r="J3666" i="3"/>
  <c r="Z3665" i="3"/>
  <c r="X3665" i="3"/>
  <c r="V3665" i="3"/>
  <c r="T3665" i="3"/>
  <c r="Q3665" i="3"/>
  <c r="R3665" i="3" s="1"/>
  <c r="O3665" i="3"/>
  <c r="P3665" i="3" s="1"/>
  <c r="J3665" i="3"/>
  <c r="Z3664" i="3"/>
  <c r="X3664" i="3"/>
  <c r="V3664" i="3"/>
  <c r="T3664" i="3"/>
  <c r="Q3664" i="3"/>
  <c r="R3664" i="3" s="1"/>
  <c r="O3664" i="3"/>
  <c r="P3664" i="3" s="1"/>
  <c r="J3664" i="3"/>
  <c r="Z3663" i="3"/>
  <c r="X3663" i="3"/>
  <c r="V3663" i="3"/>
  <c r="T3663" i="3"/>
  <c r="Q3663" i="3"/>
  <c r="R3663" i="3" s="1"/>
  <c r="O3663" i="3"/>
  <c r="P3663" i="3" s="1"/>
  <c r="J3663" i="3"/>
  <c r="Z3662" i="3"/>
  <c r="X3662" i="3"/>
  <c r="V3662" i="3"/>
  <c r="T3662" i="3"/>
  <c r="Q3662" i="3"/>
  <c r="R3662" i="3" s="1"/>
  <c r="O3662" i="3"/>
  <c r="P3662" i="3" s="1"/>
  <c r="J3662" i="3"/>
  <c r="Z3661" i="3"/>
  <c r="X3661" i="3"/>
  <c r="V3661" i="3"/>
  <c r="T3661" i="3"/>
  <c r="Q3661" i="3"/>
  <c r="R3661" i="3" s="1"/>
  <c r="O3661" i="3"/>
  <c r="P3661" i="3" s="1"/>
  <c r="J3661" i="3"/>
  <c r="Z3660" i="3"/>
  <c r="X3660" i="3"/>
  <c r="V3660" i="3"/>
  <c r="T3660" i="3"/>
  <c r="Q3660" i="3"/>
  <c r="R3660" i="3" s="1"/>
  <c r="O3660" i="3"/>
  <c r="P3660" i="3" s="1"/>
  <c r="J3660" i="3"/>
  <c r="Z3659" i="3"/>
  <c r="X3659" i="3"/>
  <c r="V3659" i="3"/>
  <c r="T3659" i="3"/>
  <c r="Q3659" i="3"/>
  <c r="R3659" i="3" s="1"/>
  <c r="O3659" i="3"/>
  <c r="P3659" i="3" s="1"/>
  <c r="J3659" i="3"/>
  <c r="Z3658" i="3"/>
  <c r="X3658" i="3"/>
  <c r="V3658" i="3"/>
  <c r="T3658" i="3"/>
  <c r="Q3658" i="3"/>
  <c r="R3658" i="3" s="1"/>
  <c r="O3658" i="3"/>
  <c r="P3658" i="3" s="1"/>
  <c r="J3658" i="3"/>
  <c r="Z3657" i="3"/>
  <c r="X3657" i="3"/>
  <c r="V3657" i="3"/>
  <c r="T3657" i="3"/>
  <c r="Q3657" i="3"/>
  <c r="R3657" i="3" s="1"/>
  <c r="O3657" i="3"/>
  <c r="P3657" i="3" s="1"/>
  <c r="J3657" i="3"/>
  <c r="Z3656" i="3"/>
  <c r="X3656" i="3"/>
  <c r="V3656" i="3"/>
  <c r="T3656" i="3"/>
  <c r="Q3656" i="3"/>
  <c r="R3656" i="3" s="1"/>
  <c r="O3656" i="3"/>
  <c r="P3656" i="3" s="1"/>
  <c r="J3656" i="3"/>
  <c r="Z3655" i="3"/>
  <c r="X3655" i="3"/>
  <c r="V3655" i="3"/>
  <c r="T3655" i="3"/>
  <c r="Q3655" i="3"/>
  <c r="R3655" i="3" s="1"/>
  <c r="O3655" i="3"/>
  <c r="P3655" i="3" s="1"/>
  <c r="J3655" i="3"/>
  <c r="Z3654" i="3"/>
  <c r="X3654" i="3"/>
  <c r="V3654" i="3"/>
  <c r="T3654" i="3"/>
  <c r="Q3654" i="3"/>
  <c r="R3654" i="3" s="1"/>
  <c r="O3654" i="3"/>
  <c r="P3654" i="3" s="1"/>
  <c r="J3654" i="3"/>
  <c r="Z3653" i="3"/>
  <c r="X3653" i="3"/>
  <c r="V3653" i="3"/>
  <c r="T3653" i="3"/>
  <c r="Q3653" i="3"/>
  <c r="R3653" i="3" s="1"/>
  <c r="O3653" i="3"/>
  <c r="P3653" i="3" s="1"/>
  <c r="J3653" i="3"/>
  <c r="Z3652" i="3"/>
  <c r="X3652" i="3"/>
  <c r="V3652" i="3"/>
  <c r="T3652" i="3"/>
  <c r="Q3652" i="3"/>
  <c r="R3652" i="3" s="1"/>
  <c r="O3652" i="3"/>
  <c r="P3652" i="3" s="1"/>
  <c r="J3652" i="3"/>
  <c r="Z3651" i="3"/>
  <c r="X3651" i="3"/>
  <c r="V3651" i="3"/>
  <c r="T3651" i="3"/>
  <c r="Q3651" i="3"/>
  <c r="R3651" i="3" s="1"/>
  <c r="O3651" i="3"/>
  <c r="P3651" i="3" s="1"/>
  <c r="J3651" i="3"/>
  <c r="Z3650" i="3"/>
  <c r="X3650" i="3"/>
  <c r="V3650" i="3"/>
  <c r="T3650" i="3"/>
  <c r="Q3650" i="3"/>
  <c r="R3650" i="3" s="1"/>
  <c r="O3650" i="3"/>
  <c r="P3650" i="3" s="1"/>
  <c r="J3650" i="3"/>
  <c r="Z3649" i="3"/>
  <c r="X3649" i="3"/>
  <c r="V3649" i="3"/>
  <c r="T3649" i="3"/>
  <c r="Q3649" i="3"/>
  <c r="R3649" i="3" s="1"/>
  <c r="O3649" i="3"/>
  <c r="P3649" i="3" s="1"/>
  <c r="J3649" i="3"/>
  <c r="Z3648" i="3"/>
  <c r="X3648" i="3"/>
  <c r="V3648" i="3"/>
  <c r="T3648" i="3"/>
  <c r="Q3648" i="3"/>
  <c r="R3648" i="3" s="1"/>
  <c r="O3648" i="3"/>
  <c r="P3648" i="3" s="1"/>
  <c r="J3648" i="3"/>
  <c r="Z3647" i="3"/>
  <c r="X3647" i="3"/>
  <c r="V3647" i="3"/>
  <c r="T3647" i="3"/>
  <c r="Q3647" i="3"/>
  <c r="R3647" i="3" s="1"/>
  <c r="O3647" i="3"/>
  <c r="P3647" i="3" s="1"/>
  <c r="J3647" i="3"/>
  <c r="Z3646" i="3"/>
  <c r="X3646" i="3"/>
  <c r="V3646" i="3"/>
  <c r="T3646" i="3"/>
  <c r="Q3646" i="3"/>
  <c r="R3646" i="3" s="1"/>
  <c r="O3646" i="3"/>
  <c r="P3646" i="3" s="1"/>
  <c r="J3646" i="3"/>
  <c r="Z3645" i="3"/>
  <c r="X3645" i="3"/>
  <c r="V3645" i="3"/>
  <c r="T3645" i="3"/>
  <c r="Q3645" i="3"/>
  <c r="R3645" i="3" s="1"/>
  <c r="O3645" i="3"/>
  <c r="P3645" i="3" s="1"/>
  <c r="J3645" i="3"/>
  <c r="Z3644" i="3"/>
  <c r="X3644" i="3"/>
  <c r="V3644" i="3"/>
  <c r="T3644" i="3"/>
  <c r="Q3644" i="3"/>
  <c r="R3644" i="3" s="1"/>
  <c r="O3644" i="3"/>
  <c r="P3644" i="3" s="1"/>
  <c r="J3644" i="3"/>
  <c r="Z3643" i="3"/>
  <c r="X3643" i="3"/>
  <c r="V3643" i="3"/>
  <c r="T3643" i="3"/>
  <c r="Q3643" i="3"/>
  <c r="R3643" i="3" s="1"/>
  <c r="O3643" i="3"/>
  <c r="P3643" i="3" s="1"/>
  <c r="J3643" i="3"/>
  <c r="Z3642" i="3"/>
  <c r="X3642" i="3"/>
  <c r="V3642" i="3"/>
  <c r="T3642" i="3"/>
  <c r="Q3642" i="3"/>
  <c r="R3642" i="3" s="1"/>
  <c r="O3642" i="3"/>
  <c r="P3642" i="3" s="1"/>
  <c r="J3642" i="3"/>
  <c r="Z3641" i="3"/>
  <c r="X3641" i="3"/>
  <c r="V3641" i="3"/>
  <c r="T3641" i="3"/>
  <c r="Q3641" i="3"/>
  <c r="R3641" i="3" s="1"/>
  <c r="O3641" i="3"/>
  <c r="P3641" i="3" s="1"/>
  <c r="J3641" i="3"/>
  <c r="Z3640" i="3"/>
  <c r="X3640" i="3"/>
  <c r="V3640" i="3"/>
  <c r="T3640" i="3"/>
  <c r="Q3640" i="3"/>
  <c r="R3640" i="3" s="1"/>
  <c r="O3640" i="3"/>
  <c r="P3640" i="3" s="1"/>
  <c r="J3640" i="3"/>
  <c r="Z3639" i="3"/>
  <c r="X3639" i="3"/>
  <c r="V3639" i="3"/>
  <c r="T3639" i="3"/>
  <c r="Q3639" i="3"/>
  <c r="R3639" i="3" s="1"/>
  <c r="O3639" i="3"/>
  <c r="P3639" i="3" s="1"/>
  <c r="J3639" i="3"/>
  <c r="Z3638" i="3"/>
  <c r="X3638" i="3"/>
  <c r="V3638" i="3"/>
  <c r="T3638" i="3"/>
  <c r="Q3638" i="3"/>
  <c r="R3638" i="3" s="1"/>
  <c r="O3638" i="3"/>
  <c r="P3638" i="3" s="1"/>
  <c r="J3638" i="3"/>
  <c r="Z3637" i="3"/>
  <c r="X3637" i="3"/>
  <c r="V3637" i="3"/>
  <c r="T3637" i="3"/>
  <c r="Q3637" i="3"/>
  <c r="R3637" i="3" s="1"/>
  <c r="O3637" i="3"/>
  <c r="P3637" i="3" s="1"/>
  <c r="J3637" i="3"/>
  <c r="Z3636" i="3"/>
  <c r="X3636" i="3"/>
  <c r="V3636" i="3"/>
  <c r="T3636" i="3"/>
  <c r="Q3636" i="3"/>
  <c r="R3636" i="3" s="1"/>
  <c r="O3636" i="3"/>
  <c r="P3636" i="3" s="1"/>
  <c r="J3636" i="3"/>
  <c r="Z3635" i="3"/>
  <c r="X3635" i="3"/>
  <c r="V3635" i="3"/>
  <c r="T3635" i="3"/>
  <c r="Q3635" i="3"/>
  <c r="R3635" i="3" s="1"/>
  <c r="O3635" i="3"/>
  <c r="P3635" i="3" s="1"/>
  <c r="J3635" i="3"/>
  <c r="Z3634" i="3"/>
  <c r="X3634" i="3"/>
  <c r="V3634" i="3"/>
  <c r="T3634" i="3"/>
  <c r="Q3634" i="3"/>
  <c r="R3634" i="3" s="1"/>
  <c r="O3634" i="3"/>
  <c r="P3634" i="3" s="1"/>
  <c r="J3634" i="3"/>
  <c r="Z3633" i="3"/>
  <c r="X3633" i="3"/>
  <c r="V3633" i="3"/>
  <c r="T3633" i="3"/>
  <c r="Q3633" i="3"/>
  <c r="R3633" i="3" s="1"/>
  <c r="O3633" i="3"/>
  <c r="P3633" i="3" s="1"/>
  <c r="J3633" i="3"/>
  <c r="Z3632" i="3"/>
  <c r="X3632" i="3"/>
  <c r="V3632" i="3"/>
  <c r="T3632" i="3"/>
  <c r="Q3632" i="3"/>
  <c r="R3632" i="3" s="1"/>
  <c r="O3632" i="3"/>
  <c r="P3632" i="3" s="1"/>
  <c r="J3632" i="3"/>
  <c r="Z3631" i="3"/>
  <c r="X3631" i="3"/>
  <c r="V3631" i="3"/>
  <c r="T3631" i="3"/>
  <c r="Q3631" i="3"/>
  <c r="R3631" i="3" s="1"/>
  <c r="O3631" i="3"/>
  <c r="P3631" i="3" s="1"/>
  <c r="J3631" i="3"/>
  <c r="Z3630" i="3"/>
  <c r="X3630" i="3"/>
  <c r="V3630" i="3"/>
  <c r="T3630" i="3"/>
  <c r="Q3630" i="3"/>
  <c r="R3630" i="3" s="1"/>
  <c r="O3630" i="3"/>
  <c r="P3630" i="3" s="1"/>
  <c r="J3630" i="3"/>
  <c r="Z3629" i="3"/>
  <c r="X3629" i="3"/>
  <c r="V3629" i="3"/>
  <c r="T3629" i="3"/>
  <c r="Q3629" i="3"/>
  <c r="R3629" i="3" s="1"/>
  <c r="O3629" i="3"/>
  <c r="P3629" i="3" s="1"/>
  <c r="J3629" i="3"/>
  <c r="Z3628" i="3"/>
  <c r="X3628" i="3"/>
  <c r="V3628" i="3"/>
  <c r="T3628" i="3"/>
  <c r="Q3628" i="3"/>
  <c r="R3628" i="3" s="1"/>
  <c r="O3628" i="3"/>
  <c r="P3628" i="3" s="1"/>
  <c r="J3628" i="3"/>
  <c r="Z3627" i="3"/>
  <c r="X3627" i="3"/>
  <c r="V3627" i="3"/>
  <c r="T3627" i="3"/>
  <c r="Q3627" i="3"/>
  <c r="R3627" i="3" s="1"/>
  <c r="O3627" i="3"/>
  <c r="P3627" i="3" s="1"/>
  <c r="J3627" i="3"/>
  <c r="Z3626" i="3"/>
  <c r="X3626" i="3"/>
  <c r="V3626" i="3"/>
  <c r="T3626" i="3"/>
  <c r="Q3626" i="3"/>
  <c r="R3626" i="3" s="1"/>
  <c r="O3626" i="3"/>
  <c r="P3626" i="3" s="1"/>
  <c r="J3626" i="3"/>
  <c r="Z3625" i="3"/>
  <c r="X3625" i="3"/>
  <c r="V3625" i="3"/>
  <c r="T3625" i="3"/>
  <c r="Q3625" i="3"/>
  <c r="R3625" i="3" s="1"/>
  <c r="O3625" i="3"/>
  <c r="P3625" i="3" s="1"/>
  <c r="J3625" i="3"/>
  <c r="Z3624" i="3"/>
  <c r="X3624" i="3"/>
  <c r="V3624" i="3"/>
  <c r="T3624" i="3"/>
  <c r="Q3624" i="3"/>
  <c r="R3624" i="3" s="1"/>
  <c r="O3624" i="3"/>
  <c r="P3624" i="3" s="1"/>
  <c r="J3624" i="3"/>
  <c r="Z3623" i="3"/>
  <c r="X3623" i="3"/>
  <c r="V3623" i="3"/>
  <c r="T3623" i="3"/>
  <c r="Q3623" i="3"/>
  <c r="R3623" i="3" s="1"/>
  <c r="O3623" i="3"/>
  <c r="P3623" i="3" s="1"/>
  <c r="J3623" i="3"/>
  <c r="Z3622" i="3"/>
  <c r="X3622" i="3"/>
  <c r="V3622" i="3"/>
  <c r="T3622" i="3"/>
  <c r="Q3622" i="3"/>
  <c r="R3622" i="3" s="1"/>
  <c r="O3622" i="3"/>
  <c r="P3622" i="3" s="1"/>
  <c r="J3622" i="3"/>
  <c r="Z3621" i="3"/>
  <c r="X3621" i="3"/>
  <c r="V3621" i="3"/>
  <c r="T3621" i="3"/>
  <c r="Q3621" i="3"/>
  <c r="R3621" i="3" s="1"/>
  <c r="O3621" i="3"/>
  <c r="P3621" i="3" s="1"/>
  <c r="J3621" i="3"/>
  <c r="Z3620" i="3"/>
  <c r="X3620" i="3"/>
  <c r="V3620" i="3"/>
  <c r="T3620" i="3"/>
  <c r="Q3620" i="3"/>
  <c r="R3620" i="3" s="1"/>
  <c r="O3620" i="3"/>
  <c r="P3620" i="3" s="1"/>
  <c r="J3620" i="3"/>
  <c r="Z3619" i="3"/>
  <c r="X3619" i="3"/>
  <c r="V3619" i="3"/>
  <c r="T3619" i="3"/>
  <c r="Q3619" i="3"/>
  <c r="R3619" i="3" s="1"/>
  <c r="O3619" i="3"/>
  <c r="P3619" i="3" s="1"/>
  <c r="J3619" i="3"/>
  <c r="Z3618" i="3"/>
  <c r="X3618" i="3"/>
  <c r="V3618" i="3"/>
  <c r="T3618" i="3"/>
  <c r="Q3618" i="3"/>
  <c r="R3618" i="3" s="1"/>
  <c r="O3618" i="3"/>
  <c r="P3618" i="3" s="1"/>
  <c r="J3618" i="3"/>
  <c r="Z3617" i="3"/>
  <c r="X3617" i="3"/>
  <c r="V3617" i="3"/>
  <c r="T3617" i="3"/>
  <c r="Q3617" i="3"/>
  <c r="R3617" i="3" s="1"/>
  <c r="O3617" i="3"/>
  <c r="P3617" i="3" s="1"/>
  <c r="J3617" i="3"/>
  <c r="Z3616" i="3"/>
  <c r="X3616" i="3"/>
  <c r="V3616" i="3"/>
  <c r="T3616" i="3"/>
  <c r="Q3616" i="3"/>
  <c r="R3616" i="3" s="1"/>
  <c r="O3616" i="3"/>
  <c r="P3616" i="3" s="1"/>
  <c r="J3616" i="3"/>
  <c r="Z3615" i="3"/>
  <c r="X3615" i="3"/>
  <c r="V3615" i="3"/>
  <c r="T3615" i="3"/>
  <c r="Q3615" i="3"/>
  <c r="R3615" i="3" s="1"/>
  <c r="O3615" i="3"/>
  <c r="P3615" i="3" s="1"/>
  <c r="J3615" i="3"/>
  <c r="Z3614" i="3"/>
  <c r="X3614" i="3"/>
  <c r="V3614" i="3"/>
  <c r="T3614" i="3"/>
  <c r="Q3614" i="3"/>
  <c r="R3614" i="3" s="1"/>
  <c r="O3614" i="3"/>
  <c r="P3614" i="3" s="1"/>
  <c r="J3614" i="3"/>
  <c r="Z3613" i="3"/>
  <c r="X3613" i="3"/>
  <c r="V3613" i="3"/>
  <c r="T3613" i="3"/>
  <c r="Q3613" i="3"/>
  <c r="R3613" i="3" s="1"/>
  <c r="O3613" i="3"/>
  <c r="P3613" i="3" s="1"/>
  <c r="J3613" i="3"/>
  <c r="Z3612" i="3"/>
  <c r="X3612" i="3"/>
  <c r="V3612" i="3"/>
  <c r="T3612" i="3"/>
  <c r="Q3612" i="3"/>
  <c r="R3612" i="3" s="1"/>
  <c r="O3612" i="3"/>
  <c r="P3612" i="3" s="1"/>
  <c r="J3612" i="3"/>
  <c r="Z3611" i="3"/>
  <c r="X3611" i="3"/>
  <c r="V3611" i="3"/>
  <c r="T3611" i="3"/>
  <c r="Q3611" i="3"/>
  <c r="R3611" i="3" s="1"/>
  <c r="O3611" i="3"/>
  <c r="P3611" i="3" s="1"/>
  <c r="J3611" i="3"/>
  <c r="Z3610" i="3"/>
  <c r="X3610" i="3"/>
  <c r="V3610" i="3"/>
  <c r="T3610" i="3"/>
  <c r="Q3610" i="3"/>
  <c r="R3610" i="3" s="1"/>
  <c r="O3610" i="3"/>
  <c r="P3610" i="3" s="1"/>
  <c r="J3610" i="3"/>
  <c r="Z3609" i="3"/>
  <c r="X3609" i="3"/>
  <c r="V3609" i="3"/>
  <c r="T3609" i="3"/>
  <c r="Q3609" i="3"/>
  <c r="R3609" i="3" s="1"/>
  <c r="O3609" i="3"/>
  <c r="P3609" i="3" s="1"/>
  <c r="J3609" i="3"/>
  <c r="Z3608" i="3"/>
  <c r="X3608" i="3"/>
  <c r="V3608" i="3"/>
  <c r="T3608" i="3"/>
  <c r="Q3608" i="3"/>
  <c r="R3608" i="3" s="1"/>
  <c r="O3608" i="3"/>
  <c r="P3608" i="3" s="1"/>
  <c r="J3608" i="3"/>
  <c r="Z3607" i="3"/>
  <c r="X3607" i="3"/>
  <c r="V3607" i="3"/>
  <c r="T3607" i="3"/>
  <c r="Q3607" i="3"/>
  <c r="R3607" i="3" s="1"/>
  <c r="O3607" i="3"/>
  <c r="P3607" i="3" s="1"/>
  <c r="J3607" i="3"/>
  <c r="Z3606" i="3"/>
  <c r="X3606" i="3"/>
  <c r="V3606" i="3"/>
  <c r="T3606" i="3"/>
  <c r="Q3606" i="3"/>
  <c r="R3606" i="3" s="1"/>
  <c r="O3606" i="3"/>
  <c r="P3606" i="3" s="1"/>
  <c r="J3606" i="3"/>
  <c r="Z3605" i="3"/>
  <c r="X3605" i="3"/>
  <c r="V3605" i="3"/>
  <c r="T3605" i="3"/>
  <c r="Q3605" i="3"/>
  <c r="R3605" i="3" s="1"/>
  <c r="O3605" i="3"/>
  <c r="P3605" i="3" s="1"/>
  <c r="J3605" i="3"/>
  <c r="Z3604" i="3"/>
  <c r="X3604" i="3"/>
  <c r="V3604" i="3"/>
  <c r="T3604" i="3"/>
  <c r="Q3604" i="3"/>
  <c r="R3604" i="3" s="1"/>
  <c r="O3604" i="3"/>
  <c r="P3604" i="3" s="1"/>
  <c r="J3604" i="3"/>
  <c r="Z3603" i="3"/>
  <c r="X3603" i="3"/>
  <c r="V3603" i="3"/>
  <c r="T3603" i="3"/>
  <c r="Q3603" i="3"/>
  <c r="R3603" i="3" s="1"/>
  <c r="O3603" i="3"/>
  <c r="P3603" i="3" s="1"/>
  <c r="J3603" i="3"/>
  <c r="Z3602" i="3"/>
  <c r="X3602" i="3"/>
  <c r="V3602" i="3"/>
  <c r="T3602" i="3"/>
  <c r="Q3602" i="3"/>
  <c r="R3602" i="3" s="1"/>
  <c r="O3602" i="3"/>
  <c r="P3602" i="3" s="1"/>
  <c r="J3602" i="3"/>
  <c r="Z3601" i="3"/>
  <c r="X3601" i="3"/>
  <c r="V3601" i="3"/>
  <c r="T3601" i="3"/>
  <c r="Q3601" i="3"/>
  <c r="R3601" i="3" s="1"/>
  <c r="O3601" i="3"/>
  <c r="P3601" i="3" s="1"/>
  <c r="J3601" i="3"/>
  <c r="Z3600" i="3"/>
  <c r="X3600" i="3"/>
  <c r="V3600" i="3"/>
  <c r="T3600" i="3"/>
  <c r="Q3600" i="3"/>
  <c r="R3600" i="3" s="1"/>
  <c r="O3600" i="3"/>
  <c r="P3600" i="3" s="1"/>
  <c r="J3600" i="3"/>
  <c r="Z3599" i="3"/>
  <c r="X3599" i="3"/>
  <c r="V3599" i="3"/>
  <c r="T3599" i="3"/>
  <c r="Q3599" i="3"/>
  <c r="R3599" i="3" s="1"/>
  <c r="O3599" i="3"/>
  <c r="P3599" i="3" s="1"/>
  <c r="J3599" i="3"/>
  <c r="Z3598" i="3"/>
  <c r="X3598" i="3"/>
  <c r="V3598" i="3"/>
  <c r="T3598" i="3"/>
  <c r="Q3598" i="3"/>
  <c r="R3598" i="3" s="1"/>
  <c r="O3598" i="3"/>
  <c r="P3598" i="3" s="1"/>
  <c r="J3598" i="3"/>
  <c r="Z3597" i="3"/>
  <c r="X3597" i="3"/>
  <c r="V3597" i="3"/>
  <c r="T3597" i="3"/>
  <c r="Q3597" i="3"/>
  <c r="R3597" i="3" s="1"/>
  <c r="O3597" i="3"/>
  <c r="P3597" i="3" s="1"/>
  <c r="J3597" i="3"/>
  <c r="Z3596" i="3"/>
  <c r="X3596" i="3"/>
  <c r="V3596" i="3"/>
  <c r="T3596" i="3"/>
  <c r="Q3596" i="3"/>
  <c r="R3596" i="3" s="1"/>
  <c r="O3596" i="3"/>
  <c r="P3596" i="3" s="1"/>
  <c r="J3596" i="3"/>
  <c r="Z3595" i="3"/>
  <c r="X3595" i="3"/>
  <c r="V3595" i="3"/>
  <c r="T3595" i="3"/>
  <c r="Q3595" i="3"/>
  <c r="R3595" i="3" s="1"/>
  <c r="O3595" i="3"/>
  <c r="P3595" i="3" s="1"/>
  <c r="J3595" i="3"/>
  <c r="Z3594" i="3"/>
  <c r="X3594" i="3"/>
  <c r="V3594" i="3"/>
  <c r="T3594" i="3"/>
  <c r="Q3594" i="3"/>
  <c r="R3594" i="3" s="1"/>
  <c r="O3594" i="3"/>
  <c r="P3594" i="3" s="1"/>
  <c r="J3594" i="3"/>
  <c r="Z3593" i="3"/>
  <c r="X3593" i="3"/>
  <c r="V3593" i="3"/>
  <c r="T3593" i="3"/>
  <c r="Q3593" i="3"/>
  <c r="R3593" i="3" s="1"/>
  <c r="O3593" i="3"/>
  <c r="P3593" i="3" s="1"/>
  <c r="J3593" i="3"/>
  <c r="Z3592" i="3"/>
  <c r="X3592" i="3"/>
  <c r="V3592" i="3"/>
  <c r="T3592" i="3"/>
  <c r="Q3592" i="3"/>
  <c r="R3592" i="3" s="1"/>
  <c r="O3592" i="3"/>
  <c r="P3592" i="3" s="1"/>
  <c r="J3592" i="3"/>
  <c r="Z3591" i="3"/>
  <c r="X3591" i="3"/>
  <c r="V3591" i="3"/>
  <c r="T3591" i="3"/>
  <c r="Q3591" i="3"/>
  <c r="R3591" i="3" s="1"/>
  <c r="O3591" i="3"/>
  <c r="P3591" i="3" s="1"/>
  <c r="J3591" i="3"/>
  <c r="Z3590" i="3"/>
  <c r="X3590" i="3"/>
  <c r="V3590" i="3"/>
  <c r="T3590" i="3"/>
  <c r="Q3590" i="3"/>
  <c r="R3590" i="3" s="1"/>
  <c r="O3590" i="3"/>
  <c r="P3590" i="3" s="1"/>
  <c r="J3590" i="3"/>
  <c r="Z3589" i="3"/>
  <c r="X3589" i="3"/>
  <c r="V3589" i="3"/>
  <c r="T3589" i="3"/>
  <c r="Q3589" i="3"/>
  <c r="R3589" i="3" s="1"/>
  <c r="O3589" i="3"/>
  <c r="P3589" i="3" s="1"/>
  <c r="J3589" i="3"/>
  <c r="Z3588" i="3"/>
  <c r="X3588" i="3"/>
  <c r="V3588" i="3"/>
  <c r="T3588" i="3"/>
  <c r="Q3588" i="3"/>
  <c r="R3588" i="3" s="1"/>
  <c r="O3588" i="3"/>
  <c r="P3588" i="3" s="1"/>
  <c r="J3588" i="3"/>
  <c r="Z3587" i="3"/>
  <c r="X3587" i="3"/>
  <c r="V3587" i="3"/>
  <c r="T3587" i="3"/>
  <c r="Q3587" i="3"/>
  <c r="R3587" i="3" s="1"/>
  <c r="O3587" i="3"/>
  <c r="P3587" i="3" s="1"/>
  <c r="J3587" i="3"/>
  <c r="Z3586" i="3"/>
  <c r="X3586" i="3"/>
  <c r="V3586" i="3"/>
  <c r="T3586" i="3"/>
  <c r="Q3586" i="3"/>
  <c r="R3586" i="3" s="1"/>
  <c r="O3586" i="3"/>
  <c r="P3586" i="3" s="1"/>
  <c r="J3586" i="3"/>
  <c r="Z3585" i="3"/>
  <c r="X3585" i="3"/>
  <c r="V3585" i="3"/>
  <c r="T3585" i="3"/>
  <c r="Q3585" i="3"/>
  <c r="R3585" i="3" s="1"/>
  <c r="O3585" i="3"/>
  <c r="P3585" i="3" s="1"/>
  <c r="J3585" i="3"/>
  <c r="Z3584" i="3"/>
  <c r="X3584" i="3"/>
  <c r="V3584" i="3"/>
  <c r="T3584" i="3"/>
  <c r="Q3584" i="3"/>
  <c r="R3584" i="3" s="1"/>
  <c r="O3584" i="3"/>
  <c r="P3584" i="3" s="1"/>
  <c r="J3584" i="3"/>
  <c r="Z3583" i="3"/>
  <c r="X3583" i="3"/>
  <c r="V3583" i="3"/>
  <c r="T3583" i="3"/>
  <c r="Q3583" i="3"/>
  <c r="R3583" i="3" s="1"/>
  <c r="O3583" i="3"/>
  <c r="P3583" i="3" s="1"/>
  <c r="J3583" i="3"/>
  <c r="Z3582" i="3"/>
  <c r="X3582" i="3"/>
  <c r="V3582" i="3"/>
  <c r="T3582" i="3"/>
  <c r="Q3582" i="3"/>
  <c r="R3582" i="3" s="1"/>
  <c r="O3582" i="3"/>
  <c r="P3582" i="3" s="1"/>
  <c r="J3582" i="3"/>
  <c r="Z3581" i="3"/>
  <c r="X3581" i="3"/>
  <c r="V3581" i="3"/>
  <c r="T3581" i="3"/>
  <c r="Q3581" i="3"/>
  <c r="R3581" i="3" s="1"/>
  <c r="O3581" i="3"/>
  <c r="P3581" i="3" s="1"/>
  <c r="J3581" i="3"/>
  <c r="Z3580" i="3"/>
  <c r="X3580" i="3"/>
  <c r="V3580" i="3"/>
  <c r="T3580" i="3"/>
  <c r="Q3580" i="3"/>
  <c r="R3580" i="3" s="1"/>
  <c r="O3580" i="3"/>
  <c r="P3580" i="3" s="1"/>
  <c r="J3580" i="3"/>
  <c r="Z3579" i="3"/>
  <c r="X3579" i="3"/>
  <c r="V3579" i="3"/>
  <c r="T3579" i="3"/>
  <c r="Q3579" i="3"/>
  <c r="R3579" i="3" s="1"/>
  <c r="O3579" i="3"/>
  <c r="P3579" i="3" s="1"/>
  <c r="J3579" i="3"/>
  <c r="Z3578" i="3"/>
  <c r="X3578" i="3"/>
  <c r="V3578" i="3"/>
  <c r="T3578" i="3"/>
  <c r="Q3578" i="3"/>
  <c r="R3578" i="3" s="1"/>
  <c r="O3578" i="3"/>
  <c r="P3578" i="3" s="1"/>
  <c r="J3578" i="3"/>
  <c r="Z3577" i="3"/>
  <c r="X3577" i="3"/>
  <c r="V3577" i="3"/>
  <c r="T3577" i="3"/>
  <c r="Q3577" i="3"/>
  <c r="R3577" i="3" s="1"/>
  <c r="O3577" i="3"/>
  <c r="P3577" i="3" s="1"/>
  <c r="J3577" i="3"/>
  <c r="Z3576" i="3"/>
  <c r="X3576" i="3"/>
  <c r="V3576" i="3"/>
  <c r="T3576" i="3"/>
  <c r="Q3576" i="3"/>
  <c r="R3576" i="3" s="1"/>
  <c r="O3576" i="3"/>
  <c r="P3576" i="3" s="1"/>
  <c r="J3576" i="3"/>
  <c r="Z3575" i="3"/>
  <c r="X3575" i="3"/>
  <c r="V3575" i="3"/>
  <c r="T3575" i="3"/>
  <c r="Q3575" i="3"/>
  <c r="R3575" i="3" s="1"/>
  <c r="O3575" i="3"/>
  <c r="P3575" i="3" s="1"/>
  <c r="J3575" i="3"/>
  <c r="Z3574" i="3"/>
  <c r="X3574" i="3"/>
  <c r="V3574" i="3"/>
  <c r="T3574" i="3"/>
  <c r="Q3574" i="3"/>
  <c r="R3574" i="3" s="1"/>
  <c r="O3574" i="3"/>
  <c r="P3574" i="3" s="1"/>
  <c r="J3574" i="3"/>
  <c r="Z3573" i="3"/>
  <c r="X3573" i="3"/>
  <c r="V3573" i="3"/>
  <c r="T3573" i="3"/>
  <c r="Q3573" i="3"/>
  <c r="R3573" i="3" s="1"/>
  <c r="O3573" i="3"/>
  <c r="P3573" i="3" s="1"/>
  <c r="J3573" i="3"/>
  <c r="Z3572" i="3"/>
  <c r="X3572" i="3"/>
  <c r="V3572" i="3"/>
  <c r="T3572" i="3"/>
  <c r="Q3572" i="3"/>
  <c r="R3572" i="3" s="1"/>
  <c r="O3572" i="3"/>
  <c r="P3572" i="3" s="1"/>
  <c r="J3572" i="3"/>
  <c r="Z3571" i="3"/>
  <c r="X3571" i="3"/>
  <c r="V3571" i="3"/>
  <c r="T3571" i="3"/>
  <c r="Q3571" i="3"/>
  <c r="R3571" i="3" s="1"/>
  <c r="O3571" i="3"/>
  <c r="P3571" i="3" s="1"/>
  <c r="J3571" i="3"/>
  <c r="Z3570" i="3"/>
  <c r="X3570" i="3"/>
  <c r="V3570" i="3"/>
  <c r="T3570" i="3"/>
  <c r="Q3570" i="3"/>
  <c r="R3570" i="3" s="1"/>
  <c r="O3570" i="3"/>
  <c r="P3570" i="3" s="1"/>
  <c r="J3570" i="3"/>
  <c r="Z3569" i="3"/>
  <c r="X3569" i="3"/>
  <c r="V3569" i="3"/>
  <c r="T3569" i="3"/>
  <c r="Q3569" i="3"/>
  <c r="R3569" i="3" s="1"/>
  <c r="O3569" i="3"/>
  <c r="P3569" i="3" s="1"/>
  <c r="J3569" i="3"/>
  <c r="Z3568" i="3"/>
  <c r="X3568" i="3"/>
  <c r="V3568" i="3"/>
  <c r="T3568" i="3"/>
  <c r="Q3568" i="3"/>
  <c r="R3568" i="3" s="1"/>
  <c r="O3568" i="3"/>
  <c r="P3568" i="3" s="1"/>
  <c r="J3568" i="3"/>
  <c r="Z3567" i="3"/>
  <c r="X3567" i="3"/>
  <c r="V3567" i="3"/>
  <c r="T3567" i="3"/>
  <c r="Q3567" i="3"/>
  <c r="R3567" i="3" s="1"/>
  <c r="O3567" i="3"/>
  <c r="P3567" i="3" s="1"/>
  <c r="J3567" i="3"/>
  <c r="Z3566" i="3"/>
  <c r="X3566" i="3"/>
  <c r="V3566" i="3"/>
  <c r="T3566" i="3"/>
  <c r="Q3566" i="3"/>
  <c r="R3566" i="3" s="1"/>
  <c r="O3566" i="3"/>
  <c r="P3566" i="3" s="1"/>
  <c r="J3566" i="3"/>
  <c r="Z3565" i="3"/>
  <c r="X3565" i="3"/>
  <c r="V3565" i="3"/>
  <c r="T3565" i="3"/>
  <c r="Q3565" i="3"/>
  <c r="R3565" i="3" s="1"/>
  <c r="O3565" i="3"/>
  <c r="P3565" i="3" s="1"/>
  <c r="J3565" i="3"/>
  <c r="Z3564" i="3"/>
  <c r="X3564" i="3"/>
  <c r="V3564" i="3"/>
  <c r="T3564" i="3"/>
  <c r="Q3564" i="3"/>
  <c r="R3564" i="3" s="1"/>
  <c r="O3564" i="3"/>
  <c r="P3564" i="3" s="1"/>
  <c r="J3564" i="3"/>
  <c r="Z3563" i="3"/>
  <c r="X3563" i="3"/>
  <c r="V3563" i="3"/>
  <c r="T3563" i="3"/>
  <c r="Q3563" i="3"/>
  <c r="R3563" i="3" s="1"/>
  <c r="O3563" i="3"/>
  <c r="P3563" i="3" s="1"/>
  <c r="J3563" i="3"/>
  <c r="Z3562" i="3"/>
  <c r="X3562" i="3"/>
  <c r="V3562" i="3"/>
  <c r="T3562" i="3"/>
  <c r="Q3562" i="3"/>
  <c r="R3562" i="3" s="1"/>
  <c r="O3562" i="3"/>
  <c r="P3562" i="3" s="1"/>
  <c r="J3562" i="3"/>
  <c r="Z3561" i="3"/>
  <c r="X3561" i="3"/>
  <c r="V3561" i="3"/>
  <c r="T3561" i="3"/>
  <c r="Q3561" i="3"/>
  <c r="R3561" i="3" s="1"/>
  <c r="O3561" i="3"/>
  <c r="P3561" i="3" s="1"/>
  <c r="J3561" i="3"/>
  <c r="Z3560" i="3"/>
  <c r="X3560" i="3"/>
  <c r="V3560" i="3"/>
  <c r="T3560" i="3"/>
  <c r="Q3560" i="3"/>
  <c r="R3560" i="3" s="1"/>
  <c r="O3560" i="3"/>
  <c r="P3560" i="3" s="1"/>
  <c r="J3560" i="3"/>
  <c r="Z3559" i="3"/>
  <c r="X3559" i="3"/>
  <c r="V3559" i="3"/>
  <c r="T3559" i="3"/>
  <c r="Q3559" i="3"/>
  <c r="R3559" i="3" s="1"/>
  <c r="O3559" i="3"/>
  <c r="P3559" i="3" s="1"/>
  <c r="J3559" i="3"/>
  <c r="Z3558" i="3"/>
  <c r="X3558" i="3"/>
  <c r="V3558" i="3"/>
  <c r="T3558" i="3"/>
  <c r="Q3558" i="3"/>
  <c r="R3558" i="3" s="1"/>
  <c r="O3558" i="3"/>
  <c r="P3558" i="3" s="1"/>
  <c r="J3558" i="3"/>
  <c r="Z3557" i="3"/>
  <c r="X3557" i="3"/>
  <c r="V3557" i="3"/>
  <c r="T3557" i="3"/>
  <c r="Q3557" i="3"/>
  <c r="R3557" i="3" s="1"/>
  <c r="O3557" i="3"/>
  <c r="P3557" i="3" s="1"/>
  <c r="J3557" i="3"/>
  <c r="Z3556" i="3"/>
  <c r="X3556" i="3"/>
  <c r="V3556" i="3"/>
  <c r="T3556" i="3"/>
  <c r="Q3556" i="3"/>
  <c r="R3556" i="3" s="1"/>
  <c r="O3556" i="3"/>
  <c r="P3556" i="3" s="1"/>
  <c r="J3556" i="3"/>
  <c r="Z3555" i="3"/>
  <c r="X3555" i="3"/>
  <c r="V3555" i="3"/>
  <c r="T3555" i="3"/>
  <c r="Q3555" i="3"/>
  <c r="R3555" i="3" s="1"/>
  <c r="O3555" i="3"/>
  <c r="P3555" i="3" s="1"/>
  <c r="J3555" i="3"/>
  <c r="Z3554" i="3"/>
  <c r="X3554" i="3"/>
  <c r="V3554" i="3"/>
  <c r="T3554" i="3"/>
  <c r="Q3554" i="3"/>
  <c r="R3554" i="3" s="1"/>
  <c r="O3554" i="3"/>
  <c r="P3554" i="3" s="1"/>
  <c r="J3554" i="3"/>
  <c r="Z3553" i="3"/>
  <c r="X3553" i="3"/>
  <c r="V3553" i="3"/>
  <c r="T3553" i="3"/>
  <c r="Q3553" i="3"/>
  <c r="R3553" i="3" s="1"/>
  <c r="O3553" i="3"/>
  <c r="P3553" i="3" s="1"/>
  <c r="J3553" i="3"/>
  <c r="Z3552" i="3"/>
  <c r="X3552" i="3"/>
  <c r="V3552" i="3"/>
  <c r="T3552" i="3"/>
  <c r="Q3552" i="3"/>
  <c r="R3552" i="3" s="1"/>
  <c r="O3552" i="3"/>
  <c r="P3552" i="3" s="1"/>
  <c r="J3552" i="3"/>
  <c r="Z3551" i="3"/>
  <c r="X3551" i="3"/>
  <c r="V3551" i="3"/>
  <c r="T3551" i="3"/>
  <c r="Q3551" i="3"/>
  <c r="R3551" i="3" s="1"/>
  <c r="O3551" i="3"/>
  <c r="P3551" i="3" s="1"/>
  <c r="J3551" i="3"/>
  <c r="Z3550" i="3"/>
  <c r="X3550" i="3"/>
  <c r="V3550" i="3"/>
  <c r="T3550" i="3"/>
  <c r="Q3550" i="3"/>
  <c r="R3550" i="3" s="1"/>
  <c r="O3550" i="3"/>
  <c r="P3550" i="3" s="1"/>
  <c r="J3550" i="3"/>
  <c r="Z3549" i="3"/>
  <c r="X3549" i="3"/>
  <c r="V3549" i="3"/>
  <c r="T3549" i="3"/>
  <c r="Q3549" i="3"/>
  <c r="R3549" i="3" s="1"/>
  <c r="O3549" i="3"/>
  <c r="P3549" i="3" s="1"/>
  <c r="J3549" i="3"/>
  <c r="Z3548" i="3"/>
  <c r="X3548" i="3"/>
  <c r="V3548" i="3"/>
  <c r="T3548" i="3"/>
  <c r="Q3548" i="3"/>
  <c r="R3548" i="3" s="1"/>
  <c r="O3548" i="3"/>
  <c r="P3548" i="3" s="1"/>
  <c r="J3548" i="3"/>
  <c r="Z3547" i="3"/>
  <c r="X3547" i="3"/>
  <c r="V3547" i="3"/>
  <c r="T3547" i="3"/>
  <c r="Q3547" i="3"/>
  <c r="R3547" i="3" s="1"/>
  <c r="O3547" i="3"/>
  <c r="P3547" i="3" s="1"/>
  <c r="J3547" i="3"/>
  <c r="Z3546" i="3"/>
  <c r="X3546" i="3"/>
  <c r="V3546" i="3"/>
  <c r="T3546" i="3"/>
  <c r="Q3546" i="3"/>
  <c r="R3546" i="3" s="1"/>
  <c r="O3546" i="3"/>
  <c r="P3546" i="3" s="1"/>
  <c r="J3546" i="3"/>
  <c r="Z3545" i="3"/>
  <c r="X3545" i="3"/>
  <c r="V3545" i="3"/>
  <c r="T3545" i="3"/>
  <c r="Q3545" i="3"/>
  <c r="R3545" i="3" s="1"/>
  <c r="O3545" i="3"/>
  <c r="P3545" i="3" s="1"/>
  <c r="J3545" i="3"/>
  <c r="Z3544" i="3"/>
  <c r="X3544" i="3"/>
  <c r="V3544" i="3"/>
  <c r="T3544" i="3"/>
  <c r="Q3544" i="3"/>
  <c r="R3544" i="3" s="1"/>
  <c r="O3544" i="3"/>
  <c r="P3544" i="3" s="1"/>
  <c r="J3544" i="3"/>
  <c r="Z3543" i="3"/>
  <c r="X3543" i="3"/>
  <c r="V3543" i="3"/>
  <c r="T3543" i="3"/>
  <c r="Q3543" i="3"/>
  <c r="R3543" i="3" s="1"/>
  <c r="O3543" i="3"/>
  <c r="P3543" i="3" s="1"/>
  <c r="J3543" i="3"/>
  <c r="Z3542" i="3"/>
  <c r="X3542" i="3"/>
  <c r="V3542" i="3"/>
  <c r="T3542" i="3"/>
  <c r="Q3542" i="3"/>
  <c r="R3542" i="3" s="1"/>
  <c r="O3542" i="3"/>
  <c r="P3542" i="3" s="1"/>
  <c r="J3542" i="3"/>
  <c r="Z3541" i="3"/>
  <c r="X3541" i="3"/>
  <c r="V3541" i="3"/>
  <c r="T3541" i="3"/>
  <c r="Q3541" i="3"/>
  <c r="R3541" i="3" s="1"/>
  <c r="O3541" i="3"/>
  <c r="P3541" i="3" s="1"/>
  <c r="J3541" i="3"/>
  <c r="Z3540" i="3"/>
  <c r="X3540" i="3"/>
  <c r="V3540" i="3"/>
  <c r="T3540" i="3"/>
  <c r="Q3540" i="3"/>
  <c r="R3540" i="3" s="1"/>
  <c r="O3540" i="3"/>
  <c r="P3540" i="3" s="1"/>
  <c r="J3540" i="3"/>
  <c r="Z3539" i="3"/>
  <c r="X3539" i="3"/>
  <c r="V3539" i="3"/>
  <c r="T3539" i="3"/>
  <c r="Q3539" i="3"/>
  <c r="R3539" i="3" s="1"/>
  <c r="O3539" i="3"/>
  <c r="P3539" i="3" s="1"/>
  <c r="J3539" i="3"/>
  <c r="Z3538" i="3"/>
  <c r="X3538" i="3"/>
  <c r="V3538" i="3"/>
  <c r="T3538" i="3"/>
  <c r="Q3538" i="3"/>
  <c r="R3538" i="3" s="1"/>
  <c r="O3538" i="3"/>
  <c r="P3538" i="3" s="1"/>
  <c r="J3538" i="3"/>
  <c r="Z3537" i="3"/>
  <c r="X3537" i="3"/>
  <c r="V3537" i="3"/>
  <c r="T3537" i="3"/>
  <c r="Q3537" i="3"/>
  <c r="R3537" i="3" s="1"/>
  <c r="O3537" i="3"/>
  <c r="P3537" i="3" s="1"/>
  <c r="J3537" i="3"/>
  <c r="Z3536" i="3"/>
  <c r="X3536" i="3"/>
  <c r="V3536" i="3"/>
  <c r="T3536" i="3"/>
  <c r="Q3536" i="3"/>
  <c r="R3536" i="3" s="1"/>
  <c r="O3536" i="3"/>
  <c r="P3536" i="3" s="1"/>
  <c r="J3536" i="3"/>
  <c r="Z3535" i="3"/>
  <c r="X3535" i="3"/>
  <c r="V3535" i="3"/>
  <c r="T3535" i="3"/>
  <c r="Q3535" i="3"/>
  <c r="R3535" i="3" s="1"/>
  <c r="O3535" i="3"/>
  <c r="P3535" i="3" s="1"/>
  <c r="J3535" i="3"/>
  <c r="Z3534" i="3"/>
  <c r="X3534" i="3"/>
  <c r="V3534" i="3"/>
  <c r="T3534" i="3"/>
  <c r="Q3534" i="3"/>
  <c r="R3534" i="3" s="1"/>
  <c r="O3534" i="3"/>
  <c r="P3534" i="3" s="1"/>
  <c r="J3534" i="3"/>
  <c r="Z3533" i="3"/>
  <c r="X3533" i="3"/>
  <c r="V3533" i="3"/>
  <c r="T3533" i="3"/>
  <c r="Q3533" i="3"/>
  <c r="R3533" i="3" s="1"/>
  <c r="O3533" i="3"/>
  <c r="P3533" i="3" s="1"/>
  <c r="J3533" i="3"/>
  <c r="Z3532" i="3"/>
  <c r="X3532" i="3"/>
  <c r="V3532" i="3"/>
  <c r="T3532" i="3"/>
  <c r="Q3532" i="3"/>
  <c r="R3532" i="3" s="1"/>
  <c r="O3532" i="3"/>
  <c r="P3532" i="3" s="1"/>
  <c r="J3532" i="3"/>
  <c r="Z3531" i="3"/>
  <c r="X3531" i="3"/>
  <c r="V3531" i="3"/>
  <c r="T3531" i="3"/>
  <c r="Q3531" i="3"/>
  <c r="R3531" i="3" s="1"/>
  <c r="O3531" i="3"/>
  <c r="P3531" i="3" s="1"/>
  <c r="J3531" i="3"/>
  <c r="Z3530" i="3"/>
  <c r="X3530" i="3"/>
  <c r="V3530" i="3"/>
  <c r="T3530" i="3"/>
  <c r="Q3530" i="3"/>
  <c r="R3530" i="3" s="1"/>
  <c r="O3530" i="3"/>
  <c r="P3530" i="3" s="1"/>
  <c r="J3530" i="3"/>
  <c r="Z3529" i="3"/>
  <c r="X3529" i="3"/>
  <c r="V3529" i="3"/>
  <c r="T3529" i="3"/>
  <c r="Q3529" i="3"/>
  <c r="R3529" i="3" s="1"/>
  <c r="O3529" i="3"/>
  <c r="P3529" i="3" s="1"/>
  <c r="J3529" i="3"/>
  <c r="Z3528" i="3"/>
  <c r="X3528" i="3"/>
  <c r="V3528" i="3"/>
  <c r="T3528" i="3"/>
  <c r="Q3528" i="3"/>
  <c r="R3528" i="3" s="1"/>
  <c r="O3528" i="3"/>
  <c r="P3528" i="3" s="1"/>
  <c r="J3528" i="3"/>
  <c r="Z3527" i="3"/>
  <c r="X3527" i="3"/>
  <c r="V3527" i="3"/>
  <c r="T3527" i="3"/>
  <c r="Q3527" i="3"/>
  <c r="R3527" i="3" s="1"/>
  <c r="O3527" i="3"/>
  <c r="P3527" i="3" s="1"/>
  <c r="J3527" i="3"/>
  <c r="Z3526" i="3"/>
  <c r="X3526" i="3"/>
  <c r="V3526" i="3"/>
  <c r="T3526" i="3"/>
  <c r="Q3526" i="3"/>
  <c r="R3526" i="3" s="1"/>
  <c r="O3526" i="3"/>
  <c r="P3526" i="3" s="1"/>
  <c r="J3526" i="3"/>
  <c r="Z3525" i="3"/>
  <c r="X3525" i="3"/>
  <c r="V3525" i="3"/>
  <c r="T3525" i="3"/>
  <c r="Q3525" i="3"/>
  <c r="R3525" i="3" s="1"/>
  <c r="O3525" i="3"/>
  <c r="P3525" i="3" s="1"/>
  <c r="J3525" i="3"/>
  <c r="Z3524" i="3"/>
  <c r="X3524" i="3"/>
  <c r="V3524" i="3"/>
  <c r="T3524" i="3"/>
  <c r="Q3524" i="3"/>
  <c r="R3524" i="3" s="1"/>
  <c r="O3524" i="3"/>
  <c r="P3524" i="3" s="1"/>
  <c r="J3524" i="3"/>
  <c r="Z3523" i="3"/>
  <c r="X3523" i="3"/>
  <c r="V3523" i="3"/>
  <c r="T3523" i="3"/>
  <c r="Q3523" i="3"/>
  <c r="R3523" i="3" s="1"/>
  <c r="O3523" i="3"/>
  <c r="P3523" i="3" s="1"/>
  <c r="J3523" i="3"/>
  <c r="Z3522" i="3"/>
  <c r="X3522" i="3"/>
  <c r="V3522" i="3"/>
  <c r="T3522" i="3"/>
  <c r="Q3522" i="3"/>
  <c r="R3522" i="3" s="1"/>
  <c r="O3522" i="3"/>
  <c r="P3522" i="3" s="1"/>
  <c r="J3522" i="3"/>
  <c r="Z3521" i="3"/>
  <c r="X3521" i="3"/>
  <c r="V3521" i="3"/>
  <c r="T3521" i="3"/>
  <c r="Q3521" i="3"/>
  <c r="R3521" i="3" s="1"/>
  <c r="O3521" i="3"/>
  <c r="P3521" i="3" s="1"/>
  <c r="J3521" i="3"/>
  <c r="Z3520" i="3"/>
  <c r="X3520" i="3"/>
  <c r="V3520" i="3"/>
  <c r="T3520" i="3"/>
  <c r="Q3520" i="3"/>
  <c r="R3520" i="3" s="1"/>
  <c r="O3520" i="3"/>
  <c r="P3520" i="3" s="1"/>
  <c r="J3520" i="3"/>
  <c r="Z3519" i="3"/>
  <c r="X3519" i="3"/>
  <c r="V3519" i="3"/>
  <c r="T3519" i="3"/>
  <c r="Q3519" i="3"/>
  <c r="R3519" i="3" s="1"/>
  <c r="O3519" i="3"/>
  <c r="P3519" i="3" s="1"/>
  <c r="J3519" i="3"/>
  <c r="Z3518" i="3"/>
  <c r="X3518" i="3"/>
  <c r="V3518" i="3"/>
  <c r="T3518" i="3"/>
  <c r="Q3518" i="3"/>
  <c r="R3518" i="3" s="1"/>
  <c r="O3518" i="3"/>
  <c r="P3518" i="3" s="1"/>
  <c r="J3518" i="3"/>
  <c r="Z3517" i="3"/>
  <c r="X3517" i="3"/>
  <c r="V3517" i="3"/>
  <c r="T3517" i="3"/>
  <c r="Q3517" i="3"/>
  <c r="R3517" i="3" s="1"/>
  <c r="O3517" i="3"/>
  <c r="P3517" i="3" s="1"/>
  <c r="J3517" i="3"/>
  <c r="Z3516" i="3"/>
  <c r="X3516" i="3"/>
  <c r="V3516" i="3"/>
  <c r="T3516" i="3"/>
  <c r="Q3516" i="3"/>
  <c r="R3516" i="3" s="1"/>
  <c r="O3516" i="3"/>
  <c r="P3516" i="3" s="1"/>
  <c r="J3516" i="3"/>
  <c r="Z3515" i="3"/>
  <c r="X3515" i="3"/>
  <c r="V3515" i="3"/>
  <c r="T3515" i="3"/>
  <c r="Q3515" i="3"/>
  <c r="R3515" i="3" s="1"/>
  <c r="O3515" i="3"/>
  <c r="P3515" i="3" s="1"/>
  <c r="J3515" i="3"/>
  <c r="Z3514" i="3"/>
  <c r="X3514" i="3"/>
  <c r="V3514" i="3"/>
  <c r="T3514" i="3"/>
  <c r="Q3514" i="3"/>
  <c r="R3514" i="3" s="1"/>
  <c r="O3514" i="3"/>
  <c r="P3514" i="3" s="1"/>
  <c r="J3514" i="3"/>
  <c r="Z3513" i="3"/>
  <c r="X3513" i="3"/>
  <c r="V3513" i="3"/>
  <c r="T3513" i="3"/>
  <c r="Q3513" i="3"/>
  <c r="R3513" i="3" s="1"/>
  <c r="O3513" i="3"/>
  <c r="P3513" i="3" s="1"/>
  <c r="J3513" i="3"/>
  <c r="Z3512" i="3"/>
  <c r="X3512" i="3"/>
  <c r="V3512" i="3"/>
  <c r="T3512" i="3"/>
  <c r="Q3512" i="3"/>
  <c r="R3512" i="3" s="1"/>
  <c r="O3512" i="3"/>
  <c r="P3512" i="3" s="1"/>
  <c r="J3512" i="3"/>
  <c r="Z3511" i="3"/>
  <c r="X3511" i="3"/>
  <c r="V3511" i="3"/>
  <c r="T3511" i="3"/>
  <c r="Q3511" i="3"/>
  <c r="R3511" i="3" s="1"/>
  <c r="O3511" i="3"/>
  <c r="P3511" i="3" s="1"/>
  <c r="J3511" i="3"/>
  <c r="Z3510" i="3"/>
  <c r="X3510" i="3"/>
  <c r="V3510" i="3"/>
  <c r="T3510" i="3"/>
  <c r="Q3510" i="3"/>
  <c r="R3510" i="3" s="1"/>
  <c r="O3510" i="3"/>
  <c r="P3510" i="3" s="1"/>
  <c r="J3510" i="3"/>
  <c r="Z3509" i="3"/>
  <c r="X3509" i="3"/>
  <c r="V3509" i="3"/>
  <c r="T3509" i="3"/>
  <c r="Q3509" i="3"/>
  <c r="R3509" i="3" s="1"/>
  <c r="O3509" i="3"/>
  <c r="P3509" i="3" s="1"/>
  <c r="J3509" i="3"/>
  <c r="Z3508" i="3"/>
  <c r="X3508" i="3"/>
  <c r="V3508" i="3"/>
  <c r="T3508" i="3"/>
  <c r="Q3508" i="3"/>
  <c r="R3508" i="3" s="1"/>
  <c r="O3508" i="3"/>
  <c r="P3508" i="3" s="1"/>
  <c r="J3508" i="3"/>
  <c r="Z3507" i="3"/>
  <c r="X3507" i="3"/>
  <c r="V3507" i="3"/>
  <c r="T3507" i="3"/>
  <c r="Q3507" i="3"/>
  <c r="R3507" i="3" s="1"/>
  <c r="O3507" i="3"/>
  <c r="P3507" i="3" s="1"/>
  <c r="J3507" i="3"/>
  <c r="Z3506" i="3"/>
  <c r="X3506" i="3"/>
  <c r="V3506" i="3"/>
  <c r="T3506" i="3"/>
  <c r="Q3506" i="3"/>
  <c r="R3506" i="3" s="1"/>
  <c r="O3506" i="3"/>
  <c r="P3506" i="3" s="1"/>
  <c r="J3506" i="3"/>
  <c r="Z3505" i="3"/>
  <c r="X3505" i="3"/>
  <c r="V3505" i="3"/>
  <c r="T3505" i="3"/>
  <c r="Q3505" i="3"/>
  <c r="R3505" i="3" s="1"/>
  <c r="O3505" i="3"/>
  <c r="P3505" i="3" s="1"/>
  <c r="J3505" i="3"/>
  <c r="Z3504" i="3"/>
  <c r="X3504" i="3"/>
  <c r="V3504" i="3"/>
  <c r="T3504" i="3"/>
  <c r="Q3504" i="3"/>
  <c r="R3504" i="3" s="1"/>
  <c r="O3504" i="3"/>
  <c r="P3504" i="3" s="1"/>
  <c r="J3504" i="3"/>
  <c r="Z3503" i="3"/>
  <c r="X3503" i="3"/>
  <c r="V3503" i="3"/>
  <c r="T3503" i="3"/>
  <c r="Q3503" i="3"/>
  <c r="R3503" i="3" s="1"/>
  <c r="O3503" i="3"/>
  <c r="P3503" i="3" s="1"/>
  <c r="J3503" i="3"/>
  <c r="Z3502" i="3"/>
  <c r="X3502" i="3"/>
  <c r="V3502" i="3"/>
  <c r="T3502" i="3"/>
  <c r="Q3502" i="3"/>
  <c r="R3502" i="3" s="1"/>
  <c r="O3502" i="3"/>
  <c r="P3502" i="3" s="1"/>
  <c r="J3502" i="3"/>
  <c r="Z3501" i="3"/>
  <c r="X3501" i="3"/>
  <c r="V3501" i="3"/>
  <c r="T3501" i="3"/>
  <c r="Q3501" i="3"/>
  <c r="R3501" i="3" s="1"/>
  <c r="O3501" i="3"/>
  <c r="P3501" i="3" s="1"/>
  <c r="J3501" i="3"/>
  <c r="Z3500" i="3"/>
  <c r="X3500" i="3"/>
  <c r="V3500" i="3"/>
  <c r="T3500" i="3"/>
  <c r="Q3500" i="3"/>
  <c r="R3500" i="3" s="1"/>
  <c r="O3500" i="3"/>
  <c r="P3500" i="3" s="1"/>
  <c r="J3500" i="3"/>
  <c r="Z3499" i="3"/>
  <c r="X3499" i="3"/>
  <c r="V3499" i="3"/>
  <c r="T3499" i="3"/>
  <c r="Q3499" i="3"/>
  <c r="R3499" i="3" s="1"/>
  <c r="O3499" i="3"/>
  <c r="P3499" i="3" s="1"/>
  <c r="J3499" i="3"/>
  <c r="Z3498" i="3"/>
  <c r="X3498" i="3"/>
  <c r="V3498" i="3"/>
  <c r="T3498" i="3"/>
  <c r="Q3498" i="3"/>
  <c r="R3498" i="3" s="1"/>
  <c r="O3498" i="3"/>
  <c r="P3498" i="3" s="1"/>
  <c r="J3498" i="3"/>
  <c r="Z3497" i="3"/>
  <c r="X3497" i="3"/>
  <c r="V3497" i="3"/>
  <c r="T3497" i="3"/>
  <c r="Q3497" i="3"/>
  <c r="R3497" i="3" s="1"/>
  <c r="O3497" i="3"/>
  <c r="P3497" i="3" s="1"/>
  <c r="J3497" i="3"/>
  <c r="Z3496" i="3"/>
  <c r="X3496" i="3"/>
  <c r="V3496" i="3"/>
  <c r="T3496" i="3"/>
  <c r="Q3496" i="3"/>
  <c r="R3496" i="3" s="1"/>
  <c r="O3496" i="3"/>
  <c r="P3496" i="3" s="1"/>
  <c r="J3496" i="3"/>
  <c r="Z3495" i="3"/>
  <c r="X3495" i="3"/>
  <c r="V3495" i="3"/>
  <c r="T3495" i="3"/>
  <c r="Q3495" i="3"/>
  <c r="R3495" i="3" s="1"/>
  <c r="O3495" i="3"/>
  <c r="P3495" i="3" s="1"/>
  <c r="J3495" i="3"/>
  <c r="Z3494" i="3"/>
  <c r="X3494" i="3"/>
  <c r="V3494" i="3"/>
  <c r="T3494" i="3"/>
  <c r="Q3494" i="3"/>
  <c r="R3494" i="3" s="1"/>
  <c r="O3494" i="3"/>
  <c r="P3494" i="3" s="1"/>
  <c r="J3494" i="3"/>
  <c r="Z3493" i="3"/>
  <c r="X3493" i="3"/>
  <c r="V3493" i="3"/>
  <c r="T3493" i="3"/>
  <c r="Q3493" i="3"/>
  <c r="R3493" i="3" s="1"/>
  <c r="O3493" i="3"/>
  <c r="P3493" i="3" s="1"/>
  <c r="J3493" i="3"/>
  <c r="Z3492" i="3"/>
  <c r="X3492" i="3"/>
  <c r="V3492" i="3"/>
  <c r="T3492" i="3"/>
  <c r="Q3492" i="3"/>
  <c r="R3492" i="3" s="1"/>
  <c r="O3492" i="3"/>
  <c r="P3492" i="3" s="1"/>
  <c r="J3492" i="3"/>
  <c r="Z3491" i="3"/>
  <c r="X3491" i="3"/>
  <c r="V3491" i="3"/>
  <c r="T3491" i="3"/>
  <c r="Q3491" i="3"/>
  <c r="R3491" i="3" s="1"/>
  <c r="O3491" i="3"/>
  <c r="P3491" i="3" s="1"/>
  <c r="J3491" i="3"/>
  <c r="Z3490" i="3"/>
  <c r="X3490" i="3"/>
  <c r="V3490" i="3"/>
  <c r="T3490" i="3"/>
  <c r="Q3490" i="3"/>
  <c r="R3490" i="3" s="1"/>
  <c r="O3490" i="3"/>
  <c r="P3490" i="3" s="1"/>
  <c r="J3490" i="3"/>
  <c r="Z3489" i="3"/>
  <c r="X3489" i="3"/>
  <c r="V3489" i="3"/>
  <c r="T3489" i="3"/>
  <c r="Q3489" i="3"/>
  <c r="R3489" i="3" s="1"/>
  <c r="O3489" i="3"/>
  <c r="P3489" i="3" s="1"/>
  <c r="J3489" i="3"/>
  <c r="Z3488" i="3"/>
  <c r="X3488" i="3"/>
  <c r="V3488" i="3"/>
  <c r="T3488" i="3"/>
  <c r="Q3488" i="3"/>
  <c r="R3488" i="3" s="1"/>
  <c r="O3488" i="3"/>
  <c r="P3488" i="3" s="1"/>
  <c r="J3488" i="3"/>
  <c r="Z3487" i="3"/>
  <c r="X3487" i="3"/>
  <c r="V3487" i="3"/>
  <c r="T3487" i="3"/>
  <c r="Q3487" i="3"/>
  <c r="R3487" i="3" s="1"/>
  <c r="O3487" i="3"/>
  <c r="P3487" i="3" s="1"/>
  <c r="J3487" i="3"/>
  <c r="Z3486" i="3"/>
  <c r="X3486" i="3"/>
  <c r="V3486" i="3"/>
  <c r="T3486" i="3"/>
  <c r="Q3486" i="3"/>
  <c r="R3486" i="3" s="1"/>
  <c r="O3486" i="3"/>
  <c r="P3486" i="3" s="1"/>
  <c r="J3486" i="3"/>
  <c r="Z3485" i="3"/>
  <c r="X3485" i="3"/>
  <c r="V3485" i="3"/>
  <c r="T3485" i="3"/>
  <c r="Q3485" i="3"/>
  <c r="R3485" i="3" s="1"/>
  <c r="O3485" i="3"/>
  <c r="P3485" i="3" s="1"/>
  <c r="J3485" i="3"/>
  <c r="Z3484" i="3"/>
  <c r="X3484" i="3"/>
  <c r="V3484" i="3"/>
  <c r="T3484" i="3"/>
  <c r="Q3484" i="3"/>
  <c r="R3484" i="3" s="1"/>
  <c r="O3484" i="3"/>
  <c r="P3484" i="3" s="1"/>
  <c r="J3484" i="3"/>
  <c r="Z3483" i="3"/>
  <c r="X3483" i="3"/>
  <c r="V3483" i="3"/>
  <c r="T3483" i="3"/>
  <c r="Q3483" i="3"/>
  <c r="R3483" i="3" s="1"/>
  <c r="O3483" i="3"/>
  <c r="P3483" i="3" s="1"/>
  <c r="J3483" i="3"/>
  <c r="Z3482" i="3"/>
  <c r="X3482" i="3"/>
  <c r="V3482" i="3"/>
  <c r="T3482" i="3"/>
  <c r="Q3482" i="3"/>
  <c r="R3482" i="3" s="1"/>
  <c r="O3482" i="3"/>
  <c r="P3482" i="3" s="1"/>
  <c r="J3482" i="3"/>
  <c r="Z3481" i="3"/>
  <c r="X3481" i="3"/>
  <c r="V3481" i="3"/>
  <c r="T3481" i="3"/>
  <c r="Q3481" i="3"/>
  <c r="R3481" i="3" s="1"/>
  <c r="O3481" i="3"/>
  <c r="P3481" i="3" s="1"/>
  <c r="J3481" i="3"/>
  <c r="Z3480" i="3"/>
  <c r="X3480" i="3"/>
  <c r="V3480" i="3"/>
  <c r="T3480" i="3"/>
  <c r="Q3480" i="3"/>
  <c r="R3480" i="3" s="1"/>
  <c r="O3480" i="3"/>
  <c r="P3480" i="3" s="1"/>
  <c r="J3480" i="3"/>
  <c r="Z3479" i="3"/>
  <c r="X3479" i="3"/>
  <c r="V3479" i="3"/>
  <c r="T3479" i="3"/>
  <c r="Q3479" i="3"/>
  <c r="R3479" i="3" s="1"/>
  <c r="O3479" i="3"/>
  <c r="P3479" i="3" s="1"/>
  <c r="J3479" i="3"/>
  <c r="Z3478" i="3"/>
  <c r="X3478" i="3"/>
  <c r="V3478" i="3"/>
  <c r="T3478" i="3"/>
  <c r="Q3478" i="3"/>
  <c r="R3478" i="3" s="1"/>
  <c r="O3478" i="3"/>
  <c r="P3478" i="3" s="1"/>
  <c r="J3478" i="3"/>
  <c r="Z3477" i="3"/>
  <c r="X3477" i="3"/>
  <c r="V3477" i="3"/>
  <c r="T3477" i="3"/>
  <c r="Q3477" i="3"/>
  <c r="R3477" i="3" s="1"/>
  <c r="O3477" i="3"/>
  <c r="P3477" i="3" s="1"/>
  <c r="J3477" i="3"/>
  <c r="Z3476" i="3"/>
  <c r="X3476" i="3"/>
  <c r="V3476" i="3"/>
  <c r="T3476" i="3"/>
  <c r="Q3476" i="3"/>
  <c r="R3476" i="3" s="1"/>
  <c r="O3476" i="3"/>
  <c r="P3476" i="3" s="1"/>
  <c r="J3476" i="3"/>
  <c r="Z3475" i="3"/>
  <c r="X3475" i="3"/>
  <c r="V3475" i="3"/>
  <c r="T3475" i="3"/>
  <c r="Q3475" i="3"/>
  <c r="R3475" i="3" s="1"/>
  <c r="O3475" i="3"/>
  <c r="P3475" i="3" s="1"/>
  <c r="J3475" i="3"/>
  <c r="Z3474" i="3"/>
  <c r="X3474" i="3"/>
  <c r="V3474" i="3"/>
  <c r="T3474" i="3"/>
  <c r="Q3474" i="3"/>
  <c r="R3474" i="3" s="1"/>
  <c r="O3474" i="3"/>
  <c r="P3474" i="3" s="1"/>
  <c r="J3474" i="3"/>
  <c r="Z3473" i="3"/>
  <c r="X3473" i="3"/>
  <c r="V3473" i="3"/>
  <c r="T3473" i="3"/>
  <c r="Q3473" i="3"/>
  <c r="R3473" i="3" s="1"/>
  <c r="O3473" i="3"/>
  <c r="P3473" i="3" s="1"/>
  <c r="J3473" i="3"/>
  <c r="Z3472" i="3"/>
  <c r="X3472" i="3"/>
  <c r="V3472" i="3"/>
  <c r="T3472" i="3"/>
  <c r="Q3472" i="3"/>
  <c r="R3472" i="3" s="1"/>
  <c r="O3472" i="3"/>
  <c r="P3472" i="3" s="1"/>
  <c r="J3472" i="3"/>
  <c r="Z3471" i="3"/>
  <c r="X3471" i="3"/>
  <c r="V3471" i="3"/>
  <c r="T3471" i="3"/>
  <c r="Q3471" i="3"/>
  <c r="R3471" i="3" s="1"/>
  <c r="O3471" i="3"/>
  <c r="P3471" i="3" s="1"/>
  <c r="J3471" i="3"/>
  <c r="Z3470" i="3"/>
  <c r="X3470" i="3"/>
  <c r="V3470" i="3"/>
  <c r="T3470" i="3"/>
  <c r="Q3470" i="3"/>
  <c r="R3470" i="3" s="1"/>
  <c r="O3470" i="3"/>
  <c r="P3470" i="3" s="1"/>
  <c r="J3470" i="3"/>
  <c r="Z3469" i="3"/>
  <c r="X3469" i="3"/>
  <c r="V3469" i="3"/>
  <c r="T3469" i="3"/>
  <c r="Q3469" i="3"/>
  <c r="R3469" i="3" s="1"/>
  <c r="O3469" i="3"/>
  <c r="P3469" i="3" s="1"/>
  <c r="J3469" i="3"/>
  <c r="Z3468" i="3"/>
  <c r="X3468" i="3"/>
  <c r="V3468" i="3"/>
  <c r="T3468" i="3"/>
  <c r="Q3468" i="3"/>
  <c r="R3468" i="3" s="1"/>
  <c r="O3468" i="3"/>
  <c r="P3468" i="3" s="1"/>
  <c r="J3468" i="3"/>
  <c r="Z3467" i="3"/>
  <c r="X3467" i="3"/>
  <c r="V3467" i="3"/>
  <c r="T3467" i="3"/>
  <c r="Q3467" i="3"/>
  <c r="R3467" i="3" s="1"/>
  <c r="O3467" i="3"/>
  <c r="P3467" i="3" s="1"/>
  <c r="J3467" i="3"/>
  <c r="Z3466" i="3"/>
  <c r="X3466" i="3"/>
  <c r="V3466" i="3"/>
  <c r="T3466" i="3"/>
  <c r="Q3466" i="3"/>
  <c r="R3466" i="3" s="1"/>
  <c r="O3466" i="3"/>
  <c r="P3466" i="3" s="1"/>
  <c r="J3466" i="3"/>
  <c r="Z3465" i="3"/>
  <c r="X3465" i="3"/>
  <c r="V3465" i="3"/>
  <c r="T3465" i="3"/>
  <c r="Q3465" i="3"/>
  <c r="R3465" i="3" s="1"/>
  <c r="O3465" i="3"/>
  <c r="P3465" i="3" s="1"/>
  <c r="J3465" i="3"/>
  <c r="Z3464" i="3"/>
  <c r="X3464" i="3"/>
  <c r="V3464" i="3"/>
  <c r="T3464" i="3"/>
  <c r="Q3464" i="3"/>
  <c r="R3464" i="3" s="1"/>
  <c r="O3464" i="3"/>
  <c r="P3464" i="3" s="1"/>
  <c r="J3464" i="3"/>
  <c r="Z3463" i="3"/>
  <c r="X3463" i="3"/>
  <c r="V3463" i="3"/>
  <c r="T3463" i="3"/>
  <c r="Q3463" i="3"/>
  <c r="R3463" i="3" s="1"/>
  <c r="O3463" i="3"/>
  <c r="P3463" i="3" s="1"/>
  <c r="J3463" i="3"/>
  <c r="Z3462" i="3"/>
  <c r="X3462" i="3"/>
  <c r="V3462" i="3"/>
  <c r="T3462" i="3"/>
  <c r="Q3462" i="3"/>
  <c r="R3462" i="3" s="1"/>
  <c r="O3462" i="3"/>
  <c r="P3462" i="3" s="1"/>
  <c r="J3462" i="3"/>
  <c r="Z3461" i="3"/>
  <c r="X3461" i="3"/>
  <c r="V3461" i="3"/>
  <c r="T3461" i="3"/>
  <c r="Q3461" i="3"/>
  <c r="R3461" i="3" s="1"/>
  <c r="O3461" i="3"/>
  <c r="P3461" i="3" s="1"/>
  <c r="J3461" i="3"/>
  <c r="Z3460" i="3"/>
  <c r="X3460" i="3"/>
  <c r="V3460" i="3"/>
  <c r="T3460" i="3"/>
  <c r="Q3460" i="3"/>
  <c r="R3460" i="3" s="1"/>
  <c r="O3460" i="3"/>
  <c r="P3460" i="3" s="1"/>
  <c r="J3460" i="3"/>
  <c r="Z3459" i="3"/>
  <c r="X3459" i="3"/>
  <c r="V3459" i="3"/>
  <c r="T3459" i="3"/>
  <c r="Q3459" i="3"/>
  <c r="R3459" i="3" s="1"/>
  <c r="O3459" i="3"/>
  <c r="P3459" i="3" s="1"/>
  <c r="J3459" i="3"/>
  <c r="Z3458" i="3"/>
  <c r="X3458" i="3"/>
  <c r="V3458" i="3"/>
  <c r="T3458" i="3"/>
  <c r="Q3458" i="3"/>
  <c r="R3458" i="3" s="1"/>
  <c r="O3458" i="3"/>
  <c r="P3458" i="3" s="1"/>
  <c r="J3458" i="3"/>
  <c r="Z3457" i="3"/>
  <c r="X3457" i="3"/>
  <c r="V3457" i="3"/>
  <c r="T3457" i="3"/>
  <c r="Q3457" i="3"/>
  <c r="R3457" i="3" s="1"/>
  <c r="O3457" i="3"/>
  <c r="P3457" i="3" s="1"/>
  <c r="J3457" i="3"/>
  <c r="Z3456" i="3"/>
  <c r="X3456" i="3"/>
  <c r="V3456" i="3"/>
  <c r="T3456" i="3"/>
  <c r="Q3456" i="3"/>
  <c r="R3456" i="3" s="1"/>
  <c r="O3456" i="3"/>
  <c r="P3456" i="3" s="1"/>
  <c r="J3456" i="3"/>
  <c r="Z3455" i="3"/>
  <c r="X3455" i="3"/>
  <c r="V3455" i="3"/>
  <c r="T3455" i="3"/>
  <c r="Q3455" i="3"/>
  <c r="R3455" i="3" s="1"/>
  <c r="O3455" i="3"/>
  <c r="P3455" i="3" s="1"/>
  <c r="J3455" i="3"/>
  <c r="Z3454" i="3"/>
  <c r="X3454" i="3"/>
  <c r="V3454" i="3"/>
  <c r="T3454" i="3"/>
  <c r="Q3454" i="3"/>
  <c r="R3454" i="3" s="1"/>
  <c r="O3454" i="3"/>
  <c r="P3454" i="3" s="1"/>
  <c r="J3454" i="3"/>
  <c r="Z3453" i="3"/>
  <c r="X3453" i="3"/>
  <c r="V3453" i="3"/>
  <c r="T3453" i="3"/>
  <c r="Q3453" i="3"/>
  <c r="R3453" i="3" s="1"/>
  <c r="O3453" i="3"/>
  <c r="P3453" i="3" s="1"/>
  <c r="J3453" i="3"/>
  <c r="Z3452" i="3"/>
  <c r="X3452" i="3"/>
  <c r="V3452" i="3"/>
  <c r="T3452" i="3"/>
  <c r="Q3452" i="3"/>
  <c r="R3452" i="3" s="1"/>
  <c r="O3452" i="3"/>
  <c r="P3452" i="3" s="1"/>
  <c r="J3452" i="3"/>
  <c r="Z3451" i="3"/>
  <c r="X3451" i="3"/>
  <c r="V3451" i="3"/>
  <c r="T3451" i="3"/>
  <c r="Q3451" i="3"/>
  <c r="R3451" i="3" s="1"/>
  <c r="O3451" i="3"/>
  <c r="P3451" i="3" s="1"/>
  <c r="J3451" i="3"/>
  <c r="Z3450" i="3"/>
  <c r="X3450" i="3"/>
  <c r="V3450" i="3"/>
  <c r="T3450" i="3"/>
  <c r="Q3450" i="3"/>
  <c r="R3450" i="3" s="1"/>
  <c r="O3450" i="3"/>
  <c r="P3450" i="3" s="1"/>
  <c r="J3450" i="3"/>
  <c r="Z3449" i="3"/>
  <c r="X3449" i="3"/>
  <c r="V3449" i="3"/>
  <c r="T3449" i="3"/>
  <c r="Q3449" i="3"/>
  <c r="R3449" i="3" s="1"/>
  <c r="O3449" i="3"/>
  <c r="P3449" i="3" s="1"/>
  <c r="J3449" i="3"/>
  <c r="Z3448" i="3"/>
  <c r="X3448" i="3"/>
  <c r="V3448" i="3"/>
  <c r="T3448" i="3"/>
  <c r="Q3448" i="3"/>
  <c r="R3448" i="3" s="1"/>
  <c r="O3448" i="3"/>
  <c r="P3448" i="3" s="1"/>
  <c r="J3448" i="3"/>
  <c r="Z3447" i="3"/>
  <c r="X3447" i="3"/>
  <c r="V3447" i="3"/>
  <c r="T3447" i="3"/>
  <c r="Q3447" i="3"/>
  <c r="R3447" i="3" s="1"/>
  <c r="O3447" i="3"/>
  <c r="P3447" i="3" s="1"/>
  <c r="J3447" i="3"/>
  <c r="Z3446" i="3"/>
  <c r="X3446" i="3"/>
  <c r="V3446" i="3"/>
  <c r="T3446" i="3"/>
  <c r="Q3446" i="3"/>
  <c r="R3446" i="3" s="1"/>
  <c r="O3446" i="3"/>
  <c r="P3446" i="3" s="1"/>
  <c r="J3446" i="3"/>
  <c r="Z3445" i="3"/>
  <c r="X3445" i="3"/>
  <c r="V3445" i="3"/>
  <c r="T3445" i="3"/>
  <c r="Q3445" i="3"/>
  <c r="R3445" i="3" s="1"/>
  <c r="O3445" i="3"/>
  <c r="P3445" i="3" s="1"/>
  <c r="J3445" i="3"/>
  <c r="Z3444" i="3"/>
  <c r="X3444" i="3"/>
  <c r="V3444" i="3"/>
  <c r="T3444" i="3"/>
  <c r="Q3444" i="3"/>
  <c r="R3444" i="3" s="1"/>
  <c r="O3444" i="3"/>
  <c r="P3444" i="3" s="1"/>
  <c r="J3444" i="3"/>
  <c r="Z3443" i="3"/>
  <c r="X3443" i="3"/>
  <c r="V3443" i="3"/>
  <c r="T3443" i="3"/>
  <c r="Q3443" i="3"/>
  <c r="R3443" i="3" s="1"/>
  <c r="O3443" i="3"/>
  <c r="P3443" i="3" s="1"/>
  <c r="J3443" i="3"/>
  <c r="Z3442" i="3"/>
  <c r="X3442" i="3"/>
  <c r="V3442" i="3"/>
  <c r="T3442" i="3"/>
  <c r="Q3442" i="3"/>
  <c r="R3442" i="3" s="1"/>
  <c r="O3442" i="3"/>
  <c r="P3442" i="3" s="1"/>
  <c r="J3442" i="3"/>
  <c r="Z3441" i="3"/>
  <c r="X3441" i="3"/>
  <c r="V3441" i="3"/>
  <c r="T3441" i="3"/>
  <c r="Q3441" i="3"/>
  <c r="R3441" i="3" s="1"/>
  <c r="O3441" i="3"/>
  <c r="P3441" i="3" s="1"/>
  <c r="J3441" i="3"/>
  <c r="Z3440" i="3"/>
  <c r="X3440" i="3"/>
  <c r="V3440" i="3"/>
  <c r="T3440" i="3"/>
  <c r="Q3440" i="3"/>
  <c r="R3440" i="3" s="1"/>
  <c r="O3440" i="3"/>
  <c r="P3440" i="3" s="1"/>
  <c r="J3440" i="3"/>
  <c r="Z3439" i="3"/>
  <c r="X3439" i="3"/>
  <c r="V3439" i="3"/>
  <c r="T3439" i="3"/>
  <c r="Q3439" i="3"/>
  <c r="R3439" i="3" s="1"/>
  <c r="O3439" i="3"/>
  <c r="P3439" i="3" s="1"/>
  <c r="J3439" i="3"/>
  <c r="Z3438" i="3"/>
  <c r="X3438" i="3"/>
  <c r="V3438" i="3"/>
  <c r="T3438" i="3"/>
  <c r="Q3438" i="3"/>
  <c r="R3438" i="3" s="1"/>
  <c r="O3438" i="3"/>
  <c r="P3438" i="3" s="1"/>
  <c r="J3438" i="3"/>
  <c r="Z3437" i="3"/>
  <c r="X3437" i="3"/>
  <c r="V3437" i="3"/>
  <c r="T3437" i="3"/>
  <c r="Q3437" i="3"/>
  <c r="R3437" i="3" s="1"/>
  <c r="O3437" i="3"/>
  <c r="P3437" i="3" s="1"/>
  <c r="J3437" i="3"/>
  <c r="Z3436" i="3"/>
  <c r="X3436" i="3"/>
  <c r="V3436" i="3"/>
  <c r="T3436" i="3"/>
  <c r="Q3436" i="3"/>
  <c r="R3436" i="3" s="1"/>
  <c r="O3436" i="3"/>
  <c r="P3436" i="3" s="1"/>
  <c r="J3436" i="3"/>
  <c r="Z3435" i="3"/>
  <c r="X3435" i="3"/>
  <c r="V3435" i="3"/>
  <c r="T3435" i="3"/>
  <c r="Q3435" i="3"/>
  <c r="R3435" i="3" s="1"/>
  <c r="O3435" i="3"/>
  <c r="P3435" i="3" s="1"/>
  <c r="J3435" i="3"/>
  <c r="Z3434" i="3"/>
  <c r="X3434" i="3"/>
  <c r="V3434" i="3"/>
  <c r="T3434" i="3"/>
  <c r="Q3434" i="3"/>
  <c r="R3434" i="3" s="1"/>
  <c r="O3434" i="3"/>
  <c r="P3434" i="3" s="1"/>
  <c r="J3434" i="3"/>
  <c r="Z3433" i="3"/>
  <c r="X3433" i="3"/>
  <c r="V3433" i="3"/>
  <c r="T3433" i="3"/>
  <c r="Q3433" i="3"/>
  <c r="R3433" i="3" s="1"/>
  <c r="O3433" i="3"/>
  <c r="P3433" i="3" s="1"/>
  <c r="J3433" i="3"/>
  <c r="Z3432" i="3"/>
  <c r="X3432" i="3"/>
  <c r="V3432" i="3"/>
  <c r="T3432" i="3"/>
  <c r="Q3432" i="3"/>
  <c r="R3432" i="3" s="1"/>
  <c r="O3432" i="3"/>
  <c r="P3432" i="3" s="1"/>
  <c r="J3432" i="3"/>
  <c r="Z3431" i="3"/>
  <c r="X3431" i="3"/>
  <c r="V3431" i="3"/>
  <c r="T3431" i="3"/>
  <c r="Q3431" i="3"/>
  <c r="R3431" i="3" s="1"/>
  <c r="O3431" i="3"/>
  <c r="P3431" i="3" s="1"/>
  <c r="J3431" i="3"/>
  <c r="Z3430" i="3"/>
  <c r="X3430" i="3"/>
  <c r="V3430" i="3"/>
  <c r="T3430" i="3"/>
  <c r="Q3430" i="3"/>
  <c r="R3430" i="3" s="1"/>
  <c r="O3430" i="3"/>
  <c r="P3430" i="3" s="1"/>
  <c r="J3430" i="3"/>
  <c r="Z3429" i="3"/>
  <c r="X3429" i="3"/>
  <c r="V3429" i="3"/>
  <c r="T3429" i="3"/>
  <c r="Q3429" i="3"/>
  <c r="R3429" i="3" s="1"/>
  <c r="O3429" i="3"/>
  <c r="P3429" i="3" s="1"/>
  <c r="J3429" i="3"/>
  <c r="Z3428" i="3"/>
  <c r="X3428" i="3"/>
  <c r="V3428" i="3"/>
  <c r="T3428" i="3"/>
  <c r="Q3428" i="3"/>
  <c r="R3428" i="3" s="1"/>
  <c r="O3428" i="3"/>
  <c r="P3428" i="3" s="1"/>
  <c r="J3428" i="3"/>
  <c r="Z3427" i="3"/>
  <c r="X3427" i="3"/>
  <c r="V3427" i="3"/>
  <c r="T3427" i="3"/>
  <c r="Q3427" i="3"/>
  <c r="R3427" i="3" s="1"/>
  <c r="O3427" i="3"/>
  <c r="P3427" i="3" s="1"/>
  <c r="J3427" i="3"/>
  <c r="Z3426" i="3"/>
  <c r="X3426" i="3"/>
  <c r="V3426" i="3"/>
  <c r="T3426" i="3"/>
  <c r="Q3426" i="3"/>
  <c r="R3426" i="3" s="1"/>
  <c r="O3426" i="3"/>
  <c r="P3426" i="3" s="1"/>
  <c r="J3426" i="3"/>
  <c r="Z3425" i="3"/>
  <c r="X3425" i="3"/>
  <c r="V3425" i="3"/>
  <c r="T3425" i="3"/>
  <c r="Q3425" i="3"/>
  <c r="R3425" i="3" s="1"/>
  <c r="O3425" i="3"/>
  <c r="P3425" i="3" s="1"/>
  <c r="J3425" i="3"/>
  <c r="Z3424" i="3"/>
  <c r="X3424" i="3"/>
  <c r="V3424" i="3"/>
  <c r="T3424" i="3"/>
  <c r="Q3424" i="3"/>
  <c r="R3424" i="3" s="1"/>
  <c r="O3424" i="3"/>
  <c r="P3424" i="3" s="1"/>
  <c r="J3424" i="3"/>
  <c r="Z3423" i="3"/>
  <c r="X3423" i="3"/>
  <c r="V3423" i="3"/>
  <c r="T3423" i="3"/>
  <c r="Q3423" i="3"/>
  <c r="R3423" i="3" s="1"/>
  <c r="O3423" i="3"/>
  <c r="P3423" i="3" s="1"/>
  <c r="J3423" i="3"/>
  <c r="Z3422" i="3"/>
  <c r="X3422" i="3"/>
  <c r="V3422" i="3"/>
  <c r="T3422" i="3"/>
  <c r="Q3422" i="3"/>
  <c r="R3422" i="3" s="1"/>
  <c r="O3422" i="3"/>
  <c r="P3422" i="3" s="1"/>
  <c r="J3422" i="3"/>
  <c r="Z3421" i="3"/>
  <c r="X3421" i="3"/>
  <c r="V3421" i="3"/>
  <c r="T3421" i="3"/>
  <c r="Q3421" i="3"/>
  <c r="R3421" i="3" s="1"/>
  <c r="O3421" i="3"/>
  <c r="P3421" i="3" s="1"/>
  <c r="J3421" i="3"/>
  <c r="Z3420" i="3"/>
  <c r="X3420" i="3"/>
  <c r="V3420" i="3"/>
  <c r="T3420" i="3"/>
  <c r="Q3420" i="3"/>
  <c r="R3420" i="3" s="1"/>
  <c r="O3420" i="3"/>
  <c r="P3420" i="3" s="1"/>
  <c r="J3420" i="3"/>
  <c r="Z3419" i="3"/>
  <c r="X3419" i="3"/>
  <c r="V3419" i="3"/>
  <c r="T3419" i="3"/>
  <c r="Q3419" i="3"/>
  <c r="R3419" i="3" s="1"/>
  <c r="O3419" i="3"/>
  <c r="P3419" i="3" s="1"/>
  <c r="J3419" i="3"/>
  <c r="Z3418" i="3"/>
  <c r="X3418" i="3"/>
  <c r="V3418" i="3"/>
  <c r="T3418" i="3"/>
  <c r="Q3418" i="3"/>
  <c r="R3418" i="3" s="1"/>
  <c r="O3418" i="3"/>
  <c r="P3418" i="3" s="1"/>
  <c r="J3418" i="3"/>
  <c r="Z3417" i="3"/>
  <c r="X3417" i="3"/>
  <c r="V3417" i="3"/>
  <c r="T3417" i="3"/>
  <c r="Q3417" i="3"/>
  <c r="R3417" i="3" s="1"/>
  <c r="O3417" i="3"/>
  <c r="P3417" i="3" s="1"/>
  <c r="J3417" i="3"/>
  <c r="Z3416" i="3"/>
  <c r="X3416" i="3"/>
  <c r="V3416" i="3"/>
  <c r="T3416" i="3"/>
  <c r="Q3416" i="3"/>
  <c r="R3416" i="3" s="1"/>
  <c r="O3416" i="3"/>
  <c r="P3416" i="3" s="1"/>
  <c r="J3416" i="3"/>
  <c r="Z3415" i="3"/>
  <c r="X3415" i="3"/>
  <c r="V3415" i="3"/>
  <c r="T3415" i="3"/>
  <c r="Q3415" i="3"/>
  <c r="R3415" i="3" s="1"/>
  <c r="O3415" i="3"/>
  <c r="P3415" i="3" s="1"/>
  <c r="J3415" i="3"/>
  <c r="Z3414" i="3"/>
  <c r="X3414" i="3"/>
  <c r="V3414" i="3"/>
  <c r="T3414" i="3"/>
  <c r="Q3414" i="3"/>
  <c r="R3414" i="3" s="1"/>
  <c r="O3414" i="3"/>
  <c r="P3414" i="3" s="1"/>
  <c r="J3414" i="3"/>
  <c r="Z3413" i="3"/>
  <c r="X3413" i="3"/>
  <c r="V3413" i="3"/>
  <c r="T3413" i="3"/>
  <c r="Q3413" i="3"/>
  <c r="R3413" i="3" s="1"/>
  <c r="O3413" i="3"/>
  <c r="P3413" i="3" s="1"/>
  <c r="J3413" i="3"/>
  <c r="Z3412" i="3"/>
  <c r="X3412" i="3"/>
  <c r="V3412" i="3"/>
  <c r="T3412" i="3"/>
  <c r="Q3412" i="3"/>
  <c r="R3412" i="3" s="1"/>
  <c r="O3412" i="3"/>
  <c r="P3412" i="3" s="1"/>
  <c r="J3412" i="3"/>
  <c r="Z3411" i="3"/>
  <c r="X3411" i="3"/>
  <c r="V3411" i="3"/>
  <c r="T3411" i="3"/>
  <c r="Q3411" i="3"/>
  <c r="R3411" i="3" s="1"/>
  <c r="O3411" i="3"/>
  <c r="P3411" i="3" s="1"/>
  <c r="J3411" i="3"/>
  <c r="Z3410" i="3"/>
  <c r="X3410" i="3"/>
  <c r="V3410" i="3"/>
  <c r="T3410" i="3"/>
  <c r="Q3410" i="3"/>
  <c r="R3410" i="3" s="1"/>
  <c r="O3410" i="3"/>
  <c r="P3410" i="3" s="1"/>
  <c r="J3410" i="3"/>
  <c r="Z3409" i="3"/>
  <c r="X3409" i="3"/>
  <c r="V3409" i="3"/>
  <c r="T3409" i="3"/>
  <c r="Q3409" i="3"/>
  <c r="R3409" i="3" s="1"/>
  <c r="O3409" i="3"/>
  <c r="P3409" i="3" s="1"/>
  <c r="J3409" i="3"/>
  <c r="Z3408" i="3"/>
  <c r="X3408" i="3"/>
  <c r="V3408" i="3"/>
  <c r="T3408" i="3"/>
  <c r="Q3408" i="3"/>
  <c r="R3408" i="3" s="1"/>
  <c r="O3408" i="3"/>
  <c r="P3408" i="3" s="1"/>
  <c r="J3408" i="3"/>
  <c r="Z3407" i="3"/>
  <c r="X3407" i="3"/>
  <c r="V3407" i="3"/>
  <c r="T3407" i="3"/>
  <c r="Q3407" i="3"/>
  <c r="R3407" i="3" s="1"/>
  <c r="O3407" i="3"/>
  <c r="P3407" i="3" s="1"/>
  <c r="J3407" i="3"/>
  <c r="Z3406" i="3"/>
  <c r="X3406" i="3"/>
  <c r="V3406" i="3"/>
  <c r="T3406" i="3"/>
  <c r="Q3406" i="3"/>
  <c r="R3406" i="3" s="1"/>
  <c r="O3406" i="3"/>
  <c r="P3406" i="3" s="1"/>
  <c r="J3406" i="3"/>
  <c r="Z3405" i="3"/>
  <c r="X3405" i="3"/>
  <c r="V3405" i="3"/>
  <c r="T3405" i="3"/>
  <c r="Q3405" i="3"/>
  <c r="R3405" i="3" s="1"/>
  <c r="O3405" i="3"/>
  <c r="P3405" i="3" s="1"/>
  <c r="J3405" i="3"/>
  <c r="Z3404" i="3"/>
  <c r="X3404" i="3"/>
  <c r="V3404" i="3"/>
  <c r="T3404" i="3"/>
  <c r="Q3404" i="3"/>
  <c r="R3404" i="3" s="1"/>
  <c r="O3404" i="3"/>
  <c r="P3404" i="3" s="1"/>
  <c r="J3404" i="3"/>
  <c r="Z3403" i="3"/>
  <c r="X3403" i="3"/>
  <c r="V3403" i="3"/>
  <c r="T3403" i="3"/>
  <c r="Q3403" i="3"/>
  <c r="R3403" i="3" s="1"/>
  <c r="O3403" i="3"/>
  <c r="P3403" i="3" s="1"/>
  <c r="J3403" i="3"/>
  <c r="Z3402" i="3"/>
  <c r="X3402" i="3"/>
  <c r="V3402" i="3"/>
  <c r="T3402" i="3"/>
  <c r="Q3402" i="3"/>
  <c r="R3402" i="3" s="1"/>
  <c r="O3402" i="3"/>
  <c r="P3402" i="3" s="1"/>
  <c r="J3402" i="3"/>
  <c r="Z3401" i="3"/>
  <c r="X3401" i="3"/>
  <c r="V3401" i="3"/>
  <c r="T3401" i="3"/>
  <c r="Q3401" i="3"/>
  <c r="R3401" i="3" s="1"/>
  <c r="O3401" i="3"/>
  <c r="P3401" i="3" s="1"/>
  <c r="J3401" i="3"/>
  <c r="Z3400" i="3"/>
  <c r="X3400" i="3"/>
  <c r="V3400" i="3"/>
  <c r="T3400" i="3"/>
  <c r="Q3400" i="3"/>
  <c r="R3400" i="3" s="1"/>
  <c r="O3400" i="3"/>
  <c r="P3400" i="3" s="1"/>
  <c r="J3400" i="3"/>
  <c r="Z3399" i="3"/>
  <c r="X3399" i="3"/>
  <c r="V3399" i="3"/>
  <c r="T3399" i="3"/>
  <c r="Q3399" i="3"/>
  <c r="R3399" i="3" s="1"/>
  <c r="O3399" i="3"/>
  <c r="P3399" i="3" s="1"/>
  <c r="J3399" i="3"/>
  <c r="Z3398" i="3"/>
  <c r="X3398" i="3"/>
  <c r="V3398" i="3"/>
  <c r="T3398" i="3"/>
  <c r="Q3398" i="3"/>
  <c r="R3398" i="3" s="1"/>
  <c r="O3398" i="3"/>
  <c r="P3398" i="3" s="1"/>
  <c r="J3398" i="3"/>
  <c r="Z3397" i="3"/>
  <c r="X3397" i="3"/>
  <c r="V3397" i="3"/>
  <c r="T3397" i="3"/>
  <c r="Q3397" i="3"/>
  <c r="R3397" i="3" s="1"/>
  <c r="O3397" i="3"/>
  <c r="P3397" i="3" s="1"/>
  <c r="J3397" i="3"/>
  <c r="Z3396" i="3"/>
  <c r="X3396" i="3"/>
  <c r="V3396" i="3"/>
  <c r="T3396" i="3"/>
  <c r="Q3396" i="3"/>
  <c r="R3396" i="3" s="1"/>
  <c r="O3396" i="3"/>
  <c r="P3396" i="3" s="1"/>
  <c r="J3396" i="3"/>
  <c r="Z3395" i="3"/>
  <c r="X3395" i="3"/>
  <c r="V3395" i="3"/>
  <c r="T3395" i="3"/>
  <c r="Q3395" i="3"/>
  <c r="R3395" i="3" s="1"/>
  <c r="O3395" i="3"/>
  <c r="P3395" i="3" s="1"/>
  <c r="J3395" i="3"/>
  <c r="Z3394" i="3"/>
  <c r="X3394" i="3"/>
  <c r="V3394" i="3"/>
  <c r="T3394" i="3"/>
  <c r="Q3394" i="3"/>
  <c r="R3394" i="3" s="1"/>
  <c r="O3394" i="3"/>
  <c r="P3394" i="3" s="1"/>
  <c r="J3394" i="3"/>
  <c r="Z3393" i="3"/>
  <c r="X3393" i="3"/>
  <c r="V3393" i="3"/>
  <c r="T3393" i="3"/>
  <c r="Q3393" i="3"/>
  <c r="R3393" i="3" s="1"/>
  <c r="O3393" i="3"/>
  <c r="P3393" i="3" s="1"/>
  <c r="J3393" i="3"/>
  <c r="Z3392" i="3"/>
  <c r="X3392" i="3"/>
  <c r="V3392" i="3"/>
  <c r="T3392" i="3"/>
  <c r="Q3392" i="3"/>
  <c r="R3392" i="3" s="1"/>
  <c r="O3392" i="3"/>
  <c r="P3392" i="3" s="1"/>
  <c r="J3392" i="3"/>
  <c r="Z3391" i="3"/>
  <c r="X3391" i="3"/>
  <c r="V3391" i="3"/>
  <c r="T3391" i="3"/>
  <c r="Q3391" i="3"/>
  <c r="R3391" i="3" s="1"/>
  <c r="O3391" i="3"/>
  <c r="P3391" i="3" s="1"/>
  <c r="J3391" i="3"/>
  <c r="Z3390" i="3"/>
  <c r="X3390" i="3"/>
  <c r="V3390" i="3"/>
  <c r="T3390" i="3"/>
  <c r="Q3390" i="3"/>
  <c r="R3390" i="3" s="1"/>
  <c r="O3390" i="3"/>
  <c r="P3390" i="3" s="1"/>
  <c r="J3390" i="3"/>
  <c r="Z3389" i="3"/>
  <c r="X3389" i="3"/>
  <c r="V3389" i="3"/>
  <c r="T3389" i="3"/>
  <c r="Q3389" i="3"/>
  <c r="R3389" i="3" s="1"/>
  <c r="O3389" i="3"/>
  <c r="P3389" i="3" s="1"/>
  <c r="J3389" i="3"/>
  <c r="Z3388" i="3"/>
  <c r="X3388" i="3"/>
  <c r="V3388" i="3"/>
  <c r="T3388" i="3"/>
  <c r="Q3388" i="3"/>
  <c r="R3388" i="3" s="1"/>
  <c r="O3388" i="3"/>
  <c r="P3388" i="3" s="1"/>
  <c r="J3388" i="3"/>
  <c r="Z3387" i="3"/>
  <c r="X3387" i="3"/>
  <c r="V3387" i="3"/>
  <c r="T3387" i="3"/>
  <c r="Q3387" i="3"/>
  <c r="R3387" i="3" s="1"/>
  <c r="O3387" i="3"/>
  <c r="P3387" i="3" s="1"/>
  <c r="J3387" i="3"/>
  <c r="Z3386" i="3"/>
  <c r="X3386" i="3"/>
  <c r="V3386" i="3"/>
  <c r="T3386" i="3"/>
  <c r="Q3386" i="3"/>
  <c r="R3386" i="3" s="1"/>
  <c r="O3386" i="3"/>
  <c r="P3386" i="3" s="1"/>
  <c r="J3386" i="3"/>
  <c r="Z3385" i="3"/>
  <c r="X3385" i="3"/>
  <c r="V3385" i="3"/>
  <c r="T3385" i="3"/>
  <c r="Q3385" i="3"/>
  <c r="R3385" i="3" s="1"/>
  <c r="O3385" i="3"/>
  <c r="P3385" i="3" s="1"/>
  <c r="J3385" i="3"/>
  <c r="Z3384" i="3"/>
  <c r="X3384" i="3"/>
  <c r="V3384" i="3"/>
  <c r="T3384" i="3"/>
  <c r="Q3384" i="3"/>
  <c r="R3384" i="3" s="1"/>
  <c r="O3384" i="3"/>
  <c r="P3384" i="3" s="1"/>
  <c r="J3384" i="3"/>
  <c r="Z3383" i="3"/>
  <c r="X3383" i="3"/>
  <c r="V3383" i="3"/>
  <c r="T3383" i="3"/>
  <c r="Q3383" i="3"/>
  <c r="R3383" i="3" s="1"/>
  <c r="O3383" i="3"/>
  <c r="P3383" i="3" s="1"/>
  <c r="J3383" i="3"/>
  <c r="Z3382" i="3"/>
  <c r="X3382" i="3"/>
  <c r="V3382" i="3"/>
  <c r="T3382" i="3"/>
  <c r="R3382" i="3"/>
  <c r="P3382" i="3"/>
  <c r="J3382" i="3"/>
  <c r="Z3381" i="3"/>
  <c r="X3381" i="3"/>
  <c r="V3381" i="3"/>
  <c r="T3381" i="3"/>
  <c r="Q3381" i="3"/>
  <c r="R3381" i="3" s="1"/>
  <c r="O3381" i="3"/>
  <c r="P3381" i="3" s="1"/>
  <c r="J3381" i="3"/>
  <c r="Z3380" i="3"/>
  <c r="X3380" i="3"/>
  <c r="V3380" i="3"/>
  <c r="T3380" i="3"/>
  <c r="Q3380" i="3"/>
  <c r="R3380" i="3" s="1"/>
  <c r="O3380" i="3"/>
  <c r="P3380" i="3" s="1"/>
  <c r="J3380" i="3"/>
  <c r="Z3379" i="3"/>
  <c r="X3379" i="3"/>
  <c r="V3379" i="3"/>
  <c r="T3379" i="3"/>
  <c r="Q3379" i="3"/>
  <c r="R3379" i="3" s="1"/>
  <c r="O3379" i="3"/>
  <c r="P3379" i="3" s="1"/>
  <c r="J3379" i="3"/>
  <c r="Z3378" i="3"/>
  <c r="X3378" i="3"/>
  <c r="V3378" i="3"/>
  <c r="T3378" i="3"/>
  <c r="Q3378" i="3"/>
  <c r="R3378" i="3" s="1"/>
  <c r="O3378" i="3"/>
  <c r="P3378" i="3" s="1"/>
  <c r="J3378" i="3"/>
  <c r="Z3377" i="3"/>
  <c r="X3377" i="3"/>
  <c r="V3377" i="3"/>
  <c r="T3377" i="3"/>
  <c r="Q3377" i="3"/>
  <c r="R3377" i="3" s="1"/>
  <c r="O3377" i="3"/>
  <c r="P3377" i="3" s="1"/>
  <c r="J3377" i="3"/>
  <c r="Z3376" i="3"/>
  <c r="X3376" i="3"/>
  <c r="V3376" i="3"/>
  <c r="T3376" i="3"/>
  <c r="Q3376" i="3"/>
  <c r="R3376" i="3" s="1"/>
  <c r="O3376" i="3"/>
  <c r="P3376" i="3" s="1"/>
  <c r="J3376" i="3"/>
  <c r="Z3375" i="3"/>
  <c r="X3375" i="3"/>
  <c r="V3375" i="3"/>
  <c r="T3375" i="3"/>
  <c r="Q3375" i="3"/>
  <c r="R3375" i="3" s="1"/>
  <c r="O3375" i="3"/>
  <c r="P3375" i="3" s="1"/>
  <c r="J3375" i="3"/>
  <c r="Z3374" i="3"/>
  <c r="X3374" i="3"/>
  <c r="V3374" i="3"/>
  <c r="T3374" i="3"/>
  <c r="Q3374" i="3"/>
  <c r="R3374" i="3" s="1"/>
  <c r="O3374" i="3"/>
  <c r="P3374" i="3" s="1"/>
  <c r="J3374" i="3"/>
  <c r="Z3373" i="3"/>
  <c r="X3373" i="3"/>
  <c r="V3373" i="3"/>
  <c r="T3373" i="3"/>
  <c r="Q3373" i="3"/>
  <c r="R3373" i="3" s="1"/>
  <c r="O3373" i="3"/>
  <c r="P3373" i="3" s="1"/>
  <c r="J3373" i="3"/>
  <c r="Z3372" i="3"/>
  <c r="X3372" i="3"/>
  <c r="V3372" i="3"/>
  <c r="T3372" i="3"/>
  <c r="Q3372" i="3"/>
  <c r="R3372" i="3" s="1"/>
  <c r="O3372" i="3"/>
  <c r="P3372" i="3" s="1"/>
  <c r="J3372" i="3"/>
  <c r="Z3371" i="3"/>
  <c r="X3371" i="3"/>
  <c r="V3371" i="3"/>
  <c r="T3371" i="3"/>
  <c r="Q3371" i="3"/>
  <c r="R3371" i="3" s="1"/>
  <c r="O3371" i="3"/>
  <c r="P3371" i="3" s="1"/>
  <c r="J3371" i="3"/>
  <c r="Z3370" i="3"/>
  <c r="X3370" i="3"/>
  <c r="V3370" i="3"/>
  <c r="T3370" i="3"/>
  <c r="Q3370" i="3"/>
  <c r="R3370" i="3" s="1"/>
  <c r="O3370" i="3"/>
  <c r="P3370" i="3" s="1"/>
  <c r="J3370" i="3"/>
  <c r="Z3369" i="3"/>
  <c r="X3369" i="3"/>
  <c r="V3369" i="3"/>
  <c r="T3369" i="3"/>
  <c r="Q3369" i="3"/>
  <c r="R3369" i="3" s="1"/>
  <c r="O3369" i="3"/>
  <c r="P3369" i="3" s="1"/>
  <c r="J3369" i="3"/>
  <c r="Z3368" i="3"/>
  <c r="X3368" i="3"/>
  <c r="V3368" i="3"/>
  <c r="T3368" i="3"/>
  <c r="Q3368" i="3"/>
  <c r="R3368" i="3" s="1"/>
  <c r="O3368" i="3"/>
  <c r="P3368" i="3" s="1"/>
  <c r="J3368" i="3"/>
  <c r="Z3367" i="3"/>
  <c r="X3367" i="3"/>
  <c r="V3367" i="3"/>
  <c r="T3367" i="3"/>
  <c r="Q3367" i="3"/>
  <c r="R3367" i="3" s="1"/>
  <c r="O3367" i="3"/>
  <c r="P3367" i="3" s="1"/>
  <c r="J3367" i="3"/>
  <c r="Z3366" i="3"/>
  <c r="X3366" i="3"/>
  <c r="V3366" i="3"/>
  <c r="T3366" i="3"/>
  <c r="Q3366" i="3"/>
  <c r="R3366" i="3" s="1"/>
  <c r="O3366" i="3"/>
  <c r="P3366" i="3" s="1"/>
  <c r="J3366" i="3"/>
  <c r="Z3365" i="3"/>
  <c r="X3365" i="3"/>
  <c r="V3365" i="3"/>
  <c r="T3365" i="3"/>
  <c r="Q3365" i="3"/>
  <c r="R3365" i="3" s="1"/>
  <c r="O3365" i="3"/>
  <c r="P3365" i="3" s="1"/>
  <c r="J3365" i="3"/>
  <c r="Z3364" i="3"/>
  <c r="X3364" i="3"/>
  <c r="V3364" i="3"/>
  <c r="T3364" i="3"/>
  <c r="Q3364" i="3"/>
  <c r="R3364" i="3" s="1"/>
  <c r="O3364" i="3"/>
  <c r="P3364" i="3" s="1"/>
  <c r="J3364" i="3"/>
  <c r="Z3363" i="3"/>
  <c r="X3363" i="3"/>
  <c r="V3363" i="3"/>
  <c r="T3363" i="3"/>
  <c r="Q3363" i="3"/>
  <c r="R3363" i="3" s="1"/>
  <c r="O3363" i="3"/>
  <c r="P3363" i="3" s="1"/>
  <c r="J3363" i="3"/>
  <c r="Z3362" i="3"/>
  <c r="X3362" i="3"/>
  <c r="V3362" i="3"/>
  <c r="T3362" i="3"/>
  <c r="Q3362" i="3"/>
  <c r="R3362" i="3" s="1"/>
  <c r="O3362" i="3"/>
  <c r="P3362" i="3" s="1"/>
  <c r="J3362" i="3"/>
  <c r="Z3361" i="3"/>
  <c r="X3361" i="3"/>
  <c r="V3361" i="3"/>
  <c r="T3361" i="3"/>
  <c r="Q3361" i="3"/>
  <c r="R3361" i="3" s="1"/>
  <c r="O3361" i="3"/>
  <c r="P3361" i="3" s="1"/>
  <c r="J3361" i="3"/>
  <c r="Z3360" i="3"/>
  <c r="X3360" i="3"/>
  <c r="V3360" i="3"/>
  <c r="T3360" i="3"/>
  <c r="Q3360" i="3"/>
  <c r="R3360" i="3" s="1"/>
  <c r="O3360" i="3"/>
  <c r="P3360" i="3" s="1"/>
  <c r="J3360" i="3"/>
  <c r="Z3359" i="3"/>
  <c r="X3359" i="3"/>
  <c r="V3359" i="3"/>
  <c r="T3359" i="3"/>
  <c r="Q3359" i="3"/>
  <c r="R3359" i="3" s="1"/>
  <c r="O3359" i="3"/>
  <c r="P3359" i="3" s="1"/>
  <c r="J3359" i="3"/>
  <c r="Z3358" i="3"/>
  <c r="X3358" i="3"/>
  <c r="V3358" i="3"/>
  <c r="T3358" i="3"/>
  <c r="Q3358" i="3"/>
  <c r="R3358" i="3" s="1"/>
  <c r="O3358" i="3"/>
  <c r="P3358" i="3" s="1"/>
  <c r="J3358" i="3"/>
  <c r="Z3357" i="3"/>
  <c r="X3357" i="3"/>
  <c r="V3357" i="3"/>
  <c r="T3357" i="3"/>
  <c r="Q3357" i="3"/>
  <c r="R3357" i="3" s="1"/>
  <c r="O3357" i="3"/>
  <c r="P3357" i="3" s="1"/>
  <c r="J3357" i="3"/>
  <c r="Z3356" i="3"/>
  <c r="X3356" i="3"/>
  <c r="V3356" i="3"/>
  <c r="T3356" i="3"/>
  <c r="Q3356" i="3"/>
  <c r="R3356" i="3" s="1"/>
  <c r="O3356" i="3"/>
  <c r="P3356" i="3" s="1"/>
  <c r="J3356" i="3"/>
  <c r="Z3355" i="3"/>
  <c r="X3355" i="3"/>
  <c r="V3355" i="3"/>
  <c r="T3355" i="3"/>
  <c r="Q3355" i="3"/>
  <c r="R3355" i="3" s="1"/>
  <c r="O3355" i="3"/>
  <c r="P3355" i="3" s="1"/>
  <c r="J3355" i="3"/>
  <c r="Z3354" i="3"/>
  <c r="X3354" i="3"/>
  <c r="V3354" i="3"/>
  <c r="T3354" i="3"/>
  <c r="Q3354" i="3"/>
  <c r="R3354" i="3" s="1"/>
  <c r="O3354" i="3"/>
  <c r="P3354" i="3" s="1"/>
  <c r="J3354" i="3"/>
  <c r="Z3353" i="3"/>
  <c r="X3353" i="3"/>
  <c r="V3353" i="3"/>
  <c r="T3353" i="3"/>
  <c r="Q3353" i="3"/>
  <c r="R3353" i="3" s="1"/>
  <c r="O3353" i="3"/>
  <c r="P3353" i="3" s="1"/>
  <c r="J3353" i="3"/>
  <c r="Z3352" i="3"/>
  <c r="X3352" i="3"/>
  <c r="V3352" i="3"/>
  <c r="T3352" i="3"/>
  <c r="Q3352" i="3"/>
  <c r="R3352" i="3" s="1"/>
  <c r="O3352" i="3"/>
  <c r="P3352" i="3" s="1"/>
  <c r="J3352" i="3"/>
  <c r="Z3351" i="3"/>
  <c r="X3351" i="3"/>
  <c r="V3351" i="3"/>
  <c r="T3351" i="3"/>
  <c r="Q3351" i="3"/>
  <c r="R3351" i="3" s="1"/>
  <c r="O3351" i="3"/>
  <c r="P3351" i="3" s="1"/>
  <c r="J3351" i="3"/>
  <c r="Z3350" i="3"/>
  <c r="X3350" i="3"/>
  <c r="V3350" i="3"/>
  <c r="T3350" i="3"/>
  <c r="Q3350" i="3"/>
  <c r="R3350" i="3" s="1"/>
  <c r="O3350" i="3"/>
  <c r="P3350" i="3" s="1"/>
  <c r="J3350" i="3"/>
  <c r="Z3349" i="3"/>
  <c r="X3349" i="3"/>
  <c r="V3349" i="3"/>
  <c r="T3349" i="3"/>
  <c r="Q3349" i="3"/>
  <c r="R3349" i="3" s="1"/>
  <c r="O3349" i="3"/>
  <c r="P3349" i="3" s="1"/>
  <c r="J3349" i="3"/>
  <c r="Z3348" i="3"/>
  <c r="X3348" i="3"/>
  <c r="V3348" i="3"/>
  <c r="T3348" i="3"/>
  <c r="Q3348" i="3"/>
  <c r="R3348" i="3" s="1"/>
  <c r="O3348" i="3"/>
  <c r="P3348" i="3" s="1"/>
  <c r="J3348" i="3"/>
  <c r="Z3347" i="3"/>
  <c r="X3347" i="3"/>
  <c r="V3347" i="3"/>
  <c r="T3347" i="3"/>
  <c r="Q3347" i="3"/>
  <c r="R3347" i="3" s="1"/>
  <c r="O3347" i="3"/>
  <c r="P3347" i="3" s="1"/>
  <c r="J3347" i="3"/>
  <c r="Z3346" i="3"/>
  <c r="X3346" i="3"/>
  <c r="V3346" i="3"/>
  <c r="T3346" i="3"/>
  <c r="Q3346" i="3"/>
  <c r="R3346" i="3" s="1"/>
  <c r="O3346" i="3"/>
  <c r="P3346" i="3" s="1"/>
  <c r="J3346" i="3"/>
  <c r="Z3345" i="3"/>
  <c r="X3345" i="3"/>
  <c r="V3345" i="3"/>
  <c r="T3345" i="3"/>
  <c r="Q3345" i="3"/>
  <c r="R3345" i="3" s="1"/>
  <c r="O3345" i="3"/>
  <c r="P3345" i="3" s="1"/>
  <c r="J3345" i="3"/>
  <c r="Z3344" i="3"/>
  <c r="X3344" i="3"/>
  <c r="V3344" i="3"/>
  <c r="T3344" i="3"/>
  <c r="Q3344" i="3"/>
  <c r="R3344" i="3" s="1"/>
  <c r="O3344" i="3"/>
  <c r="P3344" i="3" s="1"/>
  <c r="J3344" i="3"/>
  <c r="Z3343" i="3"/>
  <c r="X3343" i="3"/>
  <c r="V3343" i="3"/>
  <c r="T3343" i="3"/>
  <c r="Q3343" i="3"/>
  <c r="R3343" i="3" s="1"/>
  <c r="O3343" i="3"/>
  <c r="P3343" i="3" s="1"/>
  <c r="J3343" i="3"/>
  <c r="Z3342" i="3"/>
  <c r="X3342" i="3"/>
  <c r="V3342" i="3"/>
  <c r="T3342" i="3"/>
  <c r="Q3342" i="3"/>
  <c r="R3342" i="3" s="1"/>
  <c r="O3342" i="3"/>
  <c r="P3342" i="3" s="1"/>
  <c r="J3342" i="3"/>
  <c r="Z3341" i="3"/>
  <c r="X3341" i="3"/>
  <c r="V3341" i="3"/>
  <c r="T3341" i="3"/>
  <c r="Q3341" i="3"/>
  <c r="R3341" i="3" s="1"/>
  <c r="O3341" i="3"/>
  <c r="P3341" i="3" s="1"/>
  <c r="J3341" i="3"/>
  <c r="Z3340" i="3"/>
  <c r="X3340" i="3"/>
  <c r="V3340" i="3"/>
  <c r="T3340" i="3"/>
  <c r="Q3340" i="3"/>
  <c r="R3340" i="3" s="1"/>
  <c r="O3340" i="3"/>
  <c r="P3340" i="3" s="1"/>
  <c r="J3340" i="3"/>
  <c r="Z3339" i="3"/>
  <c r="X3339" i="3"/>
  <c r="V3339" i="3"/>
  <c r="T3339" i="3"/>
  <c r="Q3339" i="3"/>
  <c r="R3339" i="3" s="1"/>
  <c r="O3339" i="3"/>
  <c r="P3339" i="3" s="1"/>
  <c r="J3339" i="3"/>
  <c r="Z3338" i="3"/>
  <c r="X3338" i="3"/>
  <c r="V3338" i="3"/>
  <c r="T3338" i="3"/>
  <c r="Q3338" i="3"/>
  <c r="R3338" i="3" s="1"/>
  <c r="O3338" i="3"/>
  <c r="P3338" i="3" s="1"/>
  <c r="J3338" i="3"/>
  <c r="Z3337" i="3"/>
  <c r="X3337" i="3"/>
  <c r="V3337" i="3"/>
  <c r="T3337" i="3"/>
  <c r="Q3337" i="3"/>
  <c r="R3337" i="3" s="1"/>
  <c r="O3337" i="3"/>
  <c r="P3337" i="3" s="1"/>
  <c r="J3337" i="3"/>
  <c r="Z3336" i="3"/>
  <c r="X3336" i="3"/>
  <c r="V3336" i="3"/>
  <c r="T3336" i="3"/>
  <c r="Q3336" i="3"/>
  <c r="R3336" i="3" s="1"/>
  <c r="O3336" i="3"/>
  <c r="P3336" i="3" s="1"/>
  <c r="J3336" i="3"/>
  <c r="Z3335" i="3"/>
  <c r="X3335" i="3"/>
  <c r="V3335" i="3"/>
  <c r="T3335" i="3"/>
  <c r="Q3335" i="3"/>
  <c r="R3335" i="3" s="1"/>
  <c r="O3335" i="3"/>
  <c r="P3335" i="3" s="1"/>
  <c r="J3335" i="3"/>
  <c r="Z3334" i="3"/>
  <c r="X3334" i="3"/>
  <c r="V3334" i="3"/>
  <c r="T3334" i="3"/>
  <c r="Q3334" i="3"/>
  <c r="R3334" i="3" s="1"/>
  <c r="O3334" i="3"/>
  <c r="P3334" i="3" s="1"/>
  <c r="J3334" i="3"/>
  <c r="Z3333" i="3"/>
  <c r="X3333" i="3"/>
  <c r="V3333" i="3"/>
  <c r="T3333" i="3"/>
  <c r="Q3333" i="3"/>
  <c r="R3333" i="3" s="1"/>
  <c r="O3333" i="3"/>
  <c r="P3333" i="3" s="1"/>
  <c r="J3333" i="3"/>
  <c r="Z3332" i="3"/>
  <c r="X3332" i="3"/>
  <c r="V3332" i="3"/>
  <c r="T3332" i="3"/>
  <c r="Q3332" i="3"/>
  <c r="R3332" i="3" s="1"/>
  <c r="O3332" i="3"/>
  <c r="P3332" i="3" s="1"/>
  <c r="J3332" i="3"/>
  <c r="Z3331" i="3"/>
  <c r="X3331" i="3"/>
  <c r="V3331" i="3"/>
  <c r="T3331" i="3"/>
  <c r="Q3331" i="3"/>
  <c r="R3331" i="3" s="1"/>
  <c r="O3331" i="3"/>
  <c r="P3331" i="3" s="1"/>
  <c r="J3331" i="3"/>
  <c r="Z3330" i="3"/>
  <c r="X3330" i="3"/>
  <c r="V3330" i="3"/>
  <c r="T3330" i="3"/>
  <c r="Q3330" i="3"/>
  <c r="R3330" i="3" s="1"/>
  <c r="O3330" i="3"/>
  <c r="P3330" i="3" s="1"/>
  <c r="J3330" i="3"/>
  <c r="Z3329" i="3"/>
  <c r="X3329" i="3"/>
  <c r="V3329" i="3"/>
  <c r="T3329" i="3"/>
  <c r="Q3329" i="3"/>
  <c r="R3329" i="3" s="1"/>
  <c r="O3329" i="3"/>
  <c r="P3329" i="3" s="1"/>
  <c r="J3329" i="3"/>
  <c r="Z3328" i="3"/>
  <c r="X3328" i="3"/>
  <c r="V3328" i="3"/>
  <c r="T3328" i="3"/>
  <c r="Q3328" i="3"/>
  <c r="R3328" i="3" s="1"/>
  <c r="O3328" i="3"/>
  <c r="P3328" i="3" s="1"/>
  <c r="J3328" i="3"/>
  <c r="Z3327" i="3"/>
  <c r="X3327" i="3"/>
  <c r="V3327" i="3"/>
  <c r="T3327" i="3"/>
  <c r="Q3327" i="3"/>
  <c r="R3327" i="3" s="1"/>
  <c r="O3327" i="3"/>
  <c r="P3327" i="3" s="1"/>
  <c r="J3327" i="3"/>
  <c r="Z3326" i="3"/>
  <c r="X3326" i="3"/>
  <c r="V3326" i="3"/>
  <c r="T3326" i="3"/>
  <c r="Q3326" i="3"/>
  <c r="R3326" i="3" s="1"/>
  <c r="O3326" i="3"/>
  <c r="P3326" i="3" s="1"/>
  <c r="J3326" i="3"/>
  <c r="Z3325" i="3"/>
  <c r="X3325" i="3"/>
  <c r="V3325" i="3"/>
  <c r="T3325" i="3"/>
  <c r="Q3325" i="3"/>
  <c r="R3325" i="3" s="1"/>
  <c r="O3325" i="3"/>
  <c r="P3325" i="3" s="1"/>
  <c r="J3325" i="3"/>
  <c r="Z3324" i="3"/>
  <c r="X3324" i="3"/>
  <c r="V3324" i="3"/>
  <c r="T3324" i="3"/>
  <c r="Q3324" i="3"/>
  <c r="R3324" i="3" s="1"/>
  <c r="O3324" i="3"/>
  <c r="P3324" i="3" s="1"/>
  <c r="J3324" i="3"/>
  <c r="Z3323" i="3"/>
  <c r="X3323" i="3"/>
  <c r="V3323" i="3"/>
  <c r="T3323" i="3"/>
  <c r="Q3323" i="3"/>
  <c r="R3323" i="3" s="1"/>
  <c r="O3323" i="3"/>
  <c r="P3323" i="3" s="1"/>
  <c r="J3323" i="3"/>
  <c r="Z3322" i="3"/>
  <c r="X3322" i="3"/>
  <c r="V3322" i="3"/>
  <c r="T3322" i="3"/>
  <c r="Q3322" i="3"/>
  <c r="R3322" i="3" s="1"/>
  <c r="O3322" i="3"/>
  <c r="P3322" i="3" s="1"/>
  <c r="J3322" i="3"/>
  <c r="Z3321" i="3"/>
  <c r="X3321" i="3"/>
  <c r="V3321" i="3"/>
  <c r="T3321" i="3"/>
  <c r="Q3321" i="3"/>
  <c r="R3321" i="3" s="1"/>
  <c r="O3321" i="3"/>
  <c r="P3321" i="3" s="1"/>
  <c r="J3321" i="3"/>
  <c r="Z3320" i="3"/>
  <c r="X3320" i="3"/>
  <c r="V3320" i="3"/>
  <c r="T3320" i="3"/>
  <c r="Q3320" i="3"/>
  <c r="R3320" i="3" s="1"/>
  <c r="O3320" i="3"/>
  <c r="P3320" i="3" s="1"/>
  <c r="J3320" i="3"/>
  <c r="Z3319" i="3"/>
  <c r="X3319" i="3"/>
  <c r="V3319" i="3"/>
  <c r="T3319" i="3"/>
  <c r="Q3319" i="3"/>
  <c r="R3319" i="3" s="1"/>
  <c r="O3319" i="3"/>
  <c r="P3319" i="3" s="1"/>
  <c r="J3319" i="3"/>
  <c r="Z3318" i="3"/>
  <c r="X3318" i="3"/>
  <c r="V3318" i="3"/>
  <c r="T3318" i="3"/>
  <c r="Q3318" i="3"/>
  <c r="R3318" i="3" s="1"/>
  <c r="O3318" i="3"/>
  <c r="P3318" i="3" s="1"/>
  <c r="J3318" i="3"/>
  <c r="Z3317" i="3"/>
  <c r="X3317" i="3"/>
  <c r="V3317" i="3"/>
  <c r="T3317" i="3"/>
  <c r="Q3317" i="3"/>
  <c r="R3317" i="3" s="1"/>
  <c r="O3317" i="3"/>
  <c r="P3317" i="3" s="1"/>
  <c r="J3317" i="3"/>
  <c r="Z3316" i="3"/>
  <c r="X3316" i="3"/>
  <c r="V3316" i="3"/>
  <c r="T3316" i="3"/>
  <c r="Q3316" i="3"/>
  <c r="R3316" i="3" s="1"/>
  <c r="O3316" i="3"/>
  <c r="P3316" i="3" s="1"/>
  <c r="J3316" i="3"/>
  <c r="Z3315" i="3"/>
  <c r="X3315" i="3"/>
  <c r="V3315" i="3"/>
  <c r="T3315" i="3"/>
  <c r="Q3315" i="3"/>
  <c r="R3315" i="3" s="1"/>
  <c r="O3315" i="3"/>
  <c r="P3315" i="3" s="1"/>
  <c r="J3315" i="3"/>
  <c r="Z3314" i="3"/>
  <c r="X3314" i="3"/>
  <c r="V3314" i="3"/>
  <c r="T3314" i="3"/>
  <c r="Q3314" i="3"/>
  <c r="R3314" i="3" s="1"/>
  <c r="O3314" i="3"/>
  <c r="P3314" i="3" s="1"/>
  <c r="J3314" i="3"/>
  <c r="Z3313" i="3"/>
  <c r="X3313" i="3"/>
  <c r="V3313" i="3"/>
  <c r="T3313" i="3"/>
  <c r="Q3313" i="3"/>
  <c r="R3313" i="3" s="1"/>
  <c r="O3313" i="3"/>
  <c r="P3313" i="3" s="1"/>
  <c r="J3313" i="3"/>
  <c r="Z3312" i="3"/>
  <c r="X3312" i="3"/>
  <c r="V3312" i="3"/>
  <c r="T3312" i="3"/>
  <c r="Q3312" i="3"/>
  <c r="R3312" i="3" s="1"/>
  <c r="O3312" i="3"/>
  <c r="P3312" i="3" s="1"/>
  <c r="J3312" i="3"/>
  <c r="Z3311" i="3"/>
  <c r="X3311" i="3"/>
  <c r="V3311" i="3"/>
  <c r="T3311" i="3"/>
  <c r="Q3311" i="3"/>
  <c r="R3311" i="3" s="1"/>
  <c r="O3311" i="3"/>
  <c r="P3311" i="3" s="1"/>
  <c r="J3311" i="3"/>
  <c r="Z3310" i="3"/>
  <c r="X3310" i="3"/>
  <c r="V3310" i="3"/>
  <c r="T3310" i="3"/>
  <c r="Q3310" i="3"/>
  <c r="R3310" i="3" s="1"/>
  <c r="O3310" i="3"/>
  <c r="P3310" i="3" s="1"/>
  <c r="J3310" i="3"/>
  <c r="Z3309" i="3"/>
  <c r="X3309" i="3"/>
  <c r="V3309" i="3"/>
  <c r="T3309" i="3"/>
  <c r="Q3309" i="3"/>
  <c r="R3309" i="3" s="1"/>
  <c r="O3309" i="3"/>
  <c r="P3309" i="3" s="1"/>
  <c r="J3309" i="3"/>
  <c r="Z3308" i="3"/>
  <c r="X3308" i="3"/>
  <c r="V3308" i="3"/>
  <c r="T3308" i="3"/>
  <c r="Q3308" i="3"/>
  <c r="R3308" i="3" s="1"/>
  <c r="O3308" i="3"/>
  <c r="P3308" i="3" s="1"/>
  <c r="J3308" i="3"/>
  <c r="Z3307" i="3"/>
  <c r="X3307" i="3"/>
  <c r="V3307" i="3"/>
  <c r="T3307" i="3"/>
  <c r="Q3307" i="3"/>
  <c r="R3307" i="3" s="1"/>
  <c r="O3307" i="3"/>
  <c r="P3307" i="3" s="1"/>
  <c r="J3307" i="3"/>
  <c r="Z3306" i="3"/>
  <c r="X3306" i="3"/>
  <c r="V3306" i="3"/>
  <c r="T3306" i="3"/>
  <c r="Q3306" i="3"/>
  <c r="R3306" i="3" s="1"/>
  <c r="O3306" i="3"/>
  <c r="P3306" i="3" s="1"/>
  <c r="J3306" i="3"/>
  <c r="Z3305" i="3"/>
  <c r="X3305" i="3"/>
  <c r="V3305" i="3"/>
  <c r="T3305" i="3"/>
  <c r="Q3305" i="3"/>
  <c r="R3305" i="3" s="1"/>
  <c r="O3305" i="3"/>
  <c r="P3305" i="3" s="1"/>
  <c r="J3305" i="3"/>
  <c r="Z3304" i="3"/>
  <c r="X3304" i="3"/>
  <c r="V3304" i="3"/>
  <c r="T3304" i="3"/>
  <c r="Q3304" i="3"/>
  <c r="R3304" i="3" s="1"/>
  <c r="O3304" i="3"/>
  <c r="P3304" i="3" s="1"/>
  <c r="J3304" i="3"/>
  <c r="Z3303" i="3"/>
  <c r="X3303" i="3"/>
  <c r="V3303" i="3"/>
  <c r="T3303" i="3"/>
  <c r="Q3303" i="3"/>
  <c r="R3303" i="3" s="1"/>
  <c r="O3303" i="3"/>
  <c r="P3303" i="3" s="1"/>
  <c r="J3303" i="3"/>
  <c r="Z3302" i="3"/>
  <c r="X3302" i="3"/>
  <c r="V3302" i="3"/>
  <c r="T3302" i="3"/>
  <c r="Q3302" i="3"/>
  <c r="R3302" i="3" s="1"/>
  <c r="O3302" i="3"/>
  <c r="P3302" i="3" s="1"/>
  <c r="J3302" i="3"/>
  <c r="Z3301" i="3"/>
  <c r="X3301" i="3"/>
  <c r="V3301" i="3"/>
  <c r="T3301" i="3"/>
  <c r="Q3301" i="3"/>
  <c r="R3301" i="3" s="1"/>
  <c r="O3301" i="3"/>
  <c r="P3301" i="3" s="1"/>
  <c r="J3301" i="3"/>
  <c r="Z3300" i="3"/>
  <c r="X3300" i="3"/>
  <c r="V3300" i="3"/>
  <c r="T3300" i="3"/>
  <c r="Q3300" i="3"/>
  <c r="R3300" i="3" s="1"/>
  <c r="O3300" i="3"/>
  <c r="P3300" i="3" s="1"/>
  <c r="J3300" i="3"/>
  <c r="Z3299" i="3"/>
  <c r="X3299" i="3"/>
  <c r="V3299" i="3"/>
  <c r="T3299" i="3"/>
  <c r="Q3299" i="3"/>
  <c r="R3299" i="3" s="1"/>
  <c r="O3299" i="3"/>
  <c r="P3299" i="3" s="1"/>
  <c r="J3299" i="3"/>
  <c r="Z3298" i="3"/>
  <c r="X3298" i="3"/>
  <c r="V3298" i="3"/>
  <c r="T3298" i="3"/>
  <c r="Q3298" i="3"/>
  <c r="R3298" i="3" s="1"/>
  <c r="O3298" i="3"/>
  <c r="P3298" i="3" s="1"/>
  <c r="J3298" i="3"/>
  <c r="Z3297" i="3"/>
  <c r="X3297" i="3"/>
  <c r="V3297" i="3"/>
  <c r="T3297" i="3"/>
  <c r="Q3297" i="3"/>
  <c r="R3297" i="3" s="1"/>
  <c r="O3297" i="3"/>
  <c r="P3297" i="3" s="1"/>
  <c r="J3297" i="3"/>
  <c r="Z3296" i="3"/>
  <c r="X3296" i="3"/>
  <c r="V3296" i="3"/>
  <c r="T3296" i="3"/>
  <c r="Q3296" i="3"/>
  <c r="R3296" i="3" s="1"/>
  <c r="O3296" i="3"/>
  <c r="P3296" i="3" s="1"/>
  <c r="J3296" i="3"/>
  <c r="Z3295" i="3"/>
  <c r="X3295" i="3"/>
  <c r="V3295" i="3"/>
  <c r="T3295" i="3"/>
  <c r="Q3295" i="3"/>
  <c r="R3295" i="3" s="1"/>
  <c r="O3295" i="3"/>
  <c r="P3295" i="3" s="1"/>
  <c r="J3295" i="3"/>
  <c r="Z3294" i="3"/>
  <c r="X3294" i="3"/>
  <c r="V3294" i="3"/>
  <c r="T3294" i="3"/>
  <c r="Q3294" i="3"/>
  <c r="R3294" i="3" s="1"/>
  <c r="O3294" i="3"/>
  <c r="P3294" i="3" s="1"/>
  <c r="J3294" i="3"/>
  <c r="Z3293" i="3"/>
  <c r="X3293" i="3"/>
  <c r="V3293" i="3"/>
  <c r="T3293" i="3"/>
  <c r="Q3293" i="3"/>
  <c r="R3293" i="3" s="1"/>
  <c r="O3293" i="3"/>
  <c r="P3293" i="3" s="1"/>
  <c r="J3293" i="3"/>
  <c r="Z3292" i="3"/>
  <c r="X3292" i="3"/>
  <c r="V3292" i="3"/>
  <c r="T3292" i="3"/>
  <c r="Q3292" i="3"/>
  <c r="R3292" i="3" s="1"/>
  <c r="O3292" i="3"/>
  <c r="P3292" i="3" s="1"/>
  <c r="J3292" i="3"/>
  <c r="Z3291" i="3"/>
  <c r="X3291" i="3"/>
  <c r="V3291" i="3"/>
  <c r="T3291" i="3"/>
  <c r="Q3291" i="3"/>
  <c r="R3291" i="3" s="1"/>
  <c r="O3291" i="3"/>
  <c r="P3291" i="3" s="1"/>
  <c r="J3291" i="3"/>
  <c r="Z3290" i="3"/>
  <c r="X3290" i="3"/>
  <c r="V3290" i="3"/>
  <c r="T3290" i="3"/>
  <c r="Q3290" i="3"/>
  <c r="R3290" i="3" s="1"/>
  <c r="O3290" i="3"/>
  <c r="P3290" i="3" s="1"/>
  <c r="J3290" i="3"/>
  <c r="Z3289" i="3"/>
  <c r="X3289" i="3"/>
  <c r="V3289" i="3"/>
  <c r="T3289" i="3"/>
  <c r="Q3289" i="3"/>
  <c r="R3289" i="3" s="1"/>
  <c r="O3289" i="3"/>
  <c r="P3289" i="3" s="1"/>
  <c r="J3289" i="3"/>
  <c r="Z3288" i="3"/>
  <c r="X3288" i="3"/>
  <c r="V3288" i="3"/>
  <c r="T3288" i="3"/>
  <c r="Q3288" i="3"/>
  <c r="R3288" i="3" s="1"/>
  <c r="O3288" i="3"/>
  <c r="P3288" i="3" s="1"/>
  <c r="J3288" i="3"/>
  <c r="Z3287" i="3"/>
  <c r="X3287" i="3"/>
  <c r="V3287" i="3"/>
  <c r="T3287" i="3"/>
  <c r="Q3287" i="3"/>
  <c r="R3287" i="3" s="1"/>
  <c r="O3287" i="3"/>
  <c r="P3287" i="3" s="1"/>
  <c r="J3287" i="3"/>
  <c r="Z3286" i="3"/>
  <c r="X3286" i="3"/>
  <c r="V3286" i="3"/>
  <c r="T3286" i="3"/>
  <c r="Q3286" i="3"/>
  <c r="R3286" i="3" s="1"/>
  <c r="O3286" i="3"/>
  <c r="P3286" i="3" s="1"/>
  <c r="J3286" i="3"/>
  <c r="Z3285" i="3"/>
  <c r="X3285" i="3"/>
  <c r="V3285" i="3"/>
  <c r="T3285" i="3"/>
  <c r="Q3285" i="3"/>
  <c r="R3285" i="3" s="1"/>
  <c r="O3285" i="3"/>
  <c r="P3285" i="3" s="1"/>
  <c r="J3285" i="3"/>
  <c r="Z3284" i="3"/>
  <c r="X3284" i="3"/>
  <c r="V3284" i="3"/>
  <c r="T3284" i="3"/>
  <c r="Q3284" i="3"/>
  <c r="R3284" i="3" s="1"/>
  <c r="O3284" i="3"/>
  <c r="P3284" i="3" s="1"/>
  <c r="J3284" i="3"/>
  <c r="Z3283" i="3"/>
  <c r="X3283" i="3"/>
  <c r="V3283" i="3"/>
  <c r="T3283" i="3"/>
  <c r="Q3283" i="3"/>
  <c r="R3283" i="3" s="1"/>
  <c r="O3283" i="3"/>
  <c r="P3283" i="3" s="1"/>
  <c r="J3283" i="3"/>
  <c r="Z3282" i="3"/>
  <c r="X3282" i="3"/>
  <c r="V3282" i="3"/>
  <c r="T3282" i="3"/>
  <c r="Q3282" i="3"/>
  <c r="R3282" i="3" s="1"/>
  <c r="O3282" i="3"/>
  <c r="P3282" i="3" s="1"/>
  <c r="J3282" i="3"/>
  <c r="Z3281" i="3"/>
  <c r="X3281" i="3"/>
  <c r="V3281" i="3"/>
  <c r="T3281" i="3"/>
  <c r="Q3281" i="3"/>
  <c r="R3281" i="3" s="1"/>
  <c r="O3281" i="3"/>
  <c r="P3281" i="3" s="1"/>
  <c r="J3281" i="3"/>
  <c r="Z3280" i="3"/>
  <c r="X3280" i="3"/>
  <c r="V3280" i="3"/>
  <c r="T3280" i="3"/>
  <c r="Q3280" i="3"/>
  <c r="R3280" i="3" s="1"/>
  <c r="O3280" i="3"/>
  <c r="P3280" i="3" s="1"/>
  <c r="J3280" i="3"/>
  <c r="Z3279" i="3"/>
  <c r="X3279" i="3"/>
  <c r="V3279" i="3"/>
  <c r="T3279" i="3"/>
  <c r="Q3279" i="3"/>
  <c r="R3279" i="3" s="1"/>
  <c r="O3279" i="3"/>
  <c r="P3279" i="3" s="1"/>
  <c r="J3279" i="3"/>
  <c r="Z3278" i="3"/>
  <c r="X3278" i="3"/>
  <c r="V3278" i="3"/>
  <c r="T3278" i="3"/>
  <c r="Q3278" i="3"/>
  <c r="R3278" i="3" s="1"/>
  <c r="O3278" i="3"/>
  <c r="P3278" i="3" s="1"/>
  <c r="J3278" i="3"/>
  <c r="Z3277" i="3"/>
  <c r="X3277" i="3"/>
  <c r="V3277" i="3"/>
  <c r="T3277" i="3"/>
  <c r="Q3277" i="3"/>
  <c r="R3277" i="3" s="1"/>
  <c r="O3277" i="3"/>
  <c r="P3277" i="3" s="1"/>
  <c r="J3277" i="3"/>
  <c r="Z3276" i="3"/>
  <c r="X3276" i="3"/>
  <c r="V3276" i="3"/>
  <c r="T3276" i="3"/>
  <c r="Q3276" i="3"/>
  <c r="R3276" i="3" s="1"/>
  <c r="O3276" i="3"/>
  <c r="P3276" i="3" s="1"/>
  <c r="J3276" i="3"/>
  <c r="Z3275" i="3"/>
  <c r="X3275" i="3"/>
  <c r="V3275" i="3"/>
  <c r="T3275" i="3"/>
  <c r="Q3275" i="3"/>
  <c r="R3275" i="3" s="1"/>
  <c r="O3275" i="3"/>
  <c r="P3275" i="3" s="1"/>
  <c r="J3275" i="3"/>
  <c r="Z3274" i="3"/>
  <c r="X3274" i="3"/>
  <c r="V3274" i="3"/>
  <c r="T3274" i="3"/>
  <c r="Q3274" i="3"/>
  <c r="R3274" i="3" s="1"/>
  <c r="O3274" i="3"/>
  <c r="P3274" i="3" s="1"/>
  <c r="J3274" i="3"/>
  <c r="Z3273" i="3"/>
  <c r="X3273" i="3"/>
  <c r="V3273" i="3"/>
  <c r="T3273" i="3"/>
  <c r="Q3273" i="3"/>
  <c r="R3273" i="3" s="1"/>
  <c r="O3273" i="3"/>
  <c r="P3273" i="3" s="1"/>
  <c r="J3273" i="3"/>
  <c r="Z3272" i="3"/>
  <c r="X3272" i="3"/>
  <c r="V3272" i="3"/>
  <c r="T3272" i="3"/>
  <c r="Q3272" i="3"/>
  <c r="R3272" i="3" s="1"/>
  <c r="O3272" i="3"/>
  <c r="P3272" i="3" s="1"/>
  <c r="J3272" i="3"/>
  <c r="Z3271" i="3"/>
  <c r="X3271" i="3"/>
  <c r="V3271" i="3"/>
  <c r="T3271" i="3"/>
  <c r="Q3271" i="3"/>
  <c r="R3271" i="3" s="1"/>
  <c r="O3271" i="3"/>
  <c r="P3271" i="3" s="1"/>
  <c r="J3271" i="3"/>
  <c r="Z3270" i="3"/>
  <c r="X3270" i="3"/>
  <c r="V3270" i="3"/>
  <c r="T3270" i="3"/>
  <c r="Q3270" i="3"/>
  <c r="R3270" i="3" s="1"/>
  <c r="O3270" i="3"/>
  <c r="P3270" i="3" s="1"/>
  <c r="J3270" i="3"/>
  <c r="Z3269" i="3"/>
  <c r="X3269" i="3"/>
  <c r="V3269" i="3"/>
  <c r="T3269" i="3"/>
  <c r="Q3269" i="3"/>
  <c r="R3269" i="3" s="1"/>
  <c r="O3269" i="3"/>
  <c r="P3269" i="3" s="1"/>
  <c r="J3269" i="3"/>
  <c r="Z3268" i="3"/>
  <c r="X3268" i="3"/>
  <c r="V3268" i="3"/>
  <c r="T3268" i="3"/>
  <c r="Q3268" i="3"/>
  <c r="R3268" i="3" s="1"/>
  <c r="O3268" i="3"/>
  <c r="P3268" i="3" s="1"/>
  <c r="J3268" i="3"/>
  <c r="Z3267" i="3"/>
  <c r="X3267" i="3"/>
  <c r="V3267" i="3"/>
  <c r="T3267" i="3"/>
  <c r="Q3267" i="3"/>
  <c r="R3267" i="3" s="1"/>
  <c r="O3267" i="3"/>
  <c r="P3267" i="3" s="1"/>
  <c r="J3267" i="3"/>
  <c r="Z3266" i="3"/>
  <c r="X3266" i="3"/>
  <c r="V3266" i="3"/>
  <c r="T3266" i="3"/>
  <c r="Q3266" i="3"/>
  <c r="R3266" i="3" s="1"/>
  <c r="O3266" i="3"/>
  <c r="P3266" i="3" s="1"/>
  <c r="J3266" i="3"/>
  <c r="Z3265" i="3"/>
  <c r="X3265" i="3"/>
  <c r="V3265" i="3"/>
  <c r="T3265" i="3"/>
  <c r="Q3265" i="3"/>
  <c r="R3265" i="3" s="1"/>
  <c r="O3265" i="3"/>
  <c r="P3265" i="3" s="1"/>
  <c r="J3265" i="3"/>
  <c r="Z3264" i="3"/>
  <c r="X3264" i="3"/>
  <c r="V3264" i="3"/>
  <c r="T3264" i="3"/>
  <c r="Q3264" i="3"/>
  <c r="R3264" i="3" s="1"/>
  <c r="O3264" i="3"/>
  <c r="P3264" i="3" s="1"/>
  <c r="J3264" i="3"/>
  <c r="Z3263" i="3"/>
  <c r="X3263" i="3"/>
  <c r="V3263" i="3"/>
  <c r="T3263" i="3"/>
  <c r="Q3263" i="3"/>
  <c r="R3263" i="3" s="1"/>
  <c r="O3263" i="3"/>
  <c r="P3263" i="3" s="1"/>
  <c r="J3263" i="3"/>
  <c r="Z3262" i="3"/>
  <c r="X3262" i="3"/>
  <c r="V3262" i="3"/>
  <c r="T3262" i="3"/>
  <c r="Q3262" i="3"/>
  <c r="R3262" i="3" s="1"/>
  <c r="O3262" i="3"/>
  <c r="P3262" i="3" s="1"/>
  <c r="J3262" i="3"/>
  <c r="Z3261" i="3"/>
  <c r="X3261" i="3"/>
  <c r="V3261" i="3"/>
  <c r="T3261" i="3"/>
  <c r="Q3261" i="3"/>
  <c r="R3261" i="3" s="1"/>
  <c r="O3261" i="3"/>
  <c r="P3261" i="3" s="1"/>
  <c r="J3261" i="3"/>
  <c r="Z3260" i="3"/>
  <c r="X3260" i="3"/>
  <c r="V3260" i="3"/>
  <c r="T3260" i="3"/>
  <c r="Q3260" i="3"/>
  <c r="R3260" i="3" s="1"/>
  <c r="O3260" i="3"/>
  <c r="P3260" i="3" s="1"/>
  <c r="J3260" i="3"/>
  <c r="Z3259" i="3"/>
  <c r="X3259" i="3"/>
  <c r="V3259" i="3"/>
  <c r="T3259" i="3"/>
  <c r="Q3259" i="3"/>
  <c r="R3259" i="3" s="1"/>
  <c r="O3259" i="3"/>
  <c r="P3259" i="3" s="1"/>
  <c r="J3259" i="3"/>
  <c r="Z3258" i="3"/>
  <c r="X3258" i="3"/>
  <c r="V3258" i="3"/>
  <c r="T3258" i="3"/>
  <c r="Q3258" i="3"/>
  <c r="R3258" i="3" s="1"/>
  <c r="O3258" i="3"/>
  <c r="P3258" i="3" s="1"/>
  <c r="J3258" i="3"/>
  <c r="Z3257" i="3"/>
  <c r="X3257" i="3"/>
  <c r="V3257" i="3"/>
  <c r="T3257" i="3"/>
  <c r="Q3257" i="3"/>
  <c r="R3257" i="3" s="1"/>
  <c r="O3257" i="3"/>
  <c r="P3257" i="3" s="1"/>
  <c r="J3257" i="3"/>
  <c r="Z3256" i="3"/>
  <c r="X3256" i="3"/>
  <c r="V3256" i="3"/>
  <c r="T3256" i="3"/>
  <c r="Q3256" i="3"/>
  <c r="R3256" i="3" s="1"/>
  <c r="O3256" i="3"/>
  <c r="P3256" i="3" s="1"/>
  <c r="J3256" i="3"/>
  <c r="Z3255" i="3"/>
  <c r="X3255" i="3"/>
  <c r="V3255" i="3"/>
  <c r="T3255" i="3"/>
  <c r="Q3255" i="3"/>
  <c r="R3255" i="3" s="1"/>
  <c r="O3255" i="3"/>
  <c r="P3255" i="3" s="1"/>
  <c r="J3255" i="3"/>
  <c r="Z3254" i="3"/>
  <c r="X3254" i="3"/>
  <c r="V3254" i="3"/>
  <c r="T3254" i="3"/>
  <c r="Q3254" i="3"/>
  <c r="R3254" i="3" s="1"/>
  <c r="O3254" i="3"/>
  <c r="P3254" i="3" s="1"/>
  <c r="J3254" i="3"/>
  <c r="Z3253" i="3"/>
  <c r="X3253" i="3"/>
  <c r="V3253" i="3"/>
  <c r="T3253" i="3"/>
  <c r="Q3253" i="3"/>
  <c r="R3253" i="3" s="1"/>
  <c r="O3253" i="3"/>
  <c r="P3253" i="3" s="1"/>
  <c r="J3253" i="3"/>
  <c r="Z3252" i="3"/>
  <c r="X3252" i="3"/>
  <c r="V3252" i="3"/>
  <c r="T3252" i="3"/>
  <c r="Q3252" i="3"/>
  <c r="R3252" i="3" s="1"/>
  <c r="O3252" i="3"/>
  <c r="P3252" i="3" s="1"/>
  <c r="J3252" i="3"/>
  <c r="Z3251" i="3"/>
  <c r="X3251" i="3"/>
  <c r="V3251" i="3"/>
  <c r="T3251" i="3"/>
  <c r="Q3251" i="3"/>
  <c r="R3251" i="3" s="1"/>
  <c r="O3251" i="3"/>
  <c r="P3251" i="3" s="1"/>
  <c r="J3251" i="3"/>
  <c r="Z3250" i="3"/>
  <c r="X3250" i="3"/>
  <c r="V3250" i="3"/>
  <c r="T3250" i="3"/>
  <c r="Q3250" i="3"/>
  <c r="R3250" i="3" s="1"/>
  <c r="O3250" i="3"/>
  <c r="P3250" i="3" s="1"/>
  <c r="J3250" i="3"/>
  <c r="Z3249" i="3"/>
  <c r="X3249" i="3"/>
  <c r="V3249" i="3"/>
  <c r="T3249" i="3"/>
  <c r="Q3249" i="3"/>
  <c r="R3249" i="3" s="1"/>
  <c r="O3249" i="3"/>
  <c r="P3249" i="3" s="1"/>
  <c r="J3249" i="3"/>
  <c r="Z3248" i="3"/>
  <c r="X3248" i="3"/>
  <c r="V3248" i="3"/>
  <c r="T3248" i="3"/>
  <c r="Q3248" i="3"/>
  <c r="R3248" i="3" s="1"/>
  <c r="O3248" i="3"/>
  <c r="P3248" i="3" s="1"/>
  <c r="J3248" i="3"/>
  <c r="Z3247" i="3"/>
  <c r="X3247" i="3"/>
  <c r="V3247" i="3"/>
  <c r="T3247" i="3"/>
  <c r="Q3247" i="3"/>
  <c r="R3247" i="3" s="1"/>
  <c r="O3247" i="3"/>
  <c r="P3247" i="3" s="1"/>
  <c r="J3247" i="3"/>
  <c r="Z3246" i="3"/>
  <c r="X3246" i="3"/>
  <c r="V3246" i="3"/>
  <c r="T3246" i="3"/>
  <c r="Q3246" i="3"/>
  <c r="R3246" i="3" s="1"/>
  <c r="O3246" i="3"/>
  <c r="P3246" i="3" s="1"/>
  <c r="J3246" i="3"/>
  <c r="Z3245" i="3"/>
  <c r="X3245" i="3"/>
  <c r="V3245" i="3"/>
  <c r="T3245" i="3"/>
  <c r="Q3245" i="3"/>
  <c r="R3245" i="3" s="1"/>
  <c r="O3245" i="3"/>
  <c r="P3245" i="3" s="1"/>
  <c r="J3245" i="3"/>
  <c r="Z3244" i="3"/>
  <c r="X3244" i="3"/>
  <c r="V3244" i="3"/>
  <c r="T3244" i="3"/>
  <c r="Q3244" i="3"/>
  <c r="R3244" i="3" s="1"/>
  <c r="O3244" i="3"/>
  <c r="P3244" i="3" s="1"/>
  <c r="J3244" i="3"/>
  <c r="Z3243" i="3"/>
  <c r="X3243" i="3"/>
  <c r="V3243" i="3"/>
  <c r="T3243" i="3"/>
  <c r="Q3243" i="3"/>
  <c r="R3243" i="3" s="1"/>
  <c r="O3243" i="3"/>
  <c r="P3243" i="3" s="1"/>
  <c r="J3243" i="3"/>
  <c r="Z3242" i="3"/>
  <c r="X3242" i="3"/>
  <c r="V3242" i="3"/>
  <c r="T3242" i="3"/>
  <c r="Q3242" i="3"/>
  <c r="R3242" i="3" s="1"/>
  <c r="O3242" i="3"/>
  <c r="P3242" i="3" s="1"/>
  <c r="J3242" i="3"/>
  <c r="Z3241" i="3"/>
  <c r="X3241" i="3"/>
  <c r="V3241" i="3"/>
  <c r="T3241" i="3"/>
  <c r="Q3241" i="3"/>
  <c r="R3241" i="3" s="1"/>
  <c r="O3241" i="3"/>
  <c r="P3241" i="3" s="1"/>
  <c r="J3241" i="3"/>
  <c r="Z3240" i="3"/>
  <c r="X3240" i="3"/>
  <c r="V3240" i="3"/>
  <c r="T3240" i="3"/>
  <c r="Q3240" i="3"/>
  <c r="R3240" i="3" s="1"/>
  <c r="O3240" i="3"/>
  <c r="P3240" i="3" s="1"/>
  <c r="J3240" i="3"/>
  <c r="Z3239" i="3"/>
  <c r="X3239" i="3"/>
  <c r="V3239" i="3"/>
  <c r="T3239" i="3"/>
  <c r="Q3239" i="3"/>
  <c r="R3239" i="3" s="1"/>
  <c r="O3239" i="3"/>
  <c r="P3239" i="3" s="1"/>
  <c r="J3239" i="3"/>
  <c r="Z3238" i="3"/>
  <c r="X3238" i="3"/>
  <c r="V3238" i="3"/>
  <c r="T3238" i="3"/>
  <c r="Q3238" i="3"/>
  <c r="R3238" i="3" s="1"/>
  <c r="O3238" i="3"/>
  <c r="P3238" i="3" s="1"/>
  <c r="J3238" i="3"/>
  <c r="Z3237" i="3"/>
  <c r="X3237" i="3"/>
  <c r="V3237" i="3"/>
  <c r="T3237" i="3"/>
  <c r="Q3237" i="3"/>
  <c r="R3237" i="3" s="1"/>
  <c r="O3237" i="3"/>
  <c r="P3237" i="3" s="1"/>
  <c r="J3237" i="3"/>
  <c r="Z3236" i="3"/>
  <c r="X3236" i="3"/>
  <c r="V3236" i="3"/>
  <c r="T3236" i="3"/>
  <c r="Q3236" i="3"/>
  <c r="R3236" i="3" s="1"/>
  <c r="O3236" i="3"/>
  <c r="P3236" i="3" s="1"/>
  <c r="J3236" i="3"/>
  <c r="Z3235" i="3"/>
  <c r="X3235" i="3"/>
  <c r="V3235" i="3"/>
  <c r="T3235" i="3"/>
  <c r="Q3235" i="3"/>
  <c r="R3235" i="3" s="1"/>
  <c r="O3235" i="3"/>
  <c r="P3235" i="3" s="1"/>
  <c r="J3235" i="3"/>
  <c r="Z3234" i="3"/>
  <c r="X3234" i="3"/>
  <c r="V3234" i="3"/>
  <c r="T3234" i="3"/>
  <c r="Q3234" i="3"/>
  <c r="R3234" i="3" s="1"/>
  <c r="O3234" i="3"/>
  <c r="P3234" i="3" s="1"/>
  <c r="J3234" i="3"/>
  <c r="Z3233" i="3"/>
  <c r="X3233" i="3"/>
  <c r="V3233" i="3"/>
  <c r="T3233" i="3"/>
  <c r="Q3233" i="3"/>
  <c r="R3233" i="3" s="1"/>
  <c r="O3233" i="3"/>
  <c r="P3233" i="3" s="1"/>
  <c r="J3233" i="3"/>
  <c r="Z3232" i="3"/>
  <c r="X3232" i="3"/>
  <c r="V3232" i="3"/>
  <c r="T3232" i="3"/>
  <c r="Q3232" i="3"/>
  <c r="R3232" i="3" s="1"/>
  <c r="O3232" i="3"/>
  <c r="P3232" i="3" s="1"/>
  <c r="J3232" i="3"/>
  <c r="Z3231" i="3"/>
  <c r="X3231" i="3"/>
  <c r="V3231" i="3"/>
  <c r="T3231" i="3"/>
  <c r="Q3231" i="3"/>
  <c r="R3231" i="3" s="1"/>
  <c r="O3231" i="3"/>
  <c r="P3231" i="3" s="1"/>
  <c r="J3231" i="3"/>
  <c r="Z3230" i="3"/>
  <c r="X3230" i="3"/>
  <c r="V3230" i="3"/>
  <c r="T3230" i="3"/>
  <c r="Q3230" i="3"/>
  <c r="R3230" i="3" s="1"/>
  <c r="O3230" i="3"/>
  <c r="P3230" i="3" s="1"/>
  <c r="J3230" i="3"/>
  <c r="Z3229" i="3"/>
  <c r="X3229" i="3"/>
  <c r="V3229" i="3"/>
  <c r="T3229" i="3"/>
  <c r="Q3229" i="3"/>
  <c r="R3229" i="3" s="1"/>
  <c r="O3229" i="3"/>
  <c r="P3229" i="3" s="1"/>
  <c r="J3229" i="3"/>
  <c r="Z3228" i="3"/>
  <c r="X3228" i="3"/>
  <c r="V3228" i="3"/>
  <c r="T3228" i="3"/>
  <c r="Q3228" i="3"/>
  <c r="R3228" i="3" s="1"/>
  <c r="O3228" i="3"/>
  <c r="P3228" i="3" s="1"/>
  <c r="J3228" i="3"/>
  <c r="Z3227" i="3"/>
  <c r="X3227" i="3"/>
  <c r="V3227" i="3"/>
  <c r="T3227" i="3"/>
  <c r="Q3227" i="3"/>
  <c r="R3227" i="3" s="1"/>
  <c r="O3227" i="3"/>
  <c r="P3227" i="3" s="1"/>
  <c r="J3227" i="3"/>
  <c r="Z3226" i="3"/>
  <c r="X3226" i="3"/>
  <c r="V3226" i="3"/>
  <c r="T3226" i="3"/>
  <c r="Q3226" i="3"/>
  <c r="R3226" i="3" s="1"/>
  <c r="O3226" i="3"/>
  <c r="P3226" i="3" s="1"/>
  <c r="J3226" i="3"/>
  <c r="Z3225" i="3"/>
  <c r="X3225" i="3"/>
  <c r="V3225" i="3"/>
  <c r="T3225" i="3"/>
  <c r="Q3225" i="3"/>
  <c r="R3225" i="3" s="1"/>
  <c r="O3225" i="3"/>
  <c r="P3225" i="3" s="1"/>
  <c r="J3225" i="3"/>
  <c r="Z3224" i="3"/>
  <c r="X3224" i="3"/>
  <c r="V3224" i="3"/>
  <c r="T3224" i="3"/>
  <c r="Q3224" i="3"/>
  <c r="R3224" i="3" s="1"/>
  <c r="O3224" i="3"/>
  <c r="P3224" i="3" s="1"/>
  <c r="J3224" i="3"/>
  <c r="Z3223" i="3"/>
  <c r="X3223" i="3"/>
  <c r="V3223" i="3"/>
  <c r="T3223" i="3"/>
  <c r="Q3223" i="3"/>
  <c r="R3223" i="3" s="1"/>
  <c r="O3223" i="3"/>
  <c r="P3223" i="3" s="1"/>
  <c r="J3223" i="3"/>
  <c r="Z3222" i="3"/>
  <c r="X3222" i="3"/>
  <c r="V3222" i="3"/>
  <c r="T3222" i="3"/>
  <c r="Q3222" i="3"/>
  <c r="R3222" i="3" s="1"/>
  <c r="O3222" i="3"/>
  <c r="P3222" i="3" s="1"/>
  <c r="J3222" i="3"/>
  <c r="Z3221" i="3"/>
  <c r="X3221" i="3"/>
  <c r="V3221" i="3"/>
  <c r="T3221" i="3"/>
  <c r="Q3221" i="3"/>
  <c r="R3221" i="3" s="1"/>
  <c r="O3221" i="3"/>
  <c r="P3221" i="3" s="1"/>
  <c r="J3221" i="3"/>
  <c r="Z3220" i="3"/>
  <c r="X3220" i="3"/>
  <c r="V3220" i="3"/>
  <c r="T3220" i="3"/>
  <c r="Q3220" i="3"/>
  <c r="R3220" i="3" s="1"/>
  <c r="O3220" i="3"/>
  <c r="P3220" i="3" s="1"/>
  <c r="J3220" i="3"/>
  <c r="Z3219" i="3"/>
  <c r="X3219" i="3"/>
  <c r="V3219" i="3"/>
  <c r="T3219" i="3"/>
  <c r="Q3219" i="3"/>
  <c r="R3219" i="3" s="1"/>
  <c r="O3219" i="3"/>
  <c r="P3219" i="3" s="1"/>
  <c r="J3219" i="3"/>
  <c r="Z3218" i="3"/>
  <c r="X3218" i="3"/>
  <c r="V3218" i="3"/>
  <c r="T3218" i="3"/>
  <c r="Q3218" i="3"/>
  <c r="R3218" i="3" s="1"/>
  <c r="O3218" i="3"/>
  <c r="P3218" i="3" s="1"/>
  <c r="J3218" i="3"/>
  <c r="Z3217" i="3"/>
  <c r="X3217" i="3"/>
  <c r="V3217" i="3"/>
  <c r="T3217" i="3"/>
  <c r="Q3217" i="3"/>
  <c r="R3217" i="3" s="1"/>
  <c r="O3217" i="3"/>
  <c r="P3217" i="3" s="1"/>
  <c r="J3217" i="3"/>
  <c r="Z3216" i="3"/>
  <c r="X3216" i="3"/>
  <c r="V3216" i="3"/>
  <c r="T3216" i="3"/>
  <c r="Q3216" i="3"/>
  <c r="R3216" i="3" s="1"/>
  <c r="O3216" i="3"/>
  <c r="P3216" i="3" s="1"/>
  <c r="J3216" i="3"/>
  <c r="Z3215" i="3"/>
  <c r="X3215" i="3"/>
  <c r="V3215" i="3"/>
  <c r="T3215" i="3"/>
  <c r="Q3215" i="3"/>
  <c r="R3215" i="3" s="1"/>
  <c r="O3215" i="3"/>
  <c r="P3215" i="3" s="1"/>
  <c r="J3215" i="3"/>
  <c r="Z3214" i="3"/>
  <c r="X3214" i="3"/>
  <c r="V3214" i="3"/>
  <c r="T3214" i="3"/>
  <c r="Q3214" i="3"/>
  <c r="R3214" i="3" s="1"/>
  <c r="O3214" i="3"/>
  <c r="P3214" i="3" s="1"/>
  <c r="J3214" i="3"/>
  <c r="Z3213" i="3"/>
  <c r="X3213" i="3"/>
  <c r="V3213" i="3"/>
  <c r="T3213" i="3"/>
  <c r="Q3213" i="3"/>
  <c r="R3213" i="3" s="1"/>
  <c r="O3213" i="3"/>
  <c r="P3213" i="3" s="1"/>
  <c r="J3213" i="3"/>
  <c r="Z3212" i="3"/>
  <c r="X3212" i="3"/>
  <c r="V3212" i="3"/>
  <c r="T3212" i="3"/>
  <c r="Q3212" i="3"/>
  <c r="R3212" i="3" s="1"/>
  <c r="O3212" i="3"/>
  <c r="P3212" i="3" s="1"/>
  <c r="J3212" i="3"/>
  <c r="Z3211" i="3"/>
  <c r="X3211" i="3"/>
  <c r="V3211" i="3"/>
  <c r="T3211" i="3"/>
  <c r="Q3211" i="3"/>
  <c r="R3211" i="3" s="1"/>
  <c r="O3211" i="3"/>
  <c r="P3211" i="3" s="1"/>
  <c r="J3211" i="3"/>
  <c r="Z3210" i="3"/>
  <c r="X3210" i="3"/>
  <c r="V3210" i="3"/>
  <c r="T3210" i="3"/>
  <c r="Q3210" i="3"/>
  <c r="R3210" i="3" s="1"/>
  <c r="O3210" i="3"/>
  <c r="P3210" i="3" s="1"/>
  <c r="J3210" i="3"/>
  <c r="Z3209" i="3"/>
  <c r="X3209" i="3"/>
  <c r="V3209" i="3"/>
  <c r="T3209" i="3"/>
  <c r="Q3209" i="3"/>
  <c r="R3209" i="3" s="1"/>
  <c r="O3209" i="3"/>
  <c r="P3209" i="3" s="1"/>
  <c r="J3209" i="3"/>
  <c r="Z3208" i="3"/>
  <c r="X3208" i="3"/>
  <c r="V3208" i="3"/>
  <c r="T3208" i="3"/>
  <c r="Q3208" i="3"/>
  <c r="R3208" i="3" s="1"/>
  <c r="O3208" i="3"/>
  <c r="P3208" i="3" s="1"/>
  <c r="J3208" i="3"/>
  <c r="Z3207" i="3"/>
  <c r="X3207" i="3"/>
  <c r="V3207" i="3"/>
  <c r="T3207" i="3"/>
  <c r="Q3207" i="3"/>
  <c r="R3207" i="3" s="1"/>
  <c r="O3207" i="3"/>
  <c r="P3207" i="3" s="1"/>
  <c r="J3207" i="3"/>
  <c r="Z3206" i="3"/>
  <c r="X3206" i="3"/>
  <c r="V3206" i="3"/>
  <c r="T3206" i="3"/>
  <c r="Q3206" i="3"/>
  <c r="R3206" i="3" s="1"/>
  <c r="O3206" i="3"/>
  <c r="P3206" i="3" s="1"/>
  <c r="J3206" i="3"/>
  <c r="Z3205" i="3"/>
  <c r="X3205" i="3"/>
  <c r="V3205" i="3"/>
  <c r="T3205" i="3"/>
  <c r="Q3205" i="3"/>
  <c r="R3205" i="3" s="1"/>
  <c r="O3205" i="3"/>
  <c r="P3205" i="3" s="1"/>
  <c r="J3205" i="3"/>
  <c r="Z3204" i="3"/>
  <c r="X3204" i="3"/>
  <c r="V3204" i="3"/>
  <c r="T3204" i="3"/>
  <c r="Q3204" i="3"/>
  <c r="R3204" i="3" s="1"/>
  <c r="O3204" i="3"/>
  <c r="P3204" i="3" s="1"/>
  <c r="J3204" i="3"/>
  <c r="Z3203" i="3"/>
  <c r="X3203" i="3"/>
  <c r="V3203" i="3"/>
  <c r="T3203" i="3"/>
  <c r="Q3203" i="3"/>
  <c r="R3203" i="3" s="1"/>
  <c r="O3203" i="3"/>
  <c r="P3203" i="3" s="1"/>
  <c r="J3203" i="3"/>
  <c r="Z3202" i="3"/>
  <c r="X3202" i="3"/>
  <c r="V3202" i="3"/>
  <c r="T3202" i="3"/>
  <c r="Q3202" i="3"/>
  <c r="R3202" i="3" s="1"/>
  <c r="O3202" i="3"/>
  <c r="P3202" i="3" s="1"/>
  <c r="J3202" i="3"/>
  <c r="Z3201" i="3"/>
  <c r="X3201" i="3"/>
  <c r="V3201" i="3"/>
  <c r="T3201" i="3"/>
  <c r="Q3201" i="3"/>
  <c r="R3201" i="3" s="1"/>
  <c r="O3201" i="3"/>
  <c r="P3201" i="3" s="1"/>
  <c r="J3201" i="3"/>
  <c r="Z3200" i="3"/>
  <c r="X3200" i="3"/>
  <c r="V3200" i="3"/>
  <c r="T3200" i="3"/>
  <c r="Q3200" i="3"/>
  <c r="R3200" i="3" s="1"/>
  <c r="O3200" i="3"/>
  <c r="P3200" i="3" s="1"/>
  <c r="J3200" i="3"/>
  <c r="Z3199" i="3"/>
  <c r="X3199" i="3"/>
  <c r="V3199" i="3"/>
  <c r="T3199" i="3"/>
  <c r="Q3199" i="3"/>
  <c r="R3199" i="3" s="1"/>
  <c r="O3199" i="3"/>
  <c r="P3199" i="3" s="1"/>
  <c r="J3199" i="3"/>
  <c r="Z3198" i="3"/>
  <c r="X3198" i="3"/>
  <c r="V3198" i="3"/>
  <c r="T3198" i="3"/>
  <c r="Q3198" i="3"/>
  <c r="R3198" i="3" s="1"/>
  <c r="O3198" i="3"/>
  <c r="P3198" i="3" s="1"/>
  <c r="J3198" i="3"/>
  <c r="Z3197" i="3"/>
  <c r="X3197" i="3"/>
  <c r="V3197" i="3"/>
  <c r="T3197" i="3"/>
  <c r="Q3197" i="3"/>
  <c r="R3197" i="3" s="1"/>
  <c r="O3197" i="3"/>
  <c r="P3197" i="3" s="1"/>
  <c r="J3197" i="3"/>
  <c r="Z3196" i="3"/>
  <c r="X3196" i="3"/>
  <c r="V3196" i="3"/>
  <c r="T3196" i="3"/>
  <c r="Q3196" i="3"/>
  <c r="R3196" i="3" s="1"/>
  <c r="O3196" i="3"/>
  <c r="P3196" i="3" s="1"/>
  <c r="J3196" i="3"/>
  <c r="Z3195" i="3"/>
  <c r="X3195" i="3"/>
  <c r="V3195" i="3"/>
  <c r="T3195" i="3"/>
  <c r="Q3195" i="3"/>
  <c r="R3195" i="3" s="1"/>
  <c r="O3195" i="3"/>
  <c r="P3195" i="3" s="1"/>
  <c r="J3195" i="3"/>
  <c r="Z3194" i="3"/>
  <c r="X3194" i="3"/>
  <c r="V3194" i="3"/>
  <c r="T3194" i="3"/>
  <c r="Q3194" i="3"/>
  <c r="R3194" i="3" s="1"/>
  <c r="O3194" i="3"/>
  <c r="P3194" i="3" s="1"/>
  <c r="J3194" i="3"/>
  <c r="Z3193" i="3"/>
  <c r="X3193" i="3"/>
  <c r="V3193" i="3"/>
  <c r="T3193" i="3"/>
  <c r="Q3193" i="3"/>
  <c r="R3193" i="3" s="1"/>
  <c r="O3193" i="3"/>
  <c r="P3193" i="3" s="1"/>
  <c r="J3193" i="3"/>
  <c r="Z3192" i="3"/>
  <c r="X3192" i="3"/>
  <c r="V3192" i="3"/>
  <c r="T3192" i="3"/>
  <c r="Q3192" i="3"/>
  <c r="R3192" i="3" s="1"/>
  <c r="O3192" i="3"/>
  <c r="P3192" i="3" s="1"/>
  <c r="J3192" i="3"/>
  <c r="Z3191" i="3"/>
  <c r="X3191" i="3"/>
  <c r="V3191" i="3"/>
  <c r="T3191" i="3"/>
  <c r="Q3191" i="3"/>
  <c r="R3191" i="3" s="1"/>
  <c r="O3191" i="3"/>
  <c r="P3191" i="3" s="1"/>
  <c r="J3191" i="3"/>
  <c r="Z3190" i="3"/>
  <c r="X3190" i="3"/>
  <c r="V3190" i="3"/>
  <c r="T3190" i="3"/>
  <c r="Q3190" i="3"/>
  <c r="R3190" i="3" s="1"/>
  <c r="O3190" i="3"/>
  <c r="P3190" i="3" s="1"/>
  <c r="J3190" i="3"/>
  <c r="Z3189" i="3"/>
  <c r="X3189" i="3"/>
  <c r="V3189" i="3"/>
  <c r="T3189" i="3"/>
  <c r="Q3189" i="3"/>
  <c r="R3189" i="3" s="1"/>
  <c r="O3189" i="3"/>
  <c r="P3189" i="3" s="1"/>
  <c r="J3189" i="3"/>
  <c r="Z3188" i="3"/>
  <c r="X3188" i="3"/>
  <c r="V3188" i="3"/>
  <c r="T3188" i="3"/>
  <c r="Q3188" i="3"/>
  <c r="R3188" i="3" s="1"/>
  <c r="O3188" i="3"/>
  <c r="P3188" i="3" s="1"/>
  <c r="J3188" i="3"/>
  <c r="Z3187" i="3"/>
  <c r="X3187" i="3"/>
  <c r="V3187" i="3"/>
  <c r="T3187" i="3"/>
  <c r="Q3187" i="3"/>
  <c r="R3187" i="3" s="1"/>
  <c r="O3187" i="3"/>
  <c r="P3187" i="3" s="1"/>
  <c r="J3187" i="3"/>
  <c r="Z3186" i="3"/>
  <c r="X3186" i="3"/>
  <c r="V3186" i="3"/>
  <c r="T3186" i="3"/>
  <c r="Q3186" i="3"/>
  <c r="R3186" i="3" s="1"/>
  <c r="O3186" i="3"/>
  <c r="P3186" i="3" s="1"/>
  <c r="J3186" i="3"/>
  <c r="Z3185" i="3"/>
  <c r="X3185" i="3"/>
  <c r="V3185" i="3"/>
  <c r="T3185" i="3"/>
  <c r="Q3185" i="3"/>
  <c r="R3185" i="3" s="1"/>
  <c r="O3185" i="3"/>
  <c r="P3185" i="3" s="1"/>
  <c r="J3185" i="3"/>
  <c r="Z3184" i="3"/>
  <c r="X3184" i="3"/>
  <c r="V3184" i="3"/>
  <c r="T3184" i="3"/>
  <c r="Q3184" i="3"/>
  <c r="R3184" i="3" s="1"/>
  <c r="O3184" i="3"/>
  <c r="P3184" i="3" s="1"/>
  <c r="J3184" i="3"/>
  <c r="Z3183" i="3"/>
  <c r="X3183" i="3"/>
  <c r="V3183" i="3"/>
  <c r="T3183" i="3"/>
  <c r="Q3183" i="3"/>
  <c r="R3183" i="3" s="1"/>
  <c r="O3183" i="3"/>
  <c r="P3183" i="3" s="1"/>
  <c r="J3183" i="3"/>
  <c r="Z3182" i="3"/>
  <c r="X3182" i="3"/>
  <c r="V3182" i="3"/>
  <c r="T3182" i="3"/>
  <c r="Q3182" i="3"/>
  <c r="R3182" i="3" s="1"/>
  <c r="O3182" i="3"/>
  <c r="P3182" i="3" s="1"/>
  <c r="J3182" i="3"/>
  <c r="Z3181" i="3"/>
  <c r="X3181" i="3"/>
  <c r="V3181" i="3"/>
  <c r="T3181" i="3"/>
  <c r="Q3181" i="3"/>
  <c r="R3181" i="3" s="1"/>
  <c r="O3181" i="3"/>
  <c r="P3181" i="3" s="1"/>
  <c r="J3181" i="3"/>
  <c r="Z3180" i="3"/>
  <c r="X3180" i="3"/>
  <c r="V3180" i="3"/>
  <c r="T3180" i="3"/>
  <c r="Q3180" i="3"/>
  <c r="R3180" i="3" s="1"/>
  <c r="O3180" i="3"/>
  <c r="P3180" i="3" s="1"/>
  <c r="J3180" i="3"/>
  <c r="Z3179" i="3"/>
  <c r="X3179" i="3"/>
  <c r="V3179" i="3"/>
  <c r="T3179" i="3"/>
  <c r="Q3179" i="3"/>
  <c r="R3179" i="3" s="1"/>
  <c r="O3179" i="3"/>
  <c r="P3179" i="3" s="1"/>
  <c r="J3179" i="3"/>
  <c r="Z3178" i="3"/>
  <c r="X3178" i="3"/>
  <c r="V3178" i="3"/>
  <c r="T3178" i="3"/>
  <c r="Q3178" i="3"/>
  <c r="R3178" i="3" s="1"/>
  <c r="O3178" i="3"/>
  <c r="P3178" i="3" s="1"/>
  <c r="J3178" i="3"/>
  <c r="Z3177" i="3"/>
  <c r="X3177" i="3"/>
  <c r="V3177" i="3"/>
  <c r="T3177" i="3"/>
  <c r="Q3177" i="3"/>
  <c r="R3177" i="3" s="1"/>
  <c r="O3177" i="3"/>
  <c r="P3177" i="3" s="1"/>
  <c r="J3177" i="3"/>
  <c r="Z3176" i="3"/>
  <c r="X3176" i="3"/>
  <c r="V3176" i="3"/>
  <c r="T3176" i="3"/>
  <c r="Q3176" i="3"/>
  <c r="R3176" i="3" s="1"/>
  <c r="O3176" i="3"/>
  <c r="P3176" i="3" s="1"/>
  <c r="J3176" i="3"/>
  <c r="Z3175" i="3"/>
  <c r="X3175" i="3"/>
  <c r="V3175" i="3"/>
  <c r="T3175" i="3"/>
  <c r="Q3175" i="3"/>
  <c r="R3175" i="3" s="1"/>
  <c r="O3175" i="3"/>
  <c r="P3175" i="3" s="1"/>
  <c r="J3175" i="3"/>
  <c r="Z3174" i="3"/>
  <c r="X3174" i="3"/>
  <c r="V3174" i="3"/>
  <c r="T3174" i="3"/>
  <c r="Q3174" i="3"/>
  <c r="R3174" i="3" s="1"/>
  <c r="O3174" i="3"/>
  <c r="P3174" i="3" s="1"/>
  <c r="J3174" i="3"/>
  <c r="Z3173" i="3"/>
  <c r="X3173" i="3"/>
  <c r="V3173" i="3"/>
  <c r="T3173" i="3"/>
  <c r="Q3173" i="3"/>
  <c r="R3173" i="3" s="1"/>
  <c r="O3173" i="3"/>
  <c r="P3173" i="3" s="1"/>
  <c r="J3173" i="3"/>
  <c r="Z3172" i="3"/>
  <c r="X3172" i="3"/>
  <c r="V3172" i="3"/>
  <c r="T3172" i="3"/>
  <c r="Q3172" i="3"/>
  <c r="R3172" i="3" s="1"/>
  <c r="O3172" i="3"/>
  <c r="P3172" i="3" s="1"/>
  <c r="J3172" i="3"/>
  <c r="Z3171" i="3"/>
  <c r="X3171" i="3"/>
  <c r="V3171" i="3"/>
  <c r="T3171" i="3"/>
  <c r="Q3171" i="3"/>
  <c r="R3171" i="3" s="1"/>
  <c r="O3171" i="3"/>
  <c r="P3171" i="3" s="1"/>
  <c r="J3171" i="3"/>
  <c r="Z3170" i="3"/>
  <c r="X3170" i="3"/>
  <c r="V3170" i="3"/>
  <c r="T3170" i="3"/>
  <c r="Q3170" i="3"/>
  <c r="R3170" i="3" s="1"/>
  <c r="O3170" i="3"/>
  <c r="P3170" i="3" s="1"/>
  <c r="J3170" i="3"/>
  <c r="Z3169" i="3"/>
  <c r="X3169" i="3"/>
  <c r="V3169" i="3"/>
  <c r="T3169" i="3"/>
  <c r="Q3169" i="3"/>
  <c r="R3169" i="3" s="1"/>
  <c r="O3169" i="3"/>
  <c r="P3169" i="3" s="1"/>
  <c r="J3169" i="3"/>
  <c r="Z3168" i="3"/>
  <c r="X3168" i="3"/>
  <c r="V3168" i="3"/>
  <c r="T3168" i="3"/>
  <c r="Q3168" i="3"/>
  <c r="R3168" i="3" s="1"/>
  <c r="O3168" i="3"/>
  <c r="P3168" i="3" s="1"/>
  <c r="J3168" i="3"/>
  <c r="Z3167" i="3"/>
  <c r="X3167" i="3"/>
  <c r="V3167" i="3"/>
  <c r="T3167" i="3"/>
  <c r="Q3167" i="3"/>
  <c r="R3167" i="3" s="1"/>
  <c r="O3167" i="3"/>
  <c r="P3167" i="3" s="1"/>
  <c r="J3167" i="3"/>
  <c r="Z3166" i="3"/>
  <c r="X3166" i="3"/>
  <c r="V3166" i="3"/>
  <c r="T3166" i="3"/>
  <c r="Q3166" i="3"/>
  <c r="R3166" i="3" s="1"/>
  <c r="O3166" i="3"/>
  <c r="P3166" i="3" s="1"/>
  <c r="J3166" i="3"/>
  <c r="Z3165" i="3"/>
  <c r="X3165" i="3"/>
  <c r="V3165" i="3"/>
  <c r="T3165" i="3"/>
  <c r="Q3165" i="3"/>
  <c r="R3165" i="3" s="1"/>
  <c r="O3165" i="3"/>
  <c r="P3165" i="3" s="1"/>
  <c r="J3165" i="3"/>
  <c r="Z3164" i="3"/>
  <c r="X3164" i="3"/>
  <c r="V3164" i="3"/>
  <c r="T3164" i="3"/>
  <c r="Q3164" i="3"/>
  <c r="R3164" i="3" s="1"/>
  <c r="O3164" i="3"/>
  <c r="P3164" i="3" s="1"/>
  <c r="J3164" i="3"/>
  <c r="Z3163" i="3"/>
  <c r="X3163" i="3"/>
  <c r="V3163" i="3"/>
  <c r="T3163" i="3"/>
  <c r="Q3163" i="3"/>
  <c r="R3163" i="3" s="1"/>
  <c r="O3163" i="3"/>
  <c r="P3163" i="3" s="1"/>
  <c r="J3163" i="3"/>
  <c r="Z3162" i="3"/>
  <c r="X3162" i="3"/>
  <c r="V3162" i="3"/>
  <c r="T3162" i="3"/>
  <c r="Q3162" i="3"/>
  <c r="R3162" i="3" s="1"/>
  <c r="O3162" i="3"/>
  <c r="P3162" i="3" s="1"/>
  <c r="J3162" i="3"/>
  <c r="Z3161" i="3"/>
  <c r="X3161" i="3"/>
  <c r="V3161" i="3"/>
  <c r="T3161" i="3"/>
  <c r="Q3161" i="3"/>
  <c r="R3161" i="3" s="1"/>
  <c r="O3161" i="3"/>
  <c r="P3161" i="3" s="1"/>
  <c r="J3161" i="3"/>
  <c r="Z3160" i="3"/>
  <c r="X3160" i="3"/>
  <c r="V3160" i="3"/>
  <c r="T3160" i="3"/>
  <c r="Q3160" i="3"/>
  <c r="R3160" i="3" s="1"/>
  <c r="O3160" i="3"/>
  <c r="P3160" i="3" s="1"/>
  <c r="J3160" i="3"/>
  <c r="Z3159" i="3"/>
  <c r="X3159" i="3"/>
  <c r="V3159" i="3"/>
  <c r="T3159" i="3"/>
  <c r="Q3159" i="3"/>
  <c r="R3159" i="3" s="1"/>
  <c r="O3159" i="3"/>
  <c r="P3159" i="3" s="1"/>
  <c r="J3159" i="3"/>
  <c r="Z3158" i="3"/>
  <c r="X3158" i="3"/>
  <c r="V3158" i="3"/>
  <c r="T3158" i="3"/>
  <c r="Q3158" i="3"/>
  <c r="R3158" i="3" s="1"/>
  <c r="O3158" i="3"/>
  <c r="P3158" i="3" s="1"/>
  <c r="J3158" i="3"/>
  <c r="Z3157" i="3"/>
  <c r="X3157" i="3"/>
  <c r="V3157" i="3"/>
  <c r="T3157" i="3"/>
  <c r="Q3157" i="3"/>
  <c r="R3157" i="3" s="1"/>
  <c r="O3157" i="3"/>
  <c r="P3157" i="3" s="1"/>
  <c r="J3157" i="3"/>
  <c r="Z3156" i="3"/>
  <c r="X3156" i="3"/>
  <c r="V3156" i="3"/>
  <c r="T3156" i="3"/>
  <c r="Q3156" i="3"/>
  <c r="R3156" i="3" s="1"/>
  <c r="O3156" i="3"/>
  <c r="P3156" i="3" s="1"/>
  <c r="J3156" i="3"/>
  <c r="Z3155" i="3"/>
  <c r="X3155" i="3"/>
  <c r="U3155" i="3"/>
  <c r="T3155" i="3"/>
  <c r="Q3155" i="3"/>
  <c r="R3155" i="3" s="1"/>
  <c r="O3155" i="3"/>
  <c r="P3155" i="3" s="1"/>
  <c r="J3155" i="3"/>
  <c r="Z3154" i="3"/>
  <c r="X3154" i="3"/>
  <c r="V3154" i="3"/>
  <c r="T3154" i="3"/>
  <c r="Q3154" i="3"/>
  <c r="R3154" i="3" s="1"/>
  <c r="O3154" i="3"/>
  <c r="P3154" i="3" s="1"/>
  <c r="J3154" i="3"/>
  <c r="Z3153" i="3"/>
  <c r="X3153" i="3"/>
  <c r="V3153" i="3"/>
  <c r="T3153" i="3"/>
  <c r="Q3153" i="3"/>
  <c r="R3153" i="3" s="1"/>
  <c r="O3153" i="3"/>
  <c r="P3153" i="3" s="1"/>
  <c r="J3153" i="3"/>
  <c r="Z3152" i="3"/>
  <c r="X3152" i="3"/>
  <c r="V3152" i="3"/>
  <c r="T3152" i="3"/>
  <c r="Q3152" i="3"/>
  <c r="R3152" i="3" s="1"/>
  <c r="O3152" i="3"/>
  <c r="P3152" i="3" s="1"/>
  <c r="J3152" i="3"/>
  <c r="Z3151" i="3"/>
  <c r="X3151" i="3"/>
  <c r="V3151" i="3"/>
  <c r="T3151" i="3"/>
  <c r="Q3151" i="3"/>
  <c r="R3151" i="3" s="1"/>
  <c r="O3151" i="3"/>
  <c r="P3151" i="3" s="1"/>
  <c r="J3151" i="3"/>
  <c r="Z3150" i="3"/>
  <c r="X3150" i="3"/>
  <c r="V3150" i="3"/>
  <c r="T3150" i="3"/>
  <c r="Q3150" i="3"/>
  <c r="R3150" i="3" s="1"/>
  <c r="O3150" i="3"/>
  <c r="P3150" i="3" s="1"/>
  <c r="J3150" i="3"/>
  <c r="Z3149" i="3"/>
  <c r="X3149" i="3"/>
  <c r="V3149" i="3"/>
  <c r="T3149" i="3"/>
  <c r="Q3149" i="3"/>
  <c r="R3149" i="3" s="1"/>
  <c r="O3149" i="3"/>
  <c r="P3149" i="3" s="1"/>
  <c r="J3149" i="3"/>
  <c r="Z3148" i="3"/>
  <c r="X3148" i="3"/>
  <c r="V3148" i="3"/>
  <c r="T3148" i="3"/>
  <c r="Q3148" i="3"/>
  <c r="R3148" i="3" s="1"/>
  <c r="O3148" i="3"/>
  <c r="P3148" i="3" s="1"/>
  <c r="J3148" i="3"/>
  <c r="Z3147" i="3"/>
  <c r="X3147" i="3"/>
  <c r="V3147" i="3"/>
  <c r="T3147" i="3"/>
  <c r="Q3147" i="3"/>
  <c r="R3147" i="3" s="1"/>
  <c r="O3147" i="3"/>
  <c r="P3147" i="3" s="1"/>
  <c r="J3147" i="3"/>
  <c r="Z3146" i="3"/>
  <c r="X3146" i="3"/>
  <c r="V3146" i="3"/>
  <c r="T3146" i="3"/>
  <c r="Q3146" i="3"/>
  <c r="R3146" i="3" s="1"/>
  <c r="O3146" i="3"/>
  <c r="P3146" i="3" s="1"/>
  <c r="J3146" i="3"/>
  <c r="Z3145" i="3"/>
  <c r="X3145" i="3"/>
  <c r="V3145" i="3"/>
  <c r="T3145" i="3"/>
  <c r="Q3145" i="3"/>
  <c r="R3145" i="3" s="1"/>
  <c r="O3145" i="3"/>
  <c r="P3145" i="3" s="1"/>
  <c r="J3145" i="3"/>
  <c r="Z3144" i="3"/>
  <c r="X3144" i="3"/>
  <c r="V3144" i="3"/>
  <c r="T3144" i="3"/>
  <c r="Q3144" i="3"/>
  <c r="R3144" i="3" s="1"/>
  <c r="O3144" i="3"/>
  <c r="P3144" i="3" s="1"/>
  <c r="J3144" i="3"/>
  <c r="Z3143" i="3"/>
  <c r="X3143" i="3"/>
  <c r="V3143" i="3"/>
  <c r="T3143" i="3"/>
  <c r="Q3143" i="3"/>
  <c r="R3143" i="3" s="1"/>
  <c r="O3143" i="3"/>
  <c r="P3143" i="3" s="1"/>
  <c r="J3143" i="3"/>
  <c r="Z3142" i="3"/>
  <c r="X3142" i="3"/>
  <c r="V3142" i="3"/>
  <c r="T3142" i="3"/>
  <c r="Q3142" i="3"/>
  <c r="R3142" i="3" s="1"/>
  <c r="O3142" i="3"/>
  <c r="P3142" i="3" s="1"/>
  <c r="J3142" i="3"/>
  <c r="Z3141" i="3"/>
  <c r="X3141" i="3"/>
  <c r="V3141" i="3"/>
  <c r="T3141" i="3"/>
  <c r="Q3141" i="3"/>
  <c r="R3141" i="3" s="1"/>
  <c r="O3141" i="3"/>
  <c r="P3141" i="3" s="1"/>
  <c r="J3141" i="3"/>
  <c r="Z3140" i="3"/>
  <c r="X3140" i="3"/>
  <c r="V3140" i="3"/>
  <c r="T3140" i="3"/>
  <c r="Q3140" i="3"/>
  <c r="R3140" i="3" s="1"/>
  <c r="O3140" i="3"/>
  <c r="P3140" i="3" s="1"/>
  <c r="J3140" i="3"/>
  <c r="Z3139" i="3"/>
  <c r="X3139" i="3"/>
  <c r="V3139" i="3"/>
  <c r="T3139" i="3"/>
  <c r="Q3139" i="3"/>
  <c r="R3139" i="3" s="1"/>
  <c r="O3139" i="3"/>
  <c r="P3139" i="3" s="1"/>
  <c r="J3139" i="3"/>
  <c r="Z3138" i="3"/>
  <c r="X3138" i="3"/>
  <c r="V3138" i="3"/>
  <c r="T3138" i="3"/>
  <c r="Q3138" i="3"/>
  <c r="R3138" i="3" s="1"/>
  <c r="O3138" i="3"/>
  <c r="P3138" i="3" s="1"/>
  <c r="J3138" i="3"/>
  <c r="Z3137" i="3"/>
  <c r="X3137" i="3"/>
  <c r="V3137" i="3"/>
  <c r="T3137" i="3"/>
  <c r="Q3137" i="3"/>
  <c r="R3137" i="3" s="1"/>
  <c r="O3137" i="3"/>
  <c r="P3137" i="3" s="1"/>
  <c r="J3137" i="3"/>
  <c r="Z3136" i="3"/>
  <c r="X3136" i="3"/>
  <c r="V3136" i="3"/>
  <c r="T3136" i="3"/>
  <c r="Q3136" i="3"/>
  <c r="R3136" i="3" s="1"/>
  <c r="O3136" i="3"/>
  <c r="P3136" i="3" s="1"/>
  <c r="J3136" i="3"/>
  <c r="Z3135" i="3"/>
  <c r="X3135" i="3"/>
  <c r="V3135" i="3"/>
  <c r="T3135" i="3"/>
  <c r="Q3135" i="3"/>
  <c r="R3135" i="3" s="1"/>
  <c r="O3135" i="3"/>
  <c r="P3135" i="3" s="1"/>
  <c r="J3135" i="3"/>
  <c r="Z3134" i="3"/>
  <c r="X3134" i="3"/>
  <c r="V3134" i="3"/>
  <c r="T3134" i="3"/>
  <c r="Q3134" i="3"/>
  <c r="R3134" i="3" s="1"/>
  <c r="O3134" i="3"/>
  <c r="P3134" i="3" s="1"/>
  <c r="J3134" i="3"/>
  <c r="Z3133" i="3"/>
  <c r="X3133" i="3"/>
  <c r="V3133" i="3"/>
  <c r="T3133" i="3"/>
  <c r="Q3133" i="3"/>
  <c r="R3133" i="3" s="1"/>
  <c r="O3133" i="3"/>
  <c r="P3133" i="3" s="1"/>
  <c r="J3133" i="3"/>
  <c r="Z3132" i="3"/>
  <c r="X3132" i="3"/>
  <c r="V3132" i="3"/>
  <c r="T3132" i="3"/>
  <c r="Q3132" i="3"/>
  <c r="R3132" i="3" s="1"/>
  <c r="O3132" i="3"/>
  <c r="P3132" i="3" s="1"/>
  <c r="J3132" i="3"/>
  <c r="Z3131" i="3"/>
  <c r="X3131" i="3"/>
  <c r="V3131" i="3"/>
  <c r="T3131" i="3"/>
  <c r="Q3131" i="3"/>
  <c r="R3131" i="3" s="1"/>
  <c r="O3131" i="3"/>
  <c r="P3131" i="3" s="1"/>
  <c r="J3131" i="3"/>
  <c r="Z3130" i="3"/>
  <c r="X3130" i="3"/>
  <c r="V3130" i="3"/>
  <c r="T3130" i="3"/>
  <c r="Q3130" i="3"/>
  <c r="R3130" i="3" s="1"/>
  <c r="O3130" i="3"/>
  <c r="P3130" i="3" s="1"/>
  <c r="J3130" i="3"/>
  <c r="Z3129" i="3"/>
  <c r="X3129" i="3"/>
  <c r="V3129" i="3"/>
  <c r="T3129" i="3"/>
  <c r="Q3129" i="3"/>
  <c r="R3129" i="3" s="1"/>
  <c r="O3129" i="3"/>
  <c r="P3129" i="3" s="1"/>
  <c r="J3129" i="3"/>
  <c r="Z3128" i="3"/>
  <c r="X3128" i="3"/>
  <c r="V3128" i="3"/>
  <c r="T3128" i="3"/>
  <c r="Q3128" i="3"/>
  <c r="R3128" i="3" s="1"/>
  <c r="O3128" i="3"/>
  <c r="P3128" i="3" s="1"/>
  <c r="J3128" i="3"/>
  <c r="Z3127" i="3"/>
  <c r="X3127" i="3"/>
  <c r="V3127" i="3"/>
  <c r="T3127" i="3"/>
  <c r="Q3127" i="3"/>
  <c r="R3127" i="3" s="1"/>
  <c r="O3127" i="3"/>
  <c r="P3127" i="3" s="1"/>
  <c r="J3127" i="3"/>
  <c r="Z3126" i="3"/>
  <c r="X3126" i="3"/>
  <c r="V3126" i="3"/>
  <c r="T3126" i="3"/>
  <c r="Q3126" i="3"/>
  <c r="R3126" i="3" s="1"/>
  <c r="O3126" i="3"/>
  <c r="P3126" i="3" s="1"/>
  <c r="J3126" i="3"/>
  <c r="Z3125" i="3"/>
  <c r="X3125" i="3"/>
  <c r="V3125" i="3"/>
  <c r="T3125" i="3"/>
  <c r="Q3125" i="3"/>
  <c r="R3125" i="3" s="1"/>
  <c r="O3125" i="3"/>
  <c r="P3125" i="3" s="1"/>
  <c r="J3125" i="3"/>
  <c r="Z3124" i="3"/>
  <c r="X3124" i="3"/>
  <c r="V3124" i="3"/>
  <c r="T3124" i="3"/>
  <c r="Q3124" i="3"/>
  <c r="R3124" i="3" s="1"/>
  <c r="O3124" i="3"/>
  <c r="P3124" i="3" s="1"/>
  <c r="J3124" i="3"/>
  <c r="Z3123" i="3"/>
  <c r="X3123" i="3"/>
  <c r="V3123" i="3"/>
  <c r="T3123" i="3"/>
  <c r="Q3123" i="3"/>
  <c r="R3123" i="3" s="1"/>
  <c r="O3123" i="3"/>
  <c r="P3123" i="3" s="1"/>
  <c r="J3123" i="3"/>
  <c r="Z3122" i="3"/>
  <c r="X3122" i="3"/>
  <c r="V3122" i="3"/>
  <c r="T3122" i="3"/>
  <c r="Q3122" i="3"/>
  <c r="R3122" i="3" s="1"/>
  <c r="O3122" i="3"/>
  <c r="P3122" i="3" s="1"/>
  <c r="J3122" i="3"/>
  <c r="Z3121" i="3"/>
  <c r="X3121" i="3"/>
  <c r="V3121" i="3"/>
  <c r="T3121" i="3"/>
  <c r="Q3121" i="3"/>
  <c r="R3121" i="3" s="1"/>
  <c r="O3121" i="3"/>
  <c r="P3121" i="3" s="1"/>
  <c r="J3121" i="3"/>
  <c r="Z3120" i="3"/>
  <c r="X3120" i="3"/>
  <c r="V3120" i="3"/>
  <c r="T3120" i="3"/>
  <c r="Q3120" i="3"/>
  <c r="R3120" i="3" s="1"/>
  <c r="O3120" i="3"/>
  <c r="P3120" i="3" s="1"/>
  <c r="J3120" i="3"/>
  <c r="Z3119" i="3"/>
  <c r="X3119" i="3"/>
  <c r="V3119" i="3"/>
  <c r="T3119" i="3"/>
  <c r="Q3119" i="3"/>
  <c r="R3119" i="3" s="1"/>
  <c r="O3119" i="3"/>
  <c r="P3119" i="3" s="1"/>
  <c r="J3119" i="3"/>
  <c r="Z3118" i="3"/>
  <c r="X3118" i="3"/>
  <c r="V3118" i="3"/>
  <c r="T3118" i="3"/>
  <c r="Q3118" i="3"/>
  <c r="R3118" i="3" s="1"/>
  <c r="O3118" i="3"/>
  <c r="P3118" i="3" s="1"/>
  <c r="J3118" i="3"/>
  <c r="Z3117" i="3"/>
  <c r="X3117" i="3"/>
  <c r="V3117" i="3"/>
  <c r="T3117" i="3"/>
  <c r="Q3117" i="3"/>
  <c r="R3117" i="3" s="1"/>
  <c r="O3117" i="3"/>
  <c r="P3117" i="3" s="1"/>
  <c r="J3117" i="3"/>
  <c r="Z3116" i="3"/>
  <c r="X3116" i="3"/>
  <c r="V3116" i="3"/>
  <c r="T3116" i="3"/>
  <c r="Q3116" i="3"/>
  <c r="R3116" i="3" s="1"/>
  <c r="O3116" i="3"/>
  <c r="P3116" i="3" s="1"/>
  <c r="J3116" i="3"/>
  <c r="Z3115" i="3"/>
  <c r="X3115" i="3"/>
  <c r="V3115" i="3"/>
  <c r="T3115" i="3"/>
  <c r="Q3115" i="3"/>
  <c r="R3115" i="3" s="1"/>
  <c r="O3115" i="3"/>
  <c r="P3115" i="3" s="1"/>
  <c r="J3115" i="3"/>
  <c r="Z3114" i="3"/>
  <c r="X3114" i="3"/>
  <c r="V3114" i="3"/>
  <c r="T3114" i="3"/>
  <c r="Q3114" i="3"/>
  <c r="R3114" i="3" s="1"/>
  <c r="O3114" i="3"/>
  <c r="P3114" i="3" s="1"/>
  <c r="J3114" i="3"/>
  <c r="Z3113" i="3"/>
  <c r="X3113" i="3"/>
  <c r="V3113" i="3"/>
  <c r="T3113" i="3"/>
  <c r="Q3113" i="3"/>
  <c r="R3113" i="3" s="1"/>
  <c r="O3113" i="3"/>
  <c r="P3113" i="3" s="1"/>
  <c r="J3113" i="3"/>
  <c r="Z3112" i="3"/>
  <c r="X3112" i="3"/>
  <c r="V3112" i="3"/>
  <c r="T3112" i="3"/>
  <c r="Q3112" i="3"/>
  <c r="R3112" i="3" s="1"/>
  <c r="O3112" i="3"/>
  <c r="P3112" i="3" s="1"/>
  <c r="J3112" i="3"/>
  <c r="Z3111" i="3"/>
  <c r="X3111" i="3"/>
  <c r="V3111" i="3"/>
  <c r="T3111" i="3"/>
  <c r="Q3111" i="3"/>
  <c r="R3111" i="3" s="1"/>
  <c r="O3111" i="3"/>
  <c r="P3111" i="3" s="1"/>
  <c r="J3111" i="3"/>
  <c r="Z3110" i="3"/>
  <c r="X3110" i="3"/>
  <c r="V3110" i="3"/>
  <c r="T3110" i="3"/>
  <c r="Q3110" i="3"/>
  <c r="R3110" i="3" s="1"/>
  <c r="O3110" i="3"/>
  <c r="P3110" i="3" s="1"/>
  <c r="J3110" i="3"/>
  <c r="Z3109" i="3"/>
  <c r="X3109" i="3"/>
  <c r="V3109" i="3"/>
  <c r="T3109" i="3"/>
  <c r="Q3109" i="3"/>
  <c r="R3109" i="3" s="1"/>
  <c r="O3109" i="3"/>
  <c r="P3109" i="3" s="1"/>
  <c r="J3109" i="3"/>
  <c r="Z3108" i="3"/>
  <c r="X3108" i="3"/>
  <c r="V3108" i="3"/>
  <c r="T3108" i="3"/>
  <c r="Q3108" i="3"/>
  <c r="R3108" i="3" s="1"/>
  <c r="O3108" i="3"/>
  <c r="P3108" i="3" s="1"/>
  <c r="J3108" i="3"/>
  <c r="Z3107" i="3"/>
  <c r="X3107" i="3"/>
  <c r="V3107" i="3"/>
  <c r="T3107" i="3"/>
  <c r="Q3107" i="3"/>
  <c r="R3107" i="3" s="1"/>
  <c r="O3107" i="3"/>
  <c r="P3107" i="3" s="1"/>
  <c r="J3107" i="3"/>
  <c r="Z3106" i="3"/>
  <c r="X3106" i="3"/>
  <c r="V3106" i="3"/>
  <c r="T3106" i="3"/>
  <c r="Q3106" i="3"/>
  <c r="R3106" i="3" s="1"/>
  <c r="O3106" i="3"/>
  <c r="P3106" i="3" s="1"/>
  <c r="J3106" i="3"/>
  <c r="Z3105" i="3"/>
  <c r="X3105" i="3"/>
  <c r="V3105" i="3"/>
  <c r="T3105" i="3"/>
  <c r="Q3105" i="3"/>
  <c r="R3105" i="3" s="1"/>
  <c r="O3105" i="3"/>
  <c r="P3105" i="3" s="1"/>
  <c r="J3105" i="3"/>
  <c r="Z3104" i="3"/>
  <c r="X3104" i="3"/>
  <c r="V3104" i="3"/>
  <c r="T3104" i="3"/>
  <c r="Q3104" i="3"/>
  <c r="R3104" i="3" s="1"/>
  <c r="O3104" i="3"/>
  <c r="P3104" i="3" s="1"/>
  <c r="J3104" i="3"/>
  <c r="Z3103" i="3"/>
  <c r="X3103" i="3"/>
  <c r="V3103" i="3"/>
  <c r="T3103" i="3"/>
  <c r="Q3103" i="3"/>
  <c r="R3103" i="3" s="1"/>
  <c r="O3103" i="3"/>
  <c r="P3103" i="3" s="1"/>
  <c r="J3103" i="3"/>
  <c r="Z3102" i="3"/>
  <c r="X3102" i="3"/>
  <c r="V3102" i="3"/>
  <c r="T3102" i="3"/>
  <c r="Q3102" i="3"/>
  <c r="R3102" i="3" s="1"/>
  <c r="O3102" i="3"/>
  <c r="P3102" i="3" s="1"/>
  <c r="J3102" i="3"/>
  <c r="Z3101" i="3"/>
  <c r="X3101" i="3"/>
  <c r="V3101" i="3"/>
  <c r="T3101" i="3"/>
  <c r="Q3101" i="3"/>
  <c r="R3101" i="3" s="1"/>
  <c r="O3101" i="3"/>
  <c r="P3101" i="3" s="1"/>
  <c r="J3101" i="3"/>
  <c r="Z3100" i="3"/>
  <c r="X3100" i="3"/>
  <c r="V3100" i="3"/>
  <c r="T3100" i="3"/>
  <c r="Q3100" i="3"/>
  <c r="R3100" i="3" s="1"/>
  <c r="O3100" i="3"/>
  <c r="P3100" i="3" s="1"/>
  <c r="J3100" i="3"/>
  <c r="Z3099" i="3"/>
  <c r="X3099" i="3"/>
  <c r="V3099" i="3"/>
  <c r="T3099" i="3"/>
  <c r="Q3099" i="3"/>
  <c r="R3099" i="3" s="1"/>
  <c r="O3099" i="3"/>
  <c r="P3099" i="3" s="1"/>
  <c r="J3099" i="3"/>
  <c r="Z3098" i="3"/>
  <c r="X3098" i="3"/>
  <c r="V3098" i="3"/>
  <c r="T3098" i="3"/>
  <c r="Q3098" i="3"/>
  <c r="R3098" i="3" s="1"/>
  <c r="O3098" i="3"/>
  <c r="P3098" i="3" s="1"/>
  <c r="J3098" i="3"/>
  <c r="Z3097" i="3"/>
  <c r="X3097" i="3"/>
  <c r="V3097" i="3"/>
  <c r="T3097" i="3"/>
  <c r="Q3097" i="3"/>
  <c r="R3097" i="3" s="1"/>
  <c r="O3097" i="3"/>
  <c r="P3097" i="3" s="1"/>
  <c r="J3097" i="3"/>
  <c r="Z3096" i="3"/>
  <c r="X3096" i="3"/>
  <c r="V3096" i="3"/>
  <c r="T3096" i="3"/>
  <c r="Q3096" i="3"/>
  <c r="R3096" i="3" s="1"/>
  <c r="O3096" i="3"/>
  <c r="P3096" i="3" s="1"/>
  <c r="J3096" i="3"/>
  <c r="Z3095" i="3"/>
  <c r="X3095" i="3"/>
  <c r="V3095" i="3"/>
  <c r="T3095" i="3"/>
  <c r="Q3095" i="3"/>
  <c r="R3095" i="3" s="1"/>
  <c r="O3095" i="3"/>
  <c r="P3095" i="3" s="1"/>
  <c r="J3095" i="3"/>
  <c r="Z3094" i="3"/>
  <c r="X3094" i="3"/>
  <c r="V3094" i="3"/>
  <c r="T3094" i="3"/>
  <c r="Q3094" i="3"/>
  <c r="R3094" i="3" s="1"/>
  <c r="O3094" i="3"/>
  <c r="P3094" i="3" s="1"/>
  <c r="J3094" i="3"/>
  <c r="Z3093" i="3"/>
  <c r="X3093" i="3"/>
  <c r="V3093" i="3"/>
  <c r="T3093" i="3"/>
  <c r="Q3093" i="3"/>
  <c r="R3093" i="3" s="1"/>
  <c r="O3093" i="3"/>
  <c r="P3093" i="3" s="1"/>
  <c r="J3093" i="3"/>
  <c r="Z3092" i="3"/>
  <c r="X3092" i="3"/>
  <c r="V3092" i="3"/>
  <c r="T3092" i="3"/>
  <c r="Q3092" i="3"/>
  <c r="R3092" i="3" s="1"/>
  <c r="O3092" i="3"/>
  <c r="P3092" i="3" s="1"/>
  <c r="J3092" i="3"/>
  <c r="Z3091" i="3"/>
  <c r="X3091" i="3"/>
  <c r="V3091" i="3"/>
  <c r="T3091" i="3"/>
  <c r="Q3091" i="3"/>
  <c r="R3091" i="3" s="1"/>
  <c r="O3091" i="3"/>
  <c r="P3091" i="3" s="1"/>
  <c r="J3091" i="3"/>
  <c r="Z3090" i="3"/>
  <c r="X3090" i="3"/>
  <c r="V3090" i="3"/>
  <c r="T3090" i="3"/>
  <c r="Q3090" i="3"/>
  <c r="R3090" i="3" s="1"/>
  <c r="O3090" i="3"/>
  <c r="P3090" i="3" s="1"/>
  <c r="J3090" i="3"/>
  <c r="Z3089" i="3"/>
  <c r="X3089" i="3"/>
  <c r="V3089" i="3"/>
  <c r="T3089" i="3"/>
  <c r="Q3089" i="3"/>
  <c r="R3089" i="3" s="1"/>
  <c r="O3089" i="3"/>
  <c r="P3089" i="3" s="1"/>
  <c r="J3089" i="3"/>
  <c r="Z3088" i="3"/>
  <c r="X3088" i="3"/>
  <c r="V3088" i="3"/>
  <c r="T3088" i="3"/>
  <c r="Q3088" i="3"/>
  <c r="R3088" i="3" s="1"/>
  <c r="O3088" i="3"/>
  <c r="P3088" i="3" s="1"/>
  <c r="J3088" i="3"/>
  <c r="Z3087" i="3"/>
  <c r="X3087" i="3"/>
  <c r="V3087" i="3"/>
  <c r="T3087" i="3"/>
  <c r="Q3087" i="3"/>
  <c r="R3087" i="3" s="1"/>
  <c r="O3087" i="3"/>
  <c r="P3087" i="3" s="1"/>
  <c r="J3087" i="3"/>
  <c r="Z3086" i="3"/>
  <c r="X3086" i="3"/>
  <c r="V3086" i="3"/>
  <c r="T3086" i="3"/>
  <c r="Q3086" i="3"/>
  <c r="R3086" i="3" s="1"/>
  <c r="O3086" i="3"/>
  <c r="P3086" i="3" s="1"/>
  <c r="J3086" i="3"/>
  <c r="Z3085" i="3"/>
  <c r="X3085" i="3"/>
  <c r="V3085" i="3"/>
  <c r="T3085" i="3"/>
  <c r="Q3085" i="3"/>
  <c r="R3085" i="3" s="1"/>
  <c r="O3085" i="3"/>
  <c r="P3085" i="3" s="1"/>
  <c r="J3085" i="3"/>
  <c r="Z3084" i="3"/>
  <c r="X3084" i="3"/>
  <c r="V3084" i="3"/>
  <c r="T3084" i="3"/>
  <c r="Q3084" i="3"/>
  <c r="R3084" i="3" s="1"/>
  <c r="O3084" i="3"/>
  <c r="P3084" i="3" s="1"/>
  <c r="J3084" i="3"/>
  <c r="Z3083" i="3"/>
  <c r="X3083" i="3"/>
  <c r="V3083" i="3"/>
  <c r="T3083" i="3"/>
  <c r="Q3083" i="3"/>
  <c r="R3083" i="3" s="1"/>
  <c r="O3083" i="3"/>
  <c r="P3083" i="3" s="1"/>
  <c r="J3083" i="3"/>
  <c r="Z3082" i="3"/>
  <c r="X3082" i="3"/>
  <c r="V3082" i="3"/>
  <c r="T3082" i="3"/>
  <c r="Q3082" i="3"/>
  <c r="R3082" i="3" s="1"/>
  <c r="O3082" i="3"/>
  <c r="P3082" i="3" s="1"/>
  <c r="J3082" i="3"/>
  <c r="Z3081" i="3"/>
  <c r="X3081" i="3"/>
  <c r="V3081" i="3"/>
  <c r="T3081" i="3"/>
  <c r="Q3081" i="3"/>
  <c r="R3081" i="3" s="1"/>
  <c r="O3081" i="3"/>
  <c r="P3081" i="3" s="1"/>
  <c r="J3081" i="3"/>
  <c r="Z3080" i="3"/>
  <c r="X3080" i="3"/>
  <c r="V3080" i="3"/>
  <c r="T3080" i="3"/>
  <c r="Q3080" i="3"/>
  <c r="R3080" i="3" s="1"/>
  <c r="O3080" i="3"/>
  <c r="P3080" i="3" s="1"/>
  <c r="J3080" i="3"/>
  <c r="Z3079" i="3"/>
  <c r="X3079" i="3"/>
  <c r="V3079" i="3"/>
  <c r="T3079" i="3"/>
  <c r="Q3079" i="3"/>
  <c r="R3079" i="3" s="1"/>
  <c r="O3079" i="3"/>
  <c r="P3079" i="3" s="1"/>
  <c r="J3079" i="3"/>
  <c r="Z3078" i="3"/>
  <c r="X3078" i="3"/>
  <c r="V3078" i="3"/>
  <c r="T3078" i="3"/>
  <c r="Q3078" i="3"/>
  <c r="R3078" i="3" s="1"/>
  <c r="O3078" i="3"/>
  <c r="P3078" i="3" s="1"/>
  <c r="J3078" i="3"/>
  <c r="Z3077" i="3"/>
  <c r="X3077" i="3"/>
  <c r="V3077" i="3"/>
  <c r="T3077" i="3"/>
  <c r="Q3077" i="3"/>
  <c r="R3077" i="3" s="1"/>
  <c r="O3077" i="3"/>
  <c r="P3077" i="3" s="1"/>
  <c r="J3077" i="3"/>
  <c r="Z3076" i="3"/>
  <c r="X3076" i="3"/>
  <c r="V3076" i="3"/>
  <c r="T3076" i="3"/>
  <c r="Q3076" i="3"/>
  <c r="R3076" i="3" s="1"/>
  <c r="O3076" i="3"/>
  <c r="P3076" i="3" s="1"/>
  <c r="J3076" i="3"/>
  <c r="Z3075" i="3"/>
  <c r="X3075" i="3"/>
  <c r="V3075" i="3"/>
  <c r="T3075" i="3"/>
  <c r="Q3075" i="3"/>
  <c r="R3075" i="3" s="1"/>
  <c r="O3075" i="3"/>
  <c r="P3075" i="3" s="1"/>
  <c r="J3075" i="3"/>
  <c r="Z3074" i="3"/>
  <c r="X3074" i="3"/>
  <c r="V3074" i="3"/>
  <c r="T3074" i="3"/>
  <c r="Q3074" i="3"/>
  <c r="R3074" i="3" s="1"/>
  <c r="O3074" i="3"/>
  <c r="P3074" i="3" s="1"/>
  <c r="J3074" i="3"/>
  <c r="Z3073" i="3"/>
  <c r="X3073" i="3"/>
  <c r="V3073" i="3"/>
  <c r="T3073" i="3"/>
  <c r="Q3073" i="3"/>
  <c r="R3073" i="3" s="1"/>
  <c r="O3073" i="3"/>
  <c r="P3073" i="3" s="1"/>
  <c r="J3073" i="3"/>
  <c r="Z3072" i="3"/>
  <c r="X3072" i="3"/>
  <c r="V3072" i="3"/>
  <c r="T3072" i="3"/>
  <c r="Q3072" i="3"/>
  <c r="R3072" i="3" s="1"/>
  <c r="O3072" i="3"/>
  <c r="P3072" i="3" s="1"/>
  <c r="J3072" i="3"/>
  <c r="Z3071" i="3"/>
  <c r="X3071" i="3"/>
  <c r="V3071" i="3"/>
  <c r="T3071" i="3"/>
  <c r="Q3071" i="3"/>
  <c r="R3071" i="3" s="1"/>
  <c r="O3071" i="3"/>
  <c r="P3071" i="3" s="1"/>
  <c r="J3071" i="3"/>
  <c r="Z3070" i="3"/>
  <c r="X3070" i="3"/>
  <c r="V3070" i="3"/>
  <c r="T3070" i="3"/>
  <c r="Q3070" i="3"/>
  <c r="R3070" i="3" s="1"/>
  <c r="O3070" i="3"/>
  <c r="P3070" i="3" s="1"/>
  <c r="J3070" i="3"/>
  <c r="Z3069" i="3"/>
  <c r="X3069" i="3"/>
  <c r="V3069" i="3"/>
  <c r="T3069" i="3"/>
  <c r="Q3069" i="3"/>
  <c r="R3069" i="3" s="1"/>
  <c r="O3069" i="3"/>
  <c r="P3069" i="3" s="1"/>
  <c r="J3069" i="3"/>
  <c r="Z3068" i="3"/>
  <c r="X3068" i="3"/>
  <c r="V3068" i="3"/>
  <c r="T3068" i="3"/>
  <c r="Q3068" i="3"/>
  <c r="R3068" i="3" s="1"/>
  <c r="O3068" i="3"/>
  <c r="P3068" i="3" s="1"/>
  <c r="J3068" i="3"/>
  <c r="Z3067" i="3"/>
  <c r="X3067" i="3"/>
  <c r="V3067" i="3"/>
  <c r="T3067" i="3"/>
  <c r="Q3067" i="3"/>
  <c r="R3067" i="3" s="1"/>
  <c r="O3067" i="3"/>
  <c r="P3067" i="3" s="1"/>
  <c r="J3067" i="3"/>
  <c r="Z3066" i="3"/>
  <c r="X3066" i="3"/>
  <c r="V3066" i="3"/>
  <c r="T3066" i="3"/>
  <c r="Q3066" i="3"/>
  <c r="R3066" i="3" s="1"/>
  <c r="O3066" i="3"/>
  <c r="P3066" i="3" s="1"/>
  <c r="J3066" i="3"/>
  <c r="Z3065" i="3"/>
  <c r="X3065" i="3"/>
  <c r="V3065" i="3"/>
  <c r="T3065" i="3"/>
  <c r="Q3065" i="3"/>
  <c r="R3065" i="3" s="1"/>
  <c r="O3065" i="3"/>
  <c r="P3065" i="3" s="1"/>
  <c r="J3065" i="3"/>
  <c r="Z3064" i="3"/>
  <c r="X3064" i="3"/>
  <c r="V3064" i="3"/>
  <c r="T3064" i="3"/>
  <c r="Q3064" i="3"/>
  <c r="R3064" i="3" s="1"/>
  <c r="O3064" i="3"/>
  <c r="P3064" i="3" s="1"/>
  <c r="J3064" i="3"/>
  <c r="Z3063" i="3"/>
  <c r="X3063" i="3"/>
  <c r="V3063" i="3"/>
  <c r="T3063" i="3"/>
  <c r="Q3063" i="3"/>
  <c r="R3063" i="3" s="1"/>
  <c r="O3063" i="3"/>
  <c r="P3063" i="3" s="1"/>
  <c r="J3063" i="3"/>
  <c r="Z3062" i="3"/>
  <c r="X3062" i="3"/>
  <c r="V3062" i="3"/>
  <c r="T3062" i="3"/>
  <c r="Q3062" i="3"/>
  <c r="R3062" i="3" s="1"/>
  <c r="O3062" i="3"/>
  <c r="P3062" i="3" s="1"/>
  <c r="J3062" i="3"/>
  <c r="Z3061" i="3"/>
  <c r="X3061" i="3"/>
  <c r="V3061" i="3"/>
  <c r="T3061" i="3"/>
  <c r="Q3061" i="3"/>
  <c r="R3061" i="3" s="1"/>
  <c r="O3061" i="3"/>
  <c r="P3061" i="3" s="1"/>
  <c r="J3061" i="3"/>
  <c r="Z3060" i="3"/>
  <c r="X3060" i="3"/>
  <c r="V3060" i="3"/>
  <c r="T3060" i="3"/>
  <c r="Q3060" i="3"/>
  <c r="R3060" i="3" s="1"/>
  <c r="O3060" i="3"/>
  <c r="P3060" i="3" s="1"/>
  <c r="J3060" i="3"/>
  <c r="Z3059" i="3"/>
  <c r="X3059" i="3"/>
  <c r="V3059" i="3"/>
  <c r="T3059" i="3"/>
  <c r="Q3059" i="3"/>
  <c r="R3059" i="3" s="1"/>
  <c r="O3059" i="3"/>
  <c r="P3059" i="3" s="1"/>
  <c r="J3059" i="3"/>
  <c r="Z3058" i="3"/>
  <c r="X3058" i="3"/>
  <c r="V3058" i="3"/>
  <c r="T3058" i="3"/>
  <c r="Q3058" i="3"/>
  <c r="R3058" i="3" s="1"/>
  <c r="O3058" i="3"/>
  <c r="P3058" i="3" s="1"/>
  <c r="J3058" i="3"/>
  <c r="Z3057" i="3"/>
  <c r="X3057" i="3"/>
  <c r="V3057" i="3"/>
  <c r="T3057" i="3"/>
  <c r="Q3057" i="3"/>
  <c r="R3057" i="3" s="1"/>
  <c r="O3057" i="3"/>
  <c r="P3057" i="3" s="1"/>
  <c r="J3057" i="3"/>
  <c r="Z3056" i="3"/>
  <c r="X3056" i="3"/>
  <c r="V3056" i="3"/>
  <c r="T3056" i="3"/>
  <c r="Q3056" i="3"/>
  <c r="R3056" i="3" s="1"/>
  <c r="O3056" i="3"/>
  <c r="P3056" i="3" s="1"/>
  <c r="J3056" i="3"/>
  <c r="Z3055" i="3"/>
  <c r="X3055" i="3"/>
  <c r="V3055" i="3"/>
  <c r="T3055" i="3"/>
  <c r="Q3055" i="3"/>
  <c r="R3055" i="3" s="1"/>
  <c r="O3055" i="3"/>
  <c r="P3055" i="3" s="1"/>
  <c r="J3055" i="3"/>
  <c r="Z3054" i="3"/>
  <c r="X3054" i="3"/>
  <c r="V3054" i="3"/>
  <c r="T3054" i="3"/>
  <c r="Q3054" i="3"/>
  <c r="R3054" i="3" s="1"/>
  <c r="O3054" i="3"/>
  <c r="P3054" i="3" s="1"/>
  <c r="J3054" i="3"/>
  <c r="Z3053" i="3"/>
  <c r="X3053" i="3"/>
  <c r="V3053" i="3"/>
  <c r="T3053" i="3"/>
  <c r="Q3053" i="3"/>
  <c r="R3053" i="3" s="1"/>
  <c r="O3053" i="3"/>
  <c r="P3053" i="3" s="1"/>
  <c r="J3053" i="3"/>
  <c r="Z3052" i="3"/>
  <c r="X3052" i="3"/>
  <c r="V3052" i="3"/>
  <c r="T3052" i="3"/>
  <c r="Q3052" i="3"/>
  <c r="R3052" i="3" s="1"/>
  <c r="O3052" i="3"/>
  <c r="P3052" i="3" s="1"/>
  <c r="J3052" i="3"/>
  <c r="Z3051" i="3"/>
  <c r="X3051" i="3"/>
  <c r="V3051" i="3"/>
  <c r="T3051" i="3"/>
  <c r="Q3051" i="3"/>
  <c r="R3051" i="3" s="1"/>
  <c r="O3051" i="3"/>
  <c r="P3051" i="3" s="1"/>
  <c r="J3051" i="3"/>
  <c r="Z3050" i="3"/>
  <c r="X3050" i="3"/>
  <c r="V3050" i="3"/>
  <c r="T3050" i="3"/>
  <c r="Q3050" i="3"/>
  <c r="R3050" i="3" s="1"/>
  <c r="O3050" i="3"/>
  <c r="P3050" i="3" s="1"/>
  <c r="J3050" i="3"/>
  <c r="Z3049" i="3"/>
  <c r="X3049" i="3"/>
  <c r="V3049" i="3"/>
  <c r="T3049" i="3"/>
  <c r="Q3049" i="3"/>
  <c r="R3049" i="3" s="1"/>
  <c r="O3049" i="3"/>
  <c r="P3049" i="3" s="1"/>
  <c r="J3049" i="3"/>
  <c r="Z3048" i="3"/>
  <c r="X3048" i="3"/>
  <c r="V3048" i="3"/>
  <c r="T3048" i="3"/>
  <c r="Q3048" i="3"/>
  <c r="R3048" i="3" s="1"/>
  <c r="O3048" i="3"/>
  <c r="P3048" i="3" s="1"/>
  <c r="J3048" i="3"/>
  <c r="Z3047" i="3"/>
  <c r="X3047" i="3"/>
  <c r="V3047" i="3"/>
  <c r="T3047" i="3"/>
  <c r="Q3047" i="3"/>
  <c r="R3047" i="3" s="1"/>
  <c r="O3047" i="3"/>
  <c r="P3047" i="3" s="1"/>
  <c r="J3047" i="3"/>
  <c r="Z3046" i="3"/>
  <c r="X3046" i="3"/>
  <c r="V3046" i="3"/>
  <c r="T3046" i="3"/>
  <c r="Q3046" i="3"/>
  <c r="R3046" i="3" s="1"/>
  <c r="O3046" i="3"/>
  <c r="P3046" i="3" s="1"/>
  <c r="J3046" i="3"/>
  <c r="Z3045" i="3"/>
  <c r="X3045" i="3"/>
  <c r="V3045" i="3"/>
  <c r="T3045" i="3"/>
  <c r="Q3045" i="3"/>
  <c r="R3045" i="3" s="1"/>
  <c r="O3045" i="3"/>
  <c r="P3045" i="3" s="1"/>
  <c r="J3045" i="3"/>
  <c r="Z3044" i="3"/>
  <c r="X3044" i="3"/>
  <c r="V3044" i="3"/>
  <c r="T3044" i="3"/>
  <c r="Q3044" i="3"/>
  <c r="R3044" i="3" s="1"/>
  <c r="O3044" i="3"/>
  <c r="P3044" i="3" s="1"/>
  <c r="J3044" i="3"/>
  <c r="Z3043" i="3"/>
  <c r="X3043" i="3"/>
  <c r="V3043" i="3"/>
  <c r="T3043" i="3"/>
  <c r="Q3043" i="3"/>
  <c r="R3043" i="3" s="1"/>
  <c r="O3043" i="3"/>
  <c r="P3043" i="3" s="1"/>
  <c r="J3043" i="3"/>
  <c r="Z3042" i="3"/>
  <c r="X3042" i="3"/>
  <c r="V3042" i="3"/>
  <c r="T3042" i="3"/>
  <c r="Q3042" i="3"/>
  <c r="R3042" i="3" s="1"/>
  <c r="O3042" i="3"/>
  <c r="P3042" i="3" s="1"/>
  <c r="J3042" i="3"/>
  <c r="Z3041" i="3"/>
  <c r="X3041" i="3"/>
  <c r="V3041" i="3"/>
  <c r="T3041" i="3"/>
  <c r="Q3041" i="3"/>
  <c r="R3041" i="3" s="1"/>
  <c r="O3041" i="3"/>
  <c r="P3041" i="3" s="1"/>
  <c r="J3041" i="3"/>
  <c r="Z3040" i="3"/>
  <c r="X3040" i="3"/>
  <c r="V3040" i="3"/>
  <c r="T3040" i="3"/>
  <c r="Q3040" i="3"/>
  <c r="R3040" i="3" s="1"/>
  <c r="O3040" i="3"/>
  <c r="P3040" i="3" s="1"/>
  <c r="J3040" i="3"/>
  <c r="Z3039" i="3"/>
  <c r="X3039" i="3"/>
  <c r="V3039" i="3"/>
  <c r="T3039" i="3"/>
  <c r="Q3039" i="3"/>
  <c r="R3039" i="3" s="1"/>
  <c r="O3039" i="3"/>
  <c r="P3039" i="3" s="1"/>
  <c r="J3039" i="3"/>
  <c r="Z3038" i="3"/>
  <c r="X3038" i="3"/>
  <c r="V3038" i="3"/>
  <c r="T3038" i="3"/>
  <c r="Q3038" i="3"/>
  <c r="R3038" i="3" s="1"/>
  <c r="O3038" i="3"/>
  <c r="P3038" i="3" s="1"/>
  <c r="J3038" i="3"/>
  <c r="Z3037" i="3"/>
  <c r="X3037" i="3"/>
  <c r="V3037" i="3"/>
  <c r="T3037" i="3"/>
  <c r="Q3037" i="3"/>
  <c r="R3037" i="3" s="1"/>
  <c r="O3037" i="3"/>
  <c r="P3037" i="3" s="1"/>
  <c r="J3037" i="3"/>
  <c r="Z3036" i="3"/>
  <c r="X3036" i="3"/>
  <c r="V3036" i="3"/>
  <c r="T3036" i="3"/>
  <c r="Q3036" i="3"/>
  <c r="R3036" i="3" s="1"/>
  <c r="O3036" i="3"/>
  <c r="P3036" i="3" s="1"/>
  <c r="J3036" i="3"/>
  <c r="Z3035" i="3"/>
  <c r="X3035" i="3"/>
  <c r="V3035" i="3"/>
  <c r="T3035" i="3"/>
  <c r="Q3035" i="3"/>
  <c r="R3035" i="3" s="1"/>
  <c r="O3035" i="3"/>
  <c r="P3035" i="3" s="1"/>
  <c r="J3035" i="3"/>
  <c r="Z3034" i="3"/>
  <c r="X3034" i="3"/>
  <c r="V3034" i="3"/>
  <c r="T3034" i="3"/>
  <c r="Q3034" i="3"/>
  <c r="R3034" i="3" s="1"/>
  <c r="O3034" i="3"/>
  <c r="P3034" i="3" s="1"/>
  <c r="J3034" i="3"/>
  <c r="Z3033" i="3"/>
  <c r="X3033" i="3"/>
  <c r="V3033" i="3"/>
  <c r="T3033" i="3"/>
  <c r="Q3033" i="3"/>
  <c r="R3033" i="3" s="1"/>
  <c r="O3033" i="3"/>
  <c r="P3033" i="3" s="1"/>
  <c r="J3033" i="3"/>
  <c r="Z3032" i="3"/>
  <c r="X3032" i="3"/>
  <c r="V3032" i="3"/>
  <c r="T3032" i="3"/>
  <c r="Q3032" i="3"/>
  <c r="R3032" i="3" s="1"/>
  <c r="O3032" i="3"/>
  <c r="P3032" i="3" s="1"/>
  <c r="J3032" i="3"/>
  <c r="Z3031" i="3"/>
  <c r="X3031" i="3"/>
  <c r="V3031" i="3"/>
  <c r="T3031" i="3"/>
  <c r="Q3031" i="3"/>
  <c r="R3031" i="3" s="1"/>
  <c r="O3031" i="3"/>
  <c r="P3031" i="3" s="1"/>
  <c r="J3031" i="3"/>
  <c r="Z3030" i="3"/>
  <c r="X3030" i="3"/>
  <c r="V3030" i="3"/>
  <c r="T3030" i="3"/>
  <c r="Q3030" i="3"/>
  <c r="R3030" i="3" s="1"/>
  <c r="O3030" i="3"/>
  <c r="P3030" i="3" s="1"/>
  <c r="J3030" i="3"/>
  <c r="Z3029" i="3"/>
  <c r="X3029" i="3"/>
  <c r="V3029" i="3"/>
  <c r="T3029" i="3"/>
  <c r="Q3029" i="3"/>
  <c r="R3029" i="3" s="1"/>
  <c r="O3029" i="3"/>
  <c r="P3029" i="3" s="1"/>
  <c r="J3029" i="3"/>
  <c r="Z3028" i="3"/>
  <c r="X3028" i="3"/>
  <c r="V3028" i="3"/>
  <c r="T3028" i="3"/>
  <c r="Q3028" i="3"/>
  <c r="R3028" i="3" s="1"/>
  <c r="O3028" i="3"/>
  <c r="P3028" i="3" s="1"/>
  <c r="J3028" i="3"/>
  <c r="Z3027" i="3"/>
  <c r="X3027" i="3"/>
  <c r="V3027" i="3"/>
  <c r="T3027" i="3"/>
  <c r="Q3027" i="3"/>
  <c r="R3027" i="3" s="1"/>
  <c r="O3027" i="3"/>
  <c r="P3027" i="3" s="1"/>
  <c r="J3027" i="3"/>
  <c r="Z3026" i="3"/>
  <c r="X3026" i="3"/>
  <c r="V3026" i="3"/>
  <c r="T3026" i="3"/>
  <c r="Q3026" i="3"/>
  <c r="R3026" i="3" s="1"/>
  <c r="O3026" i="3"/>
  <c r="P3026" i="3" s="1"/>
  <c r="J3026" i="3"/>
  <c r="Z3025" i="3"/>
  <c r="X3025" i="3"/>
  <c r="V3025" i="3"/>
  <c r="T3025" i="3"/>
  <c r="Q3025" i="3"/>
  <c r="R3025" i="3" s="1"/>
  <c r="O3025" i="3"/>
  <c r="P3025" i="3" s="1"/>
  <c r="J3025" i="3"/>
  <c r="Z3024" i="3"/>
  <c r="X3024" i="3"/>
  <c r="V3024" i="3"/>
  <c r="T3024" i="3"/>
  <c r="Q3024" i="3"/>
  <c r="R3024" i="3" s="1"/>
  <c r="O3024" i="3"/>
  <c r="P3024" i="3" s="1"/>
  <c r="J3024" i="3"/>
  <c r="Z3023" i="3"/>
  <c r="X3023" i="3"/>
  <c r="V3023" i="3"/>
  <c r="T3023" i="3"/>
  <c r="Q3023" i="3"/>
  <c r="R3023" i="3" s="1"/>
  <c r="O3023" i="3"/>
  <c r="P3023" i="3" s="1"/>
  <c r="J3023" i="3"/>
  <c r="Z3022" i="3"/>
  <c r="X3022" i="3"/>
  <c r="V3022" i="3"/>
  <c r="T3022" i="3"/>
  <c r="Q3022" i="3"/>
  <c r="R3022" i="3" s="1"/>
  <c r="O3022" i="3"/>
  <c r="P3022" i="3" s="1"/>
  <c r="J3022" i="3"/>
  <c r="Z3021" i="3"/>
  <c r="X3021" i="3"/>
  <c r="V3021" i="3"/>
  <c r="T3021" i="3"/>
  <c r="Q3021" i="3"/>
  <c r="R3021" i="3" s="1"/>
  <c r="O3021" i="3"/>
  <c r="P3021" i="3" s="1"/>
  <c r="J3021" i="3"/>
  <c r="Z3020" i="3"/>
  <c r="X3020" i="3"/>
  <c r="V3020" i="3"/>
  <c r="T3020" i="3"/>
  <c r="Q3020" i="3"/>
  <c r="R3020" i="3" s="1"/>
  <c r="O3020" i="3"/>
  <c r="P3020" i="3" s="1"/>
  <c r="J3020" i="3"/>
  <c r="Z3019" i="3"/>
  <c r="X3019" i="3"/>
  <c r="V3019" i="3"/>
  <c r="T3019" i="3"/>
  <c r="Q3019" i="3"/>
  <c r="R3019" i="3" s="1"/>
  <c r="O3019" i="3"/>
  <c r="P3019" i="3" s="1"/>
  <c r="J3019" i="3"/>
  <c r="Z3018" i="3"/>
  <c r="X3018" i="3"/>
  <c r="V3018" i="3"/>
  <c r="T3018" i="3"/>
  <c r="Q3018" i="3"/>
  <c r="R3018" i="3" s="1"/>
  <c r="O3018" i="3"/>
  <c r="P3018" i="3" s="1"/>
  <c r="J3018" i="3"/>
  <c r="Z3017" i="3"/>
  <c r="X3017" i="3"/>
  <c r="V3017" i="3"/>
  <c r="T3017" i="3"/>
  <c r="Q3017" i="3"/>
  <c r="R3017" i="3" s="1"/>
  <c r="O3017" i="3"/>
  <c r="P3017" i="3" s="1"/>
  <c r="J3017" i="3"/>
  <c r="Z3016" i="3"/>
  <c r="X3016" i="3"/>
  <c r="V3016" i="3"/>
  <c r="T3016" i="3"/>
  <c r="Q3016" i="3"/>
  <c r="R3016" i="3" s="1"/>
  <c r="O3016" i="3"/>
  <c r="P3016" i="3" s="1"/>
  <c r="J3016" i="3"/>
  <c r="Z3015" i="3"/>
  <c r="X3015" i="3"/>
  <c r="V3015" i="3"/>
  <c r="T3015" i="3"/>
  <c r="Q3015" i="3"/>
  <c r="R3015" i="3" s="1"/>
  <c r="O3015" i="3"/>
  <c r="P3015" i="3" s="1"/>
  <c r="J3015" i="3"/>
  <c r="Z3014" i="3"/>
  <c r="X3014" i="3"/>
  <c r="V3014" i="3"/>
  <c r="T3014" i="3"/>
  <c r="Q3014" i="3"/>
  <c r="R3014" i="3" s="1"/>
  <c r="O3014" i="3"/>
  <c r="P3014" i="3" s="1"/>
  <c r="J3014" i="3"/>
  <c r="Z3013" i="3"/>
  <c r="X3013" i="3"/>
  <c r="V3013" i="3"/>
  <c r="T3013" i="3"/>
  <c r="Q3013" i="3"/>
  <c r="R3013" i="3" s="1"/>
  <c r="O3013" i="3"/>
  <c r="P3013" i="3" s="1"/>
  <c r="J3013" i="3"/>
  <c r="Z3012" i="3"/>
  <c r="X3012" i="3"/>
  <c r="V3012" i="3"/>
  <c r="T3012" i="3"/>
  <c r="Q3012" i="3"/>
  <c r="R3012" i="3" s="1"/>
  <c r="O3012" i="3"/>
  <c r="P3012" i="3" s="1"/>
  <c r="J3012" i="3"/>
  <c r="Z3011" i="3"/>
  <c r="X3011" i="3"/>
  <c r="V3011" i="3"/>
  <c r="T3011" i="3"/>
  <c r="Q3011" i="3"/>
  <c r="R3011" i="3" s="1"/>
  <c r="O3011" i="3"/>
  <c r="P3011" i="3" s="1"/>
  <c r="J3011" i="3"/>
  <c r="Z3010" i="3"/>
  <c r="X3010" i="3"/>
  <c r="V3010" i="3"/>
  <c r="T3010" i="3"/>
  <c r="Q3010" i="3"/>
  <c r="R3010" i="3" s="1"/>
  <c r="O3010" i="3"/>
  <c r="P3010" i="3" s="1"/>
  <c r="J3010" i="3"/>
  <c r="Z3009" i="3"/>
  <c r="X3009" i="3"/>
  <c r="V3009" i="3"/>
  <c r="T3009" i="3"/>
  <c r="Q3009" i="3"/>
  <c r="R3009" i="3" s="1"/>
  <c r="O3009" i="3"/>
  <c r="P3009" i="3" s="1"/>
  <c r="J3009" i="3"/>
  <c r="Z3008" i="3"/>
  <c r="X3008" i="3"/>
  <c r="V3008" i="3"/>
  <c r="T3008" i="3"/>
  <c r="Q3008" i="3"/>
  <c r="R3008" i="3" s="1"/>
  <c r="O3008" i="3"/>
  <c r="P3008" i="3" s="1"/>
  <c r="J3008" i="3"/>
  <c r="Z3007" i="3"/>
  <c r="X3007" i="3"/>
  <c r="V3007" i="3"/>
  <c r="T3007" i="3"/>
  <c r="Q3007" i="3"/>
  <c r="R3007" i="3" s="1"/>
  <c r="O3007" i="3"/>
  <c r="P3007" i="3" s="1"/>
  <c r="J3007" i="3"/>
  <c r="Z3006" i="3"/>
  <c r="X3006" i="3"/>
  <c r="V3006" i="3"/>
  <c r="T3006" i="3"/>
  <c r="Q3006" i="3"/>
  <c r="R3006" i="3" s="1"/>
  <c r="O3006" i="3"/>
  <c r="P3006" i="3" s="1"/>
  <c r="J3006" i="3"/>
  <c r="Z3005" i="3"/>
  <c r="X3005" i="3"/>
  <c r="V3005" i="3"/>
  <c r="T3005" i="3"/>
  <c r="Q3005" i="3"/>
  <c r="R3005" i="3" s="1"/>
  <c r="O3005" i="3"/>
  <c r="P3005" i="3" s="1"/>
  <c r="J3005" i="3"/>
  <c r="Z3004" i="3"/>
  <c r="X3004" i="3"/>
  <c r="V3004" i="3"/>
  <c r="T3004" i="3"/>
  <c r="Q3004" i="3"/>
  <c r="R3004" i="3" s="1"/>
  <c r="O3004" i="3"/>
  <c r="P3004" i="3" s="1"/>
  <c r="J3004" i="3"/>
  <c r="Z3003" i="3"/>
  <c r="X3003" i="3"/>
  <c r="V3003" i="3"/>
  <c r="T3003" i="3"/>
  <c r="Q3003" i="3"/>
  <c r="R3003" i="3" s="1"/>
  <c r="O3003" i="3"/>
  <c r="P3003" i="3" s="1"/>
  <c r="J3003" i="3"/>
  <c r="Z3002" i="3"/>
  <c r="X3002" i="3"/>
  <c r="V3002" i="3"/>
  <c r="T3002" i="3"/>
  <c r="Q3002" i="3"/>
  <c r="R3002" i="3" s="1"/>
  <c r="O3002" i="3"/>
  <c r="P3002" i="3" s="1"/>
  <c r="J3002" i="3"/>
  <c r="Z3001" i="3"/>
  <c r="X3001" i="3"/>
  <c r="V3001" i="3"/>
  <c r="T3001" i="3"/>
  <c r="Q3001" i="3"/>
  <c r="R3001" i="3" s="1"/>
  <c r="O3001" i="3"/>
  <c r="P3001" i="3" s="1"/>
  <c r="J3001" i="3"/>
  <c r="Z3000" i="3"/>
  <c r="X3000" i="3"/>
  <c r="V3000" i="3"/>
  <c r="T3000" i="3"/>
  <c r="Q3000" i="3"/>
  <c r="R3000" i="3" s="1"/>
  <c r="O3000" i="3"/>
  <c r="P3000" i="3" s="1"/>
  <c r="J3000" i="3"/>
  <c r="Z2999" i="3"/>
  <c r="X2999" i="3"/>
  <c r="V2999" i="3"/>
  <c r="T2999" i="3"/>
  <c r="Q2999" i="3"/>
  <c r="R2999" i="3" s="1"/>
  <c r="O2999" i="3"/>
  <c r="P2999" i="3" s="1"/>
  <c r="J2999" i="3"/>
  <c r="Z2998" i="3"/>
  <c r="X2998" i="3"/>
  <c r="V2998" i="3"/>
  <c r="T2998" i="3"/>
  <c r="Q2998" i="3"/>
  <c r="R2998" i="3" s="1"/>
  <c r="O2998" i="3"/>
  <c r="P2998" i="3" s="1"/>
  <c r="J2998" i="3"/>
  <c r="Z2997" i="3"/>
  <c r="X2997" i="3"/>
  <c r="V2997" i="3"/>
  <c r="T2997" i="3"/>
  <c r="Q2997" i="3"/>
  <c r="R2997" i="3" s="1"/>
  <c r="O2997" i="3"/>
  <c r="P2997" i="3" s="1"/>
  <c r="J2997" i="3"/>
  <c r="Z2996" i="3"/>
  <c r="X2996" i="3"/>
  <c r="V2996" i="3"/>
  <c r="T2996" i="3"/>
  <c r="Q2996" i="3"/>
  <c r="R2996" i="3" s="1"/>
  <c r="O2996" i="3"/>
  <c r="P2996" i="3" s="1"/>
  <c r="J2996" i="3"/>
  <c r="Z2995" i="3"/>
  <c r="X2995" i="3"/>
  <c r="V2995" i="3"/>
  <c r="T2995" i="3"/>
  <c r="Q2995" i="3"/>
  <c r="R2995" i="3" s="1"/>
  <c r="O2995" i="3"/>
  <c r="P2995" i="3" s="1"/>
  <c r="J2995" i="3"/>
  <c r="Z2994" i="3"/>
  <c r="X2994" i="3"/>
  <c r="V2994" i="3"/>
  <c r="T2994" i="3"/>
  <c r="Q2994" i="3"/>
  <c r="R2994" i="3" s="1"/>
  <c r="O2994" i="3"/>
  <c r="P2994" i="3" s="1"/>
  <c r="J2994" i="3"/>
  <c r="Z2993" i="3"/>
  <c r="X2993" i="3"/>
  <c r="V2993" i="3"/>
  <c r="T2993" i="3"/>
  <c r="Q2993" i="3"/>
  <c r="R2993" i="3" s="1"/>
  <c r="O2993" i="3"/>
  <c r="P2993" i="3" s="1"/>
  <c r="J2993" i="3"/>
  <c r="Z2992" i="3"/>
  <c r="X2992" i="3"/>
  <c r="V2992" i="3"/>
  <c r="T2992" i="3"/>
  <c r="Q2992" i="3"/>
  <c r="R2992" i="3" s="1"/>
  <c r="O2992" i="3"/>
  <c r="P2992" i="3" s="1"/>
  <c r="J2992" i="3"/>
  <c r="Z2991" i="3"/>
  <c r="X2991" i="3"/>
  <c r="V2991" i="3"/>
  <c r="T2991" i="3"/>
  <c r="Q2991" i="3"/>
  <c r="R2991" i="3" s="1"/>
  <c r="O2991" i="3"/>
  <c r="P2991" i="3" s="1"/>
  <c r="J2991" i="3"/>
  <c r="Z2990" i="3"/>
  <c r="X2990" i="3"/>
  <c r="V2990" i="3"/>
  <c r="T2990" i="3"/>
  <c r="Q2990" i="3"/>
  <c r="R2990" i="3" s="1"/>
  <c r="O2990" i="3"/>
  <c r="P2990" i="3" s="1"/>
  <c r="J2990" i="3"/>
  <c r="Z2989" i="3"/>
  <c r="X2989" i="3"/>
  <c r="V2989" i="3"/>
  <c r="T2989" i="3"/>
  <c r="Q2989" i="3"/>
  <c r="R2989" i="3" s="1"/>
  <c r="O2989" i="3"/>
  <c r="P2989" i="3" s="1"/>
  <c r="J2989" i="3"/>
  <c r="Z2988" i="3"/>
  <c r="X2988" i="3"/>
  <c r="V2988" i="3"/>
  <c r="T2988" i="3"/>
  <c r="Q2988" i="3"/>
  <c r="R2988" i="3" s="1"/>
  <c r="O2988" i="3"/>
  <c r="P2988" i="3" s="1"/>
  <c r="J2988" i="3"/>
  <c r="Z2987" i="3"/>
  <c r="X2987" i="3"/>
  <c r="V2987" i="3"/>
  <c r="T2987" i="3"/>
  <c r="Q2987" i="3"/>
  <c r="R2987" i="3" s="1"/>
  <c r="O2987" i="3"/>
  <c r="P2987" i="3" s="1"/>
  <c r="J2987" i="3"/>
  <c r="Z2986" i="3"/>
  <c r="X2986" i="3"/>
  <c r="V2986" i="3"/>
  <c r="T2986" i="3"/>
  <c r="Q2986" i="3"/>
  <c r="R2986" i="3" s="1"/>
  <c r="O2986" i="3"/>
  <c r="P2986" i="3" s="1"/>
  <c r="J2986" i="3"/>
  <c r="Z2985" i="3"/>
  <c r="X2985" i="3"/>
  <c r="V2985" i="3"/>
  <c r="T2985" i="3"/>
  <c r="Q2985" i="3"/>
  <c r="R2985" i="3" s="1"/>
  <c r="O2985" i="3"/>
  <c r="P2985" i="3" s="1"/>
  <c r="J2985" i="3"/>
  <c r="Z2984" i="3"/>
  <c r="X2984" i="3"/>
  <c r="V2984" i="3"/>
  <c r="T2984" i="3"/>
  <c r="Q2984" i="3"/>
  <c r="R2984" i="3" s="1"/>
  <c r="O2984" i="3"/>
  <c r="P2984" i="3" s="1"/>
  <c r="J2984" i="3"/>
  <c r="Z2983" i="3"/>
  <c r="X2983" i="3"/>
  <c r="V2983" i="3"/>
  <c r="T2983" i="3"/>
  <c r="Q2983" i="3"/>
  <c r="R2983" i="3" s="1"/>
  <c r="O2983" i="3"/>
  <c r="P2983" i="3" s="1"/>
  <c r="J2983" i="3"/>
  <c r="Z2982" i="3"/>
  <c r="X2982" i="3"/>
  <c r="V2982" i="3"/>
  <c r="T2982" i="3"/>
  <c r="Q2982" i="3"/>
  <c r="R2982" i="3" s="1"/>
  <c r="O2982" i="3"/>
  <c r="P2982" i="3" s="1"/>
  <c r="J2982" i="3"/>
  <c r="Z2981" i="3"/>
  <c r="X2981" i="3"/>
  <c r="V2981" i="3"/>
  <c r="T2981" i="3"/>
  <c r="Q2981" i="3"/>
  <c r="R2981" i="3" s="1"/>
  <c r="O2981" i="3"/>
  <c r="P2981" i="3" s="1"/>
  <c r="J2981" i="3"/>
  <c r="Z2980" i="3"/>
  <c r="X2980" i="3"/>
  <c r="V2980" i="3"/>
  <c r="T2980" i="3"/>
  <c r="Q2980" i="3"/>
  <c r="R2980" i="3" s="1"/>
  <c r="O2980" i="3"/>
  <c r="P2980" i="3" s="1"/>
  <c r="J2980" i="3"/>
  <c r="Z2979" i="3"/>
  <c r="X2979" i="3"/>
  <c r="V2979" i="3"/>
  <c r="T2979" i="3"/>
  <c r="Q2979" i="3"/>
  <c r="R2979" i="3" s="1"/>
  <c r="O2979" i="3"/>
  <c r="P2979" i="3" s="1"/>
  <c r="J2979" i="3"/>
  <c r="Z2978" i="3"/>
  <c r="X2978" i="3"/>
  <c r="V2978" i="3"/>
  <c r="T2978" i="3"/>
  <c r="Q2978" i="3"/>
  <c r="R2978" i="3" s="1"/>
  <c r="O2978" i="3"/>
  <c r="P2978" i="3" s="1"/>
  <c r="J2978" i="3"/>
  <c r="Z2977" i="3"/>
  <c r="X2977" i="3"/>
  <c r="V2977" i="3"/>
  <c r="T2977" i="3"/>
  <c r="Q2977" i="3"/>
  <c r="R2977" i="3" s="1"/>
  <c r="O2977" i="3"/>
  <c r="P2977" i="3" s="1"/>
  <c r="J2977" i="3"/>
  <c r="Z2976" i="3"/>
  <c r="X2976" i="3"/>
  <c r="V2976" i="3"/>
  <c r="T2976" i="3"/>
  <c r="Q2976" i="3"/>
  <c r="R2976" i="3" s="1"/>
  <c r="O2976" i="3"/>
  <c r="P2976" i="3" s="1"/>
  <c r="J2976" i="3"/>
  <c r="Z2975" i="3"/>
  <c r="X2975" i="3"/>
  <c r="V2975" i="3"/>
  <c r="T2975" i="3"/>
  <c r="Q2975" i="3"/>
  <c r="R2975" i="3" s="1"/>
  <c r="O2975" i="3"/>
  <c r="P2975" i="3" s="1"/>
  <c r="J2975" i="3"/>
  <c r="Z2974" i="3"/>
  <c r="X2974" i="3"/>
  <c r="V2974" i="3"/>
  <c r="T2974" i="3"/>
  <c r="Q2974" i="3"/>
  <c r="R2974" i="3" s="1"/>
  <c r="O2974" i="3"/>
  <c r="P2974" i="3" s="1"/>
  <c r="J2974" i="3"/>
  <c r="Z2973" i="3"/>
  <c r="X2973" i="3"/>
  <c r="V2973" i="3"/>
  <c r="T2973" i="3"/>
  <c r="Q2973" i="3"/>
  <c r="R2973" i="3" s="1"/>
  <c r="O2973" i="3"/>
  <c r="P2973" i="3" s="1"/>
  <c r="J2973" i="3"/>
  <c r="Z2972" i="3"/>
  <c r="X2972" i="3"/>
  <c r="V2972" i="3"/>
  <c r="T2972" i="3"/>
  <c r="Q2972" i="3"/>
  <c r="R2972" i="3" s="1"/>
  <c r="O2972" i="3"/>
  <c r="P2972" i="3" s="1"/>
  <c r="J2972" i="3"/>
  <c r="Z2971" i="3"/>
  <c r="X2971" i="3"/>
  <c r="V2971" i="3"/>
  <c r="T2971" i="3"/>
  <c r="Q2971" i="3"/>
  <c r="R2971" i="3" s="1"/>
  <c r="O2971" i="3"/>
  <c r="P2971" i="3" s="1"/>
  <c r="J2971" i="3"/>
  <c r="Z2970" i="3"/>
  <c r="X2970" i="3"/>
  <c r="V2970" i="3"/>
  <c r="T2970" i="3"/>
  <c r="Q2970" i="3"/>
  <c r="R2970" i="3" s="1"/>
  <c r="O2970" i="3"/>
  <c r="P2970" i="3" s="1"/>
  <c r="J2970" i="3"/>
  <c r="Z2969" i="3"/>
  <c r="X2969" i="3"/>
  <c r="V2969" i="3"/>
  <c r="T2969" i="3"/>
  <c r="Q2969" i="3"/>
  <c r="R2969" i="3" s="1"/>
  <c r="O2969" i="3"/>
  <c r="P2969" i="3" s="1"/>
  <c r="J2969" i="3"/>
  <c r="Z2968" i="3"/>
  <c r="X2968" i="3"/>
  <c r="V2968" i="3"/>
  <c r="T2968" i="3"/>
  <c r="Q2968" i="3"/>
  <c r="R2968" i="3" s="1"/>
  <c r="O2968" i="3"/>
  <c r="P2968" i="3" s="1"/>
  <c r="J2968" i="3"/>
  <c r="Z2967" i="3"/>
  <c r="X2967" i="3"/>
  <c r="V2967" i="3"/>
  <c r="T2967" i="3"/>
  <c r="Q2967" i="3"/>
  <c r="R2967" i="3" s="1"/>
  <c r="O2967" i="3"/>
  <c r="P2967" i="3" s="1"/>
  <c r="J2967" i="3"/>
  <c r="Z2966" i="3"/>
  <c r="X2966" i="3"/>
  <c r="V2966" i="3"/>
  <c r="T2966" i="3"/>
  <c r="Q2966" i="3"/>
  <c r="R2966" i="3" s="1"/>
  <c r="O2966" i="3"/>
  <c r="P2966" i="3" s="1"/>
  <c r="J2966" i="3"/>
  <c r="Z2965" i="3"/>
  <c r="X2965" i="3"/>
  <c r="V2965" i="3"/>
  <c r="T2965" i="3"/>
  <c r="Q2965" i="3"/>
  <c r="R2965" i="3" s="1"/>
  <c r="O2965" i="3"/>
  <c r="P2965" i="3" s="1"/>
  <c r="J2965" i="3"/>
  <c r="Z2964" i="3"/>
  <c r="X2964" i="3"/>
  <c r="V2964" i="3"/>
  <c r="T2964" i="3"/>
  <c r="Q2964" i="3"/>
  <c r="R2964" i="3" s="1"/>
  <c r="O2964" i="3"/>
  <c r="P2964" i="3" s="1"/>
  <c r="J2964" i="3"/>
  <c r="Z2963" i="3"/>
  <c r="X2963" i="3"/>
  <c r="V2963" i="3"/>
  <c r="T2963" i="3"/>
  <c r="Q2963" i="3"/>
  <c r="R2963" i="3" s="1"/>
  <c r="O2963" i="3"/>
  <c r="P2963" i="3" s="1"/>
  <c r="J2963" i="3"/>
  <c r="Z2962" i="3"/>
  <c r="X2962" i="3"/>
  <c r="V2962" i="3"/>
  <c r="T2962" i="3"/>
  <c r="Q2962" i="3"/>
  <c r="R2962" i="3" s="1"/>
  <c r="O2962" i="3"/>
  <c r="P2962" i="3" s="1"/>
  <c r="J2962" i="3"/>
  <c r="Z2961" i="3"/>
  <c r="X2961" i="3"/>
  <c r="V2961" i="3"/>
  <c r="T2961" i="3"/>
  <c r="Q2961" i="3"/>
  <c r="R2961" i="3" s="1"/>
  <c r="O2961" i="3"/>
  <c r="P2961" i="3" s="1"/>
  <c r="J2961" i="3"/>
  <c r="Z2960" i="3"/>
  <c r="X2960" i="3"/>
  <c r="V2960" i="3"/>
  <c r="T2960" i="3"/>
  <c r="Q2960" i="3"/>
  <c r="R2960" i="3" s="1"/>
  <c r="O2960" i="3"/>
  <c r="P2960" i="3" s="1"/>
  <c r="J2960" i="3"/>
  <c r="Z2959" i="3"/>
  <c r="X2959" i="3"/>
  <c r="V2959" i="3"/>
  <c r="T2959" i="3"/>
  <c r="Q2959" i="3"/>
  <c r="R2959" i="3" s="1"/>
  <c r="O2959" i="3"/>
  <c r="P2959" i="3" s="1"/>
  <c r="J2959" i="3"/>
  <c r="Z2958" i="3"/>
  <c r="X2958" i="3"/>
  <c r="V2958" i="3"/>
  <c r="T2958" i="3"/>
  <c r="Q2958" i="3"/>
  <c r="R2958" i="3" s="1"/>
  <c r="O2958" i="3"/>
  <c r="P2958" i="3" s="1"/>
  <c r="J2958" i="3"/>
  <c r="Z2957" i="3"/>
  <c r="X2957" i="3"/>
  <c r="V2957" i="3"/>
  <c r="T2957" i="3"/>
  <c r="Q2957" i="3"/>
  <c r="R2957" i="3" s="1"/>
  <c r="O2957" i="3"/>
  <c r="P2957" i="3" s="1"/>
  <c r="J2957" i="3"/>
  <c r="Z2956" i="3"/>
  <c r="X2956" i="3"/>
  <c r="V2956" i="3"/>
  <c r="T2956" i="3"/>
  <c r="Q2956" i="3"/>
  <c r="R2956" i="3" s="1"/>
  <c r="O2956" i="3"/>
  <c r="P2956" i="3" s="1"/>
  <c r="J2956" i="3"/>
  <c r="Z2955" i="3"/>
  <c r="X2955" i="3"/>
  <c r="V2955" i="3"/>
  <c r="T2955" i="3"/>
  <c r="Q2955" i="3"/>
  <c r="R2955" i="3" s="1"/>
  <c r="O2955" i="3"/>
  <c r="P2955" i="3" s="1"/>
  <c r="J2955" i="3"/>
  <c r="Z2954" i="3"/>
  <c r="X2954" i="3"/>
  <c r="V2954" i="3"/>
  <c r="T2954" i="3"/>
  <c r="Q2954" i="3"/>
  <c r="R2954" i="3" s="1"/>
  <c r="O2954" i="3"/>
  <c r="P2954" i="3" s="1"/>
  <c r="J2954" i="3"/>
  <c r="Z2953" i="3"/>
  <c r="X2953" i="3"/>
  <c r="V2953" i="3"/>
  <c r="T2953" i="3"/>
  <c r="Q2953" i="3"/>
  <c r="R2953" i="3" s="1"/>
  <c r="O2953" i="3"/>
  <c r="P2953" i="3" s="1"/>
  <c r="J2953" i="3"/>
  <c r="Z2952" i="3"/>
  <c r="X2952" i="3"/>
  <c r="V2952" i="3"/>
  <c r="T2952" i="3"/>
  <c r="Q2952" i="3"/>
  <c r="R2952" i="3" s="1"/>
  <c r="O2952" i="3"/>
  <c r="P2952" i="3" s="1"/>
  <c r="J2952" i="3"/>
  <c r="Z2951" i="3"/>
  <c r="X2951" i="3"/>
  <c r="V2951" i="3"/>
  <c r="T2951" i="3"/>
  <c r="Q2951" i="3"/>
  <c r="R2951" i="3" s="1"/>
  <c r="O2951" i="3"/>
  <c r="P2951" i="3" s="1"/>
  <c r="J2951" i="3"/>
  <c r="Z2950" i="3"/>
  <c r="X2950" i="3"/>
  <c r="V2950" i="3"/>
  <c r="T2950" i="3"/>
  <c r="Q2950" i="3"/>
  <c r="R2950" i="3" s="1"/>
  <c r="O2950" i="3"/>
  <c r="P2950" i="3" s="1"/>
  <c r="J2950" i="3"/>
  <c r="Z2949" i="3"/>
  <c r="X2949" i="3"/>
  <c r="V2949" i="3"/>
  <c r="T2949" i="3"/>
  <c r="Q2949" i="3"/>
  <c r="R2949" i="3" s="1"/>
  <c r="O2949" i="3"/>
  <c r="P2949" i="3" s="1"/>
  <c r="J2949" i="3"/>
  <c r="Z2948" i="3"/>
  <c r="X2948" i="3"/>
  <c r="V2948" i="3"/>
  <c r="T2948" i="3"/>
  <c r="Q2948" i="3"/>
  <c r="R2948" i="3" s="1"/>
  <c r="O2948" i="3"/>
  <c r="P2948" i="3" s="1"/>
  <c r="J2948" i="3"/>
  <c r="Z2947" i="3"/>
  <c r="X2947" i="3"/>
  <c r="V2947" i="3"/>
  <c r="T2947" i="3"/>
  <c r="Q2947" i="3"/>
  <c r="R2947" i="3" s="1"/>
  <c r="O2947" i="3"/>
  <c r="P2947" i="3" s="1"/>
  <c r="J2947" i="3"/>
  <c r="Z2946" i="3"/>
  <c r="X2946" i="3"/>
  <c r="V2946" i="3"/>
  <c r="T2946" i="3"/>
  <c r="Q2946" i="3"/>
  <c r="R2946" i="3" s="1"/>
  <c r="O2946" i="3"/>
  <c r="P2946" i="3" s="1"/>
  <c r="J2946" i="3"/>
  <c r="Z2945" i="3"/>
  <c r="X2945" i="3"/>
  <c r="V2945" i="3"/>
  <c r="T2945" i="3"/>
  <c r="Q2945" i="3"/>
  <c r="R2945" i="3" s="1"/>
  <c r="O2945" i="3"/>
  <c r="P2945" i="3" s="1"/>
  <c r="J2945" i="3"/>
  <c r="Z2944" i="3"/>
  <c r="X2944" i="3"/>
  <c r="V2944" i="3"/>
  <c r="T2944" i="3"/>
  <c r="Q2944" i="3"/>
  <c r="R2944" i="3" s="1"/>
  <c r="O2944" i="3"/>
  <c r="P2944" i="3" s="1"/>
  <c r="J2944" i="3"/>
  <c r="Z2943" i="3"/>
  <c r="X2943" i="3"/>
  <c r="V2943" i="3"/>
  <c r="T2943" i="3"/>
  <c r="Q2943" i="3"/>
  <c r="R2943" i="3" s="1"/>
  <c r="O2943" i="3"/>
  <c r="P2943" i="3" s="1"/>
  <c r="J2943" i="3"/>
  <c r="Z2942" i="3"/>
  <c r="X2942" i="3"/>
  <c r="V2942" i="3"/>
  <c r="T2942" i="3"/>
  <c r="Q2942" i="3"/>
  <c r="R2942" i="3" s="1"/>
  <c r="O2942" i="3"/>
  <c r="P2942" i="3" s="1"/>
  <c r="J2942" i="3"/>
  <c r="Z2941" i="3"/>
  <c r="X2941" i="3"/>
  <c r="V2941" i="3"/>
  <c r="T2941" i="3"/>
  <c r="Q2941" i="3"/>
  <c r="R2941" i="3" s="1"/>
  <c r="O2941" i="3"/>
  <c r="P2941" i="3" s="1"/>
  <c r="J2941" i="3"/>
  <c r="Z2940" i="3"/>
  <c r="X2940" i="3"/>
  <c r="V2940" i="3"/>
  <c r="T2940" i="3"/>
  <c r="Q2940" i="3"/>
  <c r="R2940" i="3" s="1"/>
  <c r="O2940" i="3"/>
  <c r="P2940" i="3" s="1"/>
  <c r="J2940" i="3"/>
  <c r="Z2939" i="3"/>
  <c r="X2939" i="3"/>
  <c r="V2939" i="3"/>
  <c r="T2939" i="3"/>
  <c r="Q2939" i="3"/>
  <c r="R2939" i="3" s="1"/>
  <c r="O2939" i="3"/>
  <c r="P2939" i="3" s="1"/>
  <c r="J2939" i="3"/>
  <c r="Z2938" i="3"/>
  <c r="X2938" i="3"/>
  <c r="V2938" i="3"/>
  <c r="T2938" i="3"/>
  <c r="Q2938" i="3"/>
  <c r="R2938" i="3" s="1"/>
  <c r="O2938" i="3"/>
  <c r="P2938" i="3" s="1"/>
  <c r="J2938" i="3"/>
  <c r="Z2937" i="3"/>
  <c r="X2937" i="3"/>
  <c r="V2937" i="3"/>
  <c r="T2937" i="3"/>
  <c r="Q2937" i="3"/>
  <c r="R2937" i="3" s="1"/>
  <c r="O2937" i="3"/>
  <c r="P2937" i="3" s="1"/>
  <c r="J2937" i="3"/>
  <c r="Z2936" i="3"/>
  <c r="X2936" i="3"/>
  <c r="V2936" i="3"/>
  <c r="T2936" i="3"/>
  <c r="Q2936" i="3"/>
  <c r="R2936" i="3" s="1"/>
  <c r="O2936" i="3"/>
  <c r="P2936" i="3" s="1"/>
  <c r="J2936" i="3"/>
  <c r="Z2935" i="3"/>
  <c r="X2935" i="3"/>
  <c r="V2935" i="3"/>
  <c r="T2935" i="3"/>
  <c r="Q2935" i="3"/>
  <c r="R2935" i="3" s="1"/>
  <c r="O2935" i="3"/>
  <c r="P2935" i="3" s="1"/>
  <c r="J2935" i="3"/>
  <c r="Z2934" i="3"/>
  <c r="X2934" i="3"/>
  <c r="V2934" i="3"/>
  <c r="T2934" i="3"/>
  <c r="Q2934" i="3"/>
  <c r="R2934" i="3" s="1"/>
  <c r="O2934" i="3"/>
  <c r="P2934" i="3" s="1"/>
  <c r="J2934" i="3"/>
  <c r="Z2933" i="3"/>
  <c r="X2933" i="3"/>
  <c r="V2933" i="3"/>
  <c r="T2933" i="3"/>
  <c r="Q2933" i="3"/>
  <c r="R2933" i="3" s="1"/>
  <c r="O2933" i="3"/>
  <c r="P2933" i="3" s="1"/>
  <c r="J2933" i="3"/>
  <c r="Z2932" i="3"/>
  <c r="X2932" i="3"/>
  <c r="V2932" i="3"/>
  <c r="T2932" i="3"/>
  <c r="Q2932" i="3"/>
  <c r="R2932" i="3" s="1"/>
  <c r="O2932" i="3"/>
  <c r="P2932" i="3" s="1"/>
  <c r="J2932" i="3"/>
  <c r="Z2931" i="3"/>
  <c r="X2931" i="3"/>
  <c r="V2931" i="3"/>
  <c r="T2931" i="3"/>
  <c r="Q2931" i="3"/>
  <c r="R2931" i="3" s="1"/>
  <c r="O2931" i="3"/>
  <c r="P2931" i="3" s="1"/>
  <c r="J2931" i="3"/>
  <c r="Z2930" i="3"/>
  <c r="X2930" i="3"/>
  <c r="V2930" i="3"/>
  <c r="T2930" i="3"/>
  <c r="Q2930" i="3"/>
  <c r="R2930" i="3" s="1"/>
  <c r="O2930" i="3"/>
  <c r="P2930" i="3" s="1"/>
  <c r="J2930" i="3"/>
  <c r="Z2929" i="3"/>
  <c r="X2929" i="3"/>
  <c r="V2929" i="3"/>
  <c r="T2929" i="3"/>
  <c r="Q2929" i="3"/>
  <c r="R2929" i="3" s="1"/>
  <c r="O2929" i="3"/>
  <c r="P2929" i="3" s="1"/>
  <c r="J2929" i="3"/>
  <c r="Z2928" i="3"/>
  <c r="X2928" i="3"/>
  <c r="V2928" i="3"/>
  <c r="T2928" i="3"/>
  <c r="Q2928" i="3"/>
  <c r="R2928" i="3" s="1"/>
  <c r="O2928" i="3"/>
  <c r="P2928" i="3" s="1"/>
  <c r="J2928" i="3"/>
  <c r="Z2927" i="3"/>
  <c r="X2927" i="3"/>
  <c r="V2927" i="3"/>
  <c r="T2927" i="3"/>
  <c r="Q2927" i="3"/>
  <c r="R2927" i="3" s="1"/>
  <c r="O2927" i="3"/>
  <c r="P2927" i="3" s="1"/>
  <c r="J2927" i="3"/>
  <c r="Z2926" i="3"/>
  <c r="X2926" i="3"/>
  <c r="V2926" i="3"/>
  <c r="T2926" i="3"/>
  <c r="Q2926" i="3"/>
  <c r="R2926" i="3" s="1"/>
  <c r="O2926" i="3"/>
  <c r="P2926" i="3" s="1"/>
  <c r="J2926" i="3"/>
  <c r="Z2925" i="3"/>
  <c r="X2925" i="3"/>
  <c r="V2925" i="3"/>
  <c r="T2925" i="3"/>
  <c r="Q2925" i="3"/>
  <c r="R2925" i="3" s="1"/>
  <c r="O2925" i="3"/>
  <c r="P2925" i="3" s="1"/>
  <c r="J2925" i="3"/>
  <c r="Z2924" i="3"/>
  <c r="X2924" i="3"/>
  <c r="V2924" i="3"/>
  <c r="T2924" i="3"/>
  <c r="Q2924" i="3"/>
  <c r="R2924" i="3" s="1"/>
  <c r="O2924" i="3"/>
  <c r="P2924" i="3" s="1"/>
  <c r="J2924" i="3"/>
  <c r="Z2923" i="3"/>
  <c r="X2923" i="3"/>
  <c r="V2923" i="3"/>
  <c r="T2923" i="3"/>
  <c r="Q2923" i="3"/>
  <c r="R2923" i="3" s="1"/>
  <c r="O2923" i="3"/>
  <c r="P2923" i="3" s="1"/>
  <c r="J2923" i="3"/>
  <c r="Z2922" i="3"/>
  <c r="X2922" i="3"/>
  <c r="V2922" i="3"/>
  <c r="T2922" i="3"/>
  <c r="Q2922" i="3"/>
  <c r="R2922" i="3" s="1"/>
  <c r="O2922" i="3"/>
  <c r="P2922" i="3" s="1"/>
  <c r="J2922" i="3"/>
  <c r="Z2921" i="3"/>
  <c r="X2921" i="3"/>
  <c r="V2921" i="3"/>
  <c r="T2921" i="3"/>
  <c r="Q2921" i="3"/>
  <c r="R2921" i="3" s="1"/>
  <c r="O2921" i="3"/>
  <c r="P2921" i="3" s="1"/>
  <c r="J2921" i="3"/>
  <c r="Z2920" i="3"/>
  <c r="X2920" i="3"/>
  <c r="V2920" i="3"/>
  <c r="T2920" i="3"/>
  <c r="Q2920" i="3"/>
  <c r="R2920" i="3" s="1"/>
  <c r="O2920" i="3"/>
  <c r="P2920" i="3" s="1"/>
  <c r="J2920" i="3"/>
  <c r="Z2919" i="3"/>
  <c r="X2919" i="3"/>
  <c r="V2919" i="3"/>
  <c r="T2919" i="3"/>
  <c r="Q2919" i="3"/>
  <c r="R2919" i="3" s="1"/>
  <c r="O2919" i="3"/>
  <c r="P2919" i="3" s="1"/>
  <c r="J2919" i="3"/>
  <c r="Z2918" i="3"/>
  <c r="X2918" i="3"/>
  <c r="V2918" i="3"/>
  <c r="T2918" i="3"/>
  <c r="Q2918" i="3"/>
  <c r="R2918" i="3" s="1"/>
  <c r="O2918" i="3"/>
  <c r="P2918" i="3" s="1"/>
  <c r="J2918" i="3"/>
  <c r="Z2917" i="3"/>
  <c r="X2917" i="3"/>
  <c r="V2917" i="3"/>
  <c r="T2917" i="3"/>
  <c r="Q2917" i="3"/>
  <c r="R2917" i="3" s="1"/>
  <c r="O2917" i="3"/>
  <c r="P2917" i="3" s="1"/>
  <c r="J2917" i="3"/>
  <c r="Z2916" i="3"/>
  <c r="X2916" i="3"/>
  <c r="V2916" i="3"/>
  <c r="T2916" i="3"/>
  <c r="Q2916" i="3"/>
  <c r="R2916" i="3" s="1"/>
  <c r="O2916" i="3"/>
  <c r="P2916" i="3" s="1"/>
  <c r="J2916" i="3"/>
  <c r="Z2915" i="3"/>
  <c r="X2915" i="3"/>
  <c r="V2915" i="3"/>
  <c r="T2915" i="3"/>
  <c r="Q2915" i="3"/>
  <c r="R2915" i="3" s="1"/>
  <c r="O2915" i="3"/>
  <c r="P2915" i="3" s="1"/>
  <c r="J2915" i="3"/>
  <c r="Z2914" i="3"/>
  <c r="X2914" i="3"/>
  <c r="V2914" i="3"/>
  <c r="T2914" i="3"/>
  <c r="Q2914" i="3"/>
  <c r="R2914" i="3" s="1"/>
  <c r="O2914" i="3"/>
  <c r="P2914" i="3" s="1"/>
  <c r="J2914" i="3"/>
  <c r="Z2913" i="3"/>
  <c r="X2913" i="3"/>
  <c r="V2913" i="3"/>
  <c r="T2913" i="3"/>
  <c r="Q2913" i="3"/>
  <c r="R2913" i="3" s="1"/>
  <c r="O2913" i="3"/>
  <c r="P2913" i="3" s="1"/>
  <c r="J2913" i="3"/>
  <c r="Z2912" i="3"/>
  <c r="X2912" i="3"/>
  <c r="V2912" i="3"/>
  <c r="T2912" i="3"/>
  <c r="Q2912" i="3"/>
  <c r="R2912" i="3" s="1"/>
  <c r="O2912" i="3"/>
  <c r="P2912" i="3" s="1"/>
  <c r="J2912" i="3"/>
  <c r="Z2911" i="3"/>
  <c r="X2911" i="3"/>
  <c r="V2911" i="3"/>
  <c r="T2911" i="3"/>
  <c r="Q2911" i="3"/>
  <c r="R2911" i="3" s="1"/>
  <c r="O2911" i="3"/>
  <c r="P2911" i="3" s="1"/>
  <c r="J2911" i="3"/>
  <c r="Z2910" i="3"/>
  <c r="X2910" i="3"/>
  <c r="V2910" i="3"/>
  <c r="T2910" i="3"/>
  <c r="Q2910" i="3"/>
  <c r="R2910" i="3" s="1"/>
  <c r="O2910" i="3"/>
  <c r="P2910" i="3" s="1"/>
  <c r="J2910" i="3"/>
  <c r="Z2909" i="3"/>
  <c r="X2909" i="3"/>
  <c r="V2909" i="3"/>
  <c r="T2909" i="3"/>
  <c r="Q2909" i="3"/>
  <c r="R2909" i="3" s="1"/>
  <c r="O2909" i="3"/>
  <c r="P2909" i="3" s="1"/>
  <c r="J2909" i="3"/>
  <c r="Z2908" i="3"/>
  <c r="X2908" i="3"/>
  <c r="V2908" i="3"/>
  <c r="T2908" i="3"/>
  <c r="Q2908" i="3"/>
  <c r="R2908" i="3" s="1"/>
  <c r="O2908" i="3"/>
  <c r="P2908" i="3" s="1"/>
  <c r="J2908" i="3"/>
  <c r="Z2907" i="3"/>
  <c r="X2907" i="3"/>
  <c r="V2907" i="3"/>
  <c r="T2907" i="3"/>
  <c r="Q2907" i="3"/>
  <c r="R2907" i="3" s="1"/>
  <c r="O2907" i="3"/>
  <c r="P2907" i="3" s="1"/>
  <c r="J2907" i="3"/>
  <c r="Z2906" i="3"/>
  <c r="X2906" i="3"/>
  <c r="V2906" i="3"/>
  <c r="T2906" i="3"/>
  <c r="Q2906" i="3"/>
  <c r="R2906" i="3" s="1"/>
  <c r="O2906" i="3"/>
  <c r="P2906" i="3" s="1"/>
  <c r="J2906" i="3"/>
  <c r="Z2905" i="3"/>
  <c r="X2905" i="3"/>
  <c r="V2905" i="3"/>
  <c r="T2905" i="3"/>
  <c r="Q2905" i="3"/>
  <c r="R2905" i="3" s="1"/>
  <c r="O2905" i="3"/>
  <c r="P2905" i="3" s="1"/>
  <c r="J2905" i="3"/>
  <c r="Z2904" i="3"/>
  <c r="X2904" i="3"/>
  <c r="V2904" i="3"/>
  <c r="T2904" i="3"/>
  <c r="Q2904" i="3"/>
  <c r="R2904" i="3" s="1"/>
  <c r="O2904" i="3"/>
  <c r="P2904" i="3" s="1"/>
  <c r="J2904" i="3"/>
  <c r="Z2903" i="3"/>
  <c r="X2903" i="3"/>
  <c r="V2903" i="3"/>
  <c r="T2903" i="3"/>
  <c r="Q2903" i="3"/>
  <c r="R2903" i="3" s="1"/>
  <c r="O2903" i="3"/>
  <c r="P2903" i="3" s="1"/>
  <c r="J2903" i="3"/>
  <c r="Z2902" i="3"/>
  <c r="X2902" i="3"/>
  <c r="V2902" i="3"/>
  <c r="T2902" i="3"/>
  <c r="Q2902" i="3"/>
  <c r="R2902" i="3" s="1"/>
  <c r="O2902" i="3"/>
  <c r="P2902" i="3" s="1"/>
  <c r="J2902" i="3"/>
  <c r="Z2901" i="3"/>
  <c r="X2901" i="3"/>
  <c r="V2901" i="3"/>
  <c r="T2901" i="3"/>
  <c r="Q2901" i="3"/>
  <c r="R2901" i="3" s="1"/>
  <c r="O2901" i="3"/>
  <c r="P2901" i="3" s="1"/>
  <c r="J2901" i="3"/>
  <c r="Z2900" i="3"/>
  <c r="X2900" i="3"/>
  <c r="V2900" i="3"/>
  <c r="T2900" i="3"/>
  <c r="Q2900" i="3"/>
  <c r="R2900" i="3" s="1"/>
  <c r="O2900" i="3"/>
  <c r="P2900" i="3" s="1"/>
  <c r="J2900" i="3"/>
  <c r="Z2899" i="3"/>
  <c r="X2899" i="3"/>
  <c r="V2899" i="3"/>
  <c r="T2899" i="3"/>
  <c r="Q2899" i="3"/>
  <c r="R2899" i="3" s="1"/>
  <c r="O2899" i="3"/>
  <c r="P2899" i="3" s="1"/>
  <c r="J2899" i="3"/>
  <c r="Z2898" i="3"/>
  <c r="X2898" i="3"/>
  <c r="V2898" i="3"/>
  <c r="T2898" i="3"/>
  <c r="Q2898" i="3"/>
  <c r="R2898" i="3" s="1"/>
  <c r="O2898" i="3"/>
  <c r="P2898" i="3" s="1"/>
  <c r="J2898" i="3"/>
  <c r="Z2897" i="3"/>
  <c r="X2897" i="3"/>
  <c r="V2897" i="3"/>
  <c r="T2897" i="3"/>
  <c r="Q2897" i="3"/>
  <c r="R2897" i="3" s="1"/>
  <c r="O2897" i="3"/>
  <c r="P2897" i="3" s="1"/>
  <c r="J2897" i="3"/>
  <c r="Z2896" i="3"/>
  <c r="X2896" i="3"/>
  <c r="V2896" i="3"/>
  <c r="T2896" i="3"/>
  <c r="Q2896" i="3"/>
  <c r="R2896" i="3" s="1"/>
  <c r="O2896" i="3"/>
  <c r="P2896" i="3" s="1"/>
  <c r="J2896" i="3"/>
  <c r="Z2895" i="3"/>
  <c r="X2895" i="3"/>
  <c r="V2895" i="3"/>
  <c r="T2895" i="3"/>
  <c r="Q2895" i="3"/>
  <c r="R2895" i="3" s="1"/>
  <c r="O2895" i="3"/>
  <c r="P2895" i="3" s="1"/>
  <c r="J2895" i="3"/>
  <c r="Z2894" i="3"/>
  <c r="X2894" i="3"/>
  <c r="V2894" i="3"/>
  <c r="T2894" i="3"/>
  <c r="Q2894" i="3"/>
  <c r="R2894" i="3" s="1"/>
  <c r="O2894" i="3"/>
  <c r="P2894" i="3" s="1"/>
  <c r="J2894" i="3"/>
  <c r="Z2893" i="3"/>
  <c r="X2893" i="3"/>
  <c r="V2893" i="3"/>
  <c r="T2893" i="3"/>
  <c r="Q2893" i="3"/>
  <c r="R2893" i="3" s="1"/>
  <c r="O2893" i="3"/>
  <c r="P2893" i="3" s="1"/>
  <c r="J2893" i="3"/>
  <c r="Z2892" i="3"/>
  <c r="X2892" i="3"/>
  <c r="V2892" i="3"/>
  <c r="T2892" i="3"/>
  <c r="Q2892" i="3"/>
  <c r="R2892" i="3" s="1"/>
  <c r="O2892" i="3"/>
  <c r="P2892" i="3" s="1"/>
  <c r="J2892" i="3"/>
  <c r="Z2891" i="3"/>
  <c r="X2891" i="3"/>
  <c r="V2891" i="3"/>
  <c r="T2891" i="3"/>
  <c r="Q2891" i="3"/>
  <c r="R2891" i="3" s="1"/>
  <c r="O2891" i="3"/>
  <c r="P2891" i="3" s="1"/>
  <c r="J2891" i="3"/>
  <c r="Z2890" i="3"/>
  <c r="X2890" i="3"/>
  <c r="V2890" i="3"/>
  <c r="T2890" i="3"/>
  <c r="Q2890" i="3"/>
  <c r="R2890" i="3" s="1"/>
  <c r="O2890" i="3"/>
  <c r="P2890" i="3" s="1"/>
  <c r="J2890" i="3"/>
  <c r="Z2889" i="3"/>
  <c r="X2889" i="3"/>
  <c r="V2889" i="3"/>
  <c r="T2889" i="3"/>
  <c r="Q2889" i="3"/>
  <c r="R2889" i="3" s="1"/>
  <c r="O2889" i="3"/>
  <c r="P2889" i="3" s="1"/>
  <c r="J2889" i="3"/>
  <c r="Z2888" i="3"/>
  <c r="X2888" i="3"/>
  <c r="V2888" i="3"/>
  <c r="T2888" i="3"/>
  <c r="Q2888" i="3"/>
  <c r="R2888" i="3" s="1"/>
  <c r="O2888" i="3"/>
  <c r="P2888" i="3" s="1"/>
  <c r="J2888" i="3"/>
  <c r="Z2887" i="3"/>
  <c r="X2887" i="3"/>
  <c r="V2887" i="3"/>
  <c r="T2887" i="3"/>
  <c r="Q2887" i="3"/>
  <c r="R2887" i="3" s="1"/>
  <c r="O2887" i="3"/>
  <c r="P2887" i="3" s="1"/>
  <c r="J2887" i="3"/>
  <c r="Z2886" i="3"/>
  <c r="X2886" i="3"/>
  <c r="V2886" i="3"/>
  <c r="T2886" i="3"/>
  <c r="Q2886" i="3"/>
  <c r="R2886" i="3" s="1"/>
  <c r="O2886" i="3"/>
  <c r="P2886" i="3" s="1"/>
  <c r="J2886" i="3"/>
  <c r="Z2885" i="3"/>
  <c r="X2885" i="3"/>
  <c r="V2885" i="3"/>
  <c r="T2885" i="3"/>
  <c r="Q2885" i="3"/>
  <c r="R2885" i="3" s="1"/>
  <c r="O2885" i="3"/>
  <c r="P2885" i="3" s="1"/>
  <c r="J2885" i="3"/>
  <c r="Z2884" i="3"/>
  <c r="X2884" i="3"/>
  <c r="V2884" i="3"/>
  <c r="T2884" i="3"/>
  <c r="Q2884" i="3"/>
  <c r="R2884" i="3" s="1"/>
  <c r="O2884" i="3"/>
  <c r="P2884" i="3" s="1"/>
  <c r="J2884" i="3"/>
  <c r="Z2883" i="3"/>
  <c r="X2883" i="3"/>
  <c r="V2883" i="3"/>
  <c r="T2883" i="3"/>
  <c r="Q2883" i="3"/>
  <c r="R2883" i="3" s="1"/>
  <c r="O2883" i="3"/>
  <c r="P2883" i="3" s="1"/>
  <c r="J2883" i="3"/>
  <c r="Z2882" i="3"/>
  <c r="X2882" i="3"/>
  <c r="V2882" i="3"/>
  <c r="T2882" i="3"/>
  <c r="Q2882" i="3"/>
  <c r="R2882" i="3" s="1"/>
  <c r="O2882" i="3"/>
  <c r="P2882" i="3" s="1"/>
  <c r="J2882" i="3"/>
  <c r="Z2881" i="3"/>
  <c r="X2881" i="3"/>
  <c r="V2881" i="3"/>
  <c r="T2881" i="3"/>
  <c r="Q2881" i="3"/>
  <c r="R2881" i="3" s="1"/>
  <c r="O2881" i="3"/>
  <c r="P2881" i="3" s="1"/>
  <c r="J2881" i="3"/>
  <c r="Z2880" i="3"/>
  <c r="X2880" i="3"/>
  <c r="V2880" i="3"/>
  <c r="T2880" i="3"/>
  <c r="Q2880" i="3"/>
  <c r="R2880" i="3" s="1"/>
  <c r="O2880" i="3"/>
  <c r="P2880" i="3" s="1"/>
  <c r="J2880" i="3"/>
  <c r="Z2879" i="3"/>
  <c r="X2879" i="3"/>
  <c r="V2879" i="3"/>
  <c r="T2879" i="3"/>
  <c r="Q2879" i="3"/>
  <c r="R2879" i="3" s="1"/>
  <c r="O2879" i="3"/>
  <c r="P2879" i="3" s="1"/>
  <c r="J2879" i="3"/>
  <c r="Z2878" i="3"/>
  <c r="X2878" i="3"/>
  <c r="V2878" i="3"/>
  <c r="T2878" i="3"/>
  <c r="Q2878" i="3"/>
  <c r="R2878" i="3" s="1"/>
  <c r="O2878" i="3"/>
  <c r="P2878" i="3" s="1"/>
  <c r="J2878" i="3"/>
  <c r="Z2877" i="3"/>
  <c r="X2877" i="3"/>
  <c r="V2877" i="3"/>
  <c r="T2877" i="3"/>
  <c r="Q2877" i="3"/>
  <c r="R2877" i="3" s="1"/>
  <c r="O2877" i="3"/>
  <c r="P2877" i="3" s="1"/>
  <c r="J2877" i="3"/>
  <c r="Z2876" i="3"/>
  <c r="X2876" i="3"/>
  <c r="V2876" i="3"/>
  <c r="T2876" i="3"/>
  <c r="Q2876" i="3"/>
  <c r="R2876" i="3" s="1"/>
  <c r="O2876" i="3"/>
  <c r="P2876" i="3" s="1"/>
  <c r="J2876" i="3"/>
  <c r="Z2875" i="3"/>
  <c r="X2875" i="3"/>
  <c r="V2875" i="3"/>
  <c r="T2875" i="3"/>
  <c r="Q2875" i="3"/>
  <c r="R2875" i="3" s="1"/>
  <c r="O2875" i="3"/>
  <c r="P2875" i="3" s="1"/>
  <c r="J2875" i="3"/>
  <c r="Z2874" i="3"/>
  <c r="X2874" i="3"/>
  <c r="V2874" i="3"/>
  <c r="T2874" i="3"/>
  <c r="Q2874" i="3"/>
  <c r="R2874" i="3" s="1"/>
  <c r="O2874" i="3"/>
  <c r="P2874" i="3" s="1"/>
  <c r="J2874" i="3"/>
  <c r="Z2873" i="3"/>
  <c r="X2873" i="3"/>
  <c r="V2873" i="3"/>
  <c r="T2873" i="3"/>
  <c r="Q2873" i="3"/>
  <c r="R2873" i="3" s="1"/>
  <c r="O2873" i="3"/>
  <c r="P2873" i="3" s="1"/>
  <c r="J2873" i="3"/>
  <c r="Z2872" i="3"/>
  <c r="X2872" i="3"/>
  <c r="V2872" i="3"/>
  <c r="T2872" i="3"/>
  <c r="Q2872" i="3"/>
  <c r="R2872" i="3" s="1"/>
  <c r="O2872" i="3"/>
  <c r="P2872" i="3" s="1"/>
  <c r="J2872" i="3"/>
  <c r="Z2871" i="3"/>
  <c r="X2871" i="3"/>
  <c r="V2871" i="3"/>
  <c r="T2871" i="3"/>
  <c r="Q2871" i="3"/>
  <c r="R2871" i="3" s="1"/>
  <c r="O2871" i="3"/>
  <c r="P2871" i="3" s="1"/>
  <c r="J2871" i="3"/>
  <c r="Z2870" i="3"/>
  <c r="X2870" i="3"/>
  <c r="V2870" i="3"/>
  <c r="T2870" i="3"/>
  <c r="Q2870" i="3"/>
  <c r="R2870" i="3" s="1"/>
  <c r="O2870" i="3"/>
  <c r="P2870" i="3" s="1"/>
  <c r="J2870" i="3"/>
  <c r="Z2869" i="3"/>
  <c r="X2869" i="3"/>
  <c r="V2869" i="3"/>
  <c r="T2869" i="3"/>
  <c r="Q2869" i="3"/>
  <c r="R2869" i="3" s="1"/>
  <c r="O2869" i="3"/>
  <c r="P2869" i="3" s="1"/>
  <c r="J2869" i="3"/>
  <c r="Z2868" i="3"/>
  <c r="X2868" i="3"/>
  <c r="V2868" i="3"/>
  <c r="T2868" i="3"/>
  <c r="Q2868" i="3"/>
  <c r="R2868" i="3" s="1"/>
  <c r="O2868" i="3"/>
  <c r="P2868" i="3" s="1"/>
  <c r="J2868" i="3"/>
  <c r="Z2867" i="3"/>
  <c r="X2867" i="3"/>
  <c r="V2867" i="3"/>
  <c r="T2867" i="3"/>
  <c r="Q2867" i="3"/>
  <c r="R2867" i="3" s="1"/>
  <c r="O2867" i="3"/>
  <c r="P2867" i="3" s="1"/>
  <c r="J2867" i="3"/>
  <c r="Z2866" i="3"/>
  <c r="X2866" i="3"/>
  <c r="V2866" i="3"/>
  <c r="T2866" i="3"/>
  <c r="Q2866" i="3"/>
  <c r="R2866" i="3" s="1"/>
  <c r="O2866" i="3"/>
  <c r="P2866" i="3" s="1"/>
  <c r="J2866" i="3"/>
  <c r="Z2865" i="3"/>
  <c r="X2865" i="3"/>
  <c r="V2865" i="3"/>
  <c r="T2865" i="3"/>
  <c r="Q2865" i="3"/>
  <c r="R2865" i="3" s="1"/>
  <c r="O2865" i="3"/>
  <c r="P2865" i="3" s="1"/>
  <c r="J2865" i="3"/>
  <c r="Z2864" i="3"/>
  <c r="X2864" i="3"/>
  <c r="V2864" i="3"/>
  <c r="T2864" i="3"/>
  <c r="Q2864" i="3"/>
  <c r="R2864" i="3" s="1"/>
  <c r="O2864" i="3"/>
  <c r="P2864" i="3" s="1"/>
  <c r="J2864" i="3"/>
  <c r="Z2863" i="3"/>
  <c r="X2863" i="3"/>
  <c r="V2863" i="3"/>
  <c r="T2863" i="3"/>
  <c r="Q2863" i="3"/>
  <c r="R2863" i="3" s="1"/>
  <c r="O2863" i="3"/>
  <c r="P2863" i="3" s="1"/>
  <c r="J2863" i="3"/>
  <c r="Z2862" i="3"/>
  <c r="X2862" i="3"/>
  <c r="V2862" i="3"/>
  <c r="T2862" i="3"/>
  <c r="Q2862" i="3"/>
  <c r="R2862" i="3" s="1"/>
  <c r="O2862" i="3"/>
  <c r="P2862" i="3" s="1"/>
  <c r="J2862" i="3"/>
  <c r="Z2861" i="3"/>
  <c r="X2861" i="3"/>
  <c r="V2861" i="3"/>
  <c r="T2861" i="3"/>
  <c r="Q2861" i="3"/>
  <c r="R2861" i="3" s="1"/>
  <c r="O2861" i="3"/>
  <c r="P2861" i="3" s="1"/>
  <c r="J2861" i="3"/>
  <c r="Z2860" i="3"/>
  <c r="X2860" i="3"/>
  <c r="V2860" i="3"/>
  <c r="T2860" i="3"/>
  <c r="Q2860" i="3"/>
  <c r="R2860" i="3" s="1"/>
  <c r="O2860" i="3"/>
  <c r="P2860" i="3" s="1"/>
  <c r="J2860" i="3"/>
  <c r="Z2859" i="3"/>
  <c r="X2859" i="3"/>
  <c r="V2859" i="3"/>
  <c r="T2859" i="3"/>
  <c r="Q2859" i="3"/>
  <c r="R2859" i="3" s="1"/>
  <c r="O2859" i="3"/>
  <c r="P2859" i="3" s="1"/>
  <c r="J2859" i="3"/>
  <c r="Z2858" i="3"/>
  <c r="X2858" i="3"/>
  <c r="V2858" i="3"/>
  <c r="T2858" i="3"/>
  <c r="Q2858" i="3"/>
  <c r="R2858" i="3" s="1"/>
  <c r="O2858" i="3"/>
  <c r="P2858" i="3" s="1"/>
  <c r="J2858" i="3"/>
  <c r="Z2857" i="3"/>
  <c r="X2857" i="3"/>
  <c r="V2857" i="3"/>
  <c r="T2857" i="3"/>
  <c r="Q2857" i="3"/>
  <c r="R2857" i="3" s="1"/>
  <c r="O2857" i="3"/>
  <c r="P2857" i="3" s="1"/>
  <c r="J2857" i="3"/>
  <c r="Z2856" i="3"/>
  <c r="X2856" i="3"/>
  <c r="V2856" i="3"/>
  <c r="T2856" i="3"/>
  <c r="Q2856" i="3"/>
  <c r="R2856" i="3" s="1"/>
  <c r="O2856" i="3"/>
  <c r="P2856" i="3" s="1"/>
  <c r="J2856" i="3"/>
  <c r="Z2855" i="3"/>
  <c r="X2855" i="3"/>
  <c r="V2855" i="3"/>
  <c r="T2855" i="3"/>
  <c r="Q2855" i="3"/>
  <c r="R2855" i="3" s="1"/>
  <c r="O2855" i="3"/>
  <c r="P2855" i="3" s="1"/>
  <c r="J2855" i="3"/>
  <c r="Z2854" i="3"/>
  <c r="X2854" i="3"/>
  <c r="V2854" i="3"/>
  <c r="T2854" i="3"/>
  <c r="Q2854" i="3"/>
  <c r="R2854" i="3" s="1"/>
  <c r="O2854" i="3"/>
  <c r="P2854" i="3" s="1"/>
  <c r="J2854" i="3"/>
  <c r="Z2853" i="3"/>
  <c r="X2853" i="3"/>
  <c r="V2853" i="3"/>
  <c r="T2853" i="3"/>
  <c r="Q2853" i="3"/>
  <c r="R2853" i="3" s="1"/>
  <c r="O2853" i="3"/>
  <c r="P2853" i="3" s="1"/>
  <c r="J2853" i="3"/>
  <c r="Z2852" i="3"/>
  <c r="X2852" i="3"/>
  <c r="V2852" i="3"/>
  <c r="T2852" i="3"/>
  <c r="Q2852" i="3"/>
  <c r="R2852" i="3" s="1"/>
  <c r="O2852" i="3"/>
  <c r="P2852" i="3" s="1"/>
  <c r="J2852" i="3"/>
  <c r="Z2851" i="3"/>
  <c r="X2851" i="3"/>
  <c r="V2851" i="3"/>
  <c r="T2851" i="3"/>
  <c r="Q2851" i="3"/>
  <c r="R2851" i="3" s="1"/>
  <c r="O2851" i="3"/>
  <c r="P2851" i="3" s="1"/>
  <c r="J2851" i="3"/>
  <c r="Z2850" i="3"/>
  <c r="X2850" i="3"/>
  <c r="V2850" i="3"/>
  <c r="T2850" i="3"/>
  <c r="Q2850" i="3"/>
  <c r="R2850" i="3" s="1"/>
  <c r="O2850" i="3"/>
  <c r="P2850" i="3" s="1"/>
  <c r="J2850" i="3"/>
  <c r="Z2849" i="3"/>
  <c r="X2849" i="3"/>
  <c r="V2849" i="3"/>
  <c r="T2849" i="3"/>
  <c r="Q2849" i="3"/>
  <c r="R2849" i="3" s="1"/>
  <c r="O2849" i="3"/>
  <c r="P2849" i="3" s="1"/>
  <c r="J2849" i="3"/>
  <c r="Z2848" i="3"/>
  <c r="X2848" i="3"/>
  <c r="V2848" i="3"/>
  <c r="T2848" i="3"/>
  <c r="Q2848" i="3"/>
  <c r="R2848" i="3" s="1"/>
  <c r="O2848" i="3"/>
  <c r="P2848" i="3" s="1"/>
  <c r="J2848" i="3"/>
  <c r="Z2847" i="3"/>
  <c r="X2847" i="3"/>
  <c r="V2847" i="3"/>
  <c r="T2847" i="3"/>
  <c r="Q2847" i="3"/>
  <c r="R2847" i="3" s="1"/>
  <c r="O2847" i="3"/>
  <c r="P2847" i="3" s="1"/>
  <c r="J2847" i="3"/>
  <c r="Z2846" i="3"/>
  <c r="X2846" i="3"/>
  <c r="V2846" i="3"/>
  <c r="T2846" i="3"/>
  <c r="Q2846" i="3"/>
  <c r="R2846" i="3" s="1"/>
  <c r="O2846" i="3"/>
  <c r="P2846" i="3" s="1"/>
  <c r="J2846" i="3"/>
  <c r="Z2845" i="3"/>
  <c r="X2845" i="3"/>
  <c r="V2845" i="3"/>
  <c r="T2845" i="3"/>
  <c r="Q2845" i="3"/>
  <c r="R2845" i="3" s="1"/>
  <c r="O2845" i="3"/>
  <c r="P2845" i="3" s="1"/>
  <c r="J2845" i="3"/>
  <c r="Z2844" i="3"/>
  <c r="X2844" i="3"/>
  <c r="V2844" i="3"/>
  <c r="T2844" i="3"/>
  <c r="Q2844" i="3"/>
  <c r="R2844" i="3" s="1"/>
  <c r="O2844" i="3"/>
  <c r="P2844" i="3" s="1"/>
  <c r="J2844" i="3"/>
  <c r="Z2843" i="3"/>
  <c r="X2843" i="3"/>
  <c r="V2843" i="3"/>
  <c r="T2843" i="3"/>
  <c r="Q2843" i="3"/>
  <c r="R2843" i="3" s="1"/>
  <c r="O2843" i="3"/>
  <c r="P2843" i="3" s="1"/>
  <c r="J2843" i="3"/>
  <c r="Z2842" i="3"/>
  <c r="X2842" i="3"/>
  <c r="V2842" i="3"/>
  <c r="T2842" i="3"/>
  <c r="Q2842" i="3"/>
  <c r="R2842" i="3" s="1"/>
  <c r="O2842" i="3"/>
  <c r="P2842" i="3" s="1"/>
  <c r="J2842" i="3"/>
  <c r="Z2841" i="3"/>
  <c r="X2841" i="3"/>
  <c r="V2841" i="3"/>
  <c r="T2841" i="3"/>
  <c r="Q2841" i="3"/>
  <c r="R2841" i="3" s="1"/>
  <c r="O2841" i="3"/>
  <c r="P2841" i="3" s="1"/>
  <c r="J2841" i="3"/>
  <c r="Z2840" i="3"/>
  <c r="X2840" i="3"/>
  <c r="V2840" i="3"/>
  <c r="T2840" i="3"/>
  <c r="Q2840" i="3"/>
  <c r="R2840" i="3" s="1"/>
  <c r="O2840" i="3"/>
  <c r="P2840" i="3" s="1"/>
  <c r="J2840" i="3"/>
  <c r="Z2839" i="3"/>
  <c r="X2839" i="3"/>
  <c r="V2839" i="3"/>
  <c r="T2839" i="3"/>
  <c r="Q2839" i="3"/>
  <c r="R2839" i="3" s="1"/>
  <c r="O2839" i="3"/>
  <c r="P2839" i="3" s="1"/>
  <c r="J2839" i="3"/>
  <c r="Z2838" i="3"/>
  <c r="X2838" i="3"/>
  <c r="V2838" i="3"/>
  <c r="T2838" i="3"/>
  <c r="Q2838" i="3"/>
  <c r="R2838" i="3" s="1"/>
  <c r="O2838" i="3"/>
  <c r="P2838" i="3" s="1"/>
  <c r="J2838" i="3"/>
  <c r="Z2837" i="3"/>
  <c r="X2837" i="3"/>
  <c r="V2837" i="3"/>
  <c r="T2837" i="3"/>
  <c r="Q2837" i="3"/>
  <c r="R2837" i="3" s="1"/>
  <c r="O2837" i="3"/>
  <c r="P2837" i="3" s="1"/>
  <c r="J2837" i="3"/>
  <c r="Z2836" i="3"/>
  <c r="X2836" i="3"/>
  <c r="V2836" i="3"/>
  <c r="T2836" i="3"/>
  <c r="Q2836" i="3"/>
  <c r="R2836" i="3" s="1"/>
  <c r="O2836" i="3"/>
  <c r="P2836" i="3" s="1"/>
  <c r="J2836" i="3"/>
  <c r="Z2835" i="3"/>
  <c r="X2835" i="3"/>
  <c r="V2835" i="3"/>
  <c r="T2835" i="3"/>
  <c r="Q2835" i="3"/>
  <c r="R2835" i="3" s="1"/>
  <c r="O2835" i="3"/>
  <c r="P2835" i="3" s="1"/>
  <c r="J2835" i="3"/>
  <c r="Z2834" i="3"/>
  <c r="X2834" i="3"/>
  <c r="V2834" i="3"/>
  <c r="T2834" i="3"/>
  <c r="Q2834" i="3"/>
  <c r="R2834" i="3" s="1"/>
  <c r="O2834" i="3"/>
  <c r="P2834" i="3" s="1"/>
  <c r="J2834" i="3"/>
  <c r="Z2833" i="3"/>
  <c r="X2833" i="3"/>
  <c r="V2833" i="3"/>
  <c r="T2833" i="3"/>
  <c r="Q2833" i="3"/>
  <c r="R2833" i="3" s="1"/>
  <c r="O2833" i="3"/>
  <c r="P2833" i="3" s="1"/>
  <c r="J2833" i="3"/>
  <c r="Z2832" i="3"/>
  <c r="X2832" i="3"/>
  <c r="V2832" i="3"/>
  <c r="T2832" i="3"/>
  <c r="Q2832" i="3"/>
  <c r="R2832" i="3" s="1"/>
  <c r="O2832" i="3"/>
  <c r="P2832" i="3" s="1"/>
  <c r="J2832" i="3"/>
  <c r="Z2831" i="3"/>
  <c r="X2831" i="3"/>
  <c r="V2831" i="3"/>
  <c r="T2831" i="3"/>
  <c r="Q2831" i="3"/>
  <c r="R2831" i="3" s="1"/>
  <c r="O2831" i="3"/>
  <c r="P2831" i="3" s="1"/>
  <c r="J2831" i="3"/>
  <c r="Z2830" i="3"/>
  <c r="X2830" i="3"/>
  <c r="V2830" i="3"/>
  <c r="T2830" i="3"/>
  <c r="Q2830" i="3"/>
  <c r="R2830" i="3" s="1"/>
  <c r="O2830" i="3"/>
  <c r="P2830" i="3" s="1"/>
  <c r="J2830" i="3"/>
  <c r="Z2829" i="3"/>
  <c r="X2829" i="3"/>
  <c r="V2829" i="3"/>
  <c r="T2829" i="3"/>
  <c r="Q2829" i="3"/>
  <c r="R2829" i="3" s="1"/>
  <c r="O2829" i="3"/>
  <c r="P2829" i="3" s="1"/>
  <c r="J2829" i="3"/>
  <c r="Z2828" i="3"/>
  <c r="X2828" i="3"/>
  <c r="V2828" i="3"/>
  <c r="T2828" i="3"/>
  <c r="Q2828" i="3"/>
  <c r="R2828" i="3" s="1"/>
  <c r="O2828" i="3"/>
  <c r="P2828" i="3" s="1"/>
  <c r="J2828" i="3"/>
  <c r="Z2827" i="3"/>
  <c r="X2827" i="3"/>
  <c r="V2827" i="3"/>
  <c r="T2827" i="3"/>
  <c r="Q2827" i="3"/>
  <c r="R2827" i="3" s="1"/>
  <c r="O2827" i="3"/>
  <c r="P2827" i="3" s="1"/>
  <c r="J2827" i="3"/>
  <c r="Z2826" i="3"/>
  <c r="X2826" i="3"/>
  <c r="V2826" i="3"/>
  <c r="T2826" i="3"/>
  <c r="Q2826" i="3"/>
  <c r="R2826" i="3" s="1"/>
  <c r="O2826" i="3"/>
  <c r="P2826" i="3" s="1"/>
  <c r="J2826" i="3"/>
  <c r="Z2825" i="3"/>
  <c r="X2825" i="3"/>
  <c r="V2825" i="3"/>
  <c r="T2825" i="3"/>
  <c r="Q2825" i="3"/>
  <c r="R2825" i="3" s="1"/>
  <c r="O2825" i="3"/>
  <c r="P2825" i="3" s="1"/>
  <c r="J2825" i="3"/>
  <c r="Z2824" i="3"/>
  <c r="X2824" i="3"/>
  <c r="V2824" i="3"/>
  <c r="T2824" i="3"/>
  <c r="Q2824" i="3"/>
  <c r="R2824" i="3" s="1"/>
  <c r="O2824" i="3"/>
  <c r="P2824" i="3" s="1"/>
  <c r="J2824" i="3"/>
  <c r="Z2823" i="3"/>
  <c r="X2823" i="3"/>
  <c r="V2823" i="3"/>
  <c r="T2823" i="3"/>
  <c r="Q2823" i="3"/>
  <c r="R2823" i="3" s="1"/>
  <c r="O2823" i="3"/>
  <c r="P2823" i="3" s="1"/>
  <c r="J2823" i="3"/>
  <c r="Z2822" i="3"/>
  <c r="X2822" i="3"/>
  <c r="V2822" i="3"/>
  <c r="T2822" i="3"/>
  <c r="Q2822" i="3"/>
  <c r="R2822" i="3" s="1"/>
  <c r="O2822" i="3"/>
  <c r="P2822" i="3" s="1"/>
  <c r="J2822" i="3"/>
  <c r="Z2821" i="3"/>
  <c r="X2821" i="3"/>
  <c r="V2821" i="3"/>
  <c r="T2821" i="3"/>
  <c r="Q2821" i="3"/>
  <c r="R2821" i="3" s="1"/>
  <c r="O2821" i="3"/>
  <c r="P2821" i="3" s="1"/>
  <c r="J2821" i="3"/>
  <c r="Z2820" i="3"/>
  <c r="X2820" i="3"/>
  <c r="V2820" i="3"/>
  <c r="T2820" i="3"/>
  <c r="Q2820" i="3"/>
  <c r="R2820" i="3" s="1"/>
  <c r="O2820" i="3"/>
  <c r="P2820" i="3" s="1"/>
  <c r="J2820" i="3"/>
  <c r="Z2819" i="3"/>
  <c r="X2819" i="3"/>
  <c r="V2819" i="3"/>
  <c r="T2819" i="3"/>
  <c r="Q2819" i="3"/>
  <c r="R2819" i="3" s="1"/>
  <c r="O2819" i="3"/>
  <c r="P2819" i="3" s="1"/>
  <c r="J2819" i="3"/>
  <c r="Z2818" i="3"/>
  <c r="X2818" i="3"/>
  <c r="V2818" i="3"/>
  <c r="T2818" i="3"/>
  <c r="Q2818" i="3"/>
  <c r="R2818" i="3" s="1"/>
  <c r="O2818" i="3"/>
  <c r="P2818" i="3" s="1"/>
  <c r="J2818" i="3"/>
  <c r="Z2817" i="3"/>
  <c r="X2817" i="3"/>
  <c r="V2817" i="3"/>
  <c r="T2817" i="3"/>
  <c r="Q2817" i="3"/>
  <c r="R2817" i="3" s="1"/>
  <c r="O2817" i="3"/>
  <c r="P2817" i="3" s="1"/>
  <c r="J2817" i="3"/>
  <c r="Z2816" i="3"/>
  <c r="X2816" i="3"/>
  <c r="V2816" i="3"/>
  <c r="T2816" i="3"/>
  <c r="Q2816" i="3"/>
  <c r="R2816" i="3" s="1"/>
  <c r="O2816" i="3"/>
  <c r="P2816" i="3" s="1"/>
  <c r="J2816" i="3"/>
  <c r="Z2815" i="3"/>
  <c r="X2815" i="3"/>
  <c r="V2815" i="3"/>
  <c r="T2815" i="3"/>
  <c r="Q2815" i="3"/>
  <c r="R2815" i="3" s="1"/>
  <c r="O2815" i="3"/>
  <c r="P2815" i="3" s="1"/>
  <c r="J2815" i="3"/>
  <c r="Z2814" i="3"/>
  <c r="X2814" i="3"/>
  <c r="V2814" i="3"/>
  <c r="T2814" i="3"/>
  <c r="Q2814" i="3"/>
  <c r="R2814" i="3" s="1"/>
  <c r="O2814" i="3"/>
  <c r="P2814" i="3" s="1"/>
  <c r="J2814" i="3"/>
  <c r="Z2813" i="3"/>
  <c r="X2813" i="3"/>
  <c r="V2813" i="3"/>
  <c r="T2813" i="3"/>
  <c r="Q2813" i="3"/>
  <c r="R2813" i="3" s="1"/>
  <c r="O2813" i="3"/>
  <c r="P2813" i="3" s="1"/>
  <c r="J2813" i="3"/>
  <c r="Z2812" i="3"/>
  <c r="X2812" i="3"/>
  <c r="V2812" i="3"/>
  <c r="T2812" i="3"/>
  <c r="Q2812" i="3"/>
  <c r="R2812" i="3" s="1"/>
  <c r="O2812" i="3"/>
  <c r="P2812" i="3" s="1"/>
  <c r="J2812" i="3"/>
  <c r="Z2811" i="3"/>
  <c r="X2811" i="3"/>
  <c r="V2811" i="3"/>
  <c r="T2811" i="3"/>
  <c r="Q2811" i="3"/>
  <c r="R2811" i="3" s="1"/>
  <c r="O2811" i="3"/>
  <c r="P2811" i="3" s="1"/>
  <c r="J2811" i="3"/>
  <c r="Z2810" i="3"/>
  <c r="X2810" i="3"/>
  <c r="V2810" i="3"/>
  <c r="T2810" i="3"/>
  <c r="Q2810" i="3"/>
  <c r="R2810" i="3" s="1"/>
  <c r="O2810" i="3"/>
  <c r="P2810" i="3" s="1"/>
  <c r="J2810" i="3"/>
  <c r="Z2809" i="3"/>
  <c r="X2809" i="3"/>
  <c r="V2809" i="3"/>
  <c r="T2809" i="3"/>
  <c r="Q2809" i="3"/>
  <c r="R2809" i="3" s="1"/>
  <c r="O2809" i="3"/>
  <c r="P2809" i="3" s="1"/>
  <c r="J2809" i="3"/>
  <c r="Z2808" i="3"/>
  <c r="X2808" i="3"/>
  <c r="V2808" i="3"/>
  <c r="T2808" i="3"/>
  <c r="Q2808" i="3"/>
  <c r="R2808" i="3" s="1"/>
  <c r="O2808" i="3"/>
  <c r="P2808" i="3" s="1"/>
  <c r="J2808" i="3"/>
  <c r="Z2807" i="3"/>
  <c r="X2807" i="3"/>
  <c r="V2807" i="3"/>
  <c r="T2807" i="3"/>
  <c r="Q2807" i="3"/>
  <c r="R2807" i="3" s="1"/>
  <c r="O2807" i="3"/>
  <c r="P2807" i="3" s="1"/>
  <c r="J2807" i="3"/>
  <c r="Z2806" i="3"/>
  <c r="X2806" i="3"/>
  <c r="V2806" i="3"/>
  <c r="T2806" i="3"/>
  <c r="Q2806" i="3"/>
  <c r="R2806" i="3" s="1"/>
  <c r="O2806" i="3"/>
  <c r="P2806" i="3" s="1"/>
  <c r="J2806" i="3"/>
  <c r="Z2805" i="3"/>
  <c r="X2805" i="3"/>
  <c r="V2805" i="3"/>
  <c r="T2805" i="3"/>
  <c r="Q2805" i="3"/>
  <c r="R2805" i="3" s="1"/>
  <c r="O2805" i="3"/>
  <c r="P2805" i="3" s="1"/>
  <c r="J2805" i="3"/>
  <c r="Z2804" i="3"/>
  <c r="X2804" i="3"/>
  <c r="V2804" i="3"/>
  <c r="T2804" i="3"/>
  <c r="Q2804" i="3"/>
  <c r="R2804" i="3" s="1"/>
  <c r="O2804" i="3"/>
  <c r="P2804" i="3" s="1"/>
  <c r="J2804" i="3"/>
  <c r="Z2803" i="3"/>
  <c r="X2803" i="3"/>
  <c r="V2803" i="3"/>
  <c r="T2803" i="3"/>
  <c r="Q2803" i="3"/>
  <c r="R2803" i="3" s="1"/>
  <c r="O2803" i="3"/>
  <c r="P2803" i="3" s="1"/>
  <c r="J2803" i="3"/>
  <c r="Z2802" i="3"/>
  <c r="X2802" i="3"/>
  <c r="V2802" i="3"/>
  <c r="T2802" i="3"/>
  <c r="Q2802" i="3"/>
  <c r="R2802" i="3" s="1"/>
  <c r="O2802" i="3"/>
  <c r="P2802" i="3" s="1"/>
  <c r="J2802" i="3"/>
  <c r="Z2801" i="3"/>
  <c r="X2801" i="3"/>
  <c r="V2801" i="3"/>
  <c r="T2801" i="3"/>
  <c r="Q2801" i="3"/>
  <c r="R2801" i="3" s="1"/>
  <c r="O2801" i="3"/>
  <c r="P2801" i="3" s="1"/>
  <c r="J2801" i="3"/>
  <c r="Z2800" i="3"/>
  <c r="X2800" i="3"/>
  <c r="V2800" i="3"/>
  <c r="T2800" i="3"/>
  <c r="Q2800" i="3"/>
  <c r="R2800" i="3" s="1"/>
  <c r="O2800" i="3"/>
  <c r="P2800" i="3" s="1"/>
  <c r="J2800" i="3"/>
  <c r="Z2799" i="3"/>
  <c r="X2799" i="3"/>
  <c r="V2799" i="3"/>
  <c r="T2799" i="3"/>
  <c r="Q2799" i="3"/>
  <c r="R2799" i="3" s="1"/>
  <c r="O2799" i="3"/>
  <c r="P2799" i="3" s="1"/>
  <c r="J2799" i="3"/>
  <c r="Z2798" i="3"/>
  <c r="X2798" i="3"/>
  <c r="V2798" i="3"/>
  <c r="T2798" i="3"/>
  <c r="Q2798" i="3"/>
  <c r="R2798" i="3" s="1"/>
  <c r="O2798" i="3"/>
  <c r="P2798" i="3" s="1"/>
  <c r="J2798" i="3"/>
  <c r="Z2797" i="3"/>
  <c r="X2797" i="3"/>
  <c r="V2797" i="3"/>
  <c r="T2797" i="3"/>
  <c r="Q2797" i="3"/>
  <c r="R2797" i="3" s="1"/>
  <c r="O2797" i="3"/>
  <c r="P2797" i="3" s="1"/>
  <c r="J2797" i="3"/>
  <c r="Z2796" i="3"/>
  <c r="X2796" i="3"/>
  <c r="V2796" i="3"/>
  <c r="T2796" i="3"/>
  <c r="Q2796" i="3"/>
  <c r="R2796" i="3" s="1"/>
  <c r="O2796" i="3"/>
  <c r="P2796" i="3" s="1"/>
  <c r="J2796" i="3"/>
  <c r="Z2795" i="3"/>
  <c r="X2795" i="3"/>
  <c r="V2795" i="3"/>
  <c r="T2795" i="3"/>
  <c r="Q2795" i="3"/>
  <c r="R2795" i="3" s="1"/>
  <c r="O2795" i="3"/>
  <c r="P2795" i="3" s="1"/>
  <c r="J2795" i="3"/>
  <c r="Z2794" i="3"/>
  <c r="X2794" i="3"/>
  <c r="V2794" i="3"/>
  <c r="T2794" i="3"/>
  <c r="Q2794" i="3"/>
  <c r="R2794" i="3" s="1"/>
  <c r="O2794" i="3"/>
  <c r="P2794" i="3" s="1"/>
  <c r="J2794" i="3"/>
  <c r="Z2793" i="3"/>
  <c r="X2793" i="3"/>
  <c r="V2793" i="3"/>
  <c r="T2793" i="3"/>
  <c r="Q2793" i="3"/>
  <c r="R2793" i="3" s="1"/>
  <c r="O2793" i="3"/>
  <c r="P2793" i="3" s="1"/>
  <c r="J2793" i="3"/>
  <c r="Z2792" i="3"/>
  <c r="X2792" i="3"/>
  <c r="V2792" i="3"/>
  <c r="T2792" i="3"/>
  <c r="Q2792" i="3"/>
  <c r="R2792" i="3" s="1"/>
  <c r="O2792" i="3"/>
  <c r="P2792" i="3" s="1"/>
  <c r="J2792" i="3"/>
  <c r="Z2791" i="3"/>
  <c r="X2791" i="3"/>
  <c r="V2791" i="3"/>
  <c r="T2791" i="3"/>
  <c r="Q2791" i="3"/>
  <c r="R2791" i="3" s="1"/>
  <c r="O2791" i="3"/>
  <c r="P2791" i="3" s="1"/>
  <c r="J2791" i="3"/>
  <c r="Z2790" i="3"/>
  <c r="X2790" i="3"/>
  <c r="V2790" i="3"/>
  <c r="T2790" i="3"/>
  <c r="Q2790" i="3"/>
  <c r="R2790" i="3" s="1"/>
  <c r="O2790" i="3"/>
  <c r="P2790" i="3" s="1"/>
  <c r="J2790" i="3"/>
  <c r="Z2789" i="3"/>
  <c r="X2789" i="3"/>
  <c r="V2789" i="3"/>
  <c r="T2789" i="3"/>
  <c r="Q2789" i="3"/>
  <c r="R2789" i="3" s="1"/>
  <c r="O2789" i="3"/>
  <c r="P2789" i="3" s="1"/>
  <c r="J2789" i="3"/>
  <c r="Z2788" i="3"/>
  <c r="X2788" i="3"/>
  <c r="V2788" i="3"/>
  <c r="T2788" i="3"/>
  <c r="Q2788" i="3"/>
  <c r="R2788" i="3" s="1"/>
  <c r="O2788" i="3"/>
  <c r="P2788" i="3" s="1"/>
  <c r="J2788" i="3"/>
  <c r="Z2787" i="3"/>
  <c r="X2787" i="3"/>
  <c r="V2787" i="3"/>
  <c r="T2787" i="3"/>
  <c r="Q2787" i="3"/>
  <c r="R2787" i="3" s="1"/>
  <c r="O2787" i="3"/>
  <c r="P2787" i="3" s="1"/>
  <c r="J2787" i="3"/>
  <c r="Z2786" i="3"/>
  <c r="X2786" i="3"/>
  <c r="V2786" i="3"/>
  <c r="T2786" i="3"/>
  <c r="Q2786" i="3"/>
  <c r="R2786" i="3" s="1"/>
  <c r="O2786" i="3"/>
  <c r="P2786" i="3" s="1"/>
  <c r="J2786" i="3"/>
  <c r="Z2785" i="3"/>
  <c r="X2785" i="3"/>
  <c r="V2785" i="3"/>
  <c r="T2785" i="3"/>
  <c r="Q2785" i="3"/>
  <c r="R2785" i="3" s="1"/>
  <c r="O2785" i="3"/>
  <c r="P2785" i="3" s="1"/>
  <c r="J2785" i="3"/>
  <c r="Z2784" i="3"/>
  <c r="X2784" i="3"/>
  <c r="V2784" i="3"/>
  <c r="T2784" i="3"/>
  <c r="Q2784" i="3"/>
  <c r="R2784" i="3" s="1"/>
  <c r="O2784" i="3"/>
  <c r="P2784" i="3" s="1"/>
  <c r="J2784" i="3"/>
  <c r="Z2783" i="3"/>
  <c r="X2783" i="3"/>
  <c r="V2783" i="3"/>
  <c r="T2783" i="3"/>
  <c r="Q2783" i="3"/>
  <c r="R2783" i="3" s="1"/>
  <c r="O2783" i="3"/>
  <c r="P2783" i="3" s="1"/>
  <c r="J2783" i="3"/>
  <c r="Z2782" i="3"/>
  <c r="X2782" i="3"/>
  <c r="V2782" i="3"/>
  <c r="T2782" i="3"/>
  <c r="Q2782" i="3"/>
  <c r="R2782" i="3" s="1"/>
  <c r="O2782" i="3"/>
  <c r="P2782" i="3" s="1"/>
  <c r="J2782" i="3"/>
  <c r="Z2781" i="3"/>
  <c r="X2781" i="3"/>
  <c r="V2781" i="3"/>
  <c r="T2781" i="3"/>
  <c r="Q2781" i="3"/>
  <c r="R2781" i="3" s="1"/>
  <c r="O2781" i="3"/>
  <c r="P2781" i="3" s="1"/>
  <c r="J2781" i="3"/>
  <c r="Z2780" i="3"/>
  <c r="X2780" i="3"/>
  <c r="V2780" i="3"/>
  <c r="T2780" i="3"/>
  <c r="Q2780" i="3"/>
  <c r="R2780" i="3" s="1"/>
  <c r="O2780" i="3"/>
  <c r="P2780" i="3" s="1"/>
  <c r="J2780" i="3"/>
  <c r="Z2779" i="3"/>
  <c r="X2779" i="3"/>
  <c r="V2779" i="3"/>
  <c r="T2779" i="3"/>
  <c r="Q2779" i="3"/>
  <c r="R2779" i="3" s="1"/>
  <c r="O2779" i="3"/>
  <c r="P2779" i="3" s="1"/>
  <c r="J2779" i="3"/>
  <c r="Z2778" i="3"/>
  <c r="X2778" i="3"/>
  <c r="V2778" i="3"/>
  <c r="T2778" i="3"/>
  <c r="Q2778" i="3"/>
  <c r="R2778" i="3" s="1"/>
  <c r="O2778" i="3"/>
  <c r="P2778" i="3" s="1"/>
  <c r="J2778" i="3"/>
  <c r="Z2777" i="3"/>
  <c r="X2777" i="3"/>
  <c r="V2777" i="3"/>
  <c r="T2777" i="3"/>
  <c r="Q2777" i="3"/>
  <c r="R2777" i="3" s="1"/>
  <c r="O2777" i="3"/>
  <c r="P2777" i="3" s="1"/>
  <c r="J2777" i="3"/>
  <c r="Z2776" i="3"/>
  <c r="X2776" i="3"/>
  <c r="V2776" i="3"/>
  <c r="T2776" i="3"/>
  <c r="Q2776" i="3"/>
  <c r="R2776" i="3" s="1"/>
  <c r="O2776" i="3"/>
  <c r="P2776" i="3" s="1"/>
  <c r="J2776" i="3"/>
  <c r="Z2775" i="3"/>
  <c r="X2775" i="3"/>
  <c r="V2775" i="3"/>
  <c r="T2775" i="3"/>
  <c r="Q2775" i="3"/>
  <c r="R2775" i="3" s="1"/>
  <c r="O2775" i="3"/>
  <c r="P2775" i="3" s="1"/>
  <c r="J2775" i="3"/>
  <c r="Z2774" i="3"/>
  <c r="X2774" i="3"/>
  <c r="V2774" i="3"/>
  <c r="T2774" i="3"/>
  <c r="Q2774" i="3"/>
  <c r="R2774" i="3" s="1"/>
  <c r="O2774" i="3"/>
  <c r="P2774" i="3" s="1"/>
  <c r="J2774" i="3"/>
  <c r="Z2773" i="3"/>
  <c r="X2773" i="3"/>
  <c r="V2773" i="3"/>
  <c r="T2773" i="3"/>
  <c r="Q2773" i="3"/>
  <c r="R2773" i="3" s="1"/>
  <c r="O2773" i="3"/>
  <c r="P2773" i="3" s="1"/>
  <c r="J2773" i="3"/>
  <c r="Z2772" i="3"/>
  <c r="X2772" i="3"/>
  <c r="V2772" i="3"/>
  <c r="T2772" i="3"/>
  <c r="Q2772" i="3"/>
  <c r="R2772" i="3" s="1"/>
  <c r="O2772" i="3"/>
  <c r="P2772" i="3" s="1"/>
  <c r="J2772" i="3"/>
  <c r="Z2771" i="3"/>
  <c r="X2771" i="3"/>
  <c r="V2771" i="3"/>
  <c r="T2771" i="3"/>
  <c r="Q2771" i="3"/>
  <c r="R2771" i="3" s="1"/>
  <c r="O2771" i="3"/>
  <c r="P2771" i="3" s="1"/>
  <c r="J2771" i="3"/>
  <c r="Z2770" i="3"/>
  <c r="X2770" i="3"/>
  <c r="V2770" i="3"/>
  <c r="T2770" i="3"/>
  <c r="Q2770" i="3"/>
  <c r="R2770" i="3" s="1"/>
  <c r="O2770" i="3"/>
  <c r="P2770" i="3" s="1"/>
  <c r="J2770" i="3"/>
  <c r="Z2769" i="3"/>
  <c r="X2769" i="3"/>
  <c r="V2769" i="3"/>
  <c r="T2769" i="3"/>
  <c r="Q2769" i="3"/>
  <c r="R2769" i="3" s="1"/>
  <c r="O2769" i="3"/>
  <c r="P2769" i="3" s="1"/>
  <c r="J2769" i="3"/>
  <c r="Z2768" i="3"/>
  <c r="X2768" i="3"/>
  <c r="V2768" i="3"/>
  <c r="T2768" i="3"/>
  <c r="Q2768" i="3"/>
  <c r="R2768" i="3" s="1"/>
  <c r="O2768" i="3"/>
  <c r="P2768" i="3" s="1"/>
  <c r="J2768" i="3"/>
  <c r="Z2767" i="3"/>
  <c r="X2767" i="3"/>
  <c r="V2767" i="3"/>
  <c r="T2767" i="3"/>
  <c r="Q2767" i="3"/>
  <c r="R2767" i="3" s="1"/>
  <c r="O2767" i="3"/>
  <c r="P2767" i="3" s="1"/>
  <c r="J2767" i="3"/>
  <c r="Z2766" i="3"/>
  <c r="X2766" i="3"/>
  <c r="V2766" i="3"/>
  <c r="T2766" i="3"/>
  <c r="Q2766" i="3"/>
  <c r="R2766" i="3" s="1"/>
  <c r="O2766" i="3"/>
  <c r="P2766" i="3" s="1"/>
  <c r="J2766" i="3"/>
  <c r="Z2765" i="3"/>
  <c r="X2765" i="3"/>
  <c r="V2765" i="3"/>
  <c r="T2765" i="3"/>
  <c r="Q2765" i="3"/>
  <c r="R2765" i="3" s="1"/>
  <c r="O2765" i="3"/>
  <c r="P2765" i="3" s="1"/>
  <c r="J2765" i="3"/>
  <c r="Z2764" i="3"/>
  <c r="X2764" i="3"/>
  <c r="V2764" i="3"/>
  <c r="T2764" i="3"/>
  <c r="Q2764" i="3"/>
  <c r="R2764" i="3" s="1"/>
  <c r="O2764" i="3"/>
  <c r="P2764" i="3" s="1"/>
  <c r="J2764" i="3"/>
  <c r="Z2763" i="3"/>
  <c r="X2763" i="3"/>
  <c r="V2763" i="3"/>
  <c r="T2763" i="3"/>
  <c r="Q2763" i="3"/>
  <c r="R2763" i="3" s="1"/>
  <c r="O2763" i="3"/>
  <c r="P2763" i="3" s="1"/>
  <c r="J2763" i="3"/>
  <c r="Z2762" i="3"/>
  <c r="X2762" i="3"/>
  <c r="V2762" i="3"/>
  <c r="T2762" i="3"/>
  <c r="Q2762" i="3"/>
  <c r="R2762" i="3" s="1"/>
  <c r="O2762" i="3"/>
  <c r="P2762" i="3" s="1"/>
  <c r="J2762" i="3"/>
  <c r="Z2761" i="3"/>
  <c r="X2761" i="3"/>
  <c r="V2761" i="3"/>
  <c r="T2761" i="3"/>
  <c r="Q2761" i="3"/>
  <c r="R2761" i="3" s="1"/>
  <c r="O2761" i="3"/>
  <c r="P2761" i="3" s="1"/>
  <c r="J2761" i="3"/>
  <c r="Z2760" i="3"/>
  <c r="X2760" i="3"/>
  <c r="V2760" i="3"/>
  <c r="T2760" i="3"/>
  <c r="Q2760" i="3"/>
  <c r="R2760" i="3" s="1"/>
  <c r="O2760" i="3"/>
  <c r="P2760" i="3" s="1"/>
  <c r="J2760" i="3"/>
  <c r="Z2759" i="3"/>
  <c r="X2759" i="3"/>
  <c r="V2759" i="3"/>
  <c r="T2759" i="3"/>
  <c r="Q2759" i="3"/>
  <c r="R2759" i="3" s="1"/>
  <c r="O2759" i="3"/>
  <c r="P2759" i="3" s="1"/>
  <c r="J2759" i="3"/>
  <c r="Z2758" i="3"/>
  <c r="X2758" i="3"/>
  <c r="V2758" i="3"/>
  <c r="T2758" i="3"/>
  <c r="Q2758" i="3"/>
  <c r="R2758" i="3" s="1"/>
  <c r="O2758" i="3"/>
  <c r="P2758" i="3" s="1"/>
  <c r="J2758" i="3"/>
  <c r="Z2757" i="3"/>
  <c r="X2757" i="3"/>
  <c r="V2757" i="3"/>
  <c r="T2757" i="3"/>
  <c r="Q2757" i="3"/>
  <c r="R2757" i="3" s="1"/>
  <c r="O2757" i="3"/>
  <c r="P2757" i="3" s="1"/>
  <c r="J2757" i="3"/>
  <c r="Z2756" i="3"/>
  <c r="X2756" i="3"/>
  <c r="V2756" i="3"/>
  <c r="T2756" i="3"/>
  <c r="Q2756" i="3"/>
  <c r="R2756" i="3" s="1"/>
  <c r="O2756" i="3"/>
  <c r="P2756" i="3" s="1"/>
  <c r="J2756" i="3"/>
  <c r="Z2755" i="3"/>
  <c r="X2755" i="3"/>
  <c r="V2755" i="3"/>
  <c r="T2755" i="3"/>
  <c r="Q2755" i="3"/>
  <c r="R2755" i="3" s="1"/>
  <c r="O2755" i="3"/>
  <c r="P2755" i="3" s="1"/>
  <c r="J2755" i="3"/>
  <c r="Z2754" i="3"/>
  <c r="X2754" i="3"/>
  <c r="V2754" i="3"/>
  <c r="T2754" i="3"/>
  <c r="Q2754" i="3"/>
  <c r="R2754" i="3" s="1"/>
  <c r="O2754" i="3"/>
  <c r="P2754" i="3" s="1"/>
  <c r="J2754" i="3"/>
  <c r="Z2753" i="3"/>
  <c r="X2753" i="3"/>
  <c r="V2753" i="3"/>
  <c r="T2753" i="3"/>
  <c r="Q2753" i="3"/>
  <c r="R2753" i="3" s="1"/>
  <c r="O2753" i="3"/>
  <c r="P2753" i="3" s="1"/>
  <c r="J2753" i="3"/>
  <c r="Z2752" i="3"/>
  <c r="X2752" i="3"/>
  <c r="V2752" i="3"/>
  <c r="T2752" i="3"/>
  <c r="R2752" i="3"/>
  <c r="P2752" i="3"/>
  <c r="J2752" i="3"/>
  <c r="Z2751" i="3"/>
  <c r="X2751" i="3"/>
  <c r="V2751" i="3"/>
  <c r="T2751" i="3"/>
  <c r="Q2751" i="3"/>
  <c r="R2751" i="3" s="1"/>
  <c r="O2751" i="3"/>
  <c r="P2751" i="3" s="1"/>
  <c r="J2751" i="3"/>
  <c r="Z2750" i="3"/>
  <c r="X2750" i="3"/>
  <c r="V2750" i="3"/>
  <c r="T2750" i="3"/>
  <c r="R2750" i="3"/>
  <c r="P2750" i="3"/>
  <c r="J2750" i="3"/>
  <c r="Z2749" i="3"/>
  <c r="X2749" i="3"/>
  <c r="V2749" i="3"/>
  <c r="T2749" i="3"/>
  <c r="Q2749" i="3"/>
  <c r="R2749" i="3" s="1"/>
  <c r="O2749" i="3"/>
  <c r="P2749" i="3" s="1"/>
  <c r="J2749" i="3"/>
  <c r="Z2748" i="3"/>
  <c r="X2748" i="3"/>
  <c r="V2748" i="3"/>
  <c r="T2748" i="3"/>
  <c r="Q2748" i="3"/>
  <c r="R2748" i="3" s="1"/>
  <c r="O2748" i="3"/>
  <c r="P2748" i="3" s="1"/>
  <c r="J2748" i="3"/>
  <c r="Z2747" i="3"/>
  <c r="X2747" i="3"/>
  <c r="V2747" i="3"/>
  <c r="T2747" i="3"/>
  <c r="Q2747" i="3"/>
  <c r="R2747" i="3" s="1"/>
  <c r="O2747" i="3"/>
  <c r="P2747" i="3" s="1"/>
  <c r="J2747" i="3"/>
  <c r="Z2746" i="3"/>
  <c r="X2746" i="3"/>
  <c r="V2746" i="3"/>
  <c r="T2746" i="3"/>
  <c r="Q2746" i="3"/>
  <c r="R2746" i="3" s="1"/>
  <c r="O2746" i="3"/>
  <c r="P2746" i="3" s="1"/>
  <c r="J2746" i="3"/>
  <c r="Z2745" i="3"/>
  <c r="X2745" i="3"/>
  <c r="V2745" i="3"/>
  <c r="T2745" i="3"/>
  <c r="Q2745" i="3"/>
  <c r="R2745" i="3" s="1"/>
  <c r="O2745" i="3"/>
  <c r="P2745" i="3" s="1"/>
  <c r="J2745" i="3"/>
  <c r="Z2744" i="3"/>
  <c r="X2744" i="3"/>
  <c r="V2744" i="3"/>
  <c r="T2744" i="3"/>
  <c r="Q2744" i="3"/>
  <c r="R2744" i="3" s="1"/>
  <c r="O2744" i="3"/>
  <c r="P2744" i="3" s="1"/>
  <c r="J2744" i="3"/>
  <c r="Z2743" i="3"/>
  <c r="X2743" i="3"/>
  <c r="V2743" i="3"/>
  <c r="T2743" i="3"/>
  <c r="Q2743" i="3"/>
  <c r="R2743" i="3" s="1"/>
  <c r="O2743" i="3"/>
  <c r="P2743" i="3" s="1"/>
  <c r="J2743" i="3"/>
  <c r="Z2742" i="3"/>
  <c r="X2742" i="3"/>
  <c r="V2742" i="3"/>
  <c r="T2742" i="3"/>
  <c r="Q2742" i="3"/>
  <c r="R2742" i="3" s="1"/>
  <c r="O2742" i="3"/>
  <c r="P2742" i="3" s="1"/>
  <c r="J2742" i="3"/>
  <c r="Z2741" i="3"/>
  <c r="X2741" i="3"/>
  <c r="V2741" i="3"/>
  <c r="T2741" i="3"/>
  <c r="Q2741" i="3"/>
  <c r="R2741" i="3" s="1"/>
  <c r="O2741" i="3"/>
  <c r="P2741" i="3" s="1"/>
  <c r="J2741" i="3"/>
  <c r="Z2740" i="3"/>
  <c r="X2740" i="3"/>
  <c r="V2740" i="3"/>
  <c r="T2740" i="3"/>
  <c r="R2740" i="3"/>
  <c r="P2740" i="3"/>
  <c r="J2740" i="3"/>
  <c r="Z2739" i="3"/>
  <c r="X2739" i="3"/>
  <c r="V2739" i="3"/>
  <c r="T2739" i="3"/>
  <c r="Q2739" i="3"/>
  <c r="R2739" i="3" s="1"/>
  <c r="O2739" i="3"/>
  <c r="P2739" i="3" s="1"/>
  <c r="J2739" i="3"/>
  <c r="Z2738" i="3"/>
  <c r="X2738" i="3"/>
  <c r="V2738" i="3"/>
  <c r="T2738" i="3"/>
  <c r="Q2738" i="3"/>
  <c r="R2738" i="3" s="1"/>
  <c r="O2738" i="3"/>
  <c r="P2738" i="3" s="1"/>
  <c r="J2738" i="3"/>
  <c r="Z2737" i="3"/>
  <c r="X2737" i="3"/>
  <c r="V2737" i="3"/>
  <c r="T2737" i="3"/>
  <c r="Q2737" i="3"/>
  <c r="R2737" i="3" s="1"/>
  <c r="O2737" i="3"/>
  <c r="P2737" i="3" s="1"/>
  <c r="J2737" i="3"/>
  <c r="Z2736" i="3"/>
  <c r="X2736" i="3"/>
  <c r="V2736" i="3"/>
  <c r="T2736" i="3"/>
  <c r="Q2736" i="3"/>
  <c r="R2736" i="3" s="1"/>
  <c r="O2736" i="3"/>
  <c r="P2736" i="3" s="1"/>
  <c r="J2736" i="3"/>
  <c r="Z2735" i="3"/>
  <c r="X2735" i="3"/>
  <c r="V2735" i="3"/>
  <c r="T2735" i="3"/>
  <c r="Q2735" i="3"/>
  <c r="R2735" i="3" s="1"/>
  <c r="O2735" i="3"/>
  <c r="P2735" i="3" s="1"/>
  <c r="J2735" i="3"/>
  <c r="Z2734" i="3"/>
  <c r="X2734" i="3"/>
  <c r="V2734" i="3"/>
  <c r="T2734" i="3"/>
  <c r="Q2734" i="3"/>
  <c r="R2734" i="3" s="1"/>
  <c r="O2734" i="3"/>
  <c r="P2734" i="3" s="1"/>
  <c r="J2734" i="3"/>
  <c r="Z2733" i="3"/>
  <c r="X2733" i="3"/>
  <c r="V2733" i="3"/>
  <c r="T2733" i="3"/>
  <c r="R2733" i="3"/>
  <c r="P2733" i="3"/>
  <c r="J2733" i="3"/>
  <c r="Z2732" i="3"/>
  <c r="X2732" i="3"/>
  <c r="V2732" i="3"/>
  <c r="T2732" i="3"/>
  <c r="Q2732" i="3"/>
  <c r="R2732" i="3" s="1"/>
  <c r="O2732" i="3"/>
  <c r="P2732" i="3" s="1"/>
  <c r="J2732" i="3"/>
  <c r="Z2731" i="3"/>
  <c r="X2731" i="3"/>
  <c r="V2731" i="3"/>
  <c r="T2731" i="3"/>
  <c r="Q2731" i="3"/>
  <c r="R2731" i="3" s="1"/>
  <c r="O2731" i="3"/>
  <c r="P2731" i="3" s="1"/>
  <c r="J2731" i="3"/>
  <c r="Z2730" i="3"/>
  <c r="X2730" i="3"/>
  <c r="V2730" i="3"/>
  <c r="T2730" i="3"/>
  <c r="Q2730" i="3"/>
  <c r="R2730" i="3" s="1"/>
  <c r="O2730" i="3"/>
  <c r="P2730" i="3" s="1"/>
  <c r="J2730" i="3"/>
  <c r="Z2729" i="3"/>
  <c r="X2729" i="3"/>
  <c r="V2729" i="3"/>
  <c r="T2729" i="3"/>
  <c r="Q2729" i="3"/>
  <c r="R2729" i="3" s="1"/>
  <c r="O2729" i="3"/>
  <c r="P2729" i="3" s="1"/>
  <c r="J2729" i="3"/>
  <c r="Z2728" i="3"/>
  <c r="X2728" i="3"/>
  <c r="V2728" i="3"/>
  <c r="T2728" i="3"/>
  <c r="Q2728" i="3"/>
  <c r="R2728" i="3" s="1"/>
  <c r="O2728" i="3"/>
  <c r="P2728" i="3" s="1"/>
  <c r="J2728" i="3"/>
  <c r="Z2727" i="3"/>
  <c r="X2727" i="3"/>
  <c r="V2727" i="3"/>
  <c r="T2727" i="3"/>
  <c r="Q2727" i="3"/>
  <c r="R2727" i="3" s="1"/>
  <c r="O2727" i="3"/>
  <c r="P2727" i="3" s="1"/>
  <c r="J2727" i="3"/>
  <c r="Z2726" i="3"/>
  <c r="X2726" i="3"/>
  <c r="V2726" i="3"/>
  <c r="T2726" i="3"/>
  <c r="Q2726" i="3"/>
  <c r="R2726" i="3" s="1"/>
  <c r="O2726" i="3"/>
  <c r="P2726" i="3" s="1"/>
  <c r="J2726" i="3"/>
  <c r="Z2725" i="3"/>
  <c r="X2725" i="3"/>
  <c r="V2725" i="3"/>
  <c r="T2725" i="3"/>
  <c r="Q2725" i="3"/>
  <c r="R2725" i="3" s="1"/>
  <c r="O2725" i="3"/>
  <c r="P2725" i="3" s="1"/>
  <c r="J2725" i="3"/>
  <c r="Z2724" i="3"/>
  <c r="X2724" i="3"/>
  <c r="V2724" i="3"/>
  <c r="T2724" i="3"/>
  <c r="Q2724" i="3"/>
  <c r="R2724" i="3" s="1"/>
  <c r="O2724" i="3"/>
  <c r="P2724" i="3" s="1"/>
  <c r="J2724" i="3"/>
  <c r="Z2723" i="3"/>
  <c r="X2723" i="3"/>
  <c r="V2723" i="3"/>
  <c r="T2723" i="3"/>
  <c r="Q2723" i="3"/>
  <c r="R2723" i="3" s="1"/>
  <c r="O2723" i="3"/>
  <c r="P2723" i="3" s="1"/>
  <c r="J2723" i="3"/>
  <c r="Z2722" i="3"/>
  <c r="X2722" i="3"/>
  <c r="V2722" i="3"/>
  <c r="T2722" i="3"/>
  <c r="Q2722" i="3"/>
  <c r="R2722" i="3" s="1"/>
  <c r="O2722" i="3"/>
  <c r="P2722" i="3" s="1"/>
  <c r="J2722" i="3"/>
  <c r="Z2721" i="3"/>
  <c r="X2721" i="3"/>
  <c r="V2721" i="3"/>
  <c r="T2721" i="3"/>
  <c r="Q2721" i="3"/>
  <c r="R2721" i="3" s="1"/>
  <c r="O2721" i="3"/>
  <c r="P2721" i="3" s="1"/>
  <c r="J2721" i="3"/>
  <c r="Z2720" i="3"/>
  <c r="X2720" i="3"/>
  <c r="V2720" i="3"/>
  <c r="T2720" i="3"/>
  <c r="Q2720" i="3"/>
  <c r="R2720" i="3" s="1"/>
  <c r="O2720" i="3"/>
  <c r="P2720" i="3" s="1"/>
  <c r="J2720" i="3"/>
  <c r="Z2719" i="3"/>
  <c r="X2719" i="3"/>
  <c r="V2719" i="3"/>
  <c r="T2719" i="3"/>
  <c r="Q2719" i="3"/>
  <c r="R2719" i="3" s="1"/>
  <c r="O2719" i="3"/>
  <c r="P2719" i="3" s="1"/>
  <c r="J2719" i="3"/>
  <c r="Z2718" i="3"/>
  <c r="X2718" i="3"/>
  <c r="V2718" i="3"/>
  <c r="T2718" i="3"/>
  <c r="Q2718" i="3"/>
  <c r="R2718" i="3" s="1"/>
  <c r="O2718" i="3"/>
  <c r="P2718" i="3" s="1"/>
  <c r="J2718" i="3"/>
  <c r="Z2717" i="3"/>
  <c r="X2717" i="3"/>
  <c r="V2717" i="3"/>
  <c r="T2717" i="3"/>
  <c r="Q2717" i="3"/>
  <c r="R2717" i="3" s="1"/>
  <c r="O2717" i="3"/>
  <c r="P2717" i="3" s="1"/>
  <c r="J2717" i="3"/>
  <c r="Z2716" i="3"/>
  <c r="X2716" i="3"/>
  <c r="V2716" i="3"/>
  <c r="T2716" i="3"/>
  <c r="Q2716" i="3"/>
  <c r="R2716" i="3" s="1"/>
  <c r="O2716" i="3"/>
  <c r="P2716" i="3" s="1"/>
  <c r="J2716" i="3"/>
  <c r="Z2715" i="3"/>
  <c r="X2715" i="3"/>
  <c r="V2715" i="3"/>
  <c r="T2715" i="3"/>
  <c r="Q2715" i="3"/>
  <c r="R2715" i="3" s="1"/>
  <c r="O2715" i="3"/>
  <c r="P2715" i="3" s="1"/>
  <c r="J2715" i="3"/>
  <c r="Z2714" i="3"/>
  <c r="X2714" i="3"/>
  <c r="V2714" i="3"/>
  <c r="T2714" i="3"/>
  <c r="Q2714" i="3"/>
  <c r="R2714" i="3" s="1"/>
  <c r="O2714" i="3"/>
  <c r="P2714" i="3" s="1"/>
  <c r="J2714" i="3"/>
  <c r="Z2713" i="3"/>
  <c r="X2713" i="3"/>
  <c r="V2713" i="3"/>
  <c r="T2713" i="3"/>
  <c r="Q2713" i="3"/>
  <c r="R2713" i="3" s="1"/>
  <c r="O2713" i="3"/>
  <c r="P2713" i="3" s="1"/>
  <c r="J2713" i="3"/>
  <c r="Z2712" i="3"/>
  <c r="X2712" i="3"/>
  <c r="V2712" i="3"/>
  <c r="T2712" i="3"/>
  <c r="Q2712" i="3"/>
  <c r="R2712" i="3" s="1"/>
  <c r="O2712" i="3"/>
  <c r="P2712" i="3" s="1"/>
  <c r="J2712" i="3"/>
  <c r="Z2711" i="3"/>
  <c r="X2711" i="3"/>
  <c r="V2711" i="3"/>
  <c r="T2711" i="3"/>
  <c r="Q2711" i="3"/>
  <c r="R2711" i="3" s="1"/>
  <c r="O2711" i="3"/>
  <c r="P2711" i="3" s="1"/>
  <c r="J2711" i="3"/>
  <c r="Z2710" i="3"/>
  <c r="X2710" i="3"/>
  <c r="V2710" i="3"/>
  <c r="T2710" i="3"/>
  <c r="Q2710" i="3"/>
  <c r="R2710" i="3" s="1"/>
  <c r="O2710" i="3"/>
  <c r="P2710" i="3" s="1"/>
  <c r="J2710" i="3"/>
  <c r="Z2709" i="3"/>
  <c r="X2709" i="3"/>
  <c r="V2709" i="3"/>
  <c r="T2709" i="3"/>
  <c r="Q2709" i="3"/>
  <c r="R2709" i="3" s="1"/>
  <c r="O2709" i="3"/>
  <c r="P2709" i="3" s="1"/>
  <c r="J2709" i="3"/>
  <c r="Z2708" i="3"/>
  <c r="X2708" i="3"/>
  <c r="V2708" i="3"/>
  <c r="T2708" i="3"/>
  <c r="Q2708" i="3"/>
  <c r="R2708" i="3" s="1"/>
  <c r="O2708" i="3"/>
  <c r="P2708" i="3" s="1"/>
  <c r="J2708" i="3"/>
  <c r="Z2707" i="3"/>
  <c r="X2707" i="3"/>
  <c r="V2707" i="3"/>
  <c r="T2707" i="3"/>
  <c r="Q2707" i="3"/>
  <c r="R2707" i="3" s="1"/>
  <c r="O2707" i="3"/>
  <c r="P2707" i="3" s="1"/>
  <c r="J2707" i="3"/>
  <c r="Z2706" i="3"/>
  <c r="X2706" i="3"/>
  <c r="V2706" i="3"/>
  <c r="T2706" i="3"/>
  <c r="Q2706" i="3"/>
  <c r="R2706" i="3" s="1"/>
  <c r="O2706" i="3"/>
  <c r="P2706" i="3" s="1"/>
  <c r="J2706" i="3"/>
  <c r="Z2705" i="3"/>
  <c r="X2705" i="3"/>
  <c r="V2705" i="3"/>
  <c r="T2705" i="3"/>
  <c r="Q2705" i="3"/>
  <c r="R2705" i="3" s="1"/>
  <c r="O2705" i="3"/>
  <c r="P2705" i="3" s="1"/>
  <c r="J2705" i="3"/>
  <c r="Z2704" i="3"/>
  <c r="X2704" i="3"/>
  <c r="V2704" i="3"/>
  <c r="T2704" i="3"/>
  <c r="Q2704" i="3"/>
  <c r="R2704" i="3" s="1"/>
  <c r="O2704" i="3"/>
  <c r="P2704" i="3" s="1"/>
  <c r="J2704" i="3"/>
  <c r="Z2703" i="3"/>
  <c r="X2703" i="3"/>
  <c r="V2703" i="3"/>
  <c r="T2703" i="3"/>
  <c r="Q2703" i="3"/>
  <c r="R2703" i="3" s="1"/>
  <c r="O2703" i="3"/>
  <c r="P2703" i="3" s="1"/>
  <c r="J2703" i="3"/>
  <c r="Z2702" i="3"/>
  <c r="X2702" i="3"/>
  <c r="V2702" i="3"/>
  <c r="T2702" i="3"/>
  <c r="Q2702" i="3"/>
  <c r="R2702" i="3" s="1"/>
  <c r="O2702" i="3"/>
  <c r="P2702" i="3" s="1"/>
  <c r="J2702" i="3"/>
  <c r="Z2701" i="3"/>
  <c r="X2701" i="3"/>
  <c r="V2701" i="3"/>
  <c r="T2701" i="3"/>
  <c r="Q2701" i="3"/>
  <c r="R2701" i="3" s="1"/>
  <c r="O2701" i="3"/>
  <c r="P2701" i="3" s="1"/>
  <c r="J2701" i="3"/>
  <c r="Z2700" i="3"/>
  <c r="X2700" i="3"/>
  <c r="V2700" i="3"/>
  <c r="T2700" i="3"/>
  <c r="R2700" i="3"/>
  <c r="P2700" i="3"/>
  <c r="J2700" i="3"/>
  <c r="Z2699" i="3"/>
  <c r="X2699" i="3"/>
  <c r="V2699" i="3"/>
  <c r="T2699" i="3"/>
  <c r="Q2699" i="3"/>
  <c r="R2699" i="3" s="1"/>
  <c r="O2699" i="3"/>
  <c r="P2699" i="3" s="1"/>
  <c r="J2699" i="3"/>
  <c r="Z2698" i="3"/>
  <c r="X2698" i="3"/>
  <c r="V2698" i="3"/>
  <c r="T2698" i="3"/>
  <c r="Q2698" i="3"/>
  <c r="R2698" i="3" s="1"/>
  <c r="O2698" i="3"/>
  <c r="P2698" i="3" s="1"/>
  <c r="J2698" i="3"/>
  <c r="Z2697" i="3"/>
  <c r="X2697" i="3"/>
  <c r="V2697" i="3"/>
  <c r="T2697" i="3"/>
  <c r="Q2697" i="3"/>
  <c r="R2697" i="3" s="1"/>
  <c r="O2697" i="3"/>
  <c r="P2697" i="3" s="1"/>
  <c r="J2697" i="3"/>
  <c r="Z2696" i="3"/>
  <c r="X2696" i="3"/>
  <c r="V2696" i="3"/>
  <c r="T2696" i="3"/>
  <c r="Q2696" i="3"/>
  <c r="R2696" i="3" s="1"/>
  <c r="O2696" i="3"/>
  <c r="P2696" i="3" s="1"/>
  <c r="J2696" i="3"/>
  <c r="Z2695" i="3"/>
  <c r="X2695" i="3"/>
  <c r="V2695" i="3"/>
  <c r="T2695" i="3"/>
  <c r="Q2695" i="3"/>
  <c r="R2695" i="3" s="1"/>
  <c r="O2695" i="3"/>
  <c r="P2695" i="3" s="1"/>
  <c r="J2695" i="3"/>
  <c r="Z2694" i="3"/>
  <c r="X2694" i="3"/>
  <c r="V2694" i="3"/>
  <c r="T2694" i="3"/>
  <c r="Q2694" i="3"/>
  <c r="R2694" i="3" s="1"/>
  <c r="O2694" i="3"/>
  <c r="P2694" i="3" s="1"/>
  <c r="J2694" i="3"/>
  <c r="Z2693" i="3"/>
  <c r="X2693" i="3"/>
  <c r="V2693" i="3"/>
  <c r="T2693" i="3"/>
  <c r="Q2693" i="3"/>
  <c r="R2693" i="3" s="1"/>
  <c r="O2693" i="3"/>
  <c r="P2693" i="3" s="1"/>
  <c r="J2693" i="3"/>
  <c r="Z2692" i="3"/>
  <c r="X2692" i="3"/>
  <c r="V2692" i="3"/>
  <c r="T2692" i="3"/>
  <c r="Q2692" i="3"/>
  <c r="R2692" i="3" s="1"/>
  <c r="O2692" i="3"/>
  <c r="P2692" i="3" s="1"/>
  <c r="J2692" i="3"/>
  <c r="Z2691" i="3"/>
  <c r="X2691" i="3"/>
  <c r="V2691" i="3"/>
  <c r="T2691" i="3"/>
  <c r="Q2691" i="3"/>
  <c r="R2691" i="3" s="1"/>
  <c r="O2691" i="3"/>
  <c r="P2691" i="3" s="1"/>
  <c r="J2691" i="3"/>
  <c r="Z2690" i="3"/>
  <c r="X2690" i="3"/>
  <c r="V2690" i="3"/>
  <c r="T2690" i="3"/>
  <c r="Q2690" i="3"/>
  <c r="R2690" i="3" s="1"/>
  <c r="O2690" i="3"/>
  <c r="P2690" i="3" s="1"/>
  <c r="J2690" i="3"/>
  <c r="Z2689" i="3"/>
  <c r="X2689" i="3"/>
  <c r="V2689" i="3"/>
  <c r="T2689" i="3"/>
  <c r="Q2689" i="3"/>
  <c r="R2689" i="3" s="1"/>
  <c r="O2689" i="3"/>
  <c r="P2689" i="3" s="1"/>
  <c r="J2689" i="3"/>
  <c r="Z2688" i="3"/>
  <c r="X2688" i="3"/>
  <c r="V2688" i="3"/>
  <c r="T2688" i="3"/>
  <c r="Q2688" i="3"/>
  <c r="R2688" i="3" s="1"/>
  <c r="O2688" i="3"/>
  <c r="P2688" i="3" s="1"/>
  <c r="J2688" i="3"/>
  <c r="Z2687" i="3"/>
  <c r="X2687" i="3"/>
  <c r="V2687" i="3"/>
  <c r="T2687" i="3"/>
  <c r="Q2687" i="3"/>
  <c r="R2687" i="3" s="1"/>
  <c r="O2687" i="3"/>
  <c r="P2687" i="3" s="1"/>
  <c r="J2687" i="3"/>
  <c r="Z2686" i="3"/>
  <c r="X2686" i="3"/>
  <c r="V2686" i="3"/>
  <c r="T2686" i="3"/>
  <c r="Q2686" i="3"/>
  <c r="R2686" i="3" s="1"/>
  <c r="O2686" i="3"/>
  <c r="P2686" i="3" s="1"/>
  <c r="J2686" i="3"/>
  <c r="Z2685" i="3"/>
  <c r="X2685" i="3"/>
  <c r="V2685" i="3"/>
  <c r="T2685" i="3"/>
  <c r="Q2685" i="3"/>
  <c r="R2685" i="3" s="1"/>
  <c r="O2685" i="3"/>
  <c r="P2685" i="3" s="1"/>
  <c r="J2685" i="3"/>
  <c r="Z2684" i="3"/>
  <c r="X2684" i="3"/>
  <c r="V2684" i="3"/>
  <c r="T2684" i="3"/>
  <c r="Q2684" i="3"/>
  <c r="R2684" i="3" s="1"/>
  <c r="O2684" i="3"/>
  <c r="P2684" i="3" s="1"/>
  <c r="J2684" i="3"/>
  <c r="Z2683" i="3"/>
  <c r="X2683" i="3"/>
  <c r="V2683" i="3"/>
  <c r="T2683" i="3"/>
  <c r="Q2683" i="3"/>
  <c r="R2683" i="3" s="1"/>
  <c r="O2683" i="3"/>
  <c r="P2683" i="3" s="1"/>
  <c r="J2683" i="3"/>
  <c r="Z2682" i="3"/>
  <c r="X2682" i="3"/>
  <c r="V2682" i="3"/>
  <c r="T2682" i="3"/>
  <c r="Q2682" i="3"/>
  <c r="R2682" i="3" s="1"/>
  <c r="O2682" i="3"/>
  <c r="P2682" i="3" s="1"/>
  <c r="J2682" i="3"/>
  <c r="Z2681" i="3"/>
  <c r="X2681" i="3"/>
  <c r="V2681" i="3"/>
  <c r="T2681" i="3"/>
  <c r="Q2681" i="3"/>
  <c r="R2681" i="3" s="1"/>
  <c r="O2681" i="3"/>
  <c r="P2681" i="3" s="1"/>
  <c r="J2681" i="3"/>
  <c r="Z2680" i="3"/>
  <c r="X2680" i="3"/>
  <c r="V2680" i="3"/>
  <c r="T2680" i="3"/>
  <c r="Q2680" i="3"/>
  <c r="R2680" i="3" s="1"/>
  <c r="O2680" i="3"/>
  <c r="P2680" i="3" s="1"/>
  <c r="J2680" i="3"/>
  <c r="Z2679" i="3"/>
  <c r="X2679" i="3"/>
  <c r="V2679" i="3"/>
  <c r="T2679" i="3"/>
  <c r="Q2679" i="3"/>
  <c r="R2679" i="3" s="1"/>
  <c r="O2679" i="3"/>
  <c r="P2679" i="3" s="1"/>
  <c r="J2679" i="3"/>
  <c r="Z2678" i="3"/>
  <c r="X2678" i="3"/>
  <c r="V2678" i="3"/>
  <c r="T2678" i="3"/>
  <c r="Q2678" i="3"/>
  <c r="R2678" i="3" s="1"/>
  <c r="O2678" i="3"/>
  <c r="P2678" i="3" s="1"/>
  <c r="J2678" i="3"/>
  <c r="Z2677" i="3"/>
  <c r="X2677" i="3"/>
  <c r="V2677" i="3"/>
  <c r="T2677" i="3"/>
  <c r="Q2677" i="3"/>
  <c r="R2677" i="3" s="1"/>
  <c r="O2677" i="3"/>
  <c r="P2677" i="3" s="1"/>
  <c r="J2677" i="3"/>
  <c r="Z2676" i="3"/>
  <c r="X2676" i="3"/>
  <c r="V2676" i="3"/>
  <c r="T2676" i="3"/>
  <c r="Q2676" i="3"/>
  <c r="R2676" i="3" s="1"/>
  <c r="O2676" i="3"/>
  <c r="P2676" i="3" s="1"/>
  <c r="J2676" i="3"/>
  <c r="Z2675" i="3"/>
  <c r="X2675" i="3"/>
  <c r="V2675" i="3"/>
  <c r="T2675" i="3"/>
  <c r="Q2675" i="3"/>
  <c r="R2675" i="3" s="1"/>
  <c r="O2675" i="3"/>
  <c r="P2675" i="3" s="1"/>
  <c r="J2675" i="3"/>
  <c r="Z2674" i="3"/>
  <c r="X2674" i="3"/>
  <c r="V2674" i="3"/>
  <c r="T2674" i="3"/>
  <c r="Q2674" i="3"/>
  <c r="R2674" i="3" s="1"/>
  <c r="O2674" i="3"/>
  <c r="P2674" i="3" s="1"/>
  <c r="J2674" i="3"/>
  <c r="Z2673" i="3"/>
  <c r="X2673" i="3"/>
  <c r="V2673" i="3"/>
  <c r="T2673" i="3"/>
  <c r="Q2673" i="3"/>
  <c r="R2673" i="3" s="1"/>
  <c r="O2673" i="3"/>
  <c r="P2673" i="3" s="1"/>
  <c r="J2673" i="3"/>
  <c r="Z2672" i="3"/>
  <c r="X2672" i="3"/>
  <c r="V2672" i="3"/>
  <c r="T2672" i="3"/>
  <c r="Q2672" i="3"/>
  <c r="R2672" i="3" s="1"/>
  <c r="O2672" i="3"/>
  <c r="P2672" i="3" s="1"/>
  <c r="J2672" i="3"/>
  <c r="Z2671" i="3"/>
  <c r="X2671" i="3"/>
  <c r="V2671" i="3"/>
  <c r="T2671" i="3"/>
  <c r="Q2671" i="3"/>
  <c r="R2671" i="3" s="1"/>
  <c r="O2671" i="3"/>
  <c r="P2671" i="3" s="1"/>
  <c r="J2671" i="3"/>
  <c r="Z2670" i="3"/>
  <c r="X2670" i="3"/>
  <c r="V2670" i="3"/>
  <c r="T2670" i="3"/>
  <c r="Q2670" i="3"/>
  <c r="R2670" i="3" s="1"/>
  <c r="O2670" i="3"/>
  <c r="P2670" i="3" s="1"/>
  <c r="J2670" i="3"/>
  <c r="Z2669" i="3"/>
  <c r="X2669" i="3"/>
  <c r="V2669" i="3"/>
  <c r="T2669" i="3"/>
  <c r="Q2669" i="3"/>
  <c r="R2669" i="3" s="1"/>
  <c r="O2669" i="3"/>
  <c r="P2669" i="3" s="1"/>
  <c r="J2669" i="3"/>
  <c r="Z2668" i="3"/>
  <c r="X2668" i="3"/>
  <c r="V2668" i="3"/>
  <c r="T2668" i="3"/>
  <c r="Q2668" i="3"/>
  <c r="R2668" i="3" s="1"/>
  <c r="O2668" i="3"/>
  <c r="P2668" i="3" s="1"/>
  <c r="J2668" i="3"/>
  <c r="Z2667" i="3"/>
  <c r="X2667" i="3"/>
  <c r="V2667" i="3"/>
  <c r="T2667" i="3"/>
  <c r="Q2667" i="3"/>
  <c r="R2667" i="3" s="1"/>
  <c r="O2667" i="3"/>
  <c r="P2667" i="3" s="1"/>
  <c r="J2667" i="3"/>
  <c r="Z2666" i="3"/>
  <c r="X2666" i="3"/>
  <c r="V2666" i="3"/>
  <c r="T2666" i="3"/>
  <c r="Q2666" i="3"/>
  <c r="R2666" i="3" s="1"/>
  <c r="O2666" i="3"/>
  <c r="P2666" i="3" s="1"/>
  <c r="J2666" i="3"/>
  <c r="Z2665" i="3"/>
  <c r="X2665" i="3"/>
  <c r="V2665" i="3"/>
  <c r="T2665" i="3"/>
  <c r="Q2665" i="3"/>
  <c r="R2665" i="3" s="1"/>
  <c r="O2665" i="3"/>
  <c r="P2665" i="3" s="1"/>
  <c r="J2665" i="3"/>
  <c r="Z2664" i="3"/>
  <c r="X2664" i="3"/>
  <c r="V2664" i="3"/>
  <c r="T2664" i="3"/>
  <c r="Q2664" i="3"/>
  <c r="R2664" i="3" s="1"/>
  <c r="O2664" i="3"/>
  <c r="P2664" i="3" s="1"/>
  <c r="J2664" i="3"/>
  <c r="Z2663" i="3"/>
  <c r="X2663" i="3"/>
  <c r="V2663" i="3"/>
  <c r="T2663" i="3"/>
  <c r="Q2663" i="3"/>
  <c r="R2663" i="3" s="1"/>
  <c r="O2663" i="3"/>
  <c r="P2663" i="3" s="1"/>
  <c r="J2663" i="3"/>
  <c r="Z2662" i="3"/>
  <c r="X2662" i="3"/>
  <c r="V2662" i="3"/>
  <c r="T2662" i="3"/>
  <c r="Q2662" i="3"/>
  <c r="R2662" i="3" s="1"/>
  <c r="O2662" i="3"/>
  <c r="P2662" i="3" s="1"/>
  <c r="J2662" i="3"/>
  <c r="Z2661" i="3"/>
  <c r="X2661" i="3"/>
  <c r="V2661" i="3"/>
  <c r="T2661" i="3"/>
  <c r="Q2661" i="3"/>
  <c r="R2661" i="3" s="1"/>
  <c r="O2661" i="3"/>
  <c r="P2661" i="3" s="1"/>
  <c r="J2661" i="3"/>
  <c r="Z2660" i="3"/>
  <c r="X2660" i="3"/>
  <c r="V2660" i="3"/>
  <c r="T2660" i="3"/>
  <c r="Q2660" i="3"/>
  <c r="R2660" i="3" s="1"/>
  <c r="O2660" i="3"/>
  <c r="P2660" i="3" s="1"/>
  <c r="J2660" i="3"/>
  <c r="Z2659" i="3"/>
  <c r="X2659" i="3"/>
  <c r="V2659" i="3"/>
  <c r="T2659" i="3"/>
  <c r="Q2659" i="3"/>
  <c r="R2659" i="3" s="1"/>
  <c r="O2659" i="3"/>
  <c r="P2659" i="3" s="1"/>
  <c r="J2659" i="3"/>
  <c r="Z2658" i="3"/>
  <c r="X2658" i="3"/>
  <c r="V2658" i="3"/>
  <c r="T2658" i="3"/>
  <c r="Q2658" i="3"/>
  <c r="R2658" i="3" s="1"/>
  <c r="O2658" i="3"/>
  <c r="P2658" i="3" s="1"/>
  <c r="J2658" i="3"/>
  <c r="Z2657" i="3"/>
  <c r="X2657" i="3"/>
  <c r="V2657" i="3"/>
  <c r="T2657" i="3"/>
  <c r="Q2657" i="3"/>
  <c r="R2657" i="3" s="1"/>
  <c r="O2657" i="3"/>
  <c r="P2657" i="3" s="1"/>
  <c r="J2657" i="3"/>
  <c r="Z2656" i="3"/>
  <c r="X2656" i="3"/>
  <c r="V2656" i="3"/>
  <c r="T2656" i="3"/>
  <c r="Q2656" i="3"/>
  <c r="R2656" i="3" s="1"/>
  <c r="O2656" i="3"/>
  <c r="P2656" i="3" s="1"/>
  <c r="J2656" i="3"/>
  <c r="Z2655" i="3"/>
  <c r="X2655" i="3"/>
  <c r="V2655" i="3"/>
  <c r="T2655" i="3"/>
  <c r="Q2655" i="3"/>
  <c r="R2655" i="3" s="1"/>
  <c r="O2655" i="3"/>
  <c r="P2655" i="3" s="1"/>
  <c r="J2655" i="3"/>
  <c r="Z2654" i="3"/>
  <c r="X2654" i="3"/>
  <c r="V2654" i="3"/>
  <c r="T2654" i="3"/>
  <c r="Q2654" i="3"/>
  <c r="R2654" i="3" s="1"/>
  <c r="O2654" i="3"/>
  <c r="P2654" i="3" s="1"/>
  <c r="J2654" i="3"/>
  <c r="Z2653" i="3"/>
  <c r="X2653" i="3"/>
  <c r="V2653" i="3"/>
  <c r="T2653" i="3"/>
  <c r="Q2653" i="3"/>
  <c r="R2653" i="3" s="1"/>
  <c r="O2653" i="3"/>
  <c r="P2653" i="3" s="1"/>
  <c r="J2653" i="3"/>
  <c r="Z2652" i="3"/>
  <c r="X2652" i="3"/>
  <c r="V2652" i="3"/>
  <c r="T2652" i="3"/>
  <c r="Q2652" i="3"/>
  <c r="R2652" i="3" s="1"/>
  <c r="O2652" i="3"/>
  <c r="P2652" i="3" s="1"/>
  <c r="J2652" i="3"/>
  <c r="Z2651" i="3"/>
  <c r="X2651" i="3"/>
  <c r="V2651" i="3"/>
  <c r="T2651" i="3"/>
  <c r="Q2651" i="3"/>
  <c r="R2651" i="3" s="1"/>
  <c r="O2651" i="3"/>
  <c r="P2651" i="3" s="1"/>
  <c r="J2651" i="3"/>
  <c r="Z2650" i="3"/>
  <c r="X2650" i="3"/>
  <c r="V2650" i="3"/>
  <c r="T2650" i="3"/>
  <c r="Q2650" i="3"/>
  <c r="R2650" i="3" s="1"/>
  <c r="O2650" i="3"/>
  <c r="P2650" i="3" s="1"/>
  <c r="J2650" i="3"/>
  <c r="Z2649" i="3"/>
  <c r="X2649" i="3"/>
  <c r="V2649" i="3"/>
  <c r="T2649" i="3"/>
  <c r="Q2649" i="3"/>
  <c r="R2649" i="3" s="1"/>
  <c r="O2649" i="3"/>
  <c r="P2649" i="3" s="1"/>
  <c r="J2649" i="3"/>
  <c r="Z2648" i="3"/>
  <c r="X2648" i="3"/>
  <c r="V2648" i="3"/>
  <c r="T2648" i="3"/>
  <c r="Q2648" i="3"/>
  <c r="R2648" i="3" s="1"/>
  <c r="O2648" i="3"/>
  <c r="P2648" i="3" s="1"/>
  <c r="J2648" i="3"/>
  <c r="Z2647" i="3"/>
  <c r="X2647" i="3"/>
  <c r="V2647" i="3"/>
  <c r="T2647" i="3"/>
  <c r="Q2647" i="3"/>
  <c r="R2647" i="3" s="1"/>
  <c r="O2647" i="3"/>
  <c r="P2647" i="3" s="1"/>
  <c r="J2647" i="3"/>
  <c r="Z2646" i="3"/>
  <c r="X2646" i="3"/>
  <c r="V2646" i="3"/>
  <c r="T2646" i="3"/>
  <c r="Q2646" i="3"/>
  <c r="R2646" i="3" s="1"/>
  <c r="O2646" i="3"/>
  <c r="P2646" i="3" s="1"/>
  <c r="J2646" i="3"/>
  <c r="Z2645" i="3"/>
  <c r="X2645" i="3"/>
  <c r="V2645" i="3"/>
  <c r="T2645" i="3"/>
  <c r="Q2645" i="3"/>
  <c r="R2645" i="3" s="1"/>
  <c r="O2645" i="3"/>
  <c r="P2645" i="3" s="1"/>
  <c r="J2645" i="3"/>
  <c r="Z2644" i="3"/>
  <c r="X2644" i="3"/>
  <c r="V2644" i="3"/>
  <c r="T2644" i="3"/>
  <c r="Q2644" i="3"/>
  <c r="R2644" i="3" s="1"/>
  <c r="O2644" i="3"/>
  <c r="P2644" i="3" s="1"/>
  <c r="J2644" i="3"/>
  <c r="Z2643" i="3"/>
  <c r="X2643" i="3"/>
  <c r="V2643" i="3"/>
  <c r="T2643" i="3"/>
  <c r="R2643" i="3"/>
  <c r="P2643" i="3"/>
  <c r="J2643" i="3"/>
  <c r="Z2642" i="3"/>
  <c r="X2642" i="3"/>
  <c r="V2642" i="3"/>
  <c r="T2642" i="3"/>
  <c r="Q2642" i="3"/>
  <c r="R2642" i="3" s="1"/>
  <c r="O2642" i="3"/>
  <c r="P2642" i="3" s="1"/>
  <c r="J2642" i="3"/>
  <c r="Z2641" i="3"/>
  <c r="X2641" i="3"/>
  <c r="V2641" i="3"/>
  <c r="T2641" i="3"/>
  <c r="Q2641" i="3"/>
  <c r="R2641" i="3" s="1"/>
  <c r="O2641" i="3"/>
  <c r="P2641" i="3" s="1"/>
  <c r="J2641" i="3"/>
  <c r="Z2640" i="3"/>
  <c r="X2640" i="3"/>
  <c r="V2640" i="3"/>
  <c r="T2640" i="3"/>
  <c r="Q2640" i="3"/>
  <c r="R2640" i="3" s="1"/>
  <c r="O2640" i="3"/>
  <c r="P2640" i="3" s="1"/>
  <c r="J2640" i="3"/>
  <c r="Z2639" i="3"/>
  <c r="X2639" i="3"/>
  <c r="V2639" i="3"/>
  <c r="T2639" i="3"/>
  <c r="Q2639" i="3"/>
  <c r="R2639" i="3" s="1"/>
  <c r="O2639" i="3"/>
  <c r="P2639" i="3" s="1"/>
  <c r="J2639" i="3"/>
  <c r="Z2638" i="3"/>
  <c r="X2638" i="3"/>
  <c r="V2638" i="3"/>
  <c r="T2638" i="3"/>
  <c r="Q2638" i="3"/>
  <c r="R2638" i="3" s="1"/>
  <c r="O2638" i="3"/>
  <c r="P2638" i="3" s="1"/>
  <c r="J2638" i="3"/>
  <c r="Z2637" i="3"/>
  <c r="X2637" i="3"/>
  <c r="V2637" i="3"/>
  <c r="T2637" i="3"/>
  <c r="Q2637" i="3"/>
  <c r="R2637" i="3" s="1"/>
  <c r="O2637" i="3"/>
  <c r="P2637" i="3" s="1"/>
  <c r="J2637" i="3"/>
  <c r="Z2636" i="3"/>
  <c r="X2636" i="3"/>
  <c r="V2636" i="3"/>
  <c r="T2636" i="3"/>
  <c r="Q2636" i="3"/>
  <c r="R2636" i="3" s="1"/>
  <c r="O2636" i="3"/>
  <c r="P2636" i="3" s="1"/>
  <c r="J2636" i="3"/>
  <c r="Z2635" i="3"/>
  <c r="X2635" i="3"/>
  <c r="V2635" i="3"/>
  <c r="T2635" i="3"/>
  <c r="Q2635" i="3"/>
  <c r="R2635" i="3" s="1"/>
  <c r="O2635" i="3"/>
  <c r="P2635" i="3" s="1"/>
  <c r="J2635" i="3"/>
  <c r="Z2634" i="3"/>
  <c r="X2634" i="3"/>
  <c r="V2634" i="3"/>
  <c r="T2634" i="3"/>
  <c r="Q2634" i="3"/>
  <c r="R2634" i="3" s="1"/>
  <c r="O2634" i="3"/>
  <c r="P2634" i="3" s="1"/>
  <c r="J2634" i="3"/>
  <c r="Z2633" i="3"/>
  <c r="X2633" i="3"/>
  <c r="V2633" i="3"/>
  <c r="T2633" i="3"/>
  <c r="Q2633" i="3"/>
  <c r="R2633" i="3" s="1"/>
  <c r="O2633" i="3"/>
  <c r="P2633" i="3" s="1"/>
  <c r="J2633" i="3"/>
  <c r="Z2632" i="3"/>
  <c r="X2632" i="3"/>
  <c r="V2632" i="3"/>
  <c r="T2632" i="3"/>
  <c r="Q2632" i="3"/>
  <c r="R2632" i="3" s="1"/>
  <c r="O2632" i="3"/>
  <c r="P2632" i="3" s="1"/>
  <c r="J2632" i="3"/>
  <c r="Z2631" i="3"/>
  <c r="X2631" i="3"/>
  <c r="V2631" i="3"/>
  <c r="T2631" i="3"/>
  <c r="Q2631" i="3"/>
  <c r="R2631" i="3" s="1"/>
  <c r="O2631" i="3"/>
  <c r="P2631" i="3" s="1"/>
  <c r="J2631" i="3"/>
  <c r="Z2630" i="3"/>
  <c r="X2630" i="3"/>
  <c r="V2630" i="3"/>
  <c r="T2630" i="3"/>
  <c r="Q2630" i="3"/>
  <c r="R2630" i="3" s="1"/>
  <c r="O2630" i="3"/>
  <c r="P2630" i="3" s="1"/>
  <c r="J2630" i="3"/>
  <c r="Z2629" i="3"/>
  <c r="X2629" i="3"/>
  <c r="V2629" i="3"/>
  <c r="T2629" i="3"/>
  <c r="Q2629" i="3"/>
  <c r="R2629" i="3" s="1"/>
  <c r="O2629" i="3"/>
  <c r="P2629" i="3" s="1"/>
  <c r="J2629" i="3"/>
  <c r="Z2628" i="3"/>
  <c r="X2628" i="3"/>
  <c r="V2628" i="3"/>
  <c r="T2628" i="3"/>
  <c r="Q2628" i="3"/>
  <c r="R2628" i="3" s="1"/>
  <c r="O2628" i="3"/>
  <c r="P2628" i="3" s="1"/>
  <c r="J2628" i="3"/>
  <c r="Z2627" i="3"/>
  <c r="X2627" i="3"/>
  <c r="V2627" i="3"/>
  <c r="T2627" i="3"/>
  <c r="Q2627" i="3"/>
  <c r="R2627" i="3" s="1"/>
  <c r="O2627" i="3"/>
  <c r="P2627" i="3" s="1"/>
  <c r="J2627" i="3"/>
  <c r="Z2626" i="3"/>
  <c r="X2626" i="3"/>
  <c r="V2626" i="3"/>
  <c r="T2626" i="3"/>
  <c r="Q2626" i="3"/>
  <c r="R2626" i="3" s="1"/>
  <c r="O2626" i="3"/>
  <c r="P2626" i="3" s="1"/>
  <c r="J2626" i="3"/>
  <c r="Z2625" i="3"/>
  <c r="X2625" i="3"/>
  <c r="V2625" i="3"/>
  <c r="T2625" i="3"/>
  <c r="Q2625" i="3"/>
  <c r="R2625" i="3" s="1"/>
  <c r="O2625" i="3"/>
  <c r="P2625" i="3" s="1"/>
  <c r="J2625" i="3"/>
  <c r="Z2624" i="3"/>
  <c r="X2624" i="3"/>
  <c r="V2624" i="3"/>
  <c r="T2624" i="3"/>
  <c r="Q2624" i="3"/>
  <c r="R2624" i="3" s="1"/>
  <c r="O2624" i="3"/>
  <c r="P2624" i="3" s="1"/>
  <c r="J2624" i="3"/>
  <c r="Z2623" i="3"/>
  <c r="X2623" i="3"/>
  <c r="V2623" i="3"/>
  <c r="T2623" i="3"/>
  <c r="R2623" i="3"/>
  <c r="P2623" i="3"/>
  <c r="J2623" i="3"/>
  <c r="Z2622" i="3"/>
  <c r="X2622" i="3"/>
  <c r="V2622" i="3"/>
  <c r="T2622" i="3"/>
  <c r="Q2622" i="3"/>
  <c r="R2622" i="3" s="1"/>
  <c r="O2622" i="3"/>
  <c r="P2622" i="3" s="1"/>
  <c r="J2622" i="3"/>
  <c r="Z2621" i="3"/>
  <c r="X2621" i="3"/>
  <c r="V2621" i="3"/>
  <c r="T2621" i="3"/>
  <c r="Q2621" i="3"/>
  <c r="R2621" i="3" s="1"/>
  <c r="O2621" i="3"/>
  <c r="P2621" i="3" s="1"/>
  <c r="J2621" i="3"/>
  <c r="Z2620" i="3"/>
  <c r="X2620" i="3"/>
  <c r="V2620" i="3"/>
  <c r="T2620" i="3"/>
  <c r="Q2620" i="3"/>
  <c r="R2620" i="3" s="1"/>
  <c r="O2620" i="3"/>
  <c r="P2620" i="3" s="1"/>
  <c r="J2620" i="3"/>
  <c r="Z2619" i="3"/>
  <c r="X2619" i="3"/>
  <c r="V2619" i="3"/>
  <c r="T2619" i="3"/>
  <c r="Q2619" i="3"/>
  <c r="R2619" i="3" s="1"/>
  <c r="O2619" i="3"/>
  <c r="P2619" i="3" s="1"/>
  <c r="J2619" i="3"/>
  <c r="Z2618" i="3"/>
  <c r="X2618" i="3"/>
  <c r="V2618" i="3"/>
  <c r="T2618" i="3"/>
  <c r="Q2618" i="3"/>
  <c r="R2618" i="3" s="1"/>
  <c r="O2618" i="3"/>
  <c r="P2618" i="3" s="1"/>
  <c r="J2618" i="3"/>
  <c r="Z2617" i="3"/>
  <c r="X2617" i="3"/>
  <c r="V2617" i="3"/>
  <c r="T2617" i="3"/>
  <c r="Q2617" i="3"/>
  <c r="R2617" i="3" s="1"/>
  <c r="O2617" i="3"/>
  <c r="P2617" i="3" s="1"/>
  <c r="J2617" i="3"/>
  <c r="Z2616" i="3"/>
  <c r="X2616" i="3"/>
  <c r="V2616" i="3"/>
  <c r="T2616" i="3"/>
  <c r="Q2616" i="3"/>
  <c r="R2616" i="3" s="1"/>
  <c r="O2616" i="3"/>
  <c r="P2616" i="3" s="1"/>
  <c r="J2616" i="3"/>
  <c r="Z2615" i="3"/>
  <c r="X2615" i="3"/>
  <c r="V2615" i="3"/>
  <c r="T2615" i="3"/>
  <c r="Q2615" i="3"/>
  <c r="R2615" i="3" s="1"/>
  <c r="O2615" i="3"/>
  <c r="P2615" i="3" s="1"/>
  <c r="J2615" i="3"/>
  <c r="Z2614" i="3"/>
  <c r="X2614" i="3"/>
  <c r="V2614" i="3"/>
  <c r="T2614" i="3"/>
  <c r="Q2614" i="3"/>
  <c r="R2614" i="3" s="1"/>
  <c r="O2614" i="3"/>
  <c r="P2614" i="3" s="1"/>
  <c r="J2614" i="3"/>
  <c r="Z2613" i="3"/>
  <c r="X2613" i="3"/>
  <c r="V2613" i="3"/>
  <c r="T2613" i="3"/>
  <c r="Q2613" i="3"/>
  <c r="R2613" i="3" s="1"/>
  <c r="O2613" i="3"/>
  <c r="P2613" i="3" s="1"/>
  <c r="J2613" i="3"/>
  <c r="Z2612" i="3"/>
  <c r="X2612" i="3"/>
  <c r="V2612" i="3"/>
  <c r="T2612" i="3"/>
  <c r="Q2612" i="3"/>
  <c r="R2612" i="3" s="1"/>
  <c r="O2612" i="3"/>
  <c r="P2612" i="3" s="1"/>
  <c r="J2612" i="3"/>
  <c r="Z2611" i="3"/>
  <c r="X2611" i="3"/>
  <c r="V2611" i="3"/>
  <c r="T2611" i="3"/>
  <c r="Q2611" i="3"/>
  <c r="R2611" i="3" s="1"/>
  <c r="O2611" i="3"/>
  <c r="P2611" i="3" s="1"/>
  <c r="J2611" i="3"/>
  <c r="Z2610" i="3"/>
  <c r="X2610" i="3"/>
  <c r="V2610" i="3"/>
  <c r="T2610" i="3"/>
  <c r="Q2610" i="3"/>
  <c r="R2610" i="3" s="1"/>
  <c r="O2610" i="3"/>
  <c r="P2610" i="3" s="1"/>
  <c r="J2610" i="3"/>
  <c r="Z2609" i="3"/>
  <c r="X2609" i="3"/>
  <c r="V2609" i="3"/>
  <c r="T2609" i="3"/>
  <c r="Q2609" i="3"/>
  <c r="R2609" i="3" s="1"/>
  <c r="O2609" i="3"/>
  <c r="P2609" i="3" s="1"/>
  <c r="J2609" i="3"/>
  <c r="Z2608" i="3"/>
  <c r="X2608" i="3"/>
  <c r="V2608" i="3"/>
  <c r="T2608" i="3"/>
  <c r="Q2608" i="3"/>
  <c r="R2608" i="3" s="1"/>
  <c r="O2608" i="3"/>
  <c r="P2608" i="3" s="1"/>
  <c r="J2608" i="3"/>
  <c r="Z2607" i="3"/>
  <c r="X2607" i="3"/>
  <c r="V2607" i="3"/>
  <c r="T2607" i="3"/>
  <c r="R2607" i="3"/>
  <c r="P2607" i="3"/>
  <c r="J2607" i="3"/>
  <c r="Z2606" i="3"/>
  <c r="X2606" i="3"/>
  <c r="V2606" i="3"/>
  <c r="T2606" i="3"/>
  <c r="Q2606" i="3"/>
  <c r="R2606" i="3" s="1"/>
  <c r="O2606" i="3"/>
  <c r="P2606" i="3" s="1"/>
  <c r="J2606" i="3"/>
  <c r="Z2605" i="3"/>
  <c r="X2605" i="3"/>
  <c r="V2605" i="3"/>
  <c r="T2605" i="3"/>
  <c r="Q2605" i="3"/>
  <c r="R2605" i="3" s="1"/>
  <c r="O2605" i="3"/>
  <c r="P2605" i="3" s="1"/>
  <c r="J2605" i="3"/>
  <c r="Z2604" i="3"/>
  <c r="X2604" i="3"/>
  <c r="V2604" i="3"/>
  <c r="T2604" i="3"/>
  <c r="Q2604" i="3"/>
  <c r="R2604" i="3" s="1"/>
  <c r="O2604" i="3"/>
  <c r="P2604" i="3" s="1"/>
  <c r="J2604" i="3"/>
  <c r="Z2603" i="3"/>
  <c r="X2603" i="3"/>
  <c r="V2603" i="3"/>
  <c r="T2603" i="3"/>
  <c r="Q2603" i="3"/>
  <c r="R2603" i="3" s="1"/>
  <c r="O2603" i="3"/>
  <c r="P2603" i="3" s="1"/>
  <c r="J2603" i="3"/>
  <c r="Z2602" i="3"/>
  <c r="X2602" i="3"/>
  <c r="V2602" i="3"/>
  <c r="T2602" i="3"/>
  <c r="Q2602" i="3"/>
  <c r="R2602" i="3" s="1"/>
  <c r="O2602" i="3"/>
  <c r="P2602" i="3" s="1"/>
  <c r="J2602" i="3"/>
  <c r="Z2601" i="3"/>
  <c r="X2601" i="3"/>
  <c r="V2601" i="3"/>
  <c r="T2601" i="3"/>
  <c r="Q2601" i="3"/>
  <c r="R2601" i="3" s="1"/>
  <c r="O2601" i="3"/>
  <c r="P2601" i="3" s="1"/>
  <c r="J2601" i="3"/>
  <c r="Z2600" i="3"/>
  <c r="X2600" i="3"/>
  <c r="V2600" i="3"/>
  <c r="T2600" i="3"/>
  <c r="Q2600" i="3"/>
  <c r="R2600" i="3" s="1"/>
  <c r="O2600" i="3"/>
  <c r="P2600" i="3" s="1"/>
  <c r="J2600" i="3"/>
  <c r="Z2599" i="3"/>
  <c r="X2599" i="3"/>
  <c r="V2599" i="3"/>
  <c r="T2599" i="3"/>
  <c r="Q2599" i="3"/>
  <c r="R2599" i="3" s="1"/>
  <c r="O2599" i="3"/>
  <c r="P2599" i="3" s="1"/>
  <c r="J2599" i="3"/>
  <c r="Z2598" i="3"/>
  <c r="X2598" i="3"/>
  <c r="V2598" i="3"/>
  <c r="T2598" i="3"/>
  <c r="Q2598" i="3"/>
  <c r="R2598" i="3" s="1"/>
  <c r="O2598" i="3"/>
  <c r="P2598" i="3" s="1"/>
  <c r="J2598" i="3"/>
  <c r="Z2597" i="3"/>
  <c r="X2597" i="3"/>
  <c r="V2597" i="3"/>
  <c r="T2597" i="3"/>
  <c r="Q2597" i="3"/>
  <c r="R2597" i="3" s="1"/>
  <c r="O2597" i="3"/>
  <c r="P2597" i="3" s="1"/>
  <c r="J2597" i="3"/>
  <c r="Z2596" i="3"/>
  <c r="X2596" i="3"/>
  <c r="V2596" i="3"/>
  <c r="T2596" i="3"/>
  <c r="Q2596" i="3"/>
  <c r="R2596" i="3" s="1"/>
  <c r="O2596" i="3"/>
  <c r="P2596" i="3" s="1"/>
  <c r="J2596" i="3"/>
  <c r="Z2595" i="3"/>
  <c r="X2595" i="3"/>
  <c r="V2595" i="3"/>
  <c r="T2595" i="3"/>
  <c r="Q2595" i="3"/>
  <c r="R2595" i="3" s="1"/>
  <c r="O2595" i="3"/>
  <c r="P2595" i="3" s="1"/>
  <c r="J2595" i="3"/>
  <c r="Z2594" i="3"/>
  <c r="X2594" i="3"/>
  <c r="V2594" i="3"/>
  <c r="T2594" i="3"/>
  <c r="Q2594" i="3"/>
  <c r="R2594" i="3" s="1"/>
  <c r="O2594" i="3"/>
  <c r="P2594" i="3" s="1"/>
  <c r="J2594" i="3"/>
  <c r="Z2593" i="3"/>
  <c r="X2593" i="3"/>
  <c r="V2593" i="3"/>
  <c r="T2593" i="3"/>
  <c r="Q2593" i="3"/>
  <c r="R2593" i="3" s="1"/>
  <c r="O2593" i="3"/>
  <c r="P2593" i="3" s="1"/>
  <c r="J2593" i="3"/>
  <c r="Z2592" i="3"/>
  <c r="X2592" i="3"/>
  <c r="V2592" i="3"/>
  <c r="T2592" i="3"/>
  <c r="Q2592" i="3"/>
  <c r="R2592" i="3" s="1"/>
  <c r="O2592" i="3"/>
  <c r="P2592" i="3" s="1"/>
  <c r="J2592" i="3"/>
  <c r="Z2591" i="3"/>
  <c r="X2591" i="3"/>
  <c r="V2591" i="3"/>
  <c r="T2591" i="3"/>
  <c r="Q2591" i="3"/>
  <c r="R2591" i="3" s="1"/>
  <c r="O2591" i="3"/>
  <c r="P2591" i="3" s="1"/>
  <c r="J2591" i="3"/>
  <c r="Z2590" i="3"/>
  <c r="X2590" i="3"/>
  <c r="V2590" i="3"/>
  <c r="T2590" i="3"/>
  <c r="Q2590" i="3"/>
  <c r="R2590" i="3" s="1"/>
  <c r="O2590" i="3"/>
  <c r="P2590" i="3" s="1"/>
  <c r="J2590" i="3"/>
  <c r="Z2589" i="3"/>
  <c r="X2589" i="3"/>
  <c r="V2589" i="3"/>
  <c r="T2589" i="3"/>
  <c r="Q2589" i="3"/>
  <c r="R2589" i="3" s="1"/>
  <c r="O2589" i="3"/>
  <c r="P2589" i="3" s="1"/>
  <c r="J2589" i="3"/>
  <c r="Z2588" i="3"/>
  <c r="X2588" i="3"/>
  <c r="V2588" i="3"/>
  <c r="T2588" i="3"/>
  <c r="Q2588" i="3"/>
  <c r="R2588" i="3" s="1"/>
  <c r="O2588" i="3"/>
  <c r="P2588" i="3" s="1"/>
  <c r="J2588" i="3"/>
  <c r="Z2587" i="3"/>
  <c r="X2587" i="3"/>
  <c r="V2587" i="3"/>
  <c r="T2587" i="3"/>
  <c r="Q2587" i="3"/>
  <c r="R2587" i="3" s="1"/>
  <c r="O2587" i="3"/>
  <c r="P2587" i="3" s="1"/>
  <c r="J2587" i="3"/>
  <c r="Z2586" i="3"/>
  <c r="X2586" i="3"/>
  <c r="V2586" i="3"/>
  <c r="T2586" i="3"/>
  <c r="Q2586" i="3"/>
  <c r="R2586" i="3" s="1"/>
  <c r="O2586" i="3"/>
  <c r="P2586" i="3" s="1"/>
  <c r="J2586" i="3"/>
  <c r="Z2585" i="3"/>
  <c r="X2585" i="3"/>
  <c r="V2585" i="3"/>
  <c r="T2585" i="3"/>
  <c r="Q2585" i="3"/>
  <c r="R2585" i="3" s="1"/>
  <c r="O2585" i="3"/>
  <c r="P2585" i="3" s="1"/>
  <c r="J2585" i="3"/>
  <c r="Z2584" i="3"/>
  <c r="X2584" i="3"/>
  <c r="V2584" i="3"/>
  <c r="T2584" i="3"/>
  <c r="Q2584" i="3"/>
  <c r="R2584" i="3" s="1"/>
  <c r="O2584" i="3"/>
  <c r="P2584" i="3" s="1"/>
  <c r="J2584" i="3"/>
  <c r="Z2583" i="3"/>
  <c r="X2583" i="3"/>
  <c r="V2583" i="3"/>
  <c r="T2583" i="3"/>
  <c r="Q2583" i="3"/>
  <c r="R2583" i="3" s="1"/>
  <c r="O2583" i="3"/>
  <c r="P2583" i="3" s="1"/>
  <c r="J2583" i="3"/>
  <c r="Z2582" i="3"/>
  <c r="X2582" i="3"/>
  <c r="V2582" i="3"/>
  <c r="T2582" i="3"/>
  <c r="Q2582" i="3"/>
  <c r="R2582" i="3" s="1"/>
  <c r="O2582" i="3"/>
  <c r="P2582" i="3" s="1"/>
  <c r="J2582" i="3"/>
  <c r="Z2581" i="3"/>
  <c r="X2581" i="3"/>
  <c r="V2581" i="3"/>
  <c r="T2581" i="3"/>
  <c r="Q2581" i="3"/>
  <c r="R2581" i="3" s="1"/>
  <c r="O2581" i="3"/>
  <c r="P2581" i="3" s="1"/>
  <c r="J2581" i="3"/>
  <c r="Z2580" i="3"/>
  <c r="X2580" i="3"/>
  <c r="V2580" i="3"/>
  <c r="T2580" i="3"/>
  <c r="Q2580" i="3"/>
  <c r="R2580" i="3" s="1"/>
  <c r="O2580" i="3"/>
  <c r="P2580" i="3" s="1"/>
  <c r="J2580" i="3"/>
  <c r="Z2579" i="3"/>
  <c r="X2579" i="3"/>
  <c r="V2579" i="3"/>
  <c r="T2579" i="3"/>
  <c r="Q2579" i="3"/>
  <c r="R2579" i="3" s="1"/>
  <c r="O2579" i="3"/>
  <c r="P2579" i="3" s="1"/>
  <c r="J2579" i="3"/>
  <c r="Z2578" i="3"/>
  <c r="X2578" i="3"/>
  <c r="V2578" i="3"/>
  <c r="T2578" i="3"/>
  <c r="Q2578" i="3"/>
  <c r="R2578" i="3" s="1"/>
  <c r="O2578" i="3"/>
  <c r="P2578" i="3" s="1"/>
  <c r="J2578" i="3"/>
  <c r="Z2577" i="3"/>
  <c r="X2577" i="3"/>
  <c r="V2577" i="3"/>
  <c r="T2577" i="3"/>
  <c r="Q2577" i="3"/>
  <c r="R2577" i="3" s="1"/>
  <c r="O2577" i="3"/>
  <c r="P2577" i="3" s="1"/>
  <c r="J2577" i="3"/>
  <c r="Z2576" i="3"/>
  <c r="X2576" i="3"/>
  <c r="V2576" i="3"/>
  <c r="T2576" i="3"/>
  <c r="Q2576" i="3"/>
  <c r="R2576" i="3" s="1"/>
  <c r="O2576" i="3"/>
  <c r="P2576" i="3" s="1"/>
  <c r="J2576" i="3"/>
  <c r="Z2575" i="3"/>
  <c r="X2575" i="3"/>
  <c r="V2575" i="3"/>
  <c r="T2575" i="3"/>
  <c r="Q2575" i="3"/>
  <c r="R2575" i="3" s="1"/>
  <c r="O2575" i="3"/>
  <c r="P2575" i="3" s="1"/>
  <c r="J2575" i="3"/>
  <c r="Z2574" i="3"/>
  <c r="X2574" i="3"/>
  <c r="V2574" i="3"/>
  <c r="T2574" i="3"/>
  <c r="Q2574" i="3"/>
  <c r="R2574" i="3" s="1"/>
  <c r="O2574" i="3"/>
  <c r="P2574" i="3" s="1"/>
  <c r="J2574" i="3"/>
  <c r="Z2573" i="3"/>
  <c r="X2573" i="3"/>
  <c r="V2573" i="3"/>
  <c r="T2573" i="3"/>
  <c r="Q2573" i="3"/>
  <c r="R2573" i="3" s="1"/>
  <c r="O2573" i="3"/>
  <c r="P2573" i="3" s="1"/>
  <c r="J2573" i="3"/>
  <c r="Z2572" i="3"/>
  <c r="X2572" i="3"/>
  <c r="V2572" i="3"/>
  <c r="T2572" i="3"/>
  <c r="Q2572" i="3"/>
  <c r="R2572" i="3" s="1"/>
  <c r="O2572" i="3"/>
  <c r="P2572" i="3" s="1"/>
  <c r="J2572" i="3"/>
  <c r="Z2571" i="3"/>
  <c r="X2571" i="3"/>
  <c r="V2571" i="3"/>
  <c r="T2571" i="3"/>
  <c r="Q2571" i="3"/>
  <c r="R2571" i="3" s="1"/>
  <c r="O2571" i="3"/>
  <c r="P2571" i="3" s="1"/>
  <c r="J2571" i="3"/>
  <c r="Z2570" i="3"/>
  <c r="X2570" i="3"/>
  <c r="V2570" i="3"/>
  <c r="T2570" i="3"/>
  <c r="Q2570" i="3"/>
  <c r="R2570" i="3" s="1"/>
  <c r="O2570" i="3"/>
  <c r="P2570" i="3" s="1"/>
  <c r="J2570" i="3"/>
  <c r="Z2569" i="3"/>
  <c r="X2569" i="3"/>
  <c r="V2569" i="3"/>
  <c r="T2569" i="3"/>
  <c r="Q2569" i="3"/>
  <c r="R2569" i="3" s="1"/>
  <c r="O2569" i="3"/>
  <c r="P2569" i="3" s="1"/>
  <c r="J2569" i="3"/>
  <c r="Z2568" i="3"/>
  <c r="X2568" i="3"/>
  <c r="V2568" i="3"/>
  <c r="T2568" i="3"/>
  <c r="R2568" i="3"/>
  <c r="P2568" i="3"/>
  <c r="J2568" i="3"/>
  <c r="Z2567" i="3"/>
  <c r="X2567" i="3"/>
  <c r="V2567" i="3"/>
  <c r="T2567" i="3"/>
  <c r="Q2567" i="3"/>
  <c r="R2567" i="3" s="1"/>
  <c r="O2567" i="3"/>
  <c r="P2567" i="3" s="1"/>
  <c r="J2567" i="3"/>
  <c r="Z2566" i="3"/>
  <c r="X2566" i="3"/>
  <c r="V2566" i="3"/>
  <c r="T2566" i="3"/>
  <c r="R2566" i="3"/>
  <c r="P2566" i="3"/>
  <c r="J2566" i="3"/>
  <c r="Z2565" i="3"/>
  <c r="X2565" i="3"/>
  <c r="V2565" i="3"/>
  <c r="T2565" i="3"/>
  <c r="Q2565" i="3"/>
  <c r="R2565" i="3" s="1"/>
  <c r="O2565" i="3"/>
  <c r="P2565" i="3" s="1"/>
  <c r="J2565" i="3"/>
  <c r="Z2564" i="3"/>
  <c r="X2564" i="3"/>
  <c r="V2564" i="3"/>
  <c r="T2564" i="3"/>
  <c r="Q2564" i="3"/>
  <c r="R2564" i="3" s="1"/>
  <c r="O2564" i="3"/>
  <c r="P2564" i="3" s="1"/>
  <c r="J2564" i="3"/>
  <c r="Z2563" i="3"/>
  <c r="X2563" i="3"/>
  <c r="V2563" i="3"/>
  <c r="T2563" i="3"/>
  <c r="Q2563" i="3"/>
  <c r="R2563" i="3" s="1"/>
  <c r="O2563" i="3"/>
  <c r="P2563" i="3" s="1"/>
  <c r="J2563" i="3"/>
  <c r="Z2562" i="3"/>
  <c r="X2562" i="3"/>
  <c r="V2562" i="3"/>
  <c r="T2562" i="3"/>
  <c r="Q2562" i="3"/>
  <c r="R2562" i="3" s="1"/>
  <c r="O2562" i="3"/>
  <c r="P2562" i="3" s="1"/>
  <c r="J2562" i="3"/>
  <c r="Z2561" i="3"/>
  <c r="X2561" i="3"/>
  <c r="V2561" i="3"/>
  <c r="T2561" i="3"/>
  <c r="Q2561" i="3"/>
  <c r="R2561" i="3" s="1"/>
  <c r="O2561" i="3"/>
  <c r="P2561" i="3" s="1"/>
  <c r="J2561" i="3"/>
  <c r="Z2560" i="3"/>
  <c r="X2560" i="3"/>
  <c r="V2560" i="3"/>
  <c r="T2560" i="3"/>
  <c r="Q2560" i="3"/>
  <c r="R2560" i="3" s="1"/>
  <c r="O2560" i="3"/>
  <c r="P2560" i="3" s="1"/>
  <c r="J2560" i="3"/>
  <c r="Z2559" i="3"/>
  <c r="X2559" i="3"/>
  <c r="V2559" i="3"/>
  <c r="T2559" i="3"/>
  <c r="Q2559" i="3"/>
  <c r="R2559" i="3" s="1"/>
  <c r="O2559" i="3"/>
  <c r="P2559" i="3" s="1"/>
  <c r="J2559" i="3"/>
  <c r="Z2558" i="3"/>
  <c r="X2558" i="3"/>
  <c r="V2558" i="3"/>
  <c r="T2558" i="3"/>
  <c r="Q2558" i="3"/>
  <c r="R2558" i="3" s="1"/>
  <c r="O2558" i="3"/>
  <c r="P2558" i="3" s="1"/>
  <c r="J2558" i="3"/>
  <c r="Z2557" i="3"/>
  <c r="X2557" i="3"/>
  <c r="V2557" i="3"/>
  <c r="T2557" i="3"/>
  <c r="Q2557" i="3"/>
  <c r="R2557" i="3" s="1"/>
  <c r="O2557" i="3"/>
  <c r="P2557" i="3" s="1"/>
  <c r="J2557" i="3"/>
  <c r="Z2556" i="3"/>
  <c r="X2556" i="3"/>
  <c r="V2556" i="3"/>
  <c r="T2556" i="3"/>
  <c r="Q2556" i="3"/>
  <c r="R2556" i="3" s="1"/>
  <c r="O2556" i="3"/>
  <c r="P2556" i="3" s="1"/>
  <c r="J2556" i="3"/>
  <c r="Z2555" i="3"/>
  <c r="X2555" i="3"/>
  <c r="V2555" i="3"/>
  <c r="T2555" i="3"/>
  <c r="Q2555" i="3"/>
  <c r="R2555" i="3" s="1"/>
  <c r="O2555" i="3"/>
  <c r="P2555" i="3" s="1"/>
  <c r="J2555" i="3"/>
  <c r="Z2554" i="3"/>
  <c r="X2554" i="3"/>
  <c r="V2554" i="3"/>
  <c r="T2554" i="3"/>
  <c r="Q2554" i="3"/>
  <c r="R2554" i="3" s="1"/>
  <c r="O2554" i="3"/>
  <c r="P2554" i="3" s="1"/>
  <c r="J2554" i="3"/>
  <c r="Z2553" i="3"/>
  <c r="X2553" i="3"/>
  <c r="V2553" i="3"/>
  <c r="T2553" i="3"/>
  <c r="Q2553" i="3"/>
  <c r="R2553" i="3" s="1"/>
  <c r="O2553" i="3"/>
  <c r="P2553" i="3" s="1"/>
  <c r="J2553" i="3"/>
  <c r="Z2552" i="3"/>
  <c r="X2552" i="3"/>
  <c r="V2552" i="3"/>
  <c r="T2552" i="3"/>
  <c r="Q2552" i="3"/>
  <c r="R2552" i="3" s="1"/>
  <c r="O2552" i="3"/>
  <c r="P2552" i="3" s="1"/>
  <c r="J2552" i="3"/>
  <c r="Z2551" i="3"/>
  <c r="X2551" i="3"/>
  <c r="V2551" i="3"/>
  <c r="T2551" i="3"/>
  <c r="Q2551" i="3"/>
  <c r="R2551" i="3" s="1"/>
  <c r="O2551" i="3"/>
  <c r="P2551" i="3" s="1"/>
  <c r="J2551" i="3"/>
  <c r="Z2550" i="3"/>
  <c r="X2550" i="3"/>
  <c r="V2550" i="3"/>
  <c r="T2550" i="3"/>
  <c r="Q2550" i="3"/>
  <c r="R2550" i="3" s="1"/>
  <c r="O2550" i="3"/>
  <c r="P2550" i="3" s="1"/>
  <c r="J2550" i="3"/>
  <c r="Z2549" i="3"/>
  <c r="X2549" i="3"/>
  <c r="V2549" i="3"/>
  <c r="T2549" i="3"/>
  <c r="Q2549" i="3"/>
  <c r="R2549" i="3" s="1"/>
  <c r="O2549" i="3"/>
  <c r="P2549" i="3" s="1"/>
  <c r="J2549" i="3"/>
  <c r="Z2548" i="3"/>
  <c r="X2548" i="3"/>
  <c r="V2548" i="3"/>
  <c r="T2548" i="3"/>
  <c r="Q2548" i="3"/>
  <c r="R2548" i="3" s="1"/>
  <c r="O2548" i="3"/>
  <c r="P2548" i="3" s="1"/>
  <c r="J2548" i="3"/>
  <c r="Z2547" i="3"/>
  <c r="X2547" i="3"/>
  <c r="V2547" i="3"/>
  <c r="T2547" i="3"/>
  <c r="Q2547" i="3"/>
  <c r="R2547" i="3" s="1"/>
  <c r="O2547" i="3"/>
  <c r="P2547" i="3" s="1"/>
  <c r="J2547" i="3"/>
  <c r="Z2546" i="3"/>
  <c r="X2546" i="3"/>
  <c r="V2546" i="3"/>
  <c r="T2546" i="3"/>
  <c r="Q2546" i="3"/>
  <c r="R2546" i="3" s="1"/>
  <c r="O2546" i="3"/>
  <c r="P2546" i="3" s="1"/>
  <c r="J2546" i="3"/>
  <c r="Z2545" i="3"/>
  <c r="X2545" i="3"/>
  <c r="V2545" i="3"/>
  <c r="T2545" i="3"/>
  <c r="Q2545" i="3"/>
  <c r="R2545" i="3" s="1"/>
  <c r="O2545" i="3"/>
  <c r="P2545" i="3" s="1"/>
  <c r="J2545" i="3"/>
  <c r="Z2544" i="3"/>
  <c r="X2544" i="3"/>
  <c r="V2544" i="3"/>
  <c r="T2544" i="3"/>
  <c r="R2544" i="3"/>
  <c r="P2544" i="3"/>
  <c r="J2544" i="3"/>
  <c r="Z2543" i="3"/>
  <c r="X2543" i="3"/>
  <c r="V2543" i="3"/>
  <c r="T2543" i="3"/>
  <c r="Q2543" i="3"/>
  <c r="R2543" i="3" s="1"/>
  <c r="O2543" i="3"/>
  <c r="P2543" i="3" s="1"/>
  <c r="J2543" i="3"/>
  <c r="Z2542" i="3"/>
  <c r="X2542" i="3"/>
  <c r="V2542" i="3"/>
  <c r="T2542" i="3"/>
  <c r="Q2542" i="3"/>
  <c r="R2542" i="3" s="1"/>
  <c r="O2542" i="3"/>
  <c r="P2542" i="3" s="1"/>
  <c r="J2542" i="3"/>
  <c r="Z2541" i="3"/>
  <c r="X2541" i="3"/>
  <c r="V2541" i="3"/>
  <c r="T2541" i="3"/>
  <c r="Q2541" i="3"/>
  <c r="R2541" i="3" s="1"/>
  <c r="O2541" i="3"/>
  <c r="P2541" i="3" s="1"/>
  <c r="J2541" i="3"/>
  <c r="Z2540" i="3"/>
  <c r="X2540" i="3"/>
  <c r="V2540" i="3"/>
  <c r="T2540" i="3"/>
  <c r="Q2540" i="3"/>
  <c r="R2540" i="3" s="1"/>
  <c r="O2540" i="3"/>
  <c r="P2540" i="3" s="1"/>
  <c r="J2540" i="3"/>
  <c r="Z2539" i="3"/>
  <c r="X2539" i="3"/>
  <c r="V2539" i="3"/>
  <c r="T2539" i="3"/>
  <c r="Q2539" i="3"/>
  <c r="R2539" i="3" s="1"/>
  <c r="O2539" i="3"/>
  <c r="P2539" i="3" s="1"/>
  <c r="J2539" i="3"/>
  <c r="Z2538" i="3"/>
  <c r="X2538" i="3"/>
  <c r="V2538" i="3"/>
  <c r="T2538" i="3"/>
  <c r="Q2538" i="3"/>
  <c r="R2538" i="3" s="1"/>
  <c r="O2538" i="3"/>
  <c r="P2538" i="3" s="1"/>
  <c r="J2538" i="3"/>
  <c r="Z2537" i="3"/>
  <c r="X2537" i="3"/>
  <c r="V2537" i="3"/>
  <c r="T2537" i="3"/>
  <c r="Q2537" i="3"/>
  <c r="R2537" i="3" s="1"/>
  <c r="O2537" i="3"/>
  <c r="P2537" i="3" s="1"/>
  <c r="J2537" i="3"/>
  <c r="Z2536" i="3"/>
  <c r="X2536" i="3"/>
  <c r="V2536" i="3"/>
  <c r="T2536" i="3"/>
  <c r="Q2536" i="3"/>
  <c r="R2536" i="3" s="1"/>
  <c r="O2536" i="3"/>
  <c r="P2536" i="3" s="1"/>
  <c r="J2536" i="3"/>
  <c r="Z2535" i="3"/>
  <c r="X2535" i="3"/>
  <c r="V2535" i="3"/>
  <c r="T2535" i="3"/>
  <c r="Q2535" i="3"/>
  <c r="R2535" i="3" s="1"/>
  <c r="O2535" i="3"/>
  <c r="P2535" i="3" s="1"/>
  <c r="J2535" i="3"/>
  <c r="Z2534" i="3"/>
  <c r="X2534" i="3"/>
  <c r="V2534" i="3"/>
  <c r="T2534" i="3"/>
  <c r="Q2534" i="3"/>
  <c r="R2534" i="3" s="1"/>
  <c r="O2534" i="3"/>
  <c r="P2534" i="3" s="1"/>
  <c r="J2534" i="3"/>
  <c r="Z2533" i="3"/>
  <c r="X2533" i="3"/>
  <c r="V2533" i="3"/>
  <c r="T2533" i="3"/>
  <c r="Q2533" i="3"/>
  <c r="R2533" i="3" s="1"/>
  <c r="O2533" i="3"/>
  <c r="P2533" i="3" s="1"/>
  <c r="J2533" i="3"/>
  <c r="Z2532" i="3"/>
  <c r="X2532" i="3"/>
  <c r="V2532" i="3"/>
  <c r="T2532" i="3"/>
  <c r="Q2532" i="3"/>
  <c r="R2532" i="3" s="1"/>
  <c r="O2532" i="3"/>
  <c r="P2532" i="3" s="1"/>
  <c r="J2532" i="3"/>
  <c r="Z2531" i="3"/>
  <c r="X2531" i="3"/>
  <c r="V2531" i="3"/>
  <c r="T2531" i="3"/>
  <c r="Q2531" i="3"/>
  <c r="R2531" i="3" s="1"/>
  <c r="O2531" i="3"/>
  <c r="P2531" i="3" s="1"/>
  <c r="J2531" i="3"/>
  <c r="Z2530" i="3"/>
  <c r="X2530" i="3"/>
  <c r="V2530" i="3"/>
  <c r="T2530" i="3"/>
  <c r="Q2530" i="3"/>
  <c r="R2530" i="3" s="1"/>
  <c r="O2530" i="3"/>
  <c r="P2530" i="3" s="1"/>
  <c r="J2530" i="3"/>
  <c r="Z2529" i="3"/>
  <c r="X2529" i="3"/>
  <c r="V2529" i="3"/>
  <c r="T2529" i="3"/>
  <c r="Q2529" i="3"/>
  <c r="R2529" i="3" s="1"/>
  <c r="O2529" i="3"/>
  <c r="P2529" i="3" s="1"/>
  <c r="J2529" i="3"/>
  <c r="Z2528" i="3"/>
  <c r="X2528" i="3"/>
  <c r="V2528" i="3"/>
  <c r="T2528" i="3"/>
  <c r="Q2528" i="3"/>
  <c r="R2528" i="3" s="1"/>
  <c r="O2528" i="3"/>
  <c r="P2528" i="3" s="1"/>
  <c r="J2528" i="3"/>
  <c r="Z2527" i="3"/>
  <c r="X2527" i="3"/>
  <c r="V2527" i="3"/>
  <c r="T2527" i="3"/>
  <c r="Q2527" i="3"/>
  <c r="R2527" i="3" s="1"/>
  <c r="O2527" i="3"/>
  <c r="P2527" i="3" s="1"/>
  <c r="J2527" i="3"/>
  <c r="Z2526" i="3"/>
  <c r="X2526" i="3"/>
  <c r="V2526" i="3"/>
  <c r="T2526" i="3"/>
  <c r="Q2526" i="3"/>
  <c r="R2526" i="3" s="1"/>
  <c r="O2526" i="3"/>
  <c r="P2526" i="3" s="1"/>
  <c r="J2526" i="3"/>
  <c r="Z2525" i="3"/>
  <c r="X2525" i="3"/>
  <c r="V2525" i="3"/>
  <c r="T2525" i="3"/>
  <c r="Q2525" i="3"/>
  <c r="R2525" i="3" s="1"/>
  <c r="O2525" i="3"/>
  <c r="P2525" i="3" s="1"/>
  <c r="J2525" i="3"/>
  <c r="Z2524" i="3"/>
  <c r="X2524" i="3"/>
  <c r="V2524" i="3"/>
  <c r="T2524" i="3"/>
  <c r="Q2524" i="3"/>
  <c r="R2524" i="3" s="1"/>
  <c r="O2524" i="3"/>
  <c r="P2524" i="3" s="1"/>
  <c r="J2524" i="3"/>
  <c r="Z2523" i="3"/>
  <c r="X2523" i="3"/>
  <c r="V2523" i="3"/>
  <c r="T2523" i="3"/>
  <c r="Q2523" i="3"/>
  <c r="R2523" i="3" s="1"/>
  <c r="O2523" i="3"/>
  <c r="P2523" i="3" s="1"/>
  <c r="J2523" i="3"/>
  <c r="Z2522" i="3"/>
  <c r="X2522" i="3"/>
  <c r="V2522" i="3"/>
  <c r="T2522" i="3"/>
  <c r="Q2522" i="3"/>
  <c r="R2522" i="3" s="1"/>
  <c r="O2522" i="3"/>
  <c r="P2522" i="3" s="1"/>
  <c r="J2522" i="3"/>
  <c r="Z2521" i="3"/>
  <c r="X2521" i="3"/>
  <c r="V2521" i="3"/>
  <c r="T2521" i="3"/>
  <c r="Q2521" i="3"/>
  <c r="R2521" i="3" s="1"/>
  <c r="O2521" i="3"/>
  <c r="P2521" i="3" s="1"/>
  <c r="J2521" i="3"/>
  <c r="Z2520" i="3"/>
  <c r="X2520" i="3"/>
  <c r="V2520" i="3"/>
  <c r="T2520" i="3"/>
  <c r="Q2520" i="3"/>
  <c r="R2520" i="3" s="1"/>
  <c r="O2520" i="3"/>
  <c r="P2520" i="3" s="1"/>
  <c r="J2520" i="3"/>
  <c r="Z2519" i="3"/>
  <c r="X2519" i="3"/>
  <c r="V2519" i="3"/>
  <c r="T2519" i="3"/>
  <c r="Q2519" i="3"/>
  <c r="R2519" i="3" s="1"/>
  <c r="O2519" i="3"/>
  <c r="P2519" i="3" s="1"/>
  <c r="J2519" i="3"/>
  <c r="Z2518" i="3"/>
  <c r="X2518" i="3"/>
  <c r="V2518" i="3"/>
  <c r="T2518" i="3"/>
  <c r="Q2518" i="3"/>
  <c r="R2518" i="3" s="1"/>
  <c r="O2518" i="3"/>
  <c r="P2518" i="3" s="1"/>
  <c r="J2518" i="3"/>
  <c r="Z2517" i="3"/>
  <c r="X2517" i="3"/>
  <c r="V2517" i="3"/>
  <c r="T2517" i="3"/>
  <c r="Q2517" i="3"/>
  <c r="R2517" i="3" s="1"/>
  <c r="O2517" i="3"/>
  <c r="P2517" i="3" s="1"/>
  <c r="J2517" i="3"/>
  <c r="Z2516" i="3"/>
  <c r="X2516" i="3"/>
  <c r="V2516" i="3"/>
  <c r="T2516" i="3"/>
  <c r="Q2516" i="3"/>
  <c r="R2516" i="3" s="1"/>
  <c r="O2516" i="3"/>
  <c r="P2516" i="3" s="1"/>
  <c r="J2516" i="3"/>
  <c r="Z2515" i="3"/>
  <c r="X2515" i="3"/>
  <c r="V2515" i="3"/>
  <c r="T2515" i="3"/>
  <c r="Q2515" i="3"/>
  <c r="R2515" i="3" s="1"/>
  <c r="O2515" i="3"/>
  <c r="P2515" i="3" s="1"/>
  <c r="J2515" i="3"/>
  <c r="Z2514" i="3"/>
  <c r="X2514" i="3"/>
  <c r="V2514" i="3"/>
  <c r="T2514" i="3"/>
  <c r="Q2514" i="3"/>
  <c r="R2514" i="3" s="1"/>
  <c r="O2514" i="3"/>
  <c r="P2514" i="3" s="1"/>
  <c r="J2514" i="3"/>
  <c r="Z2513" i="3"/>
  <c r="X2513" i="3"/>
  <c r="V2513" i="3"/>
  <c r="T2513" i="3"/>
  <c r="Q2513" i="3"/>
  <c r="R2513" i="3" s="1"/>
  <c r="O2513" i="3"/>
  <c r="P2513" i="3" s="1"/>
  <c r="J2513" i="3"/>
  <c r="Z2512" i="3"/>
  <c r="X2512" i="3"/>
  <c r="V2512" i="3"/>
  <c r="T2512" i="3"/>
  <c r="Q2512" i="3"/>
  <c r="R2512" i="3" s="1"/>
  <c r="O2512" i="3"/>
  <c r="P2512" i="3" s="1"/>
  <c r="J2512" i="3"/>
  <c r="Z2511" i="3"/>
  <c r="X2511" i="3"/>
  <c r="V2511" i="3"/>
  <c r="T2511" i="3"/>
  <c r="Q2511" i="3"/>
  <c r="R2511" i="3" s="1"/>
  <c r="O2511" i="3"/>
  <c r="P2511" i="3" s="1"/>
  <c r="J2511" i="3"/>
  <c r="Z2510" i="3"/>
  <c r="X2510" i="3"/>
  <c r="V2510" i="3"/>
  <c r="T2510" i="3"/>
  <c r="Q2510" i="3"/>
  <c r="R2510" i="3" s="1"/>
  <c r="O2510" i="3"/>
  <c r="P2510" i="3" s="1"/>
  <c r="J2510" i="3"/>
  <c r="Z2509" i="3"/>
  <c r="X2509" i="3"/>
  <c r="V2509" i="3"/>
  <c r="T2509" i="3"/>
  <c r="Q2509" i="3"/>
  <c r="R2509" i="3" s="1"/>
  <c r="O2509" i="3"/>
  <c r="P2509" i="3" s="1"/>
  <c r="J2509" i="3"/>
  <c r="Z2508" i="3"/>
  <c r="X2508" i="3"/>
  <c r="V2508" i="3"/>
  <c r="T2508" i="3"/>
  <c r="Q2508" i="3"/>
  <c r="R2508" i="3" s="1"/>
  <c r="O2508" i="3"/>
  <c r="P2508" i="3" s="1"/>
  <c r="J2508" i="3"/>
  <c r="Z2507" i="3"/>
  <c r="X2507" i="3"/>
  <c r="V2507" i="3"/>
  <c r="T2507" i="3"/>
  <c r="Q2507" i="3"/>
  <c r="R2507" i="3" s="1"/>
  <c r="O2507" i="3"/>
  <c r="P2507" i="3" s="1"/>
  <c r="J2507" i="3"/>
  <c r="Z2506" i="3"/>
  <c r="X2506" i="3"/>
  <c r="V2506" i="3"/>
  <c r="T2506" i="3"/>
  <c r="Q2506" i="3"/>
  <c r="R2506" i="3" s="1"/>
  <c r="O2506" i="3"/>
  <c r="P2506" i="3" s="1"/>
  <c r="J2506" i="3"/>
  <c r="Z2505" i="3"/>
  <c r="X2505" i="3"/>
  <c r="V2505" i="3"/>
  <c r="T2505" i="3"/>
  <c r="Q2505" i="3"/>
  <c r="R2505" i="3" s="1"/>
  <c r="O2505" i="3"/>
  <c r="P2505" i="3" s="1"/>
  <c r="J2505" i="3"/>
  <c r="Z2504" i="3"/>
  <c r="X2504" i="3"/>
  <c r="V2504" i="3"/>
  <c r="T2504" i="3"/>
  <c r="Q2504" i="3"/>
  <c r="R2504" i="3" s="1"/>
  <c r="O2504" i="3"/>
  <c r="P2504" i="3" s="1"/>
  <c r="J2504" i="3"/>
  <c r="Z2503" i="3"/>
  <c r="X2503" i="3"/>
  <c r="V2503" i="3"/>
  <c r="T2503" i="3"/>
  <c r="Q2503" i="3"/>
  <c r="R2503" i="3" s="1"/>
  <c r="O2503" i="3"/>
  <c r="P2503" i="3" s="1"/>
  <c r="J2503" i="3"/>
  <c r="Z2502" i="3"/>
  <c r="X2502" i="3"/>
  <c r="V2502" i="3"/>
  <c r="T2502" i="3"/>
  <c r="Q2502" i="3"/>
  <c r="R2502" i="3" s="1"/>
  <c r="O2502" i="3"/>
  <c r="P2502" i="3" s="1"/>
  <c r="J2502" i="3"/>
  <c r="Z2501" i="3"/>
  <c r="X2501" i="3"/>
  <c r="V2501" i="3"/>
  <c r="T2501" i="3"/>
  <c r="Q2501" i="3"/>
  <c r="R2501" i="3" s="1"/>
  <c r="O2501" i="3"/>
  <c r="P2501" i="3" s="1"/>
  <c r="J2501" i="3"/>
  <c r="Z2500" i="3"/>
  <c r="X2500" i="3"/>
  <c r="V2500" i="3"/>
  <c r="T2500" i="3"/>
  <c r="Q2500" i="3"/>
  <c r="R2500" i="3" s="1"/>
  <c r="O2500" i="3"/>
  <c r="P2500" i="3" s="1"/>
  <c r="J2500" i="3"/>
  <c r="Z2499" i="3"/>
  <c r="X2499" i="3"/>
  <c r="V2499" i="3"/>
  <c r="T2499" i="3"/>
  <c r="Q2499" i="3"/>
  <c r="R2499" i="3" s="1"/>
  <c r="O2499" i="3"/>
  <c r="P2499" i="3" s="1"/>
  <c r="J2499" i="3"/>
  <c r="Z2498" i="3"/>
  <c r="X2498" i="3"/>
  <c r="V2498" i="3"/>
  <c r="T2498" i="3"/>
  <c r="Q2498" i="3"/>
  <c r="R2498" i="3" s="1"/>
  <c r="O2498" i="3"/>
  <c r="P2498" i="3" s="1"/>
  <c r="J2498" i="3"/>
  <c r="Z2497" i="3"/>
  <c r="X2497" i="3"/>
  <c r="V2497" i="3"/>
  <c r="T2497" i="3"/>
  <c r="Q2497" i="3"/>
  <c r="R2497" i="3" s="1"/>
  <c r="O2497" i="3"/>
  <c r="P2497" i="3" s="1"/>
  <c r="J2497" i="3"/>
  <c r="Z2496" i="3"/>
  <c r="X2496" i="3"/>
  <c r="V2496" i="3"/>
  <c r="T2496" i="3"/>
  <c r="Q2496" i="3"/>
  <c r="R2496" i="3" s="1"/>
  <c r="O2496" i="3"/>
  <c r="P2496" i="3" s="1"/>
  <c r="J2496" i="3"/>
  <c r="Z2495" i="3"/>
  <c r="X2495" i="3"/>
  <c r="V2495" i="3"/>
  <c r="T2495" i="3"/>
  <c r="Q2495" i="3"/>
  <c r="R2495" i="3" s="1"/>
  <c r="O2495" i="3"/>
  <c r="P2495" i="3" s="1"/>
  <c r="J2495" i="3"/>
  <c r="Z2494" i="3"/>
  <c r="X2494" i="3"/>
  <c r="V2494" i="3"/>
  <c r="T2494" i="3"/>
  <c r="Q2494" i="3"/>
  <c r="R2494" i="3" s="1"/>
  <c r="O2494" i="3"/>
  <c r="P2494" i="3" s="1"/>
  <c r="J2494" i="3"/>
  <c r="Z2493" i="3"/>
  <c r="X2493" i="3"/>
  <c r="V2493" i="3"/>
  <c r="T2493" i="3"/>
  <c r="Q2493" i="3"/>
  <c r="R2493" i="3" s="1"/>
  <c r="O2493" i="3"/>
  <c r="P2493" i="3" s="1"/>
  <c r="J2493" i="3"/>
  <c r="Z2492" i="3"/>
  <c r="X2492" i="3"/>
  <c r="V2492" i="3"/>
  <c r="T2492" i="3"/>
  <c r="Q2492" i="3"/>
  <c r="R2492" i="3" s="1"/>
  <c r="O2492" i="3"/>
  <c r="P2492" i="3" s="1"/>
  <c r="J2492" i="3"/>
  <c r="Z2491" i="3"/>
  <c r="X2491" i="3"/>
  <c r="V2491" i="3"/>
  <c r="T2491" i="3"/>
  <c r="Q2491" i="3"/>
  <c r="R2491" i="3" s="1"/>
  <c r="O2491" i="3"/>
  <c r="P2491" i="3" s="1"/>
  <c r="J2491" i="3"/>
  <c r="Z2490" i="3"/>
  <c r="X2490" i="3"/>
  <c r="V2490" i="3"/>
  <c r="T2490" i="3"/>
  <c r="Q2490" i="3"/>
  <c r="R2490" i="3" s="1"/>
  <c r="O2490" i="3"/>
  <c r="P2490" i="3" s="1"/>
  <c r="J2490" i="3"/>
  <c r="Z2489" i="3"/>
  <c r="X2489" i="3"/>
  <c r="V2489" i="3"/>
  <c r="T2489" i="3"/>
  <c r="Q2489" i="3"/>
  <c r="R2489" i="3" s="1"/>
  <c r="O2489" i="3"/>
  <c r="P2489" i="3" s="1"/>
  <c r="J2489" i="3"/>
  <c r="Z2488" i="3"/>
  <c r="X2488" i="3"/>
  <c r="V2488" i="3"/>
  <c r="T2488" i="3"/>
  <c r="Q2488" i="3"/>
  <c r="R2488" i="3" s="1"/>
  <c r="O2488" i="3"/>
  <c r="P2488" i="3" s="1"/>
  <c r="J2488" i="3"/>
  <c r="Z2487" i="3"/>
  <c r="X2487" i="3"/>
  <c r="V2487" i="3"/>
  <c r="T2487" i="3"/>
  <c r="Q2487" i="3"/>
  <c r="R2487" i="3" s="1"/>
  <c r="O2487" i="3"/>
  <c r="P2487" i="3" s="1"/>
  <c r="J2487" i="3"/>
  <c r="Z2486" i="3"/>
  <c r="X2486" i="3"/>
  <c r="V2486" i="3"/>
  <c r="T2486" i="3"/>
  <c r="Q2486" i="3"/>
  <c r="R2486" i="3" s="1"/>
  <c r="O2486" i="3"/>
  <c r="P2486" i="3" s="1"/>
  <c r="J2486" i="3"/>
  <c r="Z2485" i="3"/>
  <c r="X2485" i="3"/>
  <c r="V2485" i="3"/>
  <c r="T2485" i="3"/>
  <c r="Q2485" i="3"/>
  <c r="R2485" i="3" s="1"/>
  <c r="O2485" i="3"/>
  <c r="P2485" i="3" s="1"/>
  <c r="J2485" i="3"/>
  <c r="Z2484" i="3"/>
  <c r="X2484" i="3"/>
  <c r="V2484" i="3"/>
  <c r="T2484" i="3"/>
  <c r="Q2484" i="3"/>
  <c r="R2484" i="3" s="1"/>
  <c r="O2484" i="3"/>
  <c r="P2484" i="3" s="1"/>
  <c r="J2484" i="3"/>
  <c r="Z2483" i="3"/>
  <c r="X2483" i="3"/>
  <c r="V2483" i="3"/>
  <c r="T2483" i="3"/>
  <c r="Q2483" i="3"/>
  <c r="R2483" i="3" s="1"/>
  <c r="O2483" i="3"/>
  <c r="P2483" i="3" s="1"/>
  <c r="J2483" i="3"/>
  <c r="Z2482" i="3"/>
  <c r="X2482" i="3"/>
  <c r="V2482" i="3"/>
  <c r="T2482" i="3"/>
  <c r="Q2482" i="3"/>
  <c r="R2482" i="3" s="1"/>
  <c r="O2482" i="3"/>
  <c r="P2482" i="3" s="1"/>
  <c r="J2482" i="3"/>
  <c r="Z2481" i="3"/>
  <c r="X2481" i="3"/>
  <c r="V2481" i="3"/>
  <c r="T2481" i="3"/>
  <c r="Q2481" i="3"/>
  <c r="R2481" i="3" s="1"/>
  <c r="O2481" i="3"/>
  <c r="P2481" i="3" s="1"/>
  <c r="J2481" i="3"/>
  <c r="Z2480" i="3"/>
  <c r="X2480" i="3"/>
  <c r="V2480" i="3"/>
  <c r="T2480" i="3"/>
  <c r="Q2480" i="3"/>
  <c r="R2480" i="3" s="1"/>
  <c r="O2480" i="3"/>
  <c r="P2480" i="3" s="1"/>
  <c r="J2480" i="3"/>
  <c r="Z2479" i="3"/>
  <c r="X2479" i="3"/>
  <c r="V2479" i="3"/>
  <c r="T2479" i="3"/>
  <c r="Q2479" i="3"/>
  <c r="R2479" i="3" s="1"/>
  <c r="O2479" i="3"/>
  <c r="P2479" i="3" s="1"/>
  <c r="J2479" i="3"/>
  <c r="Z2478" i="3"/>
  <c r="X2478" i="3"/>
  <c r="V2478" i="3"/>
  <c r="T2478" i="3"/>
  <c r="Q2478" i="3"/>
  <c r="R2478" i="3" s="1"/>
  <c r="O2478" i="3"/>
  <c r="P2478" i="3" s="1"/>
  <c r="J2478" i="3"/>
  <c r="Z2477" i="3"/>
  <c r="X2477" i="3"/>
  <c r="V2477" i="3"/>
  <c r="T2477" i="3"/>
  <c r="Q2477" i="3"/>
  <c r="R2477" i="3" s="1"/>
  <c r="O2477" i="3"/>
  <c r="P2477" i="3" s="1"/>
  <c r="J2477" i="3"/>
  <c r="Z2476" i="3"/>
  <c r="X2476" i="3"/>
  <c r="V2476" i="3"/>
  <c r="T2476" i="3"/>
  <c r="Q2476" i="3"/>
  <c r="R2476" i="3" s="1"/>
  <c r="O2476" i="3"/>
  <c r="P2476" i="3" s="1"/>
  <c r="J2476" i="3"/>
  <c r="Z2475" i="3"/>
  <c r="X2475" i="3"/>
  <c r="V2475" i="3"/>
  <c r="T2475" i="3"/>
  <c r="Q2475" i="3"/>
  <c r="R2475" i="3" s="1"/>
  <c r="O2475" i="3"/>
  <c r="P2475" i="3" s="1"/>
  <c r="J2475" i="3"/>
  <c r="Z2474" i="3"/>
  <c r="X2474" i="3"/>
  <c r="V2474" i="3"/>
  <c r="T2474" i="3"/>
  <c r="Q2474" i="3"/>
  <c r="R2474" i="3" s="1"/>
  <c r="O2474" i="3"/>
  <c r="P2474" i="3" s="1"/>
  <c r="J2474" i="3"/>
  <c r="Z2473" i="3"/>
  <c r="X2473" i="3"/>
  <c r="V2473" i="3"/>
  <c r="T2473" i="3"/>
  <c r="Q2473" i="3"/>
  <c r="R2473" i="3" s="1"/>
  <c r="O2473" i="3"/>
  <c r="P2473" i="3" s="1"/>
  <c r="J2473" i="3"/>
  <c r="Z2472" i="3"/>
  <c r="X2472" i="3"/>
  <c r="V2472" i="3"/>
  <c r="T2472" i="3"/>
  <c r="Q2472" i="3"/>
  <c r="R2472" i="3" s="1"/>
  <c r="O2472" i="3"/>
  <c r="P2472" i="3" s="1"/>
  <c r="J2472" i="3"/>
  <c r="Z2471" i="3"/>
  <c r="X2471" i="3"/>
  <c r="V2471" i="3"/>
  <c r="T2471" i="3"/>
  <c r="Q2471" i="3"/>
  <c r="R2471" i="3" s="1"/>
  <c r="O2471" i="3"/>
  <c r="P2471" i="3" s="1"/>
  <c r="J2471" i="3"/>
  <c r="Z2470" i="3"/>
  <c r="X2470" i="3"/>
  <c r="V2470" i="3"/>
  <c r="T2470" i="3"/>
  <c r="Q2470" i="3"/>
  <c r="R2470" i="3" s="1"/>
  <c r="O2470" i="3"/>
  <c r="P2470" i="3" s="1"/>
  <c r="J2470" i="3"/>
  <c r="Z2469" i="3"/>
  <c r="X2469" i="3"/>
  <c r="V2469" i="3"/>
  <c r="T2469" i="3"/>
  <c r="Q2469" i="3"/>
  <c r="R2469" i="3" s="1"/>
  <c r="O2469" i="3"/>
  <c r="P2469" i="3" s="1"/>
  <c r="J2469" i="3"/>
  <c r="Z2468" i="3"/>
  <c r="X2468" i="3"/>
  <c r="V2468" i="3"/>
  <c r="T2468" i="3"/>
  <c r="Q2468" i="3"/>
  <c r="R2468" i="3" s="1"/>
  <c r="O2468" i="3"/>
  <c r="P2468" i="3" s="1"/>
  <c r="J2468" i="3"/>
  <c r="Z2467" i="3"/>
  <c r="X2467" i="3"/>
  <c r="V2467" i="3"/>
  <c r="T2467" i="3"/>
  <c r="Q2467" i="3"/>
  <c r="R2467" i="3" s="1"/>
  <c r="O2467" i="3"/>
  <c r="P2467" i="3" s="1"/>
  <c r="J2467" i="3"/>
  <c r="Z2466" i="3"/>
  <c r="X2466" i="3"/>
  <c r="V2466" i="3"/>
  <c r="T2466" i="3"/>
  <c r="Q2466" i="3"/>
  <c r="R2466" i="3" s="1"/>
  <c r="O2466" i="3"/>
  <c r="P2466" i="3" s="1"/>
  <c r="J2466" i="3"/>
  <c r="Z2465" i="3"/>
  <c r="X2465" i="3"/>
  <c r="V2465" i="3"/>
  <c r="T2465" i="3"/>
  <c r="Q2465" i="3"/>
  <c r="R2465" i="3" s="1"/>
  <c r="O2465" i="3"/>
  <c r="P2465" i="3" s="1"/>
  <c r="J2465" i="3"/>
  <c r="Z2464" i="3"/>
  <c r="X2464" i="3"/>
  <c r="V2464" i="3"/>
  <c r="T2464" i="3"/>
  <c r="Q2464" i="3"/>
  <c r="R2464" i="3" s="1"/>
  <c r="O2464" i="3"/>
  <c r="P2464" i="3" s="1"/>
  <c r="J2464" i="3"/>
  <c r="Z2463" i="3"/>
  <c r="X2463" i="3"/>
  <c r="V2463" i="3"/>
  <c r="T2463" i="3"/>
  <c r="Q2463" i="3"/>
  <c r="R2463" i="3" s="1"/>
  <c r="O2463" i="3"/>
  <c r="P2463" i="3" s="1"/>
  <c r="J2463" i="3"/>
  <c r="Z2462" i="3"/>
  <c r="X2462" i="3"/>
  <c r="V2462" i="3"/>
  <c r="T2462" i="3"/>
  <c r="Q2462" i="3"/>
  <c r="R2462" i="3" s="1"/>
  <c r="O2462" i="3"/>
  <c r="P2462" i="3" s="1"/>
  <c r="J2462" i="3"/>
  <c r="Z2461" i="3"/>
  <c r="X2461" i="3"/>
  <c r="V2461" i="3"/>
  <c r="T2461" i="3"/>
  <c r="Q2461" i="3"/>
  <c r="R2461" i="3" s="1"/>
  <c r="O2461" i="3"/>
  <c r="P2461" i="3" s="1"/>
  <c r="J2461" i="3"/>
  <c r="Z2460" i="3"/>
  <c r="X2460" i="3"/>
  <c r="V2460" i="3"/>
  <c r="T2460" i="3"/>
  <c r="Q2460" i="3"/>
  <c r="R2460" i="3" s="1"/>
  <c r="O2460" i="3"/>
  <c r="P2460" i="3" s="1"/>
  <c r="J2460" i="3"/>
  <c r="Z2459" i="3"/>
  <c r="X2459" i="3"/>
  <c r="V2459" i="3"/>
  <c r="T2459" i="3"/>
  <c r="Q2459" i="3"/>
  <c r="R2459" i="3" s="1"/>
  <c r="O2459" i="3"/>
  <c r="P2459" i="3" s="1"/>
  <c r="J2459" i="3"/>
  <c r="Z2458" i="3"/>
  <c r="X2458" i="3"/>
  <c r="V2458" i="3"/>
  <c r="T2458" i="3"/>
  <c r="Q2458" i="3"/>
  <c r="R2458" i="3" s="1"/>
  <c r="O2458" i="3"/>
  <c r="P2458" i="3" s="1"/>
  <c r="J2458" i="3"/>
  <c r="Z2457" i="3"/>
  <c r="X2457" i="3"/>
  <c r="V2457" i="3"/>
  <c r="T2457" i="3"/>
  <c r="Q2457" i="3"/>
  <c r="R2457" i="3" s="1"/>
  <c r="O2457" i="3"/>
  <c r="P2457" i="3" s="1"/>
  <c r="J2457" i="3"/>
  <c r="Z2456" i="3"/>
  <c r="X2456" i="3"/>
  <c r="V2456" i="3"/>
  <c r="T2456" i="3"/>
  <c r="Q2456" i="3"/>
  <c r="R2456" i="3" s="1"/>
  <c r="O2456" i="3"/>
  <c r="P2456" i="3" s="1"/>
  <c r="J2456" i="3"/>
  <c r="Z2455" i="3"/>
  <c r="X2455" i="3"/>
  <c r="V2455" i="3"/>
  <c r="T2455" i="3"/>
  <c r="Q2455" i="3"/>
  <c r="R2455" i="3" s="1"/>
  <c r="O2455" i="3"/>
  <c r="P2455" i="3" s="1"/>
  <c r="J2455" i="3"/>
  <c r="Z2454" i="3"/>
  <c r="X2454" i="3"/>
  <c r="V2454" i="3"/>
  <c r="T2454" i="3"/>
  <c r="Q2454" i="3"/>
  <c r="R2454" i="3" s="1"/>
  <c r="O2454" i="3"/>
  <c r="P2454" i="3" s="1"/>
  <c r="J2454" i="3"/>
  <c r="Z2453" i="3"/>
  <c r="X2453" i="3"/>
  <c r="V2453" i="3"/>
  <c r="T2453" i="3"/>
  <c r="Q2453" i="3"/>
  <c r="R2453" i="3" s="1"/>
  <c r="O2453" i="3"/>
  <c r="P2453" i="3" s="1"/>
  <c r="J2453" i="3"/>
  <c r="Z2452" i="3"/>
  <c r="X2452" i="3"/>
  <c r="V2452" i="3"/>
  <c r="T2452" i="3"/>
  <c r="Q2452" i="3"/>
  <c r="R2452" i="3" s="1"/>
  <c r="O2452" i="3"/>
  <c r="P2452" i="3" s="1"/>
  <c r="J2452" i="3"/>
  <c r="Z2451" i="3"/>
  <c r="X2451" i="3"/>
  <c r="V2451" i="3"/>
  <c r="T2451" i="3"/>
  <c r="Q2451" i="3"/>
  <c r="R2451" i="3" s="1"/>
  <c r="O2451" i="3"/>
  <c r="P2451" i="3" s="1"/>
  <c r="J2451" i="3"/>
  <c r="Z2450" i="3"/>
  <c r="X2450" i="3"/>
  <c r="V2450" i="3"/>
  <c r="T2450" i="3"/>
  <c r="Q2450" i="3"/>
  <c r="R2450" i="3" s="1"/>
  <c r="O2450" i="3"/>
  <c r="P2450" i="3" s="1"/>
  <c r="J2450" i="3"/>
  <c r="Z2449" i="3"/>
  <c r="X2449" i="3"/>
  <c r="V2449" i="3"/>
  <c r="T2449" i="3"/>
  <c r="Q2449" i="3"/>
  <c r="R2449" i="3" s="1"/>
  <c r="O2449" i="3"/>
  <c r="P2449" i="3" s="1"/>
  <c r="J2449" i="3"/>
  <c r="Z2448" i="3"/>
  <c r="X2448" i="3"/>
  <c r="V2448" i="3"/>
  <c r="T2448" i="3"/>
  <c r="Q2448" i="3"/>
  <c r="R2448" i="3" s="1"/>
  <c r="O2448" i="3"/>
  <c r="P2448" i="3" s="1"/>
  <c r="J2448" i="3"/>
  <c r="Z2447" i="3"/>
  <c r="X2447" i="3"/>
  <c r="V2447" i="3"/>
  <c r="T2447" i="3"/>
  <c r="Q2447" i="3"/>
  <c r="R2447" i="3" s="1"/>
  <c r="O2447" i="3"/>
  <c r="P2447" i="3" s="1"/>
  <c r="J2447" i="3"/>
  <c r="Z2446" i="3"/>
  <c r="X2446" i="3"/>
  <c r="V2446" i="3"/>
  <c r="T2446" i="3"/>
  <c r="Q2446" i="3"/>
  <c r="R2446" i="3" s="1"/>
  <c r="O2446" i="3"/>
  <c r="P2446" i="3" s="1"/>
  <c r="J2446" i="3"/>
  <c r="Z2445" i="3"/>
  <c r="X2445" i="3"/>
  <c r="V2445" i="3"/>
  <c r="T2445" i="3"/>
  <c r="Q2445" i="3"/>
  <c r="R2445" i="3" s="1"/>
  <c r="O2445" i="3"/>
  <c r="P2445" i="3" s="1"/>
  <c r="J2445" i="3"/>
  <c r="Z2444" i="3"/>
  <c r="X2444" i="3"/>
  <c r="V2444" i="3"/>
  <c r="T2444" i="3"/>
  <c r="Q2444" i="3"/>
  <c r="R2444" i="3" s="1"/>
  <c r="O2444" i="3"/>
  <c r="P2444" i="3" s="1"/>
  <c r="J2444" i="3"/>
  <c r="Z2443" i="3"/>
  <c r="X2443" i="3"/>
  <c r="V2443" i="3"/>
  <c r="T2443" i="3"/>
  <c r="Q2443" i="3"/>
  <c r="R2443" i="3" s="1"/>
  <c r="O2443" i="3"/>
  <c r="P2443" i="3" s="1"/>
  <c r="J2443" i="3"/>
  <c r="Z2442" i="3"/>
  <c r="X2442" i="3"/>
  <c r="V2442" i="3"/>
  <c r="T2442" i="3"/>
  <c r="Q2442" i="3"/>
  <c r="R2442" i="3" s="1"/>
  <c r="O2442" i="3"/>
  <c r="P2442" i="3" s="1"/>
  <c r="J2442" i="3"/>
  <c r="Z2441" i="3"/>
  <c r="X2441" i="3"/>
  <c r="V2441" i="3"/>
  <c r="T2441" i="3"/>
  <c r="Q2441" i="3"/>
  <c r="R2441" i="3" s="1"/>
  <c r="O2441" i="3"/>
  <c r="P2441" i="3" s="1"/>
  <c r="J2441" i="3"/>
  <c r="Z2440" i="3"/>
  <c r="X2440" i="3"/>
  <c r="V2440" i="3"/>
  <c r="T2440" i="3"/>
  <c r="Q2440" i="3"/>
  <c r="R2440" i="3" s="1"/>
  <c r="O2440" i="3"/>
  <c r="P2440" i="3" s="1"/>
  <c r="J2440" i="3"/>
  <c r="Z2439" i="3"/>
  <c r="X2439" i="3"/>
  <c r="V2439" i="3"/>
  <c r="T2439" i="3"/>
  <c r="Q2439" i="3"/>
  <c r="R2439" i="3" s="1"/>
  <c r="O2439" i="3"/>
  <c r="P2439" i="3" s="1"/>
  <c r="J2439" i="3"/>
  <c r="Z2438" i="3"/>
  <c r="X2438" i="3"/>
  <c r="V2438" i="3"/>
  <c r="T2438" i="3"/>
  <c r="Q2438" i="3"/>
  <c r="R2438" i="3" s="1"/>
  <c r="O2438" i="3"/>
  <c r="P2438" i="3" s="1"/>
  <c r="J2438" i="3"/>
  <c r="Z2437" i="3"/>
  <c r="X2437" i="3"/>
  <c r="V2437" i="3"/>
  <c r="T2437" i="3"/>
  <c r="Q2437" i="3"/>
  <c r="R2437" i="3" s="1"/>
  <c r="O2437" i="3"/>
  <c r="P2437" i="3" s="1"/>
  <c r="J2437" i="3"/>
  <c r="Z2436" i="3"/>
  <c r="X2436" i="3"/>
  <c r="V2436" i="3"/>
  <c r="T2436" i="3"/>
  <c r="Q2436" i="3"/>
  <c r="R2436" i="3" s="1"/>
  <c r="O2436" i="3"/>
  <c r="P2436" i="3" s="1"/>
  <c r="J2436" i="3"/>
  <c r="Z2435" i="3"/>
  <c r="X2435" i="3"/>
  <c r="V2435" i="3"/>
  <c r="T2435" i="3"/>
  <c r="Q2435" i="3"/>
  <c r="R2435" i="3" s="1"/>
  <c r="O2435" i="3"/>
  <c r="P2435" i="3" s="1"/>
  <c r="J2435" i="3"/>
  <c r="Z2434" i="3"/>
  <c r="X2434" i="3"/>
  <c r="V2434" i="3"/>
  <c r="T2434" i="3"/>
  <c r="Q2434" i="3"/>
  <c r="R2434" i="3" s="1"/>
  <c r="O2434" i="3"/>
  <c r="P2434" i="3" s="1"/>
  <c r="J2434" i="3"/>
  <c r="Z2433" i="3"/>
  <c r="X2433" i="3"/>
  <c r="V2433" i="3"/>
  <c r="T2433" i="3"/>
  <c r="Q2433" i="3"/>
  <c r="R2433" i="3" s="1"/>
  <c r="O2433" i="3"/>
  <c r="P2433" i="3" s="1"/>
  <c r="J2433" i="3"/>
  <c r="Z2432" i="3"/>
  <c r="X2432" i="3"/>
  <c r="V2432" i="3"/>
  <c r="T2432" i="3"/>
  <c r="Q2432" i="3"/>
  <c r="R2432" i="3" s="1"/>
  <c r="O2432" i="3"/>
  <c r="P2432" i="3" s="1"/>
  <c r="J2432" i="3"/>
  <c r="Z2431" i="3"/>
  <c r="X2431" i="3"/>
  <c r="V2431" i="3"/>
  <c r="T2431" i="3"/>
  <c r="Q2431" i="3"/>
  <c r="R2431" i="3" s="1"/>
  <c r="O2431" i="3"/>
  <c r="P2431" i="3" s="1"/>
  <c r="J2431" i="3"/>
  <c r="Z2430" i="3"/>
  <c r="X2430" i="3"/>
  <c r="V2430" i="3"/>
  <c r="T2430" i="3"/>
  <c r="Q2430" i="3"/>
  <c r="R2430" i="3" s="1"/>
  <c r="O2430" i="3"/>
  <c r="P2430" i="3" s="1"/>
  <c r="J2430" i="3"/>
  <c r="Z2429" i="3"/>
  <c r="X2429" i="3"/>
  <c r="V2429" i="3"/>
  <c r="T2429" i="3"/>
  <c r="Q2429" i="3"/>
  <c r="R2429" i="3" s="1"/>
  <c r="O2429" i="3"/>
  <c r="P2429" i="3" s="1"/>
  <c r="J2429" i="3"/>
  <c r="Z2428" i="3"/>
  <c r="X2428" i="3"/>
  <c r="V2428" i="3"/>
  <c r="T2428" i="3"/>
  <c r="Q2428" i="3"/>
  <c r="R2428" i="3" s="1"/>
  <c r="O2428" i="3"/>
  <c r="P2428" i="3" s="1"/>
  <c r="J2428" i="3"/>
  <c r="Z2427" i="3"/>
  <c r="X2427" i="3"/>
  <c r="V2427" i="3"/>
  <c r="T2427" i="3"/>
  <c r="Q2427" i="3"/>
  <c r="R2427" i="3" s="1"/>
  <c r="O2427" i="3"/>
  <c r="P2427" i="3" s="1"/>
  <c r="J2427" i="3"/>
  <c r="Z2426" i="3"/>
  <c r="X2426" i="3"/>
  <c r="V2426" i="3"/>
  <c r="T2426" i="3"/>
  <c r="Q2426" i="3"/>
  <c r="R2426" i="3" s="1"/>
  <c r="O2426" i="3"/>
  <c r="P2426" i="3" s="1"/>
  <c r="J2426" i="3"/>
  <c r="Z2425" i="3"/>
  <c r="X2425" i="3"/>
  <c r="V2425" i="3"/>
  <c r="T2425" i="3"/>
  <c r="Q2425" i="3"/>
  <c r="R2425" i="3" s="1"/>
  <c r="O2425" i="3"/>
  <c r="P2425" i="3" s="1"/>
  <c r="J2425" i="3"/>
  <c r="Z2424" i="3"/>
  <c r="X2424" i="3"/>
  <c r="V2424" i="3"/>
  <c r="T2424" i="3"/>
  <c r="Q2424" i="3"/>
  <c r="R2424" i="3" s="1"/>
  <c r="O2424" i="3"/>
  <c r="P2424" i="3" s="1"/>
  <c r="J2424" i="3"/>
  <c r="Z2423" i="3"/>
  <c r="X2423" i="3"/>
  <c r="V2423" i="3"/>
  <c r="T2423" i="3"/>
  <c r="Q2423" i="3"/>
  <c r="R2423" i="3" s="1"/>
  <c r="O2423" i="3"/>
  <c r="P2423" i="3" s="1"/>
  <c r="J2423" i="3"/>
  <c r="Z2422" i="3"/>
  <c r="X2422" i="3"/>
  <c r="V2422" i="3"/>
  <c r="T2422" i="3"/>
  <c r="Q2422" i="3"/>
  <c r="R2422" i="3" s="1"/>
  <c r="O2422" i="3"/>
  <c r="P2422" i="3" s="1"/>
  <c r="J2422" i="3"/>
  <c r="Z2421" i="3"/>
  <c r="X2421" i="3"/>
  <c r="V2421" i="3"/>
  <c r="T2421" i="3"/>
  <c r="Q2421" i="3"/>
  <c r="R2421" i="3" s="1"/>
  <c r="O2421" i="3"/>
  <c r="P2421" i="3" s="1"/>
  <c r="J2421" i="3"/>
  <c r="Z2420" i="3"/>
  <c r="X2420" i="3"/>
  <c r="V2420" i="3"/>
  <c r="T2420" i="3"/>
  <c r="Q2420" i="3"/>
  <c r="R2420" i="3" s="1"/>
  <c r="O2420" i="3"/>
  <c r="P2420" i="3" s="1"/>
  <c r="J2420" i="3"/>
  <c r="Z2419" i="3"/>
  <c r="X2419" i="3"/>
  <c r="V2419" i="3"/>
  <c r="T2419" i="3"/>
  <c r="Q2419" i="3"/>
  <c r="R2419" i="3" s="1"/>
  <c r="O2419" i="3"/>
  <c r="P2419" i="3" s="1"/>
  <c r="J2419" i="3"/>
  <c r="Z2418" i="3"/>
  <c r="X2418" i="3"/>
  <c r="V2418" i="3"/>
  <c r="T2418" i="3"/>
  <c r="Q2418" i="3"/>
  <c r="R2418" i="3" s="1"/>
  <c r="O2418" i="3"/>
  <c r="P2418" i="3" s="1"/>
  <c r="J2418" i="3"/>
  <c r="Z2417" i="3"/>
  <c r="X2417" i="3"/>
  <c r="V2417" i="3"/>
  <c r="T2417" i="3"/>
  <c r="Q2417" i="3"/>
  <c r="R2417" i="3" s="1"/>
  <c r="O2417" i="3"/>
  <c r="P2417" i="3" s="1"/>
  <c r="J2417" i="3"/>
  <c r="Z2416" i="3"/>
  <c r="X2416" i="3"/>
  <c r="V2416" i="3"/>
  <c r="T2416" i="3"/>
  <c r="Q2416" i="3"/>
  <c r="R2416" i="3" s="1"/>
  <c r="O2416" i="3"/>
  <c r="P2416" i="3" s="1"/>
  <c r="J2416" i="3"/>
  <c r="Z2415" i="3"/>
  <c r="X2415" i="3"/>
  <c r="V2415" i="3"/>
  <c r="T2415" i="3"/>
  <c r="Q2415" i="3"/>
  <c r="R2415" i="3" s="1"/>
  <c r="O2415" i="3"/>
  <c r="P2415" i="3" s="1"/>
  <c r="J2415" i="3"/>
  <c r="Z2414" i="3"/>
  <c r="X2414" i="3"/>
  <c r="V2414" i="3"/>
  <c r="T2414" i="3"/>
  <c r="Q2414" i="3"/>
  <c r="R2414" i="3" s="1"/>
  <c r="O2414" i="3"/>
  <c r="P2414" i="3" s="1"/>
  <c r="J2414" i="3"/>
  <c r="Z2413" i="3"/>
  <c r="X2413" i="3"/>
  <c r="V2413" i="3"/>
  <c r="T2413" i="3"/>
  <c r="Q2413" i="3"/>
  <c r="R2413" i="3" s="1"/>
  <c r="O2413" i="3"/>
  <c r="P2413" i="3" s="1"/>
  <c r="J2413" i="3"/>
  <c r="Z2412" i="3"/>
  <c r="X2412" i="3"/>
  <c r="V2412" i="3"/>
  <c r="T2412" i="3"/>
  <c r="Q2412" i="3"/>
  <c r="R2412" i="3" s="1"/>
  <c r="O2412" i="3"/>
  <c r="P2412" i="3" s="1"/>
  <c r="J2412" i="3"/>
  <c r="Z2411" i="3"/>
  <c r="X2411" i="3"/>
  <c r="V2411" i="3"/>
  <c r="T2411" i="3"/>
  <c r="Q2411" i="3"/>
  <c r="R2411" i="3" s="1"/>
  <c r="O2411" i="3"/>
  <c r="P2411" i="3" s="1"/>
  <c r="J2411" i="3"/>
  <c r="Z2410" i="3"/>
  <c r="X2410" i="3"/>
  <c r="V2410" i="3"/>
  <c r="T2410" i="3"/>
  <c r="Q2410" i="3"/>
  <c r="R2410" i="3" s="1"/>
  <c r="O2410" i="3"/>
  <c r="P2410" i="3" s="1"/>
  <c r="J2410" i="3"/>
  <c r="Z2409" i="3"/>
  <c r="X2409" i="3"/>
  <c r="V2409" i="3"/>
  <c r="T2409" i="3"/>
  <c r="Q2409" i="3"/>
  <c r="R2409" i="3" s="1"/>
  <c r="O2409" i="3"/>
  <c r="P2409" i="3" s="1"/>
  <c r="J2409" i="3"/>
  <c r="Z2408" i="3"/>
  <c r="X2408" i="3"/>
  <c r="V2408" i="3"/>
  <c r="T2408" i="3"/>
  <c r="Q2408" i="3"/>
  <c r="R2408" i="3" s="1"/>
  <c r="O2408" i="3"/>
  <c r="P2408" i="3" s="1"/>
  <c r="J2408" i="3"/>
  <c r="Z2407" i="3"/>
  <c r="X2407" i="3"/>
  <c r="V2407" i="3"/>
  <c r="T2407" i="3"/>
  <c r="Q2407" i="3"/>
  <c r="R2407" i="3" s="1"/>
  <c r="O2407" i="3"/>
  <c r="P2407" i="3" s="1"/>
  <c r="J2407" i="3"/>
  <c r="Z2406" i="3"/>
  <c r="X2406" i="3"/>
  <c r="V2406" i="3"/>
  <c r="T2406" i="3"/>
  <c r="Q2406" i="3"/>
  <c r="R2406" i="3" s="1"/>
  <c r="O2406" i="3"/>
  <c r="P2406" i="3" s="1"/>
  <c r="J2406" i="3"/>
  <c r="Z2405" i="3"/>
  <c r="X2405" i="3"/>
  <c r="V2405" i="3"/>
  <c r="T2405" i="3"/>
  <c r="Q2405" i="3"/>
  <c r="R2405" i="3" s="1"/>
  <c r="O2405" i="3"/>
  <c r="P2405" i="3" s="1"/>
  <c r="J2405" i="3"/>
  <c r="Z2404" i="3"/>
  <c r="X2404" i="3"/>
  <c r="V2404" i="3"/>
  <c r="T2404" i="3"/>
  <c r="Q2404" i="3"/>
  <c r="R2404" i="3" s="1"/>
  <c r="O2404" i="3"/>
  <c r="P2404" i="3" s="1"/>
  <c r="J2404" i="3"/>
  <c r="Z2403" i="3"/>
  <c r="X2403" i="3"/>
  <c r="V2403" i="3"/>
  <c r="T2403" i="3"/>
  <c r="Q2403" i="3"/>
  <c r="R2403" i="3" s="1"/>
  <c r="O2403" i="3"/>
  <c r="P2403" i="3" s="1"/>
  <c r="J2403" i="3"/>
  <c r="Z2402" i="3"/>
  <c r="X2402" i="3"/>
  <c r="V2402" i="3"/>
  <c r="T2402" i="3"/>
  <c r="Q2402" i="3"/>
  <c r="R2402" i="3" s="1"/>
  <c r="O2402" i="3"/>
  <c r="P2402" i="3" s="1"/>
  <c r="J2402" i="3"/>
  <c r="Z2401" i="3"/>
  <c r="X2401" i="3"/>
  <c r="V2401" i="3"/>
  <c r="T2401" i="3"/>
  <c r="Q2401" i="3"/>
  <c r="R2401" i="3" s="1"/>
  <c r="O2401" i="3"/>
  <c r="P2401" i="3" s="1"/>
  <c r="J2401" i="3"/>
  <c r="Z2400" i="3"/>
  <c r="X2400" i="3"/>
  <c r="V2400" i="3"/>
  <c r="T2400" i="3"/>
  <c r="Q2400" i="3"/>
  <c r="R2400" i="3" s="1"/>
  <c r="O2400" i="3"/>
  <c r="P2400" i="3" s="1"/>
  <c r="J2400" i="3"/>
  <c r="Z2399" i="3"/>
  <c r="X2399" i="3"/>
  <c r="V2399" i="3"/>
  <c r="T2399" i="3"/>
  <c r="Q2399" i="3"/>
  <c r="R2399" i="3" s="1"/>
  <c r="O2399" i="3"/>
  <c r="P2399" i="3" s="1"/>
  <c r="J2399" i="3"/>
  <c r="Z2398" i="3"/>
  <c r="X2398" i="3"/>
  <c r="V2398" i="3"/>
  <c r="T2398" i="3"/>
  <c r="Q2398" i="3"/>
  <c r="R2398" i="3" s="1"/>
  <c r="O2398" i="3"/>
  <c r="P2398" i="3" s="1"/>
  <c r="J2398" i="3"/>
  <c r="Z2397" i="3"/>
  <c r="X2397" i="3"/>
  <c r="V2397" i="3"/>
  <c r="T2397" i="3"/>
  <c r="Q2397" i="3"/>
  <c r="R2397" i="3" s="1"/>
  <c r="O2397" i="3"/>
  <c r="P2397" i="3" s="1"/>
  <c r="J2397" i="3"/>
  <c r="Z2396" i="3"/>
  <c r="X2396" i="3"/>
  <c r="V2396" i="3"/>
  <c r="T2396" i="3"/>
  <c r="Q2396" i="3"/>
  <c r="R2396" i="3" s="1"/>
  <c r="O2396" i="3"/>
  <c r="P2396" i="3" s="1"/>
  <c r="J2396" i="3"/>
  <c r="Z2395" i="3"/>
  <c r="X2395" i="3"/>
  <c r="V2395" i="3"/>
  <c r="T2395" i="3"/>
  <c r="Q2395" i="3"/>
  <c r="R2395" i="3" s="1"/>
  <c r="O2395" i="3"/>
  <c r="P2395" i="3" s="1"/>
  <c r="J2395" i="3"/>
  <c r="Z2394" i="3"/>
  <c r="X2394" i="3"/>
  <c r="V2394" i="3"/>
  <c r="T2394" i="3"/>
  <c r="Q2394" i="3"/>
  <c r="R2394" i="3" s="1"/>
  <c r="O2394" i="3"/>
  <c r="P2394" i="3" s="1"/>
  <c r="J2394" i="3"/>
  <c r="Z2393" i="3"/>
  <c r="X2393" i="3"/>
  <c r="V2393" i="3"/>
  <c r="T2393" i="3"/>
  <c r="Q2393" i="3"/>
  <c r="R2393" i="3" s="1"/>
  <c r="O2393" i="3"/>
  <c r="P2393" i="3" s="1"/>
  <c r="J2393" i="3"/>
  <c r="Z2392" i="3"/>
  <c r="X2392" i="3"/>
  <c r="V2392" i="3"/>
  <c r="T2392" i="3"/>
  <c r="Q2392" i="3"/>
  <c r="R2392" i="3" s="1"/>
  <c r="O2392" i="3"/>
  <c r="P2392" i="3" s="1"/>
  <c r="J2392" i="3"/>
  <c r="Z2391" i="3"/>
  <c r="X2391" i="3"/>
  <c r="V2391" i="3"/>
  <c r="T2391" i="3"/>
  <c r="Q2391" i="3"/>
  <c r="R2391" i="3" s="1"/>
  <c r="O2391" i="3"/>
  <c r="P2391" i="3" s="1"/>
  <c r="J2391" i="3"/>
  <c r="Z2390" i="3"/>
  <c r="X2390" i="3"/>
  <c r="V2390" i="3"/>
  <c r="T2390" i="3"/>
  <c r="Q2390" i="3"/>
  <c r="R2390" i="3" s="1"/>
  <c r="O2390" i="3"/>
  <c r="P2390" i="3" s="1"/>
  <c r="J2390" i="3"/>
  <c r="Z2389" i="3"/>
  <c r="X2389" i="3"/>
  <c r="V2389" i="3"/>
  <c r="T2389" i="3"/>
  <c r="Q2389" i="3"/>
  <c r="R2389" i="3" s="1"/>
  <c r="O2389" i="3"/>
  <c r="P2389" i="3" s="1"/>
  <c r="J2389" i="3"/>
  <c r="Z2388" i="3"/>
  <c r="X2388" i="3"/>
  <c r="V2388" i="3"/>
  <c r="T2388" i="3"/>
  <c r="Q2388" i="3"/>
  <c r="R2388" i="3" s="1"/>
  <c r="O2388" i="3"/>
  <c r="P2388" i="3" s="1"/>
  <c r="J2388" i="3"/>
  <c r="Z2387" i="3"/>
  <c r="X2387" i="3"/>
  <c r="V2387" i="3"/>
  <c r="T2387" i="3"/>
  <c r="Q2387" i="3"/>
  <c r="R2387" i="3" s="1"/>
  <c r="O2387" i="3"/>
  <c r="P2387" i="3" s="1"/>
  <c r="J2387" i="3"/>
  <c r="Z2386" i="3"/>
  <c r="X2386" i="3"/>
  <c r="V2386" i="3"/>
  <c r="T2386" i="3"/>
  <c r="Q2386" i="3"/>
  <c r="R2386" i="3" s="1"/>
  <c r="O2386" i="3"/>
  <c r="P2386" i="3" s="1"/>
  <c r="J2386" i="3"/>
  <c r="Z2385" i="3"/>
  <c r="X2385" i="3"/>
  <c r="V2385" i="3"/>
  <c r="T2385" i="3"/>
  <c r="Q2385" i="3"/>
  <c r="R2385" i="3" s="1"/>
  <c r="O2385" i="3"/>
  <c r="P2385" i="3" s="1"/>
  <c r="J2385" i="3"/>
  <c r="Z2384" i="3"/>
  <c r="X2384" i="3"/>
  <c r="V2384" i="3"/>
  <c r="T2384" i="3"/>
  <c r="Q2384" i="3"/>
  <c r="R2384" i="3" s="1"/>
  <c r="O2384" i="3"/>
  <c r="P2384" i="3" s="1"/>
  <c r="J2384" i="3"/>
  <c r="Z2383" i="3"/>
  <c r="X2383" i="3"/>
  <c r="V2383" i="3"/>
  <c r="T2383" i="3"/>
  <c r="Q2383" i="3"/>
  <c r="R2383" i="3" s="1"/>
  <c r="O2383" i="3"/>
  <c r="P2383" i="3" s="1"/>
  <c r="J2383" i="3"/>
  <c r="Z2382" i="3"/>
  <c r="X2382" i="3"/>
  <c r="V2382" i="3"/>
  <c r="T2382" i="3"/>
  <c r="Q2382" i="3"/>
  <c r="R2382" i="3" s="1"/>
  <c r="O2382" i="3"/>
  <c r="P2382" i="3" s="1"/>
  <c r="J2382" i="3"/>
  <c r="Z2381" i="3"/>
  <c r="X2381" i="3"/>
  <c r="V2381" i="3"/>
  <c r="T2381" i="3"/>
  <c r="Q2381" i="3"/>
  <c r="R2381" i="3" s="1"/>
  <c r="O2381" i="3"/>
  <c r="P2381" i="3" s="1"/>
  <c r="J2381" i="3"/>
  <c r="Z2380" i="3"/>
  <c r="X2380" i="3"/>
  <c r="V2380" i="3"/>
  <c r="T2380" i="3"/>
  <c r="Q2380" i="3"/>
  <c r="R2380" i="3" s="1"/>
  <c r="O2380" i="3"/>
  <c r="P2380" i="3" s="1"/>
  <c r="J2380" i="3"/>
  <c r="Z2379" i="3"/>
  <c r="X2379" i="3"/>
  <c r="V2379" i="3"/>
  <c r="T2379" i="3"/>
  <c r="Q2379" i="3"/>
  <c r="R2379" i="3" s="1"/>
  <c r="O2379" i="3"/>
  <c r="P2379" i="3" s="1"/>
  <c r="J2379" i="3"/>
  <c r="Z2378" i="3"/>
  <c r="X2378" i="3"/>
  <c r="V2378" i="3"/>
  <c r="T2378" i="3"/>
  <c r="Q2378" i="3"/>
  <c r="R2378" i="3" s="1"/>
  <c r="O2378" i="3"/>
  <c r="P2378" i="3" s="1"/>
  <c r="J2378" i="3"/>
  <c r="Z2377" i="3"/>
  <c r="X2377" i="3"/>
  <c r="V2377" i="3"/>
  <c r="T2377" i="3"/>
  <c r="Q2377" i="3"/>
  <c r="R2377" i="3" s="1"/>
  <c r="O2377" i="3"/>
  <c r="P2377" i="3" s="1"/>
  <c r="J2377" i="3"/>
  <c r="Z2376" i="3"/>
  <c r="X2376" i="3"/>
  <c r="V2376" i="3"/>
  <c r="T2376" i="3"/>
  <c r="Q2376" i="3"/>
  <c r="R2376" i="3" s="1"/>
  <c r="O2376" i="3"/>
  <c r="P2376" i="3" s="1"/>
  <c r="J2376" i="3"/>
  <c r="Z2375" i="3"/>
  <c r="X2375" i="3"/>
  <c r="V2375" i="3"/>
  <c r="T2375" i="3"/>
  <c r="Q2375" i="3"/>
  <c r="R2375" i="3" s="1"/>
  <c r="O2375" i="3"/>
  <c r="P2375" i="3" s="1"/>
  <c r="J2375" i="3"/>
  <c r="Z2374" i="3"/>
  <c r="X2374" i="3"/>
  <c r="V2374" i="3"/>
  <c r="T2374" i="3"/>
  <c r="Q2374" i="3"/>
  <c r="R2374" i="3" s="1"/>
  <c r="O2374" i="3"/>
  <c r="P2374" i="3" s="1"/>
  <c r="J2374" i="3"/>
  <c r="Z2373" i="3"/>
  <c r="X2373" i="3"/>
  <c r="V2373" i="3"/>
  <c r="T2373" i="3"/>
  <c r="Q2373" i="3"/>
  <c r="R2373" i="3" s="1"/>
  <c r="O2373" i="3"/>
  <c r="P2373" i="3" s="1"/>
  <c r="J2373" i="3"/>
  <c r="Z2372" i="3"/>
  <c r="X2372" i="3"/>
  <c r="V2372" i="3"/>
  <c r="T2372" i="3"/>
  <c r="Q2372" i="3"/>
  <c r="R2372" i="3" s="1"/>
  <c r="O2372" i="3"/>
  <c r="P2372" i="3" s="1"/>
  <c r="J2372" i="3"/>
  <c r="Z2371" i="3"/>
  <c r="X2371" i="3"/>
  <c r="V2371" i="3"/>
  <c r="T2371" i="3"/>
  <c r="Q2371" i="3"/>
  <c r="R2371" i="3" s="1"/>
  <c r="O2371" i="3"/>
  <c r="P2371" i="3" s="1"/>
  <c r="J2371" i="3"/>
  <c r="Z2370" i="3"/>
  <c r="X2370" i="3"/>
  <c r="V2370" i="3"/>
  <c r="T2370" i="3"/>
  <c r="Q2370" i="3"/>
  <c r="R2370" i="3" s="1"/>
  <c r="O2370" i="3"/>
  <c r="P2370" i="3" s="1"/>
  <c r="J2370" i="3"/>
  <c r="Z2369" i="3"/>
  <c r="X2369" i="3"/>
  <c r="V2369" i="3"/>
  <c r="T2369" i="3"/>
  <c r="Q2369" i="3"/>
  <c r="R2369" i="3" s="1"/>
  <c r="O2369" i="3"/>
  <c r="P2369" i="3" s="1"/>
  <c r="J2369" i="3"/>
  <c r="Z2368" i="3"/>
  <c r="X2368" i="3"/>
  <c r="V2368" i="3"/>
  <c r="T2368" i="3"/>
  <c r="Q2368" i="3"/>
  <c r="R2368" i="3" s="1"/>
  <c r="O2368" i="3"/>
  <c r="P2368" i="3" s="1"/>
  <c r="J2368" i="3"/>
  <c r="Z2367" i="3"/>
  <c r="X2367" i="3"/>
  <c r="V2367" i="3"/>
  <c r="T2367" i="3"/>
  <c r="Q2367" i="3"/>
  <c r="R2367" i="3" s="1"/>
  <c r="O2367" i="3"/>
  <c r="P2367" i="3" s="1"/>
  <c r="J2367" i="3"/>
  <c r="Z2366" i="3"/>
  <c r="X2366" i="3"/>
  <c r="V2366" i="3"/>
  <c r="T2366" i="3"/>
  <c r="Q2366" i="3"/>
  <c r="R2366" i="3" s="1"/>
  <c r="O2366" i="3"/>
  <c r="P2366" i="3" s="1"/>
  <c r="J2366" i="3"/>
  <c r="Z2365" i="3"/>
  <c r="X2365" i="3"/>
  <c r="V2365" i="3"/>
  <c r="T2365" i="3"/>
  <c r="Q2365" i="3"/>
  <c r="R2365" i="3" s="1"/>
  <c r="O2365" i="3"/>
  <c r="P2365" i="3" s="1"/>
  <c r="J2365" i="3"/>
  <c r="Z2364" i="3"/>
  <c r="X2364" i="3"/>
  <c r="V2364" i="3"/>
  <c r="T2364" i="3"/>
  <c r="Q2364" i="3"/>
  <c r="R2364" i="3" s="1"/>
  <c r="O2364" i="3"/>
  <c r="P2364" i="3" s="1"/>
  <c r="J2364" i="3"/>
  <c r="Z2363" i="3"/>
  <c r="X2363" i="3"/>
  <c r="V2363" i="3"/>
  <c r="T2363" i="3"/>
  <c r="Q2363" i="3"/>
  <c r="R2363" i="3" s="1"/>
  <c r="O2363" i="3"/>
  <c r="P2363" i="3" s="1"/>
  <c r="J2363" i="3"/>
  <c r="Z2362" i="3"/>
  <c r="X2362" i="3"/>
  <c r="V2362" i="3"/>
  <c r="T2362" i="3"/>
  <c r="Q2362" i="3"/>
  <c r="R2362" i="3" s="1"/>
  <c r="O2362" i="3"/>
  <c r="P2362" i="3" s="1"/>
  <c r="J2362" i="3"/>
  <c r="Z2361" i="3"/>
  <c r="X2361" i="3"/>
  <c r="V2361" i="3"/>
  <c r="T2361" i="3"/>
  <c r="Q2361" i="3"/>
  <c r="R2361" i="3" s="1"/>
  <c r="O2361" i="3"/>
  <c r="P2361" i="3" s="1"/>
  <c r="J2361" i="3"/>
  <c r="Z2360" i="3"/>
  <c r="X2360" i="3"/>
  <c r="V2360" i="3"/>
  <c r="T2360" i="3"/>
  <c r="Q2360" i="3"/>
  <c r="R2360" i="3" s="1"/>
  <c r="O2360" i="3"/>
  <c r="P2360" i="3" s="1"/>
  <c r="J2360" i="3"/>
  <c r="Z2359" i="3"/>
  <c r="X2359" i="3"/>
  <c r="V2359" i="3"/>
  <c r="T2359" i="3"/>
  <c r="Q2359" i="3"/>
  <c r="R2359" i="3" s="1"/>
  <c r="O2359" i="3"/>
  <c r="P2359" i="3" s="1"/>
  <c r="J2359" i="3"/>
  <c r="Z2358" i="3"/>
  <c r="X2358" i="3"/>
  <c r="V2358" i="3"/>
  <c r="T2358" i="3"/>
  <c r="Q2358" i="3"/>
  <c r="R2358" i="3" s="1"/>
  <c r="O2358" i="3"/>
  <c r="P2358" i="3" s="1"/>
  <c r="J2358" i="3"/>
  <c r="Z2357" i="3"/>
  <c r="X2357" i="3"/>
  <c r="V2357" i="3"/>
  <c r="T2357" i="3"/>
  <c r="Q2357" i="3"/>
  <c r="R2357" i="3" s="1"/>
  <c r="O2357" i="3"/>
  <c r="P2357" i="3" s="1"/>
  <c r="J2357" i="3"/>
  <c r="Z2356" i="3"/>
  <c r="X2356" i="3"/>
  <c r="V2356" i="3"/>
  <c r="T2356" i="3"/>
  <c r="Q2356" i="3"/>
  <c r="R2356" i="3" s="1"/>
  <c r="O2356" i="3"/>
  <c r="P2356" i="3" s="1"/>
  <c r="J2356" i="3"/>
  <c r="Z2355" i="3"/>
  <c r="X2355" i="3"/>
  <c r="V2355" i="3"/>
  <c r="T2355" i="3"/>
  <c r="Q2355" i="3"/>
  <c r="R2355" i="3" s="1"/>
  <c r="O2355" i="3"/>
  <c r="P2355" i="3" s="1"/>
  <c r="J2355" i="3"/>
  <c r="Z2354" i="3"/>
  <c r="X2354" i="3"/>
  <c r="V2354" i="3"/>
  <c r="T2354" i="3"/>
  <c r="Q2354" i="3"/>
  <c r="R2354" i="3" s="1"/>
  <c r="O2354" i="3"/>
  <c r="P2354" i="3" s="1"/>
  <c r="J2354" i="3"/>
  <c r="Z2353" i="3"/>
  <c r="X2353" i="3"/>
  <c r="V2353" i="3"/>
  <c r="T2353" i="3"/>
  <c r="Q2353" i="3"/>
  <c r="R2353" i="3" s="1"/>
  <c r="O2353" i="3"/>
  <c r="P2353" i="3" s="1"/>
  <c r="J2353" i="3"/>
  <c r="Z2352" i="3"/>
  <c r="X2352" i="3"/>
  <c r="V2352" i="3"/>
  <c r="T2352" i="3"/>
  <c r="Q2352" i="3"/>
  <c r="R2352" i="3" s="1"/>
  <c r="O2352" i="3"/>
  <c r="P2352" i="3" s="1"/>
  <c r="J2352" i="3"/>
  <c r="Z2351" i="3"/>
  <c r="X2351" i="3"/>
  <c r="V2351" i="3"/>
  <c r="T2351" i="3"/>
  <c r="Q2351" i="3"/>
  <c r="R2351" i="3" s="1"/>
  <c r="O2351" i="3"/>
  <c r="P2351" i="3" s="1"/>
  <c r="J2351" i="3"/>
  <c r="Z2350" i="3"/>
  <c r="X2350" i="3"/>
  <c r="V2350" i="3"/>
  <c r="T2350" i="3"/>
  <c r="Q2350" i="3"/>
  <c r="R2350" i="3" s="1"/>
  <c r="O2350" i="3"/>
  <c r="P2350" i="3" s="1"/>
  <c r="J2350" i="3"/>
  <c r="Z2349" i="3"/>
  <c r="X2349" i="3"/>
  <c r="V2349" i="3"/>
  <c r="T2349" i="3"/>
  <c r="Q2349" i="3"/>
  <c r="R2349" i="3" s="1"/>
  <c r="O2349" i="3"/>
  <c r="P2349" i="3" s="1"/>
  <c r="J2349" i="3"/>
  <c r="Z2348" i="3"/>
  <c r="X2348" i="3"/>
  <c r="V2348" i="3"/>
  <c r="T2348" i="3"/>
  <c r="Q2348" i="3"/>
  <c r="R2348" i="3" s="1"/>
  <c r="O2348" i="3"/>
  <c r="P2348" i="3" s="1"/>
  <c r="J2348" i="3"/>
  <c r="Z2347" i="3"/>
  <c r="X2347" i="3"/>
  <c r="V2347" i="3"/>
  <c r="T2347" i="3"/>
  <c r="Q2347" i="3"/>
  <c r="R2347" i="3" s="1"/>
  <c r="O2347" i="3"/>
  <c r="P2347" i="3" s="1"/>
  <c r="J2347" i="3"/>
  <c r="Z2346" i="3"/>
  <c r="X2346" i="3"/>
  <c r="V2346" i="3"/>
  <c r="T2346" i="3"/>
  <c r="Q2346" i="3"/>
  <c r="R2346" i="3" s="1"/>
  <c r="O2346" i="3"/>
  <c r="P2346" i="3" s="1"/>
  <c r="J2346" i="3"/>
  <c r="Z2345" i="3"/>
  <c r="X2345" i="3"/>
  <c r="V2345" i="3"/>
  <c r="T2345" i="3"/>
  <c r="Q2345" i="3"/>
  <c r="R2345" i="3" s="1"/>
  <c r="O2345" i="3"/>
  <c r="P2345" i="3" s="1"/>
  <c r="J2345" i="3"/>
  <c r="Z2344" i="3"/>
  <c r="X2344" i="3"/>
  <c r="V2344" i="3"/>
  <c r="T2344" i="3"/>
  <c r="Q2344" i="3"/>
  <c r="R2344" i="3" s="1"/>
  <c r="O2344" i="3"/>
  <c r="P2344" i="3" s="1"/>
  <c r="J2344" i="3"/>
  <c r="Z2343" i="3"/>
  <c r="X2343" i="3"/>
  <c r="V2343" i="3"/>
  <c r="T2343" i="3"/>
  <c r="Q2343" i="3"/>
  <c r="R2343" i="3" s="1"/>
  <c r="O2343" i="3"/>
  <c r="P2343" i="3" s="1"/>
  <c r="J2343" i="3"/>
  <c r="Z2342" i="3"/>
  <c r="X2342" i="3"/>
  <c r="V2342" i="3"/>
  <c r="T2342" i="3"/>
  <c r="Q2342" i="3"/>
  <c r="R2342" i="3" s="1"/>
  <c r="O2342" i="3"/>
  <c r="P2342" i="3" s="1"/>
  <c r="J2342" i="3"/>
  <c r="Z2341" i="3"/>
  <c r="X2341" i="3"/>
  <c r="V2341" i="3"/>
  <c r="T2341" i="3"/>
  <c r="Q2341" i="3"/>
  <c r="R2341" i="3" s="1"/>
  <c r="O2341" i="3"/>
  <c r="P2341" i="3" s="1"/>
  <c r="J2341" i="3"/>
  <c r="Z2340" i="3"/>
  <c r="X2340" i="3"/>
  <c r="V2340" i="3"/>
  <c r="T2340" i="3"/>
  <c r="Q2340" i="3"/>
  <c r="R2340" i="3" s="1"/>
  <c r="O2340" i="3"/>
  <c r="P2340" i="3" s="1"/>
  <c r="J2340" i="3"/>
  <c r="Z2339" i="3"/>
  <c r="X2339" i="3"/>
  <c r="V2339" i="3"/>
  <c r="T2339" i="3"/>
  <c r="Q2339" i="3"/>
  <c r="R2339" i="3" s="1"/>
  <c r="O2339" i="3"/>
  <c r="P2339" i="3" s="1"/>
  <c r="J2339" i="3"/>
  <c r="Z2338" i="3"/>
  <c r="X2338" i="3"/>
  <c r="V2338" i="3"/>
  <c r="T2338" i="3"/>
  <c r="Q2338" i="3"/>
  <c r="R2338" i="3" s="1"/>
  <c r="O2338" i="3"/>
  <c r="P2338" i="3" s="1"/>
  <c r="J2338" i="3"/>
  <c r="Z2337" i="3"/>
  <c r="X2337" i="3"/>
  <c r="V2337" i="3"/>
  <c r="T2337" i="3"/>
  <c r="Q2337" i="3"/>
  <c r="R2337" i="3" s="1"/>
  <c r="O2337" i="3"/>
  <c r="P2337" i="3" s="1"/>
  <c r="J2337" i="3"/>
  <c r="Z2336" i="3"/>
  <c r="X2336" i="3"/>
  <c r="V2336" i="3"/>
  <c r="T2336" i="3"/>
  <c r="Q2336" i="3"/>
  <c r="R2336" i="3" s="1"/>
  <c r="O2336" i="3"/>
  <c r="P2336" i="3" s="1"/>
  <c r="J2336" i="3"/>
  <c r="Z2335" i="3"/>
  <c r="X2335" i="3"/>
  <c r="V2335" i="3"/>
  <c r="T2335" i="3"/>
  <c r="Q2335" i="3"/>
  <c r="R2335" i="3" s="1"/>
  <c r="O2335" i="3"/>
  <c r="P2335" i="3" s="1"/>
  <c r="J2335" i="3"/>
  <c r="Z2334" i="3"/>
  <c r="X2334" i="3"/>
  <c r="V2334" i="3"/>
  <c r="T2334" i="3"/>
  <c r="Q2334" i="3"/>
  <c r="R2334" i="3" s="1"/>
  <c r="O2334" i="3"/>
  <c r="P2334" i="3" s="1"/>
  <c r="J2334" i="3"/>
  <c r="Z2333" i="3"/>
  <c r="X2333" i="3"/>
  <c r="V2333" i="3"/>
  <c r="T2333" i="3"/>
  <c r="Q2333" i="3"/>
  <c r="R2333" i="3" s="1"/>
  <c r="O2333" i="3"/>
  <c r="P2333" i="3" s="1"/>
  <c r="J2333" i="3"/>
  <c r="Z2332" i="3"/>
  <c r="X2332" i="3"/>
  <c r="V2332" i="3"/>
  <c r="T2332" i="3"/>
  <c r="Q2332" i="3"/>
  <c r="R2332" i="3" s="1"/>
  <c r="O2332" i="3"/>
  <c r="P2332" i="3" s="1"/>
  <c r="J2332" i="3"/>
  <c r="Z2331" i="3"/>
  <c r="X2331" i="3"/>
  <c r="V2331" i="3"/>
  <c r="T2331" i="3"/>
  <c r="Q2331" i="3"/>
  <c r="R2331" i="3" s="1"/>
  <c r="O2331" i="3"/>
  <c r="P2331" i="3" s="1"/>
  <c r="J2331" i="3"/>
  <c r="Z2330" i="3"/>
  <c r="X2330" i="3"/>
  <c r="V2330" i="3"/>
  <c r="T2330" i="3"/>
  <c r="Q2330" i="3"/>
  <c r="R2330" i="3" s="1"/>
  <c r="O2330" i="3"/>
  <c r="P2330" i="3" s="1"/>
  <c r="J2330" i="3"/>
  <c r="Z2329" i="3"/>
  <c r="X2329" i="3"/>
  <c r="V2329" i="3"/>
  <c r="T2329" i="3"/>
  <c r="Q2329" i="3"/>
  <c r="R2329" i="3" s="1"/>
  <c r="O2329" i="3"/>
  <c r="P2329" i="3" s="1"/>
  <c r="J2329" i="3"/>
  <c r="Z2328" i="3"/>
  <c r="X2328" i="3"/>
  <c r="V2328" i="3"/>
  <c r="T2328" i="3"/>
  <c r="Q2328" i="3"/>
  <c r="R2328" i="3" s="1"/>
  <c r="O2328" i="3"/>
  <c r="P2328" i="3" s="1"/>
  <c r="J2328" i="3"/>
  <c r="Z2327" i="3"/>
  <c r="X2327" i="3"/>
  <c r="V2327" i="3"/>
  <c r="T2327" i="3"/>
  <c r="Q2327" i="3"/>
  <c r="R2327" i="3" s="1"/>
  <c r="O2327" i="3"/>
  <c r="P2327" i="3" s="1"/>
  <c r="J2327" i="3"/>
  <c r="Z2326" i="3"/>
  <c r="X2326" i="3"/>
  <c r="V2326" i="3"/>
  <c r="T2326" i="3"/>
  <c r="Q2326" i="3"/>
  <c r="R2326" i="3" s="1"/>
  <c r="O2326" i="3"/>
  <c r="P2326" i="3" s="1"/>
  <c r="J2326" i="3"/>
  <c r="Z2325" i="3"/>
  <c r="X2325" i="3"/>
  <c r="V2325" i="3"/>
  <c r="T2325" i="3"/>
  <c r="Q2325" i="3"/>
  <c r="R2325" i="3" s="1"/>
  <c r="O2325" i="3"/>
  <c r="P2325" i="3" s="1"/>
  <c r="J2325" i="3"/>
  <c r="Z2324" i="3"/>
  <c r="X2324" i="3"/>
  <c r="V2324" i="3"/>
  <c r="T2324" i="3"/>
  <c r="Q2324" i="3"/>
  <c r="R2324" i="3" s="1"/>
  <c r="O2324" i="3"/>
  <c r="P2324" i="3" s="1"/>
  <c r="J2324" i="3"/>
  <c r="Z2323" i="3"/>
  <c r="X2323" i="3"/>
  <c r="V2323" i="3"/>
  <c r="T2323" i="3"/>
  <c r="Q2323" i="3"/>
  <c r="R2323" i="3" s="1"/>
  <c r="O2323" i="3"/>
  <c r="P2323" i="3" s="1"/>
  <c r="J2323" i="3"/>
  <c r="Z2322" i="3"/>
  <c r="X2322" i="3"/>
  <c r="V2322" i="3"/>
  <c r="T2322" i="3"/>
  <c r="Q2322" i="3"/>
  <c r="R2322" i="3" s="1"/>
  <c r="O2322" i="3"/>
  <c r="P2322" i="3" s="1"/>
  <c r="J2322" i="3"/>
  <c r="Z2321" i="3"/>
  <c r="X2321" i="3"/>
  <c r="V2321" i="3"/>
  <c r="T2321" i="3"/>
  <c r="Q2321" i="3"/>
  <c r="R2321" i="3" s="1"/>
  <c r="O2321" i="3"/>
  <c r="P2321" i="3" s="1"/>
  <c r="J2321" i="3"/>
  <c r="Z2320" i="3"/>
  <c r="X2320" i="3"/>
  <c r="V2320" i="3"/>
  <c r="T2320" i="3"/>
  <c r="Q2320" i="3"/>
  <c r="R2320" i="3" s="1"/>
  <c r="O2320" i="3"/>
  <c r="P2320" i="3" s="1"/>
  <c r="J2320" i="3"/>
  <c r="Z2319" i="3"/>
  <c r="X2319" i="3"/>
  <c r="V2319" i="3"/>
  <c r="T2319" i="3"/>
  <c r="Q2319" i="3"/>
  <c r="R2319" i="3" s="1"/>
  <c r="O2319" i="3"/>
  <c r="P2319" i="3" s="1"/>
  <c r="J2319" i="3"/>
  <c r="Z2318" i="3"/>
  <c r="X2318" i="3"/>
  <c r="V2318" i="3"/>
  <c r="T2318" i="3"/>
  <c r="Q2318" i="3"/>
  <c r="R2318" i="3" s="1"/>
  <c r="O2318" i="3"/>
  <c r="P2318" i="3" s="1"/>
  <c r="J2318" i="3"/>
  <c r="Z2317" i="3"/>
  <c r="X2317" i="3"/>
  <c r="V2317" i="3"/>
  <c r="T2317" i="3"/>
  <c r="Q2317" i="3"/>
  <c r="R2317" i="3" s="1"/>
  <c r="O2317" i="3"/>
  <c r="P2317" i="3" s="1"/>
  <c r="J2317" i="3"/>
  <c r="Z2316" i="3"/>
  <c r="X2316" i="3"/>
  <c r="V2316" i="3"/>
  <c r="T2316" i="3"/>
  <c r="Q2316" i="3"/>
  <c r="R2316" i="3" s="1"/>
  <c r="O2316" i="3"/>
  <c r="P2316" i="3" s="1"/>
  <c r="J2316" i="3"/>
  <c r="Z2315" i="3"/>
  <c r="X2315" i="3"/>
  <c r="V2315" i="3"/>
  <c r="T2315" i="3"/>
  <c r="Q2315" i="3"/>
  <c r="R2315" i="3" s="1"/>
  <c r="O2315" i="3"/>
  <c r="P2315" i="3" s="1"/>
  <c r="J2315" i="3"/>
  <c r="Z2314" i="3"/>
  <c r="X2314" i="3"/>
  <c r="V2314" i="3"/>
  <c r="T2314" i="3"/>
  <c r="Q2314" i="3"/>
  <c r="R2314" i="3" s="1"/>
  <c r="O2314" i="3"/>
  <c r="P2314" i="3" s="1"/>
  <c r="J2314" i="3"/>
  <c r="Z2313" i="3"/>
  <c r="X2313" i="3"/>
  <c r="V2313" i="3"/>
  <c r="T2313" i="3"/>
  <c r="Q2313" i="3"/>
  <c r="R2313" i="3" s="1"/>
  <c r="O2313" i="3"/>
  <c r="P2313" i="3" s="1"/>
  <c r="J2313" i="3"/>
  <c r="Z2312" i="3"/>
  <c r="X2312" i="3"/>
  <c r="V2312" i="3"/>
  <c r="T2312" i="3"/>
  <c r="Q2312" i="3"/>
  <c r="R2312" i="3" s="1"/>
  <c r="O2312" i="3"/>
  <c r="P2312" i="3" s="1"/>
  <c r="J2312" i="3"/>
  <c r="Z2311" i="3"/>
  <c r="X2311" i="3"/>
  <c r="V2311" i="3"/>
  <c r="T2311" i="3"/>
  <c r="Q2311" i="3"/>
  <c r="R2311" i="3" s="1"/>
  <c r="O2311" i="3"/>
  <c r="P2311" i="3" s="1"/>
  <c r="J2311" i="3"/>
  <c r="Z2310" i="3"/>
  <c r="X2310" i="3"/>
  <c r="V2310" i="3"/>
  <c r="T2310" i="3"/>
  <c r="Q2310" i="3"/>
  <c r="R2310" i="3" s="1"/>
  <c r="O2310" i="3"/>
  <c r="P2310" i="3" s="1"/>
  <c r="J2310" i="3"/>
  <c r="Z2309" i="3"/>
  <c r="X2309" i="3"/>
  <c r="V2309" i="3"/>
  <c r="T2309" i="3"/>
  <c r="Q2309" i="3"/>
  <c r="R2309" i="3" s="1"/>
  <c r="O2309" i="3"/>
  <c r="P2309" i="3" s="1"/>
  <c r="J2309" i="3"/>
  <c r="Z2308" i="3"/>
  <c r="X2308" i="3"/>
  <c r="V2308" i="3"/>
  <c r="T2308" i="3"/>
  <c r="Q2308" i="3"/>
  <c r="R2308" i="3" s="1"/>
  <c r="O2308" i="3"/>
  <c r="P2308" i="3" s="1"/>
  <c r="J2308" i="3"/>
  <c r="Z2307" i="3"/>
  <c r="X2307" i="3"/>
  <c r="V2307" i="3"/>
  <c r="T2307" i="3"/>
  <c r="Q2307" i="3"/>
  <c r="R2307" i="3" s="1"/>
  <c r="O2307" i="3"/>
  <c r="P2307" i="3" s="1"/>
  <c r="J2307" i="3"/>
  <c r="Z2306" i="3"/>
  <c r="X2306" i="3"/>
  <c r="V2306" i="3"/>
  <c r="T2306" i="3"/>
  <c r="Q2306" i="3"/>
  <c r="R2306" i="3" s="1"/>
  <c r="O2306" i="3"/>
  <c r="P2306" i="3" s="1"/>
  <c r="J2306" i="3"/>
  <c r="Z2305" i="3"/>
  <c r="X2305" i="3"/>
  <c r="V2305" i="3"/>
  <c r="T2305" i="3"/>
  <c r="Q2305" i="3"/>
  <c r="R2305" i="3" s="1"/>
  <c r="O2305" i="3"/>
  <c r="P2305" i="3" s="1"/>
  <c r="J2305" i="3"/>
  <c r="Z2304" i="3"/>
  <c r="X2304" i="3"/>
  <c r="V2304" i="3"/>
  <c r="T2304" i="3"/>
  <c r="Q2304" i="3"/>
  <c r="R2304" i="3" s="1"/>
  <c r="O2304" i="3"/>
  <c r="P2304" i="3" s="1"/>
  <c r="J2304" i="3"/>
  <c r="Z2303" i="3"/>
  <c r="X2303" i="3"/>
  <c r="V2303" i="3"/>
  <c r="T2303" i="3"/>
  <c r="Q2303" i="3"/>
  <c r="R2303" i="3" s="1"/>
  <c r="O2303" i="3"/>
  <c r="P2303" i="3" s="1"/>
  <c r="J2303" i="3"/>
  <c r="Z2302" i="3"/>
  <c r="X2302" i="3"/>
  <c r="V2302" i="3"/>
  <c r="T2302" i="3"/>
  <c r="Q2302" i="3"/>
  <c r="R2302" i="3" s="1"/>
  <c r="O2302" i="3"/>
  <c r="P2302" i="3" s="1"/>
  <c r="J2302" i="3"/>
  <c r="Z2301" i="3"/>
  <c r="X2301" i="3"/>
  <c r="V2301" i="3"/>
  <c r="T2301" i="3"/>
  <c r="Q2301" i="3"/>
  <c r="R2301" i="3" s="1"/>
  <c r="O2301" i="3"/>
  <c r="P2301" i="3" s="1"/>
  <c r="J2301" i="3"/>
  <c r="Z2300" i="3"/>
  <c r="X2300" i="3"/>
  <c r="V2300" i="3"/>
  <c r="T2300" i="3"/>
  <c r="Q2300" i="3"/>
  <c r="R2300" i="3" s="1"/>
  <c r="O2300" i="3"/>
  <c r="P2300" i="3" s="1"/>
  <c r="J2300" i="3"/>
  <c r="Z2299" i="3"/>
  <c r="X2299" i="3"/>
  <c r="V2299" i="3"/>
  <c r="T2299" i="3"/>
  <c r="Q2299" i="3"/>
  <c r="R2299" i="3" s="1"/>
  <c r="O2299" i="3"/>
  <c r="P2299" i="3" s="1"/>
  <c r="J2299" i="3"/>
  <c r="Z2298" i="3"/>
  <c r="X2298" i="3"/>
  <c r="V2298" i="3"/>
  <c r="T2298" i="3"/>
  <c r="Q2298" i="3"/>
  <c r="R2298" i="3" s="1"/>
  <c r="O2298" i="3"/>
  <c r="P2298" i="3" s="1"/>
  <c r="J2298" i="3"/>
  <c r="Z2297" i="3"/>
  <c r="X2297" i="3"/>
  <c r="V2297" i="3"/>
  <c r="T2297" i="3"/>
  <c r="Q2297" i="3"/>
  <c r="R2297" i="3" s="1"/>
  <c r="O2297" i="3"/>
  <c r="P2297" i="3" s="1"/>
  <c r="J2297" i="3"/>
  <c r="Z2296" i="3"/>
  <c r="X2296" i="3"/>
  <c r="V2296" i="3"/>
  <c r="T2296" i="3"/>
  <c r="Q2296" i="3"/>
  <c r="R2296" i="3" s="1"/>
  <c r="O2296" i="3"/>
  <c r="P2296" i="3" s="1"/>
  <c r="J2296" i="3"/>
  <c r="Z2295" i="3"/>
  <c r="X2295" i="3"/>
  <c r="V2295" i="3"/>
  <c r="T2295" i="3"/>
  <c r="Q2295" i="3"/>
  <c r="R2295" i="3" s="1"/>
  <c r="O2295" i="3"/>
  <c r="P2295" i="3" s="1"/>
  <c r="J2295" i="3"/>
  <c r="Z2294" i="3"/>
  <c r="X2294" i="3"/>
  <c r="V2294" i="3"/>
  <c r="T2294" i="3"/>
  <c r="Q2294" i="3"/>
  <c r="R2294" i="3" s="1"/>
  <c r="O2294" i="3"/>
  <c r="P2294" i="3" s="1"/>
  <c r="J2294" i="3"/>
  <c r="Z2293" i="3"/>
  <c r="X2293" i="3"/>
  <c r="V2293" i="3"/>
  <c r="T2293" i="3"/>
  <c r="Q2293" i="3"/>
  <c r="R2293" i="3" s="1"/>
  <c r="O2293" i="3"/>
  <c r="P2293" i="3" s="1"/>
  <c r="J2293" i="3"/>
  <c r="Z2292" i="3"/>
  <c r="X2292" i="3"/>
  <c r="V2292" i="3"/>
  <c r="T2292" i="3"/>
  <c r="Q2292" i="3"/>
  <c r="R2292" i="3" s="1"/>
  <c r="O2292" i="3"/>
  <c r="P2292" i="3" s="1"/>
  <c r="J2292" i="3"/>
  <c r="Z2291" i="3"/>
  <c r="X2291" i="3"/>
  <c r="V2291" i="3"/>
  <c r="T2291" i="3"/>
  <c r="Q2291" i="3"/>
  <c r="R2291" i="3" s="1"/>
  <c r="O2291" i="3"/>
  <c r="P2291" i="3" s="1"/>
  <c r="J2291" i="3"/>
  <c r="Z2290" i="3"/>
  <c r="X2290" i="3"/>
  <c r="V2290" i="3"/>
  <c r="T2290" i="3"/>
  <c r="Q2290" i="3"/>
  <c r="R2290" i="3" s="1"/>
  <c r="O2290" i="3"/>
  <c r="P2290" i="3" s="1"/>
  <c r="J2290" i="3"/>
  <c r="Z2289" i="3"/>
  <c r="X2289" i="3"/>
  <c r="V2289" i="3"/>
  <c r="T2289" i="3"/>
  <c r="Q2289" i="3"/>
  <c r="R2289" i="3" s="1"/>
  <c r="O2289" i="3"/>
  <c r="P2289" i="3" s="1"/>
  <c r="J2289" i="3"/>
  <c r="Z2288" i="3"/>
  <c r="X2288" i="3"/>
  <c r="V2288" i="3"/>
  <c r="T2288" i="3"/>
  <c r="Q2288" i="3"/>
  <c r="R2288" i="3" s="1"/>
  <c r="O2288" i="3"/>
  <c r="P2288" i="3" s="1"/>
  <c r="J2288" i="3"/>
  <c r="Z2287" i="3"/>
  <c r="X2287" i="3"/>
  <c r="V2287" i="3"/>
  <c r="T2287" i="3"/>
  <c r="Q2287" i="3"/>
  <c r="R2287" i="3" s="1"/>
  <c r="O2287" i="3"/>
  <c r="P2287" i="3" s="1"/>
  <c r="J2287" i="3"/>
  <c r="Z2286" i="3"/>
  <c r="X2286" i="3"/>
  <c r="V2286" i="3"/>
  <c r="T2286" i="3"/>
  <c r="Q2286" i="3"/>
  <c r="R2286" i="3" s="1"/>
  <c r="O2286" i="3"/>
  <c r="P2286" i="3" s="1"/>
  <c r="J2286" i="3"/>
  <c r="Z2285" i="3"/>
  <c r="X2285" i="3"/>
  <c r="V2285" i="3"/>
  <c r="T2285" i="3"/>
  <c r="Q2285" i="3"/>
  <c r="R2285" i="3" s="1"/>
  <c r="O2285" i="3"/>
  <c r="P2285" i="3" s="1"/>
  <c r="J2285" i="3"/>
  <c r="Z2284" i="3"/>
  <c r="X2284" i="3"/>
  <c r="V2284" i="3"/>
  <c r="T2284" i="3"/>
  <c r="Q2284" i="3"/>
  <c r="R2284" i="3" s="1"/>
  <c r="O2284" i="3"/>
  <c r="P2284" i="3" s="1"/>
  <c r="J2284" i="3"/>
  <c r="Z2283" i="3"/>
  <c r="X2283" i="3"/>
  <c r="V2283" i="3"/>
  <c r="T2283" i="3"/>
  <c r="Q2283" i="3"/>
  <c r="R2283" i="3" s="1"/>
  <c r="O2283" i="3"/>
  <c r="P2283" i="3" s="1"/>
  <c r="J2283" i="3"/>
  <c r="Z2282" i="3"/>
  <c r="X2282" i="3"/>
  <c r="V2282" i="3"/>
  <c r="T2282" i="3"/>
  <c r="Q2282" i="3"/>
  <c r="R2282" i="3" s="1"/>
  <c r="O2282" i="3"/>
  <c r="P2282" i="3" s="1"/>
  <c r="J2282" i="3"/>
  <c r="Z2281" i="3"/>
  <c r="X2281" i="3"/>
  <c r="V2281" i="3"/>
  <c r="T2281" i="3"/>
  <c r="Q2281" i="3"/>
  <c r="R2281" i="3" s="1"/>
  <c r="O2281" i="3"/>
  <c r="P2281" i="3" s="1"/>
  <c r="J2281" i="3"/>
  <c r="Z2280" i="3"/>
  <c r="X2280" i="3"/>
  <c r="V2280" i="3"/>
  <c r="T2280" i="3"/>
  <c r="Q2280" i="3"/>
  <c r="R2280" i="3" s="1"/>
  <c r="O2280" i="3"/>
  <c r="P2280" i="3" s="1"/>
  <c r="J2280" i="3"/>
  <c r="Z2279" i="3"/>
  <c r="X2279" i="3"/>
  <c r="V2279" i="3"/>
  <c r="T2279" i="3"/>
  <c r="Q2279" i="3"/>
  <c r="R2279" i="3" s="1"/>
  <c r="O2279" i="3"/>
  <c r="P2279" i="3" s="1"/>
  <c r="J2279" i="3"/>
  <c r="Z2278" i="3"/>
  <c r="X2278" i="3"/>
  <c r="V2278" i="3"/>
  <c r="T2278" i="3"/>
  <c r="Q2278" i="3"/>
  <c r="R2278" i="3" s="1"/>
  <c r="O2278" i="3"/>
  <c r="P2278" i="3" s="1"/>
  <c r="J2278" i="3"/>
  <c r="Z2277" i="3"/>
  <c r="X2277" i="3"/>
  <c r="V2277" i="3"/>
  <c r="T2277" i="3"/>
  <c r="Q2277" i="3"/>
  <c r="R2277" i="3" s="1"/>
  <c r="O2277" i="3"/>
  <c r="P2277" i="3" s="1"/>
  <c r="J2277" i="3"/>
  <c r="Z2276" i="3"/>
  <c r="X2276" i="3"/>
  <c r="V2276" i="3"/>
  <c r="T2276" i="3"/>
  <c r="Q2276" i="3"/>
  <c r="R2276" i="3" s="1"/>
  <c r="O2276" i="3"/>
  <c r="P2276" i="3" s="1"/>
  <c r="J2276" i="3"/>
  <c r="Z2275" i="3"/>
  <c r="X2275" i="3"/>
  <c r="V2275" i="3"/>
  <c r="T2275" i="3"/>
  <c r="Q2275" i="3"/>
  <c r="R2275" i="3" s="1"/>
  <c r="O2275" i="3"/>
  <c r="P2275" i="3" s="1"/>
  <c r="J2275" i="3"/>
  <c r="Z2274" i="3"/>
  <c r="X2274" i="3"/>
  <c r="V2274" i="3"/>
  <c r="T2274" i="3"/>
  <c r="Q2274" i="3"/>
  <c r="R2274" i="3" s="1"/>
  <c r="O2274" i="3"/>
  <c r="P2274" i="3" s="1"/>
  <c r="J2274" i="3"/>
  <c r="Z2273" i="3"/>
  <c r="X2273" i="3"/>
  <c r="V2273" i="3"/>
  <c r="T2273" i="3"/>
  <c r="Q2273" i="3"/>
  <c r="R2273" i="3" s="1"/>
  <c r="O2273" i="3"/>
  <c r="P2273" i="3" s="1"/>
  <c r="J2273" i="3"/>
  <c r="Z2272" i="3"/>
  <c r="X2272" i="3"/>
  <c r="V2272" i="3"/>
  <c r="T2272" i="3"/>
  <c r="Q2272" i="3"/>
  <c r="R2272" i="3" s="1"/>
  <c r="O2272" i="3"/>
  <c r="P2272" i="3" s="1"/>
  <c r="J2272" i="3"/>
  <c r="Z2271" i="3"/>
  <c r="X2271" i="3"/>
  <c r="V2271" i="3"/>
  <c r="T2271" i="3"/>
  <c r="Q2271" i="3"/>
  <c r="R2271" i="3" s="1"/>
  <c r="O2271" i="3"/>
  <c r="P2271" i="3" s="1"/>
  <c r="J2271" i="3"/>
  <c r="Z2270" i="3"/>
  <c r="X2270" i="3"/>
  <c r="V2270" i="3"/>
  <c r="T2270" i="3"/>
  <c r="Q2270" i="3"/>
  <c r="R2270" i="3" s="1"/>
  <c r="O2270" i="3"/>
  <c r="P2270" i="3" s="1"/>
  <c r="J2270" i="3"/>
  <c r="Z2269" i="3"/>
  <c r="X2269" i="3"/>
  <c r="V2269" i="3"/>
  <c r="T2269" i="3"/>
  <c r="Q2269" i="3"/>
  <c r="R2269" i="3" s="1"/>
  <c r="O2269" i="3"/>
  <c r="P2269" i="3" s="1"/>
  <c r="J2269" i="3"/>
  <c r="Z2268" i="3"/>
  <c r="X2268" i="3"/>
  <c r="V2268" i="3"/>
  <c r="T2268" i="3"/>
  <c r="Q2268" i="3"/>
  <c r="R2268" i="3" s="1"/>
  <c r="O2268" i="3"/>
  <c r="P2268" i="3" s="1"/>
  <c r="J2268" i="3"/>
  <c r="Z2267" i="3"/>
  <c r="X2267" i="3"/>
  <c r="V2267" i="3"/>
  <c r="T2267" i="3"/>
  <c r="Q2267" i="3"/>
  <c r="R2267" i="3" s="1"/>
  <c r="O2267" i="3"/>
  <c r="P2267" i="3" s="1"/>
  <c r="J2267" i="3"/>
  <c r="Z2266" i="3"/>
  <c r="X2266" i="3"/>
  <c r="V2266" i="3"/>
  <c r="T2266" i="3"/>
  <c r="Q2266" i="3"/>
  <c r="R2266" i="3" s="1"/>
  <c r="O2266" i="3"/>
  <c r="P2266" i="3" s="1"/>
  <c r="J2266" i="3"/>
  <c r="Z2265" i="3"/>
  <c r="X2265" i="3"/>
  <c r="V2265" i="3"/>
  <c r="T2265" i="3"/>
  <c r="Q2265" i="3"/>
  <c r="R2265" i="3" s="1"/>
  <c r="O2265" i="3"/>
  <c r="P2265" i="3" s="1"/>
  <c r="J2265" i="3"/>
  <c r="Z2264" i="3"/>
  <c r="X2264" i="3"/>
  <c r="V2264" i="3"/>
  <c r="T2264" i="3"/>
  <c r="Q2264" i="3"/>
  <c r="R2264" i="3" s="1"/>
  <c r="O2264" i="3"/>
  <c r="P2264" i="3" s="1"/>
  <c r="J2264" i="3"/>
  <c r="Z2263" i="3"/>
  <c r="X2263" i="3"/>
  <c r="V2263" i="3"/>
  <c r="T2263" i="3"/>
  <c r="Q2263" i="3"/>
  <c r="R2263" i="3" s="1"/>
  <c r="O2263" i="3"/>
  <c r="P2263" i="3" s="1"/>
  <c r="J2263" i="3"/>
  <c r="Z2262" i="3"/>
  <c r="X2262" i="3"/>
  <c r="V2262" i="3"/>
  <c r="T2262" i="3"/>
  <c r="Q2262" i="3"/>
  <c r="R2262" i="3" s="1"/>
  <c r="O2262" i="3"/>
  <c r="P2262" i="3" s="1"/>
  <c r="J2262" i="3"/>
  <c r="Z2261" i="3"/>
  <c r="X2261" i="3"/>
  <c r="V2261" i="3"/>
  <c r="T2261" i="3"/>
  <c r="Q2261" i="3"/>
  <c r="R2261" i="3" s="1"/>
  <c r="O2261" i="3"/>
  <c r="P2261" i="3" s="1"/>
  <c r="J2261" i="3"/>
  <c r="Z2260" i="3"/>
  <c r="X2260" i="3"/>
  <c r="V2260" i="3"/>
  <c r="T2260" i="3"/>
  <c r="Q2260" i="3"/>
  <c r="R2260" i="3" s="1"/>
  <c r="O2260" i="3"/>
  <c r="P2260" i="3" s="1"/>
  <c r="J2260" i="3"/>
  <c r="Z2259" i="3"/>
  <c r="X2259" i="3"/>
  <c r="V2259" i="3"/>
  <c r="T2259" i="3"/>
  <c r="Q2259" i="3"/>
  <c r="R2259" i="3" s="1"/>
  <c r="O2259" i="3"/>
  <c r="P2259" i="3" s="1"/>
  <c r="J2259" i="3"/>
  <c r="Z2258" i="3"/>
  <c r="X2258" i="3"/>
  <c r="V2258" i="3"/>
  <c r="T2258" i="3"/>
  <c r="Q2258" i="3"/>
  <c r="R2258" i="3" s="1"/>
  <c r="O2258" i="3"/>
  <c r="P2258" i="3" s="1"/>
  <c r="J2258" i="3"/>
  <c r="Z2257" i="3"/>
  <c r="X2257" i="3"/>
  <c r="V2257" i="3"/>
  <c r="T2257" i="3"/>
  <c r="Q2257" i="3"/>
  <c r="R2257" i="3" s="1"/>
  <c r="O2257" i="3"/>
  <c r="P2257" i="3" s="1"/>
  <c r="J2257" i="3"/>
  <c r="Z2256" i="3"/>
  <c r="X2256" i="3"/>
  <c r="V2256" i="3"/>
  <c r="T2256" i="3"/>
  <c r="Q2256" i="3"/>
  <c r="R2256" i="3" s="1"/>
  <c r="O2256" i="3"/>
  <c r="P2256" i="3" s="1"/>
  <c r="J2256" i="3"/>
  <c r="Z2255" i="3"/>
  <c r="X2255" i="3"/>
  <c r="V2255" i="3"/>
  <c r="T2255" i="3"/>
  <c r="Q2255" i="3"/>
  <c r="R2255" i="3" s="1"/>
  <c r="O2255" i="3"/>
  <c r="P2255" i="3" s="1"/>
  <c r="J2255" i="3"/>
  <c r="Z2254" i="3"/>
  <c r="X2254" i="3"/>
  <c r="V2254" i="3"/>
  <c r="T2254" i="3"/>
  <c r="Q2254" i="3"/>
  <c r="R2254" i="3" s="1"/>
  <c r="O2254" i="3"/>
  <c r="P2254" i="3" s="1"/>
  <c r="J2254" i="3"/>
  <c r="Z2253" i="3"/>
  <c r="X2253" i="3"/>
  <c r="V2253" i="3"/>
  <c r="T2253" i="3"/>
  <c r="Q2253" i="3"/>
  <c r="R2253" i="3" s="1"/>
  <c r="O2253" i="3"/>
  <c r="P2253" i="3" s="1"/>
  <c r="J2253" i="3"/>
  <c r="Z2252" i="3"/>
  <c r="X2252" i="3"/>
  <c r="V2252" i="3"/>
  <c r="T2252" i="3"/>
  <c r="Q2252" i="3"/>
  <c r="R2252" i="3" s="1"/>
  <c r="O2252" i="3"/>
  <c r="P2252" i="3" s="1"/>
  <c r="J2252" i="3"/>
  <c r="Z2251" i="3"/>
  <c r="X2251" i="3"/>
  <c r="V2251" i="3"/>
  <c r="T2251" i="3"/>
  <c r="Q2251" i="3"/>
  <c r="R2251" i="3" s="1"/>
  <c r="O2251" i="3"/>
  <c r="P2251" i="3" s="1"/>
  <c r="J2251" i="3"/>
  <c r="Z2250" i="3"/>
  <c r="X2250" i="3"/>
  <c r="V2250" i="3"/>
  <c r="T2250" i="3"/>
  <c r="Q2250" i="3"/>
  <c r="R2250" i="3" s="1"/>
  <c r="O2250" i="3"/>
  <c r="P2250" i="3" s="1"/>
  <c r="J2250" i="3"/>
  <c r="Z2249" i="3"/>
  <c r="X2249" i="3"/>
  <c r="V2249" i="3"/>
  <c r="T2249" i="3"/>
  <c r="Q2249" i="3"/>
  <c r="R2249" i="3" s="1"/>
  <c r="O2249" i="3"/>
  <c r="P2249" i="3" s="1"/>
  <c r="J2249" i="3"/>
  <c r="Z2248" i="3"/>
  <c r="X2248" i="3"/>
  <c r="V2248" i="3"/>
  <c r="T2248" i="3"/>
  <c r="Q2248" i="3"/>
  <c r="R2248" i="3" s="1"/>
  <c r="O2248" i="3"/>
  <c r="P2248" i="3" s="1"/>
  <c r="J2248" i="3"/>
  <c r="Z2247" i="3"/>
  <c r="X2247" i="3"/>
  <c r="V2247" i="3"/>
  <c r="T2247" i="3"/>
  <c r="Q2247" i="3"/>
  <c r="R2247" i="3" s="1"/>
  <c r="O2247" i="3"/>
  <c r="P2247" i="3" s="1"/>
  <c r="J2247" i="3"/>
  <c r="Z2246" i="3"/>
  <c r="X2246" i="3"/>
  <c r="V2246" i="3"/>
  <c r="T2246" i="3"/>
  <c r="Q2246" i="3"/>
  <c r="R2246" i="3" s="1"/>
  <c r="O2246" i="3"/>
  <c r="P2246" i="3" s="1"/>
  <c r="J2246" i="3"/>
  <c r="Z2245" i="3"/>
  <c r="X2245" i="3"/>
  <c r="V2245" i="3"/>
  <c r="T2245" i="3"/>
  <c r="Q2245" i="3"/>
  <c r="R2245" i="3" s="1"/>
  <c r="O2245" i="3"/>
  <c r="P2245" i="3" s="1"/>
  <c r="J2245" i="3"/>
  <c r="Z2244" i="3"/>
  <c r="X2244" i="3"/>
  <c r="V2244" i="3"/>
  <c r="T2244" i="3"/>
  <c r="Q2244" i="3"/>
  <c r="R2244" i="3" s="1"/>
  <c r="O2244" i="3"/>
  <c r="P2244" i="3" s="1"/>
  <c r="J2244" i="3"/>
  <c r="Z2243" i="3"/>
  <c r="X2243" i="3"/>
  <c r="V2243" i="3"/>
  <c r="T2243" i="3"/>
  <c r="Q2243" i="3"/>
  <c r="R2243" i="3" s="1"/>
  <c r="O2243" i="3"/>
  <c r="P2243" i="3" s="1"/>
  <c r="J2243" i="3"/>
  <c r="Z2242" i="3"/>
  <c r="X2242" i="3"/>
  <c r="V2242" i="3"/>
  <c r="T2242" i="3"/>
  <c r="Q2242" i="3"/>
  <c r="R2242" i="3" s="1"/>
  <c r="O2242" i="3"/>
  <c r="P2242" i="3" s="1"/>
  <c r="J2242" i="3"/>
  <c r="Z2241" i="3"/>
  <c r="X2241" i="3"/>
  <c r="V2241" i="3"/>
  <c r="T2241" i="3"/>
  <c r="Q2241" i="3"/>
  <c r="R2241" i="3" s="1"/>
  <c r="O2241" i="3"/>
  <c r="P2241" i="3" s="1"/>
  <c r="J2241" i="3"/>
  <c r="Z2240" i="3"/>
  <c r="X2240" i="3"/>
  <c r="V2240" i="3"/>
  <c r="T2240" i="3"/>
  <c r="Q2240" i="3"/>
  <c r="R2240" i="3" s="1"/>
  <c r="O2240" i="3"/>
  <c r="P2240" i="3" s="1"/>
  <c r="J2240" i="3"/>
  <c r="Z2239" i="3"/>
  <c r="X2239" i="3"/>
  <c r="V2239" i="3"/>
  <c r="T2239" i="3"/>
  <c r="Q2239" i="3"/>
  <c r="R2239" i="3" s="1"/>
  <c r="O2239" i="3"/>
  <c r="P2239" i="3" s="1"/>
  <c r="J2239" i="3"/>
  <c r="Z2238" i="3"/>
  <c r="X2238" i="3"/>
  <c r="V2238" i="3"/>
  <c r="T2238" i="3"/>
  <c r="Q2238" i="3"/>
  <c r="R2238" i="3" s="1"/>
  <c r="O2238" i="3"/>
  <c r="P2238" i="3" s="1"/>
  <c r="J2238" i="3"/>
  <c r="Z2237" i="3"/>
  <c r="X2237" i="3"/>
  <c r="V2237" i="3"/>
  <c r="T2237" i="3"/>
  <c r="Q2237" i="3"/>
  <c r="R2237" i="3" s="1"/>
  <c r="O2237" i="3"/>
  <c r="P2237" i="3" s="1"/>
  <c r="J2237" i="3"/>
  <c r="Z2236" i="3"/>
  <c r="X2236" i="3"/>
  <c r="V2236" i="3"/>
  <c r="T2236" i="3"/>
  <c r="Q2236" i="3"/>
  <c r="R2236" i="3" s="1"/>
  <c r="O2236" i="3"/>
  <c r="P2236" i="3" s="1"/>
  <c r="J2236" i="3"/>
  <c r="Z2235" i="3"/>
  <c r="X2235" i="3"/>
  <c r="V2235" i="3"/>
  <c r="T2235" i="3"/>
  <c r="Q2235" i="3"/>
  <c r="R2235" i="3" s="1"/>
  <c r="O2235" i="3"/>
  <c r="P2235" i="3" s="1"/>
  <c r="J2235" i="3"/>
  <c r="Z2234" i="3"/>
  <c r="X2234" i="3"/>
  <c r="V2234" i="3"/>
  <c r="T2234" i="3"/>
  <c r="Q2234" i="3"/>
  <c r="R2234" i="3" s="1"/>
  <c r="O2234" i="3"/>
  <c r="P2234" i="3" s="1"/>
  <c r="J2234" i="3"/>
  <c r="Z2233" i="3"/>
  <c r="X2233" i="3"/>
  <c r="V2233" i="3"/>
  <c r="T2233" i="3"/>
  <c r="Q2233" i="3"/>
  <c r="R2233" i="3" s="1"/>
  <c r="O2233" i="3"/>
  <c r="P2233" i="3" s="1"/>
  <c r="J2233" i="3"/>
  <c r="Z2232" i="3"/>
  <c r="X2232" i="3"/>
  <c r="V2232" i="3"/>
  <c r="T2232" i="3"/>
  <c r="Q2232" i="3"/>
  <c r="R2232" i="3" s="1"/>
  <c r="O2232" i="3"/>
  <c r="P2232" i="3" s="1"/>
  <c r="J2232" i="3"/>
  <c r="Z2231" i="3"/>
  <c r="X2231" i="3"/>
  <c r="V2231" i="3"/>
  <c r="T2231" i="3"/>
  <c r="Q2231" i="3"/>
  <c r="R2231" i="3" s="1"/>
  <c r="O2231" i="3"/>
  <c r="P2231" i="3" s="1"/>
  <c r="J2231" i="3"/>
  <c r="Z2230" i="3"/>
  <c r="X2230" i="3"/>
  <c r="V2230" i="3"/>
  <c r="T2230" i="3"/>
  <c r="Q2230" i="3"/>
  <c r="R2230" i="3" s="1"/>
  <c r="O2230" i="3"/>
  <c r="P2230" i="3" s="1"/>
  <c r="J2230" i="3"/>
  <c r="Z2229" i="3"/>
  <c r="X2229" i="3"/>
  <c r="V2229" i="3"/>
  <c r="T2229" i="3"/>
  <c r="Q2229" i="3"/>
  <c r="R2229" i="3" s="1"/>
  <c r="O2229" i="3"/>
  <c r="P2229" i="3" s="1"/>
  <c r="J2229" i="3"/>
  <c r="Z2228" i="3"/>
  <c r="X2228" i="3"/>
  <c r="V2228" i="3"/>
  <c r="T2228" i="3"/>
  <c r="Q2228" i="3"/>
  <c r="R2228" i="3" s="1"/>
  <c r="O2228" i="3"/>
  <c r="P2228" i="3" s="1"/>
  <c r="J2228" i="3"/>
  <c r="Z2227" i="3"/>
  <c r="X2227" i="3"/>
  <c r="V2227" i="3"/>
  <c r="T2227" i="3"/>
  <c r="Q2227" i="3"/>
  <c r="R2227" i="3" s="1"/>
  <c r="O2227" i="3"/>
  <c r="P2227" i="3" s="1"/>
  <c r="J2227" i="3"/>
  <c r="Z2226" i="3"/>
  <c r="X2226" i="3"/>
  <c r="V2226" i="3"/>
  <c r="T2226" i="3"/>
  <c r="Q2226" i="3"/>
  <c r="R2226" i="3" s="1"/>
  <c r="O2226" i="3"/>
  <c r="P2226" i="3" s="1"/>
  <c r="J2226" i="3"/>
  <c r="Z2225" i="3"/>
  <c r="X2225" i="3"/>
  <c r="V2225" i="3"/>
  <c r="T2225" i="3"/>
  <c r="Q2225" i="3"/>
  <c r="R2225" i="3" s="1"/>
  <c r="O2225" i="3"/>
  <c r="P2225" i="3" s="1"/>
  <c r="J2225" i="3"/>
  <c r="Z2224" i="3"/>
  <c r="X2224" i="3"/>
  <c r="V2224" i="3"/>
  <c r="T2224" i="3"/>
  <c r="Q2224" i="3"/>
  <c r="R2224" i="3" s="1"/>
  <c r="O2224" i="3"/>
  <c r="P2224" i="3" s="1"/>
  <c r="J2224" i="3"/>
  <c r="Z2223" i="3"/>
  <c r="X2223" i="3"/>
  <c r="V2223" i="3"/>
  <c r="T2223" i="3"/>
  <c r="Q2223" i="3"/>
  <c r="R2223" i="3" s="1"/>
  <c r="O2223" i="3"/>
  <c r="P2223" i="3" s="1"/>
  <c r="J2223" i="3"/>
  <c r="Z2222" i="3"/>
  <c r="X2222" i="3"/>
  <c r="V2222" i="3"/>
  <c r="T2222" i="3"/>
  <c r="Q2222" i="3"/>
  <c r="R2222" i="3" s="1"/>
  <c r="O2222" i="3"/>
  <c r="P2222" i="3" s="1"/>
  <c r="J2222" i="3"/>
  <c r="Z2221" i="3"/>
  <c r="X2221" i="3"/>
  <c r="V2221" i="3"/>
  <c r="T2221" i="3"/>
  <c r="Q2221" i="3"/>
  <c r="R2221" i="3" s="1"/>
  <c r="O2221" i="3"/>
  <c r="P2221" i="3" s="1"/>
  <c r="J2221" i="3"/>
  <c r="Z2220" i="3"/>
  <c r="X2220" i="3"/>
  <c r="V2220" i="3"/>
  <c r="T2220" i="3"/>
  <c r="Q2220" i="3"/>
  <c r="R2220" i="3" s="1"/>
  <c r="O2220" i="3"/>
  <c r="P2220" i="3" s="1"/>
  <c r="J2220" i="3"/>
  <c r="Z2219" i="3"/>
  <c r="X2219" i="3"/>
  <c r="V2219" i="3"/>
  <c r="T2219" i="3"/>
  <c r="Q2219" i="3"/>
  <c r="R2219" i="3" s="1"/>
  <c r="O2219" i="3"/>
  <c r="P2219" i="3" s="1"/>
  <c r="J2219" i="3"/>
  <c r="Z2218" i="3"/>
  <c r="X2218" i="3"/>
  <c r="V2218" i="3"/>
  <c r="T2218" i="3"/>
  <c r="Q2218" i="3"/>
  <c r="R2218" i="3" s="1"/>
  <c r="O2218" i="3"/>
  <c r="P2218" i="3" s="1"/>
  <c r="J2218" i="3"/>
  <c r="Z2217" i="3"/>
  <c r="X2217" i="3"/>
  <c r="V2217" i="3"/>
  <c r="T2217" i="3"/>
  <c r="Q2217" i="3"/>
  <c r="R2217" i="3" s="1"/>
  <c r="O2217" i="3"/>
  <c r="P2217" i="3" s="1"/>
  <c r="J2217" i="3"/>
  <c r="Z2216" i="3"/>
  <c r="X2216" i="3"/>
  <c r="V2216" i="3"/>
  <c r="T2216" i="3"/>
  <c r="Q2216" i="3"/>
  <c r="R2216" i="3" s="1"/>
  <c r="O2216" i="3"/>
  <c r="P2216" i="3" s="1"/>
  <c r="J2216" i="3"/>
  <c r="Z2215" i="3"/>
  <c r="X2215" i="3"/>
  <c r="V2215" i="3"/>
  <c r="T2215" i="3"/>
  <c r="Q2215" i="3"/>
  <c r="R2215" i="3" s="1"/>
  <c r="O2215" i="3"/>
  <c r="P2215" i="3" s="1"/>
  <c r="J2215" i="3"/>
  <c r="Z2214" i="3"/>
  <c r="X2214" i="3"/>
  <c r="V2214" i="3"/>
  <c r="T2214" i="3"/>
  <c r="Q2214" i="3"/>
  <c r="R2214" i="3" s="1"/>
  <c r="O2214" i="3"/>
  <c r="P2214" i="3" s="1"/>
  <c r="J2214" i="3"/>
  <c r="Z2213" i="3"/>
  <c r="X2213" i="3"/>
  <c r="V2213" i="3"/>
  <c r="T2213" i="3"/>
  <c r="Q2213" i="3"/>
  <c r="R2213" i="3" s="1"/>
  <c r="O2213" i="3"/>
  <c r="P2213" i="3" s="1"/>
  <c r="J2213" i="3"/>
  <c r="Z2212" i="3"/>
  <c r="X2212" i="3"/>
  <c r="V2212" i="3"/>
  <c r="T2212" i="3"/>
  <c r="Q2212" i="3"/>
  <c r="R2212" i="3" s="1"/>
  <c r="O2212" i="3"/>
  <c r="P2212" i="3" s="1"/>
  <c r="J2212" i="3"/>
  <c r="Z2211" i="3"/>
  <c r="X2211" i="3"/>
  <c r="V2211" i="3"/>
  <c r="T2211" i="3"/>
  <c r="Q2211" i="3"/>
  <c r="R2211" i="3" s="1"/>
  <c r="O2211" i="3"/>
  <c r="P2211" i="3" s="1"/>
  <c r="J2211" i="3"/>
  <c r="Z2210" i="3"/>
  <c r="X2210" i="3"/>
  <c r="V2210" i="3"/>
  <c r="T2210" i="3"/>
  <c r="Q2210" i="3"/>
  <c r="R2210" i="3" s="1"/>
  <c r="O2210" i="3"/>
  <c r="P2210" i="3" s="1"/>
  <c r="J2210" i="3"/>
  <c r="Z2209" i="3"/>
  <c r="X2209" i="3"/>
  <c r="V2209" i="3"/>
  <c r="T2209" i="3"/>
  <c r="Q2209" i="3"/>
  <c r="R2209" i="3" s="1"/>
  <c r="O2209" i="3"/>
  <c r="P2209" i="3" s="1"/>
  <c r="J2209" i="3"/>
  <c r="Z2208" i="3"/>
  <c r="X2208" i="3"/>
  <c r="V2208" i="3"/>
  <c r="T2208" i="3"/>
  <c r="Q2208" i="3"/>
  <c r="R2208" i="3" s="1"/>
  <c r="O2208" i="3"/>
  <c r="P2208" i="3" s="1"/>
  <c r="J2208" i="3"/>
  <c r="Z2207" i="3"/>
  <c r="X2207" i="3"/>
  <c r="V2207" i="3"/>
  <c r="T2207" i="3"/>
  <c r="Q2207" i="3"/>
  <c r="R2207" i="3" s="1"/>
  <c r="O2207" i="3"/>
  <c r="P2207" i="3" s="1"/>
  <c r="J2207" i="3"/>
  <c r="Z2206" i="3"/>
  <c r="X2206" i="3"/>
  <c r="V2206" i="3"/>
  <c r="T2206" i="3"/>
  <c r="Q2206" i="3"/>
  <c r="R2206" i="3" s="1"/>
  <c r="O2206" i="3"/>
  <c r="P2206" i="3" s="1"/>
  <c r="J2206" i="3"/>
  <c r="Z2205" i="3"/>
  <c r="X2205" i="3"/>
  <c r="V2205" i="3"/>
  <c r="T2205" i="3"/>
  <c r="Q2205" i="3"/>
  <c r="R2205" i="3" s="1"/>
  <c r="O2205" i="3"/>
  <c r="P2205" i="3" s="1"/>
  <c r="J2205" i="3"/>
  <c r="Z2204" i="3"/>
  <c r="X2204" i="3"/>
  <c r="V2204" i="3"/>
  <c r="T2204" i="3"/>
  <c r="Q2204" i="3"/>
  <c r="R2204" i="3" s="1"/>
  <c r="O2204" i="3"/>
  <c r="P2204" i="3" s="1"/>
  <c r="J2204" i="3"/>
  <c r="Z2203" i="3"/>
  <c r="X2203" i="3"/>
  <c r="V2203" i="3"/>
  <c r="T2203" i="3"/>
  <c r="Q2203" i="3"/>
  <c r="R2203" i="3" s="1"/>
  <c r="O2203" i="3"/>
  <c r="P2203" i="3" s="1"/>
  <c r="J2203" i="3"/>
  <c r="Z2202" i="3"/>
  <c r="X2202" i="3"/>
  <c r="V2202" i="3"/>
  <c r="T2202" i="3"/>
  <c r="Q2202" i="3"/>
  <c r="R2202" i="3" s="1"/>
  <c r="O2202" i="3"/>
  <c r="P2202" i="3" s="1"/>
  <c r="J2202" i="3"/>
  <c r="Z2201" i="3"/>
  <c r="X2201" i="3"/>
  <c r="V2201" i="3"/>
  <c r="T2201" i="3"/>
  <c r="Q2201" i="3"/>
  <c r="R2201" i="3" s="1"/>
  <c r="O2201" i="3"/>
  <c r="P2201" i="3" s="1"/>
  <c r="J2201" i="3"/>
  <c r="Z2200" i="3"/>
  <c r="X2200" i="3"/>
  <c r="V2200" i="3"/>
  <c r="T2200" i="3"/>
  <c r="Q2200" i="3"/>
  <c r="R2200" i="3" s="1"/>
  <c r="O2200" i="3"/>
  <c r="P2200" i="3" s="1"/>
  <c r="J2200" i="3"/>
  <c r="Z2199" i="3"/>
  <c r="X2199" i="3"/>
  <c r="V2199" i="3"/>
  <c r="T2199" i="3"/>
  <c r="Q2199" i="3"/>
  <c r="R2199" i="3" s="1"/>
  <c r="O2199" i="3"/>
  <c r="P2199" i="3" s="1"/>
  <c r="J2199" i="3"/>
  <c r="Z2198" i="3"/>
  <c r="X2198" i="3"/>
  <c r="V2198" i="3"/>
  <c r="T2198" i="3"/>
  <c r="Q2198" i="3"/>
  <c r="R2198" i="3" s="1"/>
  <c r="O2198" i="3"/>
  <c r="P2198" i="3" s="1"/>
  <c r="J2198" i="3"/>
  <c r="Z2197" i="3"/>
  <c r="X2197" i="3"/>
  <c r="V2197" i="3"/>
  <c r="T2197" i="3"/>
  <c r="Q2197" i="3"/>
  <c r="R2197" i="3" s="1"/>
  <c r="O2197" i="3"/>
  <c r="P2197" i="3" s="1"/>
  <c r="J2197" i="3"/>
  <c r="Z2196" i="3"/>
  <c r="X2196" i="3"/>
  <c r="V2196" i="3"/>
  <c r="T2196" i="3"/>
  <c r="Q2196" i="3"/>
  <c r="R2196" i="3" s="1"/>
  <c r="O2196" i="3"/>
  <c r="P2196" i="3" s="1"/>
  <c r="J2196" i="3"/>
  <c r="Z2195" i="3"/>
  <c r="X2195" i="3"/>
  <c r="V2195" i="3"/>
  <c r="T2195" i="3"/>
  <c r="Q2195" i="3"/>
  <c r="R2195" i="3" s="1"/>
  <c r="O2195" i="3"/>
  <c r="P2195" i="3" s="1"/>
  <c r="J2195" i="3"/>
  <c r="Z2194" i="3"/>
  <c r="X2194" i="3"/>
  <c r="V2194" i="3"/>
  <c r="T2194" i="3"/>
  <c r="Q2194" i="3"/>
  <c r="R2194" i="3" s="1"/>
  <c r="O2194" i="3"/>
  <c r="P2194" i="3" s="1"/>
  <c r="J2194" i="3"/>
  <c r="Z2193" i="3"/>
  <c r="X2193" i="3"/>
  <c r="V2193" i="3"/>
  <c r="T2193" i="3"/>
  <c r="Q2193" i="3"/>
  <c r="R2193" i="3" s="1"/>
  <c r="O2193" i="3"/>
  <c r="P2193" i="3" s="1"/>
  <c r="J2193" i="3"/>
  <c r="Z2192" i="3"/>
  <c r="X2192" i="3"/>
  <c r="V2192" i="3"/>
  <c r="T2192" i="3"/>
  <c r="Q2192" i="3"/>
  <c r="R2192" i="3" s="1"/>
  <c r="O2192" i="3"/>
  <c r="P2192" i="3" s="1"/>
  <c r="J2192" i="3"/>
  <c r="Z2191" i="3"/>
  <c r="X2191" i="3"/>
  <c r="V2191" i="3"/>
  <c r="T2191" i="3"/>
  <c r="Q2191" i="3"/>
  <c r="R2191" i="3" s="1"/>
  <c r="O2191" i="3"/>
  <c r="P2191" i="3" s="1"/>
  <c r="J2191" i="3"/>
  <c r="Z2190" i="3"/>
  <c r="X2190" i="3"/>
  <c r="V2190" i="3"/>
  <c r="T2190" i="3"/>
  <c r="Q2190" i="3"/>
  <c r="R2190" i="3" s="1"/>
  <c r="O2190" i="3"/>
  <c r="P2190" i="3" s="1"/>
  <c r="J2190" i="3"/>
  <c r="Z2189" i="3"/>
  <c r="X2189" i="3"/>
  <c r="V2189" i="3"/>
  <c r="T2189" i="3"/>
  <c r="Q2189" i="3"/>
  <c r="R2189" i="3" s="1"/>
  <c r="O2189" i="3"/>
  <c r="P2189" i="3" s="1"/>
  <c r="J2189" i="3"/>
  <c r="Z2188" i="3"/>
  <c r="X2188" i="3"/>
  <c r="V2188" i="3"/>
  <c r="T2188" i="3"/>
  <c r="Q2188" i="3"/>
  <c r="R2188" i="3" s="1"/>
  <c r="O2188" i="3"/>
  <c r="P2188" i="3" s="1"/>
  <c r="J2188" i="3"/>
  <c r="Z2187" i="3"/>
  <c r="X2187" i="3"/>
  <c r="V2187" i="3"/>
  <c r="T2187" i="3"/>
  <c r="Q2187" i="3"/>
  <c r="R2187" i="3" s="1"/>
  <c r="O2187" i="3"/>
  <c r="P2187" i="3" s="1"/>
  <c r="J2187" i="3"/>
  <c r="Z2186" i="3"/>
  <c r="X2186" i="3"/>
  <c r="V2186" i="3"/>
  <c r="T2186" i="3"/>
  <c r="Q2186" i="3"/>
  <c r="R2186" i="3" s="1"/>
  <c r="O2186" i="3"/>
  <c r="P2186" i="3" s="1"/>
  <c r="J2186" i="3"/>
  <c r="Z2185" i="3"/>
  <c r="X2185" i="3"/>
  <c r="V2185" i="3"/>
  <c r="T2185" i="3"/>
  <c r="Q2185" i="3"/>
  <c r="R2185" i="3" s="1"/>
  <c r="O2185" i="3"/>
  <c r="P2185" i="3" s="1"/>
  <c r="J2185" i="3"/>
  <c r="Z2184" i="3"/>
  <c r="X2184" i="3"/>
  <c r="V2184" i="3"/>
  <c r="T2184" i="3"/>
  <c r="Q2184" i="3"/>
  <c r="R2184" i="3" s="1"/>
  <c r="O2184" i="3"/>
  <c r="P2184" i="3" s="1"/>
  <c r="J2184" i="3"/>
  <c r="Z2183" i="3"/>
  <c r="X2183" i="3"/>
  <c r="V2183" i="3"/>
  <c r="T2183" i="3"/>
  <c r="Q2183" i="3"/>
  <c r="R2183" i="3" s="1"/>
  <c r="O2183" i="3"/>
  <c r="P2183" i="3" s="1"/>
  <c r="J2183" i="3"/>
  <c r="Z2182" i="3"/>
  <c r="X2182" i="3"/>
  <c r="V2182" i="3"/>
  <c r="T2182" i="3"/>
  <c r="Q2182" i="3"/>
  <c r="R2182" i="3" s="1"/>
  <c r="O2182" i="3"/>
  <c r="P2182" i="3" s="1"/>
  <c r="J2182" i="3"/>
  <c r="Z2181" i="3"/>
  <c r="X2181" i="3"/>
  <c r="V2181" i="3"/>
  <c r="T2181" i="3"/>
  <c r="Q2181" i="3"/>
  <c r="R2181" i="3" s="1"/>
  <c r="O2181" i="3"/>
  <c r="P2181" i="3" s="1"/>
  <c r="J2181" i="3"/>
  <c r="Z2180" i="3"/>
  <c r="X2180" i="3"/>
  <c r="V2180" i="3"/>
  <c r="T2180" i="3"/>
  <c r="Q2180" i="3"/>
  <c r="R2180" i="3" s="1"/>
  <c r="O2180" i="3"/>
  <c r="P2180" i="3" s="1"/>
  <c r="J2180" i="3"/>
  <c r="Z2179" i="3"/>
  <c r="X2179" i="3"/>
  <c r="V2179" i="3"/>
  <c r="T2179" i="3"/>
  <c r="Q2179" i="3"/>
  <c r="R2179" i="3" s="1"/>
  <c r="O2179" i="3"/>
  <c r="P2179" i="3" s="1"/>
  <c r="J2179" i="3"/>
  <c r="Z2178" i="3"/>
  <c r="X2178" i="3"/>
  <c r="V2178" i="3"/>
  <c r="T2178" i="3"/>
  <c r="Q2178" i="3"/>
  <c r="R2178" i="3" s="1"/>
  <c r="O2178" i="3"/>
  <c r="P2178" i="3" s="1"/>
  <c r="J2178" i="3"/>
  <c r="Z2177" i="3"/>
  <c r="X2177" i="3"/>
  <c r="V2177" i="3"/>
  <c r="T2177" i="3"/>
  <c r="Q2177" i="3"/>
  <c r="R2177" i="3" s="1"/>
  <c r="O2177" i="3"/>
  <c r="P2177" i="3" s="1"/>
  <c r="J2177" i="3"/>
  <c r="Z2176" i="3"/>
  <c r="X2176" i="3"/>
  <c r="V2176" i="3"/>
  <c r="T2176" i="3"/>
  <c r="Q2176" i="3"/>
  <c r="R2176" i="3" s="1"/>
  <c r="O2176" i="3"/>
  <c r="P2176" i="3" s="1"/>
  <c r="J2176" i="3"/>
  <c r="Z2175" i="3"/>
  <c r="X2175" i="3"/>
  <c r="V2175" i="3"/>
  <c r="T2175" i="3"/>
  <c r="Q2175" i="3"/>
  <c r="R2175" i="3" s="1"/>
  <c r="O2175" i="3"/>
  <c r="P2175" i="3" s="1"/>
  <c r="J2175" i="3"/>
  <c r="Z2174" i="3"/>
  <c r="X2174" i="3"/>
  <c r="V2174" i="3"/>
  <c r="T2174" i="3"/>
  <c r="Q2174" i="3"/>
  <c r="R2174" i="3" s="1"/>
  <c r="O2174" i="3"/>
  <c r="P2174" i="3" s="1"/>
  <c r="J2174" i="3"/>
  <c r="Z2173" i="3"/>
  <c r="X2173" i="3"/>
  <c r="V2173" i="3"/>
  <c r="T2173" i="3"/>
  <c r="Q2173" i="3"/>
  <c r="R2173" i="3" s="1"/>
  <c r="O2173" i="3"/>
  <c r="P2173" i="3" s="1"/>
  <c r="J2173" i="3"/>
  <c r="Z2172" i="3"/>
  <c r="X2172" i="3"/>
  <c r="V2172" i="3"/>
  <c r="T2172" i="3"/>
  <c r="Q2172" i="3"/>
  <c r="R2172" i="3" s="1"/>
  <c r="O2172" i="3"/>
  <c r="P2172" i="3" s="1"/>
  <c r="J2172" i="3"/>
  <c r="Z2171" i="3"/>
  <c r="X2171" i="3"/>
  <c r="V2171" i="3"/>
  <c r="T2171" i="3"/>
  <c r="Q2171" i="3"/>
  <c r="R2171" i="3" s="1"/>
  <c r="O2171" i="3"/>
  <c r="P2171" i="3" s="1"/>
  <c r="J2171" i="3"/>
  <c r="Z2170" i="3"/>
  <c r="X2170" i="3"/>
  <c r="V2170" i="3"/>
  <c r="T2170" i="3"/>
  <c r="Q2170" i="3"/>
  <c r="R2170" i="3" s="1"/>
  <c r="O2170" i="3"/>
  <c r="P2170" i="3" s="1"/>
  <c r="J2170" i="3"/>
  <c r="Z2169" i="3"/>
  <c r="X2169" i="3"/>
  <c r="V2169" i="3"/>
  <c r="T2169" i="3"/>
  <c r="Q2169" i="3"/>
  <c r="R2169" i="3" s="1"/>
  <c r="O2169" i="3"/>
  <c r="P2169" i="3" s="1"/>
  <c r="J2169" i="3"/>
  <c r="Z2168" i="3"/>
  <c r="X2168" i="3"/>
  <c r="V2168" i="3"/>
  <c r="T2168" i="3"/>
  <c r="Q2168" i="3"/>
  <c r="R2168" i="3" s="1"/>
  <c r="O2168" i="3"/>
  <c r="P2168" i="3" s="1"/>
  <c r="J2168" i="3"/>
  <c r="Z2167" i="3"/>
  <c r="X2167" i="3"/>
  <c r="V2167" i="3"/>
  <c r="T2167" i="3"/>
  <c r="Q2167" i="3"/>
  <c r="R2167" i="3" s="1"/>
  <c r="O2167" i="3"/>
  <c r="P2167" i="3" s="1"/>
  <c r="J2167" i="3"/>
  <c r="Z2166" i="3"/>
  <c r="X2166" i="3"/>
  <c r="V2166" i="3"/>
  <c r="T2166" i="3"/>
  <c r="Q2166" i="3"/>
  <c r="R2166" i="3" s="1"/>
  <c r="O2166" i="3"/>
  <c r="P2166" i="3" s="1"/>
  <c r="J2166" i="3"/>
  <c r="Z2165" i="3"/>
  <c r="X2165" i="3"/>
  <c r="V2165" i="3"/>
  <c r="T2165" i="3"/>
  <c r="Q2165" i="3"/>
  <c r="R2165" i="3" s="1"/>
  <c r="O2165" i="3"/>
  <c r="P2165" i="3" s="1"/>
  <c r="J2165" i="3"/>
  <c r="Z2164" i="3"/>
  <c r="X2164" i="3"/>
  <c r="V2164" i="3"/>
  <c r="T2164" i="3"/>
  <c r="Q2164" i="3"/>
  <c r="R2164" i="3" s="1"/>
  <c r="O2164" i="3"/>
  <c r="P2164" i="3" s="1"/>
  <c r="J2164" i="3"/>
  <c r="Z2163" i="3"/>
  <c r="X2163" i="3"/>
  <c r="V2163" i="3"/>
  <c r="T2163" i="3"/>
  <c r="Q2163" i="3"/>
  <c r="R2163" i="3" s="1"/>
  <c r="O2163" i="3"/>
  <c r="P2163" i="3" s="1"/>
  <c r="J2163" i="3"/>
  <c r="Z2162" i="3"/>
  <c r="X2162" i="3"/>
  <c r="V2162" i="3"/>
  <c r="T2162" i="3"/>
  <c r="Q2162" i="3"/>
  <c r="R2162" i="3" s="1"/>
  <c r="O2162" i="3"/>
  <c r="P2162" i="3" s="1"/>
  <c r="J2162" i="3"/>
  <c r="Z2161" i="3"/>
  <c r="X2161" i="3"/>
  <c r="V2161" i="3"/>
  <c r="T2161" i="3"/>
  <c r="Q2161" i="3"/>
  <c r="R2161" i="3" s="1"/>
  <c r="O2161" i="3"/>
  <c r="P2161" i="3" s="1"/>
  <c r="J2161" i="3"/>
  <c r="Z2160" i="3"/>
  <c r="X2160" i="3"/>
  <c r="V2160" i="3"/>
  <c r="T2160" i="3"/>
  <c r="Q2160" i="3"/>
  <c r="R2160" i="3" s="1"/>
  <c r="O2160" i="3"/>
  <c r="P2160" i="3" s="1"/>
  <c r="J2160" i="3"/>
  <c r="Z2159" i="3"/>
  <c r="X2159" i="3"/>
  <c r="V2159" i="3"/>
  <c r="T2159" i="3"/>
  <c r="Q2159" i="3"/>
  <c r="R2159" i="3" s="1"/>
  <c r="O2159" i="3"/>
  <c r="P2159" i="3" s="1"/>
  <c r="J2159" i="3"/>
  <c r="Z2158" i="3"/>
  <c r="X2158" i="3"/>
  <c r="V2158" i="3"/>
  <c r="T2158" i="3"/>
  <c r="Q2158" i="3"/>
  <c r="R2158" i="3" s="1"/>
  <c r="O2158" i="3"/>
  <c r="P2158" i="3" s="1"/>
  <c r="J2158" i="3"/>
  <c r="Z2157" i="3"/>
  <c r="X2157" i="3"/>
  <c r="V2157" i="3"/>
  <c r="T2157" i="3"/>
  <c r="Q2157" i="3"/>
  <c r="R2157" i="3" s="1"/>
  <c r="O2157" i="3"/>
  <c r="P2157" i="3" s="1"/>
  <c r="J2157" i="3"/>
  <c r="Z2156" i="3"/>
  <c r="X2156" i="3"/>
  <c r="V2156" i="3"/>
  <c r="T2156" i="3"/>
  <c r="Q2156" i="3"/>
  <c r="R2156" i="3" s="1"/>
  <c r="O2156" i="3"/>
  <c r="P2156" i="3" s="1"/>
  <c r="J2156" i="3"/>
  <c r="Z2155" i="3"/>
  <c r="X2155" i="3"/>
  <c r="V2155" i="3"/>
  <c r="T2155" i="3"/>
  <c r="Q2155" i="3"/>
  <c r="R2155" i="3" s="1"/>
  <c r="O2155" i="3"/>
  <c r="P2155" i="3" s="1"/>
  <c r="J2155" i="3"/>
  <c r="Z2154" i="3"/>
  <c r="X2154" i="3"/>
  <c r="V2154" i="3"/>
  <c r="T2154" i="3"/>
  <c r="Q2154" i="3"/>
  <c r="R2154" i="3" s="1"/>
  <c r="O2154" i="3"/>
  <c r="P2154" i="3" s="1"/>
  <c r="J2154" i="3"/>
  <c r="Z2153" i="3"/>
  <c r="X2153" i="3"/>
  <c r="V2153" i="3"/>
  <c r="T2153" i="3"/>
  <c r="Q2153" i="3"/>
  <c r="R2153" i="3" s="1"/>
  <c r="O2153" i="3"/>
  <c r="P2153" i="3" s="1"/>
  <c r="J2153" i="3"/>
  <c r="Z2152" i="3"/>
  <c r="X2152" i="3"/>
  <c r="V2152" i="3"/>
  <c r="T2152" i="3"/>
  <c r="Q2152" i="3"/>
  <c r="R2152" i="3" s="1"/>
  <c r="O2152" i="3"/>
  <c r="P2152" i="3" s="1"/>
  <c r="J2152" i="3"/>
  <c r="Z2151" i="3"/>
  <c r="X2151" i="3"/>
  <c r="V2151" i="3"/>
  <c r="T2151" i="3"/>
  <c r="Q2151" i="3"/>
  <c r="R2151" i="3" s="1"/>
  <c r="O2151" i="3"/>
  <c r="P2151" i="3" s="1"/>
  <c r="J2151" i="3"/>
  <c r="Z2150" i="3"/>
  <c r="X2150" i="3"/>
  <c r="V2150" i="3"/>
  <c r="T2150" i="3"/>
  <c r="Q2150" i="3"/>
  <c r="R2150" i="3" s="1"/>
  <c r="O2150" i="3"/>
  <c r="P2150" i="3" s="1"/>
  <c r="J2150" i="3"/>
  <c r="Z2149" i="3"/>
  <c r="X2149" i="3"/>
  <c r="V2149" i="3"/>
  <c r="T2149" i="3"/>
  <c r="Q2149" i="3"/>
  <c r="R2149" i="3" s="1"/>
  <c r="O2149" i="3"/>
  <c r="P2149" i="3" s="1"/>
  <c r="J2149" i="3"/>
  <c r="Z2148" i="3"/>
  <c r="X2148" i="3"/>
  <c r="V2148" i="3"/>
  <c r="T2148" i="3"/>
  <c r="Q2148" i="3"/>
  <c r="R2148" i="3" s="1"/>
  <c r="O2148" i="3"/>
  <c r="P2148" i="3" s="1"/>
  <c r="J2148" i="3"/>
  <c r="Z2147" i="3"/>
  <c r="X2147" i="3"/>
  <c r="V2147" i="3"/>
  <c r="T2147" i="3"/>
  <c r="Q2147" i="3"/>
  <c r="R2147" i="3" s="1"/>
  <c r="O2147" i="3"/>
  <c r="P2147" i="3" s="1"/>
  <c r="J2147" i="3"/>
  <c r="Z2146" i="3"/>
  <c r="X2146" i="3"/>
  <c r="V2146" i="3"/>
  <c r="T2146" i="3"/>
  <c r="Q2146" i="3"/>
  <c r="R2146" i="3" s="1"/>
  <c r="O2146" i="3"/>
  <c r="P2146" i="3" s="1"/>
  <c r="J2146" i="3"/>
  <c r="Z2145" i="3"/>
  <c r="X2145" i="3"/>
  <c r="V2145" i="3"/>
  <c r="T2145" i="3"/>
  <c r="Q2145" i="3"/>
  <c r="R2145" i="3" s="1"/>
  <c r="O2145" i="3"/>
  <c r="P2145" i="3" s="1"/>
  <c r="J2145" i="3"/>
  <c r="Z2144" i="3"/>
  <c r="X2144" i="3"/>
  <c r="V2144" i="3"/>
  <c r="T2144" i="3"/>
  <c r="Q2144" i="3"/>
  <c r="R2144" i="3" s="1"/>
  <c r="O2144" i="3"/>
  <c r="P2144" i="3" s="1"/>
  <c r="J2144" i="3"/>
  <c r="Z2143" i="3"/>
  <c r="X2143" i="3"/>
  <c r="V2143" i="3"/>
  <c r="T2143" i="3"/>
  <c r="Q2143" i="3"/>
  <c r="R2143" i="3" s="1"/>
  <c r="O2143" i="3"/>
  <c r="P2143" i="3" s="1"/>
  <c r="J2143" i="3"/>
  <c r="Z2142" i="3"/>
  <c r="X2142" i="3"/>
  <c r="V2142" i="3"/>
  <c r="T2142" i="3"/>
  <c r="Q2142" i="3"/>
  <c r="R2142" i="3" s="1"/>
  <c r="O2142" i="3"/>
  <c r="P2142" i="3" s="1"/>
  <c r="J2142" i="3"/>
  <c r="Z2141" i="3"/>
  <c r="X2141" i="3"/>
  <c r="V2141" i="3"/>
  <c r="T2141" i="3"/>
  <c r="Q2141" i="3"/>
  <c r="R2141" i="3" s="1"/>
  <c r="O2141" i="3"/>
  <c r="P2141" i="3" s="1"/>
  <c r="J2141" i="3"/>
  <c r="Z2140" i="3"/>
  <c r="X2140" i="3"/>
  <c r="V2140" i="3"/>
  <c r="T2140" i="3"/>
  <c r="Q2140" i="3"/>
  <c r="R2140" i="3" s="1"/>
  <c r="O2140" i="3"/>
  <c r="P2140" i="3" s="1"/>
  <c r="J2140" i="3"/>
  <c r="Z2139" i="3"/>
  <c r="X2139" i="3"/>
  <c r="V2139" i="3"/>
  <c r="T2139" i="3"/>
  <c r="Q2139" i="3"/>
  <c r="R2139" i="3" s="1"/>
  <c r="O2139" i="3"/>
  <c r="P2139" i="3" s="1"/>
  <c r="J2139" i="3"/>
  <c r="Z2138" i="3"/>
  <c r="X2138" i="3"/>
  <c r="V2138" i="3"/>
  <c r="T2138" i="3"/>
  <c r="Q2138" i="3"/>
  <c r="R2138" i="3" s="1"/>
  <c r="O2138" i="3"/>
  <c r="P2138" i="3" s="1"/>
  <c r="J2138" i="3"/>
  <c r="Z2137" i="3"/>
  <c r="X2137" i="3"/>
  <c r="V2137" i="3"/>
  <c r="T2137" i="3"/>
  <c r="Q2137" i="3"/>
  <c r="R2137" i="3" s="1"/>
  <c r="O2137" i="3"/>
  <c r="P2137" i="3" s="1"/>
  <c r="J2137" i="3"/>
  <c r="Z2136" i="3"/>
  <c r="X2136" i="3"/>
  <c r="V2136" i="3"/>
  <c r="T2136" i="3"/>
  <c r="Q2136" i="3"/>
  <c r="R2136" i="3" s="1"/>
  <c r="O2136" i="3"/>
  <c r="P2136" i="3" s="1"/>
  <c r="J2136" i="3"/>
  <c r="Z2135" i="3"/>
  <c r="X2135" i="3"/>
  <c r="V2135" i="3"/>
  <c r="T2135" i="3"/>
  <c r="Q2135" i="3"/>
  <c r="R2135" i="3" s="1"/>
  <c r="O2135" i="3"/>
  <c r="P2135" i="3" s="1"/>
  <c r="J2135" i="3"/>
  <c r="Z2134" i="3"/>
  <c r="X2134" i="3"/>
  <c r="V2134" i="3"/>
  <c r="T2134" i="3"/>
  <c r="Q2134" i="3"/>
  <c r="R2134" i="3" s="1"/>
  <c r="O2134" i="3"/>
  <c r="P2134" i="3" s="1"/>
  <c r="J2134" i="3"/>
  <c r="Z2133" i="3"/>
  <c r="X2133" i="3"/>
  <c r="V2133" i="3"/>
  <c r="T2133" i="3"/>
  <c r="Q2133" i="3"/>
  <c r="R2133" i="3" s="1"/>
  <c r="O2133" i="3"/>
  <c r="P2133" i="3" s="1"/>
  <c r="J2133" i="3"/>
  <c r="Z2132" i="3"/>
  <c r="X2132" i="3"/>
  <c r="V2132" i="3"/>
  <c r="T2132" i="3"/>
  <c r="Q2132" i="3"/>
  <c r="R2132" i="3" s="1"/>
  <c r="O2132" i="3"/>
  <c r="P2132" i="3" s="1"/>
  <c r="J2132" i="3"/>
  <c r="Z2131" i="3"/>
  <c r="X2131" i="3"/>
  <c r="V2131" i="3"/>
  <c r="T2131" i="3"/>
  <c r="Q2131" i="3"/>
  <c r="R2131" i="3" s="1"/>
  <c r="O2131" i="3"/>
  <c r="P2131" i="3" s="1"/>
  <c r="J2131" i="3"/>
  <c r="Z2130" i="3"/>
  <c r="X2130" i="3"/>
  <c r="V2130" i="3"/>
  <c r="T2130" i="3"/>
  <c r="Q2130" i="3"/>
  <c r="R2130" i="3" s="1"/>
  <c r="O2130" i="3"/>
  <c r="P2130" i="3" s="1"/>
  <c r="J2130" i="3"/>
  <c r="Z2129" i="3"/>
  <c r="X2129" i="3"/>
  <c r="V2129" i="3"/>
  <c r="T2129" i="3"/>
  <c r="Q2129" i="3"/>
  <c r="R2129" i="3" s="1"/>
  <c r="O2129" i="3"/>
  <c r="P2129" i="3" s="1"/>
  <c r="J2129" i="3"/>
  <c r="Z2128" i="3"/>
  <c r="X2128" i="3"/>
  <c r="V2128" i="3"/>
  <c r="T2128" i="3"/>
  <c r="Q2128" i="3"/>
  <c r="R2128" i="3" s="1"/>
  <c r="O2128" i="3"/>
  <c r="P2128" i="3" s="1"/>
  <c r="J2128" i="3"/>
  <c r="Z2127" i="3"/>
  <c r="X2127" i="3"/>
  <c r="V2127" i="3"/>
  <c r="T2127" i="3"/>
  <c r="Q2127" i="3"/>
  <c r="R2127" i="3" s="1"/>
  <c r="O2127" i="3"/>
  <c r="P2127" i="3" s="1"/>
  <c r="J2127" i="3"/>
  <c r="Z2126" i="3"/>
  <c r="X2126" i="3"/>
  <c r="V2126" i="3"/>
  <c r="T2126" i="3"/>
  <c r="Q2126" i="3"/>
  <c r="R2126" i="3" s="1"/>
  <c r="O2126" i="3"/>
  <c r="P2126" i="3" s="1"/>
  <c r="J2126" i="3"/>
  <c r="Z2125" i="3"/>
  <c r="X2125" i="3"/>
  <c r="V2125" i="3"/>
  <c r="T2125" i="3"/>
  <c r="Q2125" i="3"/>
  <c r="R2125" i="3" s="1"/>
  <c r="O2125" i="3"/>
  <c r="P2125" i="3" s="1"/>
  <c r="J2125" i="3"/>
  <c r="Z2124" i="3"/>
  <c r="X2124" i="3"/>
  <c r="V2124" i="3"/>
  <c r="T2124" i="3"/>
  <c r="Q2124" i="3"/>
  <c r="R2124" i="3" s="1"/>
  <c r="O2124" i="3"/>
  <c r="P2124" i="3" s="1"/>
  <c r="J2124" i="3"/>
  <c r="Z2123" i="3"/>
  <c r="X2123" i="3"/>
  <c r="V2123" i="3"/>
  <c r="T2123" i="3"/>
  <c r="Q2123" i="3"/>
  <c r="R2123" i="3" s="1"/>
  <c r="O2123" i="3"/>
  <c r="P2123" i="3" s="1"/>
  <c r="J2123" i="3"/>
  <c r="Z2122" i="3"/>
  <c r="X2122" i="3"/>
  <c r="V2122" i="3"/>
  <c r="T2122" i="3"/>
  <c r="Q2122" i="3"/>
  <c r="R2122" i="3" s="1"/>
  <c r="O2122" i="3"/>
  <c r="P2122" i="3" s="1"/>
  <c r="J2122" i="3"/>
  <c r="Z2121" i="3"/>
  <c r="X2121" i="3"/>
  <c r="V2121" i="3"/>
  <c r="T2121" i="3"/>
  <c r="Q2121" i="3"/>
  <c r="R2121" i="3" s="1"/>
  <c r="O2121" i="3"/>
  <c r="P2121" i="3" s="1"/>
  <c r="J2121" i="3"/>
  <c r="Z2120" i="3"/>
  <c r="X2120" i="3"/>
  <c r="V2120" i="3"/>
  <c r="T2120" i="3"/>
  <c r="Q2120" i="3"/>
  <c r="R2120" i="3" s="1"/>
  <c r="O2120" i="3"/>
  <c r="P2120" i="3" s="1"/>
  <c r="J2120" i="3"/>
  <c r="Z2119" i="3"/>
  <c r="X2119" i="3"/>
  <c r="V2119" i="3"/>
  <c r="T2119" i="3"/>
  <c r="Q2119" i="3"/>
  <c r="R2119" i="3" s="1"/>
  <c r="O2119" i="3"/>
  <c r="P2119" i="3" s="1"/>
  <c r="J2119" i="3"/>
  <c r="Z2118" i="3"/>
  <c r="X2118" i="3"/>
  <c r="V2118" i="3"/>
  <c r="T2118" i="3"/>
  <c r="Q2118" i="3"/>
  <c r="R2118" i="3" s="1"/>
  <c r="O2118" i="3"/>
  <c r="P2118" i="3" s="1"/>
  <c r="J2118" i="3"/>
  <c r="Z2117" i="3"/>
  <c r="X2117" i="3"/>
  <c r="V2117" i="3"/>
  <c r="T2117" i="3"/>
  <c r="Q2117" i="3"/>
  <c r="R2117" i="3" s="1"/>
  <c r="O2117" i="3"/>
  <c r="P2117" i="3" s="1"/>
  <c r="J2117" i="3"/>
  <c r="Z2116" i="3"/>
  <c r="X2116" i="3"/>
  <c r="V2116" i="3"/>
  <c r="T2116" i="3"/>
  <c r="Q2116" i="3"/>
  <c r="R2116" i="3" s="1"/>
  <c r="O2116" i="3"/>
  <c r="P2116" i="3" s="1"/>
  <c r="J2116" i="3"/>
  <c r="Z2115" i="3"/>
  <c r="X2115" i="3"/>
  <c r="V2115" i="3"/>
  <c r="T2115" i="3"/>
  <c r="Q2115" i="3"/>
  <c r="R2115" i="3" s="1"/>
  <c r="O2115" i="3"/>
  <c r="P2115" i="3" s="1"/>
  <c r="J2115" i="3"/>
  <c r="Z2114" i="3"/>
  <c r="X2114" i="3"/>
  <c r="V2114" i="3"/>
  <c r="T2114" i="3"/>
  <c r="Q2114" i="3"/>
  <c r="R2114" i="3" s="1"/>
  <c r="O2114" i="3"/>
  <c r="P2114" i="3" s="1"/>
  <c r="J2114" i="3"/>
  <c r="Z2113" i="3"/>
  <c r="X2113" i="3"/>
  <c r="V2113" i="3"/>
  <c r="T2113" i="3"/>
  <c r="Q2113" i="3"/>
  <c r="R2113" i="3" s="1"/>
  <c r="O2113" i="3"/>
  <c r="P2113" i="3" s="1"/>
  <c r="J2113" i="3"/>
  <c r="Z2112" i="3"/>
  <c r="X2112" i="3"/>
  <c r="V2112" i="3"/>
  <c r="T2112" i="3"/>
  <c r="Q2112" i="3"/>
  <c r="R2112" i="3" s="1"/>
  <c r="O2112" i="3"/>
  <c r="P2112" i="3" s="1"/>
  <c r="J2112" i="3"/>
  <c r="Z2111" i="3"/>
  <c r="X2111" i="3"/>
  <c r="V2111" i="3"/>
  <c r="T2111" i="3"/>
  <c r="Q2111" i="3"/>
  <c r="R2111" i="3" s="1"/>
  <c r="O2111" i="3"/>
  <c r="P2111" i="3" s="1"/>
  <c r="J2111" i="3"/>
  <c r="Z2110" i="3"/>
  <c r="X2110" i="3"/>
  <c r="V2110" i="3"/>
  <c r="T2110" i="3"/>
  <c r="Q2110" i="3"/>
  <c r="R2110" i="3" s="1"/>
  <c r="O2110" i="3"/>
  <c r="P2110" i="3" s="1"/>
  <c r="J2110" i="3"/>
  <c r="Z2109" i="3"/>
  <c r="X2109" i="3"/>
  <c r="V2109" i="3"/>
  <c r="T2109" i="3"/>
  <c r="Q2109" i="3"/>
  <c r="R2109" i="3" s="1"/>
  <c r="O2109" i="3"/>
  <c r="P2109" i="3" s="1"/>
  <c r="J2109" i="3"/>
  <c r="Z2108" i="3"/>
  <c r="X2108" i="3"/>
  <c r="V2108" i="3"/>
  <c r="T2108" i="3"/>
  <c r="Q2108" i="3"/>
  <c r="R2108" i="3" s="1"/>
  <c r="O2108" i="3"/>
  <c r="P2108" i="3" s="1"/>
  <c r="J2108" i="3"/>
  <c r="Z2107" i="3"/>
  <c r="X2107" i="3"/>
  <c r="V2107" i="3"/>
  <c r="T2107" i="3"/>
  <c r="Q2107" i="3"/>
  <c r="R2107" i="3" s="1"/>
  <c r="O2107" i="3"/>
  <c r="P2107" i="3" s="1"/>
  <c r="J2107" i="3"/>
  <c r="Z2106" i="3"/>
  <c r="X2106" i="3"/>
  <c r="V2106" i="3"/>
  <c r="T2106" i="3"/>
  <c r="Q2106" i="3"/>
  <c r="R2106" i="3" s="1"/>
  <c r="O2106" i="3"/>
  <c r="P2106" i="3" s="1"/>
  <c r="J2106" i="3"/>
  <c r="Z2105" i="3"/>
  <c r="X2105" i="3"/>
  <c r="V2105" i="3"/>
  <c r="T2105" i="3"/>
  <c r="Q2105" i="3"/>
  <c r="R2105" i="3" s="1"/>
  <c r="O2105" i="3"/>
  <c r="P2105" i="3" s="1"/>
  <c r="J2105" i="3"/>
  <c r="Z2104" i="3"/>
  <c r="X2104" i="3"/>
  <c r="V2104" i="3"/>
  <c r="T2104" i="3"/>
  <c r="Q2104" i="3"/>
  <c r="R2104" i="3" s="1"/>
  <c r="O2104" i="3"/>
  <c r="P2104" i="3" s="1"/>
  <c r="J2104" i="3"/>
  <c r="Z2103" i="3"/>
  <c r="X2103" i="3"/>
  <c r="V2103" i="3"/>
  <c r="T2103" i="3"/>
  <c r="Q2103" i="3"/>
  <c r="R2103" i="3" s="1"/>
  <c r="O2103" i="3"/>
  <c r="P2103" i="3" s="1"/>
  <c r="J2103" i="3"/>
  <c r="Z2102" i="3"/>
  <c r="X2102" i="3"/>
  <c r="V2102" i="3"/>
  <c r="T2102" i="3"/>
  <c r="Q2102" i="3"/>
  <c r="R2102" i="3" s="1"/>
  <c r="O2102" i="3"/>
  <c r="P2102" i="3" s="1"/>
  <c r="J2102" i="3"/>
  <c r="Z2101" i="3"/>
  <c r="X2101" i="3"/>
  <c r="V2101" i="3"/>
  <c r="T2101" i="3"/>
  <c r="Q2101" i="3"/>
  <c r="R2101" i="3" s="1"/>
  <c r="O2101" i="3"/>
  <c r="P2101" i="3" s="1"/>
  <c r="J2101" i="3"/>
  <c r="Z2100" i="3"/>
  <c r="X2100" i="3"/>
  <c r="V2100" i="3"/>
  <c r="T2100" i="3"/>
  <c r="Q2100" i="3"/>
  <c r="R2100" i="3" s="1"/>
  <c r="O2100" i="3"/>
  <c r="P2100" i="3" s="1"/>
  <c r="J2100" i="3"/>
  <c r="Z2099" i="3"/>
  <c r="X2099" i="3"/>
  <c r="V2099" i="3"/>
  <c r="T2099" i="3"/>
  <c r="Q2099" i="3"/>
  <c r="R2099" i="3" s="1"/>
  <c r="O2099" i="3"/>
  <c r="P2099" i="3" s="1"/>
  <c r="J2099" i="3"/>
  <c r="Z2098" i="3"/>
  <c r="X2098" i="3"/>
  <c r="V2098" i="3"/>
  <c r="T2098" i="3"/>
  <c r="Q2098" i="3"/>
  <c r="R2098" i="3" s="1"/>
  <c r="O2098" i="3"/>
  <c r="P2098" i="3" s="1"/>
  <c r="J2098" i="3"/>
  <c r="Z2097" i="3"/>
  <c r="X2097" i="3"/>
  <c r="V2097" i="3"/>
  <c r="T2097" i="3"/>
  <c r="Q2097" i="3"/>
  <c r="R2097" i="3" s="1"/>
  <c r="O2097" i="3"/>
  <c r="P2097" i="3" s="1"/>
  <c r="J2097" i="3"/>
  <c r="Z2096" i="3"/>
  <c r="X2096" i="3"/>
  <c r="V2096" i="3"/>
  <c r="T2096" i="3"/>
  <c r="Q2096" i="3"/>
  <c r="R2096" i="3" s="1"/>
  <c r="O2096" i="3"/>
  <c r="P2096" i="3" s="1"/>
  <c r="J2096" i="3"/>
  <c r="Z2095" i="3"/>
  <c r="X2095" i="3"/>
  <c r="V2095" i="3"/>
  <c r="T2095" i="3"/>
  <c r="Q2095" i="3"/>
  <c r="R2095" i="3" s="1"/>
  <c r="O2095" i="3"/>
  <c r="P2095" i="3" s="1"/>
  <c r="J2095" i="3"/>
  <c r="Z2094" i="3"/>
  <c r="X2094" i="3"/>
  <c r="V2094" i="3"/>
  <c r="T2094" i="3"/>
  <c r="Q2094" i="3"/>
  <c r="R2094" i="3" s="1"/>
  <c r="O2094" i="3"/>
  <c r="P2094" i="3" s="1"/>
  <c r="J2094" i="3"/>
  <c r="Z2093" i="3"/>
  <c r="X2093" i="3"/>
  <c r="V2093" i="3"/>
  <c r="T2093" i="3"/>
  <c r="Q2093" i="3"/>
  <c r="R2093" i="3" s="1"/>
  <c r="O2093" i="3"/>
  <c r="P2093" i="3" s="1"/>
  <c r="J2093" i="3"/>
  <c r="Z2092" i="3"/>
  <c r="X2092" i="3"/>
  <c r="V2092" i="3"/>
  <c r="T2092" i="3"/>
  <c r="Q2092" i="3"/>
  <c r="R2092" i="3" s="1"/>
  <c r="O2092" i="3"/>
  <c r="P2092" i="3" s="1"/>
  <c r="J2092" i="3"/>
  <c r="Z2091" i="3"/>
  <c r="X2091" i="3"/>
  <c r="V2091" i="3"/>
  <c r="T2091" i="3"/>
  <c r="Q2091" i="3"/>
  <c r="R2091" i="3" s="1"/>
  <c r="O2091" i="3"/>
  <c r="P2091" i="3" s="1"/>
  <c r="J2091" i="3"/>
  <c r="Z2090" i="3"/>
  <c r="X2090" i="3"/>
  <c r="V2090" i="3"/>
  <c r="T2090" i="3"/>
  <c r="Q2090" i="3"/>
  <c r="R2090" i="3" s="1"/>
  <c r="O2090" i="3"/>
  <c r="P2090" i="3" s="1"/>
  <c r="J2090" i="3"/>
  <c r="Z2089" i="3"/>
  <c r="X2089" i="3"/>
  <c r="V2089" i="3"/>
  <c r="T2089" i="3"/>
  <c r="Q2089" i="3"/>
  <c r="R2089" i="3" s="1"/>
  <c r="O2089" i="3"/>
  <c r="P2089" i="3" s="1"/>
  <c r="J2089" i="3"/>
  <c r="Z2088" i="3"/>
  <c r="X2088" i="3"/>
  <c r="V2088" i="3"/>
  <c r="T2088" i="3"/>
  <c r="Q2088" i="3"/>
  <c r="R2088" i="3" s="1"/>
  <c r="O2088" i="3"/>
  <c r="P2088" i="3" s="1"/>
  <c r="J2088" i="3"/>
  <c r="Z2087" i="3"/>
  <c r="X2087" i="3"/>
  <c r="V2087" i="3"/>
  <c r="T2087" i="3"/>
  <c r="Q2087" i="3"/>
  <c r="R2087" i="3" s="1"/>
  <c r="O2087" i="3"/>
  <c r="P2087" i="3" s="1"/>
  <c r="J2087" i="3"/>
  <c r="Z2086" i="3"/>
  <c r="X2086" i="3"/>
  <c r="V2086" i="3"/>
  <c r="T2086" i="3"/>
  <c r="Q2086" i="3"/>
  <c r="R2086" i="3" s="1"/>
  <c r="O2086" i="3"/>
  <c r="P2086" i="3" s="1"/>
  <c r="J2086" i="3"/>
  <c r="Z2085" i="3"/>
  <c r="X2085" i="3"/>
  <c r="V2085" i="3"/>
  <c r="T2085" i="3"/>
  <c r="Q2085" i="3"/>
  <c r="R2085" i="3" s="1"/>
  <c r="O2085" i="3"/>
  <c r="P2085" i="3" s="1"/>
  <c r="J2085" i="3"/>
  <c r="Z2084" i="3"/>
  <c r="X2084" i="3"/>
  <c r="V2084" i="3"/>
  <c r="T2084" i="3"/>
  <c r="Q2084" i="3"/>
  <c r="R2084" i="3" s="1"/>
  <c r="O2084" i="3"/>
  <c r="P2084" i="3" s="1"/>
  <c r="J2084" i="3"/>
  <c r="Z2083" i="3"/>
  <c r="X2083" i="3"/>
  <c r="V2083" i="3"/>
  <c r="T2083" i="3"/>
  <c r="Q2083" i="3"/>
  <c r="R2083" i="3" s="1"/>
  <c r="O2083" i="3"/>
  <c r="P2083" i="3" s="1"/>
  <c r="J2083" i="3"/>
  <c r="Z2082" i="3"/>
  <c r="X2082" i="3"/>
  <c r="V2082" i="3"/>
  <c r="T2082" i="3"/>
  <c r="Q2082" i="3"/>
  <c r="R2082" i="3" s="1"/>
  <c r="O2082" i="3"/>
  <c r="P2082" i="3" s="1"/>
  <c r="J2082" i="3"/>
  <c r="Z2081" i="3"/>
  <c r="X2081" i="3"/>
  <c r="V2081" i="3"/>
  <c r="T2081" i="3"/>
  <c r="Q2081" i="3"/>
  <c r="R2081" i="3" s="1"/>
  <c r="O2081" i="3"/>
  <c r="P2081" i="3" s="1"/>
  <c r="J2081" i="3"/>
  <c r="Z2080" i="3"/>
  <c r="X2080" i="3"/>
  <c r="V2080" i="3"/>
  <c r="T2080" i="3"/>
  <c r="Q2080" i="3"/>
  <c r="R2080" i="3" s="1"/>
  <c r="O2080" i="3"/>
  <c r="P2080" i="3" s="1"/>
  <c r="J2080" i="3"/>
  <c r="Z2079" i="3"/>
  <c r="X2079" i="3"/>
  <c r="V2079" i="3"/>
  <c r="T2079" i="3"/>
  <c r="Q2079" i="3"/>
  <c r="R2079" i="3" s="1"/>
  <c r="O2079" i="3"/>
  <c r="P2079" i="3" s="1"/>
  <c r="J2079" i="3"/>
  <c r="Z2078" i="3"/>
  <c r="X2078" i="3"/>
  <c r="V2078" i="3"/>
  <c r="T2078" i="3"/>
  <c r="Q2078" i="3"/>
  <c r="R2078" i="3" s="1"/>
  <c r="O2078" i="3"/>
  <c r="P2078" i="3" s="1"/>
  <c r="J2078" i="3"/>
  <c r="Z2077" i="3"/>
  <c r="X2077" i="3"/>
  <c r="V2077" i="3"/>
  <c r="T2077" i="3"/>
  <c r="Q2077" i="3"/>
  <c r="R2077" i="3" s="1"/>
  <c r="O2077" i="3"/>
  <c r="P2077" i="3" s="1"/>
  <c r="J2077" i="3"/>
  <c r="Z2076" i="3"/>
  <c r="X2076" i="3"/>
  <c r="V2076" i="3"/>
  <c r="T2076" i="3"/>
  <c r="Q2076" i="3"/>
  <c r="R2076" i="3" s="1"/>
  <c r="O2076" i="3"/>
  <c r="P2076" i="3" s="1"/>
  <c r="J2076" i="3"/>
  <c r="Z2075" i="3"/>
  <c r="X2075" i="3"/>
  <c r="V2075" i="3"/>
  <c r="T2075" i="3"/>
  <c r="Q2075" i="3"/>
  <c r="R2075" i="3" s="1"/>
  <c r="O2075" i="3"/>
  <c r="P2075" i="3" s="1"/>
  <c r="J2075" i="3"/>
  <c r="Z2074" i="3"/>
  <c r="X2074" i="3"/>
  <c r="V2074" i="3"/>
  <c r="T2074" i="3"/>
  <c r="Q2074" i="3"/>
  <c r="R2074" i="3" s="1"/>
  <c r="O2074" i="3"/>
  <c r="P2074" i="3" s="1"/>
  <c r="J2074" i="3"/>
  <c r="Z2073" i="3"/>
  <c r="X2073" i="3"/>
  <c r="V2073" i="3"/>
  <c r="T2073" i="3"/>
  <c r="Q2073" i="3"/>
  <c r="R2073" i="3" s="1"/>
  <c r="O2073" i="3"/>
  <c r="P2073" i="3" s="1"/>
  <c r="J2073" i="3"/>
  <c r="Z2072" i="3"/>
  <c r="X2072" i="3"/>
  <c r="V2072" i="3"/>
  <c r="T2072" i="3"/>
  <c r="Q2072" i="3"/>
  <c r="R2072" i="3" s="1"/>
  <c r="O2072" i="3"/>
  <c r="P2072" i="3" s="1"/>
  <c r="J2072" i="3"/>
  <c r="Z2071" i="3"/>
  <c r="X2071" i="3"/>
  <c r="V2071" i="3"/>
  <c r="T2071" i="3"/>
  <c r="Q2071" i="3"/>
  <c r="R2071" i="3" s="1"/>
  <c r="O2071" i="3"/>
  <c r="P2071" i="3" s="1"/>
  <c r="J2071" i="3"/>
  <c r="Z2070" i="3"/>
  <c r="X2070" i="3"/>
  <c r="V2070" i="3"/>
  <c r="T2070" i="3"/>
  <c r="Q2070" i="3"/>
  <c r="R2070" i="3" s="1"/>
  <c r="O2070" i="3"/>
  <c r="P2070" i="3" s="1"/>
  <c r="J2070" i="3"/>
  <c r="Z2069" i="3"/>
  <c r="X2069" i="3"/>
  <c r="V2069" i="3"/>
  <c r="T2069" i="3"/>
  <c r="Q2069" i="3"/>
  <c r="R2069" i="3" s="1"/>
  <c r="O2069" i="3"/>
  <c r="P2069" i="3" s="1"/>
  <c r="J2069" i="3"/>
  <c r="Z2068" i="3"/>
  <c r="X2068" i="3"/>
  <c r="V2068" i="3"/>
  <c r="T2068" i="3"/>
  <c r="Q2068" i="3"/>
  <c r="R2068" i="3" s="1"/>
  <c r="O2068" i="3"/>
  <c r="P2068" i="3" s="1"/>
  <c r="J2068" i="3"/>
  <c r="Z2067" i="3"/>
  <c r="X2067" i="3"/>
  <c r="V2067" i="3"/>
  <c r="T2067" i="3"/>
  <c r="Q2067" i="3"/>
  <c r="R2067" i="3" s="1"/>
  <c r="O2067" i="3"/>
  <c r="P2067" i="3" s="1"/>
  <c r="J2067" i="3"/>
  <c r="Z2066" i="3"/>
  <c r="X2066" i="3"/>
  <c r="V2066" i="3"/>
  <c r="T2066" i="3"/>
  <c r="Q2066" i="3"/>
  <c r="R2066" i="3" s="1"/>
  <c r="O2066" i="3"/>
  <c r="P2066" i="3" s="1"/>
  <c r="J2066" i="3"/>
  <c r="Z2065" i="3"/>
  <c r="X2065" i="3"/>
  <c r="V2065" i="3"/>
  <c r="T2065" i="3"/>
  <c r="Q2065" i="3"/>
  <c r="R2065" i="3" s="1"/>
  <c r="O2065" i="3"/>
  <c r="P2065" i="3" s="1"/>
  <c r="J2065" i="3"/>
  <c r="Z2064" i="3"/>
  <c r="X2064" i="3"/>
  <c r="V2064" i="3"/>
  <c r="T2064" i="3"/>
  <c r="Q2064" i="3"/>
  <c r="R2064" i="3" s="1"/>
  <c r="O2064" i="3"/>
  <c r="P2064" i="3" s="1"/>
  <c r="J2064" i="3"/>
  <c r="Z2063" i="3"/>
  <c r="X2063" i="3"/>
  <c r="V2063" i="3"/>
  <c r="T2063" i="3"/>
  <c r="Q2063" i="3"/>
  <c r="R2063" i="3" s="1"/>
  <c r="O2063" i="3"/>
  <c r="P2063" i="3" s="1"/>
  <c r="J2063" i="3"/>
  <c r="Z2062" i="3"/>
  <c r="X2062" i="3"/>
  <c r="V2062" i="3"/>
  <c r="T2062" i="3"/>
  <c r="Q2062" i="3"/>
  <c r="R2062" i="3" s="1"/>
  <c r="O2062" i="3"/>
  <c r="P2062" i="3" s="1"/>
  <c r="J2062" i="3"/>
  <c r="Z2061" i="3"/>
  <c r="X2061" i="3"/>
  <c r="V2061" i="3"/>
  <c r="T2061" i="3"/>
  <c r="Q2061" i="3"/>
  <c r="R2061" i="3" s="1"/>
  <c r="O2061" i="3"/>
  <c r="P2061" i="3" s="1"/>
  <c r="J2061" i="3"/>
  <c r="Z2060" i="3"/>
  <c r="X2060" i="3"/>
  <c r="V2060" i="3"/>
  <c r="T2060" i="3"/>
  <c r="Q2060" i="3"/>
  <c r="R2060" i="3" s="1"/>
  <c r="O2060" i="3"/>
  <c r="P2060" i="3" s="1"/>
  <c r="J2060" i="3"/>
  <c r="Z2059" i="3"/>
  <c r="X2059" i="3"/>
  <c r="V2059" i="3"/>
  <c r="T2059" i="3"/>
  <c r="Q2059" i="3"/>
  <c r="R2059" i="3" s="1"/>
  <c r="O2059" i="3"/>
  <c r="P2059" i="3" s="1"/>
  <c r="J2059" i="3"/>
  <c r="Z2058" i="3"/>
  <c r="X2058" i="3"/>
  <c r="V2058" i="3"/>
  <c r="T2058" i="3"/>
  <c r="Q2058" i="3"/>
  <c r="R2058" i="3" s="1"/>
  <c r="O2058" i="3"/>
  <c r="P2058" i="3" s="1"/>
  <c r="J2058" i="3"/>
  <c r="Z2057" i="3"/>
  <c r="X2057" i="3"/>
  <c r="V2057" i="3"/>
  <c r="T2057" i="3"/>
  <c r="Q2057" i="3"/>
  <c r="R2057" i="3" s="1"/>
  <c r="O2057" i="3"/>
  <c r="P2057" i="3" s="1"/>
  <c r="J2057" i="3"/>
  <c r="Z2056" i="3"/>
  <c r="X2056" i="3"/>
  <c r="V2056" i="3"/>
  <c r="T2056" i="3"/>
  <c r="Q2056" i="3"/>
  <c r="R2056" i="3" s="1"/>
  <c r="O2056" i="3"/>
  <c r="P2056" i="3" s="1"/>
  <c r="J2056" i="3"/>
  <c r="Z2055" i="3"/>
  <c r="X2055" i="3"/>
  <c r="V2055" i="3"/>
  <c r="T2055" i="3"/>
  <c r="Q2055" i="3"/>
  <c r="R2055" i="3" s="1"/>
  <c r="O2055" i="3"/>
  <c r="P2055" i="3" s="1"/>
  <c r="J2055" i="3"/>
  <c r="Z2054" i="3"/>
  <c r="X2054" i="3"/>
  <c r="V2054" i="3"/>
  <c r="T2054" i="3"/>
  <c r="Q2054" i="3"/>
  <c r="R2054" i="3" s="1"/>
  <c r="O2054" i="3"/>
  <c r="P2054" i="3" s="1"/>
  <c r="J2054" i="3"/>
  <c r="Z2053" i="3"/>
  <c r="X2053" i="3"/>
  <c r="V2053" i="3"/>
  <c r="T2053" i="3"/>
  <c r="Q2053" i="3"/>
  <c r="R2053" i="3" s="1"/>
  <c r="O2053" i="3"/>
  <c r="P2053" i="3" s="1"/>
  <c r="J2053" i="3"/>
  <c r="Z2052" i="3"/>
  <c r="X2052" i="3"/>
  <c r="V2052" i="3"/>
  <c r="T2052" i="3"/>
  <c r="Q2052" i="3"/>
  <c r="R2052" i="3" s="1"/>
  <c r="O2052" i="3"/>
  <c r="P2052" i="3" s="1"/>
  <c r="J2052" i="3"/>
  <c r="Z2051" i="3"/>
  <c r="X2051" i="3"/>
  <c r="V2051" i="3"/>
  <c r="T2051" i="3"/>
  <c r="Q2051" i="3"/>
  <c r="R2051" i="3" s="1"/>
  <c r="O2051" i="3"/>
  <c r="P2051" i="3" s="1"/>
  <c r="J2051" i="3"/>
  <c r="Z2050" i="3"/>
  <c r="X2050" i="3"/>
  <c r="V2050" i="3"/>
  <c r="T2050" i="3"/>
  <c r="Q2050" i="3"/>
  <c r="R2050" i="3" s="1"/>
  <c r="O2050" i="3"/>
  <c r="P2050" i="3" s="1"/>
  <c r="J2050" i="3"/>
  <c r="Z2049" i="3"/>
  <c r="X2049" i="3"/>
  <c r="V2049" i="3"/>
  <c r="T2049" i="3"/>
  <c r="Q2049" i="3"/>
  <c r="R2049" i="3" s="1"/>
  <c r="O2049" i="3"/>
  <c r="P2049" i="3" s="1"/>
  <c r="J2049" i="3"/>
  <c r="Z2048" i="3"/>
  <c r="X2048" i="3"/>
  <c r="V2048" i="3"/>
  <c r="T2048" i="3"/>
  <c r="Q2048" i="3"/>
  <c r="R2048" i="3" s="1"/>
  <c r="O2048" i="3"/>
  <c r="P2048" i="3" s="1"/>
  <c r="J2048" i="3"/>
  <c r="Z2047" i="3"/>
  <c r="X2047" i="3"/>
  <c r="V2047" i="3"/>
  <c r="T2047" i="3"/>
  <c r="Q2047" i="3"/>
  <c r="R2047" i="3" s="1"/>
  <c r="O2047" i="3"/>
  <c r="P2047" i="3" s="1"/>
  <c r="J2047" i="3"/>
  <c r="Z2046" i="3"/>
  <c r="X2046" i="3"/>
  <c r="V2046" i="3"/>
  <c r="T2046" i="3"/>
  <c r="Q2046" i="3"/>
  <c r="R2046" i="3" s="1"/>
  <c r="O2046" i="3"/>
  <c r="P2046" i="3" s="1"/>
  <c r="J2046" i="3"/>
  <c r="Z2045" i="3"/>
  <c r="X2045" i="3"/>
  <c r="V2045" i="3"/>
  <c r="T2045" i="3"/>
  <c r="Q2045" i="3"/>
  <c r="R2045" i="3" s="1"/>
  <c r="O2045" i="3"/>
  <c r="P2045" i="3" s="1"/>
  <c r="J2045" i="3"/>
  <c r="Z2044" i="3"/>
  <c r="X2044" i="3"/>
  <c r="V2044" i="3"/>
  <c r="T2044" i="3"/>
  <c r="Q2044" i="3"/>
  <c r="R2044" i="3" s="1"/>
  <c r="O2044" i="3"/>
  <c r="P2044" i="3" s="1"/>
  <c r="J2044" i="3"/>
  <c r="Z2043" i="3"/>
  <c r="X2043" i="3"/>
  <c r="V2043" i="3"/>
  <c r="T2043" i="3"/>
  <c r="Q2043" i="3"/>
  <c r="R2043" i="3" s="1"/>
  <c r="O2043" i="3"/>
  <c r="P2043" i="3" s="1"/>
  <c r="J2043" i="3"/>
  <c r="Z2042" i="3"/>
  <c r="X2042" i="3"/>
  <c r="V2042" i="3"/>
  <c r="T2042" i="3"/>
  <c r="Q2042" i="3"/>
  <c r="R2042" i="3" s="1"/>
  <c r="O2042" i="3"/>
  <c r="P2042" i="3" s="1"/>
  <c r="J2042" i="3"/>
  <c r="Z2041" i="3"/>
  <c r="X2041" i="3"/>
  <c r="V2041" i="3"/>
  <c r="T2041" i="3"/>
  <c r="Q2041" i="3"/>
  <c r="R2041" i="3" s="1"/>
  <c r="O2041" i="3"/>
  <c r="P2041" i="3" s="1"/>
  <c r="J2041" i="3"/>
  <c r="Z2040" i="3"/>
  <c r="X2040" i="3"/>
  <c r="V2040" i="3"/>
  <c r="T2040" i="3"/>
  <c r="Q2040" i="3"/>
  <c r="R2040" i="3" s="1"/>
  <c r="O2040" i="3"/>
  <c r="P2040" i="3" s="1"/>
  <c r="J2040" i="3"/>
  <c r="Z2039" i="3"/>
  <c r="X2039" i="3"/>
  <c r="V2039" i="3"/>
  <c r="T2039" i="3"/>
  <c r="Q2039" i="3"/>
  <c r="R2039" i="3" s="1"/>
  <c r="O2039" i="3"/>
  <c r="P2039" i="3" s="1"/>
  <c r="J2039" i="3"/>
  <c r="Z2038" i="3"/>
  <c r="X2038" i="3"/>
  <c r="V2038" i="3"/>
  <c r="T2038" i="3"/>
  <c r="Q2038" i="3"/>
  <c r="R2038" i="3" s="1"/>
  <c r="O2038" i="3"/>
  <c r="P2038" i="3" s="1"/>
  <c r="J2038" i="3"/>
  <c r="Z2037" i="3"/>
  <c r="X2037" i="3"/>
  <c r="V2037" i="3"/>
  <c r="T2037" i="3"/>
  <c r="Q2037" i="3"/>
  <c r="R2037" i="3" s="1"/>
  <c r="O2037" i="3"/>
  <c r="P2037" i="3" s="1"/>
  <c r="J2037" i="3"/>
  <c r="Z2036" i="3"/>
  <c r="X2036" i="3"/>
  <c r="V2036" i="3"/>
  <c r="T2036" i="3"/>
  <c r="Q2036" i="3"/>
  <c r="R2036" i="3" s="1"/>
  <c r="O2036" i="3"/>
  <c r="P2036" i="3" s="1"/>
  <c r="J2036" i="3"/>
  <c r="Z2035" i="3"/>
  <c r="X2035" i="3"/>
  <c r="V2035" i="3"/>
  <c r="T2035" i="3"/>
  <c r="Q2035" i="3"/>
  <c r="R2035" i="3" s="1"/>
  <c r="O2035" i="3"/>
  <c r="P2035" i="3" s="1"/>
  <c r="J2035" i="3"/>
  <c r="Z2034" i="3"/>
  <c r="X2034" i="3"/>
  <c r="V2034" i="3"/>
  <c r="T2034" i="3"/>
  <c r="Q2034" i="3"/>
  <c r="R2034" i="3" s="1"/>
  <c r="O2034" i="3"/>
  <c r="P2034" i="3" s="1"/>
  <c r="J2034" i="3"/>
  <c r="Z2033" i="3"/>
  <c r="X2033" i="3"/>
  <c r="V2033" i="3"/>
  <c r="T2033" i="3"/>
  <c r="Q2033" i="3"/>
  <c r="R2033" i="3" s="1"/>
  <c r="O2033" i="3"/>
  <c r="P2033" i="3" s="1"/>
  <c r="J2033" i="3"/>
  <c r="Z2032" i="3"/>
  <c r="X2032" i="3"/>
  <c r="V2032" i="3"/>
  <c r="T2032" i="3"/>
  <c r="Q2032" i="3"/>
  <c r="R2032" i="3" s="1"/>
  <c r="O2032" i="3"/>
  <c r="P2032" i="3" s="1"/>
  <c r="J2032" i="3"/>
  <c r="Z2031" i="3"/>
  <c r="X2031" i="3"/>
  <c r="V2031" i="3"/>
  <c r="T2031" i="3"/>
  <c r="Q2031" i="3"/>
  <c r="R2031" i="3" s="1"/>
  <c r="O2031" i="3"/>
  <c r="P2031" i="3" s="1"/>
  <c r="J2031" i="3"/>
  <c r="Z2030" i="3"/>
  <c r="X2030" i="3"/>
  <c r="V2030" i="3"/>
  <c r="T2030" i="3"/>
  <c r="Q2030" i="3"/>
  <c r="R2030" i="3" s="1"/>
  <c r="O2030" i="3"/>
  <c r="P2030" i="3" s="1"/>
  <c r="J2030" i="3"/>
  <c r="Z2029" i="3"/>
  <c r="X2029" i="3"/>
  <c r="V2029" i="3"/>
  <c r="T2029" i="3"/>
  <c r="Q2029" i="3"/>
  <c r="R2029" i="3" s="1"/>
  <c r="O2029" i="3"/>
  <c r="P2029" i="3" s="1"/>
  <c r="J2029" i="3"/>
  <c r="Z2028" i="3"/>
  <c r="X2028" i="3"/>
  <c r="V2028" i="3"/>
  <c r="T2028" i="3"/>
  <c r="Q2028" i="3"/>
  <c r="R2028" i="3" s="1"/>
  <c r="O2028" i="3"/>
  <c r="P2028" i="3" s="1"/>
  <c r="J2028" i="3"/>
  <c r="Z2027" i="3"/>
  <c r="X2027" i="3"/>
  <c r="V2027" i="3"/>
  <c r="T2027" i="3"/>
  <c r="Q2027" i="3"/>
  <c r="R2027" i="3" s="1"/>
  <c r="O2027" i="3"/>
  <c r="P2027" i="3" s="1"/>
  <c r="J2027" i="3"/>
  <c r="Z2026" i="3"/>
  <c r="X2026" i="3"/>
  <c r="V2026" i="3"/>
  <c r="T2026" i="3"/>
  <c r="Q2026" i="3"/>
  <c r="R2026" i="3" s="1"/>
  <c r="O2026" i="3"/>
  <c r="P2026" i="3" s="1"/>
  <c r="J2026" i="3"/>
  <c r="Z2025" i="3"/>
  <c r="X2025" i="3"/>
  <c r="V2025" i="3"/>
  <c r="T2025" i="3"/>
  <c r="Q2025" i="3"/>
  <c r="R2025" i="3" s="1"/>
  <c r="O2025" i="3"/>
  <c r="P2025" i="3" s="1"/>
  <c r="J2025" i="3"/>
  <c r="Z2024" i="3"/>
  <c r="X2024" i="3"/>
  <c r="V2024" i="3"/>
  <c r="T2024" i="3"/>
  <c r="Q2024" i="3"/>
  <c r="R2024" i="3" s="1"/>
  <c r="O2024" i="3"/>
  <c r="P2024" i="3" s="1"/>
  <c r="J2024" i="3"/>
  <c r="Z2023" i="3"/>
  <c r="X2023" i="3"/>
  <c r="V2023" i="3"/>
  <c r="T2023" i="3"/>
  <c r="Q2023" i="3"/>
  <c r="R2023" i="3" s="1"/>
  <c r="O2023" i="3"/>
  <c r="P2023" i="3" s="1"/>
  <c r="J2023" i="3"/>
  <c r="Z2022" i="3"/>
  <c r="X2022" i="3"/>
  <c r="V2022" i="3"/>
  <c r="T2022" i="3"/>
  <c r="Q2022" i="3"/>
  <c r="R2022" i="3" s="1"/>
  <c r="O2022" i="3"/>
  <c r="P2022" i="3" s="1"/>
  <c r="J2022" i="3"/>
  <c r="Z2021" i="3"/>
  <c r="X2021" i="3"/>
  <c r="V2021" i="3"/>
  <c r="T2021" i="3"/>
  <c r="Q2021" i="3"/>
  <c r="R2021" i="3" s="1"/>
  <c r="O2021" i="3"/>
  <c r="P2021" i="3" s="1"/>
  <c r="J2021" i="3"/>
  <c r="Z2020" i="3"/>
  <c r="X2020" i="3"/>
  <c r="V2020" i="3"/>
  <c r="T2020" i="3"/>
  <c r="Q2020" i="3"/>
  <c r="R2020" i="3" s="1"/>
  <c r="O2020" i="3"/>
  <c r="P2020" i="3" s="1"/>
  <c r="J2020" i="3"/>
  <c r="Z2019" i="3"/>
  <c r="X2019" i="3"/>
  <c r="V2019" i="3"/>
  <c r="T2019" i="3"/>
  <c r="Q2019" i="3"/>
  <c r="R2019" i="3" s="1"/>
  <c r="O2019" i="3"/>
  <c r="P2019" i="3" s="1"/>
  <c r="J2019" i="3"/>
  <c r="Z2018" i="3"/>
  <c r="X2018" i="3"/>
  <c r="V2018" i="3"/>
  <c r="T2018" i="3"/>
  <c r="Q2018" i="3"/>
  <c r="R2018" i="3" s="1"/>
  <c r="O2018" i="3"/>
  <c r="P2018" i="3" s="1"/>
  <c r="J2018" i="3"/>
  <c r="Z2017" i="3"/>
  <c r="X2017" i="3"/>
  <c r="V2017" i="3"/>
  <c r="T2017" i="3"/>
  <c r="Q2017" i="3"/>
  <c r="R2017" i="3" s="1"/>
  <c r="O2017" i="3"/>
  <c r="P2017" i="3" s="1"/>
  <c r="J2017" i="3"/>
  <c r="Z2016" i="3"/>
  <c r="X2016" i="3"/>
  <c r="V2016" i="3"/>
  <c r="T2016" i="3"/>
  <c r="Q2016" i="3"/>
  <c r="R2016" i="3" s="1"/>
  <c r="O2016" i="3"/>
  <c r="P2016" i="3" s="1"/>
  <c r="J2016" i="3"/>
  <c r="Z2015" i="3"/>
  <c r="X2015" i="3"/>
  <c r="V2015" i="3"/>
  <c r="T2015" i="3"/>
  <c r="Q2015" i="3"/>
  <c r="R2015" i="3" s="1"/>
  <c r="O2015" i="3"/>
  <c r="P2015" i="3" s="1"/>
  <c r="J2015" i="3"/>
  <c r="Z2014" i="3"/>
  <c r="X2014" i="3"/>
  <c r="V2014" i="3"/>
  <c r="T2014" i="3"/>
  <c r="Q2014" i="3"/>
  <c r="R2014" i="3" s="1"/>
  <c r="O2014" i="3"/>
  <c r="P2014" i="3" s="1"/>
  <c r="J2014" i="3"/>
  <c r="Z2013" i="3"/>
  <c r="X2013" i="3"/>
  <c r="V2013" i="3"/>
  <c r="T2013" i="3"/>
  <c r="Q2013" i="3"/>
  <c r="R2013" i="3" s="1"/>
  <c r="O2013" i="3"/>
  <c r="P2013" i="3" s="1"/>
  <c r="J2013" i="3"/>
  <c r="Z2012" i="3"/>
  <c r="X2012" i="3"/>
  <c r="V2012" i="3"/>
  <c r="T2012" i="3"/>
  <c r="Q2012" i="3"/>
  <c r="R2012" i="3" s="1"/>
  <c r="O2012" i="3"/>
  <c r="P2012" i="3" s="1"/>
  <c r="J2012" i="3"/>
  <c r="Z2011" i="3"/>
  <c r="X2011" i="3"/>
  <c r="V2011" i="3"/>
  <c r="T2011" i="3"/>
  <c r="Q2011" i="3"/>
  <c r="R2011" i="3" s="1"/>
  <c r="O2011" i="3"/>
  <c r="P2011" i="3" s="1"/>
  <c r="J2011" i="3"/>
  <c r="Z2010" i="3"/>
  <c r="X2010" i="3"/>
  <c r="V2010" i="3"/>
  <c r="T2010" i="3"/>
  <c r="Q2010" i="3"/>
  <c r="R2010" i="3" s="1"/>
  <c r="O2010" i="3"/>
  <c r="P2010" i="3" s="1"/>
  <c r="J2010" i="3"/>
  <c r="Z2009" i="3"/>
  <c r="X2009" i="3"/>
  <c r="V2009" i="3"/>
  <c r="T2009" i="3"/>
  <c r="Q2009" i="3"/>
  <c r="R2009" i="3" s="1"/>
  <c r="O2009" i="3"/>
  <c r="P2009" i="3" s="1"/>
  <c r="J2009" i="3"/>
  <c r="Z2008" i="3"/>
  <c r="X2008" i="3"/>
  <c r="V2008" i="3"/>
  <c r="T2008" i="3"/>
  <c r="Q2008" i="3"/>
  <c r="R2008" i="3" s="1"/>
  <c r="O2008" i="3"/>
  <c r="P2008" i="3" s="1"/>
  <c r="J2008" i="3"/>
  <c r="Z2007" i="3"/>
  <c r="X2007" i="3"/>
  <c r="V2007" i="3"/>
  <c r="T2007" i="3"/>
  <c r="Q2007" i="3"/>
  <c r="R2007" i="3" s="1"/>
  <c r="O2007" i="3"/>
  <c r="P2007" i="3" s="1"/>
  <c r="J2007" i="3"/>
  <c r="Z2006" i="3"/>
  <c r="X2006" i="3"/>
  <c r="V2006" i="3"/>
  <c r="T2006" i="3"/>
  <c r="Q2006" i="3"/>
  <c r="R2006" i="3" s="1"/>
  <c r="O2006" i="3"/>
  <c r="P2006" i="3" s="1"/>
  <c r="J2006" i="3"/>
  <c r="Z2005" i="3"/>
  <c r="X2005" i="3"/>
  <c r="V2005" i="3"/>
  <c r="T2005" i="3"/>
  <c r="Q2005" i="3"/>
  <c r="R2005" i="3" s="1"/>
  <c r="O2005" i="3"/>
  <c r="P2005" i="3" s="1"/>
  <c r="J2005" i="3"/>
  <c r="Z2004" i="3"/>
  <c r="X2004" i="3"/>
  <c r="V2004" i="3"/>
  <c r="T2004" i="3"/>
  <c r="Q2004" i="3"/>
  <c r="R2004" i="3" s="1"/>
  <c r="O2004" i="3"/>
  <c r="P2004" i="3" s="1"/>
  <c r="J2004" i="3"/>
  <c r="Z2003" i="3"/>
  <c r="X2003" i="3"/>
  <c r="V2003" i="3"/>
  <c r="T2003" i="3"/>
  <c r="Q2003" i="3"/>
  <c r="R2003" i="3" s="1"/>
  <c r="O2003" i="3"/>
  <c r="P2003" i="3" s="1"/>
  <c r="J2003" i="3"/>
  <c r="Z2002" i="3"/>
  <c r="X2002" i="3"/>
  <c r="V2002" i="3"/>
  <c r="T2002" i="3"/>
  <c r="Q2002" i="3"/>
  <c r="R2002" i="3" s="1"/>
  <c r="O2002" i="3"/>
  <c r="P2002" i="3" s="1"/>
  <c r="J2002" i="3"/>
  <c r="Z2001" i="3"/>
  <c r="X2001" i="3"/>
  <c r="V2001" i="3"/>
  <c r="T2001" i="3"/>
  <c r="Q2001" i="3"/>
  <c r="R2001" i="3" s="1"/>
  <c r="O2001" i="3"/>
  <c r="P2001" i="3" s="1"/>
  <c r="J2001" i="3"/>
  <c r="Z2000" i="3"/>
  <c r="X2000" i="3"/>
  <c r="V2000" i="3"/>
  <c r="T2000" i="3"/>
  <c r="Q2000" i="3"/>
  <c r="R2000" i="3" s="1"/>
  <c r="O2000" i="3"/>
  <c r="P2000" i="3" s="1"/>
  <c r="J2000" i="3"/>
  <c r="Z1999" i="3"/>
  <c r="X1999" i="3"/>
  <c r="V1999" i="3"/>
  <c r="T1999" i="3"/>
  <c r="Q1999" i="3"/>
  <c r="R1999" i="3" s="1"/>
  <c r="O1999" i="3"/>
  <c r="P1999" i="3" s="1"/>
  <c r="J1999" i="3"/>
  <c r="Z1998" i="3"/>
  <c r="X1998" i="3"/>
  <c r="V1998" i="3"/>
  <c r="T1998" i="3"/>
  <c r="Q1998" i="3"/>
  <c r="R1998" i="3" s="1"/>
  <c r="O1998" i="3"/>
  <c r="P1998" i="3" s="1"/>
  <c r="J1998" i="3"/>
  <c r="Z1997" i="3"/>
  <c r="X1997" i="3"/>
  <c r="V1997" i="3"/>
  <c r="T1997" i="3"/>
  <c r="Q1997" i="3"/>
  <c r="R1997" i="3" s="1"/>
  <c r="O1997" i="3"/>
  <c r="P1997" i="3" s="1"/>
  <c r="J1997" i="3"/>
  <c r="Z1996" i="3"/>
  <c r="X1996" i="3"/>
  <c r="V1996" i="3"/>
  <c r="T1996" i="3"/>
  <c r="Q1996" i="3"/>
  <c r="R1996" i="3" s="1"/>
  <c r="O1996" i="3"/>
  <c r="P1996" i="3" s="1"/>
  <c r="J1996" i="3"/>
  <c r="Z1995" i="3"/>
  <c r="X1995" i="3"/>
  <c r="V1995" i="3"/>
  <c r="T1995" i="3"/>
  <c r="Q1995" i="3"/>
  <c r="R1995" i="3" s="1"/>
  <c r="O1995" i="3"/>
  <c r="P1995" i="3" s="1"/>
  <c r="J1995" i="3"/>
  <c r="Z1994" i="3"/>
  <c r="X1994" i="3"/>
  <c r="V1994" i="3"/>
  <c r="T1994" i="3"/>
  <c r="Q1994" i="3"/>
  <c r="R1994" i="3" s="1"/>
  <c r="O1994" i="3"/>
  <c r="P1994" i="3" s="1"/>
  <c r="J1994" i="3"/>
  <c r="Z1993" i="3"/>
  <c r="X1993" i="3"/>
  <c r="V1993" i="3"/>
  <c r="T1993" i="3"/>
  <c r="Q1993" i="3"/>
  <c r="R1993" i="3" s="1"/>
  <c r="O1993" i="3"/>
  <c r="P1993" i="3" s="1"/>
  <c r="J1993" i="3"/>
  <c r="Z1992" i="3"/>
  <c r="X1992" i="3"/>
  <c r="V1992" i="3"/>
  <c r="T1992" i="3"/>
  <c r="Q1992" i="3"/>
  <c r="R1992" i="3" s="1"/>
  <c r="O1992" i="3"/>
  <c r="P1992" i="3" s="1"/>
  <c r="J1992" i="3"/>
  <c r="Z1991" i="3"/>
  <c r="X1991" i="3"/>
  <c r="V1991" i="3"/>
  <c r="T1991" i="3"/>
  <c r="Q1991" i="3"/>
  <c r="R1991" i="3" s="1"/>
  <c r="O1991" i="3"/>
  <c r="P1991" i="3" s="1"/>
  <c r="J1991" i="3"/>
  <c r="Z1990" i="3"/>
  <c r="X1990" i="3"/>
  <c r="V1990" i="3"/>
  <c r="T1990" i="3"/>
  <c r="Q1990" i="3"/>
  <c r="R1990" i="3" s="1"/>
  <c r="O1990" i="3"/>
  <c r="P1990" i="3" s="1"/>
  <c r="J1990" i="3"/>
  <c r="Z1989" i="3"/>
  <c r="X1989" i="3"/>
  <c r="V1989" i="3"/>
  <c r="T1989" i="3"/>
  <c r="Q1989" i="3"/>
  <c r="R1989" i="3" s="1"/>
  <c r="O1989" i="3"/>
  <c r="P1989" i="3" s="1"/>
  <c r="J1989" i="3"/>
  <c r="Z1988" i="3"/>
  <c r="X1988" i="3"/>
  <c r="V1988" i="3"/>
  <c r="T1988" i="3"/>
  <c r="Q1988" i="3"/>
  <c r="R1988" i="3" s="1"/>
  <c r="O1988" i="3"/>
  <c r="P1988" i="3" s="1"/>
  <c r="J1988" i="3"/>
  <c r="Z1987" i="3"/>
  <c r="X1987" i="3"/>
  <c r="V1987" i="3"/>
  <c r="T1987" i="3"/>
  <c r="Q1987" i="3"/>
  <c r="R1987" i="3" s="1"/>
  <c r="O1987" i="3"/>
  <c r="P1987" i="3" s="1"/>
  <c r="J1987" i="3"/>
  <c r="Z1986" i="3"/>
  <c r="X1986" i="3"/>
  <c r="V1986" i="3"/>
  <c r="T1986" i="3"/>
  <c r="Q1986" i="3"/>
  <c r="R1986" i="3" s="1"/>
  <c r="O1986" i="3"/>
  <c r="P1986" i="3" s="1"/>
  <c r="J1986" i="3"/>
  <c r="Z1985" i="3"/>
  <c r="X1985" i="3"/>
  <c r="V1985" i="3"/>
  <c r="T1985" i="3"/>
  <c r="Q1985" i="3"/>
  <c r="R1985" i="3" s="1"/>
  <c r="O1985" i="3"/>
  <c r="P1985" i="3" s="1"/>
  <c r="J1985" i="3"/>
  <c r="Z1984" i="3"/>
  <c r="X1984" i="3"/>
  <c r="V1984" i="3"/>
  <c r="T1984" i="3"/>
  <c r="Q1984" i="3"/>
  <c r="R1984" i="3" s="1"/>
  <c r="O1984" i="3"/>
  <c r="P1984" i="3" s="1"/>
  <c r="J1984" i="3"/>
  <c r="Z1983" i="3"/>
  <c r="X1983" i="3"/>
  <c r="V1983" i="3"/>
  <c r="T1983" i="3"/>
  <c r="Q1983" i="3"/>
  <c r="R1983" i="3" s="1"/>
  <c r="O1983" i="3"/>
  <c r="P1983" i="3" s="1"/>
  <c r="J1983" i="3"/>
  <c r="Z1982" i="3"/>
  <c r="X1982" i="3"/>
  <c r="V1982" i="3"/>
  <c r="T1982" i="3"/>
  <c r="Q1982" i="3"/>
  <c r="R1982" i="3" s="1"/>
  <c r="O1982" i="3"/>
  <c r="P1982" i="3" s="1"/>
  <c r="J1982" i="3"/>
  <c r="Z1981" i="3"/>
  <c r="X1981" i="3"/>
  <c r="V1981" i="3"/>
  <c r="T1981" i="3"/>
  <c r="Q1981" i="3"/>
  <c r="R1981" i="3" s="1"/>
  <c r="O1981" i="3"/>
  <c r="P1981" i="3" s="1"/>
  <c r="J1981" i="3"/>
  <c r="Z1980" i="3"/>
  <c r="X1980" i="3"/>
  <c r="V1980" i="3"/>
  <c r="T1980" i="3"/>
  <c r="Q1980" i="3"/>
  <c r="R1980" i="3" s="1"/>
  <c r="O1980" i="3"/>
  <c r="P1980" i="3" s="1"/>
  <c r="J1980" i="3"/>
  <c r="Z1979" i="3"/>
  <c r="X1979" i="3"/>
  <c r="V1979" i="3"/>
  <c r="T1979" i="3"/>
  <c r="Q1979" i="3"/>
  <c r="R1979" i="3" s="1"/>
  <c r="O1979" i="3"/>
  <c r="P1979" i="3" s="1"/>
  <c r="J1979" i="3"/>
  <c r="Z1978" i="3"/>
  <c r="X1978" i="3"/>
  <c r="V1978" i="3"/>
  <c r="T1978" i="3"/>
  <c r="Q1978" i="3"/>
  <c r="R1978" i="3" s="1"/>
  <c r="O1978" i="3"/>
  <c r="P1978" i="3" s="1"/>
  <c r="J1978" i="3"/>
  <c r="Z1977" i="3"/>
  <c r="X1977" i="3"/>
  <c r="V1977" i="3"/>
  <c r="T1977" i="3"/>
  <c r="Q1977" i="3"/>
  <c r="R1977" i="3" s="1"/>
  <c r="O1977" i="3"/>
  <c r="P1977" i="3" s="1"/>
  <c r="J1977" i="3"/>
  <c r="Z1976" i="3"/>
  <c r="X1976" i="3"/>
  <c r="V1976" i="3"/>
  <c r="T1976" i="3"/>
  <c r="Q1976" i="3"/>
  <c r="R1976" i="3" s="1"/>
  <c r="O1976" i="3"/>
  <c r="P1976" i="3" s="1"/>
  <c r="J1976" i="3"/>
  <c r="Z1975" i="3"/>
  <c r="X1975" i="3"/>
  <c r="V1975" i="3"/>
  <c r="T1975" i="3"/>
  <c r="Q1975" i="3"/>
  <c r="R1975" i="3" s="1"/>
  <c r="O1975" i="3"/>
  <c r="P1975" i="3" s="1"/>
  <c r="J1975" i="3"/>
  <c r="Z1974" i="3"/>
  <c r="X1974" i="3"/>
  <c r="V1974" i="3"/>
  <c r="T1974" i="3"/>
  <c r="Q1974" i="3"/>
  <c r="R1974" i="3" s="1"/>
  <c r="O1974" i="3"/>
  <c r="P1974" i="3" s="1"/>
  <c r="J1974" i="3"/>
  <c r="Z1973" i="3"/>
  <c r="X1973" i="3"/>
  <c r="V1973" i="3"/>
  <c r="T1973" i="3"/>
  <c r="Q1973" i="3"/>
  <c r="R1973" i="3" s="1"/>
  <c r="O1973" i="3"/>
  <c r="P1973" i="3" s="1"/>
  <c r="J1973" i="3"/>
  <c r="Z1972" i="3"/>
  <c r="X1972" i="3"/>
  <c r="V1972" i="3"/>
  <c r="T1972" i="3"/>
  <c r="Q1972" i="3"/>
  <c r="R1972" i="3" s="1"/>
  <c r="O1972" i="3"/>
  <c r="P1972" i="3" s="1"/>
  <c r="J1972" i="3"/>
  <c r="Z1971" i="3"/>
  <c r="X1971" i="3"/>
  <c r="V1971" i="3"/>
  <c r="T1971" i="3"/>
  <c r="Q1971" i="3"/>
  <c r="R1971" i="3" s="1"/>
  <c r="O1971" i="3"/>
  <c r="P1971" i="3" s="1"/>
  <c r="J1971" i="3"/>
  <c r="Z1970" i="3"/>
  <c r="X1970" i="3"/>
  <c r="V1970" i="3"/>
  <c r="T1970" i="3"/>
  <c r="Q1970" i="3"/>
  <c r="R1970" i="3" s="1"/>
  <c r="O1970" i="3"/>
  <c r="P1970" i="3" s="1"/>
  <c r="J1970" i="3"/>
  <c r="Z1969" i="3"/>
  <c r="X1969" i="3"/>
  <c r="V1969" i="3"/>
  <c r="T1969" i="3"/>
  <c r="Q1969" i="3"/>
  <c r="R1969" i="3" s="1"/>
  <c r="O1969" i="3"/>
  <c r="P1969" i="3" s="1"/>
  <c r="J1969" i="3"/>
  <c r="Z1968" i="3"/>
  <c r="X1968" i="3"/>
  <c r="V1968" i="3"/>
  <c r="T1968" i="3"/>
  <c r="Q1968" i="3"/>
  <c r="R1968" i="3" s="1"/>
  <c r="O1968" i="3"/>
  <c r="P1968" i="3" s="1"/>
  <c r="J1968" i="3"/>
  <c r="Z1967" i="3"/>
  <c r="X1967" i="3"/>
  <c r="V1967" i="3"/>
  <c r="T1967" i="3"/>
  <c r="Q1967" i="3"/>
  <c r="R1967" i="3" s="1"/>
  <c r="O1967" i="3"/>
  <c r="P1967" i="3" s="1"/>
  <c r="J1967" i="3"/>
  <c r="Z1966" i="3"/>
  <c r="X1966" i="3"/>
  <c r="V1966" i="3"/>
  <c r="T1966" i="3"/>
  <c r="Q1966" i="3"/>
  <c r="R1966" i="3" s="1"/>
  <c r="O1966" i="3"/>
  <c r="P1966" i="3" s="1"/>
  <c r="J1966" i="3"/>
  <c r="Z1965" i="3"/>
  <c r="X1965" i="3"/>
  <c r="V1965" i="3"/>
  <c r="T1965" i="3"/>
  <c r="Q1965" i="3"/>
  <c r="R1965" i="3" s="1"/>
  <c r="O1965" i="3"/>
  <c r="P1965" i="3" s="1"/>
  <c r="J1965" i="3"/>
  <c r="Z1964" i="3"/>
  <c r="X1964" i="3"/>
  <c r="V1964" i="3"/>
  <c r="T1964" i="3"/>
  <c r="Q1964" i="3"/>
  <c r="R1964" i="3" s="1"/>
  <c r="O1964" i="3"/>
  <c r="P1964" i="3" s="1"/>
  <c r="J1964" i="3"/>
  <c r="Z1963" i="3"/>
  <c r="X1963" i="3"/>
  <c r="V1963" i="3"/>
  <c r="T1963" i="3"/>
  <c r="Q1963" i="3"/>
  <c r="R1963" i="3" s="1"/>
  <c r="O1963" i="3"/>
  <c r="P1963" i="3" s="1"/>
  <c r="J1963" i="3"/>
  <c r="Z1962" i="3"/>
  <c r="X1962" i="3"/>
  <c r="V1962" i="3"/>
  <c r="T1962" i="3"/>
  <c r="Q1962" i="3"/>
  <c r="R1962" i="3" s="1"/>
  <c r="O1962" i="3"/>
  <c r="P1962" i="3" s="1"/>
  <c r="J1962" i="3"/>
  <c r="Z1961" i="3"/>
  <c r="X1961" i="3"/>
  <c r="V1961" i="3"/>
  <c r="T1961" i="3"/>
  <c r="Q1961" i="3"/>
  <c r="R1961" i="3" s="1"/>
  <c r="O1961" i="3"/>
  <c r="P1961" i="3" s="1"/>
  <c r="J1961" i="3"/>
  <c r="Z1960" i="3"/>
  <c r="X1960" i="3"/>
  <c r="V1960" i="3"/>
  <c r="T1960" i="3"/>
  <c r="Q1960" i="3"/>
  <c r="R1960" i="3" s="1"/>
  <c r="O1960" i="3"/>
  <c r="P1960" i="3" s="1"/>
  <c r="J1960" i="3"/>
  <c r="Z1959" i="3"/>
  <c r="X1959" i="3"/>
  <c r="V1959" i="3"/>
  <c r="T1959" i="3"/>
  <c r="Q1959" i="3"/>
  <c r="R1959" i="3" s="1"/>
  <c r="O1959" i="3"/>
  <c r="P1959" i="3" s="1"/>
  <c r="J1959" i="3"/>
  <c r="Z1958" i="3"/>
  <c r="X1958" i="3"/>
  <c r="V1958" i="3"/>
  <c r="T1958" i="3"/>
  <c r="Q1958" i="3"/>
  <c r="R1958" i="3" s="1"/>
  <c r="O1958" i="3"/>
  <c r="P1958" i="3" s="1"/>
  <c r="J1958" i="3"/>
  <c r="Z1957" i="3"/>
  <c r="X1957" i="3"/>
  <c r="V1957" i="3"/>
  <c r="T1957" i="3"/>
  <c r="Q1957" i="3"/>
  <c r="R1957" i="3" s="1"/>
  <c r="O1957" i="3"/>
  <c r="P1957" i="3" s="1"/>
  <c r="J1957" i="3"/>
  <c r="Z1956" i="3"/>
  <c r="X1956" i="3"/>
  <c r="V1956" i="3"/>
  <c r="T1956" i="3"/>
  <c r="Q1956" i="3"/>
  <c r="R1956" i="3" s="1"/>
  <c r="O1956" i="3"/>
  <c r="P1956" i="3" s="1"/>
  <c r="J1956" i="3"/>
  <c r="Z1955" i="3"/>
  <c r="X1955" i="3"/>
  <c r="V1955" i="3"/>
  <c r="T1955" i="3"/>
  <c r="Q1955" i="3"/>
  <c r="R1955" i="3" s="1"/>
  <c r="O1955" i="3"/>
  <c r="P1955" i="3" s="1"/>
  <c r="J1955" i="3"/>
  <c r="Z1954" i="3"/>
  <c r="X1954" i="3"/>
  <c r="V1954" i="3"/>
  <c r="T1954" i="3"/>
  <c r="Q1954" i="3"/>
  <c r="R1954" i="3" s="1"/>
  <c r="O1954" i="3"/>
  <c r="P1954" i="3" s="1"/>
  <c r="J1954" i="3"/>
  <c r="Z1953" i="3"/>
  <c r="X1953" i="3"/>
  <c r="V1953" i="3"/>
  <c r="T1953" i="3"/>
  <c r="Q1953" i="3"/>
  <c r="R1953" i="3" s="1"/>
  <c r="O1953" i="3"/>
  <c r="P1953" i="3" s="1"/>
  <c r="J1953" i="3"/>
  <c r="Z1952" i="3"/>
  <c r="X1952" i="3"/>
  <c r="V1952" i="3"/>
  <c r="T1952" i="3"/>
  <c r="Q1952" i="3"/>
  <c r="R1952" i="3" s="1"/>
  <c r="O1952" i="3"/>
  <c r="P1952" i="3" s="1"/>
  <c r="J1952" i="3"/>
  <c r="Z1951" i="3"/>
  <c r="X1951" i="3"/>
  <c r="V1951" i="3"/>
  <c r="T1951" i="3"/>
  <c r="Q1951" i="3"/>
  <c r="R1951" i="3" s="1"/>
  <c r="O1951" i="3"/>
  <c r="P1951" i="3" s="1"/>
  <c r="J1951" i="3"/>
  <c r="Z1950" i="3"/>
  <c r="X1950" i="3"/>
  <c r="V1950" i="3"/>
  <c r="T1950" i="3"/>
  <c r="Q1950" i="3"/>
  <c r="R1950" i="3" s="1"/>
  <c r="O1950" i="3"/>
  <c r="P1950" i="3" s="1"/>
  <c r="J1950" i="3"/>
  <c r="Z1949" i="3"/>
  <c r="X1949" i="3"/>
  <c r="V1949" i="3"/>
  <c r="T1949" i="3"/>
  <c r="Q1949" i="3"/>
  <c r="R1949" i="3" s="1"/>
  <c r="O1949" i="3"/>
  <c r="P1949" i="3" s="1"/>
  <c r="J1949" i="3"/>
  <c r="Z1948" i="3"/>
  <c r="X1948" i="3"/>
  <c r="V1948" i="3"/>
  <c r="T1948" i="3"/>
  <c r="Q1948" i="3"/>
  <c r="R1948" i="3" s="1"/>
  <c r="O1948" i="3"/>
  <c r="P1948" i="3" s="1"/>
  <c r="J1948" i="3"/>
  <c r="Z1947" i="3"/>
  <c r="X1947" i="3"/>
  <c r="V1947" i="3"/>
  <c r="T1947" i="3"/>
  <c r="Q1947" i="3"/>
  <c r="R1947" i="3" s="1"/>
  <c r="O1947" i="3"/>
  <c r="P1947" i="3" s="1"/>
  <c r="J1947" i="3"/>
  <c r="Z1946" i="3"/>
  <c r="X1946" i="3"/>
  <c r="V1946" i="3"/>
  <c r="T1946" i="3"/>
  <c r="Q1946" i="3"/>
  <c r="R1946" i="3" s="1"/>
  <c r="O1946" i="3"/>
  <c r="P1946" i="3" s="1"/>
  <c r="J1946" i="3"/>
  <c r="Z1945" i="3"/>
  <c r="X1945" i="3"/>
  <c r="V1945" i="3"/>
  <c r="T1945" i="3"/>
  <c r="Q1945" i="3"/>
  <c r="R1945" i="3" s="1"/>
  <c r="O1945" i="3"/>
  <c r="P1945" i="3" s="1"/>
  <c r="J1945" i="3"/>
  <c r="Z1944" i="3"/>
  <c r="X1944" i="3"/>
  <c r="V1944" i="3"/>
  <c r="T1944" i="3"/>
  <c r="Q1944" i="3"/>
  <c r="R1944" i="3" s="1"/>
  <c r="O1944" i="3"/>
  <c r="P1944" i="3" s="1"/>
  <c r="J1944" i="3"/>
  <c r="Z1943" i="3"/>
  <c r="X1943" i="3"/>
  <c r="V1943" i="3"/>
  <c r="T1943" i="3"/>
  <c r="Q1943" i="3"/>
  <c r="R1943" i="3" s="1"/>
  <c r="O1943" i="3"/>
  <c r="P1943" i="3" s="1"/>
  <c r="J1943" i="3"/>
  <c r="Z1942" i="3"/>
  <c r="X1942" i="3"/>
  <c r="V1942" i="3"/>
  <c r="T1942" i="3"/>
  <c r="Q1942" i="3"/>
  <c r="R1942" i="3" s="1"/>
  <c r="O1942" i="3"/>
  <c r="P1942" i="3" s="1"/>
  <c r="J1942" i="3"/>
  <c r="Z1941" i="3"/>
  <c r="X1941" i="3"/>
  <c r="V1941" i="3"/>
  <c r="T1941" i="3"/>
  <c r="Q1941" i="3"/>
  <c r="R1941" i="3" s="1"/>
  <c r="O1941" i="3"/>
  <c r="P1941" i="3" s="1"/>
  <c r="J1941" i="3"/>
  <c r="Z1940" i="3"/>
  <c r="X1940" i="3"/>
  <c r="V1940" i="3"/>
  <c r="T1940" i="3"/>
  <c r="Q1940" i="3"/>
  <c r="R1940" i="3" s="1"/>
  <c r="O1940" i="3"/>
  <c r="P1940" i="3" s="1"/>
  <c r="J1940" i="3"/>
  <c r="Z1939" i="3"/>
  <c r="X1939" i="3"/>
  <c r="V1939" i="3"/>
  <c r="T1939" i="3"/>
  <c r="Q1939" i="3"/>
  <c r="R1939" i="3" s="1"/>
  <c r="O1939" i="3"/>
  <c r="P1939" i="3" s="1"/>
  <c r="J1939" i="3"/>
  <c r="Z1938" i="3"/>
  <c r="X1938" i="3"/>
  <c r="V1938" i="3"/>
  <c r="T1938" i="3"/>
  <c r="Q1938" i="3"/>
  <c r="R1938" i="3" s="1"/>
  <c r="O1938" i="3"/>
  <c r="P1938" i="3" s="1"/>
  <c r="J1938" i="3"/>
  <c r="Z1937" i="3"/>
  <c r="X1937" i="3"/>
  <c r="V1937" i="3"/>
  <c r="T1937" i="3"/>
  <c r="Q1937" i="3"/>
  <c r="R1937" i="3" s="1"/>
  <c r="O1937" i="3"/>
  <c r="P1937" i="3" s="1"/>
  <c r="J1937" i="3"/>
  <c r="Z1936" i="3"/>
  <c r="X1936" i="3"/>
  <c r="V1936" i="3"/>
  <c r="T1936" i="3"/>
  <c r="Q1936" i="3"/>
  <c r="R1936" i="3" s="1"/>
  <c r="O1936" i="3"/>
  <c r="P1936" i="3" s="1"/>
  <c r="J1936" i="3"/>
  <c r="Z1935" i="3"/>
  <c r="X1935" i="3"/>
  <c r="V1935" i="3"/>
  <c r="T1935" i="3"/>
  <c r="Q1935" i="3"/>
  <c r="R1935" i="3" s="1"/>
  <c r="O1935" i="3"/>
  <c r="P1935" i="3" s="1"/>
  <c r="J1935" i="3"/>
  <c r="Z1934" i="3"/>
  <c r="X1934" i="3"/>
  <c r="V1934" i="3"/>
  <c r="T1934" i="3"/>
  <c r="Q1934" i="3"/>
  <c r="R1934" i="3" s="1"/>
  <c r="O1934" i="3"/>
  <c r="P1934" i="3" s="1"/>
  <c r="J1934" i="3"/>
  <c r="Z1933" i="3"/>
  <c r="X1933" i="3"/>
  <c r="V1933" i="3"/>
  <c r="T1933" i="3"/>
  <c r="Q1933" i="3"/>
  <c r="R1933" i="3" s="1"/>
  <c r="O1933" i="3"/>
  <c r="P1933" i="3" s="1"/>
  <c r="J1933" i="3"/>
  <c r="Z1932" i="3"/>
  <c r="X1932" i="3"/>
  <c r="V1932" i="3"/>
  <c r="T1932" i="3"/>
  <c r="Q1932" i="3"/>
  <c r="R1932" i="3" s="1"/>
  <c r="O1932" i="3"/>
  <c r="P1932" i="3" s="1"/>
  <c r="J1932" i="3"/>
  <c r="Z1931" i="3"/>
  <c r="X1931" i="3"/>
  <c r="V1931" i="3"/>
  <c r="T1931" i="3"/>
  <c r="Q1931" i="3"/>
  <c r="R1931" i="3" s="1"/>
  <c r="O1931" i="3"/>
  <c r="P1931" i="3" s="1"/>
  <c r="J1931" i="3"/>
  <c r="Z1930" i="3"/>
  <c r="X1930" i="3"/>
  <c r="V1930" i="3"/>
  <c r="T1930" i="3"/>
  <c r="Q1930" i="3"/>
  <c r="R1930" i="3" s="1"/>
  <c r="O1930" i="3"/>
  <c r="P1930" i="3" s="1"/>
  <c r="J1930" i="3"/>
  <c r="Z1929" i="3"/>
  <c r="X1929" i="3"/>
  <c r="V1929" i="3"/>
  <c r="T1929" i="3"/>
  <c r="Q1929" i="3"/>
  <c r="R1929" i="3" s="1"/>
  <c r="O1929" i="3"/>
  <c r="P1929" i="3" s="1"/>
  <c r="J1929" i="3"/>
  <c r="Z1928" i="3"/>
  <c r="X1928" i="3"/>
  <c r="V1928" i="3"/>
  <c r="T1928" i="3"/>
  <c r="Q1928" i="3"/>
  <c r="R1928" i="3" s="1"/>
  <c r="O1928" i="3"/>
  <c r="P1928" i="3" s="1"/>
  <c r="J1928" i="3"/>
  <c r="Z1927" i="3"/>
  <c r="X1927" i="3"/>
  <c r="V1927" i="3"/>
  <c r="T1927" i="3"/>
  <c r="Q1927" i="3"/>
  <c r="R1927" i="3" s="1"/>
  <c r="O1927" i="3"/>
  <c r="P1927" i="3" s="1"/>
  <c r="J1927" i="3"/>
  <c r="Z1926" i="3"/>
  <c r="X1926" i="3"/>
  <c r="V1926" i="3"/>
  <c r="T1926" i="3"/>
  <c r="Q1926" i="3"/>
  <c r="R1926" i="3" s="1"/>
  <c r="O1926" i="3"/>
  <c r="P1926" i="3" s="1"/>
  <c r="J1926" i="3"/>
  <c r="Z1925" i="3"/>
  <c r="X1925" i="3"/>
  <c r="V1925" i="3"/>
  <c r="T1925" i="3"/>
  <c r="Q1925" i="3"/>
  <c r="R1925" i="3" s="1"/>
  <c r="O1925" i="3"/>
  <c r="P1925" i="3" s="1"/>
  <c r="J1925" i="3"/>
  <c r="Z1924" i="3"/>
  <c r="X1924" i="3"/>
  <c r="V1924" i="3"/>
  <c r="T1924" i="3"/>
  <c r="Q1924" i="3"/>
  <c r="R1924" i="3" s="1"/>
  <c r="O1924" i="3"/>
  <c r="P1924" i="3" s="1"/>
  <c r="J1924" i="3"/>
  <c r="Z1923" i="3"/>
  <c r="X1923" i="3"/>
  <c r="V1923" i="3"/>
  <c r="T1923" i="3"/>
  <c r="Q1923" i="3"/>
  <c r="R1923" i="3" s="1"/>
  <c r="O1923" i="3"/>
  <c r="P1923" i="3" s="1"/>
  <c r="J1923" i="3"/>
  <c r="Z1922" i="3"/>
  <c r="X1922" i="3"/>
  <c r="V1922" i="3"/>
  <c r="T1922" i="3"/>
  <c r="Q1922" i="3"/>
  <c r="R1922" i="3" s="1"/>
  <c r="O1922" i="3"/>
  <c r="P1922" i="3" s="1"/>
  <c r="J1922" i="3"/>
  <c r="Z1921" i="3"/>
  <c r="X1921" i="3"/>
  <c r="V1921" i="3"/>
  <c r="T1921" i="3"/>
  <c r="Q1921" i="3"/>
  <c r="R1921" i="3" s="1"/>
  <c r="O1921" i="3"/>
  <c r="P1921" i="3" s="1"/>
  <c r="J1921" i="3"/>
  <c r="Z1920" i="3"/>
  <c r="X1920" i="3"/>
  <c r="V1920" i="3"/>
  <c r="T1920" i="3"/>
  <c r="Q1920" i="3"/>
  <c r="R1920" i="3" s="1"/>
  <c r="O1920" i="3"/>
  <c r="P1920" i="3" s="1"/>
  <c r="J1920" i="3"/>
  <c r="Z1919" i="3"/>
  <c r="X1919" i="3"/>
  <c r="V1919" i="3"/>
  <c r="T1919" i="3"/>
  <c r="Q1919" i="3"/>
  <c r="R1919" i="3" s="1"/>
  <c r="O1919" i="3"/>
  <c r="P1919" i="3" s="1"/>
  <c r="J1919" i="3"/>
  <c r="Z1918" i="3"/>
  <c r="X1918" i="3"/>
  <c r="V1918" i="3"/>
  <c r="T1918" i="3"/>
  <c r="Q1918" i="3"/>
  <c r="R1918" i="3" s="1"/>
  <c r="O1918" i="3"/>
  <c r="P1918" i="3" s="1"/>
  <c r="J1918" i="3"/>
  <c r="Z1917" i="3"/>
  <c r="X1917" i="3"/>
  <c r="V1917" i="3"/>
  <c r="T1917" i="3"/>
  <c r="Q1917" i="3"/>
  <c r="R1917" i="3" s="1"/>
  <c r="O1917" i="3"/>
  <c r="P1917" i="3" s="1"/>
  <c r="J1917" i="3"/>
  <c r="Z1916" i="3"/>
  <c r="X1916" i="3"/>
  <c r="V1916" i="3"/>
  <c r="T1916" i="3"/>
  <c r="Q1916" i="3"/>
  <c r="R1916" i="3" s="1"/>
  <c r="O1916" i="3"/>
  <c r="P1916" i="3" s="1"/>
  <c r="J1916" i="3"/>
  <c r="Z1915" i="3"/>
  <c r="X1915" i="3"/>
  <c r="V1915" i="3"/>
  <c r="T1915" i="3"/>
  <c r="Q1915" i="3"/>
  <c r="R1915" i="3" s="1"/>
  <c r="O1915" i="3"/>
  <c r="P1915" i="3" s="1"/>
  <c r="J1915" i="3"/>
  <c r="Z1914" i="3"/>
  <c r="X1914" i="3"/>
  <c r="V1914" i="3"/>
  <c r="T1914" i="3"/>
  <c r="Q1914" i="3"/>
  <c r="R1914" i="3" s="1"/>
  <c r="O1914" i="3"/>
  <c r="P1914" i="3" s="1"/>
  <c r="J1914" i="3"/>
  <c r="Z1913" i="3"/>
  <c r="X1913" i="3"/>
  <c r="V1913" i="3"/>
  <c r="T1913" i="3"/>
  <c r="Q1913" i="3"/>
  <c r="R1913" i="3" s="1"/>
  <c r="O1913" i="3"/>
  <c r="P1913" i="3" s="1"/>
  <c r="J1913" i="3"/>
  <c r="Z1912" i="3"/>
  <c r="X1912" i="3"/>
  <c r="V1912" i="3"/>
  <c r="T1912" i="3"/>
  <c r="Q1912" i="3"/>
  <c r="R1912" i="3" s="1"/>
  <c r="O1912" i="3"/>
  <c r="P1912" i="3" s="1"/>
  <c r="J1912" i="3"/>
  <c r="Z1911" i="3"/>
  <c r="X1911" i="3"/>
  <c r="V1911" i="3"/>
  <c r="T1911" i="3"/>
  <c r="Q1911" i="3"/>
  <c r="R1911" i="3" s="1"/>
  <c r="O1911" i="3"/>
  <c r="P1911" i="3" s="1"/>
  <c r="J1911" i="3"/>
  <c r="Z1910" i="3"/>
  <c r="X1910" i="3"/>
  <c r="V1910" i="3"/>
  <c r="T1910" i="3"/>
  <c r="Q1910" i="3"/>
  <c r="R1910" i="3" s="1"/>
  <c r="O1910" i="3"/>
  <c r="P1910" i="3" s="1"/>
  <c r="J1910" i="3"/>
  <c r="Z1909" i="3"/>
  <c r="X1909" i="3"/>
  <c r="V1909" i="3"/>
  <c r="T1909" i="3"/>
  <c r="Q1909" i="3"/>
  <c r="R1909" i="3" s="1"/>
  <c r="O1909" i="3"/>
  <c r="P1909" i="3" s="1"/>
  <c r="J1909" i="3"/>
  <c r="Z1908" i="3"/>
  <c r="X1908" i="3"/>
  <c r="V1908" i="3"/>
  <c r="T1908" i="3"/>
  <c r="Q1908" i="3"/>
  <c r="R1908" i="3" s="1"/>
  <c r="O1908" i="3"/>
  <c r="P1908" i="3" s="1"/>
  <c r="J1908" i="3"/>
  <c r="Z1907" i="3"/>
  <c r="X1907" i="3"/>
  <c r="V1907" i="3"/>
  <c r="T1907" i="3"/>
  <c r="Q1907" i="3"/>
  <c r="R1907" i="3" s="1"/>
  <c r="O1907" i="3"/>
  <c r="P1907" i="3" s="1"/>
  <c r="J1907" i="3"/>
  <c r="Z1906" i="3"/>
  <c r="X1906" i="3"/>
  <c r="V1906" i="3"/>
  <c r="T1906" i="3"/>
  <c r="Q1906" i="3"/>
  <c r="R1906" i="3" s="1"/>
  <c r="O1906" i="3"/>
  <c r="P1906" i="3" s="1"/>
  <c r="J1906" i="3"/>
  <c r="Z1905" i="3"/>
  <c r="X1905" i="3"/>
  <c r="V1905" i="3"/>
  <c r="T1905" i="3"/>
  <c r="Q1905" i="3"/>
  <c r="R1905" i="3" s="1"/>
  <c r="O1905" i="3"/>
  <c r="P1905" i="3" s="1"/>
  <c r="J1905" i="3"/>
  <c r="Z1904" i="3"/>
  <c r="X1904" i="3"/>
  <c r="V1904" i="3"/>
  <c r="T1904" i="3"/>
  <c r="Q1904" i="3"/>
  <c r="R1904" i="3" s="1"/>
  <c r="O1904" i="3"/>
  <c r="P1904" i="3" s="1"/>
  <c r="J1904" i="3"/>
  <c r="Z1903" i="3"/>
  <c r="X1903" i="3"/>
  <c r="V1903" i="3"/>
  <c r="T1903" i="3"/>
  <c r="Q1903" i="3"/>
  <c r="R1903" i="3" s="1"/>
  <c r="O1903" i="3"/>
  <c r="P1903" i="3" s="1"/>
  <c r="J1903" i="3"/>
  <c r="Z1902" i="3"/>
  <c r="X1902" i="3"/>
  <c r="V1902" i="3"/>
  <c r="T1902" i="3"/>
  <c r="Q1902" i="3"/>
  <c r="R1902" i="3" s="1"/>
  <c r="O1902" i="3"/>
  <c r="P1902" i="3" s="1"/>
  <c r="J1902" i="3"/>
  <c r="Z1901" i="3"/>
  <c r="X1901" i="3"/>
  <c r="V1901" i="3"/>
  <c r="T1901" i="3"/>
  <c r="Q1901" i="3"/>
  <c r="R1901" i="3" s="1"/>
  <c r="O1901" i="3"/>
  <c r="P1901" i="3" s="1"/>
  <c r="J1901" i="3"/>
  <c r="Z1900" i="3"/>
  <c r="X1900" i="3"/>
  <c r="V1900" i="3"/>
  <c r="T1900" i="3"/>
  <c r="Q1900" i="3"/>
  <c r="R1900" i="3" s="1"/>
  <c r="O1900" i="3"/>
  <c r="P1900" i="3" s="1"/>
  <c r="J1900" i="3"/>
  <c r="Z1899" i="3"/>
  <c r="X1899" i="3"/>
  <c r="V1899" i="3"/>
  <c r="T1899" i="3"/>
  <c r="Q1899" i="3"/>
  <c r="R1899" i="3" s="1"/>
  <c r="O1899" i="3"/>
  <c r="P1899" i="3" s="1"/>
  <c r="J1899" i="3"/>
  <c r="Z1898" i="3"/>
  <c r="X1898" i="3"/>
  <c r="V1898" i="3"/>
  <c r="T1898" i="3"/>
  <c r="Q1898" i="3"/>
  <c r="R1898" i="3" s="1"/>
  <c r="O1898" i="3"/>
  <c r="P1898" i="3" s="1"/>
  <c r="J1898" i="3"/>
  <c r="Z1897" i="3"/>
  <c r="X1897" i="3"/>
  <c r="V1897" i="3"/>
  <c r="T1897" i="3"/>
  <c r="Q1897" i="3"/>
  <c r="R1897" i="3" s="1"/>
  <c r="O1897" i="3"/>
  <c r="P1897" i="3" s="1"/>
  <c r="J1897" i="3"/>
  <c r="Z1896" i="3"/>
  <c r="X1896" i="3"/>
  <c r="V1896" i="3"/>
  <c r="T1896" i="3"/>
  <c r="Q1896" i="3"/>
  <c r="R1896" i="3" s="1"/>
  <c r="O1896" i="3"/>
  <c r="P1896" i="3" s="1"/>
  <c r="J1896" i="3"/>
  <c r="Z1895" i="3"/>
  <c r="X1895" i="3"/>
  <c r="V1895" i="3"/>
  <c r="T1895" i="3"/>
  <c r="Q1895" i="3"/>
  <c r="R1895" i="3" s="1"/>
  <c r="O1895" i="3"/>
  <c r="P1895" i="3" s="1"/>
  <c r="J1895" i="3"/>
  <c r="Z1894" i="3"/>
  <c r="X1894" i="3"/>
  <c r="V1894" i="3"/>
  <c r="T1894" i="3"/>
  <c r="Q1894" i="3"/>
  <c r="R1894" i="3" s="1"/>
  <c r="O1894" i="3"/>
  <c r="P1894" i="3" s="1"/>
  <c r="J1894" i="3"/>
  <c r="Z1893" i="3"/>
  <c r="X1893" i="3"/>
  <c r="V1893" i="3"/>
  <c r="T1893" i="3"/>
  <c r="Q1893" i="3"/>
  <c r="R1893" i="3" s="1"/>
  <c r="O1893" i="3"/>
  <c r="P1893" i="3" s="1"/>
  <c r="J1893" i="3"/>
  <c r="Z1892" i="3"/>
  <c r="X1892" i="3"/>
  <c r="V1892" i="3"/>
  <c r="T1892" i="3"/>
  <c r="Q1892" i="3"/>
  <c r="R1892" i="3" s="1"/>
  <c r="O1892" i="3"/>
  <c r="P1892" i="3" s="1"/>
  <c r="J1892" i="3"/>
  <c r="Z1891" i="3"/>
  <c r="X1891" i="3"/>
  <c r="V1891" i="3"/>
  <c r="T1891" i="3"/>
  <c r="Q1891" i="3"/>
  <c r="R1891" i="3" s="1"/>
  <c r="O1891" i="3"/>
  <c r="P1891" i="3" s="1"/>
  <c r="J1891" i="3"/>
  <c r="Z1890" i="3"/>
  <c r="X1890" i="3"/>
  <c r="V1890" i="3"/>
  <c r="T1890" i="3"/>
  <c r="Q1890" i="3"/>
  <c r="R1890" i="3" s="1"/>
  <c r="O1890" i="3"/>
  <c r="P1890" i="3" s="1"/>
  <c r="J1890" i="3"/>
  <c r="Z1889" i="3"/>
  <c r="X1889" i="3"/>
  <c r="V1889" i="3"/>
  <c r="T1889" i="3"/>
  <c r="Q1889" i="3"/>
  <c r="R1889" i="3" s="1"/>
  <c r="O1889" i="3"/>
  <c r="P1889" i="3" s="1"/>
  <c r="J1889" i="3"/>
  <c r="Z1888" i="3"/>
  <c r="X1888" i="3"/>
  <c r="V1888" i="3"/>
  <c r="T1888" i="3"/>
  <c r="Q1888" i="3"/>
  <c r="R1888" i="3" s="1"/>
  <c r="O1888" i="3"/>
  <c r="P1888" i="3" s="1"/>
  <c r="J1888" i="3"/>
  <c r="Z1887" i="3"/>
  <c r="X1887" i="3"/>
  <c r="V1887" i="3"/>
  <c r="T1887" i="3"/>
  <c r="Q1887" i="3"/>
  <c r="R1887" i="3" s="1"/>
  <c r="O1887" i="3"/>
  <c r="P1887" i="3" s="1"/>
  <c r="J1887" i="3"/>
  <c r="Z1886" i="3"/>
  <c r="X1886" i="3"/>
  <c r="V1886" i="3"/>
  <c r="T1886" i="3"/>
  <c r="Q1886" i="3"/>
  <c r="R1886" i="3" s="1"/>
  <c r="O1886" i="3"/>
  <c r="P1886" i="3" s="1"/>
  <c r="J1886" i="3"/>
  <c r="Z1885" i="3"/>
  <c r="X1885" i="3"/>
  <c r="V1885" i="3"/>
  <c r="T1885" i="3"/>
  <c r="Q1885" i="3"/>
  <c r="R1885" i="3" s="1"/>
  <c r="O1885" i="3"/>
  <c r="P1885" i="3" s="1"/>
  <c r="J1885" i="3"/>
  <c r="Z1884" i="3"/>
  <c r="X1884" i="3"/>
  <c r="V1884" i="3"/>
  <c r="T1884" i="3"/>
  <c r="Q1884" i="3"/>
  <c r="R1884" i="3" s="1"/>
  <c r="O1884" i="3"/>
  <c r="P1884" i="3" s="1"/>
  <c r="J1884" i="3"/>
  <c r="Z1883" i="3"/>
  <c r="X1883" i="3"/>
  <c r="V1883" i="3"/>
  <c r="T1883" i="3"/>
  <c r="Q1883" i="3"/>
  <c r="R1883" i="3" s="1"/>
  <c r="O1883" i="3"/>
  <c r="P1883" i="3" s="1"/>
  <c r="J1883" i="3"/>
  <c r="Z1882" i="3"/>
  <c r="X1882" i="3"/>
  <c r="V1882" i="3"/>
  <c r="T1882" i="3"/>
  <c r="Q1882" i="3"/>
  <c r="R1882" i="3" s="1"/>
  <c r="O1882" i="3"/>
  <c r="P1882" i="3" s="1"/>
  <c r="J1882" i="3"/>
  <c r="Z1881" i="3"/>
  <c r="X1881" i="3"/>
  <c r="V1881" i="3"/>
  <c r="T1881" i="3"/>
  <c r="Q1881" i="3"/>
  <c r="R1881" i="3" s="1"/>
  <c r="O1881" i="3"/>
  <c r="P1881" i="3" s="1"/>
  <c r="J1881" i="3"/>
  <c r="Z1880" i="3"/>
  <c r="X1880" i="3"/>
  <c r="V1880" i="3"/>
  <c r="T1880" i="3"/>
  <c r="Q1880" i="3"/>
  <c r="R1880" i="3" s="1"/>
  <c r="O1880" i="3"/>
  <c r="P1880" i="3" s="1"/>
  <c r="J1880" i="3"/>
  <c r="Z1879" i="3"/>
  <c r="X1879" i="3"/>
  <c r="V1879" i="3"/>
  <c r="T1879" i="3"/>
  <c r="Q1879" i="3"/>
  <c r="R1879" i="3" s="1"/>
  <c r="O1879" i="3"/>
  <c r="P1879" i="3" s="1"/>
  <c r="J1879" i="3"/>
  <c r="Z1878" i="3"/>
  <c r="X1878" i="3"/>
  <c r="V1878" i="3"/>
  <c r="T1878" i="3"/>
  <c r="Q1878" i="3"/>
  <c r="R1878" i="3" s="1"/>
  <c r="O1878" i="3"/>
  <c r="P1878" i="3" s="1"/>
  <c r="J1878" i="3"/>
  <c r="Z1877" i="3"/>
  <c r="X1877" i="3"/>
  <c r="V1877" i="3"/>
  <c r="T1877" i="3"/>
  <c r="Q1877" i="3"/>
  <c r="R1877" i="3" s="1"/>
  <c r="O1877" i="3"/>
  <c r="P1877" i="3" s="1"/>
  <c r="J1877" i="3"/>
  <c r="Z1876" i="3"/>
  <c r="X1876" i="3"/>
  <c r="V1876" i="3"/>
  <c r="T1876" i="3"/>
  <c r="Q1876" i="3"/>
  <c r="R1876" i="3" s="1"/>
  <c r="O1876" i="3"/>
  <c r="P1876" i="3" s="1"/>
  <c r="J1876" i="3"/>
  <c r="Z1875" i="3"/>
  <c r="X1875" i="3"/>
  <c r="V1875" i="3"/>
  <c r="T1875" i="3"/>
  <c r="Q1875" i="3"/>
  <c r="R1875" i="3" s="1"/>
  <c r="O1875" i="3"/>
  <c r="P1875" i="3" s="1"/>
  <c r="J1875" i="3"/>
  <c r="Z1874" i="3"/>
  <c r="X1874" i="3"/>
  <c r="V1874" i="3"/>
  <c r="T1874" i="3"/>
  <c r="Q1874" i="3"/>
  <c r="R1874" i="3" s="1"/>
  <c r="O1874" i="3"/>
  <c r="P1874" i="3" s="1"/>
  <c r="J1874" i="3"/>
  <c r="Z1873" i="3"/>
  <c r="X1873" i="3"/>
  <c r="V1873" i="3"/>
  <c r="T1873" i="3"/>
  <c r="Q1873" i="3"/>
  <c r="R1873" i="3" s="1"/>
  <c r="O1873" i="3"/>
  <c r="P1873" i="3" s="1"/>
  <c r="J1873" i="3"/>
  <c r="Z1872" i="3"/>
  <c r="X1872" i="3"/>
  <c r="V1872" i="3"/>
  <c r="T1872" i="3"/>
  <c r="Q1872" i="3"/>
  <c r="R1872" i="3" s="1"/>
  <c r="O1872" i="3"/>
  <c r="P1872" i="3" s="1"/>
  <c r="J1872" i="3"/>
  <c r="Z1871" i="3"/>
  <c r="X1871" i="3"/>
  <c r="V1871" i="3"/>
  <c r="T1871" i="3"/>
  <c r="Q1871" i="3"/>
  <c r="R1871" i="3" s="1"/>
  <c r="O1871" i="3"/>
  <c r="P1871" i="3" s="1"/>
  <c r="J1871" i="3"/>
  <c r="Z1870" i="3"/>
  <c r="X1870" i="3"/>
  <c r="V1870" i="3"/>
  <c r="T1870" i="3"/>
  <c r="Q1870" i="3"/>
  <c r="R1870" i="3" s="1"/>
  <c r="O1870" i="3"/>
  <c r="P1870" i="3" s="1"/>
  <c r="J1870" i="3"/>
  <c r="Z1869" i="3"/>
  <c r="X1869" i="3"/>
  <c r="V1869" i="3"/>
  <c r="T1869" i="3"/>
  <c r="Q1869" i="3"/>
  <c r="R1869" i="3" s="1"/>
  <c r="O1869" i="3"/>
  <c r="P1869" i="3" s="1"/>
  <c r="J1869" i="3"/>
  <c r="Z1868" i="3"/>
  <c r="X1868" i="3"/>
  <c r="V1868" i="3"/>
  <c r="T1868" i="3"/>
  <c r="Q1868" i="3"/>
  <c r="R1868" i="3" s="1"/>
  <c r="O1868" i="3"/>
  <c r="P1868" i="3" s="1"/>
  <c r="J1868" i="3"/>
  <c r="Z1867" i="3"/>
  <c r="X1867" i="3"/>
  <c r="V1867" i="3"/>
  <c r="T1867" i="3"/>
  <c r="Q1867" i="3"/>
  <c r="R1867" i="3" s="1"/>
  <c r="O1867" i="3"/>
  <c r="P1867" i="3" s="1"/>
  <c r="J1867" i="3"/>
  <c r="Z1866" i="3"/>
  <c r="X1866" i="3"/>
  <c r="V1866" i="3"/>
  <c r="T1866" i="3"/>
  <c r="Q1866" i="3"/>
  <c r="R1866" i="3" s="1"/>
  <c r="O1866" i="3"/>
  <c r="P1866" i="3" s="1"/>
  <c r="J1866" i="3"/>
  <c r="Z1865" i="3"/>
  <c r="X1865" i="3"/>
  <c r="V1865" i="3"/>
  <c r="T1865" i="3"/>
  <c r="Q1865" i="3"/>
  <c r="R1865" i="3" s="1"/>
  <c r="O1865" i="3"/>
  <c r="P1865" i="3" s="1"/>
  <c r="J1865" i="3"/>
  <c r="Z1864" i="3"/>
  <c r="X1864" i="3"/>
  <c r="V1864" i="3"/>
  <c r="T1864" i="3"/>
  <c r="Q1864" i="3"/>
  <c r="R1864" i="3" s="1"/>
  <c r="O1864" i="3"/>
  <c r="P1864" i="3" s="1"/>
  <c r="J1864" i="3"/>
  <c r="Z1863" i="3"/>
  <c r="X1863" i="3"/>
  <c r="V1863" i="3"/>
  <c r="T1863" i="3"/>
  <c r="Q1863" i="3"/>
  <c r="R1863" i="3" s="1"/>
  <c r="O1863" i="3"/>
  <c r="P1863" i="3" s="1"/>
  <c r="J1863" i="3"/>
  <c r="Z1862" i="3"/>
  <c r="X1862" i="3"/>
  <c r="V1862" i="3"/>
  <c r="T1862" i="3"/>
  <c r="Q1862" i="3"/>
  <c r="R1862" i="3" s="1"/>
  <c r="O1862" i="3"/>
  <c r="P1862" i="3" s="1"/>
  <c r="J1862" i="3"/>
  <c r="Z1861" i="3"/>
  <c r="X1861" i="3"/>
  <c r="V1861" i="3"/>
  <c r="T1861" i="3"/>
  <c r="Q1861" i="3"/>
  <c r="R1861" i="3" s="1"/>
  <c r="O1861" i="3"/>
  <c r="P1861" i="3" s="1"/>
  <c r="J1861" i="3"/>
  <c r="Z1860" i="3"/>
  <c r="X1860" i="3"/>
  <c r="V1860" i="3"/>
  <c r="T1860" i="3"/>
  <c r="Q1860" i="3"/>
  <c r="R1860" i="3" s="1"/>
  <c r="O1860" i="3"/>
  <c r="P1860" i="3" s="1"/>
  <c r="J1860" i="3"/>
  <c r="Z1859" i="3"/>
  <c r="X1859" i="3"/>
  <c r="V1859" i="3"/>
  <c r="T1859" i="3"/>
  <c r="Q1859" i="3"/>
  <c r="R1859" i="3" s="1"/>
  <c r="O1859" i="3"/>
  <c r="P1859" i="3" s="1"/>
  <c r="J1859" i="3"/>
  <c r="Z1858" i="3"/>
  <c r="X1858" i="3"/>
  <c r="V1858" i="3"/>
  <c r="T1858" i="3"/>
  <c r="Q1858" i="3"/>
  <c r="R1858" i="3" s="1"/>
  <c r="O1858" i="3"/>
  <c r="P1858" i="3" s="1"/>
  <c r="J1858" i="3"/>
  <c r="Z1857" i="3"/>
  <c r="X1857" i="3"/>
  <c r="V1857" i="3"/>
  <c r="T1857" i="3"/>
  <c r="Q1857" i="3"/>
  <c r="R1857" i="3" s="1"/>
  <c r="O1857" i="3"/>
  <c r="P1857" i="3" s="1"/>
  <c r="J1857" i="3"/>
  <c r="Z1856" i="3"/>
  <c r="X1856" i="3"/>
  <c r="V1856" i="3"/>
  <c r="T1856" i="3"/>
  <c r="Q1856" i="3"/>
  <c r="R1856" i="3" s="1"/>
  <c r="O1856" i="3"/>
  <c r="P1856" i="3" s="1"/>
  <c r="J1856" i="3"/>
  <c r="Z1855" i="3"/>
  <c r="X1855" i="3"/>
  <c r="V1855" i="3"/>
  <c r="T1855" i="3"/>
  <c r="Q1855" i="3"/>
  <c r="R1855" i="3" s="1"/>
  <c r="O1855" i="3"/>
  <c r="P1855" i="3" s="1"/>
  <c r="J1855" i="3"/>
  <c r="Z1854" i="3"/>
  <c r="X1854" i="3"/>
  <c r="V1854" i="3"/>
  <c r="T1854" i="3"/>
  <c r="Q1854" i="3"/>
  <c r="R1854" i="3" s="1"/>
  <c r="O1854" i="3"/>
  <c r="P1854" i="3" s="1"/>
  <c r="J1854" i="3"/>
  <c r="Z1853" i="3"/>
  <c r="X1853" i="3"/>
  <c r="V1853" i="3"/>
  <c r="T1853" i="3"/>
  <c r="Q1853" i="3"/>
  <c r="R1853" i="3" s="1"/>
  <c r="O1853" i="3"/>
  <c r="P1853" i="3" s="1"/>
  <c r="J1853" i="3"/>
  <c r="Z1852" i="3"/>
  <c r="X1852" i="3"/>
  <c r="V1852" i="3"/>
  <c r="T1852" i="3"/>
  <c r="Q1852" i="3"/>
  <c r="R1852" i="3" s="1"/>
  <c r="O1852" i="3"/>
  <c r="P1852" i="3" s="1"/>
  <c r="J1852" i="3"/>
  <c r="Z1851" i="3"/>
  <c r="X1851" i="3"/>
  <c r="V1851" i="3"/>
  <c r="T1851" i="3"/>
  <c r="Q1851" i="3"/>
  <c r="R1851" i="3" s="1"/>
  <c r="O1851" i="3"/>
  <c r="P1851" i="3" s="1"/>
  <c r="J1851" i="3"/>
  <c r="Z1850" i="3"/>
  <c r="X1850" i="3"/>
  <c r="V1850" i="3"/>
  <c r="T1850" i="3"/>
  <c r="Q1850" i="3"/>
  <c r="R1850" i="3" s="1"/>
  <c r="O1850" i="3"/>
  <c r="P1850" i="3" s="1"/>
  <c r="J1850" i="3"/>
  <c r="Z1849" i="3"/>
  <c r="X1849" i="3"/>
  <c r="V1849" i="3"/>
  <c r="T1849" i="3"/>
  <c r="Q1849" i="3"/>
  <c r="R1849" i="3" s="1"/>
  <c r="O1849" i="3"/>
  <c r="P1849" i="3" s="1"/>
  <c r="J1849" i="3"/>
  <c r="Z1848" i="3"/>
  <c r="X1848" i="3"/>
  <c r="V1848" i="3"/>
  <c r="T1848" i="3"/>
  <c r="Q1848" i="3"/>
  <c r="R1848" i="3" s="1"/>
  <c r="O1848" i="3"/>
  <c r="P1848" i="3" s="1"/>
  <c r="J1848" i="3"/>
  <c r="Z1847" i="3"/>
  <c r="X1847" i="3"/>
  <c r="V1847" i="3"/>
  <c r="T1847" i="3"/>
  <c r="Q1847" i="3"/>
  <c r="R1847" i="3" s="1"/>
  <c r="O1847" i="3"/>
  <c r="P1847" i="3" s="1"/>
  <c r="J1847" i="3"/>
  <c r="Z1846" i="3"/>
  <c r="X1846" i="3"/>
  <c r="V1846" i="3"/>
  <c r="T1846" i="3"/>
  <c r="Q1846" i="3"/>
  <c r="R1846" i="3" s="1"/>
  <c r="O1846" i="3"/>
  <c r="P1846" i="3" s="1"/>
  <c r="J1846" i="3"/>
  <c r="Z1845" i="3"/>
  <c r="X1845" i="3"/>
  <c r="V1845" i="3"/>
  <c r="T1845" i="3"/>
  <c r="Q1845" i="3"/>
  <c r="R1845" i="3" s="1"/>
  <c r="O1845" i="3"/>
  <c r="P1845" i="3" s="1"/>
  <c r="J1845" i="3"/>
  <c r="Z1844" i="3"/>
  <c r="X1844" i="3"/>
  <c r="V1844" i="3"/>
  <c r="T1844" i="3"/>
  <c r="Q1844" i="3"/>
  <c r="R1844" i="3" s="1"/>
  <c r="O1844" i="3"/>
  <c r="P1844" i="3" s="1"/>
  <c r="J1844" i="3"/>
  <c r="Z1843" i="3"/>
  <c r="X1843" i="3"/>
  <c r="V1843" i="3"/>
  <c r="T1843" i="3"/>
  <c r="Q1843" i="3"/>
  <c r="R1843" i="3" s="1"/>
  <c r="O1843" i="3"/>
  <c r="P1843" i="3" s="1"/>
  <c r="J1843" i="3"/>
  <c r="Z1842" i="3"/>
  <c r="X1842" i="3"/>
  <c r="V1842" i="3"/>
  <c r="T1842" i="3"/>
  <c r="Q1842" i="3"/>
  <c r="R1842" i="3" s="1"/>
  <c r="O1842" i="3"/>
  <c r="P1842" i="3" s="1"/>
  <c r="J1842" i="3"/>
  <c r="Z1841" i="3"/>
  <c r="X1841" i="3"/>
  <c r="V1841" i="3"/>
  <c r="T1841" i="3"/>
  <c r="Q1841" i="3"/>
  <c r="R1841" i="3" s="1"/>
  <c r="O1841" i="3"/>
  <c r="P1841" i="3" s="1"/>
  <c r="J1841" i="3"/>
  <c r="Z1840" i="3"/>
  <c r="X1840" i="3"/>
  <c r="V1840" i="3"/>
  <c r="T1840" i="3"/>
  <c r="Q1840" i="3"/>
  <c r="R1840" i="3" s="1"/>
  <c r="O1840" i="3"/>
  <c r="P1840" i="3" s="1"/>
  <c r="J1840" i="3"/>
  <c r="Z1839" i="3"/>
  <c r="X1839" i="3"/>
  <c r="V1839" i="3"/>
  <c r="T1839" i="3"/>
  <c r="Q1839" i="3"/>
  <c r="R1839" i="3" s="1"/>
  <c r="O1839" i="3"/>
  <c r="P1839" i="3" s="1"/>
  <c r="J1839" i="3"/>
  <c r="Z1838" i="3"/>
  <c r="X1838" i="3"/>
  <c r="V1838" i="3"/>
  <c r="T1838" i="3"/>
  <c r="Q1838" i="3"/>
  <c r="R1838" i="3" s="1"/>
  <c r="O1838" i="3"/>
  <c r="P1838" i="3" s="1"/>
  <c r="J1838" i="3"/>
  <c r="Z1837" i="3"/>
  <c r="X1837" i="3"/>
  <c r="V1837" i="3"/>
  <c r="T1837" i="3"/>
  <c r="Q1837" i="3"/>
  <c r="R1837" i="3" s="1"/>
  <c r="O1837" i="3"/>
  <c r="P1837" i="3" s="1"/>
  <c r="J1837" i="3"/>
  <c r="Z1836" i="3"/>
  <c r="X1836" i="3"/>
  <c r="V1836" i="3"/>
  <c r="T1836" i="3"/>
  <c r="Q1836" i="3"/>
  <c r="R1836" i="3" s="1"/>
  <c r="O1836" i="3"/>
  <c r="P1836" i="3" s="1"/>
  <c r="J1836" i="3"/>
  <c r="Z1835" i="3"/>
  <c r="X1835" i="3"/>
  <c r="V1835" i="3"/>
  <c r="T1835" i="3"/>
  <c r="Q1835" i="3"/>
  <c r="R1835" i="3" s="1"/>
  <c r="O1835" i="3"/>
  <c r="P1835" i="3" s="1"/>
  <c r="J1835" i="3"/>
  <c r="Z1834" i="3"/>
  <c r="X1834" i="3"/>
  <c r="V1834" i="3"/>
  <c r="T1834" i="3"/>
  <c r="Q1834" i="3"/>
  <c r="R1834" i="3" s="1"/>
  <c r="O1834" i="3"/>
  <c r="P1834" i="3" s="1"/>
  <c r="J1834" i="3"/>
  <c r="Z1833" i="3"/>
  <c r="X1833" i="3"/>
  <c r="V1833" i="3"/>
  <c r="T1833" i="3"/>
  <c r="Q1833" i="3"/>
  <c r="R1833" i="3" s="1"/>
  <c r="O1833" i="3"/>
  <c r="P1833" i="3" s="1"/>
  <c r="J1833" i="3"/>
  <c r="Z1832" i="3"/>
  <c r="X1832" i="3"/>
  <c r="V1832" i="3"/>
  <c r="T1832" i="3"/>
  <c r="Q1832" i="3"/>
  <c r="R1832" i="3" s="1"/>
  <c r="O1832" i="3"/>
  <c r="P1832" i="3" s="1"/>
  <c r="J1832" i="3"/>
  <c r="Z1831" i="3"/>
  <c r="X1831" i="3"/>
  <c r="V1831" i="3"/>
  <c r="T1831" i="3"/>
  <c r="Q1831" i="3"/>
  <c r="R1831" i="3" s="1"/>
  <c r="O1831" i="3"/>
  <c r="P1831" i="3" s="1"/>
  <c r="J1831" i="3"/>
  <c r="Z1830" i="3"/>
  <c r="X1830" i="3"/>
  <c r="V1830" i="3"/>
  <c r="T1830" i="3"/>
  <c r="Q1830" i="3"/>
  <c r="R1830" i="3" s="1"/>
  <c r="O1830" i="3"/>
  <c r="P1830" i="3" s="1"/>
  <c r="J1830" i="3"/>
  <c r="Z1829" i="3"/>
  <c r="X1829" i="3"/>
  <c r="V1829" i="3"/>
  <c r="T1829" i="3"/>
  <c r="Q1829" i="3"/>
  <c r="R1829" i="3" s="1"/>
  <c r="O1829" i="3"/>
  <c r="P1829" i="3" s="1"/>
  <c r="J1829" i="3"/>
  <c r="Z1828" i="3"/>
  <c r="X1828" i="3"/>
  <c r="V1828" i="3"/>
  <c r="T1828" i="3"/>
  <c r="Q1828" i="3"/>
  <c r="R1828" i="3" s="1"/>
  <c r="O1828" i="3"/>
  <c r="P1828" i="3" s="1"/>
  <c r="J1828" i="3"/>
  <c r="Z1827" i="3"/>
  <c r="X1827" i="3"/>
  <c r="V1827" i="3"/>
  <c r="T1827" i="3"/>
  <c r="Q1827" i="3"/>
  <c r="R1827" i="3" s="1"/>
  <c r="O1827" i="3"/>
  <c r="P1827" i="3" s="1"/>
  <c r="J1827" i="3"/>
  <c r="Z1826" i="3"/>
  <c r="X1826" i="3"/>
  <c r="V1826" i="3"/>
  <c r="T1826" i="3"/>
  <c r="Q1826" i="3"/>
  <c r="R1826" i="3" s="1"/>
  <c r="O1826" i="3"/>
  <c r="P1826" i="3" s="1"/>
  <c r="J1826" i="3"/>
  <c r="Z1825" i="3"/>
  <c r="X1825" i="3"/>
  <c r="V1825" i="3"/>
  <c r="T1825" i="3"/>
  <c r="Q1825" i="3"/>
  <c r="R1825" i="3" s="1"/>
  <c r="O1825" i="3"/>
  <c r="P1825" i="3" s="1"/>
  <c r="J1825" i="3"/>
  <c r="Z1824" i="3"/>
  <c r="X1824" i="3"/>
  <c r="V1824" i="3"/>
  <c r="T1824" i="3"/>
  <c r="Q1824" i="3"/>
  <c r="R1824" i="3" s="1"/>
  <c r="O1824" i="3"/>
  <c r="P1824" i="3" s="1"/>
  <c r="J1824" i="3"/>
  <c r="Z1823" i="3"/>
  <c r="X1823" i="3"/>
  <c r="V1823" i="3"/>
  <c r="T1823" i="3"/>
  <c r="Q1823" i="3"/>
  <c r="R1823" i="3" s="1"/>
  <c r="O1823" i="3"/>
  <c r="P1823" i="3" s="1"/>
  <c r="J1823" i="3"/>
  <c r="Z1822" i="3"/>
  <c r="X1822" i="3"/>
  <c r="V1822" i="3"/>
  <c r="T1822" i="3"/>
  <c r="Q1822" i="3"/>
  <c r="R1822" i="3" s="1"/>
  <c r="O1822" i="3"/>
  <c r="P1822" i="3" s="1"/>
  <c r="J1822" i="3"/>
  <c r="Z1821" i="3"/>
  <c r="X1821" i="3"/>
  <c r="V1821" i="3"/>
  <c r="T1821" i="3"/>
  <c r="Q1821" i="3"/>
  <c r="R1821" i="3" s="1"/>
  <c r="O1821" i="3"/>
  <c r="P1821" i="3" s="1"/>
  <c r="J1821" i="3"/>
  <c r="Z1820" i="3"/>
  <c r="X1820" i="3"/>
  <c r="V1820" i="3"/>
  <c r="T1820" i="3"/>
  <c r="Q1820" i="3"/>
  <c r="R1820" i="3" s="1"/>
  <c r="O1820" i="3"/>
  <c r="P1820" i="3" s="1"/>
  <c r="J1820" i="3"/>
  <c r="Z1819" i="3"/>
  <c r="X1819" i="3"/>
  <c r="V1819" i="3"/>
  <c r="T1819" i="3"/>
  <c r="Q1819" i="3"/>
  <c r="R1819" i="3" s="1"/>
  <c r="O1819" i="3"/>
  <c r="P1819" i="3" s="1"/>
  <c r="J1819" i="3"/>
  <c r="Z1818" i="3"/>
  <c r="X1818" i="3"/>
  <c r="V1818" i="3"/>
  <c r="T1818" i="3"/>
  <c r="Q1818" i="3"/>
  <c r="R1818" i="3" s="1"/>
  <c r="O1818" i="3"/>
  <c r="P1818" i="3" s="1"/>
  <c r="J1818" i="3"/>
  <c r="Z1817" i="3"/>
  <c r="X1817" i="3"/>
  <c r="V1817" i="3"/>
  <c r="T1817" i="3"/>
  <c r="Q1817" i="3"/>
  <c r="R1817" i="3" s="1"/>
  <c r="O1817" i="3"/>
  <c r="P1817" i="3" s="1"/>
  <c r="J1817" i="3"/>
  <c r="Z1816" i="3"/>
  <c r="X1816" i="3"/>
  <c r="V1816" i="3"/>
  <c r="T1816" i="3"/>
  <c r="Q1816" i="3"/>
  <c r="R1816" i="3" s="1"/>
  <c r="O1816" i="3"/>
  <c r="P1816" i="3" s="1"/>
  <c r="J1816" i="3"/>
  <c r="Z1815" i="3"/>
  <c r="X1815" i="3"/>
  <c r="V1815" i="3"/>
  <c r="T1815" i="3"/>
  <c r="Q1815" i="3"/>
  <c r="R1815" i="3" s="1"/>
  <c r="O1815" i="3"/>
  <c r="P1815" i="3" s="1"/>
  <c r="J1815" i="3"/>
  <c r="Z1814" i="3"/>
  <c r="X1814" i="3"/>
  <c r="V1814" i="3"/>
  <c r="T1814" i="3"/>
  <c r="Q1814" i="3"/>
  <c r="R1814" i="3" s="1"/>
  <c r="O1814" i="3"/>
  <c r="P1814" i="3" s="1"/>
  <c r="J1814" i="3"/>
  <c r="Z1813" i="3"/>
  <c r="X1813" i="3"/>
  <c r="V1813" i="3"/>
  <c r="T1813" i="3"/>
  <c r="Q1813" i="3"/>
  <c r="R1813" i="3" s="1"/>
  <c r="O1813" i="3"/>
  <c r="P1813" i="3" s="1"/>
  <c r="J1813" i="3"/>
  <c r="Z1812" i="3"/>
  <c r="X1812" i="3"/>
  <c r="V1812" i="3"/>
  <c r="T1812" i="3"/>
  <c r="Q1812" i="3"/>
  <c r="R1812" i="3" s="1"/>
  <c r="O1812" i="3"/>
  <c r="P1812" i="3" s="1"/>
  <c r="J1812" i="3"/>
  <c r="Z1811" i="3"/>
  <c r="X1811" i="3"/>
  <c r="V1811" i="3"/>
  <c r="T1811" i="3"/>
  <c r="Q1811" i="3"/>
  <c r="R1811" i="3" s="1"/>
  <c r="O1811" i="3"/>
  <c r="P1811" i="3" s="1"/>
  <c r="J1811" i="3"/>
  <c r="Z1810" i="3"/>
  <c r="X1810" i="3"/>
  <c r="V1810" i="3"/>
  <c r="T1810" i="3"/>
  <c r="Q1810" i="3"/>
  <c r="R1810" i="3" s="1"/>
  <c r="O1810" i="3"/>
  <c r="P1810" i="3" s="1"/>
  <c r="J1810" i="3"/>
  <c r="Z1809" i="3"/>
  <c r="X1809" i="3"/>
  <c r="V1809" i="3"/>
  <c r="T1809" i="3"/>
  <c r="Q1809" i="3"/>
  <c r="R1809" i="3" s="1"/>
  <c r="O1809" i="3"/>
  <c r="P1809" i="3" s="1"/>
  <c r="J1809" i="3"/>
  <c r="Z1808" i="3"/>
  <c r="X1808" i="3"/>
  <c r="V1808" i="3"/>
  <c r="T1808" i="3"/>
  <c r="Q1808" i="3"/>
  <c r="R1808" i="3" s="1"/>
  <c r="O1808" i="3"/>
  <c r="P1808" i="3" s="1"/>
  <c r="J1808" i="3"/>
  <c r="Z1807" i="3"/>
  <c r="X1807" i="3"/>
  <c r="V1807" i="3"/>
  <c r="T1807" i="3"/>
  <c r="Q1807" i="3"/>
  <c r="R1807" i="3" s="1"/>
  <c r="O1807" i="3"/>
  <c r="P1807" i="3" s="1"/>
  <c r="J1807" i="3"/>
  <c r="Z1806" i="3"/>
  <c r="X1806" i="3"/>
  <c r="V1806" i="3"/>
  <c r="T1806" i="3"/>
  <c r="Q1806" i="3"/>
  <c r="R1806" i="3" s="1"/>
  <c r="O1806" i="3"/>
  <c r="P1806" i="3" s="1"/>
  <c r="J1806" i="3"/>
  <c r="Z1805" i="3"/>
  <c r="X1805" i="3"/>
  <c r="V1805" i="3"/>
  <c r="T1805" i="3"/>
  <c r="Q1805" i="3"/>
  <c r="R1805" i="3" s="1"/>
  <c r="O1805" i="3"/>
  <c r="P1805" i="3" s="1"/>
  <c r="J1805" i="3"/>
  <c r="Z1804" i="3"/>
  <c r="X1804" i="3"/>
  <c r="V1804" i="3"/>
  <c r="T1804" i="3"/>
  <c r="Q1804" i="3"/>
  <c r="R1804" i="3" s="1"/>
  <c r="O1804" i="3"/>
  <c r="P1804" i="3" s="1"/>
  <c r="J1804" i="3"/>
  <c r="Z1803" i="3"/>
  <c r="X1803" i="3"/>
  <c r="V1803" i="3"/>
  <c r="T1803" i="3"/>
  <c r="Q1803" i="3"/>
  <c r="R1803" i="3" s="1"/>
  <c r="O1803" i="3"/>
  <c r="P1803" i="3" s="1"/>
  <c r="J1803" i="3"/>
  <c r="Z1802" i="3"/>
  <c r="X1802" i="3"/>
  <c r="V1802" i="3"/>
  <c r="T1802" i="3"/>
  <c r="Q1802" i="3"/>
  <c r="R1802" i="3" s="1"/>
  <c r="O1802" i="3"/>
  <c r="P1802" i="3" s="1"/>
  <c r="J1802" i="3"/>
  <c r="Z1801" i="3"/>
  <c r="X1801" i="3"/>
  <c r="V1801" i="3"/>
  <c r="T1801" i="3"/>
  <c r="Q1801" i="3"/>
  <c r="R1801" i="3" s="1"/>
  <c r="O1801" i="3"/>
  <c r="P1801" i="3" s="1"/>
  <c r="J1801" i="3"/>
  <c r="Z1800" i="3"/>
  <c r="X1800" i="3"/>
  <c r="V1800" i="3"/>
  <c r="T1800" i="3"/>
  <c r="Q1800" i="3"/>
  <c r="R1800" i="3" s="1"/>
  <c r="O1800" i="3"/>
  <c r="P1800" i="3" s="1"/>
  <c r="J1800" i="3"/>
  <c r="Z1799" i="3"/>
  <c r="X1799" i="3"/>
  <c r="V1799" i="3"/>
  <c r="T1799" i="3"/>
  <c r="Q1799" i="3"/>
  <c r="R1799" i="3" s="1"/>
  <c r="O1799" i="3"/>
  <c r="P1799" i="3" s="1"/>
  <c r="J1799" i="3"/>
  <c r="Z1798" i="3"/>
  <c r="X1798" i="3"/>
  <c r="V1798" i="3"/>
  <c r="T1798" i="3"/>
  <c r="Q1798" i="3"/>
  <c r="R1798" i="3" s="1"/>
  <c r="O1798" i="3"/>
  <c r="P1798" i="3" s="1"/>
  <c r="J1798" i="3"/>
  <c r="Z1797" i="3"/>
  <c r="X1797" i="3"/>
  <c r="V1797" i="3"/>
  <c r="T1797" i="3"/>
  <c r="Q1797" i="3"/>
  <c r="R1797" i="3" s="1"/>
  <c r="O1797" i="3"/>
  <c r="P1797" i="3" s="1"/>
  <c r="J1797" i="3"/>
  <c r="Z1796" i="3"/>
  <c r="X1796" i="3"/>
  <c r="V1796" i="3"/>
  <c r="T1796" i="3"/>
  <c r="Q1796" i="3"/>
  <c r="R1796" i="3" s="1"/>
  <c r="O1796" i="3"/>
  <c r="P1796" i="3" s="1"/>
  <c r="J1796" i="3"/>
  <c r="Z1795" i="3"/>
  <c r="X1795" i="3"/>
  <c r="V1795" i="3"/>
  <c r="T1795" i="3"/>
  <c r="Q1795" i="3"/>
  <c r="R1795" i="3" s="1"/>
  <c r="O1795" i="3"/>
  <c r="P1795" i="3" s="1"/>
  <c r="J1795" i="3"/>
  <c r="Z1794" i="3"/>
  <c r="X1794" i="3"/>
  <c r="V1794" i="3"/>
  <c r="T1794" i="3"/>
  <c r="Q1794" i="3"/>
  <c r="R1794" i="3" s="1"/>
  <c r="O1794" i="3"/>
  <c r="P1794" i="3" s="1"/>
  <c r="J1794" i="3"/>
  <c r="Z1793" i="3"/>
  <c r="X1793" i="3"/>
  <c r="V1793" i="3"/>
  <c r="T1793" i="3"/>
  <c r="Q1793" i="3"/>
  <c r="R1793" i="3" s="1"/>
  <c r="O1793" i="3"/>
  <c r="P1793" i="3" s="1"/>
  <c r="J1793" i="3"/>
  <c r="Z1792" i="3"/>
  <c r="X1792" i="3"/>
  <c r="V1792" i="3"/>
  <c r="T1792" i="3"/>
  <c r="Q1792" i="3"/>
  <c r="R1792" i="3" s="1"/>
  <c r="O1792" i="3"/>
  <c r="P1792" i="3" s="1"/>
  <c r="J1792" i="3"/>
  <c r="Z1791" i="3"/>
  <c r="X1791" i="3"/>
  <c r="V1791" i="3"/>
  <c r="T1791" i="3"/>
  <c r="Q1791" i="3"/>
  <c r="R1791" i="3" s="1"/>
  <c r="O1791" i="3"/>
  <c r="P1791" i="3" s="1"/>
  <c r="J1791" i="3"/>
  <c r="Z1790" i="3"/>
  <c r="X1790" i="3"/>
  <c r="V1790" i="3"/>
  <c r="T1790" i="3"/>
  <c r="Q1790" i="3"/>
  <c r="R1790" i="3" s="1"/>
  <c r="O1790" i="3"/>
  <c r="P1790" i="3" s="1"/>
  <c r="J1790" i="3"/>
  <c r="Z1789" i="3"/>
  <c r="X1789" i="3"/>
  <c r="V1789" i="3"/>
  <c r="T1789" i="3"/>
  <c r="Q1789" i="3"/>
  <c r="R1789" i="3" s="1"/>
  <c r="O1789" i="3"/>
  <c r="P1789" i="3" s="1"/>
  <c r="J1789" i="3"/>
  <c r="Z1788" i="3"/>
  <c r="X1788" i="3"/>
  <c r="V1788" i="3"/>
  <c r="T1788" i="3"/>
  <c r="Q1788" i="3"/>
  <c r="R1788" i="3" s="1"/>
  <c r="O1788" i="3"/>
  <c r="P1788" i="3" s="1"/>
  <c r="J1788" i="3"/>
  <c r="Z1787" i="3"/>
  <c r="X1787" i="3"/>
  <c r="V1787" i="3"/>
  <c r="T1787" i="3"/>
  <c r="Q1787" i="3"/>
  <c r="R1787" i="3" s="1"/>
  <c r="O1787" i="3"/>
  <c r="P1787" i="3" s="1"/>
  <c r="J1787" i="3"/>
  <c r="Z1786" i="3"/>
  <c r="X1786" i="3"/>
  <c r="V1786" i="3"/>
  <c r="T1786" i="3"/>
  <c r="Q1786" i="3"/>
  <c r="R1786" i="3" s="1"/>
  <c r="O1786" i="3"/>
  <c r="P1786" i="3" s="1"/>
  <c r="J1786" i="3"/>
  <c r="Z1785" i="3"/>
  <c r="X1785" i="3"/>
  <c r="V1785" i="3"/>
  <c r="T1785" i="3"/>
  <c r="Q1785" i="3"/>
  <c r="R1785" i="3" s="1"/>
  <c r="O1785" i="3"/>
  <c r="P1785" i="3" s="1"/>
  <c r="J1785" i="3"/>
  <c r="Z1784" i="3"/>
  <c r="X1784" i="3"/>
  <c r="V1784" i="3"/>
  <c r="T1784" i="3"/>
  <c r="Q1784" i="3"/>
  <c r="R1784" i="3" s="1"/>
  <c r="O1784" i="3"/>
  <c r="P1784" i="3" s="1"/>
  <c r="J1784" i="3"/>
  <c r="Z1783" i="3"/>
  <c r="X1783" i="3"/>
  <c r="V1783" i="3"/>
  <c r="T1783" i="3"/>
  <c r="Q1783" i="3"/>
  <c r="R1783" i="3" s="1"/>
  <c r="O1783" i="3"/>
  <c r="P1783" i="3" s="1"/>
  <c r="J1783" i="3"/>
  <c r="Z1782" i="3"/>
  <c r="X1782" i="3"/>
  <c r="V1782" i="3"/>
  <c r="T1782" i="3"/>
  <c r="Q1782" i="3"/>
  <c r="R1782" i="3" s="1"/>
  <c r="O1782" i="3"/>
  <c r="P1782" i="3" s="1"/>
  <c r="J1782" i="3"/>
  <c r="Z1781" i="3"/>
  <c r="X1781" i="3"/>
  <c r="V1781" i="3"/>
  <c r="T1781" i="3"/>
  <c r="Q1781" i="3"/>
  <c r="R1781" i="3" s="1"/>
  <c r="O1781" i="3"/>
  <c r="P1781" i="3" s="1"/>
  <c r="J1781" i="3"/>
  <c r="Z1780" i="3"/>
  <c r="X1780" i="3"/>
  <c r="V1780" i="3"/>
  <c r="T1780" i="3"/>
  <c r="Q1780" i="3"/>
  <c r="R1780" i="3" s="1"/>
  <c r="O1780" i="3"/>
  <c r="P1780" i="3" s="1"/>
  <c r="J1780" i="3"/>
  <c r="Z1779" i="3"/>
  <c r="X1779" i="3"/>
  <c r="V1779" i="3"/>
  <c r="T1779" i="3"/>
  <c r="Q1779" i="3"/>
  <c r="R1779" i="3" s="1"/>
  <c r="O1779" i="3"/>
  <c r="P1779" i="3" s="1"/>
  <c r="J1779" i="3"/>
  <c r="Z1778" i="3"/>
  <c r="X1778" i="3"/>
  <c r="V1778" i="3"/>
  <c r="T1778" i="3"/>
  <c r="Q1778" i="3"/>
  <c r="R1778" i="3" s="1"/>
  <c r="O1778" i="3"/>
  <c r="P1778" i="3" s="1"/>
  <c r="J1778" i="3"/>
  <c r="Z1777" i="3"/>
  <c r="X1777" i="3"/>
  <c r="V1777" i="3"/>
  <c r="T1777" i="3"/>
  <c r="Q1777" i="3"/>
  <c r="R1777" i="3" s="1"/>
  <c r="O1777" i="3"/>
  <c r="P1777" i="3" s="1"/>
  <c r="J1777" i="3"/>
  <c r="Z1776" i="3"/>
  <c r="X1776" i="3"/>
  <c r="V1776" i="3"/>
  <c r="T1776" i="3"/>
  <c r="Q1776" i="3"/>
  <c r="R1776" i="3" s="1"/>
  <c r="O1776" i="3"/>
  <c r="P1776" i="3" s="1"/>
  <c r="J1776" i="3"/>
  <c r="Z1775" i="3"/>
  <c r="X1775" i="3"/>
  <c r="V1775" i="3"/>
  <c r="T1775" i="3"/>
  <c r="Q1775" i="3"/>
  <c r="R1775" i="3" s="1"/>
  <c r="O1775" i="3"/>
  <c r="P1775" i="3" s="1"/>
  <c r="J1775" i="3"/>
  <c r="Z1774" i="3"/>
  <c r="X1774" i="3"/>
  <c r="V1774" i="3"/>
  <c r="T1774" i="3"/>
  <c r="Q1774" i="3"/>
  <c r="R1774" i="3" s="1"/>
  <c r="O1774" i="3"/>
  <c r="P1774" i="3" s="1"/>
  <c r="J1774" i="3"/>
  <c r="Z1773" i="3"/>
  <c r="X1773" i="3"/>
  <c r="V1773" i="3"/>
  <c r="T1773" i="3"/>
  <c r="Q1773" i="3"/>
  <c r="R1773" i="3" s="1"/>
  <c r="O1773" i="3"/>
  <c r="P1773" i="3" s="1"/>
  <c r="J1773" i="3"/>
  <c r="Z1772" i="3"/>
  <c r="X1772" i="3"/>
  <c r="V1772" i="3"/>
  <c r="T1772" i="3"/>
  <c r="Q1772" i="3"/>
  <c r="R1772" i="3" s="1"/>
  <c r="O1772" i="3"/>
  <c r="P1772" i="3" s="1"/>
  <c r="J1772" i="3"/>
  <c r="Z1771" i="3"/>
  <c r="X1771" i="3"/>
  <c r="V1771" i="3"/>
  <c r="T1771" i="3"/>
  <c r="Q1771" i="3"/>
  <c r="R1771" i="3" s="1"/>
  <c r="O1771" i="3"/>
  <c r="P1771" i="3" s="1"/>
  <c r="J1771" i="3"/>
  <c r="Z1770" i="3"/>
  <c r="X1770" i="3"/>
  <c r="V1770" i="3"/>
  <c r="T1770" i="3"/>
  <c r="Q1770" i="3"/>
  <c r="R1770" i="3" s="1"/>
  <c r="O1770" i="3"/>
  <c r="P1770" i="3" s="1"/>
  <c r="J1770" i="3"/>
  <c r="Z1769" i="3"/>
  <c r="X1769" i="3"/>
  <c r="V1769" i="3"/>
  <c r="T1769" i="3"/>
  <c r="Q1769" i="3"/>
  <c r="R1769" i="3" s="1"/>
  <c r="O1769" i="3"/>
  <c r="P1769" i="3" s="1"/>
  <c r="J1769" i="3"/>
  <c r="Z1768" i="3"/>
  <c r="X1768" i="3"/>
  <c r="V1768" i="3"/>
  <c r="T1768" i="3"/>
  <c r="Q1768" i="3"/>
  <c r="R1768" i="3" s="1"/>
  <c r="O1768" i="3"/>
  <c r="P1768" i="3" s="1"/>
  <c r="J1768" i="3"/>
  <c r="Z1767" i="3"/>
  <c r="X1767" i="3"/>
  <c r="V1767" i="3"/>
  <c r="T1767" i="3"/>
  <c r="Q1767" i="3"/>
  <c r="R1767" i="3" s="1"/>
  <c r="O1767" i="3"/>
  <c r="P1767" i="3" s="1"/>
  <c r="J1767" i="3"/>
  <c r="Z1766" i="3"/>
  <c r="X1766" i="3"/>
  <c r="V1766" i="3"/>
  <c r="T1766" i="3"/>
  <c r="Q1766" i="3"/>
  <c r="R1766" i="3" s="1"/>
  <c r="O1766" i="3"/>
  <c r="P1766" i="3" s="1"/>
  <c r="J1766" i="3"/>
  <c r="Z1765" i="3"/>
  <c r="X1765" i="3"/>
  <c r="V1765" i="3"/>
  <c r="T1765" i="3"/>
  <c r="Q1765" i="3"/>
  <c r="R1765" i="3" s="1"/>
  <c r="O1765" i="3"/>
  <c r="P1765" i="3" s="1"/>
  <c r="J1765" i="3"/>
  <c r="Z1764" i="3"/>
  <c r="X1764" i="3"/>
  <c r="V1764" i="3"/>
  <c r="T1764" i="3"/>
  <c r="Q1764" i="3"/>
  <c r="R1764" i="3" s="1"/>
  <c r="O1764" i="3"/>
  <c r="P1764" i="3" s="1"/>
  <c r="J1764" i="3"/>
  <c r="Z1763" i="3"/>
  <c r="X1763" i="3"/>
  <c r="V1763" i="3"/>
  <c r="T1763" i="3"/>
  <c r="Q1763" i="3"/>
  <c r="R1763" i="3" s="1"/>
  <c r="O1763" i="3"/>
  <c r="P1763" i="3" s="1"/>
  <c r="J1763" i="3"/>
  <c r="Z1762" i="3"/>
  <c r="X1762" i="3"/>
  <c r="V1762" i="3"/>
  <c r="T1762" i="3"/>
  <c r="Q1762" i="3"/>
  <c r="R1762" i="3" s="1"/>
  <c r="O1762" i="3"/>
  <c r="P1762" i="3" s="1"/>
  <c r="J1762" i="3"/>
  <c r="Z1761" i="3"/>
  <c r="X1761" i="3"/>
  <c r="V1761" i="3"/>
  <c r="T1761" i="3"/>
  <c r="Q1761" i="3"/>
  <c r="R1761" i="3" s="1"/>
  <c r="O1761" i="3"/>
  <c r="P1761" i="3" s="1"/>
  <c r="J1761" i="3"/>
  <c r="Z1760" i="3"/>
  <c r="X1760" i="3"/>
  <c r="V1760" i="3"/>
  <c r="T1760" i="3"/>
  <c r="Q1760" i="3"/>
  <c r="R1760" i="3" s="1"/>
  <c r="O1760" i="3"/>
  <c r="P1760" i="3" s="1"/>
  <c r="J1760" i="3"/>
  <c r="Z1759" i="3"/>
  <c r="X1759" i="3"/>
  <c r="V1759" i="3"/>
  <c r="T1759" i="3"/>
  <c r="Q1759" i="3"/>
  <c r="R1759" i="3" s="1"/>
  <c r="O1759" i="3"/>
  <c r="P1759" i="3" s="1"/>
  <c r="J1759" i="3"/>
  <c r="Z1758" i="3"/>
  <c r="X1758" i="3"/>
  <c r="V1758" i="3"/>
  <c r="T1758" i="3"/>
  <c r="Q1758" i="3"/>
  <c r="R1758" i="3" s="1"/>
  <c r="O1758" i="3"/>
  <c r="P1758" i="3" s="1"/>
  <c r="J1758" i="3"/>
  <c r="Z1757" i="3"/>
  <c r="X1757" i="3"/>
  <c r="V1757" i="3"/>
  <c r="T1757" i="3"/>
  <c r="Q1757" i="3"/>
  <c r="R1757" i="3" s="1"/>
  <c r="O1757" i="3"/>
  <c r="P1757" i="3" s="1"/>
  <c r="J1757" i="3"/>
  <c r="Z1756" i="3"/>
  <c r="X1756" i="3"/>
  <c r="V1756" i="3"/>
  <c r="T1756" i="3"/>
  <c r="Q1756" i="3"/>
  <c r="R1756" i="3" s="1"/>
  <c r="O1756" i="3"/>
  <c r="P1756" i="3" s="1"/>
  <c r="J1756" i="3"/>
  <c r="Z1755" i="3"/>
  <c r="X1755" i="3"/>
  <c r="V1755" i="3"/>
  <c r="T1755" i="3"/>
  <c r="Q1755" i="3"/>
  <c r="R1755" i="3" s="1"/>
  <c r="O1755" i="3"/>
  <c r="P1755" i="3" s="1"/>
  <c r="J1755" i="3"/>
  <c r="Z1754" i="3"/>
  <c r="X1754" i="3"/>
  <c r="V1754" i="3"/>
  <c r="T1754" i="3"/>
  <c r="Q1754" i="3"/>
  <c r="R1754" i="3" s="1"/>
  <c r="O1754" i="3"/>
  <c r="P1754" i="3" s="1"/>
  <c r="J1754" i="3"/>
  <c r="Z1753" i="3"/>
  <c r="X1753" i="3"/>
  <c r="V1753" i="3"/>
  <c r="T1753" i="3"/>
  <c r="Q1753" i="3"/>
  <c r="R1753" i="3" s="1"/>
  <c r="O1753" i="3"/>
  <c r="P1753" i="3" s="1"/>
  <c r="J1753" i="3"/>
  <c r="Z1752" i="3"/>
  <c r="X1752" i="3"/>
  <c r="V1752" i="3"/>
  <c r="T1752" i="3"/>
  <c r="Q1752" i="3"/>
  <c r="R1752" i="3" s="1"/>
  <c r="O1752" i="3"/>
  <c r="P1752" i="3" s="1"/>
  <c r="J1752" i="3"/>
  <c r="Z1751" i="3"/>
  <c r="X1751" i="3"/>
  <c r="V1751" i="3"/>
  <c r="T1751" i="3"/>
  <c r="Q1751" i="3"/>
  <c r="R1751" i="3" s="1"/>
  <c r="O1751" i="3"/>
  <c r="P1751" i="3" s="1"/>
  <c r="J1751" i="3"/>
  <c r="Z1750" i="3"/>
  <c r="X1750" i="3"/>
  <c r="V1750" i="3"/>
  <c r="T1750" i="3"/>
  <c r="Q1750" i="3"/>
  <c r="R1750" i="3" s="1"/>
  <c r="O1750" i="3"/>
  <c r="P1750" i="3" s="1"/>
  <c r="J1750" i="3"/>
  <c r="Z1749" i="3"/>
  <c r="X1749" i="3"/>
  <c r="V1749" i="3"/>
  <c r="T1749" i="3"/>
  <c r="Q1749" i="3"/>
  <c r="R1749" i="3" s="1"/>
  <c r="O1749" i="3"/>
  <c r="P1749" i="3" s="1"/>
  <c r="J1749" i="3"/>
  <c r="Z1748" i="3"/>
  <c r="X1748" i="3"/>
  <c r="V1748" i="3"/>
  <c r="T1748" i="3"/>
  <c r="Q1748" i="3"/>
  <c r="R1748" i="3" s="1"/>
  <c r="O1748" i="3"/>
  <c r="P1748" i="3" s="1"/>
  <c r="J1748" i="3"/>
  <c r="Z1747" i="3"/>
  <c r="X1747" i="3"/>
  <c r="V1747" i="3"/>
  <c r="T1747" i="3"/>
  <c r="Q1747" i="3"/>
  <c r="R1747" i="3" s="1"/>
  <c r="O1747" i="3"/>
  <c r="P1747" i="3" s="1"/>
  <c r="J1747" i="3"/>
  <c r="Z1746" i="3"/>
  <c r="X1746" i="3"/>
  <c r="V1746" i="3"/>
  <c r="T1746" i="3"/>
  <c r="Q1746" i="3"/>
  <c r="R1746" i="3" s="1"/>
  <c r="O1746" i="3"/>
  <c r="P1746" i="3" s="1"/>
  <c r="J1746" i="3"/>
  <c r="Z1745" i="3"/>
  <c r="X1745" i="3"/>
  <c r="V1745" i="3"/>
  <c r="T1745" i="3"/>
  <c r="Q1745" i="3"/>
  <c r="R1745" i="3" s="1"/>
  <c r="O1745" i="3"/>
  <c r="P1745" i="3" s="1"/>
  <c r="J1745" i="3"/>
  <c r="Z1744" i="3"/>
  <c r="X1744" i="3"/>
  <c r="V1744" i="3"/>
  <c r="T1744" i="3"/>
  <c r="Q1744" i="3"/>
  <c r="R1744" i="3" s="1"/>
  <c r="O1744" i="3"/>
  <c r="P1744" i="3" s="1"/>
  <c r="J1744" i="3"/>
  <c r="Z1743" i="3"/>
  <c r="X1743" i="3"/>
  <c r="V1743" i="3"/>
  <c r="T1743" i="3"/>
  <c r="Q1743" i="3"/>
  <c r="R1743" i="3" s="1"/>
  <c r="O1743" i="3"/>
  <c r="P1743" i="3" s="1"/>
  <c r="J1743" i="3"/>
  <c r="Z1742" i="3"/>
  <c r="X1742" i="3"/>
  <c r="V1742" i="3"/>
  <c r="T1742" i="3"/>
  <c r="Q1742" i="3"/>
  <c r="R1742" i="3" s="1"/>
  <c r="O1742" i="3"/>
  <c r="P1742" i="3" s="1"/>
  <c r="J1742" i="3"/>
  <c r="Z1741" i="3"/>
  <c r="X1741" i="3"/>
  <c r="V1741" i="3"/>
  <c r="T1741" i="3"/>
  <c r="Q1741" i="3"/>
  <c r="R1741" i="3" s="1"/>
  <c r="O1741" i="3"/>
  <c r="P1741" i="3" s="1"/>
  <c r="J1741" i="3"/>
  <c r="Z1740" i="3"/>
  <c r="X1740" i="3"/>
  <c r="V1740" i="3"/>
  <c r="T1740" i="3"/>
  <c r="Q1740" i="3"/>
  <c r="R1740" i="3" s="1"/>
  <c r="O1740" i="3"/>
  <c r="P1740" i="3" s="1"/>
  <c r="J1740" i="3"/>
  <c r="Z1739" i="3"/>
  <c r="X1739" i="3"/>
  <c r="V1739" i="3"/>
  <c r="T1739" i="3"/>
  <c r="Q1739" i="3"/>
  <c r="R1739" i="3" s="1"/>
  <c r="O1739" i="3"/>
  <c r="P1739" i="3" s="1"/>
  <c r="J1739" i="3"/>
  <c r="Z1738" i="3"/>
  <c r="X1738" i="3"/>
  <c r="V1738" i="3"/>
  <c r="T1738" i="3"/>
  <c r="Q1738" i="3"/>
  <c r="R1738" i="3" s="1"/>
  <c r="O1738" i="3"/>
  <c r="P1738" i="3" s="1"/>
  <c r="J1738" i="3"/>
  <c r="Z1737" i="3"/>
  <c r="X1737" i="3"/>
  <c r="V1737" i="3"/>
  <c r="T1737" i="3"/>
  <c r="Q1737" i="3"/>
  <c r="R1737" i="3" s="1"/>
  <c r="O1737" i="3"/>
  <c r="P1737" i="3" s="1"/>
  <c r="J1737" i="3"/>
  <c r="Z1736" i="3"/>
  <c r="X1736" i="3"/>
  <c r="V1736" i="3"/>
  <c r="T1736" i="3"/>
  <c r="Q1736" i="3"/>
  <c r="R1736" i="3" s="1"/>
  <c r="O1736" i="3"/>
  <c r="P1736" i="3" s="1"/>
  <c r="J1736" i="3"/>
  <c r="Z1735" i="3"/>
  <c r="X1735" i="3"/>
  <c r="V1735" i="3"/>
  <c r="T1735" i="3"/>
  <c r="Q1735" i="3"/>
  <c r="R1735" i="3" s="1"/>
  <c r="O1735" i="3"/>
  <c r="P1735" i="3" s="1"/>
  <c r="J1735" i="3"/>
  <c r="Z1734" i="3"/>
  <c r="X1734" i="3"/>
  <c r="V1734" i="3"/>
  <c r="T1734" i="3"/>
  <c r="Q1734" i="3"/>
  <c r="R1734" i="3" s="1"/>
  <c r="O1734" i="3"/>
  <c r="P1734" i="3" s="1"/>
  <c r="J1734" i="3"/>
  <c r="Z1733" i="3"/>
  <c r="X1733" i="3"/>
  <c r="V1733" i="3"/>
  <c r="T1733" i="3"/>
  <c r="Q1733" i="3"/>
  <c r="R1733" i="3" s="1"/>
  <c r="O1733" i="3"/>
  <c r="P1733" i="3" s="1"/>
  <c r="J1733" i="3"/>
  <c r="Z1732" i="3"/>
  <c r="X1732" i="3"/>
  <c r="V1732" i="3"/>
  <c r="T1732" i="3"/>
  <c r="Q1732" i="3"/>
  <c r="R1732" i="3" s="1"/>
  <c r="O1732" i="3"/>
  <c r="P1732" i="3" s="1"/>
  <c r="J1732" i="3"/>
  <c r="Z1731" i="3"/>
  <c r="X1731" i="3"/>
  <c r="V1731" i="3"/>
  <c r="T1731" i="3"/>
  <c r="Q1731" i="3"/>
  <c r="R1731" i="3" s="1"/>
  <c r="O1731" i="3"/>
  <c r="P1731" i="3" s="1"/>
  <c r="J1731" i="3"/>
  <c r="Z1730" i="3"/>
  <c r="X1730" i="3"/>
  <c r="V1730" i="3"/>
  <c r="T1730" i="3"/>
  <c r="Q1730" i="3"/>
  <c r="R1730" i="3" s="1"/>
  <c r="O1730" i="3"/>
  <c r="P1730" i="3" s="1"/>
  <c r="J1730" i="3"/>
  <c r="Z1729" i="3"/>
  <c r="X1729" i="3"/>
  <c r="V1729" i="3"/>
  <c r="T1729" i="3"/>
  <c r="Q1729" i="3"/>
  <c r="R1729" i="3" s="1"/>
  <c r="O1729" i="3"/>
  <c r="P1729" i="3" s="1"/>
  <c r="J1729" i="3"/>
  <c r="Z1728" i="3"/>
  <c r="X1728" i="3"/>
  <c r="V1728" i="3"/>
  <c r="T1728" i="3"/>
  <c r="Q1728" i="3"/>
  <c r="R1728" i="3" s="1"/>
  <c r="O1728" i="3"/>
  <c r="P1728" i="3" s="1"/>
  <c r="J1728" i="3"/>
  <c r="Z1727" i="3"/>
  <c r="X1727" i="3"/>
  <c r="V1727" i="3"/>
  <c r="T1727" i="3"/>
  <c r="Q1727" i="3"/>
  <c r="R1727" i="3" s="1"/>
  <c r="O1727" i="3"/>
  <c r="P1727" i="3" s="1"/>
  <c r="J1727" i="3"/>
  <c r="Z1726" i="3"/>
  <c r="X1726" i="3"/>
  <c r="V1726" i="3"/>
  <c r="T1726" i="3"/>
  <c r="Q1726" i="3"/>
  <c r="R1726" i="3" s="1"/>
  <c r="O1726" i="3"/>
  <c r="P1726" i="3" s="1"/>
  <c r="J1726" i="3"/>
  <c r="Z1725" i="3"/>
  <c r="X1725" i="3"/>
  <c r="V1725" i="3"/>
  <c r="T1725" i="3"/>
  <c r="Q1725" i="3"/>
  <c r="R1725" i="3" s="1"/>
  <c r="O1725" i="3"/>
  <c r="P1725" i="3" s="1"/>
  <c r="J1725" i="3"/>
  <c r="Z1724" i="3"/>
  <c r="X1724" i="3"/>
  <c r="V1724" i="3"/>
  <c r="T1724" i="3"/>
  <c r="Q1724" i="3"/>
  <c r="R1724" i="3" s="1"/>
  <c r="O1724" i="3"/>
  <c r="P1724" i="3" s="1"/>
  <c r="J1724" i="3"/>
  <c r="Z1723" i="3"/>
  <c r="X1723" i="3"/>
  <c r="V1723" i="3"/>
  <c r="T1723" i="3"/>
  <c r="Q1723" i="3"/>
  <c r="R1723" i="3" s="1"/>
  <c r="O1723" i="3"/>
  <c r="P1723" i="3" s="1"/>
  <c r="J1723" i="3"/>
  <c r="Z1722" i="3"/>
  <c r="X1722" i="3"/>
  <c r="V1722" i="3"/>
  <c r="T1722" i="3"/>
  <c r="Q1722" i="3"/>
  <c r="R1722" i="3" s="1"/>
  <c r="O1722" i="3"/>
  <c r="P1722" i="3" s="1"/>
  <c r="J1722" i="3"/>
  <c r="Z1721" i="3"/>
  <c r="X1721" i="3"/>
  <c r="V1721" i="3"/>
  <c r="T1721" i="3"/>
  <c r="Q1721" i="3"/>
  <c r="R1721" i="3" s="1"/>
  <c r="O1721" i="3"/>
  <c r="P1721" i="3" s="1"/>
  <c r="J1721" i="3"/>
  <c r="Z1720" i="3"/>
  <c r="X1720" i="3"/>
  <c r="V1720" i="3"/>
  <c r="T1720" i="3"/>
  <c r="Q1720" i="3"/>
  <c r="R1720" i="3" s="1"/>
  <c r="O1720" i="3"/>
  <c r="P1720" i="3" s="1"/>
  <c r="J1720" i="3"/>
  <c r="Z1719" i="3"/>
  <c r="X1719" i="3"/>
  <c r="V1719" i="3"/>
  <c r="T1719" i="3"/>
  <c r="Q1719" i="3"/>
  <c r="R1719" i="3" s="1"/>
  <c r="O1719" i="3"/>
  <c r="P1719" i="3" s="1"/>
  <c r="J1719" i="3"/>
  <c r="Z1718" i="3"/>
  <c r="X1718" i="3"/>
  <c r="V1718" i="3"/>
  <c r="T1718" i="3"/>
  <c r="Q1718" i="3"/>
  <c r="R1718" i="3" s="1"/>
  <c r="O1718" i="3"/>
  <c r="P1718" i="3" s="1"/>
  <c r="J1718" i="3"/>
  <c r="Z1717" i="3"/>
  <c r="X1717" i="3"/>
  <c r="V1717" i="3"/>
  <c r="T1717" i="3"/>
  <c r="Q1717" i="3"/>
  <c r="R1717" i="3" s="1"/>
  <c r="O1717" i="3"/>
  <c r="P1717" i="3" s="1"/>
  <c r="J1717" i="3"/>
  <c r="Z1716" i="3"/>
  <c r="X1716" i="3"/>
  <c r="V1716" i="3"/>
  <c r="T1716" i="3"/>
  <c r="Q1716" i="3"/>
  <c r="R1716" i="3" s="1"/>
  <c r="O1716" i="3"/>
  <c r="P1716" i="3" s="1"/>
  <c r="J1716" i="3"/>
  <c r="Z1715" i="3"/>
  <c r="X1715" i="3"/>
  <c r="V1715" i="3"/>
  <c r="T1715" i="3"/>
  <c r="Q1715" i="3"/>
  <c r="R1715" i="3" s="1"/>
  <c r="O1715" i="3"/>
  <c r="P1715" i="3" s="1"/>
  <c r="J1715" i="3"/>
  <c r="Z1714" i="3"/>
  <c r="X1714" i="3"/>
  <c r="V1714" i="3"/>
  <c r="T1714" i="3"/>
  <c r="Q1714" i="3"/>
  <c r="R1714" i="3" s="1"/>
  <c r="O1714" i="3"/>
  <c r="P1714" i="3" s="1"/>
  <c r="J1714" i="3"/>
  <c r="Z1713" i="3"/>
  <c r="X1713" i="3"/>
  <c r="V1713" i="3"/>
  <c r="T1713" i="3"/>
  <c r="Q1713" i="3"/>
  <c r="R1713" i="3" s="1"/>
  <c r="O1713" i="3"/>
  <c r="P1713" i="3" s="1"/>
  <c r="J1713" i="3"/>
  <c r="Z1712" i="3"/>
  <c r="X1712" i="3"/>
  <c r="V1712" i="3"/>
  <c r="T1712" i="3"/>
  <c r="Q1712" i="3"/>
  <c r="R1712" i="3" s="1"/>
  <c r="O1712" i="3"/>
  <c r="P1712" i="3" s="1"/>
  <c r="J1712" i="3"/>
  <c r="Z1711" i="3"/>
  <c r="X1711" i="3"/>
  <c r="V1711" i="3"/>
  <c r="T1711" i="3"/>
  <c r="Q1711" i="3"/>
  <c r="R1711" i="3" s="1"/>
  <c r="O1711" i="3"/>
  <c r="P1711" i="3" s="1"/>
  <c r="J1711" i="3"/>
  <c r="Z1710" i="3"/>
  <c r="X1710" i="3"/>
  <c r="V1710" i="3"/>
  <c r="T1710" i="3"/>
  <c r="Q1710" i="3"/>
  <c r="R1710" i="3" s="1"/>
  <c r="O1710" i="3"/>
  <c r="P1710" i="3" s="1"/>
  <c r="J1710" i="3"/>
  <c r="Z1709" i="3"/>
  <c r="X1709" i="3"/>
  <c r="V1709" i="3"/>
  <c r="T1709" i="3"/>
  <c r="Q1709" i="3"/>
  <c r="R1709" i="3" s="1"/>
  <c r="O1709" i="3"/>
  <c r="P1709" i="3" s="1"/>
  <c r="J1709" i="3"/>
  <c r="Z1708" i="3"/>
  <c r="X1708" i="3"/>
  <c r="V1708" i="3"/>
  <c r="T1708" i="3"/>
  <c r="Q1708" i="3"/>
  <c r="R1708" i="3" s="1"/>
  <c r="O1708" i="3"/>
  <c r="P1708" i="3" s="1"/>
  <c r="J1708" i="3"/>
  <c r="Z1707" i="3"/>
  <c r="X1707" i="3"/>
  <c r="V1707" i="3"/>
  <c r="T1707" i="3"/>
  <c r="Q1707" i="3"/>
  <c r="R1707" i="3" s="1"/>
  <c r="O1707" i="3"/>
  <c r="P1707" i="3" s="1"/>
  <c r="J1707" i="3"/>
  <c r="Z1706" i="3"/>
  <c r="X1706" i="3"/>
  <c r="V1706" i="3"/>
  <c r="T1706" i="3"/>
  <c r="Q1706" i="3"/>
  <c r="R1706" i="3" s="1"/>
  <c r="O1706" i="3"/>
  <c r="P1706" i="3" s="1"/>
  <c r="J1706" i="3"/>
  <c r="Z1705" i="3"/>
  <c r="X1705" i="3"/>
  <c r="V1705" i="3"/>
  <c r="T1705" i="3"/>
  <c r="Q1705" i="3"/>
  <c r="R1705" i="3" s="1"/>
  <c r="O1705" i="3"/>
  <c r="P1705" i="3" s="1"/>
  <c r="J1705" i="3"/>
  <c r="Z1704" i="3"/>
  <c r="X1704" i="3"/>
  <c r="V1704" i="3"/>
  <c r="T1704" i="3"/>
  <c r="Q1704" i="3"/>
  <c r="R1704" i="3" s="1"/>
  <c r="O1704" i="3"/>
  <c r="P1704" i="3" s="1"/>
  <c r="J1704" i="3"/>
  <c r="Z1703" i="3"/>
  <c r="X1703" i="3"/>
  <c r="V1703" i="3"/>
  <c r="T1703" i="3"/>
  <c r="Q1703" i="3"/>
  <c r="R1703" i="3" s="1"/>
  <c r="O1703" i="3"/>
  <c r="P1703" i="3" s="1"/>
  <c r="J1703" i="3"/>
  <c r="Z1702" i="3"/>
  <c r="X1702" i="3"/>
  <c r="V1702" i="3"/>
  <c r="T1702" i="3"/>
  <c r="Q1702" i="3"/>
  <c r="R1702" i="3" s="1"/>
  <c r="O1702" i="3"/>
  <c r="P1702" i="3" s="1"/>
  <c r="J1702" i="3"/>
  <c r="Z1701" i="3"/>
  <c r="X1701" i="3"/>
  <c r="V1701" i="3"/>
  <c r="T1701" i="3"/>
  <c r="Q1701" i="3"/>
  <c r="R1701" i="3" s="1"/>
  <c r="O1701" i="3"/>
  <c r="P1701" i="3" s="1"/>
  <c r="J1701" i="3"/>
  <c r="Z1700" i="3"/>
  <c r="X1700" i="3"/>
  <c r="V1700" i="3"/>
  <c r="T1700" i="3"/>
  <c r="Q1700" i="3"/>
  <c r="R1700" i="3" s="1"/>
  <c r="O1700" i="3"/>
  <c r="P1700" i="3" s="1"/>
  <c r="J1700" i="3"/>
  <c r="Z1699" i="3"/>
  <c r="X1699" i="3"/>
  <c r="V1699" i="3"/>
  <c r="T1699" i="3"/>
  <c r="Q1699" i="3"/>
  <c r="R1699" i="3" s="1"/>
  <c r="O1699" i="3"/>
  <c r="P1699" i="3" s="1"/>
  <c r="J1699" i="3"/>
  <c r="Z1698" i="3"/>
  <c r="X1698" i="3"/>
  <c r="V1698" i="3"/>
  <c r="T1698" i="3"/>
  <c r="Q1698" i="3"/>
  <c r="R1698" i="3" s="1"/>
  <c r="O1698" i="3"/>
  <c r="P1698" i="3" s="1"/>
  <c r="J1698" i="3"/>
  <c r="Z1697" i="3"/>
  <c r="X1697" i="3"/>
  <c r="V1697" i="3"/>
  <c r="T1697" i="3"/>
  <c r="Q1697" i="3"/>
  <c r="R1697" i="3" s="1"/>
  <c r="O1697" i="3"/>
  <c r="P1697" i="3" s="1"/>
  <c r="J1697" i="3"/>
  <c r="Z1696" i="3"/>
  <c r="X1696" i="3"/>
  <c r="V1696" i="3"/>
  <c r="T1696" i="3"/>
  <c r="Q1696" i="3"/>
  <c r="R1696" i="3" s="1"/>
  <c r="O1696" i="3"/>
  <c r="P1696" i="3" s="1"/>
  <c r="J1696" i="3"/>
  <c r="Z1695" i="3"/>
  <c r="X1695" i="3"/>
  <c r="V1695" i="3"/>
  <c r="T1695" i="3"/>
  <c r="Q1695" i="3"/>
  <c r="R1695" i="3" s="1"/>
  <c r="O1695" i="3"/>
  <c r="P1695" i="3" s="1"/>
  <c r="J1695" i="3"/>
  <c r="Z1694" i="3"/>
  <c r="X1694" i="3"/>
  <c r="V1694" i="3"/>
  <c r="T1694" i="3"/>
  <c r="Q1694" i="3"/>
  <c r="R1694" i="3" s="1"/>
  <c r="O1694" i="3"/>
  <c r="P1694" i="3" s="1"/>
  <c r="J1694" i="3"/>
  <c r="Z1693" i="3"/>
  <c r="X1693" i="3"/>
  <c r="V1693" i="3"/>
  <c r="T1693" i="3"/>
  <c r="Q1693" i="3"/>
  <c r="R1693" i="3" s="1"/>
  <c r="O1693" i="3"/>
  <c r="P1693" i="3" s="1"/>
  <c r="J1693" i="3"/>
  <c r="Z1692" i="3"/>
  <c r="X1692" i="3"/>
  <c r="V1692" i="3"/>
  <c r="T1692" i="3"/>
  <c r="Q1692" i="3"/>
  <c r="R1692" i="3" s="1"/>
  <c r="O1692" i="3"/>
  <c r="P1692" i="3" s="1"/>
  <c r="J1692" i="3"/>
  <c r="Z1691" i="3"/>
  <c r="X1691" i="3"/>
  <c r="V1691" i="3"/>
  <c r="T1691" i="3"/>
  <c r="Q1691" i="3"/>
  <c r="R1691" i="3" s="1"/>
  <c r="O1691" i="3"/>
  <c r="P1691" i="3" s="1"/>
  <c r="J1691" i="3"/>
  <c r="Z1690" i="3"/>
  <c r="X1690" i="3"/>
  <c r="V1690" i="3"/>
  <c r="T1690" i="3"/>
  <c r="Q1690" i="3"/>
  <c r="R1690" i="3" s="1"/>
  <c r="O1690" i="3"/>
  <c r="P1690" i="3" s="1"/>
  <c r="J1690" i="3"/>
  <c r="Z1689" i="3"/>
  <c r="X1689" i="3"/>
  <c r="V1689" i="3"/>
  <c r="T1689" i="3"/>
  <c r="Q1689" i="3"/>
  <c r="R1689" i="3" s="1"/>
  <c r="O1689" i="3"/>
  <c r="P1689" i="3" s="1"/>
  <c r="J1689" i="3"/>
  <c r="Z1688" i="3"/>
  <c r="X1688" i="3"/>
  <c r="V1688" i="3"/>
  <c r="T1688" i="3"/>
  <c r="Q1688" i="3"/>
  <c r="R1688" i="3" s="1"/>
  <c r="O1688" i="3"/>
  <c r="P1688" i="3" s="1"/>
  <c r="J1688" i="3"/>
  <c r="Z1687" i="3"/>
  <c r="X1687" i="3"/>
  <c r="V1687" i="3"/>
  <c r="T1687" i="3"/>
  <c r="Q1687" i="3"/>
  <c r="R1687" i="3" s="1"/>
  <c r="O1687" i="3"/>
  <c r="P1687" i="3" s="1"/>
  <c r="J1687" i="3"/>
  <c r="Z1686" i="3"/>
  <c r="X1686" i="3"/>
  <c r="V1686" i="3"/>
  <c r="T1686" i="3"/>
  <c r="Q1686" i="3"/>
  <c r="R1686" i="3" s="1"/>
  <c r="O1686" i="3"/>
  <c r="P1686" i="3" s="1"/>
  <c r="J1686" i="3"/>
  <c r="Z1685" i="3"/>
  <c r="X1685" i="3"/>
  <c r="V1685" i="3"/>
  <c r="T1685" i="3"/>
  <c r="Q1685" i="3"/>
  <c r="R1685" i="3" s="1"/>
  <c r="O1685" i="3"/>
  <c r="P1685" i="3" s="1"/>
  <c r="J1685" i="3"/>
  <c r="Z1684" i="3"/>
  <c r="X1684" i="3"/>
  <c r="V1684" i="3"/>
  <c r="T1684" i="3"/>
  <c r="Q1684" i="3"/>
  <c r="R1684" i="3" s="1"/>
  <c r="O1684" i="3"/>
  <c r="P1684" i="3" s="1"/>
  <c r="J1684" i="3"/>
  <c r="Z1683" i="3"/>
  <c r="X1683" i="3"/>
  <c r="V1683" i="3"/>
  <c r="T1683" i="3"/>
  <c r="Q1683" i="3"/>
  <c r="R1683" i="3" s="1"/>
  <c r="O1683" i="3"/>
  <c r="P1683" i="3" s="1"/>
  <c r="J1683" i="3"/>
  <c r="Z1682" i="3"/>
  <c r="X1682" i="3"/>
  <c r="V1682" i="3"/>
  <c r="T1682" i="3"/>
  <c r="Q1682" i="3"/>
  <c r="R1682" i="3" s="1"/>
  <c r="O1682" i="3"/>
  <c r="P1682" i="3" s="1"/>
  <c r="J1682" i="3"/>
  <c r="Z1681" i="3"/>
  <c r="X1681" i="3"/>
  <c r="V1681" i="3"/>
  <c r="T1681" i="3"/>
  <c r="Q1681" i="3"/>
  <c r="R1681" i="3" s="1"/>
  <c r="O1681" i="3"/>
  <c r="P1681" i="3" s="1"/>
  <c r="J1681" i="3"/>
  <c r="Z1680" i="3"/>
  <c r="X1680" i="3"/>
  <c r="V1680" i="3"/>
  <c r="T1680" i="3"/>
  <c r="Q1680" i="3"/>
  <c r="R1680" i="3" s="1"/>
  <c r="O1680" i="3"/>
  <c r="P1680" i="3" s="1"/>
  <c r="J1680" i="3"/>
  <c r="Z1679" i="3"/>
  <c r="X1679" i="3"/>
  <c r="V1679" i="3"/>
  <c r="T1679" i="3"/>
  <c r="Q1679" i="3"/>
  <c r="R1679" i="3" s="1"/>
  <c r="O1679" i="3"/>
  <c r="P1679" i="3" s="1"/>
  <c r="J1679" i="3"/>
  <c r="Z1678" i="3"/>
  <c r="X1678" i="3"/>
  <c r="V1678" i="3"/>
  <c r="T1678" i="3"/>
  <c r="Q1678" i="3"/>
  <c r="R1678" i="3" s="1"/>
  <c r="O1678" i="3"/>
  <c r="P1678" i="3" s="1"/>
  <c r="J1678" i="3"/>
  <c r="Z1677" i="3"/>
  <c r="X1677" i="3"/>
  <c r="V1677" i="3"/>
  <c r="T1677" i="3"/>
  <c r="Q1677" i="3"/>
  <c r="R1677" i="3" s="1"/>
  <c r="O1677" i="3"/>
  <c r="P1677" i="3" s="1"/>
  <c r="J1677" i="3"/>
  <c r="Z1676" i="3"/>
  <c r="X1676" i="3"/>
  <c r="V1676" i="3"/>
  <c r="T1676" i="3"/>
  <c r="Q1676" i="3"/>
  <c r="R1676" i="3" s="1"/>
  <c r="O1676" i="3"/>
  <c r="P1676" i="3" s="1"/>
  <c r="J1676" i="3"/>
  <c r="Z1675" i="3"/>
  <c r="X1675" i="3"/>
  <c r="V1675" i="3"/>
  <c r="T1675" i="3"/>
  <c r="Q1675" i="3"/>
  <c r="R1675" i="3" s="1"/>
  <c r="O1675" i="3"/>
  <c r="P1675" i="3" s="1"/>
  <c r="J1675" i="3"/>
  <c r="Z1674" i="3"/>
  <c r="X1674" i="3"/>
  <c r="V1674" i="3"/>
  <c r="T1674" i="3"/>
  <c r="Q1674" i="3"/>
  <c r="R1674" i="3" s="1"/>
  <c r="O1674" i="3"/>
  <c r="P1674" i="3" s="1"/>
  <c r="J1674" i="3"/>
  <c r="Z1673" i="3"/>
  <c r="X1673" i="3"/>
  <c r="V1673" i="3"/>
  <c r="T1673" i="3"/>
  <c r="Q1673" i="3"/>
  <c r="R1673" i="3" s="1"/>
  <c r="O1673" i="3"/>
  <c r="P1673" i="3" s="1"/>
  <c r="J1673" i="3"/>
  <c r="Z1672" i="3"/>
  <c r="X1672" i="3"/>
  <c r="V1672" i="3"/>
  <c r="T1672" i="3"/>
  <c r="Q1672" i="3"/>
  <c r="R1672" i="3" s="1"/>
  <c r="O1672" i="3"/>
  <c r="P1672" i="3" s="1"/>
  <c r="J1672" i="3"/>
  <c r="Z1671" i="3"/>
  <c r="X1671" i="3"/>
  <c r="V1671" i="3"/>
  <c r="T1671" i="3"/>
  <c r="Q1671" i="3"/>
  <c r="R1671" i="3" s="1"/>
  <c r="O1671" i="3"/>
  <c r="P1671" i="3" s="1"/>
  <c r="J1671" i="3"/>
  <c r="Z1670" i="3"/>
  <c r="X1670" i="3"/>
  <c r="V1670" i="3"/>
  <c r="T1670" i="3"/>
  <c r="Q1670" i="3"/>
  <c r="R1670" i="3" s="1"/>
  <c r="O1670" i="3"/>
  <c r="P1670" i="3" s="1"/>
  <c r="J1670" i="3"/>
  <c r="Z1669" i="3"/>
  <c r="X1669" i="3"/>
  <c r="V1669" i="3"/>
  <c r="T1669" i="3"/>
  <c r="Q1669" i="3"/>
  <c r="R1669" i="3" s="1"/>
  <c r="O1669" i="3"/>
  <c r="P1669" i="3" s="1"/>
  <c r="J1669" i="3"/>
  <c r="Z1668" i="3"/>
  <c r="X1668" i="3"/>
  <c r="V1668" i="3"/>
  <c r="T1668" i="3"/>
  <c r="Q1668" i="3"/>
  <c r="R1668" i="3" s="1"/>
  <c r="O1668" i="3"/>
  <c r="P1668" i="3" s="1"/>
  <c r="J1668" i="3"/>
  <c r="Z1667" i="3"/>
  <c r="X1667" i="3"/>
  <c r="V1667" i="3"/>
  <c r="T1667" i="3"/>
  <c r="Q1667" i="3"/>
  <c r="R1667" i="3" s="1"/>
  <c r="O1667" i="3"/>
  <c r="P1667" i="3" s="1"/>
  <c r="J1667" i="3"/>
  <c r="Z1666" i="3"/>
  <c r="X1666" i="3"/>
  <c r="V1666" i="3"/>
  <c r="T1666" i="3"/>
  <c r="Q1666" i="3"/>
  <c r="R1666" i="3" s="1"/>
  <c r="O1666" i="3"/>
  <c r="P1666" i="3" s="1"/>
  <c r="J1666" i="3"/>
  <c r="Z1665" i="3"/>
  <c r="X1665" i="3"/>
  <c r="V1665" i="3"/>
  <c r="T1665" i="3"/>
  <c r="Q1665" i="3"/>
  <c r="R1665" i="3" s="1"/>
  <c r="O1665" i="3"/>
  <c r="P1665" i="3" s="1"/>
  <c r="J1665" i="3"/>
  <c r="Z1664" i="3"/>
  <c r="X1664" i="3"/>
  <c r="V1664" i="3"/>
  <c r="T1664" i="3"/>
  <c r="Q1664" i="3"/>
  <c r="R1664" i="3" s="1"/>
  <c r="O1664" i="3"/>
  <c r="P1664" i="3" s="1"/>
  <c r="J1664" i="3"/>
  <c r="Z1663" i="3"/>
  <c r="X1663" i="3"/>
  <c r="V1663" i="3"/>
  <c r="T1663" i="3"/>
  <c r="Q1663" i="3"/>
  <c r="R1663" i="3" s="1"/>
  <c r="O1663" i="3"/>
  <c r="P1663" i="3" s="1"/>
  <c r="J1663" i="3"/>
  <c r="Z1662" i="3"/>
  <c r="X1662" i="3"/>
  <c r="V1662" i="3"/>
  <c r="T1662" i="3"/>
  <c r="Q1662" i="3"/>
  <c r="R1662" i="3" s="1"/>
  <c r="O1662" i="3"/>
  <c r="P1662" i="3" s="1"/>
  <c r="J1662" i="3"/>
  <c r="Z1661" i="3"/>
  <c r="X1661" i="3"/>
  <c r="V1661" i="3"/>
  <c r="T1661" i="3"/>
  <c r="Q1661" i="3"/>
  <c r="R1661" i="3" s="1"/>
  <c r="O1661" i="3"/>
  <c r="P1661" i="3" s="1"/>
  <c r="J1661" i="3"/>
  <c r="Z1660" i="3"/>
  <c r="X1660" i="3"/>
  <c r="V1660" i="3"/>
  <c r="T1660" i="3"/>
  <c r="Q1660" i="3"/>
  <c r="R1660" i="3" s="1"/>
  <c r="O1660" i="3"/>
  <c r="P1660" i="3" s="1"/>
  <c r="J1660" i="3"/>
  <c r="Z1659" i="3"/>
  <c r="X1659" i="3"/>
  <c r="V1659" i="3"/>
  <c r="T1659" i="3"/>
  <c r="Q1659" i="3"/>
  <c r="R1659" i="3" s="1"/>
  <c r="O1659" i="3"/>
  <c r="P1659" i="3" s="1"/>
  <c r="J1659" i="3"/>
  <c r="Z1658" i="3"/>
  <c r="X1658" i="3"/>
  <c r="V1658" i="3"/>
  <c r="T1658" i="3"/>
  <c r="Q1658" i="3"/>
  <c r="R1658" i="3" s="1"/>
  <c r="O1658" i="3"/>
  <c r="P1658" i="3" s="1"/>
  <c r="J1658" i="3"/>
  <c r="Z1657" i="3"/>
  <c r="X1657" i="3"/>
  <c r="V1657" i="3"/>
  <c r="T1657" i="3"/>
  <c r="Q1657" i="3"/>
  <c r="R1657" i="3" s="1"/>
  <c r="O1657" i="3"/>
  <c r="P1657" i="3" s="1"/>
  <c r="J1657" i="3"/>
  <c r="Z1656" i="3"/>
  <c r="X1656" i="3"/>
  <c r="V1656" i="3"/>
  <c r="T1656" i="3"/>
  <c r="Q1656" i="3"/>
  <c r="R1656" i="3" s="1"/>
  <c r="O1656" i="3"/>
  <c r="P1656" i="3" s="1"/>
  <c r="J1656" i="3"/>
  <c r="Z1655" i="3"/>
  <c r="X1655" i="3"/>
  <c r="V1655" i="3"/>
  <c r="T1655" i="3"/>
  <c r="Q1655" i="3"/>
  <c r="R1655" i="3" s="1"/>
  <c r="O1655" i="3"/>
  <c r="P1655" i="3" s="1"/>
  <c r="J1655" i="3"/>
  <c r="Z1654" i="3"/>
  <c r="X1654" i="3"/>
  <c r="V1654" i="3"/>
  <c r="T1654" i="3"/>
  <c r="Q1654" i="3"/>
  <c r="R1654" i="3" s="1"/>
  <c r="O1654" i="3"/>
  <c r="P1654" i="3" s="1"/>
  <c r="J1654" i="3"/>
  <c r="Z1653" i="3"/>
  <c r="X1653" i="3"/>
  <c r="V1653" i="3"/>
  <c r="T1653" i="3"/>
  <c r="Q1653" i="3"/>
  <c r="R1653" i="3" s="1"/>
  <c r="O1653" i="3"/>
  <c r="P1653" i="3" s="1"/>
  <c r="J1653" i="3"/>
  <c r="Z1652" i="3"/>
  <c r="X1652" i="3"/>
  <c r="V1652" i="3"/>
  <c r="T1652" i="3"/>
  <c r="Q1652" i="3"/>
  <c r="R1652" i="3" s="1"/>
  <c r="O1652" i="3"/>
  <c r="P1652" i="3" s="1"/>
  <c r="J1652" i="3"/>
  <c r="Z1651" i="3"/>
  <c r="X1651" i="3"/>
  <c r="V1651" i="3"/>
  <c r="T1651" i="3"/>
  <c r="Q1651" i="3"/>
  <c r="R1651" i="3" s="1"/>
  <c r="O1651" i="3"/>
  <c r="P1651" i="3" s="1"/>
  <c r="J1651" i="3"/>
  <c r="Z1650" i="3"/>
  <c r="X1650" i="3"/>
  <c r="V1650" i="3"/>
  <c r="T1650" i="3"/>
  <c r="Q1650" i="3"/>
  <c r="R1650" i="3" s="1"/>
  <c r="O1650" i="3"/>
  <c r="P1650" i="3" s="1"/>
  <c r="J1650" i="3"/>
  <c r="Z1649" i="3"/>
  <c r="X1649" i="3"/>
  <c r="V1649" i="3"/>
  <c r="T1649" i="3"/>
  <c r="Q1649" i="3"/>
  <c r="R1649" i="3" s="1"/>
  <c r="O1649" i="3"/>
  <c r="P1649" i="3" s="1"/>
  <c r="J1649" i="3"/>
  <c r="Z1648" i="3"/>
  <c r="X1648" i="3"/>
  <c r="V1648" i="3"/>
  <c r="T1648" i="3"/>
  <c r="Q1648" i="3"/>
  <c r="R1648" i="3" s="1"/>
  <c r="O1648" i="3"/>
  <c r="P1648" i="3" s="1"/>
  <c r="J1648" i="3"/>
  <c r="Z1647" i="3"/>
  <c r="X1647" i="3"/>
  <c r="V1647" i="3"/>
  <c r="T1647" i="3"/>
  <c r="Q1647" i="3"/>
  <c r="R1647" i="3" s="1"/>
  <c r="O1647" i="3"/>
  <c r="P1647" i="3" s="1"/>
  <c r="J1647" i="3"/>
  <c r="Z1646" i="3"/>
  <c r="X1646" i="3"/>
  <c r="V1646" i="3"/>
  <c r="T1646" i="3"/>
  <c r="Q1646" i="3"/>
  <c r="R1646" i="3" s="1"/>
  <c r="O1646" i="3"/>
  <c r="P1646" i="3" s="1"/>
  <c r="J1646" i="3"/>
  <c r="Z1645" i="3"/>
  <c r="X1645" i="3"/>
  <c r="V1645" i="3"/>
  <c r="T1645" i="3"/>
  <c r="Q1645" i="3"/>
  <c r="R1645" i="3" s="1"/>
  <c r="O1645" i="3"/>
  <c r="P1645" i="3" s="1"/>
  <c r="J1645" i="3"/>
  <c r="Z1644" i="3"/>
  <c r="X1644" i="3"/>
  <c r="V1644" i="3"/>
  <c r="T1644" i="3"/>
  <c r="Q1644" i="3"/>
  <c r="R1644" i="3" s="1"/>
  <c r="O1644" i="3"/>
  <c r="P1644" i="3" s="1"/>
  <c r="J1644" i="3"/>
  <c r="Z1643" i="3"/>
  <c r="X1643" i="3"/>
  <c r="V1643" i="3"/>
  <c r="T1643" i="3"/>
  <c r="Q1643" i="3"/>
  <c r="R1643" i="3" s="1"/>
  <c r="O1643" i="3"/>
  <c r="P1643" i="3" s="1"/>
  <c r="J1643" i="3"/>
  <c r="Z1642" i="3"/>
  <c r="X1642" i="3"/>
  <c r="V1642" i="3"/>
  <c r="T1642" i="3"/>
  <c r="Q1642" i="3"/>
  <c r="R1642" i="3" s="1"/>
  <c r="O1642" i="3"/>
  <c r="P1642" i="3" s="1"/>
  <c r="J1642" i="3"/>
  <c r="Z1641" i="3"/>
  <c r="X1641" i="3"/>
  <c r="V1641" i="3"/>
  <c r="T1641" i="3"/>
  <c r="Q1641" i="3"/>
  <c r="R1641" i="3" s="1"/>
  <c r="O1641" i="3"/>
  <c r="P1641" i="3" s="1"/>
  <c r="J1641" i="3"/>
  <c r="Z1640" i="3"/>
  <c r="X1640" i="3"/>
  <c r="V1640" i="3"/>
  <c r="T1640" i="3"/>
  <c r="Q1640" i="3"/>
  <c r="R1640" i="3" s="1"/>
  <c r="O1640" i="3"/>
  <c r="P1640" i="3" s="1"/>
  <c r="J1640" i="3"/>
  <c r="Z1639" i="3"/>
  <c r="X1639" i="3"/>
  <c r="V1639" i="3"/>
  <c r="T1639" i="3"/>
  <c r="Q1639" i="3"/>
  <c r="R1639" i="3" s="1"/>
  <c r="O1639" i="3"/>
  <c r="P1639" i="3" s="1"/>
  <c r="J1639" i="3"/>
  <c r="Z1638" i="3"/>
  <c r="X1638" i="3"/>
  <c r="V1638" i="3"/>
  <c r="T1638" i="3"/>
  <c r="Q1638" i="3"/>
  <c r="R1638" i="3" s="1"/>
  <c r="O1638" i="3"/>
  <c r="P1638" i="3" s="1"/>
  <c r="J1638" i="3"/>
  <c r="Z1637" i="3"/>
  <c r="X1637" i="3"/>
  <c r="V1637" i="3"/>
  <c r="T1637" i="3"/>
  <c r="Q1637" i="3"/>
  <c r="R1637" i="3" s="1"/>
  <c r="O1637" i="3"/>
  <c r="P1637" i="3" s="1"/>
  <c r="J1637" i="3"/>
  <c r="Z1636" i="3"/>
  <c r="X1636" i="3"/>
  <c r="V1636" i="3"/>
  <c r="T1636" i="3"/>
  <c r="Q1636" i="3"/>
  <c r="R1636" i="3" s="1"/>
  <c r="O1636" i="3"/>
  <c r="P1636" i="3" s="1"/>
  <c r="J1636" i="3"/>
  <c r="Z1635" i="3"/>
  <c r="X1635" i="3"/>
  <c r="V1635" i="3"/>
  <c r="T1635" i="3"/>
  <c r="Q1635" i="3"/>
  <c r="R1635" i="3" s="1"/>
  <c r="O1635" i="3"/>
  <c r="P1635" i="3" s="1"/>
  <c r="J1635" i="3"/>
  <c r="Z1634" i="3"/>
  <c r="X1634" i="3"/>
  <c r="V1634" i="3"/>
  <c r="T1634" i="3"/>
  <c r="Q1634" i="3"/>
  <c r="R1634" i="3" s="1"/>
  <c r="O1634" i="3"/>
  <c r="P1634" i="3" s="1"/>
  <c r="J1634" i="3"/>
  <c r="Z1633" i="3"/>
  <c r="X1633" i="3"/>
  <c r="V1633" i="3"/>
  <c r="T1633" i="3"/>
  <c r="Q1633" i="3"/>
  <c r="R1633" i="3" s="1"/>
  <c r="O1633" i="3"/>
  <c r="P1633" i="3" s="1"/>
  <c r="J1633" i="3"/>
  <c r="Z1632" i="3"/>
  <c r="X1632" i="3"/>
  <c r="V1632" i="3"/>
  <c r="T1632" i="3"/>
  <c r="Q1632" i="3"/>
  <c r="R1632" i="3" s="1"/>
  <c r="O1632" i="3"/>
  <c r="P1632" i="3" s="1"/>
  <c r="J1632" i="3"/>
  <c r="Z1631" i="3"/>
  <c r="X1631" i="3"/>
  <c r="V1631" i="3"/>
  <c r="T1631" i="3"/>
  <c r="Q1631" i="3"/>
  <c r="R1631" i="3" s="1"/>
  <c r="O1631" i="3"/>
  <c r="P1631" i="3" s="1"/>
  <c r="J1631" i="3"/>
  <c r="Z1630" i="3"/>
  <c r="X1630" i="3"/>
  <c r="V1630" i="3"/>
  <c r="T1630" i="3"/>
  <c r="Q1630" i="3"/>
  <c r="R1630" i="3" s="1"/>
  <c r="O1630" i="3"/>
  <c r="P1630" i="3" s="1"/>
  <c r="J1630" i="3"/>
  <c r="Z1629" i="3"/>
  <c r="X1629" i="3"/>
  <c r="V1629" i="3"/>
  <c r="T1629" i="3"/>
  <c r="Q1629" i="3"/>
  <c r="R1629" i="3" s="1"/>
  <c r="O1629" i="3"/>
  <c r="P1629" i="3" s="1"/>
  <c r="J1629" i="3"/>
  <c r="Z1628" i="3"/>
  <c r="X1628" i="3"/>
  <c r="V1628" i="3"/>
  <c r="T1628" i="3"/>
  <c r="Q1628" i="3"/>
  <c r="R1628" i="3" s="1"/>
  <c r="O1628" i="3"/>
  <c r="P1628" i="3" s="1"/>
  <c r="J1628" i="3"/>
  <c r="Z1627" i="3"/>
  <c r="X1627" i="3"/>
  <c r="V1627" i="3"/>
  <c r="T1627" i="3"/>
  <c r="Q1627" i="3"/>
  <c r="R1627" i="3" s="1"/>
  <c r="O1627" i="3"/>
  <c r="P1627" i="3" s="1"/>
  <c r="J1627" i="3"/>
  <c r="Z1626" i="3"/>
  <c r="X1626" i="3"/>
  <c r="V1626" i="3"/>
  <c r="T1626" i="3"/>
  <c r="Q1626" i="3"/>
  <c r="R1626" i="3" s="1"/>
  <c r="O1626" i="3"/>
  <c r="P1626" i="3" s="1"/>
  <c r="J1626" i="3"/>
  <c r="Z1625" i="3"/>
  <c r="X1625" i="3"/>
  <c r="V1625" i="3"/>
  <c r="T1625" i="3"/>
  <c r="Q1625" i="3"/>
  <c r="R1625" i="3" s="1"/>
  <c r="O1625" i="3"/>
  <c r="P1625" i="3" s="1"/>
  <c r="J1625" i="3"/>
  <c r="Z1624" i="3"/>
  <c r="X1624" i="3"/>
  <c r="V1624" i="3"/>
  <c r="T1624" i="3"/>
  <c r="Q1624" i="3"/>
  <c r="R1624" i="3" s="1"/>
  <c r="O1624" i="3"/>
  <c r="P1624" i="3" s="1"/>
  <c r="J1624" i="3"/>
  <c r="Z1623" i="3"/>
  <c r="X1623" i="3"/>
  <c r="V1623" i="3"/>
  <c r="T1623" i="3"/>
  <c r="Q1623" i="3"/>
  <c r="R1623" i="3" s="1"/>
  <c r="O1623" i="3"/>
  <c r="P1623" i="3" s="1"/>
  <c r="J1623" i="3"/>
  <c r="Z1622" i="3"/>
  <c r="X1622" i="3"/>
  <c r="V1622" i="3"/>
  <c r="T1622" i="3"/>
  <c r="Q1622" i="3"/>
  <c r="R1622" i="3" s="1"/>
  <c r="O1622" i="3"/>
  <c r="P1622" i="3" s="1"/>
  <c r="J1622" i="3"/>
  <c r="Z1621" i="3"/>
  <c r="X1621" i="3"/>
  <c r="V1621" i="3"/>
  <c r="T1621" i="3"/>
  <c r="Q1621" i="3"/>
  <c r="R1621" i="3" s="1"/>
  <c r="O1621" i="3"/>
  <c r="P1621" i="3" s="1"/>
  <c r="J1621" i="3"/>
  <c r="Z1620" i="3"/>
  <c r="X1620" i="3"/>
  <c r="V1620" i="3"/>
  <c r="T1620" i="3"/>
  <c r="Q1620" i="3"/>
  <c r="R1620" i="3" s="1"/>
  <c r="O1620" i="3"/>
  <c r="P1620" i="3" s="1"/>
  <c r="J1620" i="3"/>
  <c r="Z1619" i="3"/>
  <c r="X1619" i="3"/>
  <c r="V1619" i="3"/>
  <c r="T1619" i="3"/>
  <c r="Q1619" i="3"/>
  <c r="R1619" i="3" s="1"/>
  <c r="O1619" i="3"/>
  <c r="P1619" i="3" s="1"/>
  <c r="J1619" i="3"/>
  <c r="Z1618" i="3"/>
  <c r="X1618" i="3"/>
  <c r="V1618" i="3"/>
  <c r="T1618" i="3"/>
  <c r="Q1618" i="3"/>
  <c r="R1618" i="3" s="1"/>
  <c r="O1618" i="3"/>
  <c r="P1618" i="3" s="1"/>
  <c r="J1618" i="3"/>
  <c r="Z1617" i="3"/>
  <c r="X1617" i="3"/>
  <c r="V1617" i="3"/>
  <c r="T1617" i="3"/>
  <c r="Q1617" i="3"/>
  <c r="R1617" i="3" s="1"/>
  <c r="O1617" i="3"/>
  <c r="P1617" i="3" s="1"/>
  <c r="J1617" i="3"/>
  <c r="Z1616" i="3"/>
  <c r="X1616" i="3"/>
  <c r="V1616" i="3"/>
  <c r="T1616" i="3"/>
  <c r="Q1616" i="3"/>
  <c r="R1616" i="3" s="1"/>
  <c r="O1616" i="3"/>
  <c r="P1616" i="3" s="1"/>
  <c r="J1616" i="3"/>
  <c r="Z1615" i="3"/>
  <c r="X1615" i="3"/>
  <c r="V1615" i="3"/>
  <c r="T1615" i="3"/>
  <c r="Q1615" i="3"/>
  <c r="R1615" i="3" s="1"/>
  <c r="O1615" i="3"/>
  <c r="P1615" i="3" s="1"/>
  <c r="J1615" i="3"/>
  <c r="Z1614" i="3"/>
  <c r="X1614" i="3"/>
  <c r="V1614" i="3"/>
  <c r="T1614" i="3"/>
  <c r="Q1614" i="3"/>
  <c r="R1614" i="3" s="1"/>
  <c r="O1614" i="3"/>
  <c r="P1614" i="3" s="1"/>
  <c r="J1614" i="3"/>
  <c r="Z1613" i="3"/>
  <c r="X1613" i="3"/>
  <c r="V1613" i="3"/>
  <c r="T1613" i="3"/>
  <c r="Q1613" i="3"/>
  <c r="R1613" i="3" s="1"/>
  <c r="O1613" i="3"/>
  <c r="P1613" i="3" s="1"/>
  <c r="J1613" i="3"/>
  <c r="Z1612" i="3"/>
  <c r="X1612" i="3"/>
  <c r="V1612" i="3"/>
  <c r="T1612" i="3"/>
  <c r="Q1612" i="3"/>
  <c r="R1612" i="3" s="1"/>
  <c r="O1612" i="3"/>
  <c r="P1612" i="3" s="1"/>
  <c r="J1612" i="3"/>
  <c r="Z1611" i="3"/>
  <c r="X1611" i="3"/>
  <c r="V1611" i="3"/>
  <c r="T1611" i="3"/>
  <c r="Q1611" i="3"/>
  <c r="R1611" i="3" s="1"/>
  <c r="O1611" i="3"/>
  <c r="P1611" i="3" s="1"/>
  <c r="J1611" i="3"/>
  <c r="Z1610" i="3"/>
  <c r="X1610" i="3"/>
  <c r="V1610" i="3"/>
  <c r="T1610" i="3"/>
  <c r="Q1610" i="3"/>
  <c r="R1610" i="3" s="1"/>
  <c r="O1610" i="3"/>
  <c r="P1610" i="3" s="1"/>
  <c r="J1610" i="3"/>
  <c r="Z1609" i="3"/>
  <c r="X1609" i="3"/>
  <c r="V1609" i="3"/>
  <c r="T1609" i="3"/>
  <c r="Q1609" i="3"/>
  <c r="R1609" i="3" s="1"/>
  <c r="O1609" i="3"/>
  <c r="P1609" i="3" s="1"/>
  <c r="J1609" i="3"/>
  <c r="Z1608" i="3"/>
  <c r="X1608" i="3"/>
  <c r="V1608" i="3"/>
  <c r="T1608" i="3"/>
  <c r="Q1608" i="3"/>
  <c r="R1608" i="3" s="1"/>
  <c r="O1608" i="3"/>
  <c r="P1608" i="3" s="1"/>
  <c r="J1608" i="3"/>
  <c r="Z1607" i="3"/>
  <c r="X1607" i="3"/>
  <c r="V1607" i="3"/>
  <c r="T1607" i="3"/>
  <c r="Q1607" i="3"/>
  <c r="R1607" i="3" s="1"/>
  <c r="O1607" i="3"/>
  <c r="P1607" i="3" s="1"/>
  <c r="J1607" i="3"/>
  <c r="Z1606" i="3"/>
  <c r="X1606" i="3"/>
  <c r="V1606" i="3"/>
  <c r="T1606" i="3"/>
  <c r="Q1606" i="3"/>
  <c r="R1606" i="3" s="1"/>
  <c r="O1606" i="3"/>
  <c r="P1606" i="3" s="1"/>
  <c r="J1606" i="3"/>
  <c r="Z1605" i="3"/>
  <c r="X1605" i="3"/>
  <c r="V1605" i="3"/>
  <c r="T1605" i="3"/>
  <c r="Q1605" i="3"/>
  <c r="R1605" i="3" s="1"/>
  <c r="O1605" i="3"/>
  <c r="P1605" i="3" s="1"/>
  <c r="J1605" i="3"/>
  <c r="Z1604" i="3"/>
  <c r="X1604" i="3"/>
  <c r="V1604" i="3"/>
  <c r="T1604" i="3"/>
  <c r="Q1604" i="3"/>
  <c r="R1604" i="3" s="1"/>
  <c r="O1604" i="3"/>
  <c r="P1604" i="3" s="1"/>
  <c r="J1604" i="3"/>
  <c r="Z1603" i="3"/>
  <c r="X1603" i="3"/>
  <c r="V1603" i="3"/>
  <c r="T1603" i="3"/>
  <c r="Q1603" i="3"/>
  <c r="R1603" i="3" s="1"/>
  <c r="O1603" i="3"/>
  <c r="P1603" i="3" s="1"/>
  <c r="J1603" i="3"/>
  <c r="Z1602" i="3"/>
  <c r="X1602" i="3"/>
  <c r="V1602" i="3"/>
  <c r="T1602" i="3"/>
  <c r="Q1602" i="3"/>
  <c r="R1602" i="3" s="1"/>
  <c r="O1602" i="3"/>
  <c r="P1602" i="3" s="1"/>
  <c r="J1602" i="3"/>
  <c r="Z1601" i="3"/>
  <c r="X1601" i="3"/>
  <c r="V1601" i="3"/>
  <c r="T1601" i="3"/>
  <c r="Q1601" i="3"/>
  <c r="R1601" i="3" s="1"/>
  <c r="O1601" i="3"/>
  <c r="P1601" i="3" s="1"/>
  <c r="J1601" i="3"/>
  <c r="Z1600" i="3"/>
  <c r="X1600" i="3"/>
  <c r="V1600" i="3"/>
  <c r="T1600" i="3"/>
  <c r="Q1600" i="3"/>
  <c r="R1600" i="3" s="1"/>
  <c r="O1600" i="3"/>
  <c r="P1600" i="3" s="1"/>
  <c r="J1600" i="3"/>
  <c r="Z1599" i="3"/>
  <c r="X1599" i="3"/>
  <c r="V1599" i="3"/>
  <c r="T1599" i="3"/>
  <c r="Q1599" i="3"/>
  <c r="R1599" i="3" s="1"/>
  <c r="O1599" i="3"/>
  <c r="P1599" i="3" s="1"/>
  <c r="J1599" i="3"/>
  <c r="Z1598" i="3"/>
  <c r="X1598" i="3"/>
  <c r="V1598" i="3"/>
  <c r="T1598" i="3"/>
  <c r="Q1598" i="3"/>
  <c r="R1598" i="3" s="1"/>
  <c r="O1598" i="3"/>
  <c r="P1598" i="3" s="1"/>
  <c r="J1598" i="3"/>
  <c r="Z1597" i="3"/>
  <c r="X1597" i="3"/>
  <c r="V1597" i="3"/>
  <c r="T1597" i="3"/>
  <c r="Q1597" i="3"/>
  <c r="R1597" i="3" s="1"/>
  <c r="O1597" i="3"/>
  <c r="P1597" i="3" s="1"/>
  <c r="J1597" i="3"/>
  <c r="Z1596" i="3"/>
  <c r="X1596" i="3"/>
  <c r="V1596" i="3"/>
  <c r="T1596" i="3"/>
  <c r="Q1596" i="3"/>
  <c r="R1596" i="3" s="1"/>
  <c r="O1596" i="3"/>
  <c r="P1596" i="3" s="1"/>
  <c r="J1596" i="3"/>
  <c r="Z1595" i="3"/>
  <c r="X1595" i="3"/>
  <c r="V1595" i="3"/>
  <c r="T1595" i="3"/>
  <c r="Q1595" i="3"/>
  <c r="R1595" i="3" s="1"/>
  <c r="O1595" i="3"/>
  <c r="P1595" i="3" s="1"/>
  <c r="J1595" i="3"/>
  <c r="Z1594" i="3"/>
  <c r="X1594" i="3"/>
  <c r="V1594" i="3"/>
  <c r="T1594" i="3"/>
  <c r="Q1594" i="3"/>
  <c r="R1594" i="3" s="1"/>
  <c r="O1594" i="3"/>
  <c r="P1594" i="3" s="1"/>
  <c r="J1594" i="3"/>
  <c r="Z1593" i="3"/>
  <c r="X1593" i="3"/>
  <c r="V1593" i="3"/>
  <c r="T1593" i="3"/>
  <c r="Q1593" i="3"/>
  <c r="R1593" i="3" s="1"/>
  <c r="O1593" i="3"/>
  <c r="P1593" i="3" s="1"/>
  <c r="J1593" i="3"/>
  <c r="Z1592" i="3"/>
  <c r="X1592" i="3"/>
  <c r="V1592" i="3"/>
  <c r="T1592" i="3"/>
  <c r="Q1592" i="3"/>
  <c r="R1592" i="3" s="1"/>
  <c r="O1592" i="3"/>
  <c r="P1592" i="3" s="1"/>
  <c r="J1592" i="3"/>
  <c r="Z1591" i="3"/>
  <c r="X1591" i="3"/>
  <c r="V1591" i="3"/>
  <c r="T1591" i="3"/>
  <c r="Q1591" i="3"/>
  <c r="R1591" i="3" s="1"/>
  <c r="O1591" i="3"/>
  <c r="P1591" i="3" s="1"/>
  <c r="J1591" i="3"/>
  <c r="Z1590" i="3"/>
  <c r="X1590" i="3"/>
  <c r="V1590" i="3"/>
  <c r="T1590" i="3"/>
  <c r="Q1590" i="3"/>
  <c r="R1590" i="3" s="1"/>
  <c r="O1590" i="3"/>
  <c r="P1590" i="3" s="1"/>
  <c r="J1590" i="3"/>
  <c r="Z1589" i="3"/>
  <c r="X1589" i="3"/>
  <c r="V1589" i="3"/>
  <c r="T1589" i="3"/>
  <c r="Q1589" i="3"/>
  <c r="R1589" i="3" s="1"/>
  <c r="O1589" i="3"/>
  <c r="P1589" i="3" s="1"/>
  <c r="J1589" i="3"/>
  <c r="Z1588" i="3"/>
  <c r="X1588" i="3"/>
  <c r="V1588" i="3"/>
  <c r="T1588" i="3"/>
  <c r="Q1588" i="3"/>
  <c r="R1588" i="3" s="1"/>
  <c r="O1588" i="3"/>
  <c r="P1588" i="3" s="1"/>
  <c r="J1588" i="3"/>
  <c r="Z1587" i="3"/>
  <c r="X1587" i="3"/>
  <c r="V1587" i="3"/>
  <c r="T1587" i="3"/>
  <c r="Q1587" i="3"/>
  <c r="R1587" i="3" s="1"/>
  <c r="O1587" i="3"/>
  <c r="P1587" i="3" s="1"/>
  <c r="J1587" i="3"/>
  <c r="Z1586" i="3"/>
  <c r="X1586" i="3"/>
  <c r="V1586" i="3"/>
  <c r="T1586" i="3"/>
  <c r="Q1586" i="3"/>
  <c r="R1586" i="3" s="1"/>
  <c r="O1586" i="3"/>
  <c r="P1586" i="3" s="1"/>
  <c r="J1586" i="3"/>
  <c r="Z1585" i="3"/>
  <c r="X1585" i="3"/>
  <c r="V1585" i="3"/>
  <c r="T1585" i="3"/>
  <c r="Q1585" i="3"/>
  <c r="R1585" i="3" s="1"/>
  <c r="O1585" i="3"/>
  <c r="P1585" i="3" s="1"/>
  <c r="J1585" i="3"/>
  <c r="Z1584" i="3"/>
  <c r="X1584" i="3"/>
  <c r="V1584" i="3"/>
  <c r="T1584" i="3"/>
  <c r="Q1584" i="3"/>
  <c r="R1584" i="3" s="1"/>
  <c r="O1584" i="3"/>
  <c r="P1584" i="3" s="1"/>
  <c r="J1584" i="3"/>
  <c r="Z1583" i="3"/>
  <c r="X1583" i="3"/>
  <c r="V1583" i="3"/>
  <c r="T1583" i="3"/>
  <c r="Q1583" i="3"/>
  <c r="R1583" i="3" s="1"/>
  <c r="O1583" i="3"/>
  <c r="P1583" i="3" s="1"/>
  <c r="J1583" i="3"/>
  <c r="Z1582" i="3"/>
  <c r="X1582" i="3"/>
  <c r="V1582" i="3"/>
  <c r="T1582" i="3"/>
  <c r="Q1582" i="3"/>
  <c r="R1582" i="3" s="1"/>
  <c r="O1582" i="3"/>
  <c r="P1582" i="3" s="1"/>
  <c r="J1582" i="3"/>
  <c r="Z1581" i="3"/>
  <c r="X1581" i="3"/>
  <c r="V1581" i="3"/>
  <c r="T1581" i="3"/>
  <c r="Q1581" i="3"/>
  <c r="R1581" i="3" s="1"/>
  <c r="O1581" i="3"/>
  <c r="P1581" i="3" s="1"/>
  <c r="J1581" i="3"/>
  <c r="Z1580" i="3"/>
  <c r="X1580" i="3"/>
  <c r="V1580" i="3"/>
  <c r="T1580" i="3"/>
  <c r="Q1580" i="3"/>
  <c r="R1580" i="3" s="1"/>
  <c r="O1580" i="3"/>
  <c r="P1580" i="3" s="1"/>
  <c r="J1580" i="3"/>
  <c r="Z1579" i="3"/>
  <c r="X1579" i="3"/>
  <c r="V1579" i="3"/>
  <c r="T1579" i="3"/>
  <c r="Q1579" i="3"/>
  <c r="R1579" i="3" s="1"/>
  <c r="O1579" i="3"/>
  <c r="P1579" i="3" s="1"/>
  <c r="J1579" i="3"/>
  <c r="Z1578" i="3"/>
  <c r="X1578" i="3"/>
  <c r="V1578" i="3"/>
  <c r="T1578" i="3"/>
  <c r="Q1578" i="3"/>
  <c r="R1578" i="3" s="1"/>
  <c r="O1578" i="3"/>
  <c r="P1578" i="3" s="1"/>
  <c r="J1578" i="3"/>
  <c r="Z1577" i="3"/>
  <c r="X1577" i="3"/>
  <c r="V1577" i="3"/>
  <c r="T1577" i="3"/>
  <c r="Q1577" i="3"/>
  <c r="R1577" i="3" s="1"/>
  <c r="O1577" i="3"/>
  <c r="P1577" i="3" s="1"/>
  <c r="J1577" i="3"/>
  <c r="Z1576" i="3"/>
  <c r="X1576" i="3"/>
  <c r="V1576" i="3"/>
  <c r="T1576" i="3"/>
  <c r="Q1576" i="3"/>
  <c r="R1576" i="3" s="1"/>
  <c r="O1576" i="3"/>
  <c r="P1576" i="3" s="1"/>
  <c r="J1576" i="3"/>
  <c r="Z1575" i="3"/>
  <c r="X1575" i="3"/>
  <c r="V1575" i="3"/>
  <c r="T1575" i="3"/>
  <c r="Q1575" i="3"/>
  <c r="R1575" i="3" s="1"/>
  <c r="O1575" i="3"/>
  <c r="P1575" i="3" s="1"/>
  <c r="J1575" i="3"/>
  <c r="Z1574" i="3"/>
  <c r="X1574" i="3"/>
  <c r="V1574" i="3"/>
  <c r="T1574" i="3"/>
  <c r="Q1574" i="3"/>
  <c r="R1574" i="3" s="1"/>
  <c r="O1574" i="3"/>
  <c r="P1574" i="3" s="1"/>
  <c r="J1574" i="3"/>
  <c r="Z1573" i="3"/>
  <c r="X1573" i="3"/>
  <c r="V1573" i="3"/>
  <c r="T1573" i="3"/>
  <c r="Q1573" i="3"/>
  <c r="R1573" i="3" s="1"/>
  <c r="O1573" i="3"/>
  <c r="P1573" i="3" s="1"/>
  <c r="J1573" i="3"/>
  <c r="Z1572" i="3"/>
  <c r="X1572" i="3"/>
  <c r="V1572" i="3"/>
  <c r="T1572" i="3"/>
  <c r="Q1572" i="3"/>
  <c r="R1572" i="3" s="1"/>
  <c r="O1572" i="3"/>
  <c r="P1572" i="3" s="1"/>
  <c r="J1572" i="3"/>
  <c r="Z1571" i="3"/>
  <c r="X1571" i="3"/>
  <c r="V1571" i="3"/>
  <c r="T1571" i="3"/>
  <c r="Q1571" i="3"/>
  <c r="R1571" i="3" s="1"/>
  <c r="O1571" i="3"/>
  <c r="P1571" i="3" s="1"/>
  <c r="J1571" i="3"/>
  <c r="Z1570" i="3"/>
  <c r="X1570" i="3"/>
  <c r="V1570" i="3"/>
  <c r="T1570" i="3"/>
  <c r="Q1570" i="3"/>
  <c r="R1570" i="3" s="1"/>
  <c r="O1570" i="3"/>
  <c r="P1570" i="3" s="1"/>
  <c r="J1570" i="3"/>
  <c r="Z1569" i="3"/>
  <c r="X1569" i="3"/>
  <c r="V1569" i="3"/>
  <c r="T1569" i="3"/>
  <c r="Q1569" i="3"/>
  <c r="R1569" i="3" s="1"/>
  <c r="O1569" i="3"/>
  <c r="P1569" i="3" s="1"/>
  <c r="J1569" i="3"/>
  <c r="Z1568" i="3"/>
  <c r="X1568" i="3"/>
  <c r="V1568" i="3"/>
  <c r="T1568" i="3"/>
  <c r="Q1568" i="3"/>
  <c r="R1568" i="3" s="1"/>
  <c r="O1568" i="3"/>
  <c r="P1568" i="3" s="1"/>
  <c r="J1568" i="3"/>
  <c r="Z1567" i="3"/>
  <c r="X1567" i="3"/>
  <c r="V1567" i="3"/>
  <c r="T1567" i="3"/>
  <c r="Q1567" i="3"/>
  <c r="R1567" i="3" s="1"/>
  <c r="O1567" i="3"/>
  <c r="P1567" i="3" s="1"/>
  <c r="J1567" i="3"/>
  <c r="Z1566" i="3"/>
  <c r="X1566" i="3"/>
  <c r="V1566" i="3"/>
  <c r="T1566" i="3"/>
  <c r="Q1566" i="3"/>
  <c r="R1566" i="3" s="1"/>
  <c r="O1566" i="3"/>
  <c r="P1566" i="3" s="1"/>
  <c r="J1566" i="3"/>
  <c r="Z1565" i="3"/>
  <c r="X1565" i="3"/>
  <c r="V1565" i="3"/>
  <c r="T1565" i="3"/>
  <c r="Q1565" i="3"/>
  <c r="R1565" i="3" s="1"/>
  <c r="O1565" i="3"/>
  <c r="P1565" i="3" s="1"/>
  <c r="J1565" i="3"/>
  <c r="Z1564" i="3"/>
  <c r="X1564" i="3"/>
  <c r="V1564" i="3"/>
  <c r="T1564" i="3"/>
  <c r="Q1564" i="3"/>
  <c r="R1564" i="3" s="1"/>
  <c r="O1564" i="3"/>
  <c r="P1564" i="3" s="1"/>
  <c r="J1564" i="3"/>
  <c r="Z1563" i="3"/>
  <c r="X1563" i="3"/>
  <c r="V1563" i="3"/>
  <c r="T1563" i="3"/>
  <c r="Q1563" i="3"/>
  <c r="R1563" i="3" s="1"/>
  <c r="O1563" i="3"/>
  <c r="P1563" i="3" s="1"/>
  <c r="J1563" i="3"/>
  <c r="Z1562" i="3"/>
  <c r="X1562" i="3"/>
  <c r="V1562" i="3"/>
  <c r="T1562" i="3"/>
  <c r="Q1562" i="3"/>
  <c r="R1562" i="3" s="1"/>
  <c r="O1562" i="3"/>
  <c r="P1562" i="3" s="1"/>
  <c r="J1562" i="3"/>
  <c r="Z1561" i="3"/>
  <c r="X1561" i="3"/>
  <c r="V1561" i="3"/>
  <c r="T1561" i="3"/>
  <c r="Q1561" i="3"/>
  <c r="R1561" i="3" s="1"/>
  <c r="O1561" i="3"/>
  <c r="P1561" i="3" s="1"/>
  <c r="J1561" i="3"/>
  <c r="Z1560" i="3"/>
  <c r="X1560" i="3"/>
  <c r="V1560" i="3"/>
  <c r="T1560" i="3"/>
  <c r="Q1560" i="3"/>
  <c r="R1560" i="3" s="1"/>
  <c r="O1560" i="3"/>
  <c r="P1560" i="3" s="1"/>
  <c r="J1560" i="3"/>
  <c r="Z1559" i="3"/>
  <c r="X1559" i="3"/>
  <c r="V1559" i="3"/>
  <c r="T1559" i="3"/>
  <c r="Q1559" i="3"/>
  <c r="R1559" i="3" s="1"/>
  <c r="O1559" i="3"/>
  <c r="P1559" i="3" s="1"/>
  <c r="J1559" i="3"/>
  <c r="Z1558" i="3"/>
  <c r="X1558" i="3"/>
  <c r="V1558" i="3"/>
  <c r="T1558" i="3"/>
  <c r="Q1558" i="3"/>
  <c r="R1558" i="3" s="1"/>
  <c r="O1558" i="3"/>
  <c r="P1558" i="3" s="1"/>
  <c r="J1558" i="3"/>
  <c r="Z1557" i="3"/>
  <c r="X1557" i="3"/>
  <c r="V1557" i="3"/>
  <c r="T1557" i="3"/>
  <c r="Q1557" i="3"/>
  <c r="R1557" i="3" s="1"/>
  <c r="O1557" i="3"/>
  <c r="P1557" i="3" s="1"/>
  <c r="J1557" i="3"/>
  <c r="Z1556" i="3"/>
  <c r="X1556" i="3"/>
  <c r="V1556" i="3"/>
  <c r="T1556" i="3"/>
  <c r="Q1556" i="3"/>
  <c r="R1556" i="3" s="1"/>
  <c r="O1556" i="3"/>
  <c r="P1556" i="3" s="1"/>
  <c r="J1556" i="3"/>
  <c r="Z1555" i="3"/>
  <c r="X1555" i="3"/>
  <c r="V1555" i="3"/>
  <c r="T1555" i="3"/>
  <c r="Q1555" i="3"/>
  <c r="R1555" i="3" s="1"/>
  <c r="O1555" i="3"/>
  <c r="P1555" i="3" s="1"/>
  <c r="J1555" i="3"/>
  <c r="Z1554" i="3"/>
  <c r="X1554" i="3"/>
  <c r="V1554" i="3"/>
  <c r="T1554" i="3"/>
  <c r="Q1554" i="3"/>
  <c r="R1554" i="3" s="1"/>
  <c r="O1554" i="3"/>
  <c r="P1554" i="3" s="1"/>
  <c r="J1554" i="3"/>
  <c r="Z1553" i="3"/>
  <c r="X1553" i="3"/>
  <c r="V1553" i="3"/>
  <c r="T1553" i="3"/>
  <c r="Q1553" i="3"/>
  <c r="R1553" i="3" s="1"/>
  <c r="O1553" i="3"/>
  <c r="P1553" i="3" s="1"/>
  <c r="J1553" i="3"/>
  <c r="Z1552" i="3"/>
  <c r="X1552" i="3"/>
  <c r="V1552" i="3"/>
  <c r="T1552" i="3"/>
  <c r="Q1552" i="3"/>
  <c r="R1552" i="3" s="1"/>
  <c r="O1552" i="3"/>
  <c r="P1552" i="3" s="1"/>
  <c r="J1552" i="3"/>
  <c r="Z1551" i="3"/>
  <c r="X1551" i="3"/>
  <c r="V1551" i="3"/>
  <c r="T1551" i="3"/>
  <c r="Q1551" i="3"/>
  <c r="R1551" i="3" s="1"/>
  <c r="O1551" i="3"/>
  <c r="P1551" i="3" s="1"/>
  <c r="J1551" i="3"/>
  <c r="Z1550" i="3"/>
  <c r="X1550" i="3"/>
  <c r="V1550" i="3"/>
  <c r="T1550" i="3"/>
  <c r="Q1550" i="3"/>
  <c r="R1550" i="3" s="1"/>
  <c r="O1550" i="3"/>
  <c r="P1550" i="3" s="1"/>
  <c r="J1550" i="3"/>
  <c r="Z1549" i="3"/>
  <c r="X1549" i="3"/>
  <c r="V1549" i="3"/>
  <c r="T1549" i="3"/>
  <c r="Q1549" i="3"/>
  <c r="R1549" i="3" s="1"/>
  <c r="O1549" i="3"/>
  <c r="P1549" i="3" s="1"/>
  <c r="J1549" i="3"/>
  <c r="Z1548" i="3"/>
  <c r="X1548" i="3"/>
  <c r="V1548" i="3"/>
  <c r="T1548" i="3"/>
  <c r="Q1548" i="3"/>
  <c r="R1548" i="3" s="1"/>
  <c r="O1548" i="3"/>
  <c r="P1548" i="3" s="1"/>
  <c r="J1548" i="3"/>
  <c r="Z1547" i="3"/>
  <c r="X1547" i="3"/>
  <c r="V1547" i="3"/>
  <c r="T1547" i="3"/>
  <c r="Q1547" i="3"/>
  <c r="R1547" i="3" s="1"/>
  <c r="O1547" i="3"/>
  <c r="P1547" i="3" s="1"/>
  <c r="J1547" i="3"/>
  <c r="Z1546" i="3"/>
  <c r="X1546" i="3"/>
  <c r="V1546" i="3"/>
  <c r="T1546" i="3"/>
  <c r="Q1546" i="3"/>
  <c r="R1546" i="3" s="1"/>
  <c r="O1546" i="3"/>
  <c r="P1546" i="3" s="1"/>
  <c r="J1546" i="3"/>
  <c r="Z1545" i="3"/>
  <c r="X1545" i="3"/>
  <c r="V1545" i="3"/>
  <c r="T1545" i="3"/>
  <c r="Q1545" i="3"/>
  <c r="R1545" i="3" s="1"/>
  <c r="O1545" i="3"/>
  <c r="P1545" i="3" s="1"/>
  <c r="J1545" i="3"/>
  <c r="Z1544" i="3"/>
  <c r="X1544" i="3"/>
  <c r="V1544" i="3"/>
  <c r="T1544" i="3"/>
  <c r="Q1544" i="3"/>
  <c r="R1544" i="3" s="1"/>
  <c r="O1544" i="3"/>
  <c r="P1544" i="3" s="1"/>
  <c r="J1544" i="3"/>
  <c r="Z1543" i="3"/>
  <c r="X1543" i="3"/>
  <c r="V1543" i="3"/>
  <c r="T1543" i="3"/>
  <c r="Q1543" i="3"/>
  <c r="R1543" i="3" s="1"/>
  <c r="O1543" i="3"/>
  <c r="P1543" i="3" s="1"/>
  <c r="J1543" i="3"/>
  <c r="Z1542" i="3"/>
  <c r="X1542" i="3"/>
  <c r="V1542" i="3"/>
  <c r="T1542" i="3"/>
  <c r="Q1542" i="3"/>
  <c r="R1542" i="3" s="1"/>
  <c r="O1542" i="3"/>
  <c r="P1542" i="3" s="1"/>
  <c r="J1542" i="3"/>
  <c r="Z1541" i="3"/>
  <c r="X1541" i="3"/>
  <c r="V1541" i="3"/>
  <c r="T1541" i="3"/>
  <c r="Q1541" i="3"/>
  <c r="R1541" i="3" s="1"/>
  <c r="O1541" i="3"/>
  <c r="P1541" i="3" s="1"/>
  <c r="J1541" i="3"/>
  <c r="Z1540" i="3"/>
  <c r="X1540" i="3"/>
  <c r="V1540" i="3"/>
  <c r="T1540" i="3"/>
  <c r="Q1540" i="3"/>
  <c r="R1540" i="3" s="1"/>
  <c r="O1540" i="3"/>
  <c r="P1540" i="3" s="1"/>
  <c r="J1540" i="3"/>
  <c r="Z1539" i="3"/>
  <c r="X1539" i="3"/>
  <c r="V1539" i="3"/>
  <c r="T1539" i="3"/>
  <c r="Q1539" i="3"/>
  <c r="R1539" i="3" s="1"/>
  <c r="O1539" i="3"/>
  <c r="P1539" i="3" s="1"/>
  <c r="J1539" i="3"/>
  <c r="Z1538" i="3"/>
  <c r="X1538" i="3"/>
  <c r="V1538" i="3"/>
  <c r="T1538" i="3"/>
  <c r="Q1538" i="3"/>
  <c r="R1538" i="3" s="1"/>
  <c r="O1538" i="3"/>
  <c r="P1538" i="3" s="1"/>
  <c r="J1538" i="3"/>
  <c r="Z1537" i="3"/>
  <c r="X1537" i="3"/>
  <c r="V1537" i="3"/>
  <c r="T1537" i="3"/>
  <c r="Q1537" i="3"/>
  <c r="R1537" i="3" s="1"/>
  <c r="O1537" i="3"/>
  <c r="P1537" i="3" s="1"/>
  <c r="J1537" i="3"/>
  <c r="Z1536" i="3"/>
  <c r="X1536" i="3"/>
  <c r="V1536" i="3"/>
  <c r="T1536" i="3"/>
  <c r="Q1536" i="3"/>
  <c r="R1536" i="3" s="1"/>
  <c r="O1536" i="3"/>
  <c r="P1536" i="3" s="1"/>
  <c r="J1536" i="3"/>
  <c r="Z1535" i="3"/>
  <c r="X1535" i="3"/>
  <c r="V1535" i="3"/>
  <c r="T1535" i="3"/>
  <c r="Q1535" i="3"/>
  <c r="R1535" i="3" s="1"/>
  <c r="O1535" i="3"/>
  <c r="P1535" i="3" s="1"/>
  <c r="J1535" i="3"/>
  <c r="Z1534" i="3"/>
  <c r="X1534" i="3"/>
  <c r="V1534" i="3"/>
  <c r="T1534" i="3"/>
  <c r="Q1534" i="3"/>
  <c r="R1534" i="3" s="1"/>
  <c r="O1534" i="3"/>
  <c r="P1534" i="3" s="1"/>
  <c r="J1534" i="3"/>
  <c r="Z1533" i="3"/>
  <c r="X1533" i="3"/>
  <c r="V1533" i="3"/>
  <c r="T1533" i="3"/>
  <c r="Q1533" i="3"/>
  <c r="R1533" i="3" s="1"/>
  <c r="O1533" i="3"/>
  <c r="P1533" i="3" s="1"/>
  <c r="J1533" i="3"/>
  <c r="Z1532" i="3"/>
  <c r="X1532" i="3"/>
  <c r="V1532" i="3"/>
  <c r="T1532" i="3"/>
  <c r="Q1532" i="3"/>
  <c r="R1532" i="3" s="1"/>
  <c r="O1532" i="3"/>
  <c r="P1532" i="3" s="1"/>
  <c r="J1532" i="3"/>
  <c r="Z1531" i="3"/>
  <c r="X1531" i="3"/>
  <c r="V1531" i="3"/>
  <c r="T1531" i="3"/>
  <c r="Q1531" i="3"/>
  <c r="R1531" i="3" s="1"/>
  <c r="O1531" i="3"/>
  <c r="P1531" i="3" s="1"/>
  <c r="J1531" i="3"/>
  <c r="Z1530" i="3"/>
  <c r="X1530" i="3"/>
  <c r="V1530" i="3"/>
  <c r="T1530" i="3"/>
  <c r="Q1530" i="3"/>
  <c r="R1530" i="3" s="1"/>
  <c r="O1530" i="3"/>
  <c r="P1530" i="3" s="1"/>
  <c r="J1530" i="3"/>
  <c r="Z1529" i="3"/>
  <c r="X1529" i="3"/>
  <c r="V1529" i="3"/>
  <c r="T1529" i="3"/>
  <c r="Q1529" i="3"/>
  <c r="R1529" i="3" s="1"/>
  <c r="O1529" i="3"/>
  <c r="P1529" i="3" s="1"/>
  <c r="J1529" i="3"/>
  <c r="Z1528" i="3"/>
  <c r="X1528" i="3"/>
  <c r="V1528" i="3"/>
  <c r="T1528" i="3"/>
  <c r="Q1528" i="3"/>
  <c r="R1528" i="3" s="1"/>
  <c r="O1528" i="3"/>
  <c r="P1528" i="3" s="1"/>
  <c r="J1528" i="3"/>
  <c r="Z1527" i="3"/>
  <c r="X1527" i="3"/>
  <c r="V1527" i="3"/>
  <c r="T1527" i="3"/>
  <c r="Q1527" i="3"/>
  <c r="R1527" i="3" s="1"/>
  <c r="O1527" i="3"/>
  <c r="P1527" i="3" s="1"/>
  <c r="J1527" i="3"/>
  <c r="Z1526" i="3"/>
  <c r="X1526" i="3"/>
  <c r="V1526" i="3"/>
  <c r="T1526" i="3"/>
  <c r="Q1526" i="3"/>
  <c r="R1526" i="3" s="1"/>
  <c r="O1526" i="3"/>
  <c r="P1526" i="3" s="1"/>
  <c r="J1526" i="3"/>
  <c r="Z1525" i="3"/>
  <c r="X1525" i="3"/>
  <c r="V1525" i="3"/>
  <c r="T1525" i="3"/>
  <c r="Q1525" i="3"/>
  <c r="R1525" i="3" s="1"/>
  <c r="O1525" i="3"/>
  <c r="P1525" i="3" s="1"/>
  <c r="J1525" i="3"/>
  <c r="Z1524" i="3"/>
  <c r="X1524" i="3"/>
  <c r="V1524" i="3"/>
  <c r="T1524" i="3"/>
  <c r="Q1524" i="3"/>
  <c r="R1524" i="3" s="1"/>
  <c r="O1524" i="3"/>
  <c r="P1524" i="3" s="1"/>
  <c r="J1524" i="3"/>
  <c r="Z1523" i="3"/>
  <c r="X1523" i="3"/>
  <c r="V1523" i="3"/>
  <c r="T1523" i="3"/>
  <c r="Q1523" i="3"/>
  <c r="R1523" i="3" s="1"/>
  <c r="O1523" i="3"/>
  <c r="P1523" i="3" s="1"/>
  <c r="J1523" i="3"/>
  <c r="Z1522" i="3"/>
  <c r="X1522" i="3"/>
  <c r="V1522" i="3"/>
  <c r="T1522" i="3"/>
  <c r="Q1522" i="3"/>
  <c r="R1522" i="3" s="1"/>
  <c r="O1522" i="3"/>
  <c r="P1522" i="3" s="1"/>
  <c r="J1522" i="3"/>
  <c r="Z1521" i="3"/>
  <c r="X1521" i="3"/>
  <c r="V1521" i="3"/>
  <c r="T1521" i="3"/>
  <c r="Q1521" i="3"/>
  <c r="R1521" i="3" s="1"/>
  <c r="O1521" i="3"/>
  <c r="P1521" i="3" s="1"/>
  <c r="J1521" i="3"/>
  <c r="Z1520" i="3"/>
  <c r="X1520" i="3"/>
  <c r="V1520" i="3"/>
  <c r="T1520" i="3"/>
  <c r="Q1520" i="3"/>
  <c r="R1520" i="3" s="1"/>
  <c r="O1520" i="3"/>
  <c r="P1520" i="3" s="1"/>
  <c r="J1520" i="3"/>
  <c r="Z1519" i="3"/>
  <c r="X1519" i="3"/>
  <c r="V1519" i="3"/>
  <c r="T1519" i="3"/>
  <c r="Q1519" i="3"/>
  <c r="R1519" i="3" s="1"/>
  <c r="O1519" i="3"/>
  <c r="P1519" i="3" s="1"/>
  <c r="J1519" i="3"/>
  <c r="Z1518" i="3"/>
  <c r="X1518" i="3"/>
  <c r="V1518" i="3"/>
  <c r="T1518" i="3"/>
  <c r="Q1518" i="3"/>
  <c r="R1518" i="3" s="1"/>
  <c r="O1518" i="3"/>
  <c r="P1518" i="3" s="1"/>
  <c r="J1518" i="3"/>
  <c r="Z1517" i="3"/>
  <c r="X1517" i="3"/>
  <c r="V1517" i="3"/>
  <c r="T1517" i="3"/>
  <c r="Q1517" i="3"/>
  <c r="R1517" i="3" s="1"/>
  <c r="O1517" i="3"/>
  <c r="P1517" i="3" s="1"/>
  <c r="J1517" i="3"/>
  <c r="Z1516" i="3"/>
  <c r="X1516" i="3"/>
  <c r="V1516" i="3"/>
  <c r="T1516" i="3"/>
  <c r="Q1516" i="3"/>
  <c r="R1516" i="3" s="1"/>
  <c r="O1516" i="3"/>
  <c r="P1516" i="3" s="1"/>
  <c r="J1516" i="3"/>
  <c r="Z1515" i="3"/>
  <c r="X1515" i="3"/>
  <c r="V1515" i="3"/>
  <c r="T1515" i="3"/>
  <c r="Q1515" i="3"/>
  <c r="R1515" i="3" s="1"/>
  <c r="O1515" i="3"/>
  <c r="P1515" i="3" s="1"/>
  <c r="J1515" i="3"/>
  <c r="Z1514" i="3"/>
  <c r="X1514" i="3"/>
  <c r="V1514" i="3"/>
  <c r="T1514" i="3"/>
  <c r="Q1514" i="3"/>
  <c r="R1514" i="3" s="1"/>
  <c r="O1514" i="3"/>
  <c r="P1514" i="3" s="1"/>
  <c r="J1514" i="3"/>
  <c r="Z1513" i="3"/>
  <c r="X1513" i="3"/>
  <c r="V1513" i="3"/>
  <c r="T1513" i="3"/>
  <c r="Q1513" i="3"/>
  <c r="R1513" i="3" s="1"/>
  <c r="O1513" i="3"/>
  <c r="P1513" i="3" s="1"/>
  <c r="J1513" i="3"/>
  <c r="Z1512" i="3"/>
  <c r="X1512" i="3"/>
  <c r="V1512" i="3"/>
  <c r="T1512" i="3"/>
  <c r="Q1512" i="3"/>
  <c r="R1512" i="3" s="1"/>
  <c r="O1512" i="3"/>
  <c r="P1512" i="3" s="1"/>
  <c r="J1512" i="3"/>
  <c r="Z1511" i="3"/>
  <c r="X1511" i="3"/>
  <c r="V1511" i="3"/>
  <c r="T1511" i="3"/>
  <c r="Q1511" i="3"/>
  <c r="R1511" i="3" s="1"/>
  <c r="O1511" i="3"/>
  <c r="P1511" i="3" s="1"/>
  <c r="J1511" i="3"/>
  <c r="Z1510" i="3"/>
  <c r="X1510" i="3"/>
  <c r="V1510" i="3"/>
  <c r="T1510" i="3"/>
  <c r="Q1510" i="3"/>
  <c r="R1510" i="3" s="1"/>
  <c r="O1510" i="3"/>
  <c r="P1510" i="3" s="1"/>
  <c r="J1510" i="3"/>
  <c r="Z1509" i="3"/>
  <c r="X1509" i="3"/>
  <c r="V1509" i="3"/>
  <c r="T1509" i="3"/>
  <c r="Q1509" i="3"/>
  <c r="R1509" i="3" s="1"/>
  <c r="O1509" i="3"/>
  <c r="P1509" i="3" s="1"/>
  <c r="J1509" i="3"/>
  <c r="Z1508" i="3"/>
  <c r="X1508" i="3"/>
  <c r="V1508" i="3"/>
  <c r="T1508" i="3"/>
  <c r="Q1508" i="3"/>
  <c r="R1508" i="3" s="1"/>
  <c r="O1508" i="3"/>
  <c r="P1508" i="3" s="1"/>
  <c r="J1508" i="3"/>
  <c r="Z1507" i="3"/>
  <c r="X1507" i="3"/>
  <c r="V1507" i="3"/>
  <c r="T1507" i="3"/>
  <c r="Q1507" i="3"/>
  <c r="R1507" i="3" s="1"/>
  <c r="O1507" i="3"/>
  <c r="P1507" i="3" s="1"/>
  <c r="J1507" i="3"/>
  <c r="Z1506" i="3"/>
  <c r="X1506" i="3"/>
  <c r="V1506" i="3"/>
  <c r="T1506" i="3"/>
  <c r="Q1506" i="3"/>
  <c r="R1506" i="3" s="1"/>
  <c r="O1506" i="3"/>
  <c r="P1506" i="3" s="1"/>
  <c r="J1506" i="3"/>
  <c r="Z1505" i="3"/>
  <c r="X1505" i="3"/>
  <c r="V1505" i="3"/>
  <c r="T1505" i="3"/>
  <c r="Q1505" i="3"/>
  <c r="R1505" i="3" s="1"/>
  <c r="O1505" i="3"/>
  <c r="P1505" i="3" s="1"/>
  <c r="J1505" i="3"/>
  <c r="Z1504" i="3"/>
  <c r="X1504" i="3"/>
  <c r="V1504" i="3"/>
  <c r="T1504" i="3"/>
  <c r="Q1504" i="3"/>
  <c r="R1504" i="3" s="1"/>
  <c r="O1504" i="3"/>
  <c r="P1504" i="3" s="1"/>
  <c r="J1504" i="3"/>
  <c r="Z1503" i="3"/>
  <c r="X1503" i="3"/>
  <c r="V1503" i="3"/>
  <c r="T1503" i="3"/>
  <c r="Q1503" i="3"/>
  <c r="R1503" i="3" s="1"/>
  <c r="O1503" i="3"/>
  <c r="P1503" i="3" s="1"/>
  <c r="J1503" i="3"/>
  <c r="Z1502" i="3"/>
  <c r="X1502" i="3"/>
  <c r="V1502" i="3"/>
  <c r="T1502" i="3"/>
  <c r="Q1502" i="3"/>
  <c r="R1502" i="3" s="1"/>
  <c r="O1502" i="3"/>
  <c r="P1502" i="3" s="1"/>
  <c r="J1502" i="3"/>
  <c r="Z1501" i="3"/>
  <c r="X1501" i="3"/>
  <c r="V1501" i="3"/>
  <c r="T1501" i="3"/>
  <c r="Q1501" i="3"/>
  <c r="R1501" i="3" s="1"/>
  <c r="O1501" i="3"/>
  <c r="P1501" i="3" s="1"/>
  <c r="J1501" i="3"/>
  <c r="Z1500" i="3"/>
  <c r="X1500" i="3"/>
  <c r="V1500" i="3"/>
  <c r="T1500" i="3"/>
  <c r="Q1500" i="3"/>
  <c r="R1500" i="3" s="1"/>
  <c r="O1500" i="3"/>
  <c r="P1500" i="3" s="1"/>
  <c r="J1500" i="3"/>
  <c r="Z1499" i="3"/>
  <c r="X1499" i="3"/>
  <c r="V1499" i="3"/>
  <c r="T1499" i="3"/>
  <c r="Q1499" i="3"/>
  <c r="R1499" i="3" s="1"/>
  <c r="O1499" i="3"/>
  <c r="P1499" i="3" s="1"/>
  <c r="J1499" i="3"/>
  <c r="Z1498" i="3"/>
  <c r="X1498" i="3"/>
  <c r="V1498" i="3"/>
  <c r="T1498" i="3"/>
  <c r="Q1498" i="3"/>
  <c r="R1498" i="3" s="1"/>
  <c r="O1498" i="3"/>
  <c r="P1498" i="3" s="1"/>
  <c r="J1498" i="3"/>
  <c r="Z1497" i="3"/>
  <c r="X1497" i="3"/>
  <c r="V1497" i="3"/>
  <c r="T1497" i="3"/>
  <c r="Q1497" i="3"/>
  <c r="R1497" i="3" s="1"/>
  <c r="O1497" i="3"/>
  <c r="P1497" i="3" s="1"/>
  <c r="J1497" i="3"/>
  <c r="Z1496" i="3"/>
  <c r="X1496" i="3"/>
  <c r="V1496" i="3"/>
  <c r="T1496" i="3"/>
  <c r="Q1496" i="3"/>
  <c r="R1496" i="3" s="1"/>
  <c r="O1496" i="3"/>
  <c r="P1496" i="3" s="1"/>
  <c r="J1496" i="3"/>
  <c r="Z1495" i="3"/>
  <c r="X1495" i="3"/>
  <c r="V1495" i="3"/>
  <c r="T1495" i="3"/>
  <c r="Q1495" i="3"/>
  <c r="R1495" i="3" s="1"/>
  <c r="O1495" i="3"/>
  <c r="P1495" i="3" s="1"/>
  <c r="J1495" i="3"/>
  <c r="Z1494" i="3"/>
  <c r="X1494" i="3"/>
  <c r="V1494" i="3"/>
  <c r="T1494" i="3"/>
  <c r="Q1494" i="3"/>
  <c r="R1494" i="3" s="1"/>
  <c r="O1494" i="3"/>
  <c r="P1494" i="3" s="1"/>
  <c r="J1494" i="3"/>
  <c r="Z1493" i="3"/>
  <c r="X1493" i="3"/>
  <c r="V1493" i="3"/>
  <c r="T1493" i="3"/>
  <c r="Q1493" i="3"/>
  <c r="R1493" i="3" s="1"/>
  <c r="O1493" i="3"/>
  <c r="P1493" i="3" s="1"/>
  <c r="J1493" i="3"/>
  <c r="Z1492" i="3"/>
  <c r="X1492" i="3"/>
  <c r="V1492" i="3"/>
  <c r="T1492" i="3"/>
  <c r="Q1492" i="3"/>
  <c r="R1492" i="3" s="1"/>
  <c r="O1492" i="3"/>
  <c r="P1492" i="3" s="1"/>
  <c r="J1492" i="3"/>
  <c r="Z1491" i="3"/>
  <c r="X1491" i="3"/>
  <c r="V1491" i="3"/>
  <c r="T1491" i="3"/>
  <c r="Q1491" i="3"/>
  <c r="R1491" i="3" s="1"/>
  <c r="O1491" i="3"/>
  <c r="P1491" i="3" s="1"/>
  <c r="J1491" i="3"/>
  <c r="Z1490" i="3"/>
  <c r="X1490" i="3"/>
  <c r="V1490" i="3"/>
  <c r="T1490" i="3"/>
  <c r="Q1490" i="3"/>
  <c r="R1490" i="3" s="1"/>
  <c r="O1490" i="3"/>
  <c r="P1490" i="3" s="1"/>
  <c r="J1490" i="3"/>
  <c r="Z1489" i="3"/>
  <c r="X1489" i="3"/>
  <c r="V1489" i="3"/>
  <c r="T1489" i="3"/>
  <c r="Q1489" i="3"/>
  <c r="R1489" i="3" s="1"/>
  <c r="O1489" i="3"/>
  <c r="P1489" i="3" s="1"/>
  <c r="J1489" i="3"/>
  <c r="Z1488" i="3"/>
  <c r="X1488" i="3"/>
  <c r="V1488" i="3"/>
  <c r="T1488" i="3"/>
  <c r="Q1488" i="3"/>
  <c r="R1488" i="3" s="1"/>
  <c r="O1488" i="3"/>
  <c r="P1488" i="3" s="1"/>
  <c r="J1488" i="3"/>
  <c r="Z1487" i="3"/>
  <c r="X1487" i="3"/>
  <c r="V1487" i="3"/>
  <c r="T1487" i="3"/>
  <c r="Q1487" i="3"/>
  <c r="R1487" i="3" s="1"/>
  <c r="O1487" i="3"/>
  <c r="P1487" i="3" s="1"/>
  <c r="J1487" i="3"/>
  <c r="Z1486" i="3"/>
  <c r="X1486" i="3"/>
  <c r="V1486" i="3"/>
  <c r="T1486" i="3"/>
  <c r="Q1486" i="3"/>
  <c r="R1486" i="3" s="1"/>
  <c r="O1486" i="3"/>
  <c r="P1486" i="3" s="1"/>
  <c r="J1486" i="3"/>
  <c r="Z1485" i="3"/>
  <c r="X1485" i="3"/>
  <c r="V1485" i="3"/>
  <c r="T1485" i="3"/>
  <c r="Q1485" i="3"/>
  <c r="R1485" i="3" s="1"/>
  <c r="O1485" i="3"/>
  <c r="P1485" i="3" s="1"/>
  <c r="J1485" i="3"/>
  <c r="Z1484" i="3"/>
  <c r="X1484" i="3"/>
  <c r="V1484" i="3"/>
  <c r="T1484" i="3"/>
  <c r="Q1484" i="3"/>
  <c r="R1484" i="3" s="1"/>
  <c r="O1484" i="3"/>
  <c r="P1484" i="3" s="1"/>
  <c r="J1484" i="3"/>
  <c r="Z1483" i="3"/>
  <c r="X1483" i="3"/>
  <c r="V1483" i="3"/>
  <c r="T1483" i="3"/>
  <c r="Q1483" i="3"/>
  <c r="R1483" i="3" s="1"/>
  <c r="O1483" i="3"/>
  <c r="P1483" i="3" s="1"/>
  <c r="J1483" i="3"/>
  <c r="Z1482" i="3"/>
  <c r="X1482" i="3"/>
  <c r="V1482" i="3"/>
  <c r="T1482" i="3"/>
  <c r="Q1482" i="3"/>
  <c r="R1482" i="3" s="1"/>
  <c r="O1482" i="3"/>
  <c r="P1482" i="3" s="1"/>
  <c r="J1482" i="3"/>
  <c r="Z1481" i="3"/>
  <c r="X1481" i="3"/>
  <c r="V1481" i="3"/>
  <c r="T1481" i="3"/>
  <c r="Q1481" i="3"/>
  <c r="R1481" i="3" s="1"/>
  <c r="O1481" i="3"/>
  <c r="P1481" i="3" s="1"/>
  <c r="J1481" i="3"/>
  <c r="Z1480" i="3"/>
  <c r="X1480" i="3"/>
  <c r="V1480" i="3"/>
  <c r="T1480" i="3"/>
  <c r="Q1480" i="3"/>
  <c r="R1480" i="3" s="1"/>
  <c r="O1480" i="3"/>
  <c r="P1480" i="3" s="1"/>
  <c r="J1480" i="3"/>
  <c r="Z1479" i="3"/>
  <c r="X1479" i="3"/>
  <c r="V1479" i="3"/>
  <c r="T1479" i="3"/>
  <c r="Q1479" i="3"/>
  <c r="R1479" i="3" s="1"/>
  <c r="O1479" i="3"/>
  <c r="P1479" i="3" s="1"/>
  <c r="J1479" i="3"/>
  <c r="Z1478" i="3"/>
  <c r="X1478" i="3"/>
  <c r="V1478" i="3"/>
  <c r="T1478" i="3"/>
  <c r="Q1478" i="3"/>
  <c r="R1478" i="3" s="1"/>
  <c r="O1478" i="3"/>
  <c r="P1478" i="3" s="1"/>
  <c r="J1478" i="3"/>
  <c r="Z1477" i="3"/>
  <c r="X1477" i="3"/>
  <c r="V1477" i="3"/>
  <c r="T1477" i="3"/>
  <c r="Q1477" i="3"/>
  <c r="R1477" i="3" s="1"/>
  <c r="O1477" i="3"/>
  <c r="P1477" i="3" s="1"/>
  <c r="J1477" i="3"/>
  <c r="Z1476" i="3"/>
  <c r="X1476" i="3"/>
  <c r="V1476" i="3"/>
  <c r="T1476" i="3"/>
  <c r="Q1476" i="3"/>
  <c r="R1476" i="3" s="1"/>
  <c r="O1476" i="3"/>
  <c r="P1476" i="3" s="1"/>
  <c r="J1476" i="3"/>
  <c r="Z1475" i="3"/>
  <c r="X1475" i="3"/>
  <c r="V1475" i="3"/>
  <c r="T1475" i="3"/>
  <c r="Q1475" i="3"/>
  <c r="R1475" i="3" s="1"/>
  <c r="O1475" i="3"/>
  <c r="P1475" i="3" s="1"/>
  <c r="J1475" i="3"/>
  <c r="Z1474" i="3"/>
  <c r="X1474" i="3"/>
  <c r="V1474" i="3"/>
  <c r="T1474" i="3"/>
  <c r="Q1474" i="3"/>
  <c r="R1474" i="3" s="1"/>
  <c r="O1474" i="3"/>
  <c r="P1474" i="3" s="1"/>
  <c r="J1474" i="3"/>
  <c r="Z1473" i="3"/>
  <c r="X1473" i="3"/>
  <c r="V1473" i="3"/>
  <c r="T1473" i="3"/>
  <c r="Q1473" i="3"/>
  <c r="R1473" i="3" s="1"/>
  <c r="O1473" i="3"/>
  <c r="P1473" i="3" s="1"/>
  <c r="J1473" i="3"/>
  <c r="Z1472" i="3"/>
  <c r="X1472" i="3"/>
  <c r="V1472" i="3"/>
  <c r="T1472" i="3"/>
  <c r="Q1472" i="3"/>
  <c r="R1472" i="3" s="1"/>
  <c r="O1472" i="3"/>
  <c r="P1472" i="3" s="1"/>
  <c r="J1472" i="3"/>
  <c r="Z1471" i="3"/>
  <c r="X1471" i="3"/>
  <c r="V1471" i="3"/>
  <c r="T1471" i="3"/>
  <c r="Q1471" i="3"/>
  <c r="R1471" i="3" s="1"/>
  <c r="O1471" i="3"/>
  <c r="P1471" i="3" s="1"/>
  <c r="J1471" i="3"/>
  <c r="Z1470" i="3"/>
  <c r="X1470" i="3"/>
  <c r="V1470" i="3"/>
  <c r="T1470" i="3"/>
  <c r="Q1470" i="3"/>
  <c r="R1470" i="3" s="1"/>
  <c r="O1470" i="3"/>
  <c r="P1470" i="3" s="1"/>
  <c r="J1470" i="3"/>
  <c r="Z1469" i="3"/>
  <c r="X1469" i="3"/>
  <c r="V1469" i="3"/>
  <c r="T1469" i="3"/>
  <c r="Q1469" i="3"/>
  <c r="R1469" i="3" s="1"/>
  <c r="O1469" i="3"/>
  <c r="P1469" i="3" s="1"/>
  <c r="J1469" i="3"/>
  <c r="Z1468" i="3"/>
  <c r="X1468" i="3"/>
  <c r="V1468" i="3"/>
  <c r="T1468" i="3"/>
  <c r="Q1468" i="3"/>
  <c r="R1468" i="3" s="1"/>
  <c r="O1468" i="3"/>
  <c r="P1468" i="3" s="1"/>
  <c r="J1468" i="3"/>
  <c r="Z1467" i="3"/>
  <c r="X1467" i="3"/>
  <c r="V1467" i="3"/>
  <c r="T1467" i="3"/>
  <c r="Q1467" i="3"/>
  <c r="R1467" i="3" s="1"/>
  <c r="O1467" i="3"/>
  <c r="P1467" i="3" s="1"/>
  <c r="J1467" i="3"/>
  <c r="Z1466" i="3"/>
  <c r="X1466" i="3"/>
  <c r="V1466" i="3"/>
  <c r="T1466" i="3"/>
  <c r="Q1466" i="3"/>
  <c r="R1466" i="3" s="1"/>
  <c r="O1466" i="3"/>
  <c r="P1466" i="3" s="1"/>
  <c r="J1466" i="3"/>
  <c r="Z1465" i="3"/>
  <c r="X1465" i="3"/>
  <c r="V1465" i="3"/>
  <c r="T1465" i="3"/>
  <c r="Q1465" i="3"/>
  <c r="R1465" i="3" s="1"/>
  <c r="O1465" i="3"/>
  <c r="P1465" i="3" s="1"/>
  <c r="J1465" i="3"/>
  <c r="Z1464" i="3"/>
  <c r="X1464" i="3"/>
  <c r="V1464" i="3"/>
  <c r="T1464" i="3"/>
  <c r="Q1464" i="3"/>
  <c r="R1464" i="3" s="1"/>
  <c r="O1464" i="3"/>
  <c r="P1464" i="3" s="1"/>
  <c r="J1464" i="3"/>
  <c r="Z1463" i="3"/>
  <c r="X1463" i="3"/>
  <c r="V1463" i="3"/>
  <c r="T1463" i="3"/>
  <c r="Q1463" i="3"/>
  <c r="R1463" i="3" s="1"/>
  <c r="O1463" i="3"/>
  <c r="P1463" i="3" s="1"/>
  <c r="J1463" i="3"/>
  <c r="Z1462" i="3"/>
  <c r="X1462" i="3"/>
  <c r="V1462" i="3"/>
  <c r="T1462" i="3"/>
  <c r="Q1462" i="3"/>
  <c r="R1462" i="3" s="1"/>
  <c r="O1462" i="3"/>
  <c r="P1462" i="3" s="1"/>
  <c r="J1462" i="3"/>
  <c r="Z1461" i="3"/>
  <c r="X1461" i="3"/>
  <c r="V1461" i="3"/>
  <c r="T1461" i="3"/>
  <c r="Q1461" i="3"/>
  <c r="R1461" i="3" s="1"/>
  <c r="O1461" i="3"/>
  <c r="P1461" i="3" s="1"/>
  <c r="J1461" i="3"/>
  <c r="Z1460" i="3"/>
  <c r="X1460" i="3"/>
  <c r="V1460" i="3"/>
  <c r="T1460" i="3"/>
  <c r="Q1460" i="3"/>
  <c r="R1460" i="3" s="1"/>
  <c r="O1460" i="3"/>
  <c r="P1460" i="3" s="1"/>
  <c r="J1460" i="3"/>
  <c r="Z1459" i="3"/>
  <c r="X1459" i="3"/>
  <c r="V1459" i="3"/>
  <c r="T1459" i="3"/>
  <c r="Q1459" i="3"/>
  <c r="R1459" i="3" s="1"/>
  <c r="O1459" i="3"/>
  <c r="P1459" i="3" s="1"/>
  <c r="J1459" i="3"/>
  <c r="Z1458" i="3"/>
  <c r="X1458" i="3"/>
  <c r="V1458" i="3"/>
  <c r="T1458" i="3"/>
  <c r="Q1458" i="3"/>
  <c r="R1458" i="3" s="1"/>
  <c r="O1458" i="3"/>
  <c r="P1458" i="3" s="1"/>
  <c r="J1458" i="3"/>
  <c r="Z1457" i="3"/>
  <c r="X1457" i="3"/>
  <c r="V1457" i="3"/>
  <c r="T1457" i="3"/>
  <c r="Q1457" i="3"/>
  <c r="R1457" i="3" s="1"/>
  <c r="O1457" i="3"/>
  <c r="P1457" i="3" s="1"/>
  <c r="J1457" i="3"/>
  <c r="Z1456" i="3"/>
  <c r="X1456" i="3"/>
  <c r="V1456" i="3"/>
  <c r="T1456" i="3"/>
  <c r="Q1456" i="3"/>
  <c r="R1456" i="3" s="1"/>
  <c r="O1456" i="3"/>
  <c r="P1456" i="3" s="1"/>
  <c r="J1456" i="3"/>
  <c r="Z1455" i="3"/>
  <c r="X1455" i="3"/>
  <c r="V1455" i="3"/>
  <c r="T1455" i="3"/>
  <c r="Q1455" i="3"/>
  <c r="R1455" i="3" s="1"/>
  <c r="O1455" i="3"/>
  <c r="P1455" i="3" s="1"/>
  <c r="J1455" i="3"/>
  <c r="Z1454" i="3"/>
  <c r="X1454" i="3"/>
  <c r="V1454" i="3"/>
  <c r="T1454" i="3"/>
  <c r="Q1454" i="3"/>
  <c r="R1454" i="3" s="1"/>
  <c r="O1454" i="3"/>
  <c r="P1454" i="3" s="1"/>
  <c r="J1454" i="3"/>
  <c r="Z1453" i="3"/>
  <c r="X1453" i="3"/>
  <c r="V1453" i="3"/>
  <c r="T1453" i="3"/>
  <c r="Q1453" i="3"/>
  <c r="R1453" i="3" s="1"/>
  <c r="O1453" i="3"/>
  <c r="P1453" i="3" s="1"/>
  <c r="J1453" i="3"/>
  <c r="Z1452" i="3"/>
  <c r="X1452" i="3"/>
  <c r="V1452" i="3"/>
  <c r="T1452" i="3"/>
  <c r="Q1452" i="3"/>
  <c r="R1452" i="3" s="1"/>
  <c r="O1452" i="3"/>
  <c r="P1452" i="3" s="1"/>
  <c r="J1452" i="3"/>
  <c r="Z1451" i="3"/>
  <c r="X1451" i="3"/>
  <c r="V1451" i="3"/>
  <c r="T1451" i="3"/>
  <c r="Q1451" i="3"/>
  <c r="R1451" i="3" s="1"/>
  <c r="O1451" i="3"/>
  <c r="P1451" i="3" s="1"/>
  <c r="J1451" i="3"/>
  <c r="Z1450" i="3"/>
  <c r="X1450" i="3"/>
  <c r="V1450" i="3"/>
  <c r="T1450" i="3"/>
  <c r="Q1450" i="3"/>
  <c r="R1450" i="3" s="1"/>
  <c r="O1450" i="3"/>
  <c r="P1450" i="3" s="1"/>
  <c r="J1450" i="3"/>
  <c r="Z1449" i="3"/>
  <c r="X1449" i="3"/>
  <c r="V1449" i="3"/>
  <c r="T1449" i="3"/>
  <c r="Q1449" i="3"/>
  <c r="R1449" i="3" s="1"/>
  <c r="O1449" i="3"/>
  <c r="P1449" i="3" s="1"/>
  <c r="J1449" i="3"/>
  <c r="Z1448" i="3"/>
  <c r="X1448" i="3"/>
  <c r="V1448" i="3"/>
  <c r="T1448" i="3"/>
  <c r="Q1448" i="3"/>
  <c r="R1448" i="3" s="1"/>
  <c r="O1448" i="3"/>
  <c r="P1448" i="3" s="1"/>
  <c r="J1448" i="3"/>
  <c r="Z1447" i="3"/>
  <c r="X1447" i="3"/>
  <c r="V1447" i="3"/>
  <c r="T1447" i="3"/>
  <c r="Q1447" i="3"/>
  <c r="R1447" i="3" s="1"/>
  <c r="O1447" i="3"/>
  <c r="P1447" i="3" s="1"/>
  <c r="J1447" i="3"/>
  <c r="Z1446" i="3"/>
  <c r="X1446" i="3"/>
  <c r="V1446" i="3"/>
  <c r="T1446" i="3"/>
  <c r="Q1446" i="3"/>
  <c r="R1446" i="3" s="1"/>
  <c r="O1446" i="3"/>
  <c r="P1446" i="3" s="1"/>
  <c r="J1446" i="3"/>
  <c r="Z1445" i="3"/>
  <c r="X1445" i="3"/>
  <c r="V1445" i="3"/>
  <c r="T1445" i="3"/>
  <c r="Q1445" i="3"/>
  <c r="R1445" i="3" s="1"/>
  <c r="O1445" i="3"/>
  <c r="P1445" i="3" s="1"/>
  <c r="J1445" i="3"/>
  <c r="Z1444" i="3"/>
  <c r="X1444" i="3"/>
  <c r="V1444" i="3"/>
  <c r="T1444" i="3"/>
  <c r="Q1444" i="3"/>
  <c r="R1444" i="3" s="1"/>
  <c r="O1444" i="3"/>
  <c r="P1444" i="3" s="1"/>
  <c r="J1444" i="3"/>
  <c r="Z1443" i="3"/>
  <c r="X1443" i="3"/>
  <c r="V1443" i="3"/>
  <c r="T1443" i="3"/>
  <c r="Q1443" i="3"/>
  <c r="R1443" i="3" s="1"/>
  <c r="O1443" i="3"/>
  <c r="P1443" i="3" s="1"/>
  <c r="J1443" i="3"/>
  <c r="Z1442" i="3"/>
  <c r="X1442" i="3"/>
  <c r="V1442" i="3"/>
  <c r="T1442" i="3"/>
  <c r="Q1442" i="3"/>
  <c r="R1442" i="3" s="1"/>
  <c r="O1442" i="3"/>
  <c r="P1442" i="3" s="1"/>
  <c r="J1442" i="3"/>
  <c r="Z1441" i="3"/>
  <c r="X1441" i="3"/>
  <c r="V1441" i="3"/>
  <c r="T1441" i="3"/>
  <c r="Q1441" i="3"/>
  <c r="R1441" i="3" s="1"/>
  <c r="O1441" i="3"/>
  <c r="P1441" i="3" s="1"/>
  <c r="J1441" i="3"/>
  <c r="Z1440" i="3"/>
  <c r="X1440" i="3"/>
  <c r="V1440" i="3"/>
  <c r="T1440" i="3"/>
  <c r="Q1440" i="3"/>
  <c r="R1440" i="3" s="1"/>
  <c r="O1440" i="3"/>
  <c r="P1440" i="3" s="1"/>
  <c r="J1440" i="3"/>
  <c r="Z1439" i="3"/>
  <c r="X1439" i="3"/>
  <c r="V1439" i="3"/>
  <c r="T1439" i="3"/>
  <c r="Q1439" i="3"/>
  <c r="R1439" i="3" s="1"/>
  <c r="O1439" i="3"/>
  <c r="P1439" i="3" s="1"/>
  <c r="J1439" i="3"/>
  <c r="Z1438" i="3"/>
  <c r="X1438" i="3"/>
  <c r="V1438" i="3"/>
  <c r="T1438" i="3"/>
  <c r="Q1438" i="3"/>
  <c r="R1438" i="3" s="1"/>
  <c r="O1438" i="3"/>
  <c r="P1438" i="3" s="1"/>
  <c r="J1438" i="3"/>
  <c r="Z1437" i="3"/>
  <c r="X1437" i="3"/>
  <c r="V1437" i="3"/>
  <c r="T1437" i="3"/>
  <c r="Q1437" i="3"/>
  <c r="R1437" i="3" s="1"/>
  <c r="O1437" i="3"/>
  <c r="P1437" i="3" s="1"/>
  <c r="J1437" i="3"/>
  <c r="Z1436" i="3"/>
  <c r="X1436" i="3"/>
  <c r="V1436" i="3"/>
  <c r="T1436" i="3"/>
  <c r="Q1436" i="3"/>
  <c r="R1436" i="3" s="1"/>
  <c r="O1436" i="3"/>
  <c r="P1436" i="3" s="1"/>
  <c r="J1436" i="3"/>
  <c r="Z1435" i="3"/>
  <c r="X1435" i="3"/>
  <c r="V1435" i="3"/>
  <c r="T1435" i="3"/>
  <c r="Q1435" i="3"/>
  <c r="R1435" i="3" s="1"/>
  <c r="O1435" i="3"/>
  <c r="P1435" i="3" s="1"/>
  <c r="J1435" i="3"/>
  <c r="Z1434" i="3"/>
  <c r="X1434" i="3"/>
  <c r="V1434" i="3"/>
  <c r="T1434" i="3"/>
  <c r="Q1434" i="3"/>
  <c r="R1434" i="3" s="1"/>
  <c r="O1434" i="3"/>
  <c r="P1434" i="3" s="1"/>
  <c r="J1434" i="3"/>
  <c r="Z1433" i="3"/>
  <c r="X1433" i="3"/>
  <c r="V1433" i="3"/>
  <c r="T1433" i="3"/>
  <c r="Q1433" i="3"/>
  <c r="R1433" i="3" s="1"/>
  <c r="O1433" i="3"/>
  <c r="P1433" i="3" s="1"/>
  <c r="J1433" i="3"/>
  <c r="Z1432" i="3"/>
  <c r="X1432" i="3"/>
  <c r="V1432" i="3"/>
  <c r="T1432" i="3"/>
  <c r="Q1432" i="3"/>
  <c r="R1432" i="3" s="1"/>
  <c r="O1432" i="3"/>
  <c r="P1432" i="3" s="1"/>
  <c r="J1432" i="3"/>
  <c r="Z1431" i="3"/>
  <c r="X1431" i="3"/>
  <c r="V1431" i="3"/>
  <c r="T1431" i="3"/>
  <c r="Q1431" i="3"/>
  <c r="R1431" i="3" s="1"/>
  <c r="O1431" i="3"/>
  <c r="P1431" i="3" s="1"/>
  <c r="J1431" i="3"/>
  <c r="Z1430" i="3"/>
  <c r="X1430" i="3"/>
  <c r="V1430" i="3"/>
  <c r="T1430" i="3"/>
  <c r="Q1430" i="3"/>
  <c r="R1430" i="3" s="1"/>
  <c r="O1430" i="3"/>
  <c r="P1430" i="3" s="1"/>
  <c r="J1430" i="3"/>
  <c r="Z1429" i="3"/>
  <c r="X1429" i="3"/>
  <c r="V1429" i="3"/>
  <c r="T1429" i="3"/>
  <c r="Q1429" i="3"/>
  <c r="R1429" i="3" s="1"/>
  <c r="O1429" i="3"/>
  <c r="P1429" i="3" s="1"/>
  <c r="J1429" i="3"/>
  <c r="Z1428" i="3"/>
  <c r="X1428" i="3"/>
  <c r="V1428" i="3"/>
  <c r="T1428" i="3"/>
  <c r="Q1428" i="3"/>
  <c r="R1428" i="3" s="1"/>
  <c r="O1428" i="3"/>
  <c r="P1428" i="3" s="1"/>
  <c r="J1428" i="3"/>
  <c r="Z1427" i="3"/>
  <c r="X1427" i="3"/>
  <c r="V1427" i="3"/>
  <c r="T1427" i="3"/>
  <c r="Q1427" i="3"/>
  <c r="R1427" i="3" s="1"/>
  <c r="O1427" i="3"/>
  <c r="P1427" i="3" s="1"/>
  <c r="J1427" i="3"/>
  <c r="Z1426" i="3"/>
  <c r="X1426" i="3"/>
  <c r="V1426" i="3"/>
  <c r="T1426" i="3"/>
  <c r="Q1426" i="3"/>
  <c r="R1426" i="3" s="1"/>
  <c r="O1426" i="3"/>
  <c r="P1426" i="3" s="1"/>
  <c r="J1426" i="3"/>
  <c r="Z1425" i="3"/>
  <c r="X1425" i="3"/>
  <c r="V1425" i="3"/>
  <c r="T1425" i="3"/>
  <c r="Q1425" i="3"/>
  <c r="R1425" i="3" s="1"/>
  <c r="O1425" i="3"/>
  <c r="P1425" i="3" s="1"/>
  <c r="J1425" i="3"/>
  <c r="Z1424" i="3"/>
  <c r="X1424" i="3"/>
  <c r="V1424" i="3"/>
  <c r="T1424" i="3"/>
  <c r="Q1424" i="3"/>
  <c r="R1424" i="3" s="1"/>
  <c r="O1424" i="3"/>
  <c r="P1424" i="3" s="1"/>
  <c r="J1424" i="3"/>
  <c r="Z1423" i="3"/>
  <c r="X1423" i="3"/>
  <c r="V1423" i="3"/>
  <c r="T1423" i="3"/>
  <c r="Q1423" i="3"/>
  <c r="R1423" i="3" s="1"/>
  <c r="O1423" i="3"/>
  <c r="P1423" i="3" s="1"/>
  <c r="J1423" i="3"/>
  <c r="Z1422" i="3"/>
  <c r="X1422" i="3"/>
  <c r="V1422" i="3"/>
  <c r="T1422" i="3"/>
  <c r="Q1422" i="3"/>
  <c r="R1422" i="3" s="1"/>
  <c r="O1422" i="3"/>
  <c r="P1422" i="3" s="1"/>
  <c r="J1422" i="3"/>
  <c r="Z1421" i="3"/>
  <c r="X1421" i="3"/>
  <c r="V1421" i="3"/>
  <c r="T1421" i="3"/>
  <c r="Q1421" i="3"/>
  <c r="R1421" i="3" s="1"/>
  <c r="O1421" i="3"/>
  <c r="P1421" i="3" s="1"/>
  <c r="J1421" i="3"/>
  <c r="Z1420" i="3"/>
  <c r="X1420" i="3"/>
  <c r="V1420" i="3"/>
  <c r="T1420" i="3"/>
  <c r="Q1420" i="3"/>
  <c r="R1420" i="3" s="1"/>
  <c r="O1420" i="3"/>
  <c r="P1420" i="3" s="1"/>
  <c r="J1420" i="3"/>
  <c r="Z1419" i="3"/>
  <c r="X1419" i="3"/>
  <c r="V1419" i="3"/>
  <c r="T1419" i="3"/>
  <c r="Q1419" i="3"/>
  <c r="R1419" i="3" s="1"/>
  <c r="O1419" i="3"/>
  <c r="P1419" i="3" s="1"/>
  <c r="J1419" i="3"/>
  <c r="Z1418" i="3"/>
  <c r="X1418" i="3"/>
  <c r="V1418" i="3"/>
  <c r="T1418" i="3"/>
  <c r="Q1418" i="3"/>
  <c r="R1418" i="3" s="1"/>
  <c r="O1418" i="3"/>
  <c r="P1418" i="3" s="1"/>
  <c r="J1418" i="3"/>
  <c r="Z1417" i="3"/>
  <c r="X1417" i="3"/>
  <c r="V1417" i="3"/>
  <c r="T1417" i="3"/>
  <c r="Q1417" i="3"/>
  <c r="R1417" i="3" s="1"/>
  <c r="O1417" i="3"/>
  <c r="P1417" i="3" s="1"/>
  <c r="J1417" i="3"/>
  <c r="Z1416" i="3"/>
  <c r="X1416" i="3"/>
  <c r="V1416" i="3"/>
  <c r="T1416" i="3"/>
  <c r="Q1416" i="3"/>
  <c r="R1416" i="3" s="1"/>
  <c r="O1416" i="3"/>
  <c r="P1416" i="3" s="1"/>
  <c r="J1416" i="3"/>
  <c r="Z1415" i="3"/>
  <c r="X1415" i="3"/>
  <c r="V1415" i="3"/>
  <c r="T1415" i="3"/>
  <c r="Q1415" i="3"/>
  <c r="R1415" i="3" s="1"/>
  <c r="O1415" i="3"/>
  <c r="P1415" i="3" s="1"/>
  <c r="J1415" i="3"/>
  <c r="Z1414" i="3"/>
  <c r="X1414" i="3"/>
  <c r="V1414" i="3"/>
  <c r="T1414" i="3"/>
  <c r="Q1414" i="3"/>
  <c r="R1414" i="3" s="1"/>
  <c r="O1414" i="3"/>
  <c r="P1414" i="3" s="1"/>
  <c r="J1414" i="3"/>
  <c r="Z1413" i="3"/>
  <c r="X1413" i="3"/>
  <c r="V1413" i="3"/>
  <c r="T1413" i="3"/>
  <c r="Q1413" i="3"/>
  <c r="R1413" i="3" s="1"/>
  <c r="O1413" i="3"/>
  <c r="P1413" i="3" s="1"/>
  <c r="J1413" i="3"/>
  <c r="Z1412" i="3"/>
  <c r="X1412" i="3"/>
  <c r="V1412" i="3"/>
  <c r="T1412" i="3"/>
  <c r="Q1412" i="3"/>
  <c r="R1412" i="3" s="1"/>
  <c r="O1412" i="3"/>
  <c r="P1412" i="3" s="1"/>
  <c r="J1412" i="3"/>
  <c r="Z1411" i="3"/>
  <c r="X1411" i="3"/>
  <c r="V1411" i="3"/>
  <c r="T1411" i="3"/>
  <c r="Q1411" i="3"/>
  <c r="R1411" i="3" s="1"/>
  <c r="O1411" i="3"/>
  <c r="P1411" i="3" s="1"/>
  <c r="J1411" i="3"/>
  <c r="Z1410" i="3"/>
  <c r="X1410" i="3"/>
  <c r="V1410" i="3"/>
  <c r="T1410" i="3"/>
  <c r="Q1410" i="3"/>
  <c r="R1410" i="3" s="1"/>
  <c r="O1410" i="3"/>
  <c r="P1410" i="3" s="1"/>
  <c r="J1410" i="3"/>
  <c r="Z1409" i="3"/>
  <c r="X1409" i="3"/>
  <c r="V1409" i="3"/>
  <c r="T1409" i="3"/>
  <c r="Q1409" i="3"/>
  <c r="R1409" i="3" s="1"/>
  <c r="O1409" i="3"/>
  <c r="P1409" i="3" s="1"/>
  <c r="J1409" i="3"/>
  <c r="Z1408" i="3"/>
  <c r="X1408" i="3"/>
  <c r="V1408" i="3"/>
  <c r="T1408" i="3"/>
  <c r="Q1408" i="3"/>
  <c r="R1408" i="3" s="1"/>
  <c r="O1408" i="3"/>
  <c r="P1408" i="3" s="1"/>
  <c r="J1408" i="3"/>
  <c r="Z1407" i="3"/>
  <c r="X1407" i="3"/>
  <c r="V1407" i="3"/>
  <c r="T1407" i="3"/>
  <c r="Q1407" i="3"/>
  <c r="R1407" i="3" s="1"/>
  <c r="O1407" i="3"/>
  <c r="P1407" i="3" s="1"/>
  <c r="J1407" i="3"/>
  <c r="Z1406" i="3"/>
  <c r="X1406" i="3"/>
  <c r="V1406" i="3"/>
  <c r="T1406" i="3"/>
  <c r="Q1406" i="3"/>
  <c r="R1406" i="3" s="1"/>
  <c r="O1406" i="3"/>
  <c r="P1406" i="3" s="1"/>
  <c r="J1406" i="3"/>
  <c r="Z1405" i="3"/>
  <c r="X1405" i="3"/>
  <c r="V1405" i="3"/>
  <c r="T1405" i="3"/>
  <c r="Q1405" i="3"/>
  <c r="R1405" i="3" s="1"/>
  <c r="O1405" i="3"/>
  <c r="P1405" i="3" s="1"/>
  <c r="J1405" i="3"/>
  <c r="Z1404" i="3"/>
  <c r="X1404" i="3"/>
  <c r="V1404" i="3"/>
  <c r="T1404" i="3"/>
  <c r="Q1404" i="3"/>
  <c r="R1404" i="3" s="1"/>
  <c r="O1404" i="3"/>
  <c r="P1404" i="3" s="1"/>
  <c r="J1404" i="3"/>
  <c r="Z1403" i="3"/>
  <c r="X1403" i="3"/>
  <c r="V1403" i="3"/>
  <c r="T1403" i="3"/>
  <c r="Q1403" i="3"/>
  <c r="R1403" i="3" s="1"/>
  <c r="O1403" i="3"/>
  <c r="P1403" i="3" s="1"/>
  <c r="J1403" i="3"/>
  <c r="Z1402" i="3"/>
  <c r="X1402" i="3"/>
  <c r="V1402" i="3"/>
  <c r="T1402" i="3"/>
  <c r="Q1402" i="3"/>
  <c r="R1402" i="3" s="1"/>
  <c r="O1402" i="3"/>
  <c r="P1402" i="3" s="1"/>
  <c r="J1402" i="3"/>
  <c r="Z1401" i="3"/>
  <c r="X1401" i="3"/>
  <c r="V1401" i="3"/>
  <c r="T1401" i="3"/>
  <c r="Q1401" i="3"/>
  <c r="R1401" i="3" s="1"/>
  <c r="O1401" i="3"/>
  <c r="P1401" i="3" s="1"/>
  <c r="J1401" i="3"/>
  <c r="Z1400" i="3"/>
  <c r="X1400" i="3"/>
  <c r="V1400" i="3"/>
  <c r="T1400" i="3"/>
  <c r="Q1400" i="3"/>
  <c r="R1400" i="3" s="1"/>
  <c r="O1400" i="3"/>
  <c r="P1400" i="3" s="1"/>
  <c r="J1400" i="3"/>
  <c r="Z1399" i="3"/>
  <c r="X1399" i="3"/>
  <c r="V1399" i="3"/>
  <c r="T1399" i="3"/>
  <c r="Q1399" i="3"/>
  <c r="R1399" i="3" s="1"/>
  <c r="O1399" i="3"/>
  <c r="P1399" i="3" s="1"/>
  <c r="J1399" i="3"/>
  <c r="Z1398" i="3"/>
  <c r="X1398" i="3"/>
  <c r="V1398" i="3"/>
  <c r="T1398" i="3"/>
  <c r="Q1398" i="3"/>
  <c r="R1398" i="3" s="1"/>
  <c r="O1398" i="3"/>
  <c r="P1398" i="3" s="1"/>
  <c r="J1398" i="3"/>
  <c r="Z1397" i="3"/>
  <c r="X1397" i="3"/>
  <c r="V1397" i="3"/>
  <c r="T1397" i="3"/>
  <c r="Q1397" i="3"/>
  <c r="R1397" i="3" s="1"/>
  <c r="O1397" i="3"/>
  <c r="P1397" i="3" s="1"/>
  <c r="J1397" i="3"/>
  <c r="Z1396" i="3"/>
  <c r="X1396" i="3"/>
  <c r="V1396" i="3"/>
  <c r="T1396" i="3"/>
  <c r="Q1396" i="3"/>
  <c r="R1396" i="3" s="1"/>
  <c r="O1396" i="3"/>
  <c r="P1396" i="3" s="1"/>
  <c r="J1396" i="3"/>
  <c r="Z1395" i="3"/>
  <c r="X1395" i="3"/>
  <c r="V1395" i="3"/>
  <c r="T1395" i="3"/>
  <c r="Q1395" i="3"/>
  <c r="R1395" i="3" s="1"/>
  <c r="O1395" i="3"/>
  <c r="P1395" i="3" s="1"/>
  <c r="J1395" i="3"/>
  <c r="Z1394" i="3"/>
  <c r="X1394" i="3"/>
  <c r="V1394" i="3"/>
  <c r="T1394" i="3"/>
  <c r="Q1394" i="3"/>
  <c r="R1394" i="3" s="1"/>
  <c r="O1394" i="3"/>
  <c r="P1394" i="3" s="1"/>
  <c r="J1394" i="3"/>
  <c r="Z1393" i="3"/>
  <c r="X1393" i="3"/>
  <c r="V1393" i="3"/>
  <c r="T1393" i="3"/>
  <c r="Q1393" i="3"/>
  <c r="R1393" i="3" s="1"/>
  <c r="O1393" i="3"/>
  <c r="P1393" i="3" s="1"/>
  <c r="J1393" i="3"/>
  <c r="Z1392" i="3"/>
  <c r="X1392" i="3"/>
  <c r="V1392" i="3"/>
  <c r="T1392" i="3"/>
  <c r="Q1392" i="3"/>
  <c r="R1392" i="3" s="1"/>
  <c r="O1392" i="3"/>
  <c r="P1392" i="3" s="1"/>
  <c r="J1392" i="3"/>
  <c r="Z1391" i="3"/>
  <c r="X1391" i="3"/>
  <c r="V1391" i="3"/>
  <c r="T1391" i="3"/>
  <c r="Q1391" i="3"/>
  <c r="R1391" i="3" s="1"/>
  <c r="O1391" i="3"/>
  <c r="P1391" i="3" s="1"/>
  <c r="J1391" i="3"/>
  <c r="Z1390" i="3"/>
  <c r="X1390" i="3"/>
  <c r="V1390" i="3"/>
  <c r="T1390" i="3"/>
  <c r="Q1390" i="3"/>
  <c r="R1390" i="3" s="1"/>
  <c r="O1390" i="3"/>
  <c r="P1390" i="3" s="1"/>
  <c r="J1390" i="3"/>
  <c r="Z1389" i="3"/>
  <c r="X1389" i="3"/>
  <c r="V1389" i="3"/>
  <c r="T1389" i="3"/>
  <c r="Q1389" i="3"/>
  <c r="R1389" i="3" s="1"/>
  <c r="O1389" i="3"/>
  <c r="P1389" i="3" s="1"/>
  <c r="J1389" i="3"/>
  <c r="Z1388" i="3"/>
  <c r="X1388" i="3"/>
  <c r="V1388" i="3"/>
  <c r="T1388" i="3"/>
  <c r="Q1388" i="3"/>
  <c r="R1388" i="3" s="1"/>
  <c r="O1388" i="3"/>
  <c r="P1388" i="3" s="1"/>
  <c r="J1388" i="3"/>
  <c r="Z1387" i="3"/>
  <c r="X1387" i="3"/>
  <c r="V1387" i="3"/>
  <c r="T1387" i="3"/>
  <c r="Q1387" i="3"/>
  <c r="R1387" i="3" s="1"/>
  <c r="O1387" i="3"/>
  <c r="P1387" i="3" s="1"/>
  <c r="J1387" i="3"/>
  <c r="Z1386" i="3"/>
  <c r="X1386" i="3"/>
  <c r="V1386" i="3"/>
  <c r="T1386" i="3"/>
  <c r="Q1386" i="3"/>
  <c r="R1386" i="3" s="1"/>
  <c r="O1386" i="3"/>
  <c r="P1386" i="3" s="1"/>
  <c r="J1386" i="3"/>
  <c r="Z1385" i="3"/>
  <c r="X1385" i="3"/>
  <c r="V1385" i="3"/>
  <c r="T1385" i="3"/>
  <c r="Q1385" i="3"/>
  <c r="R1385" i="3" s="1"/>
  <c r="O1385" i="3"/>
  <c r="P1385" i="3" s="1"/>
  <c r="J1385" i="3"/>
  <c r="Z1384" i="3"/>
  <c r="X1384" i="3"/>
  <c r="V1384" i="3"/>
  <c r="T1384" i="3"/>
  <c r="Q1384" i="3"/>
  <c r="R1384" i="3" s="1"/>
  <c r="O1384" i="3"/>
  <c r="P1384" i="3" s="1"/>
  <c r="J1384" i="3"/>
  <c r="Z1383" i="3"/>
  <c r="X1383" i="3"/>
  <c r="V1383" i="3"/>
  <c r="T1383" i="3"/>
  <c r="Q1383" i="3"/>
  <c r="R1383" i="3" s="1"/>
  <c r="O1383" i="3"/>
  <c r="P1383" i="3" s="1"/>
  <c r="J1383" i="3"/>
  <c r="Z1382" i="3"/>
  <c r="X1382" i="3"/>
  <c r="V1382" i="3"/>
  <c r="T1382" i="3"/>
  <c r="Q1382" i="3"/>
  <c r="R1382" i="3" s="1"/>
  <c r="O1382" i="3"/>
  <c r="P1382" i="3" s="1"/>
  <c r="J1382" i="3"/>
  <c r="Z1381" i="3"/>
  <c r="X1381" i="3"/>
  <c r="V1381" i="3"/>
  <c r="T1381" i="3"/>
  <c r="Q1381" i="3"/>
  <c r="R1381" i="3" s="1"/>
  <c r="O1381" i="3"/>
  <c r="P1381" i="3" s="1"/>
  <c r="J1381" i="3"/>
  <c r="Z1380" i="3"/>
  <c r="X1380" i="3"/>
  <c r="V1380" i="3"/>
  <c r="T1380" i="3"/>
  <c r="Q1380" i="3"/>
  <c r="R1380" i="3" s="1"/>
  <c r="O1380" i="3"/>
  <c r="P1380" i="3" s="1"/>
  <c r="J1380" i="3"/>
  <c r="Z1379" i="3"/>
  <c r="X1379" i="3"/>
  <c r="V1379" i="3"/>
  <c r="T1379" i="3"/>
  <c r="Q1379" i="3"/>
  <c r="R1379" i="3" s="1"/>
  <c r="O1379" i="3"/>
  <c r="P1379" i="3" s="1"/>
  <c r="J1379" i="3"/>
  <c r="Z1378" i="3"/>
  <c r="X1378" i="3"/>
  <c r="V1378" i="3"/>
  <c r="T1378" i="3"/>
  <c r="Q1378" i="3"/>
  <c r="R1378" i="3" s="1"/>
  <c r="O1378" i="3"/>
  <c r="P1378" i="3" s="1"/>
  <c r="J1378" i="3"/>
  <c r="Z1377" i="3"/>
  <c r="X1377" i="3"/>
  <c r="V1377" i="3"/>
  <c r="T1377" i="3"/>
  <c r="Q1377" i="3"/>
  <c r="R1377" i="3" s="1"/>
  <c r="O1377" i="3"/>
  <c r="P1377" i="3" s="1"/>
  <c r="J1377" i="3"/>
  <c r="Z1376" i="3"/>
  <c r="X1376" i="3"/>
  <c r="V1376" i="3"/>
  <c r="T1376" i="3"/>
  <c r="Q1376" i="3"/>
  <c r="R1376" i="3" s="1"/>
  <c r="O1376" i="3"/>
  <c r="P1376" i="3" s="1"/>
  <c r="J1376" i="3"/>
  <c r="Z1375" i="3"/>
  <c r="X1375" i="3"/>
  <c r="V1375" i="3"/>
  <c r="T1375" i="3"/>
  <c r="Q1375" i="3"/>
  <c r="R1375" i="3" s="1"/>
  <c r="O1375" i="3"/>
  <c r="P1375" i="3" s="1"/>
  <c r="J1375" i="3"/>
  <c r="Z1374" i="3"/>
  <c r="X1374" i="3"/>
  <c r="V1374" i="3"/>
  <c r="T1374" i="3"/>
  <c r="Q1374" i="3"/>
  <c r="R1374" i="3" s="1"/>
  <c r="O1374" i="3"/>
  <c r="P1374" i="3" s="1"/>
  <c r="J1374" i="3"/>
  <c r="Z1373" i="3"/>
  <c r="X1373" i="3"/>
  <c r="V1373" i="3"/>
  <c r="T1373" i="3"/>
  <c r="Q1373" i="3"/>
  <c r="R1373" i="3" s="1"/>
  <c r="O1373" i="3"/>
  <c r="P1373" i="3" s="1"/>
  <c r="J1373" i="3"/>
  <c r="Z1372" i="3"/>
  <c r="X1372" i="3"/>
  <c r="V1372" i="3"/>
  <c r="T1372" i="3"/>
  <c r="Q1372" i="3"/>
  <c r="R1372" i="3" s="1"/>
  <c r="O1372" i="3"/>
  <c r="P1372" i="3" s="1"/>
  <c r="J1372" i="3"/>
  <c r="Z1371" i="3"/>
  <c r="X1371" i="3"/>
  <c r="V1371" i="3"/>
  <c r="T1371" i="3"/>
  <c r="Q1371" i="3"/>
  <c r="R1371" i="3" s="1"/>
  <c r="O1371" i="3"/>
  <c r="P1371" i="3" s="1"/>
  <c r="J1371" i="3"/>
  <c r="Z1370" i="3"/>
  <c r="X1370" i="3"/>
  <c r="V1370" i="3"/>
  <c r="T1370" i="3"/>
  <c r="Q1370" i="3"/>
  <c r="R1370" i="3" s="1"/>
  <c r="O1370" i="3"/>
  <c r="P1370" i="3" s="1"/>
  <c r="J1370" i="3"/>
  <c r="Z1369" i="3"/>
  <c r="X1369" i="3"/>
  <c r="V1369" i="3"/>
  <c r="T1369" i="3"/>
  <c r="Q1369" i="3"/>
  <c r="R1369" i="3" s="1"/>
  <c r="O1369" i="3"/>
  <c r="P1369" i="3" s="1"/>
  <c r="J1369" i="3"/>
  <c r="Z1368" i="3"/>
  <c r="X1368" i="3"/>
  <c r="V1368" i="3"/>
  <c r="T1368" i="3"/>
  <c r="Q1368" i="3"/>
  <c r="R1368" i="3" s="1"/>
  <c r="O1368" i="3"/>
  <c r="P1368" i="3" s="1"/>
  <c r="J1368" i="3"/>
  <c r="Z1367" i="3"/>
  <c r="X1367" i="3"/>
  <c r="V1367" i="3"/>
  <c r="T1367" i="3"/>
  <c r="Q1367" i="3"/>
  <c r="R1367" i="3" s="1"/>
  <c r="O1367" i="3"/>
  <c r="P1367" i="3" s="1"/>
  <c r="J1367" i="3"/>
  <c r="Z1366" i="3"/>
  <c r="X1366" i="3"/>
  <c r="V1366" i="3"/>
  <c r="T1366" i="3"/>
  <c r="Q1366" i="3"/>
  <c r="R1366" i="3" s="1"/>
  <c r="O1366" i="3"/>
  <c r="P1366" i="3" s="1"/>
  <c r="J1366" i="3"/>
  <c r="Z1365" i="3"/>
  <c r="X1365" i="3"/>
  <c r="V1365" i="3"/>
  <c r="T1365" i="3"/>
  <c r="Q1365" i="3"/>
  <c r="R1365" i="3" s="1"/>
  <c r="O1365" i="3"/>
  <c r="P1365" i="3" s="1"/>
  <c r="J1365" i="3"/>
  <c r="Z1364" i="3"/>
  <c r="X1364" i="3"/>
  <c r="V1364" i="3"/>
  <c r="T1364" i="3"/>
  <c r="Q1364" i="3"/>
  <c r="R1364" i="3" s="1"/>
  <c r="O1364" i="3"/>
  <c r="P1364" i="3" s="1"/>
  <c r="J1364" i="3"/>
  <c r="Z1363" i="3"/>
  <c r="X1363" i="3"/>
  <c r="V1363" i="3"/>
  <c r="T1363" i="3"/>
  <c r="Q1363" i="3"/>
  <c r="R1363" i="3" s="1"/>
  <c r="O1363" i="3"/>
  <c r="P1363" i="3" s="1"/>
  <c r="J1363" i="3"/>
  <c r="Z1362" i="3"/>
  <c r="X1362" i="3"/>
  <c r="V1362" i="3"/>
  <c r="T1362" i="3"/>
  <c r="Q1362" i="3"/>
  <c r="R1362" i="3" s="1"/>
  <c r="O1362" i="3"/>
  <c r="P1362" i="3" s="1"/>
  <c r="J1362" i="3"/>
  <c r="Z1361" i="3"/>
  <c r="X1361" i="3"/>
  <c r="V1361" i="3"/>
  <c r="T1361" i="3"/>
  <c r="Q1361" i="3"/>
  <c r="R1361" i="3" s="1"/>
  <c r="O1361" i="3"/>
  <c r="P1361" i="3" s="1"/>
  <c r="J1361" i="3"/>
  <c r="Z1360" i="3"/>
  <c r="X1360" i="3"/>
  <c r="V1360" i="3"/>
  <c r="T1360" i="3"/>
  <c r="Q1360" i="3"/>
  <c r="R1360" i="3" s="1"/>
  <c r="O1360" i="3"/>
  <c r="P1360" i="3" s="1"/>
  <c r="J1360" i="3"/>
  <c r="Z1359" i="3"/>
  <c r="X1359" i="3"/>
  <c r="V1359" i="3"/>
  <c r="T1359" i="3"/>
  <c r="Q1359" i="3"/>
  <c r="R1359" i="3" s="1"/>
  <c r="O1359" i="3"/>
  <c r="P1359" i="3" s="1"/>
  <c r="J1359" i="3"/>
  <c r="Z1358" i="3"/>
  <c r="X1358" i="3"/>
  <c r="V1358" i="3"/>
  <c r="T1358" i="3"/>
  <c r="Q1358" i="3"/>
  <c r="R1358" i="3" s="1"/>
  <c r="O1358" i="3"/>
  <c r="P1358" i="3" s="1"/>
  <c r="J1358" i="3"/>
  <c r="Z1357" i="3"/>
  <c r="X1357" i="3"/>
  <c r="V1357" i="3"/>
  <c r="T1357" i="3"/>
  <c r="Q1357" i="3"/>
  <c r="R1357" i="3" s="1"/>
  <c r="O1357" i="3"/>
  <c r="P1357" i="3" s="1"/>
  <c r="J1357" i="3"/>
  <c r="Z1356" i="3"/>
  <c r="X1356" i="3"/>
  <c r="V1356" i="3"/>
  <c r="T1356" i="3"/>
  <c r="Q1356" i="3"/>
  <c r="R1356" i="3" s="1"/>
  <c r="O1356" i="3"/>
  <c r="P1356" i="3" s="1"/>
  <c r="J1356" i="3"/>
  <c r="Z1355" i="3"/>
  <c r="X1355" i="3"/>
  <c r="V1355" i="3"/>
  <c r="T1355" i="3"/>
  <c r="Q1355" i="3"/>
  <c r="R1355" i="3" s="1"/>
  <c r="O1355" i="3"/>
  <c r="P1355" i="3" s="1"/>
  <c r="J1355" i="3"/>
  <c r="Z1354" i="3"/>
  <c r="X1354" i="3"/>
  <c r="V1354" i="3"/>
  <c r="T1354" i="3"/>
  <c r="Q1354" i="3"/>
  <c r="R1354" i="3" s="1"/>
  <c r="O1354" i="3"/>
  <c r="P1354" i="3" s="1"/>
  <c r="J1354" i="3"/>
  <c r="Z1353" i="3"/>
  <c r="X1353" i="3"/>
  <c r="V1353" i="3"/>
  <c r="T1353" i="3"/>
  <c r="Q1353" i="3"/>
  <c r="R1353" i="3" s="1"/>
  <c r="O1353" i="3"/>
  <c r="P1353" i="3" s="1"/>
  <c r="J1353" i="3"/>
  <c r="Z1352" i="3"/>
  <c r="X1352" i="3"/>
  <c r="V1352" i="3"/>
  <c r="T1352" i="3"/>
  <c r="Q1352" i="3"/>
  <c r="R1352" i="3" s="1"/>
  <c r="O1352" i="3"/>
  <c r="P1352" i="3" s="1"/>
  <c r="J1352" i="3"/>
  <c r="Z1351" i="3"/>
  <c r="X1351" i="3"/>
  <c r="V1351" i="3"/>
  <c r="T1351" i="3"/>
  <c r="Q1351" i="3"/>
  <c r="R1351" i="3" s="1"/>
  <c r="O1351" i="3"/>
  <c r="P1351" i="3" s="1"/>
  <c r="J1351" i="3"/>
  <c r="Z1350" i="3"/>
  <c r="X1350" i="3"/>
  <c r="V1350" i="3"/>
  <c r="T1350" i="3"/>
  <c r="Q1350" i="3"/>
  <c r="R1350" i="3" s="1"/>
  <c r="O1350" i="3"/>
  <c r="P1350" i="3" s="1"/>
  <c r="J1350" i="3"/>
  <c r="Z1349" i="3"/>
  <c r="X1349" i="3"/>
  <c r="V1349" i="3"/>
  <c r="T1349" i="3"/>
  <c r="Q1349" i="3"/>
  <c r="R1349" i="3" s="1"/>
  <c r="O1349" i="3"/>
  <c r="P1349" i="3" s="1"/>
  <c r="J1349" i="3"/>
  <c r="Z1348" i="3"/>
  <c r="X1348" i="3"/>
  <c r="V1348" i="3"/>
  <c r="T1348" i="3"/>
  <c r="Q1348" i="3"/>
  <c r="R1348" i="3" s="1"/>
  <c r="O1348" i="3"/>
  <c r="P1348" i="3" s="1"/>
  <c r="J1348" i="3"/>
  <c r="Z1347" i="3"/>
  <c r="X1347" i="3"/>
  <c r="V1347" i="3"/>
  <c r="T1347" i="3"/>
  <c r="Q1347" i="3"/>
  <c r="R1347" i="3" s="1"/>
  <c r="O1347" i="3"/>
  <c r="P1347" i="3" s="1"/>
  <c r="J1347" i="3"/>
  <c r="Z1346" i="3"/>
  <c r="X1346" i="3"/>
  <c r="V1346" i="3"/>
  <c r="T1346" i="3"/>
  <c r="Q1346" i="3"/>
  <c r="R1346" i="3" s="1"/>
  <c r="O1346" i="3"/>
  <c r="P1346" i="3" s="1"/>
  <c r="J1346" i="3"/>
  <c r="Z1345" i="3"/>
  <c r="X1345" i="3"/>
  <c r="V1345" i="3"/>
  <c r="T1345" i="3"/>
  <c r="Q1345" i="3"/>
  <c r="R1345" i="3" s="1"/>
  <c r="O1345" i="3"/>
  <c r="P1345" i="3" s="1"/>
  <c r="J1345" i="3"/>
  <c r="Z1344" i="3"/>
  <c r="X1344" i="3"/>
  <c r="V1344" i="3"/>
  <c r="T1344" i="3"/>
  <c r="Q1344" i="3"/>
  <c r="R1344" i="3" s="1"/>
  <c r="O1344" i="3"/>
  <c r="P1344" i="3" s="1"/>
  <c r="J1344" i="3"/>
  <c r="Z1343" i="3"/>
  <c r="X1343" i="3"/>
  <c r="V1343" i="3"/>
  <c r="T1343" i="3"/>
  <c r="Q1343" i="3"/>
  <c r="R1343" i="3" s="1"/>
  <c r="O1343" i="3"/>
  <c r="P1343" i="3" s="1"/>
  <c r="J1343" i="3"/>
  <c r="Z1342" i="3"/>
  <c r="X1342" i="3"/>
  <c r="V1342" i="3"/>
  <c r="T1342" i="3"/>
  <c r="Q1342" i="3"/>
  <c r="R1342" i="3" s="1"/>
  <c r="O1342" i="3"/>
  <c r="P1342" i="3" s="1"/>
  <c r="J1342" i="3"/>
  <c r="Z1341" i="3"/>
  <c r="X1341" i="3"/>
  <c r="V1341" i="3"/>
  <c r="T1341" i="3"/>
  <c r="Q1341" i="3"/>
  <c r="R1341" i="3" s="1"/>
  <c r="O1341" i="3"/>
  <c r="P1341" i="3" s="1"/>
  <c r="J1341" i="3"/>
  <c r="Z1340" i="3"/>
  <c r="X1340" i="3"/>
  <c r="V1340" i="3"/>
  <c r="T1340" i="3"/>
  <c r="Q1340" i="3"/>
  <c r="R1340" i="3" s="1"/>
  <c r="O1340" i="3"/>
  <c r="P1340" i="3" s="1"/>
  <c r="J1340" i="3"/>
  <c r="Z1339" i="3"/>
  <c r="X1339" i="3"/>
  <c r="V1339" i="3"/>
  <c r="T1339" i="3"/>
  <c r="Q1339" i="3"/>
  <c r="R1339" i="3" s="1"/>
  <c r="O1339" i="3"/>
  <c r="P1339" i="3" s="1"/>
  <c r="J1339" i="3"/>
  <c r="Z1338" i="3"/>
  <c r="X1338" i="3"/>
  <c r="V1338" i="3"/>
  <c r="T1338" i="3"/>
  <c r="Q1338" i="3"/>
  <c r="R1338" i="3" s="1"/>
  <c r="O1338" i="3"/>
  <c r="P1338" i="3" s="1"/>
  <c r="J1338" i="3"/>
  <c r="Z1337" i="3"/>
  <c r="X1337" i="3"/>
  <c r="V1337" i="3"/>
  <c r="T1337" i="3"/>
  <c r="Q1337" i="3"/>
  <c r="R1337" i="3" s="1"/>
  <c r="O1337" i="3"/>
  <c r="P1337" i="3" s="1"/>
  <c r="J1337" i="3"/>
  <c r="Z1336" i="3"/>
  <c r="X1336" i="3"/>
  <c r="V1336" i="3"/>
  <c r="T1336" i="3"/>
  <c r="Q1336" i="3"/>
  <c r="R1336" i="3" s="1"/>
  <c r="O1336" i="3"/>
  <c r="P1336" i="3" s="1"/>
  <c r="J1336" i="3"/>
  <c r="Z1335" i="3"/>
  <c r="X1335" i="3"/>
  <c r="V1335" i="3"/>
  <c r="T1335" i="3"/>
  <c r="Q1335" i="3"/>
  <c r="R1335" i="3" s="1"/>
  <c r="O1335" i="3"/>
  <c r="P1335" i="3" s="1"/>
  <c r="J1335" i="3"/>
  <c r="Z1334" i="3"/>
  <c r="X1334" i="3"/>
  <c r="V1334" i="3"/>
  <c r="T1334" i="3"/>
  <c r="Q1334" i="3"/>
  <c r="R1334" i="3" s="1"/>
  <c r="O1334" i="3"/>
  <c r="P1334" i="3" s="1"/>
  <c r="J1334" i="3"/>
  <c r="Z1333" i="3"/>
  <c r="X1333" i="3"/>
  <c r="V1333" i="3"/>
  <c r="T1333" i="3"/>
  <c r="Q1333" i="3"/>
  <c r="R1333" i="3" s="1"/>
  <c r="O1333" i="3"/>
  <c r="P1333" i="3" s="1"/>
  <c r="J1333" i="3"/>
  <c r="Z1332" i="3"/>
  <c r="X1332" i="3"/>
  <c r="V1332" i="3"/>
  <c r="T1332" i="3"/>
  <c r="Q1332" i="3"/>
  <c r="R1332" i="3" s="1"/>
  <c r="O1332" i="3"/>
  <c r="P1332" i="3" s="1"/>
  <c r="J1332" i="3"/>
  <c r="Z1331" i="3"/>
  <c r="X1331" i="3"/>
  <c r="V1331" i="3"/>
  <c r="T1331" i="3"/>
  <c r="Q1331" i="3"/>
  <c r="R1331" i="3" s="1"/>
  <c r="O1331" i="3"/>
  <c r="P1331" i="3" s="1"/>
  <c r="J1331" i="3"/>
  <c r="Z1330" i="3"/>
  <c r="X1330" i="3"/>
  <c r="V1330" i="3"/>
  <c r="T1330" i="3"/>
  <c r="Q1330" i="3"/>
  <c r="R1330" i="3" s="1"/>
  <c r="O1330" i="3"/>
  <c r="P1330" i="3" s="1"/>
  <c r="J1330" i="3"/>
  <c r="Z1329" i="3"/>
  <c r="X1329" i="3"/>
  <c r="V1329" i="3"/>
  <c r="T1329" i="3"/>
  <c r="Q1329" i="3"/>
  <c r="R1329" i="3" s="1"/>
  <c r="O1329" i="3"/>
  <c r="P1329" i="3" s="1"/>
  <c r="J1329" i="3"/>
  <c r="Z1328" i="3"/>
  <c r="X1328" i="3"/>
  <c r="V1328" i="3"/>
  <c r="T1328" i="3"/>
  <c r="Q1328" i="3"/>
  <c r="R1328" i="3" s="1"/>
  <c r="O1328" i="3"/>
  <c r="P1328" i="3" s="1"/>
  <c r="J1328" i="3"/>
  <c r="Z1327" i="3"/>
  <c r="X1327" i="3"/>
  <c r="V1327" i="3"/>
  <c r="T1327" i="3"/>
  <c r="Q1327" i="3"/>
  <c r="R1327" i="3" s="1"/>
  <c r="O1327" i="3"/>
  <c r="P1327" i="3" s="1"/>
  <c r="J1327" i="3"/>
  <c r="Z1326" i="3"/>
  <c r="X1326" i="3"/>
  <c r="V1326" i="3"/>
  <c r="T1326" i="3"/>
  <c r="Q1326" i="3"/>
  <c r="R1326" i="3" s="1"/>
  <c r="O1326" i="3"/>
  <c r="P1326" i="3" s="1"/>
  <c r="J1326" i="3"/>
  <c r="Z1325" i="3"/>
  <c r="X1325" i="3"/>
  <c r="V1325" i="3"/>
  <c r="T1325" i="3"/>
  <c r="Q1325" i="3"/>
  <c r="R1325" i="3" s="1"/>
  <c r="O1325" i="3"/>
  <c r="P1325" i="3" s="1"/>
  <c r="J1325" i="3"/>
  <c r="Z1324" i="3"/>
  <c r="X1324" i="3"/>
  <c r="V1324" i="3"/>
  <c r="T1324" i="3"/>
  <c r="Q1324" i="3"/>
  <c r="R1324" i="3" s="1"/>
  <c r="O1324" i="3"/>
  <c r="P1324" i="3" s="1"/>
  <c r="J1324" i="3"/>
  <c r="Z1323" i="3"/>
  <c r="X1323" i="3"/>
  <c r="V1323" i="3"/>
  <c r="T1323" i="3"/>
  <c r="Q1323" i="3"/>
  <c r="R1323" i="3" s="1"/>
  <c r="O1323" i="3"/>
  <c r="P1323" i="3" s="1"/>
  <c r="J1323" i="3"/>
  <c r="Z1322" i="3"/>
  <c r="X1322" i="3"/>
  <c r="V1322" i="3"/>
  <c r="T1322" i="3"/>
  <c r="Q1322" i="3"/>
  <c r="R1322" i="3" s="1"/>
  <c r="O1322" i="3"/>
  <c r="P1322" i="3" s="1"/>
  <c r="J1322" i="3"/>
  <c r="Z1321" i="3"/>
  <c r="X1321" i="3"/>
  <c r="V1321" i="3"/>
  <c r="T1321" i="3"/>
  <c r="Q1321" i="3"/>
  <c r="R1321" i="3" s="1"/>
  <c r="O1321" i="3"/>
  <c r="P1321" i="3" s="1"/>
  <c r="J1321" i="3"/>
  <c r="Z1320" i="3"/>
  <c r="X1320" i="3"/>
  <c r="V1320" i="3"/>
  <c r="T1320" i="3"/>
  <c r="Q1320" i="3"/>
  <c r="R1320" i="3" s="1"/>
  <c r="O1320" i="3"/>
  <c r="P1320" i="3" s="1"/>
  <c r="J1320" i="3"/>
  <c r="Z1319" i="3"/>
  <c r="X1319" i="3"/>
  <c r="V1319" i="3"/>
  <c r="T1319" i="3"/>
  <c r="Q1319" i="3"/>
  <c r="R1319" i="3" s="1"/>
  <c r="O1319" i="3"/>
  <c r="P1319" i="3" s="1"/>
  <c r="J1319" i="3"/>
  <c r="Z1318" i="3"/>
  <c r="X1318" i="3"/>
  <c r="V1318" i="3"/>
  <c r="T1318" i="3"/>
  <c r="Q1318" i="3"/>
  <c r="R1318" i="3" s="1"/>
  <c r="O1318" i="3"/>
  <c r="P1318" i="3" s="1"/>
  <c r="J1318" i="3"/>
  <c r="Z1317" i="3"/>
  <c r="X1317" i="3"/>
  <c r="V1317" i="3"/>
  <c r="T1317" i="3"/>
  <c r="Q1317" i="3"/>
  <c r="R1317" i="3" s="1"/>
  <c r="O1317" i="3"/>
  <c r="P1317" i="3" s="1"/>
  <c r="J1317" i="3"/>
  <c r="Z1316" i="3"/>
  <c r="X1316" i="3"/>
  <c r="V1316" i="3"/>
  <c r="T1316" i="3"/>
  <c r="Q1316" i="3"/>
  <c r="R1316" i="3" s="1"/>
  <c r="O1316" i="3"/>
  <c r="P1316" i="3" s="1"/>
  <c r="J1316" i="3"/>
  <c r="Z1315" i="3"/>
  <c r="X1315" i="3"/>
  <c r="V1315" i="3"/>
  <c r="T1315" i="3"/>
  <c r="Q1315" i="3"/>
  <c r="R1315" i="3" s="1"/>
  <c r="O1315" i="3"/>
  <c r="P1315" i="3" s="1"/>
  <c r="J1315" i="3"/>
  <c r="Z1314" i="3"/>
  <c r="X1314" i="3"/>
  <c r="V1314" i="3"/>
  <c r="T1314" i="3"/>
  <c r="Q1314" i="3"/>
  <c r="R1314" i="3" s="1"/>
  <c r="O1314" i="3"/>
  <c r="P1314" i="3" s="1"/>
  <c r="J1314" i="3"/>
  <c r="Z1313" i="3"/>
  <c r="X1313" i="3"/>
  <c r="V1313" i="3"/>
  <c r="T1313" i="3"/>
  <c r="Q1313" i="3"/>
  <c r="R1313" i="3" s="1"/>
  <c r="O1313" i="3"/>
  <c r="P1313" i="3" s="1"/>
  <c r="J1313" i="3"/>
  <c r="Z1312" i="3"/>
  <c r="X1312" i="3"/>
  <c r="V1312" i="3"/>
  <c r="T1312" i="3"/>
  <c r="Q1312" i="3"/>
  <c r="R1312" i="3" s="1"/>
  <c r="O1312" i="3"/>
  <c r="P1312" i="3" s="1"/>
  <c r="J1312" i="3"/>
  <c r="Z1311" i="3"/>
  <c r="X1311" i="3"/>
  <c r="V1311" i="3"/>
  <c r="T1311" i="3"/>
  <c r="Q1311" i="3"/>
  <c r="R1311" i="3" s="1"/>
  <c r="O1311" i="3"/>
  <c r="P1311" i="3" s="1"/>
  <c r="J1311" i="3"/>
  <c r="Z1310" i="3"/>
  <c r="X1310" i="3"/>
  <c r="V1310" i="3"/>
  <c r="T1310" i="3"/>
  <c r="Q1310" i="3"/>
  <c r="R1310" i="3" s="1"/>
  <c r="O1310" i="3"/>
  <c r="P1310" i="3" s="1"/>
  <c r="J1310" i="3"/>
  <c r="Z1309" i="3"/>
  <c r="X1309" i="3"/>
  <c r="V1309" i="3"/>
  <c r="T1309" i="3"/>
  <c r="Q1309" i="3"/>
  <c r="R1309" i="3" s="1"/>
  <c r="O1309" i="3"/>
  <c r="P1309" i="3" s="1"/>
  <c r="J1309" i="3"/>
  <c r="Z1308" i="3"/>
  <c r="X1308" i="3"/>
  <c r="V1308" i="3"/>
  <c r="T1308" i="3"/>
  <c r="Q1308" i="3"/>
  <c r="R1308" i="3" s="1"/>
  <c r="O1308" i="3"/>
  <c r="P1308" i="3" s="1"/>
  <c r="J1308" i="3"/>
  <c r="Z1307" i="3"/>
  <c r="X1307" i="3"/>
  <c r="V1307" i="3"/>
  <c r="T1307" i="3"/>
  <c r="Q1307" i="3"/>
  <c r="R1307" i="3" s="1"/>
  <c r="O1307" i="3"/>
  <c r="P1307" i="3" s="1"/>
  <c r="J1307" i="3"/>
  <c r="Z1306" i="3"/>
  <c r="X1306" i="3"/>
  <c r="V1306" i="3"/>
  <c r="T1306" i="3"/>
  <c r="Q1306" i="3"/>
  <c r="R1306" i="3" s="1"/>
  <c r="O1306" i="3"/>
  <c r="P1306" i="3" s="1"/>
  <c r="J1306" i="3"/>
  <c r="Z1305" i="3"/>
  <c r="X1305" i="3"/>
  <c r="V1305" i="3"/>
  <c r="T1305" i="3"/>
  <c r="Q1305" i="3"/>
  <c r="R1305" i="3" s="1"/>
  <c r="O1305" i="3"/>
  <c r="P1305" i="3" s="1"/>
  <c r="J1305" i="3"/>
  <c r="Z1304" i="3"/>
  <c r="X1304" i="3"/>
  <c r="V1304" i="3"/>
  <c r="T1304" i="3"/>
  <c r="Q1304" i="3"/>
  <c r="R1304" i="3" s="1"/>
  <c r="O1304" i="3"/>
  <c r="P1304" i="3" s="1"/>
  <c r="J1304" i="3"/>
  <c r="Z1303" i="3"/>
  <c r="X1303" i="3"/>
  <c r="V1303" i="3"/>
  <c r="T1303" i="3"/>
  <c r="Q1303" i="3"/>
  <c r="R1303" i="3" s="1"/>
  <c r="O1303" i="3"/>
  <c r="P1303" i="3" s="1"/>
  <c r="J1303" i="3"/>
  <c r="Z1302" i="3"/>
  <c r="X1302" i="3"/>
  <c r="V1302" i="3"/>
  <c r="T1302" i="3"/>
  <c r="Q1302" i="3"/>
  <c r="R1302" i="3" s="1"/>
  <c r="O1302" i="3"/>
  <c r="P1302" i="3" s="1"/>
  <c r="J1302" i="3"/>
  <c r="Z1301" i="3"/>
  <c r="X1301" i="3"/>
  <c r="V1301" i="3"/>
  <c r="T1301" i="3"/>
  <c r="Q1301" i="3"/>
  <c r="R1301" i="3" s="1"/>
  <c r="O1301" i="3"/>
  <c r="P1301" i="3" s="1"/>
  <c r="J1301" i="3"/>
  <c r="Z1300" i="3"/>
  <c r="X1300" i="3"/>
  <c r="V1300" i="3"/>
  <c r="T1300" i="3"/>
  <c r="Q1300" i="3"/>
  <c r="R1300" i="3" s="1"/>
  <c r="O1300" i="3"/>
  <c r="P1300" i="3" s="1"/>
  <c r="J1300" i="3"/>
  <c r="Z1299" i="3"/>
  <c r="X1299" i="3"/>
  <c r="V1299" i="3"/>
  <c r="T1299" i="3"/>
  <c r="Q1299" i="3"/>
  <c r="R1299" i="3" s="1"/>
  <c r="O1299" i="3"/>
  <c r="P1299" i="3" s="1"/>
  <c r="J1299" i="3"/>
  <c r="Z1298" i="3"/>
  <c r="X1298" i="3"/>
  <c r="V1298" i="3"/>
  <c r="T1298" i="3"/>
  <c r="Q1298" i="3"/>
  <c r="R1298" i="3" s="1"/>
  <c r="O1298" i="3"/>
  <c r="P1298" i="3" s="1"/>
  <c r="J1298" i="3"/>
  <c r="Z1297" i="3"/>
  <c r="X1297" i="3"/>
  <c r="V1297" i="3"/>
  <c r="T1297" i="3"/>
  <c r="Q1297" i="3"/>
  <c r="R1297" i="3" s="1"/>
  <c r="O1297" i="3"/>
  <c r="P1297" i="3" s="1"/>
  <c r="J1297" i="3"/>
  <c r="Z1296" i="3"/>
  <c r="X1296" i="3"/>
  <c r="V1296" i="3"/>
  <c r="T1296" i="3"/>
  <c r="Q1296" i="3"/>
  <c r="R1296" i="3" s="1"/>
  <c r="O1296" i="3"/>
  <c r="P1296" i="3" s="1"/>
  <c r="J1296" i="3"/>
  <c r="Z1295" i="3"/>
  <c r="X1295" i="3"/>
  <c r="V1295" i="3"/>
  <c r="T1295" i="3"/>
  <c r="Q1295" i="3"/>
  <c r="R1295" i="3" s="1"/>
  <c r="O1295" i="3"/>
  <c r="P1295" i="3" s="1"/>
  <c r="J1295" i="3"/>
  <c r="Z1294" i="3"/>
  <c r="X1294" i="3"/>
  <c r="V1294" i="3"/>
  <c r="T1294" i="3"/>
  <c r="Q1294" i="3"/>
  <c r="R1294" i="3" s="1"/>
  <c r="O1294" i="3"/>
  <c r="P1294" i="3" s="1"/>
  <c r="J1294" i="3"/>
  <c r="Z1293" i="3"/>
  <c r="X1293" i="3"/>
  <c r="V1293" i="3"/>
  <c r="T1293" i="3"/>
  <c r="Q1293" i="3"/>
  <c r="R1293" i="3" s="1"/>
  <c r="O1293" i="3"/>
  <c r="P1293" i="3" s="1"/>
  <c r="J1293" i="3"/>
  <c r="Z1292" i="3"/>
  <c r="X1292" i="3"/>
  <c r="V1292" i="3"/>
  <c r="T1292" i="3"/>
  <c r="Q1292" i="3"/>
  <c r="R1292" i="3" s="1"/>
  <c r="O1292" i="3"/>
  <c r="P1292" i="3" s="1"/>
  <c r="J1292" i="3"/>
  <c r="Z1291" i="3"/>
  <c r="X1291" i="3"/>
  <c r="V1291" i="3"/>
  <c r="T1291" i="3"/>
  <c r="Q1291" i="3"/>
  <c r="R1291" i="3" s="1"/>
  <c r="O1291" i="3"/>
  <c r="P1291" i="3" s="1"/>
  <c r="J1291" i="3"/>
  <c r="Z1290" i="3"/>
  <c r="X1290" i="3"/>
  <c r="V1290" i="3"/>
  <c r="T1290" i="3"/>
  <c r="Q1290" i="3"/>
  <c r="R1290" i="3" s="1"/>
  <c r="O1290" i="3"/>
  <c r="P1290" i="3" s="1"/>
  <c r="J1290" i="3"/>
  <c r="Z1289" i="3"/>
  <c r="X1289" i="3"/>
  <c r="V1289" i="3"/>
  <c r="T1289" i="3"/>
  <c r="Q1289" i="3"/>
  <c r="R1289" i="3" s="1"/>
  <c r="O1289" i="3"/>
  <c r="P1289" i="3" s="1"/>
  <c r="J1289" i="3"/>
  <c r="Z1288" i="3"/>
  <c r="X1288" i="3"/>
  <c r="V1288" i="3"/>
  <c r="T1288" i="3"/>
  <c r="Q1288" i="3"/>
  <c r="R1288" i="3" s="1"/>
  <c r="O1288" i="3"/>
  <c r="P1288" i="3" s="1"/>
  <c r="J1288" i="3"/>
  <c r="Z1287" i="3"/>
  <c r="X1287" i="3"/>
  <c r="V1287" i="3"/>
  <c r="T1287" i="3"/>
  <c r="Q1287" i="3"/>
  <c r="R1287" i="3" s="1"/>
  <c r="O1287" i="3"/>
  <c r="P1287" i="3" s="1"/>
  <c r="J1287" i="3"/>
  <c r="Z1286" i="3"/>
  <c r="X1286" i="3"/>
  <c r="V1286" i="3"/>
  <c r="T1286" i="3"/>
  <c r="Q1286" i="3"/>
  <c r="R1286" i="3" s="1"/>
  <c r="O1286" i="3"/>
  <c r="P1286" i="3" s="1"/>
  <c r="J1286" i="3"/>
  <c r="Z1285" i="3"/>
  <c r="X1285" i="3"/>
  <c r="V1285" i="3"/>
  <c r="T1285" i="3"/>
  <c r="Q1285" i="3"/>
  <c r="R1285" i="3" s="1"/>
  <c r="O1285" i="3"/>
  <c r="P1285" i="3" s="1"/>
  <c r="J1285" i="3"/>
  <c r="Z1284" i="3"/>
  <c r="X1284" i="3"/>
  <c r="V1284" i="3"/>
  <c r="T1284" i="3"/>
  <c r="Q1284" i="3"/>
  <c r="R1284" i="3" s="1"/>
  <c r="O1284" i="3"/>
  <c r="P1284" i="3" s="1"/>
  <c r="J1284" i="3"/>
  <c r="Z1283" i="3"/>
  <c r="X1283" i="3"/>
  <c r="V1283" i="3"/>
  <c r="T1283" i="3"/>
  <c r="Q1283" i="3"/>
  <c r="R1283" i="3" s="1"/>
  <c r="O1283" i="3"/>
  <c r="P1283" i="3" s="1"/>
  <c r="J1283" i="3"/>
  <c r="Z1282" i="3"/>
  <c r="X1282" i="3"/>
  <c r="V1282" i="3"/>
  <c r="T1282" i="3"/>
  <c r="Q1282" i="3"/>
  <c r="R1282" i="3" s="1"/>
  <c r="O1282" i="3"/>
  <c r="P1282" i="3" s="1"/>
  <c r="J1282" i="3"/>
  <c r="Z1281" i="3"/>
  <c r="X1281" i="3"/>
  <c r="V1281" i="3"/>
  <c r="T1281" i="3"/>
  <c r="Q1281" i="3"/>
  <c r="R1281" i="3" s="1"/>
  <c r="O1281" i="3"/>
  <c r="P1281" i="3" s="1"/>
  <c r="J1281" i="3"/>
  <c r="Z1280" i="3"/>
  <c r="X1280" i="3"/>
  <c r="V1280" i="3"/>
  <c r="T1280" i="3"/>
  <c r="Q1280" i="3"/>
  <c r="R1280" i="3" s="1"/>
  <c r="O1280" i="3"/>
  <c r="P1280" i="3" s="1"/>
  <c r="J1280" i="3"/>
  <c r="Z1279" i="3"/>
  <c r="X1279" i="3"/>
  <c r="V1279" i="3"/>
  <c r="T1279" i="3"/>
  <c r="Q1279" i="3"/>
  <c r="R1279" i="3" s="1"/>
  <c r="O1279" i="3"/>
  <c r="P1279" i="3" s="1"/>
  <c r="J1279" i="3"/>
  <c r="Z1278" i="3"/>
  <c r="X1278" i="3"/>
  <c r="V1278" i="3"/>
  <c r="T1278" i="3"/>
  <c r="Q1278" i="3"/>
  <c r="R1278" i="3" s="1"/>
  <c r="O1278" i="3"/>
  <c r="P1278" i="3" s="1"/>
  <c r="J1278" i="3"/>
  <c r="Z1277" i="3"/>
  <c r="X1277" i="3"/>
  <c r="V1277" i="3"/>
  <c r="T1277" i="3"/>
  <c r="Q1277" i="3"/>
  <c r="R1277" i="3" s="1"/>
  <c r="O1277" i="3"/>
  <c r="P1277" i="3" s="1"/>
  <c r="J1277" i="3"/>
  <c r="Z1276" i="3"/>
  <c r="X1276" i="3"/>
  <c r="V1276" i="3"/>
  <c r="T1276" i="3"/>
  <c r="Q1276" i="3"/>
  <c r="R1276" i="3" s="1"/>
  <c r="O1276" i="3"/>
  <c r="P1276" i="3" s="1"/>
  <c r="J1276" i="3"/>
  <c r="Z1275" i="3"/>
  <c r="X1275" i="3"/>
  <c r="V1275" i="3"/>
  <c r="T1275" i="3"/>
  <c r="Q1275" i="3"/>
  <c r="R1275" i="3" s="1"/>
  <c r="O1275" i="3"/>
  <c r="P1275" i="3" s="1"/>
  <c r="J1275" i="3"/>
  <c r="Z1274" i="3"/>
  <c r="X1274" i="3"/>
  <c r="V1274" i="3"/>
  <c r="T1274" i="3"/>
  <c r="Q1274" i="3"/>
  <c r="R1274" i="3" s="1"/>
  <c r="O1274" i="3"/>
  <c r="P1274" i="3" s="1"/>
  <c r="J1274" i="3"/>
  <c r="Z1273" i="3"/>
  <c r="X1273" i="3"/>
  <c r="V1273" i="3"/>
  <c r="T1273" i="3"/>
  <c r="Q1273" i="3"/>
  <c r="R1273" i="3" s="1"/>
  <c r="O1273" i="3"/>
  <c r="P1273" i="3" s="1"/>
  <c r="J1273" i="3"/>
  <c r="Z1272" i="3"/>
  <c r="X1272" i="3"/>
  <c r="V1272" i="3"/>
  <c r="T1272" i="3"/>
  <c r="Q1272" i="3"/>
  <c r="R1272" i="3" s="1"/>
  <c r="O1272" i="3"/>
  <c r="P1272" i="3" s="1"/>
  <c r="J1272" i="3"/>
  <c r="Z1271" i="3"/>
  <c r="X1271" i="3"/>
  <c r="V1271" i="3"/>
  <c r="T1271" i="3"/>
  <c r="Q1271" i="3"/>
  <c r="R1271" i="3" s="1"/>
  <c r="O1271" i="3"/>
  <c r="P1271" i="3" s="1"/>
  <c r="J1271" i="3"/>
  <c r="Z1270" i="3"/>
  <c r="X1270" i="3"/>
  <c r="V1270" i="3"/>
  <c r="T1270" i="3"/>
  <c r="Q1270" i="3"/>
  <c r="R1270" i="3" s="1"/>
  <c r="O1270" i="3"/>
  <c r="P1270" i="3" s="1"/>
  <c r="J1270" i="3"/>
  <c r="Z1269" i="3"/>
  <c r="X1269" i="3"/>
  <c r="V1269" i="3"/>
  <c r="T1269" i="3"/>
  <c r="Q1269" i="3"/>
  <c r="R1269" i="3" s="1"/>
  <c r="O1269" i="3"/>
  <c r="P1269" i="3" s="1"/>
  <c r="J1269" i="3"/>
  <c r="Z1268" i="3"/>
  <c r="X1268" i="3"/>
  <c r="V1268" i="3"/>
  <c r="T1268" i="3"/>
  <c r="Q1268" i="3"/>
  <c r="R1268" i="3" s="1"/>
  <c r="O1268" i="3"/>
  <c r="P1268" i="3" s="1"/>
  <c r="J1268" i="3"/>
  <c r="Z1267" i="3"/>
  <c r="X1267" i="3"/>
  <c r="V1267" i="3"/>
  <c r="T1267" i="3"/>
  <c r="Q1267" i="3"/>
  <c r="R1267" i="3" s="1"/>
  <c r="O1267" i="3"/>
  <c r="P1267" i="3" s="1"/>
  <c r="J1267" i="3"/>
  <c r="Z1266" i="3"/>
  <c r="X1266" i="3"/>
  <c r="V1266" i="3"/>
  <c r="T1266" i="3"/>
  <c r="Q1266" i="3"/>
  <c r="R1266" i="3" s="1"/>
  <c r="O1266" i="3"/>
  <c r="P1266" i="3" s="1"/>
  <c r="J1266" i="3"/>
  <c r="Z1265" i="3"/>
  <c r="X1265" i="3"/>
  <c r="V1265" i="3"/>
  <c r="T1265" i="3"/>
  <c r="Q1265" i="3"/>
  <c r="R1265" i="3" s="1"/>
  <c r="O1265" i="3"/>
  <c r="P1265" i="3" s="1"/>
  <c r="J1265" i="3"/>
  <c r="Z1264" i="3"/>
  <c r="X1264" i="3"/>
  <c r="V1264" i="3"/>
  <c r="T1264" i="3"/>
  <c r="Q1264" i="3"/>
  <c r="R1264" i="3" s="1"/>
  <c r="O1264" i="3"/>
  <c r="P1264" i="3" s="1"/>
  <c r="J1264" i="3"/>
  <c r="Z1263" i="3"/>
  <c r="X1263" i="3"/>
  <c r="V1263" i="3"/>
  <c r="T1263" i="3"/>
  <c r="Q1263" i="3"/>
  <c r="R1263" i="3" s="1"/>
  <c r="O1263" i="3"/>
  <c r="P1263" i="3" s="1"/>
  <c r="J1263" i="3"/>
  <c r="Z1262" i="3"/>
  <c r="X1262" i="3"/>
  <c r="V1262" i="3"/>
  <c r="T1262" i="3"/>
  <c r="Q1262" i="3"/>
  <c r="R1262" i="3" s="1"/>
  <c r="O1262" i="3"/>
  <c r="P1262" i="3" s="1"/>
  <c r="J1262" i="3"/>
  <c r="Z1261" i="3"/>
  <c r="X1261" i="3"/>
  <c r="V1261" i="3"/>
  <c r="T1261" i="3"/>
  <c r="Q1261" i="3"/>
  <c r="R1261" i="3" s="1"/>
  <c r="O1261" i="3"/>
  <c r="P1261" i="3" s="1"/>
  <c r="J1261" i="3"/>
  <c r="Z1260" i="3"/>
  <c r="X1260" i="3"/>
  <c r="V1260" i="3"/>
  <c r="T1260" i="3"/>
  <c r="Q1260" i="3"/>
  <c r="R1260" i="3" s="1"/>
  <c r="O1260" i="3"/>
  <c r="P1260" i="3" s="1"/>
  <c r="J1260" i="3"/>
  <c r="Z1259" i="3"/>
  <c r="X1259" i="3"/>
  <c r="V1259" i="3"/>
  <c r="T1259" i="3"/>
  <c r="Q1259" i="3"/>
  <c r="R1259" i="3" s="1"/>
  <c r="O1259" i="3"/>
  <c r="P1259" i="3" s="1"/>
  <c r="J1259" i="3"/>
  <c r="Z1258" i="3"/>
  <c r="X1258" i="3"/>
  <c r="V1258" i="3"/>
  <c r="T1258" i="3"/>
  <c r="Q1258" i="3"/>
  <c r="R1258" i="3" s="1"/>
  <c r="O1258" i="3"/>
  <c r="P1258" i="3" s="1"/>
  <c r="J1258" i="3"/>
  <c r="Z1257" i="3"/>
  <c r="X1257" i="3"/>
  <c r="V1257" i="3"/>
  <c r="T1257" i="3"/>
  <c r="Q1257" i="3"/>
  <c r="R1257" i="3" s="1"/>
  <c r="O1257" i="3"/>
  <c r="P1257" i="3" s="1"/>
  <c r="J1257" i="3"/>
  <c r="Z1256" i="3"/>
  <c r="X1256" i="3"/>
  <c r="V1256" i="3"/>
  <c r="T1256" i="3"/>
  <c r="Q1256" i="3"/>
  <c r="R1256" i="3" s="1"/>
  <c r="O1256" i="3"/>
  <c r="P1256" i="3" s="1"/>
  <c r="J1256" i="3"/>
  <c r="Z1255" i="3"/>
  <c r="X1255" i="3"/>
  <c r="V1255" i="3"/>
  <c r="T1255" i="3"/>
  <c r="Q1255" i="3"/>
  <c r="R1255" i="3" s="1"/>
  <c r="O1255" i="3"/>
  <c r="P1255" i="3" s="1"/>
  <c r="J1255" i="3"/>
  <c r="Z1254" i="3"/>
  <c r="X1254" i="3"/>
  <c r="V1254" i="3"/>
  <c r="T1254" i="3"/>
  <c r="Q1254" i="3"/>
  <c r="R1254" i="3" s="1"/>
  <c r="O1254" i="3"/>
  <c r="P1254" i="3" s="1"/>
  <c r="J1254" i="3"/>
  <c r="Z1253" i="3"/>
  <c r="X1253" i="3"/>
  <c r="V1253" i="3"/>
  <c r="T1253" i="3"/>
  <c r="Q1253" i="3"/>
  <c r="R1253" i="3" s="1"/>
  <c r="O1253" i="3"/>
  <c r="P1253" i="3" s="1"/>
  <c r="J1253" i="3"/>
  <c r="Z1252" i="3"/>
  <c r="X1252" i="3"/>
  <c r="V1252" i="3"/>
  <c r="T1252" i="3"/>
  <c r="Q1252" i="3"/>
  <c r="R1252" i="3" s="1"/>
  <c r="O1252" i="3"/>
  <c r="P1252" i="3" s="1"/>
  <c r="J1252" i="3"/>
  <c r="Z1251" i="3"/>
  <c r="X1251" i="3"/>
  <c r="V1251" i="3"/>
  <c r="T1251" i="3"/>
  <c r="Q1251" i="3"/>
  <c r="R1251" i="3" s="1"/>
  <c r="O1251" i="3"/>
  <c r="P1251" i="3" s="1"/>
  <c r="J1251" i="3"/>
  <c r="Z1250" i="3"/>
  <c r="X1250" i="3"/>
  <c r="V1250" i="3"/>
  <c r="T1250" i="3"/>
  <c r="Q1250" i="3"/>
  <c r="R1250" i="3" s="1"/>
  <c r="O1250" i="3"/>
  <c r="P1250" i="3" s="1"/>
  <c r="J1250" i="3"/>
  <c r="Z1249" i="3"/>
  <c r="X1249" i="3"/>
  <c r="V1249" i="3"/>
  <c r="T1249" i="3"/>
  <c r="Q1249" i="3"/>
  <c r="R1249" i="3" s="1"/>
  <c r="O1249" i="3"/>
  <c r="P1249" i="3" s="1"/>
  <c r="J1249" i="3"/>
  <c r="Z1248" i="3"/>
  <c r="X1248" i="3"/>
  <c r="V1248" i="3"/>
  <c r="T1248" i="3"/>
  <c r="Q1248" i="3"/>
  <c r="R1248" i="3" s="1"/>
  <c r="O1248" i="3"/>
  <c r="P1248" i="3" s="1"/>
  <c r="J1248" i="3"/>
  <c r="Z1247" i="3"/>
  <c r="X1247" i="3"/>
  <c r="V1247" i="3"/>
  <c r="T1247" i="3"/>
  <c r="Q1247" i="3"/>
  <c r="R1247" i="3" s="1"/>
  <c r="O1247" i="3"/>
  <c r="P1247" i="3" s="1"/>
  <c r="J1247" i="3"/>
  <c r="Z1246" i="3"/>
  <c r="X1246" i="3"/>
  <c r="V1246" i="3"/>
  <c r="T1246" i="3"/>
  <c r="Q1246" i="3"/>
  <c r="R1246" i="3" s="1"/>
  <c r="O1246" i="3"/>
  <c r="P1246" i="3" s="1"/>
  <c r="J1246" i="3"/>
  <c r="Z1245" i="3"/>
  <c r="X1245" i="3"/>
  <c r="V1245" i="3"/>
  <c r="T1245" i="3"/>
  <c r="Q1245" i="3"/>
  <c r="R1245" i="3" s="1"/>
  <c r="O1245" i="3"/>
  <c r="P1245" i="3" s="1"/>
  <c r="J1245" i="3"/>
  <c r="Z1244" i="3"/>
  <c r="X1244" i="3"/>
  <c r="V1244" i="3"/>
  <c r="T1244" i="3"/>
  <c r="Q1244" i="3"/>
  <c r="R1244" i="3" s="1"/>
  <c r="O1244" i="3"/>
  <c r="P1244" i="3" s="1"/>
  <c r="J1244" i="3"/>
  <c r="Z1243" i="3"/>
  <c r="X1243" i="3"/>
  <c r="V1243" i="3"/>
  <c r="T1243" i="3"/>
  <c r="Q1243" i="3"/>
  <c r="R1243" i="3" s="1"/>
  <c r="O1243" i="3"/>
  <c r="P1243" i="3" s="1"/>
  <c r="J1243" i="3"/>
  <c r="Z1242" i="3"/>
  <c r="X1242" i="3"/>
  <c r="V1242" i="3"/>
  <c r="T1242" i="3"/>
  <c r="Q1242" i="3"/>
  <c r="R1242" i="3" s="1"/>
  <c r="O1242" i="3"/>
  <c r="P1242" i="3" s="1"/>
  <c r="J1242" i="3"/>
  <c r="Z1241" i="3"/>
  <c r="X1241" i="3"/>
  <c r="V1241" i="3"/>
  <c r="T1241" i="3"/>
  <c r="Q1241" i="3"/>
  <c r="R1241" i="3" s="1"/>
  <c r="O1241" i="3"/>
  <c r="P1241" i="3" s="1"/>
  <c r="J1241" i="3"/>
  <c r="Z1240" i="3"/>
  <c r="X1240" i="3"/>
  <c r="V1240" i="3"/>
  <c r="T1240" i="3"/>
  <c r="Q1240" i="3"/>
  <c r="R1240" i="3" s="1"/>
  <c r="O1240" i="3"/>
  <c r="P1240" i="3" s="1"/>
  <c r="J1240" i="3"/>
  <c r="Z1239" i="3"/>
  <c r="X1239" i="3"/>
  <c r="V1239" i="3"/>
  <c r="T1239" i="3"/>
  <c r="Q1239" i="3"/>
  <c r="R1239" i="3" s="1"/>
  <c r="O1239" i="3"/>
  <c r="P1239" i="3" s="1"/>
  <c r="J1239" i="3"/>
  <c r="Z1238" i="3"/>
  <c r="X1238" i="3"/>
  <c r="V1238" i="3"/>
  <c r="T1238" i="3"/>
  <c r="Q1238" i="3"/>
  <c r="R1238" i="3" s="1"/>
  <c r="O1238" i="3"/>
  <c r="P1238" i="3" s="1"/>
  <c r="J1238" i="3"/>
  <c r="Z1237" i="3"/>
  <c r="X1237" i="3"/>
  <c r="V1237" i="3"/>
  <c r="T1237" i="3"/>
  <c r="Q1237" i="3"/>
  <c r="R1237" i="3" s="1"/>
  <c r="O1237" i="3"/>
  <c r="P1237" i="3" s="1"/>
  <c r="J1237" i="3"/>
  <c r="Z1236" i="3"/>
  <c r="X1236" i="3"/>
  <c r="V1236" i="3"/>
  <c r="T1236" i="3"/>
  <c r="Q1236" i="3"/>
  <c r="R1236" i="3" s="1"/>
  <c r="O1236" i="3"/>
  <c r="P1236" i="3" s="1"/>
  <c r="J1236" i="3"/>
  <c r="Z1235" i="3"/>
  <c r="X1235" i="3"/>
  <c r="V1235" i="3"/>
  <c r="T1235" i="3"/>
  <c r="Q1235" i="3"/>
  <c r="R1235" i="3" s="1"/>
  <c r="O1235" i="3"/>
  <c r="P1235" i="3" s="1"/>
  <c r="J1235" i="3"/>
  <c r="Z1234" i="3"/>
  <c r="X1234" i="3"/>
  <c r="V1234" i="3"/>
  <c r="T1234" i="3"/>
  <c r="Q1234" i="3"/>
  <c r="R1234" i="3" s="1"/>
  <c r="O1234" i="3"/>
  <c r="P1234" i="3" s="1"/>
  <c r="J1234" i="3"/>
  <c r="Z1233" i="3"/>
  <c r="X1233" i="3"/>
  <c r="V1233" i="3"/>
  <c r="T1233" i="3"/>
  <c r="Q1233" i="3"/>
  <c r="R1233" i="3" s="1"/>
  <c r="O1233" i="3"/>
  <c r="P1233" i="3" s="1"/>
  <c r="J1233" i="3"/>
  <c r="Z1232" i="3"/>
  <c r="X1232" i="3"/>
  <c r="V1232" i="3"/>
  <c r="T1232" i="3"/>
  <c r="Q1232" i="3"/>
  <c r="R1232" i="3" s="1"/>
  <c r="O1232" i="3"/>
  <c r="P1232" i="3" s="1"/>
  <c r="J1232" i="3"/>
  <c r="Z1231" i="3"/>
  <c r="X1231" i="3"/>
  <c r="V1231" i="3"/>
  <c r="T1231" i="3"/>
  <c r="Q1231" i="3"/>
  <c r="R1231" i="3" s="1"/>
  <c r="O1231" i="3"/>
  <c r="P1231" i="3" s="1"/>
  <c r="J1231" i="3"/>
  <c r="Z1230" i="3"/>
  <c r="X1230" i="3"/>
  <c r="V1230" i="3"/>
  <c r="T1230" i="3"/>
  <c r="Q1230" i="3"/>
  <c r="R1230" i="3" s="1"/>
  <c r="O1230" i="3"/>
  <c r="P1230" i="3" s="1"/>
  <c r="J1230" i="3"/>
  <c r="Z1229" i="3"/>
  <c r="X1229" i="3"/>
  <c r="V1229" i="3"/>
  <c r="T1229" i="3"/>
  <c r="Q1229" i="3"/>
  <c r="R1229" i="3" s="1"/>
  <c r="O1229" i="3"/>
  <c r="P1229" i="3" s="1"/>
  <c r="J1229" i="3"/>
  <c r="Z1228" i="3"/>
  <c r="X1228" i="3"/>
  <c r="V1228" i="3"/>
  <c r="T1228" i="3"/>
  <c r="Q1228" i="3"/>
  <c r="R1228" i="3" s="1"/>
  <c r="O1228" i="3"/>
  <c r="P1228" i="3" s="1"/>
  <c r="J1228" i="3"/>
  <c r="Z1227" i="3"/>
  <c r="X1227" i="3"/>
  <c r="V1227" i="3"/>
  <c r="T1227" i="3"/>
  <c r="Q1227" i="3"/>
  <c r="R1227" i="3" s="1"/>
  <c r="O1227" i="3"/>
  <c r="P1227" i="3" s="1"/>
  <c r="J1227" i="3"/>
  <c r="Z1226" i="3"/>
  <c r="X1226" i="3"/>
  <c r="V1226" i="3"/>
  <c r="T1226" i="3"/>
  <c r="Q1226" i="3"/>
  <c r="R1226" i="3" s="1"/>
  <c r="O1226" i="3"/>
  <c r="P1226" i="3" s="1"/>
  <c r="J1226" i="3"/>
  <c r="Z1225" i="3"/>
  <c r="X1225" i="3"/>
  <c r="V1225" i="3"/>
  <c r="T1225" i="3"/>
  <c r="Q1225" i="3"/>
  <c r="R1225" i="3" s="1"/>
  <c r="O1225" i="3"/>
  <c r="P1225" i="3" s="1"/>
  <c r="J1225" i="3"/>
  <c r="Z1224" i="3"/>
  <c r="X1224" i="3"/>
  <c r="V1224" i="3"/>
  <c r="T1224" i="3"/>
  <c r="Q1224" i="3"/>
  <c r="R1224" i="3" s="1"/>
  <c r="O1224" i="3"/>
  <c r="P1224" i="3" s="1"/>
  <c r="J1224" i="3"/>
  <c r="Z1223" i="3"/>
  <c r="X1223" i="3"/>
  <c r="V1223" i="3"/>
  <c r="T1223" i="3"/>
  <c r="Q1223" i="3"/>
  <c r="R1223" i="3" s="1"/>
  <c r="O1223" i="3"/>
  <c r="P1223" i="3" s="1"/>
  <c r="J1223" i="3"/>
  <c r="Z1222" i="3"/>
  <c r="X1222" i="3"/>
  <c r="V1222" i="3"/>
  <c r="T1222" i="3"/>
  <c r="Q1222" i="3"/>
  <c r="R1222" i="3" s="1"/>
  <c r="O1222" i="3"/>
  <c r="P1222" i="3" s="1"/>
  <c r="J1222" i="3"/>
  <c r="Z1221" i="3"/>
  <c r="X1221" i="3"/>
  <c r="V1221" i="3"/>
  <c r="T1221" i="3"/>
  <c r="Q1221" i="3"/>
  <c r="R1221" i="3" s="1"/>
  <c r="O1221" i="3"/>
  <c r="P1221" i="3" s="1"/>
  <c r="J1221" i="3"/>
  <c r="Z1220" i="3"/>
  <c r="X1220" i="3"/>
  <c r="V1220" i="3"/>
  <c r="T1220" i="3"/>
  <c r="Q1220" i="3"/>
  <c r="R1220" i="3" s="1"/>
  <c r="O1220" i="3"/>
  <c r="P1220" i="3" s="1"/>
  <c r="J1220" i="3"/>
  <c r="Z1219" i="3"/>
  <c r="X1219" i="3"/>
  <c r="V1219" i="3"/>
  <c r="T1219" i="3"/>
  <c r="Q1219" i="3"/>
  <c r="R1219" i="3" s="1"/>
  <c r="O1219" i="3"/>
  <c r="P1219" i="3" s="1"/>
  <c r="J1219" i="3"/>
  <c r="Z1218" i="3"/>
  <c r="X1218" i="3"/>
  <c r="V1218" i="3"/>
  <c r="T1218" i="3"/>
  <c r="Q1218" i="3"/>
  <c r="R1218" i="3" s="1"/>
  <c r="O1218" i="3"/>
  <c r="P1218" i="3" s="1"/>
  <c r="J1218" i="3"/>
  <c r="Z1217" i="3"/>
  <c r="X1217" i="3"/>
  <c r="V1217" i="3"/>
  <c r="T1217" i="3"/>
  <c r="Q1217" i="3"/>
  <c r="R1217" i="3" s="1"/>
  <c r="O1217" i="3"/>
  <c r="P1217" i="3" s="1"/>
  <c r="J1217" i="3"/>
  <c r="Z1216" i="3"/>
  <c r="X1216" i="3"/>
  <c r="V1216" i="3"/>
  <c r="T1216" i="3"/>
  <c r="Q1216" i="3"/>
  <c r="R1216" i="3" s="1"/>
  <c r="O1216" i="3"/>
  <c r="P1216" i="3" s="1"/>
  <c r="J1216" i="3"/>
  <c r="Z1215" i="3"/>
  <c r="X1215" i="3"/>
  <c r="V1215" i="3"/>
  <c r="T1215" i="3"/>
  <c r="Q1215" i="3"/>
  <c r="R1215" i="3" s="1"/>
  <c r="O1215" i="3"/>
  <c r="P1215" i="3" s="1"/>
  <c r="J1215" i="3"/>
  <c r="Z1214" i="3"/>
  <c r="X1214" i="3"/>
  <c r="V1214" i="3"/>
  <c r="T1214" i="3"/>
  <c r="Q1214" i="3"/>
  <c r="R1214" i="3" s="1"/>
  <c r="O1214" i="3"/>
  <c r="P1214" i="3" s="1"/>
  <c r="J1214" i="3"/>
  <c r="Z1213" i="3"/>
  <c r="X1213" i="3"/>
  <c r="V1213" i="3"/>
  <c r="T1213" i="3"/>
  <c r="Q1213" i="3"/>
  <c r="R1213" i="3" s="1"/>
  <c r="O1213" i="3"/>
  <c r="P1213" i="3" s="1"/>
  <c r="J1213" i="3"/>
  <c r="Z1212" i="3"/>
  <c r="X1212" i="3"/>
  <c r="V1212" i="3"/>
  <c r="T1212" i="3"/>
  <c r="Q1212" i="3"/>
  <c r="R1212" i="3" s="1"/>
  <c r="O1212" i="3"/>
  <c r="P1212" i="3" s="1"/>
  <c r="J1212" i="3"/>
  <c r="Z1211" i="3"/>
  <c r="X1211" i="3"/>
  <c r="V1211" i="3"/>
  <c r="T1211" i="3"/>
  <c r="Q1211" i="3"/>
  <c r="R1211" i="3" s="1"/>
  <c r="O1211" i="3"/>
  <c r="P1211" i="3" s="1"/>
  <c r="J1211" i="3"/>
  <c r="Z1210" i="3"/>
  <c r="X1210" i="3"/>
  <c r="V1210" i="3"/>
  <c r="T1210" i="3"/>
  <c r="Q1210" i="3"/>
  <c r="R1210" i="3" s="1"/>
  <c r="O1210" i="3"/>
  <c r="P1210" i="3" s="1"/>
  <c r="J1210" i="3"/>
  <c r="Z1209" i="3"/>
  <c r="X1209" i="3"/>
  <c r="V1209" i="3"/>
  <c r="T1209" i="3"/>
  <c r="Q1209" i="3"/>
  <c r="R1209" i="3" s="1"/>
  <c r="O1209" i="3"/>
  <c r="P1209" i="3" s="1"/>
  <c r="J1209" i="3"/>
  <c r="Z1208" i="3"/>
  <c r="X1208" i="3"/>
  <c r="V1208" i="3"/>
  <c r="T1208" i="3"/>
  <c r="Q1208" i="3"/>
  <c r="R1208" i="3" s="1"/>
  <c r="O1208" i="3"/>
  <c r="P1208" i="3" s="1"/>
  <c r="J1208" i="3"/>
  <c r="Z1207" i="3"/>
  <c r="X1207" i="3"/>
  <c r="V1207" i="3"/>
  <c r="T1207" i="3"/>
  <c r="Q1207" i="3"/>
  <c r="R1207" i="3" s="1"/>
  <c r="O1207" i="3"/>
  <c r="P1207" i="3" s="1"/>
  <c r="J1207" i="3"/>
  <c r="Z1206" i="3"/>
  <c r="X1206" i="3"/>
  <c r="V1206" i="3"/>
  <c r="T1206" i="3"/>
  <c r="Q1206" i="3"/>
  <c r="R1206" i="3" s="1"/>
  <c r="O1206" i="3"/>
  <c r="P1206" i="3" s="1"/>
  <c r="J1206" i="3"/>
  <c r="Z1205" i="3"/>
  <c r="X1205" i="3"/>
  <c r="V1205" i="3"/>
  <c r="T1205" i="3"/>
  <c r="Q1205" i="3"/>
  <c r="R1205" i="3" s="1"/>
  <c r="O1205" i="3"/>
  <c r="P1205" i="3" s="1"/>
  <c r="J1205" i="3"/>
  <c r="Z1204" i="3"/>
  <c r="X1204" i="3"/>
  <c r="V1204" i="3"/>
  <c r="T1204" i="3"/>
  <c r="Q1204" i="3"/>
  <c r="R1204" i="3" s="1"/>
  <c r="O1204" i="3"/>
  <c r="P1204" i="3" s="1"/>
  <c r="J1204" i="3"/>
  <c r="Z1203" i="3"/>
  <c r="X1203" i="3"/>
  <c r="V1203" i="3"/>
  <c r="T1203" i="3"/>
  <c r="Q1203" i="3"/>
  <c r="R1203" i="3" s="1"/>
  <c r="O1203" i="3"/>
  <c r="P1203" i="3" s="1"/>
  <c r="J1203" i="3"/>
  <c r="Z1202" i="3"/>
  <c r="X1202" i="3"/>
  <c r="V1202" i="3"/>
  <c r="T1202" i="3"/>
  <c r="Q1202" i="3"/>
  <c r="R1202" i="3" s="1"/>
  <c r="O1202" i="3"/>
  <c r="P1202" i="3" s="1"/>
  <c r="J1202" i="3"/>
  <c r="Z1201" i="3"/>
  <c r="X1201" i="3"/>
  <c r="V1201" i="3"/>
  <c r="T1201" i="3"/>
  <c r="Q1201" i="3"/>
  <c r="R1201" i="3" s="1"/>
  <c r="O1201" i="3"/>
  <c r="P1201" i="3" s="1"/>
  <c r="J1201" i="3"/>
  <c r="Z1200" i="3"/>
  <c r="X1200" i="3"/>
  <c r="V1200" i="3"/>
  <c r="T1200" i="3"/>
  <c r="Q1200" i="3"/>
  <c r="R1200" i="3" s="1"/>
  <c r="O1200" i="3"/>
  <c r="P1200" i="3" s="1"/>
  <c r="J1200" i="3"/>
  <c r="Z1199" i="3"/>
  <c r="X1199" i="3"/>
  <c r="V1199" i="3"/>
  <c r="T1199" i="3"/>
  <c r="Q1199" i="3"/>
  <c r="R1199" i="3" s="1"/>
  <c r="O1199" i="3"/>
  <c r="P1199" i="3" s="1"/>
  <c r="J1199" i="3"/>
  <c r="Z1198" i="3"/>
  <c r="X1198" i="3"/>
  <c r="V1198" i="3"/>
  <c r="T1198" i="3"/>
  <c r="Q1198" i="3"/>
  <c r="R1198" i="3" s="1"/>
  <c r="O1198" i="3"/>
  <c r="P1198" i="3" s="1"/>
  <c r="J1198" i="3"/>
  <c r="Z1197" i="3"/>
  <c r="X1197" i="3"/>
  <c r="V1197" i="3"/>
  <c r="T1197" i="3"/>
  <c r="Q1197" i="3"/>
  <c r="R1197" i="3" s="1"/>
  <c r="O1197" i="3"/>
  <c r="P1197" i="3" s="1"/>
  <c r="J1197" i="3"/>
  <c r="Z1196" i="3"/>
  <c r="X1196" i="3"/>
  <c r="V1196" i="3"/>
  <c r="T1196" i="3"/>
  <c r="Q1196" i="3"/>
  <c r="R1196" i="3" s="1"/>
  <c r="O1196" i="3"/>
  <c r="P1196" i="3" s="1"/>
  <c r="J1196" i="3"/>
  <c r="Z1195" i="3"/>
  <c r="X1195" i="3"/>
  <c r="V1195" i="3"/>
  <c r="T1195" i="3"/>
  <c r="Q1195" i="3"/>
  <c r="R1195" i="3" s="1"/>
  <c r="O1195" i="3"/>
  <c r="P1195" i="3" s="1"/>
  <c r="J1195" i="3"/>
  <c r="Z1194" i="3"/>
  <c r="X1194" i="3"/>
  <c r="V1194" i="3"/>
  <c r="T1194" i="3"/>
  <c r="Q1194" i="3"/>
  <c r="R1194" i="3" s="1"/>
  <c r="O1194" i="3"/>
  <c r="P1194" i="3" s="1"/>
  <c r="J1194" i="3"/>
  <c r="Z1193" i="3"/>
  <c r="X1193" i="3"/>
  <c r="V1193" i="3"/>
  <c r="T1193" i="3"/>
  <c r="Q1193" i="3"/>
  <c r="R1193" i="3" s="1"/>
  <c r="O1193" i="3"/>
  <c r="P1193" i="3" s="1"/>
  <c r="J1193" i="3"/>
  <c r="Z1192" i="3"/>
  <c r="X1192" i="3"/>
  <c r="V1192" i="3"/>
  <c r="T1192" i="3"/>
  <c r="Q1192" i="3"/>
  <c r="R1192" i="3" s="1"/>
  <c r="O1192" i="3"/>
  <c r="P1192" i="3" s="1"/>
  <c r="J1192" i="3"/>
  <c r="Z1191" i="3"/>
  <c r="X1191" i="3"/>
  <c r="V1191" i="3"/>
  <c r="T1191" i="3"/>
  <c r="Q1191" i="3"/>
  <c r="R1191" i="3" s="1"/>
  <c r="O1191" i="3"/>
  <c r="P1191" i="3" s="1"/>
  <c r="J1191" i="3"/>
  <c r="Z1190" i="3"/>
  <c r="X1190" i="3"/>
  <c r="V1190" i="3"/>
  <c r="T1190" i="3"/>
  <c r="Q1190" i="3"/>
  <c r="R1190" i="3" s="1"/>
  <c r="O1190" i="3"/>
  <c r="P1190" i="3" s="1"/>
  <c r="J1190" i="3"/>
  <c r="Z1189" i="3"/>
  <c r="X1189" i="3"/>
  <c r="V1189" i="3"/>
  <c r="T1189" i="3"/>
  <c r="Q1189" i="3"/>
  <c r="R1189" i="3" s="1"/>
  <c r="O1189" i="3"/>
  <c r="P1189" i="3" s="1"/>
  <c r="J1189" i="3"/>
  <c r="Z1188" i="3"/>
  <c r="X1188" i="3"/>
  <c r="V1188" i="3"/>
  <c r="T1188" i="3"/>
  <c r="Q1188" i="3"/>
  <c r="R1188" i="3" s="1"/>
  <c r="O1188" i="3"/>
  <c r="P1188" i="3" s="1"/>
  <c r="J1188" i="3"/>
  <c r="Z1187" i="3"/>
  <c r="X1187" i="3"/>
  <c r="V1187" i="3"/>
  <c r="T1187" i="3"/>
  <c r="Q1187" i="3"/>
  <c r="R1187" i="3" s="1"/>
  <c r="O1187" i="3"/>
  <c r="P1187" i="3" s="1"/>
  <c r="J1187" i="3"/>
  <c r="Z1186" i="3"/>
  <c r="X1186" i="3"/>
  <c r="V1186" i="3"/>
  <c r="T1186" i="3"/>
  <c r="Q1186" i="3"/>
  <c r="R1186" i="3" s="1"/>
  <c r="O1186" i="3"/>
  <c r="P1186" i="3" s="1"/>
  <c r="J1186" i="3"/>
  <c r="Z1185" i="3"/>
  <c r="X1185" i="3"/>
  <c r="V1185" i="3"/>
  <c r="T1185" i="3"/>
  <c r="Q1185" i="3"/>
  <c r="R1185" i="3" s="1"/>
  <c r="O1185" i="3"/>
  <c r="P1185" i="3" s="1"/>
  <c r="J1185" i="3"/>
  <c r="Z1184" i="3"/>
  <c r="X1184" i="3"/>
  <c r="V1184" i="3"/>
  <c r="T1184" i="3"/>
  <c r="Q1184" i="3"/>
  <c r="R1184" i="3" s="1"/>
  <c r="O1184" i="3"/>
  <c r="P1184" i="3" s="1"/>
  <c r="J1184" i="3"/>
  <c r="Z1183" i="3"/>
  <c r="X1183" i="3"/>
  <c r="V1183" i="3"/>
  <c r="T1183" i="3"/>
  <c r="Q1183" i="3"/>
  <c r="R1183" i="3" s="1"/>
  <c r="O1183" i="3"/>
  <c r="P1183" i="3" s="1"/>
  <c r="J1183" i="3"/>
  <c r="Z1182" i="3"/>
  <c r="X1182" i="3"/>
  <c r="V1182" i="3"/>
  <c r="T1182" i="3"/>
  <c r="Q1182" i="3"/>
  <c r="R1182" i="3" s="1"/>
  <c r="O1182" i="3"/>
  <c r="P1182" i="3" s="1"/>
  <c r="J1182" i="3"/>
  <c r="Z1181" i="3"/>
  <c r="X1181" i="3"/>
  <c r="V1181" i="3"/>
  <c r="T1181" i="3"/>
  <c r="Q1181" i="3"/>
  <c r="R1181" i="3" s="1"/>
  <c r="O1181" i="3"/>
  <c r="P1181" i="3" s="1"/>
  <c r="J1181" i="3"/>
  <c r="Z1180" i="3"/>
  <c r="X1180" i="3"/>
  <c r="V1180" i="3"/>
  <c r="T1180" i="3"/>
  <c r="Q1180" i="3"/>
  <c r="R1180" i="3" s="1"/>
  <c r="O1180" i="3"/>
  <c r="P1180" i="3" s="1"/>
  <c r="J1180" i="3"/>
  <c r="Z1179" i="3"/>
  <c r="X1179" i="3"/>
  <c r="V1179" i="3"/>
  <c r="T1179" i="3"/>
  <c r="Q1179" i="3"/>
  <c r="R1179" i="3" s="1"/>
  <c r="O1179" i="3"/>
  <c r="P1179" i="3" s="1"/>
  <c r="J1179" i="3"/>
  <c r="Z1178" i="3"/>
  <c r="X1178" i="3"/>
  <c r="V1178" i="3"/>
  <c r="T1178" i="3"/>
  <c r="Q1178" i="3"/>
  <c r="R1178" i="3" s="1"/>
  <c r="O1178" i="3"/>
  <c r="P1178" i="3" s="1"/>
  <c r="J1178" i="3"/>
  <c r="Z1177" i="3"/>
  <c r="X1177" i="3"/>
  <c r="V1177" i="3"/>
  <c r="T1177" i="3"/>
  <c r="Q1177" i="3"/>
  <c r="R1177" i="3" s="1"/>
  <c r="O1177" i="3"/>
  <c r="P1177" i="3" s="1"/>
  <c r="J1177" i="3"/>
  <c r="Z1176" i="3"/>
  <c r="X1176" i="3"/>
  <c r="V1176" i="3"/>
  <c r="T1176" i="3"/>
  <c r="Q1176" i="3"/>
  <c r="R1176" i="3" s="1"/>
  <c r="O1176" i="3"/>
  <c r="P1176" i="3" s="1"/>
  <c r="J1176" i="3"/>
  <c r="Z1175" i="3"/>
  <c r="X1175" i="3"/>
  <c r="V1175" i="3"/>
  <c r="T1175" i="3"/>
  <c r="Q1175" i="3"/>
  <c r="R1175" i="3" s="1"/>
  <c r="O1175" i="3"/>
  <c r="P1175" i="3" s="1"/>
  <c r="J1175" i="3"/>
  <c r="Z1174" i="3"/>
  <c r="X1174" i="3"/>
  <c r="V1174" i="3"/>
  <c r="T1174" i="3"/>
  <c r="Q1174" i="3"/>
  <c r="R1174" i="3" s="1"/>
  <c r="O1174" i="3"/>
  <c r="P1174" i="3" s="1"/>
  <c r="J1174" i="3"/>
  <c r="Z1173" i="3"/>
  <c r="X1173" i="3"/>
  <c r="V1173" i="3"/>
  <c r="T1173" i="3"/>
  <c r="Q1173" i="3"/>
  <c r="R1173" i="3" s="1"/>
  <c r="O1173" i="3"/>
  <c r="P1173" i="3" s="1"/>
  <c r="J1173" i="3"/>
  <c r="Z1172" i="3"/>
  <c r="X1172" i="3"/>
  <c r="V1172" i="3"/>
  <c r="T1172" i="3"/>
  <c r="Q1172" i="3"/>
  <c r="R1172" i="3" s="1"/>
  <c r="O1172" i="3"/>
  <c r="P1172" i="3" s="1"/>
  <c r="J1172" i="3"/>
  <c r="Z1171" i="3"/>
  <c r="X1171" i="3"/>
  <c r="V1171" i="3"/>
  <c r="T1171" i="3"/>
  <c r="Q1171" i="3"/>
  <c r="R1171" i="3" s="1"/>
  <c r="O1171" i="3"/>
  <c r="P1171" i="3" s="1"/>
  <c r="J1171" i="3"/>
  <c r="Z1170" i="3"/>
  <c r="X1170" i="3"/>
  <c r="V1170" i="3"/>
  <c r="T1170" i="3"/>
  <c r="Q1170" i="3"/>
  <c r="R1170" i="3" s="1"/>
  <c r="O1170" i="3"/>
  <c r="P1170" i="3" s="1"/>
  <c r="J1170" i="3"/>
  <c r="Z1169" i="3"/>
  <c r="X1169" i="3"/>
  <c r="V1169" i="3"/>
  <c r="T1169" i="3"/>
  <c r="Q1169" i="3"/>
  <c r="R1169" i="3" s="1"/>
  <c r="O1169" i="3"/>
  <c r="P1169" i="3" s="1"/>
  <c r="J1169" i="3"/>
  <c r="Z1168" i="3"/>
  <c r="X1168" i="3"/>
  <c r="V1168" i="3"/>
  <c r="T1168" i="3"/>
  <c r="Q1168" i="3"/>
  <c r="R1168" i="3" s="1"/>
  <c r="O1168" i="3"/>
  <c r="P1168" i="3" s="1"/>
  <c r="J1168" i="3"/>
  <c r="Z1167" i="3"/>
  <c r="X1167" i="3"/>
  <c r="V1167" i="3"/>
  <c r="T1167" i="3"/>
  <c r="Q1167" i="3"/>
  <c r="R1167" i="3" s="1"/>
  <c r="O1167" i="3"/>
  <c r="P1167" i="3" s="1"/>
  <c r="J1167" i="3"/>
  <c r="Z1166" i="3"/>
  <c r="X1166" i="3"/>
  <c r="V1166" i="3"/>
  <c r="T1166" i="3"/>
  <c r="Q1166" i="3"/>
  <c r="R1166" i="3" s="1"/>
  <c r="O1166" i="3"/>
  <c r="P1166" i="3" s="1"/>
  <c r="J1166" i="3"/>
  <c r="Z1165" i="3"/>
  <c r="X1165" i="3"/>
  <c r="V1165" i="3"/>
  <c r="T1165" i="3"/>
  <c r="Q1165" i="3"/>
  <c r="R1165" i="3" s="1"/>
  <c r="O1165" i="3"/>
  <c r="P1165" i="3" s="1"/>
  <c r="J1165" i="3"/>
  <c r="Z1164" i="3"/>
  <c r="X1164" i="3"/>
  <c r="V1164" i="3"/>
  <c r="T1164" i="3"/>
  <c r="Q1164" i="3"/>
  <c r="R1164" i="3" s="1"/>
  <c r="O1164" i="3"/>
  <c r="P1164" i="3" s="1"/>
  <c r="J1164" i="3"/>
  <c r="Z1163" i="3"/>
  <c r="X1163" i="3"/>
  <c r="V1163" i="3"/>
  <c r="T1163" i="3"/>
  <c r="Q1163" i="3"/>
  <c r="R1163" i="3" s="1"/>
  <c r="O1163" i="3"/>
  <c r="P1163" i="3" s="1"/>
  <c r="J1163" i="3"/>
  <c r="Z1162" i="3"/>
  <c r="X1162" i="3"/>
  <c r="V1162" i="3"/>
  <c r="T1162" i="3"/>
  <c r="Q1162" i="3"/>
  <c r="R1162" i="3" s="1"/>
  <c r="O1162" i="3"/>
  <c r="P1162" i="3" s="1"/>
  <c r="J1162" i="3"/>
  <c r="Z1161" i="3"/>
  <c r="X1161" i="3"/>
  <c r="V1161" i="3"/>
  <c r="T1161" i="3"/>
  <c r="Q1161" i="3"/>
  <c r="R1161" i="3" s="1"/>
  <c r="O1161" i="3"/>
  <c r="P1161" i="3" s="1"/>
  <c r="J1161" i="3"/>
  <c r="Z1160" i="3"/>
  <c r="X1160" i="3"/>
  <c r="V1160" i="3"/>
  <c r="T1160" i="3"/>
  <c r="Q1160" i="3"/>
  <c r="R1160" i="3" s="1"/>
  <c r="O1160" i="3"/>
  <c r="P1160" i="3" s="1"/>
  <c r="J1160" i="3"/>
  <c r="Z1159" i="3"/>
  <c r="X1159" i="3"/>
  <c r="V1159" i="3"/>
  <c r="T1159" i="3"/>
  <c r="Q1159" i="3"/>
  <c r="R1159" i="3" s="1"/>
  <c r="O1159" i="3"/>
  <c r="P1159" i="3" s="1"/>
  <c r="J1159" i="3"/>
  <c r="Z1158" i="3"/>
  <c r="X1158" i="3"/>
  <c r="V1158" i="3"/>
  <c r="T1158" i="3"/>
  <c r="Q1158" i="3"/>
  <c r="R1158" i="3" s="1"/>
  <c r="O1158" i="3"/>
  <c r="P1158" i="3" s="1"/>
  <c r="J1158" i="3"/>
  <c r="Z1157" i="3"/>
  <c r="X1157" i="3"/>
  <c r="V1157" i="3"/>
  <c r="T1157" i="3"/>
  <c r="Q1157" i="3"/>
  <c r="R1157" i="3" s="1"/>
  <c r="O1157" i="3"/>
  <c r="P1157" i="3" s="1"/>
  <c r="J1157" i="3"/>
  <c r="Z1156" i="3"/>
  <c r="X1156" i="3"/>
  <c r="V1156" i="3"/>
  <c r="T1156" i="3"/>
  <c r="Q1156" i="3"/>
  <c r="R1156" i="3" s="1"/>
  <c r="O1156" i="3"/>
  <c r="P1156" i="3" s="1"/>
  <c r="J1156" i="3"/>
  <c r="Z1155" i="3"/>
  <c r="X1155" i="3"/>
  <c r="V1155" i="3"/>
  <c r="T1155" i="3"/>
  <c r="Q1155" i="3"/>
  <c r="R1155" i="3" s="1"/>
  <c r="O1155" i="3"/>
  <c r="P1155" i="3" s="1"/>
  <c r="J1155" i="3"/>
  <c r="Z1154" i="3"/>
  <c r="X1154" i="3"/>
  <c r="V1154" i="3"/>
  <c r="T1154" i="3"/>
  <c r="Q1154" i="3"/>
  <c r="R1154" i="3" s="1"/>
  <c r="O1154" i="3"/>
  <c r="P1154" i="3" s="1"/>
  <c r="J1154" i="3"/>
  <c r="Z1153" i="3"/>
  <c r="X1153" i="3"/>
  <c r="V1153" i="3"/>
  <c r="T1153" i="3"/>
  <c r="Q1153" i="3"/>
  <c r="R1153" i="3" s="1"/>
  <c r="O1153" i="3"/>
  <c r="P1153" i="3" s="1"/>
  <c r="J1153" i="3"/>
  <c r="Z1152" i="3"/>
  <c r="X1152" i="3"/>
  <c r="V1152" i="3"/>
  <c r="T1152" i="3"/>
  <c r="Q1152" i="3"/>
  <c r="R1152" i="3" s="1"/>
  <c r="O1152" i="3"/>
  <c r="P1152" i="3" s="1"/>
  <c r="J1152" i="3"/>
  <c r="Z1151" i="3"/>
  <c r="X1151" i="3"/>
  <c r="V1151" i="3"/>
  <c r="T1151" i="3"/>
  <c r="Q1151" i="3"/>
  <c r="R1151" i="3" s="1"/>
  <c r="O1151" i="3"/>
  <c r="P1151" i="3" s="1"/>
  <c r="J1151" i="3"/>
  <c r="Z1150" i="3"/>
  <c r="X1150" i="3"/>
  <c r="V1150" i="3"/>
  <c r="T1150" i="3"/>
  <c r="Q1150" i="3"/>
  <c r="R1150" i="3" s="1"/>
  <c r="O1150" i="3"/>
  <c r="P1150" i="3" s="1"/>
  <c r="J1150" i="3"/>
  <c r="Z1149" i="3"/>
  <c r="X1149" i="3"/>
  <c r="V1149" i="3"/>
  <c r="T1149" i="3"/>
  <c r="Q1149" i="3"/>
  <c r="R1149" i="3" s="1"/>
  <c r="O1149" i="3"/>
  <c r="P1149" i="3" s="1"/>
  <c r="J1149" i="3"/>
  <c r="Z1148" i="3"/>
  <c r="X1148" i="3"/>
  <c r="V1148" i="3"/>
  <c r="T1148" i="3"/>
  <c r="Q1148" i="3"/>
  <c r="R1148" i="3" s="1"/>
  <c r="O1148" i="3"/>
  <c r="P1148" i="3" s="1"/>
  <c r="J1148" i="3"/>
  <c r="Z1147" i="3"/>
  <c r="X1147" i="3"/>
  <c r="V1147" i="3"/>
  <c r="T1147" i="3"/>
  <c r="Q1147" i="3"/>
  <c r="R1147" i="3" s="1"/>
  <c r="O1147" i="3"/>
  <c r="P1147" i="3" s="1"/>
  <c r="J1147" i="3"/>
  <c r="Z1146" i="3"/>
  <c r="X1146" i="3"/>
  <c r="V1146" i="3"/>
  <c r="T1146" i="3"/>
  <c r="Q1146" i="3"/>
  <c r="R1146" i="3" s="1"/>
  <c r="O1146" i="3"/>
  <c r="P1146" i="3" s="1"/>
  <c r="J1146" i="3"/>
  <c r="Z1145" i="3"/>
  <c r="X1145" i="3"/>
  <c r="V1145" i="3"/>
  <c r="T1145" i="3"/>
  <c r="Q1145" i="3"/>
  <c r="R1145" i="3" s="1"/>
  <c r="O1145" i="3"/>
  <c r="P1145" i="3" s="1"/>
  <c r="J1145" i="3"/>
  <c r="Z1144" i="3"/>
  <c r="X1144" i="3"/>
  <c r="V1144" i="3"/>
  <c r="T1144" i="3"/>
  <c r="Q1144" i="3"/>
  <c r="R1144" i="3" s="1"/>
  <c r="O1144" i="3"/>
  <c r="P1144" i="3" s="1"/>
  <c r="J1144" i="3"/>
  <c r="Z1143" i="3"/>
  <c r="X1143" i="3"/>
  <c r="V1143" i="3"/>
  <c r="T1143" i="3"/>
  <c r="Q1143" i="3"/>
  <c r="R1143" i="3" s="1"/>
  <c r="O1143" i="3"/>
  <c r="P1143" i="3" s="1"/>
  <c r="J1143" i="3"/>
  <c r="Z1142" i="3"/>
  <c r="X1142" i="3"/>
  <c r="V1142" i="3"/>
  <c r="T1142" i="3"/>
  <c r="Q1142" i="3"/>
  <c r="R1142" i="3" s="1"/>
  <c r="O1142" i="3"/>
  <c r="P1142" i="3" s="1"/>
  <c r="J1142" i="3"/>
  <c r="Z1141" i="3"/>
  <c r="X1141" i="3"/>
  <c r="V1141" i="3"/>
  <c r="T1141" i="3"/>
  <c r="Q1141" i="3"/>
  <c r="R1141" i="3" s="1"/>
  <c r="O1141" i="3"/>
  <c r="P1141" i="3" s="1"/>
  <c r="J1141" i="3"/>
  <c r="Z1140" i="3"/>
  <c r="X1140" i="3"/>
  <c r="V1140" i="3"/>
  <c r="T1140" i="3"/>
  <c r="Q1140" i="3"/>
  <c r="R1140" i="3" s="1"/>
  <c r="O1140" i="3"/>
  <c r="P1140" i="3" s="1"/>
  <c r="J1140" i="3"/>
  <c r="Z1139" i="3"/>
  <c r="X1139" i="3"/>
  <c r="V1139" i="3"/>
  <c r="T1139" i="3"/>
  <c r="Q1139" i="3"/>
  <c r="R1139" i="3" s="1"/>
  <c r="O1139" i="3"/>
  <c r="P1139" i="3" s="1"/>
  <c r="J1139" i="3"/>
  <c r="Z1138" i="3"/>
  <c r="X1138" i="3"/>
  <c r="V1138" i="3"/>
  <c r="T1138" i="3"/>
  <c r="Q1138" i="3"/>
  <c r="R1138" i="3" s="1"/>
  <c r="O1138" i="3"/>
  <c r="P1138" i="3" s="1"/>
  <c r="J1138" i="3"/>
  <c r="Z1137" i="3"/>
  <c r="X1137" i="3"/>
  <c r="V1137" i="3"/>
  <c r="T1137" i="3"/>
  <c r="Q1137" i="3"/>
  <c r="R1137" i="3" s="1"/>
  <c r="O1137" i="3"/>
  <c r="P1137" i="3" s="1"/>
  <c r="J1137" i="3"/>
  <c r="Z1136" i="3"/>
  <c r="X1136" i="3"/>
  <c r="V1136" i="3"/>
  <c r="T1136" i="3"/>
  <c r="Q1136" i="3"/>
  <c r="R1136" i="3" s="1"/>
  <c r="O1136" i="3"/>
  <c r="P1136" i="3" s="1"/>
  <c r="J1136" i="3"/>
  <c r="Z1135" i="3"/>
  <c r="X1135" i="3"/>
  <c r="V1135" i="3"/>
  <c r="T1135" i="3"/>
  <c r="Q1135" i="3"/>
  <c r="R1135" i="3" s="1"/>
  <c r="O1135" i="3"/>
  <c r="P1135" i="3" s="1"/>
  <c r="J1135" i="3"/>
  <c r="Z1134" i="3"/>
  <c r="X1134" i="3"/>
  <c r="V1134" i="3"/>
  <c r="T1134" i="3"/>
  <c r="Q1134" i="3"/>
  <c r="R1134" i="3" s="1"/>
  <c r="O1134" i="3"/>
  <c r="P1134" i="3" s="1"/>
  <c r="J1134" i="3"/>
  <c r="Z1133" i="3"/>
  <c r="X1133" i="3"/>
  <c r="V1133" i="3"/>
  <c r="T1133" i="3"/>
  <c r="Q1133" i="3"/>
  <c r="R1133" i="3" s="1"/>
  <c r="O1133" i="3"/>
  <c r="P1133" i="3" s="1"/>
  <c r="J1133" i="3"/>
  <c r="Z1132" i="3"/>
  <c r="X1132" i="3"/>
  <c r="V1132" i="3"/>
  <c r="T1132" i="3"/>
  <c r="Q1132" i="3"/>
  <c r="R1132" i="3" s="1"/>
  <c r="O1132" i="3"/>
  <c r="P1132" i="3" s="1"/>
  <c r="J1132" i="3"/>
  <c r="Z1131" i="3"/>
  <c r="X1131" i="3"/>
  <c r="V1131" i="3"/>
  <c r="T1131" i="3"/>
  <c r="Q1131" i="3"/>
  <c r="R1131" i="3" s="1"/>
  <c r="O1131" i="3"/>
  <c r="P1131" i="3" s="1"/>
  <c r="J1131" i="3"/>
  <c r="Z1130" i="3"/>
  <c r="X1130" i="3"/>
  <c r="V1130" i="3"/>
  <c r="T1130" i="3"/>
  <c r="Q1130" i="3"/>
  <c r="R1130" i="3" s="1"/>
  <c r="O1130" i="3"/>
  <c r="P1130" i="3" s="1"/>
  <c r="J1130" i="3"/>
  <c r="Z1129" i="3"/>
  <c r="X1129" i="3"/>
  <c r="V1129" i="3"/>
  <c r="T1129" i="3"/>
  <c r="Q1129" i="3"/>
  <c r="R1129" i="3" s="1"/>
  <c r="O1129" i="3"/>
  <c r="P1129" i="3" s="1"/>
  <c r="J1129" i="3"/>
  <c r="Z1128" i="3"/>
  <c r="X1128" i="3"/>
  <c r="V1128" i="3"/>
  <c r="T1128" i="3"/>
  <c r="Q1128" i="3"/>
  <c r="R1128" i="3" s="1"/>
  <c r="O1128" i="3"/>
  <c r="P1128" i="3" s="1"/>
  <c r="J1128" i="3"/>
  <c r="Z1127" i="3"/>
  <c r="X1127" i="3"/>
  <c r="V1127" i="3"/>
  <c r="T1127" i="3"/>
  <c r="Q1127" i="3"/>
  <c r="R1127" i="3" s="1"/>
  <c r="O1127" i="3"/>
  <c r="P1127" i="3" s="1"/>
  <c r="J1127" i="3"/>
  <c r="Z1126" i="3"/>
  <c r="X1126" i="3"/>
  <c r="V1126" i="3"/>
  <c r="T1126" i="3"/>
  <c r="Q1126" i="3"/>
  <c r="R1126" i="3" s="1"/>
  <c r="O1126" i="3"/>
  <c r="P1126" i="3" s="1"/>
  <c r="J1126" i="3"/>
  <c r="Z1125" i="3"/>
  <c r="X1125" i="3"/>
  <c r="V1125" i="3"/>
  <c r="T1125" i="3"/>
  <c r="Q1125" i="3"/>
  <c r="R1125" i="3" s="1"/>
  <c r="O1125" i="3"/>
  <c r="P1125" i="3" s="1"/>
  <c r="J1125" i="3"/>
  <c r="Z1124" i="3"/>
  <c r="X1124" i="3"/>
  <c r="V1124" i="3"/>
  <c r="T1124" i="3"/>
  <c r="Q1124" i="3"/>
  <c r="R1124" i="3" s="1"/>
  <c r="O1124" i="3"/>
  <c r="P1124" i="3" s="1"/>
  <c r="J1124" i="3"/>
  <c r="Z1123" i="3"/>
  <c r="X1123" i="3"/>
  <c r="V1123" i="3"/>
  <c r="T1123" i="3"/>
  <c r="Q1123" i="3"/>
  <c r="R1123" i="3" s="1"/>
  <c r="O1123" i="3"/>
  <c r="P1123" i="3" s="1"/>
  <c r="J1123" i="3"/>
  <c r="Z1122" i="3"/>
  <c r="X1122" i="3"/>
  <c r="V1122" i="3"/>
  <c r="T1122" i="3"/>
  <c r="Q1122" i="3"/>
  <c r="R1122" i="3" s="1"/>
  <c r="O1122" i="3"/>
  <c r="P1122" i="3" s="1"/>
  <c r="J1122" i="3"/>
  <c r="Z1121" i="3"/>
  <c r="X1121" i="3"/>
  <c r="V1121" i="3"/>
  <c r="T1121" i="3"/>
  <c r="Q1121" i="3"/>
  <c r="R1121" i="3" s="1"/>
  <c r="O1121" i="3"/>
  <c r="P1121" i="3" s="1"/>
  <c r="J1121" i="3"/>
  <c r="Z1120" i="3"/>
  <c r="X1120" i="3"/>
  <c r="V1120" i="3"/>
  <c r="T1120" i="3"/>
  <c r="Q1120" i="3"/>
  <c r="R1120" i="3" s="1"/>
  <c r="O1120" i="3"/>
  <c r="P1120" i="3" s="1"/>
  <c r="J1120" i="3"/>
  <c r="Z1119" i="3"/>
  <c r="X1119" i="3"/>
  <c r="V1119" i="3"/>
  <c r="T1119" i="3"/>
  <c r="Q1119" i="3"/>
  <c r="R1119" i="3" s="1"/>
  <c r="O1119" i="3"/>
  <c r="P1119" i="3" s="1"/>
  <c r="J1119" i="3"/>
  <c r="Z1118" i="3"/>
  <c r="X1118" i="3"/>
  <c r="V1118" i="3"/>
  <c r="T1118" i="3"/>
  <c r="Q1118" i="3"/>
  <c r="R1118" i="3" s="1"/>
  <c r="O1118" i="3"/>
  <c r="P1118" i="3" s="1"/>
  <c r="J1118" i="3"/>
  <c r="Z1117" i="3"/>
  <c r="X1117" i="3"/>
  <c r="V1117" i="3"/>
  <c r="T1117" i="3"/>
  <c r="Q1117" i="3"/>
  <c r="R1117" i="3" s="1"/>
  <c r="O1117" i="3"/>
  <c r="P1117" i="3" s="1"/>
  <c r="J1117" i="3"/>
  <c r="Z1116" i="3"/>
  <c r="X1116" i="3"/>
  <c r="V1116" i="3"/>
  <c r="T1116" i="3"/>
  <c r="Q1116" i="3"/>
  <c r="R1116" i="3" s="1"/>
  <c r="O1116" i="3"/>
  <c r="P1116" i="3" s="1"/>
  <c r="J1116" i="3"/>
  <c r="Z1115" i="3"/>
  <c r="X1115" i="3"/>
  <c r="V1115" i="3"/>
  <c r="T1115" i="3"/>
  <c r="Q1115" i="3"/>
  <c r="R1115" i="3" s="1"/>
  <c r="O1115" i="3"/>
  <c r="P1115" i="3" s="1"/>
  <c r="J1115" i="3"/>
  <c r="Z1114" i="3"/>
  <c r="X1114" i="3"/>
  <c r="V1114" i="3"/>
  <c r="T1114" i="3"/>
  <c r="Q1114" i="3"/>
  <c r="R1114" i="3" s="1"/>
  <c r="O1114" i="3"/>
  <c r="P1114" i="3" s="1"/>
  <c r="J1114" i="3"/>
  <c r="Z1113" i="3"/>
  <c r="X1113" i="3"/>
  <c r="V1113" i="3"/>
  <c r="T1113" i="3"/>
  <c r="Q1113" i="3"/>
  <c r="R1113" i="3" s="1"/>
  <c r="O1113" i="3"/>
  <c r="P1113" i="3" s="1"/>
  <c r="J1113" i="3"/>
  <c r="Z1112" i="3"/>
  <c r="X1112" i="3"/>
  <c r="V1112" i="3"/>
  <c r="T1112" i="3"/>
  <c r="Q1112" i="3"/>
  <c r="R1112" i="3" s="1"/>
  <c r="O1112" i="3"/>
  <c r="P1112" i="3" s="1"/>
  <c r="J1112" i="3"/>
  <c r="Z1111" i="3"/>
  <c r="X1111" i="3"/>
  <c r="V1111" i="3"/>
  <c r="T1111" i="3"/>
  <c r="Q1111" i="3"/>
  <c r="R1111" i="3" s="1"/>
  <c r="O1111" i="3"/>
  <c r="P1111" i="3" s="1"/>
  <c r="J1111" i="3"/>
  <c r="Z1110" i="3"/>
  <c r="X1110" i="3"/>
  <c r="V1110" i="3"/>
  <c r="T1110" i="3"/>
  <c r="Q1110" i="3"/>
  <c r="R1110" i="3" s="1"/>
  <c r="O1110" i="3"/>
  <c r="P1110" i="3" s="1"/>
  <c r="J1110" i="3"/>
  <c r="Z1109" i="3"/>
  <c r="X1109" i="3"/>
  <c r="V1109" i="3"/>
  <c r="T1109" i="3"/>
  <c r="Q1109" i="3"/>
  <c r="R1109" i="3" s="1"/>
  <c r="O1109" i="3"/>
  <c r="P1109" i="3" s="1"/>
  <c r="J1109" i="3"/>
  <c r="Z1108" i="3"/>
  <c r="X1108" i="3"/>
  <c r="V1108" i="3"/>
  <c r="T1108" i="3"/>
  <c r="Q1108" i="3"/>
  <c r="R1108" i="3" s="1"/>
  <c r="O1108" i="3"/>
  <c r="P1108" i="3" s="1"/>
  <c r="J1108" i="3"/>
  <c r="Z1107" i="3"/>
  <c r="X1107" i="3"/>
  <c r="V1107" i="3"/>
  <c r="T1107" i="3"/>
  <c r="Q1107" i="3"/>
  <c r="R1107" i="3" s="1"/>
  <c r="O1107" i="3"/>
  <c r="P1107" i="3" s="1"/>
  <c r="J1107" i="3"/>
  <c r="Z1106" i="3"/>
  <c r="X1106" i="3"/>
  <c r="V1106" i="3"/>
  <c r="T1106" i="3"/>
  <c r="Q1106" i="3"/>
  <c r="R1106" i="3" s="1"/>
  <c r="O1106" i="3"/>
  <c r="P1106" i="3" s="1"/>
  <c r="J1106" i="3"/>
  <c r="Z1105" i="3"/>
  <c r="X1105" i="3"/>
  <c r="V1105" i="3"/>
  <c r="T1105" i="3"/>
  <c r="Q1105" i="3"/>
  <c r="R1105" i="3" s="1"/>
  <c r="O1105" i="3"/>
  <c r="P1105" i="3" s="1"/>
  <c r="J1105" i="3"/>
  <c r="Z1104" i="3"/>
  <c r="X1104" i="3"/>
  <c r="V1104" i="3"/>
  <c r="T1104" i="3"/>
  <c r="Q1104" i="3"/>
  <c r="R1104" i="3" s="1"/>
  <c r="O1104" i="3"/>
  <c r="P1104" i="3" s="1"/>
  <c r="J1104" i="3"/>
  <c r="Z1103" i="3"/>
  <c r="X1103" i="3"/>
  <c r="V1103" i="3"/>
  <c r="T1103" i="3"/>
  <c r="Q1103" i="3"/>
  <c r="R1103" i="3" s="1"/>
  <c r="O1103" i="3"/>
  <c r="P1103" i="3" s="1"/>
  <c r="J1103" i="3"/>
  <c r="Z1102" i="3"/>
  <c r="X1102" i="3"/>
  <c r="V1102" i="3"/>
  <c r="T1102" i="3"/>
  <c r="Q1102" i="3"/>
  <c r="R1102" i="3" s="1"/>
  <c r="O1102" i="3"/>
  <c r="P1102" i="3" s="1"/>
  <c r="J1102" i="3"/>
  <c r="Z1101" i="3"/>
  <c r="X1101" i="3"/>
  <c r="V1101" i="3"/>
  <c r="T1101" i="3"/>
  <c r="Q1101" i="3"/>
  <c r="R1101" i="3" s="1"/>
  <c r="O1101" i="3"/>
  <c r="P1101" i="3" s="1"/>
  <c r="J1101" i="3"/>
  <c r="Z1100" i="3"/>
  <c r="X1100" i="3"/>
  <c r="V1100" i="3"/>
  <c r="T1100" i="3"/>
  <c r="Q1100" i="3"/>
  <c r="R1100" i="3" s="1"/>
  <c r="O1100" i="3"/>
  <c r="P1100" i="3" s="1"/>
  <c r="J1100" i="3"/>
  <c r="Z1099" i="3"/>
  <c r="X1099" i="3"/>
  <c r="V1099" i="3"/>
  <c r="T1099" i="3"/>
  <c r="Q1099" i="3"/>
  <c r="R1099" i="3" s="1"/>
  <c r="O1099" i="3"/>
  <c r="P1099" i="3" s="1"/>
  <c r="J1099" i="3"/>
  <c r="Z1098" i="3"/>
  <c r="X1098" i="3"/>
  <c r="V1098" i="3"/>
  <c r="T1098" i="3"/>
  <c r="Q1098" i="3"/>
  <c r="R1098" i="3" s="1"/>
  <c r="O1098" i="3"/>
  <c r="P1098" i="3" s="1"/>
  <c r="J1098" i="3"/>
  <c r="Z1097" i="3"/>
  <c r="X1097" i="3"/>
  <c r="V1097" i="3"/>
  <c r="T1097" i="3"/>
  <c r="Q1097" i="3"/>
  <c r="R1097" i="3" s="1"/>
  <c r="O1097" i="3"/>
  <c r="P1097" i="3" s="1"/>
  <c r="J1097" i="3"/>
  <c r="Z1096" i="3"/>
  <c r="X1096" i="3"/>
  <c r="V1096" i="3"/>
  <c r="T1096" i="3"/>
  <c r="Q1096" i="3"/>
  <c r="R1096" i="3" s="1"/>
  <c r="O1096" i="3"/>
  <c r="P1096" i="3" s="1"/>
  <c r="J1096" i="3"/>
  <c r="Z1095" i="3"/>
  <c r="X1095" i="3"/>
  <c r="V1095" i="3"/>
  <c r="T1095" i="3"/>
  <c r="Q1095" i="3"/>
  <c r="R1095" i="3" s="1"/>
  <c r="O1095" i="3"/>
  <c r="P1095" i="3" s="1"/>
  <c r="J1095" i="3"/>
  <c r="Z1094" i="3"/>
  <c r="X1094" i="3"/>
  <c r="V1094" i="3"/>
  <c r="T1094" i="3"/>
  <c r="Q1094" i="3"/>
  <c r="R1094" i="3" s="1"/>
  <c r="O1094" i="3"/>
  <c r="P1094" i="3" s="1"/>
  <c r="J1094" i="3"/>
  <c r="Z1093" i="3"/>
  <c r="X1093" i="3"/>
  <c r="V1093" i="3"/>
  <c r="T1093" i="3"/>
  <c r="Q1093" i="3"/>
  <c r="R1093" i="3" s="1"/>
  <c r="O1093" i="3"/>
  <c r="P1093" i="3" s="1"/>
  <c r="J1093" i="3"/>
  <c r="Z1092" i="3"/>
  <c r="X1092" i="3"/>
  <c r="V1092" i="3"/>
  <c r="T1092" i="3"/>
  <c r="Q1092" i="3"/>
  <c r="R1092" i="3" s="1"/>
  <c r="O1092" i="3"/>
  <c r="P1092" i="3" s="1"/>
  <c r="J1092" i="3"/>
  <c r="Z1091" i="3"/>
  <c r="X1091" i="3"/>
  <c r="V1091" i="3"/>
  <c r="T1091" i="3"/>
  <c r="Q1091" i="3"/>
  <c r="R1091" i="3" s="1"/>
  <c r="O1091" i="3"/>
  <c r="P1091" i="3" s="1"/>
  <c r="J1091" i="3"/>
  <c r="Z1090" i="3"/>
  <c r="X1090" i="3"/>
  <c r="V1090" i="3"/>
  <c r="T1090" i="3"/>
  <c r="Q1090" i="3"/>
  <c r="R1090" i="3" s="1"/>
  <c r="O1090" i="3"/>
  <c r="P1090" i="3" s="1"/>
  <c r="J1090" i="3"/>
  <c r="Z1089" i="3"/>
  <c r="X1089" i="3"/>
  <c r="V1089" i="3"/>
  <c r="T1089" i="3"/>
  <c r="Q1089" i="3"/>
  <c r="R1089" i="3" s="1"/>
  <c r="O1089" i="3"/>
  <c r="P1089" i="3" s="1"/>
  <c r="J1089" i="3"/>
  <c r="Z1088" i="3"/>
  <c r="X1088" i="3"/>
  <c r="V1088" i="3"/>
  <c r="T1088" i="3"/>
  <c r="Q1088" i="3"/>
  <c r="R1088" i="3" s="1"/>
  <c r="O1088" i="3"/>
  <c r="P1088" i="3" s="1"/>
  <c r="J1088" i="3"/>
  <c r="Z1087" i="3"/>
  <c r="X1087" i="3"/>
  <c r="V1087" i="3"/>
  <c r="T1087" i="3"/>
  <c r="Q1087" i="3"/>
  <c r="R1087" i="3" s="1"/>
  <c r="O1087" i="3"/>
  <c r="P1087" i="3" s="1"/>
  <c r="J1087" i="3"/>
  <c r="Z1086" i="3"/>
  <c r="X1086" i="3"/>
  <c r="V1086" i="3"/>
  <c r="T1086" i="3"/>
  <c r="Q1086" i="3"/>
  <c r="R1086" i="3" s="1"/>
  <c r="O1086" i="3"/>
  <c r="P1086" i="3" s="1"/>
  <c r="J1086" i="3"/>
  <c r="Z1085" i="3"/>
  <c r="X1085" i="3"/>
  <c r="V1085" i="3"/>
  <c r="T1085" i="3"/>
  <c r="Q1085" i="3"/>
  <c r="R1085" i="3" s="1"/>
  <c r="O1085" i="3"/>
  <c r="P1085" i="3" s="1"/>
  <c r="J1085" i="3"/>
  <c r="Z1084" i="3"/>
  <c r="X1084" i="3"/>
  <c r="V1084" i="3"/>
  <c r="T1084" i="3"/>
  <c r="Q1084" i="3"/>
  <c r="R1084" i="3" s="1"/>
  <c r="O1084" i="3"/>
  <c r="P1084" i="3" s="1"/>
  <c r="J1084" i="3"/>
  <c r="Z1083" i="3"/>
  <c r="X1083" i="3"/>
  <c r="V1083" i="3"/>
  <c r="T1083" i="3"/>
  <c r="Q1083" i="3"/>
  <c r="R1083" i="3" s="1"/>
  <c r="O1083" i="3"/>
  <c r="P1083" i="3" s="1"/>
  <c r="J1083" i="3"/>
  <c r="Z1082" i="3"/>
  <c r="X1082" i="3"/>
  <c r="V1082" i="3"/>
  <c r="T1082" i="3"/>
  <c r="Q1082" i="3"/>
  <c r="R1082" i="3" s="1"/>
  <c r="O1082" i="3"/>
  <c r="P1082" i="3" s="1"/>
  <c r="J1082" i="3"/>
  <c r="Z1081" i="3"/>
  <c r="X1081" i="3"/>
  <c r="V1081" i="3"/>
  <c r="T1081" i="3"/>
  <c r="Q1081" i="3"/>
  <c r="R1081" i="3" s="1"/>
  <c r="O1081" i="3"/>
  <c r="P1081" i="3" s="1"/>
  <c r="J1081" i="3"/>
  <c r="Z1080" i="3"/>
  <c r="X1080" i="3"/>
  <c r="V1080" i="3"/>
  <c r="T1080" i="3"/>
  <c r="Q1080" i="3"/>
  <c r="R1080" i="3" s="1"/>
  <c r="O1080" i="3"/>
  <c r="P1080" i="3" s="1"/>
  <c r="J1080" i="3"/>
  <c r="Z1079" i="3"/>
  <c r="X1079" i="3"/>
  <c r="V1079" i="3"/>
  <c r="T1079" i="3"/>
  <c r="Q1079" i="3"/>
  <c r="R1079" i="3" s="1"/>
  <c r="O1079" i="3"/>
  <c r="P1079" i="3" s="1"/>
  <c r="J1079" i="3"/>
  <c r="Z1078" i="3"/>
  <c r="X1078" i="3"/>
  <c r="V1078" i="3"/>
  <c r="T1078" i="3"/>
  <c r="Q1078" i="3"/>
  <c r="R1078" i="3" s="1"/>
  <c r="O1078" i="3"/>
  <c r="P1078" i="3" s="1"/>
  <c r="J1078" i="3"/>
  <c r="Z1077" i="3"/>
  <c r="X1077" i="3"/>
  <c r="V1077" i="3"/>
  <c r="T1077" i="3"/>
  <c r="Q1077" i="3"/>
  <c r="R1077" i="3" s="1"/>
  <c r="O1077" i="3"/>
  <c r="P1077" i="3" s="1"/>
  <c r="J1077" i="3"/>
  <c r="Z1076" i="3"/>
  <c r="X1076" i="3"/>
  <c r="V1076" i="3"/>
  <c r="T1076" i="3"/>
  <c r="Q1076" i="3"/>
  <c r="R1076" i="3" s="1"/>
  <c r="O1076" i="3"/>
  <c r="P1076" i="3" s="1"/>
  <c r="J1076" i="3"/>
  <c r="Z1075" i="3"/>
  <c r="X1075" i="3"/>
  <c r="V1075" i="3"/>
  <c r="T1075" i="3"/>
  <c r="Q1075" i="3"/>
  <c r="R1075" i="3" s="1"/>
  <c r="O1075" i="3"/>
  <c r="P1075" i="3" s="1"/>
  <c r="J1075" i="3"/>
  <c r="Z1074" i="3"/>
  <c r="X1074" i="3"/>
  <c r="V1074" i="3"/>
  <c r="T1074" i="3"/>
  <c r="Q1074" i="3"/>
  <c r="R1074" i="3" s="1"/>
  <c r="O1074" i="3"/>
  <c r="P1074" i="3" s="1"/>
  <c r="J1074" i="3"/>
  <c r="Z1073" i="3"/>
  <c r="X1073" i="3"/>
  <c r="V1073" i="3"/>
  <c r="T1073" i="3"/>
  <c r="Q1073" i="3"/>
  <c r="R1073" i="3" s="1"/>
  <c r="O1073" i="3"/>
  <c r="P1073" i="3" s="1"/>
  <c r="J1073" i="3"/>
  <c r="Z1072" i="3"/>
  <c r="X1072" i="3"/>
  <c r="V1072" i="3"/>
  <c r="T1072" i="3"/>
  <c r="Q1072" i="3"/>
  <c r="R1072" i="3" s="1"/>
  <c r="O1072" i="3"/>
  <c r="P1072" i="3" s="1"/>
  <c r="J1072" i="3"/>
  <c r="Z1071" i="3"/>
  <c r="X1071" i="3"/>
  <c r="V1071" i="3"/>
  <c r="T1071" i="3"/>
  <c r="Q1071" i="3"/>
  <c r="R1071" i="3" s="1"/>
  <c r="O1071" i="3"/>
  <c r="P1071" i="3" s="1"/>
  <c r="J1071" i="3"/>
  <c r="Z1070" i="3"/>
  <c r="X1070" i="3"/>
  <c r="V1070" i="3"/>
  <c r="T1070" i="3"/>
  <c r="Q1070" i="3"/>
  <c r="R1070" i="3" s="1"/>
  <c r="O1070" i="3"/>
  <c r="P1070" i="3" s="1"/>
  <c r="J1070" i="3"/>
  <c r="Z1069" i="3"/>
  <c r="X1069" i="3"/>
  <c r="V1069" i="3"/>
  <c r="T1069" i="3"/>
  <c r="Q1069" i="3"/>
  <c r="R1069" i="3" s="1"/>
  <c r="O1069" i="3"/>
  <c r="P1069" i="3" s="1"/>
  <c r="J1069" i="3"/>
  <c r="Z1068" i="3"/>
  <c r="X1068" i="3"/>
  <c r="V1068" i="3"/>
  <c r="T1068" i="3"/>
  <c r="Q1068" i="3"/>
  <c r="R1068" i="3" s="1"/>
  <c r="O1068" i="3"/>
  <c r="P1068" i="3" s="1"/>
  <c r="J1068" i="3"/>
  <c r="Z1067" i="3"/>
  <c r="X1067" i="3"/>
  <c r="V1067" i="3"/>
  <c r="T1067" i="3"/>
  <c r="Q1067" i="3"/>
  <c r="R1067" i="3" s="1"/>
  <c r="O1067" i="3"/>
  <c r="P1067" i="3" s="1"/>
  <c r="J1067" i="3"/>
  <c r="Z1066" i="3"/>
  <c r="X1066" i="3"/>
  <c r="V1066" i="3"/>
  <c r="T1066" i="3"/>
  <c r="Q1066" i="3"/>
  <c r="R1066" i="3" s="1"/>
  <c r="O1066" i="3"/>
  <c r="P1066" i="3" s="1"/>
  <c r="J1066" i="3"/>
  <c r="Z1065" i="3"/>
  <c r="X1065" i="3"/>
  <c r="V1065" i="3"/>
  <c r="T1065" i="3"/>
  <c r="Q1065" i="3"/>
  <c r="R1065" i="3" s="1"/>
  <c r="O1065" i="3"/>
  <c r="P1065" i="3" s="1"/>
  <c r="J1065" i="3"/>
  <c r="Z1064" i="3"/>
  <c r="X1064" i="3"/>
  <c r="V1064" i="3"/>
  <c r="T1064" i="3"/>
  <c r="Q1064" i="3"/>
  <c r="R1064" i="3" s="1"/>
  <c r="O1064" i="3"/>
  <c r="P1064" i="3" s="1"/>
  <c r="J1064" i="3"/>
  <c r="Z1063" i="3"/>
  <c r="X1063" i="3"/>
  <c r="V1063" i="3"/>
  <c r="T1063" i="3"/>
  <c r="Q1063" i="3"/>
  <c r="R1063" i="3" s="1"/>
  <c r="O1063" i="3"/>
  <c r="P1063" i="3" s="1"/>
  <c r="J1063" i="3"/>
  <c r="Z1062" i="3"/>
  <c r="X1062" i="3"/>
  <c r="V1062" i="3"/>
  <c r="T1062" i="3"/>
  <c r="Q1062" i="3"/>
  <c r="R1062" i="3" s="1"/>
  <c r="O1062" i="3"/>
  <c r="P1062" i="3" s="1"/>
  <c r="J1062" i="3"/>
  <c r="Z1061" i="3"/>
  <c r="X1061" i="3"/>
  <c r="V1061" i="3"/>
  <c r="T1061" i="3"/>
  <c r="Q1061" i="3"/>
  <c r="R1061" i="3" s="1"/>
  <c r="O1061" i="3"/>
  <c r="P1061" i="3" s="1"/>
  <c r="J1061" i="3"/>
  <c r="Z1060" i="3"/>
  <c r="X1060" i="3"/>
  <c r="V1060" i="3"/>
  <c r="T1060" i="3"/>
  <c r="Q1060" i="3"/>
  <c r="R1060" i="3" s="1"/>
  <c r="O1060" i="3"/>
  <c r="P1060" i="3" s="1"/>
  <c r="J1060" i="3"/>
  <c r="Z1059" i="3"/>
  <c r="X1059" i="3"/>
  <c r="V1059" i="3"/>
  <c r="T1059" i="3"/>
  <c r="Q1059" i="3"/>
  <c r="R1059" i="3" s="1"/>
  <c r="O1059" i="3"/>
  <c r="P1059" i="3" s="1"/>
  <c r="J1059" i="3"/>
  <c r="Z1058" i="3"/>
  <c r="X1058" i="3"/>
  <c r="V1058" i="3"/>
  <c r="T1058" i="3"/>
  <c r="Q1058" i="3"/>
  <c r="R1058" i="3" s="1"/>
  <c r="O1058" i="3"/>
  <c r="P1058" i="3" s="1"/>
  <c r="J1058" i="3"/>
  <c r="Z1057" i="3"/>
  <c r="X1057" i="3"/>
  <c r="V1057" i="3"/>
  <c r="T1057" i="3"/>
  <c r="Q1057" i="3"/>
  <c r="R1057" i="3" s="1"/>
  <c r="O1057" i="3"/>
  <c r="P1057" i="3" s="1"/>
  <c r="J1057" i="3"/>
  <c r="Z1056" i="3"/>
  <c r="X1056" i="3"/>
  <c r="V1056" i="3"/>
  <c r="T1056" i="3"/>
  <c r="Q1056" i="3"/>
  <c r="R1056" i="3" s="1"/>
  <c r="O1056" i="3"/>
  <c r="P1056" i="3" s="1"/>
  <c r="J1056" i="3"/>
  <c r="Z1055" i="3"/>
  <c r="X1055" i="3"/>
  <c r="V1055" i="3"/>
  <c r="T1055" i="3"/>
  <c r="Q1055" i="3"/>
  <c r="R1055" i="3" s="1"/>
  <c r="O1055" i="3"/>
  <c r="P1055" i="3" s="1"/>
  <c r="J1055" i="3"/>
  <c r="Z1054" i="3"/>
  <c r="X1054" i="3"/>
  <c r="V1054" i="3"/>
  <c r="T1054" i="3"/>
  <c r="Q1054" i="3"/>
  <c r="R1054" i="3" s="1"/>
  <c r="O1054" i="3"/>
  <c r="P1054" i="3" s="1"/>
  <c r="J1054" i="3"/>
  <c r="Z1053" i="3"/>
  <c r="X1053" i="3"/>
  <c r="V1053" i="3"/>
  <c r="T1053" i="3"/>
  <c r="Q1053" i="3"/>
  <c r="R1053" i="3" s="1"/>
  <c r="O1053" i="3"/>
  <c r="P1053" i="3" s="1"/>
  <c r="J1053" i="3"/>
  <c r="Z1052" i="3"/>
  <c r="X1052" i="3"/>
  <c r="V1052" i="3"/>
  <c r="T1052" i="3"/>
  <c r="Q1052" i="3"/>
  <c r="R1052" i="3" s="1"/>
  <c r="O1052" i="3"/>
  <c r="P1052" i="3" s="1"/>
  <c r="J1052" i="3"/>
  <c r="Z1051" i="3"/>
  <c r="X1051" i="3"/>
  <c r="V1051" i="3"/>
  <c r="T1051" i="3"/>
  <c r="Q1051" i="3"/>
  <c r="R1051" i="3" s="1"/>
  <c r="O1051" i="3"/>
  <c r="P1051" i="3" s="1"/>
  <c r="J1051" i="3"/>
  <c r="Z1050" i="3"/>
  <c r="X1050" i="3"/>
  <c r="V1050" i="3"/>
  <c r="T1050" i="3"/>
  <c r="Q1050" i="3"/>
  <c r="R1050" i="3" s="1"/>
  <c r="O1050" i="3"/>
  <c r="P1050" i="3" s="1"/>
  <c r="J1050" i="3"/>
  <c r="Z1049" i="3"/>
  <c r="X1049" i="3"/>
  <c r="V1049" i="3"/>
  <c r="T1049" i="3"/>
  <c r="Q1049" i="3"/>
  <c r="R1049" i="3" s="1"/>
  <c r="O1049" i="3"/>
  <c r="P1049" i="3" s="1"/>
  <c r="J1049" i="3"/>
  <c r="Z1048" i="3"/>
  <c r="X1048" i="3"/>
  <c r="V1048" i="3"/>
  <c r="T1048" i="3"/>
  <c r="Q1048" i="3"/>
  <c r="R1048" i="3" s="1"/>
  <c r="O1048" i="3"/>
  <c r="P1048" i="3" s="1"/>
  <c r="J1048" i="3"/>
  <c r="Z1047" i="3"/>
  <c r="X1047" i="3"/>
  <c r="V1047" i="3"/>
  <c r="T1047" i="3"/>
  <c r="Q1047" i="3"/>
  <c r="R1047" i="3" s="1"/>
  <c r="O1047" i="3"/>
  <c r="P1047" i="3" s="1"/>
  <c r="J1047" i="3"/>
  <c r="Z1046" i="3"/>
  <c r="X1046" i="3"/>
  <c r="V1046" i="3"/>
  <c r="T1046" i="3"/>
  <c r="Q1046" i="3"/>
  <c r="R1046" i="3" s="1"/>
  <c r="O1046" i="3"/>
  <c r="P1046" i="3" s="1"/>
  <c r="J1046" i="3"/>
  <c r="Z1045" i="3"/>
  <c r="X1045" i="3"/>
  <c r="V1045" i="3"/>
  <c r="T1045" i="3"/>
  <c r="Q1045" i="3"/>
  <c r="R1045" i="3" s="1"/>
  <c r="O1045" i="3"/>
  <c r="P1045" i="3" s="1"/>
  <c r="J1045" i="3"/>
  <c r="Z1044" i="3"/>
  <c r="X1044" i="3"/>
  <c r="V1044" i="3"/>
  <c r="T1044" i="3"/>
  <c r="Q1044" i="3"/>
  <c r="R1044" i="3" s="1"/>
  <c r="O1044" i="3"/>
  <c r="P1044" i="3" s="1"/>
  <c r="J1044" i="3"/>
  <c r="Z1043" i="3"/>
  <c r="X1043" i="3"/>
  <c r="V1043" i="3"/>
  <c r="T1043" i="3"/>
  <c r="Q1043" i="3"/>
  <c r="R1043" i="3" s="1"/>
  <c r="O1043" i="3"/>
  <c r="P1043" i="3" s="1"/>
  <c r="J1043" i="3"/>
  <c r="Z1042" i="3"/>
  <c r="X1042" i="3"/>
  <c r="V1042" i="3"/>
  <c r="T1042" i="3"/>
  <c r="Q1042" i="3"/>
  <c r="R1042" i="3" s="1"/>
  <c r="O1042" i="3"/>
  <c r="P1042" i="3" s="1"/>
  <c r="J1042" i="3"/>
  <c r="Z1041" i="3"/>
  <c r="X1041" i="3"/>
  <c r="V1041" i="3"/>
  <c r="T1041" i="3"/>
  <c r="Q1041" i="3"/>
  <c r="R1041" i="3" s="1"/>
  <c r="O1041" i="3"/>
  <c r="P1041" i="3" s="1"/>
  <c r="J1041" i="3"/>
  <c r="Z1040" i="3"/>
  <c r="X1040" i="3"/>
  <c r="V1040" i="3"/>
  <c r="T1040" i="3"/>
  <c r="Q1040" i="3"/>
  <c r="R1040" i="3" s="1"/>
  <c r="O1040" i="3"/>
  <c r="P1040" i="3" s="1"/>
  <c r="J1040" i="3"/>
  <c r="Z1039" i="3"/>
  <c r="X1039" i="3"/>
  <c r="V1039" i="3"/>
  <c r="T1039" i="3"/>
  <c r="Q1039" i="3"/>
  <c r="R1039" i="3" s="1"/>
  <c r="O1039" i="3"/>
  <c r="P1039" i="3" s="1"/>
  <c r="J1039" i="3"/>
  <c r="Z1038" i="3"/>
  <c r="X1038" i="3"/>
  <c r="V1038" i="3"/>
  <c r="T1038" i="3"/>
  <c r="Q1038" i="3"/>
  <c r="R1038" i="3" s="1"/>
  <c r="O1038" i="3"/>
  <c r="P1038" i="3" s="1"/>
  <c r="J1038" i="3"/>
  <c r="Z1037" i="3"/>
  <c r="X1037" i="3"/>
  <c r="V1037" i="3"/>
  <c r="T1037" i="3"/>
  <c r="Q1037" i="3"/>
  <c r="R1037" i="3" s="1"/>
  <c r="O1037" i="3"/>
  <c r="P1037" i="3" s="1"/>
  <c r="J1037" i="3"/>
  <c r="Z1036" i="3"/>
  <c r="X1036" i="3"/>
  <c r="V1036" i="3"/>
  <c r="T1036" i="3"/>
  <c r="Q1036" i="3"/>
  <c r="R1036" i="3" s="1"/>
  <c r="O1036" i="3"/>
  <c r="P1036" i="3" s="1"/>
  <c r="J1036" i="3"/>
  <c r="Z1035" i="3"/>
  <c r="X1035" i="3"/>
  <c r="V1035" i="3"/>
  <c r="T1035" i="3"/>
  <c r="Q1035" i="3"/>
  <c r="R1035" i="3" s="1"/>
  <c r="O1035" i="3"/>
  <c r="P1035" i="3" s="1"/>
  <c r="J1035" i="3"/>
  <c r="Z1034" i="3"/>
  <c r="X1034" i="3"/>
  <c r="V1034" i="3"/>
  <c r="T1034" i="3"/>
  <c r="Q1034" i="3"/>
  <c r="R1034" i="3" s="1"/>
  <c r="O1034" i="3"/>
  <c r="P1034" i="3" s="1"/>
  <c r="J1034" i="3"/>
  <c r="Z1033" i="3"/>
  <c r="X1033" i="3"/>
  <c r="V1033" i="3"/>
  <c r="T1033" i="3"/>
  <c r="Q1033" i="3"/>
  <c r="R1033" i="3" s="1"/>
  <c r="O1033" i="3"/>
  <c r="P1033" i="3" s="1"/>
  <c r="J1033" i="3"/>
  <c r="Z1032" i="3"/>
  <c r="X1032" i="3"/>
  <c r="V1032" i="3"/>
  <c r="T1032" i="3"/>
  <c r="Q1032" i="3"/>
  <c r="R1032" i="3" s="1"/>
  <c r="O1032" i="3"/>
  <c r="P1032" i="3" s="1"/>
  <c r="J1032" i="3"/>
  <c r="Z1031" i="3"/>
  <c r="X1031" i="3"/>
  <c r="V1031" i="3"/>
  <c r="T1031" i="3"/>
  <c r="Q1031" i="3"/>
  <c r="R1031" i="3" s="1"/>
  <c r="O1031" i="3"/>
  <c r="P1031" i="3" s="1"/>
  <c r="J1031" i="3"/>
  <c r="Z1030" i="3"/>
  <c r="X1030" i="3"/>
  <c r="V1030" i="3"/>
  <c r="T1030" i="3"/>
  <c r="Q1030" i="3"/>
  <c r="R1030" i="3" s="1"/>
  <c r="O1030" i="3"/>
  <c r="P1030" i="3" s="1"/>
  <c r="J1030" i="3"/>
  <c r="Z1029" i="3"/>
  <c r="X1029" i="3"/>
  <c r="V1029" i="3"/>
  <c r="T1029" i="3"/>
  <c r="Q1029" i="3"/>
  <c r="R1029" i="3" s="1"/>
  <c r="O1029" i="3"/>
  <c r="P1029" i="3" s="1"/>
  <c r="J1029" i="3"/>
  <c r="Z1028" i="3"/>
  <c r="X1028" i="3"/>
  <c r="V1028" i="3"/>
  <c r="T1028" i="3"/>
  <c r="Q1028" i="3"/>
  <c r="R1028" i="3" s="1"/>
  <c r="O1028" i="3"/>
  <c r="P1028" i="3" s="1"/>
  <c r="J1028" i="3"/>
  <c r="Z1027" i="3"/>
  <c r="X1027" i="3"/>
  <c r="V1027" i="3"/>
  <c r="T1027" i="3"/>
  <c r="Q1027" i="3"/>
  <c r="R1027" i="3" s="1"/>
  <c r="O1027" i="3"/>
  <c r="P1027" i="3" s="1"/>
  <c r="J1027" i="3"/>
  <c r="Z1026" i="3"/>
  <c r="X1026" i="3"/>
  <c r="V1026" i="3"/>
  <c r="T1026" i="3"/>
  <c r="Q1026" i="3"/>
  <c r="R1026" i="3" s="1"/>
  <c r="O1026" i="3"/>
  <c r="P1026" i="3" s="1"/>
  <c r="J1026" i="3"/>
  <c r="Z1025" i="3"/>
  <c r="X1025" i="3"/>
  <c r="V1025" i="3"/>
  <c r="T1025" i="3"/>
  <c r="Q1025" i="3"/>
  <c r="R1025" i="3" s="1"/>
  <c r="O1025" i="3"/>
  <c r="P1025" i="3" s="1"/>
  <c r="J1025" i="3"/>
  <c r="Z1024" i="3"/>
  <c r="X1024" i="3"/>
  <c r="V1024" i="3"/>
  <c r="T1024" i="3"/>
  <c r="Q1024" i="3"/>
  <c r="R1024" i="3" s="1"/>
  <c r="O1024" i="3"/>
  <c r="P1024" i="3" s="1"/>
  <c r="J1024" i="3"/>
  <c r="Z1023" i="3"/>
  <c r="X1023" i="3"/>
  <c r="V1023" i="3"/>
  <c r="T1023" i="3"/>
  <c r="Q1023" i="3"/>
  <c r="R1023" i="3" s="1"/>
  <c r="O1023" i="3"/>
  <c r="P1023" i="3" s="1"/>
  <c r="J1023" i="3"/>
  <c r="Z1022" i="3"/>
  <c r="X1022" i="3"/>
  <c r="V1022" i="3"/>
  <c r="T1022" i="3"/>
  <c r="Q1022" i="3"/>
  <c r="R1022" i="3" s="1"/>
  <c r="O1022" i="3"/>
  <c r="P1022" i="3" s="1"/>
  <c r="J1022" i="3"/>
  <c r="Z1021" i="3"/>
  <c r="X1021" i="3"/>
  <c r="V1021" i="3"/>
  <c r="T1021" i="3"/>
  <c r="Q1021" i="3"/>
  <c r="R1021" i="3" s="1"/>
  <c r="O1021" i="3"/>
  <c r="P1021" i="3" s="1"/>
  <c r="J1021" i="3"/>
  <c r="Z1020" i="3"/>
  <c r="X1020" i="3"/>
  <c r="V1020" i="3"/>
  <c r="T1020" i="3"/>
  <c r="Q1020" i="3"/>
  <c r="R1020" i="3" s="1"/>
  <c r="O1020" i="3"/>
  <c r="P1020" i="3" s="1"/>
  <c r="J1020" i="3"/>
  <c r="Z1019" i="3"/>
  <c r="X1019" i="3"/>
  <c r="V1019" i="3"/>
  <c r="T1019" i="3"/>
  <c r="Q1019" i="3"/>
  <c r="R1019" i="3" s="1"/>
  <c r="O1019" i="3"/>
  <c r="P1019" i="3" s="1"/>
  <c r="J1019" i="3"/>
  <c r="Z1018" i="3"/>
  <c r="X1018" i="3"/>
  <c r="V1018" i="3"/>
  <c r="T1018" i="3"/>
  <c r="Q1018" i="3"/>
  <c r="R1018" i="3" s="1"/>
  <c r="O1018" i="3"/>
  <c r="P1018" i="3" s="1"/>
  <c r="J1018" i="3"/>
  <c r="Z1017" i="3"/>
  <c r="X1017" i="3"/>
  <c r="V1017" i="3"/>
  <c r="T1017" i="3"/>
  <c r="Q1017" i="3"/>
  <c r="R1017" i="3" s="1"/>
  <c r="O1017" i="3"/>
  <c r="P1017" i="3" s="1"/>
  <c r="J1017" i="3"/>
  <c r="Z1016" i="3"/>
  <c r="X1016" i="3"/>
  <c r="V1016" i="3"/>
  <c r="T1016" i="3"/>
  <c r="Q1016" i="3"/>
  <c r="R1016" i="3" s="1"/>
  <c r="O1016" i="3"/>
  <c r="P1016" i="3" s="1"/>
  <c r="J1016" i="3"/>
  <c r="Z1015" i="3"/>
  <c r="X1015" i="3"/>
  <c r="V1015" i="3"/>
  <c r="T1015" i="3"/>
  <c r="Q1015" i="3"/>
  <c r="R1015" i="3" s="1"/>
  <c r="O1015" i="3"/>
  <c r="P1015" i="3" s="1"/>
  <c r="J1015" i="3"/>
  <c r="Z1014" i="3"/>
  <c r="X1014" i="3"/>
  <c r="V1014" i="3"/>
  <c r="T1014" i="3"/>
  <c r="Q1014" i="3"/>
  <c r="R1014" i="3" s="1"/>
  <c r="O1014" i="3"/>
  <c r="P1014" i="3" s="1"/>
  <c r="J1014" i="3"/>
  <c r="Z1013" i="3"/>
  <c r="X1013" i="3"/>
  <c r="V1013" i="3"/>
  <c r="T1013" i="3"/>
  <c r="Q1013" i="3"/>
  <c r="R1013" i="3" s="1"/>
  <c r="O1013" i="3"/>
  <c r="P1013" i="3" s="1"/>
  <c r="J1013" i="3"/>
  <c r="Z1012" i="3"/>
  <c r="X1012" i="3"/>
  <c r="V1012" i="3"/>
  <c r="T1012" i="3"/>
  <c r="Q1012" i="3"/>
  <c r="R1012" i="3" s="1"/>
  <c r="O1012" i="3"/>
  <c r="P1012" i="3" s="1"/>
  <c r="J1012" i="3"/>
  <c r="Z1011" i="3"/>
  <c r="X1011" i="3"/>
  <c r="V1011" i="3"/>
  <c r="T1011" i="3"/>
  <c r="Q1011" i="3"/>
  <c r="R1011" i="3" s="1"/>
  <c r="O1011" i="3"/>
  <c r="P1011" i="3" s="1"/>
  <c r="J1011" i="3"/>
  <c r="Z1010" i="3"/>
  <c r="X1010" i="3"/>
  <c r="V1010" i="3"/>
  <c r="T1010" i="3"/>
  <c r="Q1010" i="3"/>
  <c r="R1010" i="3" s="1"/>
  <c r="O1010" i="3"/>
  <c r="P1010" i="3" s="1"/>
  <c r="J1010" i="3"/>
  <c r="Z1009" i="3"/>
  <c r="X1009" i="3"/>
  <c r="V1009" i="3"/>
  <c r="T1009" i="3"/>
  <c r="Q1009" i="3"/>
  <c r="R1009" i="3" s="1"/>
  <c r="O1009" i="3"/>
  <c r="P1009" i="3" s="1"/>
  <c r="J1009" i="3"/>
  <c r="Z1008" i="3"/>
  <c r="X1008" i="3"/>
  <c r="V1008" i="3"/>
  <c r="T1008" i="3"/>
  <c r="Q1008" i="3"/>
  <c r="R1008" i="3" s="1"/>
  <c r="O1008" i="3"/>
  <c r="P1008" i="3" s="1"/>
  <c r="J1008" i="3"/>
  <c r="Z1007" i="3"/>
  <c r="X1007" i="3"/>
  <c r="V1007" i="3"/>
  <c r="T1007" i="3"/>
  <c r="Q1007" i="3"/>
  <c r="R1007" i="3" s="1"/>
  <c r="O1007" i="3"/>
  <c r="P1007" i="3" s="1"/>
  <c r="J1007" i="3"/>
  <c r="Z1006" i="3"/>
  <c r="X1006" i="3"/>
  <c r="V1006" i="3"/>
  <c r="T1006" i="3"/>
  <c r="Q1006" i="3"/>
  <c r="R1006" i="3" s="1"/>
  <c r="O1006" i="3"/>
  <c r="P1006" i="3" s="1"/>
  <c r="J1006" i="3"/>
  <c r="Z1005" i="3"/>
  <c r="X1005" i="3"/>
  <c r="V1005" i="3"/>
  <c r="T1005" i="3"/>
  <c r="Q1005" i="3"/>
  <c r="R1005" i="3" s="1"/>
  <c r="O1005" i="3"/>
  <c r="P1005" i="3" s="1"/>
  <c r="J1005" i="3"/>
  <c r="Z1004" i="3"/>
  <c r="X1004" i="3"/>
  <c r="V1004" i="3"/>
  <c r="T1004" i="3"/>
  <c r="Q1004" i="3"/>
  <c r="R1004" i="3" s="1"/>
  <c r="O1004" i="3"/>
  <c r="P1004" i="3" s="1"/>
  <c r="J1004" i="3"/>
  <c r="Z1003" i="3"/>
  <c r="X1003" i="3"/>
  <c r="V1003" i="3"/>
  <c r="T1003" i="3"/>
  <c r="Q1003" i="3"/>
  <c r="R1003" i="3" s="1"/>
  <c r="O1003" i="3"/>
  <c r="P1003" i="3" s="1"/>
  <c r="J1003" i="3"/>
  <c r="Z1002" i="3"/>
  <c r="X1002" i="3"/>
  <c r="V1002" i="3"/>
  <c r="T1002" i="3"/>
  <c r="Q1002" i="3"/>
  <c r="R1002" i="3" s="1"/>
  <c r="O1002" i="3"/>
  <c r="P1002" i="3" s="1"/>
  <c r="J1002" i="3"/>
  <c r="Z1001" i="3"/>
  <c r="X1001" i="3"/>
  <c r="V1001" i="3"/>
  <c r="T1001" i="3"/>
  <c r="Q1001" i="3"/>
  <c r="R1001" i="3" s="1"/>
  <c r="O1001" i="3"/>
  <c r="P1001" i="3" s="1"/>
  <c r="J1001" i="3"/>
  <c r="Z1000" i="3"/>
  <c r="X1000" i="3"/>
  <c r="V1000" i="3"/>
  <c r="T1000" i="3"/>
  <c r="Q1000" i="3"/>
  <c r="R1000" i="3" s="1"/>
  <c r="O1000" i="3"/>
  <c r="P1000" i="3" s="1"/>
  <c r="J1000" i="3"/>
  <c r="Z999" i="3"/>
  <c r="X999" i="3"/>
  <c r="V999" i="3"/>
  <c r="T999" i="3"/>
  <c r="Q999" i="3"/>
  <c r="R999" i="3" s="1"/>
  <c r="O999" i="3"/>
  <c r="P999" i="3" s="1"/>
  <c r="J999" i="3"/>
  <c r="Z998" i="3"/>
  <c r="X998" i="3"/>
  <c r="V998" i="3"/>
  <c r="T998" i="3"/>
  <c r="Q998" i="3"/>
  <c r="R998" i="3" s="1"/>
  <c r="O998" i="3"/>
  <c r="P998" i="3" s="1"/>
  <c r="J998" i="3"/>
  <c r="Z997" i="3"/>
  <c r="X997" i="3"/>
  <c r="V997" i="3"/>
  <c r="T997" i="3"/>
  <c r="Q997" i="3"/>
  <c r="R997" i="3" s="1"/>
  <c r="O997" i="3"/>
  <c r="P997" i="3" s="1"/>
  <c r="J997" i="3"/>
  <c r="Z996" i="3"/>
  <c r="X996" i="3"/>
  <c r="V996" i="3"/>
  <c r="T996" i="3"/>
  <c r="Q996" i="3"/>
  <c r="R996" i="3" s="1"/>
  <c r="O996" i="3"/>
  <c r="P996" i="3" s="1"/>
  <c r="J996" i="3"/>
  <c r="Z995" i="3"/>
  <c r="X995" i="3"/>
  <c r="V995" i="3"/>
  <c r="T995" i="3"/>
  <c r="Q995" i="3"/>
  <c r="R995" i="3" s="1"/>
  <c r="O995" i="3"/>
  <c r="P995" i="3" s="1"/>
  <c r="J995" i="3"/>
  <c r="Z994" i="3"/>
  <c r="X994" i="3"/>
  <c r="V994" i="3"/>
  <c r="T994" i="3"/>
  <c r="Q994" i="3"/>
  <c r="R994" i="3" s="1"/>
  <c r="O994" i="3"/>
  <c r="P994" i="3" s="1"/>
  <c r="J994" i="3"/>
  <c r="Z993" i="3"/>
  <c r="X993" i="3"/>
  <c r="V993" i="3"/>
  <c r="T993" i="3"/>
  <c r="Q993" i="3"/>
  <c r="R993" i="3" s="1"/>
  <c r="O993" i="3"/>
  <c r="P993" i="3" s="1"/>
  <c r="J993" i="3"/>
  <c r="Z992" i="3"/>
  <c r="X992" i="3"/>
  <c r="V992" i="3"/>
  <c r="T992" i="3"/>
  <c r="Q992" i="3"/>
  <c r="R992" i="3" s="1"/>
  <c r="O992" i="3"/>
  <c r="P992" i="3" s="1"/>
  <c r="J992" i="3"/>
  <c r="Z991" i="3"/>
  <c r="X991" i="3"/>
  <c r="V991" i="3"/>
  <c r="T991" i="3"/>
  <c r="Q991" i="3"/>
  <c r="R991" i="3" s="1"/>
  <c r="O991" i="3"/>
  <c r="P991" i="3" s="1"/>
  <c r="J991" i="3"/>
  <c r="Z990" i="3"/>
  <c r="X990" i="3"/>
  <c r="V990" i="3"/>
  <c r="T990" i="3"/>
  <c r="Q990" i="3"/>
  <c r="R990" i="3" s="1"/>
  <c r="O990" i="3"/>
  <c r="P990" i="3" s="1"/>
  <c r="J990" i="3"/>
  <c r="Z989" i="3"/>
  <c r="X989" i="3"/>
  <c r="V989" i="3"/>
  <c r="T989" i="3"/>
  <c r="Q989" i="3"/>
  <c r="R989" i="3" s="1"/>
  <c r="O989" i="3"/>
  <c r="P989" i="3" s="1"/>
  <c r="J989" i="3"/>
  <c r="Z988" i="3"/>
  <c r="X988" i="3"/>
  <c r="V988" i="3"/>
  <c r="T988" i="3"/>
  <c r="Q988" i="3"/>
  <c r="R988" i="3" s="1"/>
  <c r="O988" i="3"/>
  <c r="P988" i="3" s="1"/>
  <c r="J988" i="3"/>
  <c r="Z987" i="3"/>
  <c r="X987" i="3"/>
  <c r="V987" i="3"/>
  <c r="T987" i="3"/>
  <c r="Q987" i="3"/>
  <c r="R987" i="3" s="1"/>
  <c r="O987" i="3"/>
  <c r="P987" i="3" s="1"/>
  <c r="J987" i="3"/>
  <c r="Z986" i="3"/>
  <c r="X986" i="3"/>
  <c r="V986" i="3"/>
  <c r="T986" i="3"/>
  <c r="Q986" i="3"/>
  <c r="R986" i="3" s="1"/>
  <c r="O986" i="3"/>
  <c r="P986" i="3" s="1"/>
  <c r="J986" i="3"/>
  <c r="Z985" i="3"/>
  <c r="X985" i="3"/>
  <c r="V985" i="3"/>
  <c r="T985" i="3"/>
  <c r="Q985" i="3"/>
  <c r="R985" i="3" s="1"/>
  <c r="O985" i="3"/>
  <c r="P985" i="3" s="1"/>
  <c r="J985" i="3"/>
  <c r="Z984" i="3"/>
  <c r="X984" i="3"/>
  <c r="V984" i="3"/>
  <c r="T984" i="3"/>
  <c r="Q984" i="3"/>
  <c r="R984" i="3" s="1"/>
  <c r="O984" i="3"/>
  <c r="P984" i="3" s="1"/>
  <c r="J984" i="3"/>
  <c r="Z983" i="3"/>
  <c r="X983" i="3"/>
  <c r="V983" i="3"/>
  <c r="T983" i="3"/>
  <c r="Q983" i="3"/>
  <c r="R983" i="3" s="1"/>
  <c r="O983" i="3"/>
  <c r="P983" i="3" s="1"/>
  <c r="J983" i="3"/>
  <c r="Z982" i="3"/>
  <c r="X982" i="3"/>
  <c r="V982" i="3"/>
  <c r="T982" i="3"/>
  <c r="Q982" i="3"/>
  <c r="R982" i="3" s="1"/>
  <c r="O982" i="3"/>
  <c r="P982" i="3" s="1"/>
  <c r="J982" i="3"/>
  <c r="Z981" i="3"/>
  <c r="X981" i="3"/>
  <c r="V981" i="3"/>
  <c r="T981" i="3"/>
  <c r="Q981" i="3"/>
  <c r="R981" i="3" s="1"/>
  <c r="O981" i="3"/>
  <c r="P981" i="3" s="1"/>
  <c r="J981" i="3"/>
  <c r="Z980" i="3"/>
  <c r="X980" i="3"/>
  <c r="V980" i="3"/>
  <c r="T980" i="3"/>
  <c r="Q980" i="3"/>
  <c r="R980" i="3" s="1"/>
  <c r="O980" i="3"/>
  <c r="P980" i="3" s="1"/>
  <c r="J980" i="3"/>
  <c r="Z979" i="3"/>
  <c r="X979" i="3"/>
  <c r="V979" i="3"/>
  <c r="T979" i="3"/>
  <c r="Q979" i="3"/>
  <c r="R979" i="3" s="1"/>
  <c r="O979" i="3"/>
  <c r="P979" i="3" s="1"/>
  <c r="J979" i="3"/>
  <c r="Z978" i="3"/>
  <c r="X978" i="3"/>
  <c r="V978" i="3"/>
  <c r="T978" i="3"/>
  <c r="Q978" i="3"/>
  <c r="R978" i="3" s="1"/>
  <c r="O978" i="3"/>
  <c r="P978" i="3" s="1"/>
  <c r="J978" i="3"/>
  <c r="Z977" i="3"/>
  <c r="X977" i="3"/>
  <c r="V977" i="3"/>
  <c r="T977" i="3"/>
  <c r="Q977" i="3"/>
  <c r="R977" i="3" s="1"/>
  <c r="O977" i="3"/>
  <c r="P977" i="3" s="1"/>
  <c r="J977" i="3"/>
  <c r="Z976" i="3"/>
  <c r="X976" i="3"/>
  <c r="V976" i="3"/>
  <c r="T976" i="3"/>
  <c r="Q976" i="3"/>
  <c r="R976" i="3" s="1"/>
  <c r="O976" i="3"/>
  <c r="P976" i="3" s="1"/>
  <c r="J976" i="3"/>
  <c r="Z975" i="3"/>
  <c r="X975" i="3"/>
  <c r="V975" i="3"/>
  <c r="T975" i="3"/>
  <c r="Q975" i="3"/>
  <c r="R975" i="3" s="1"/>
  <c r="O975" i="3"/>
  <c r="P975" i="3" s="1"/>
  <c r="J975" i="3"/>
  <c r="Z974" i="3"/>
  <c r="X974" i="3"/>
  <c r="V974" i="3"/>
  <c r="T974" i="3"/>
  <c r="Q974" i="3"/>
  <c r="R974" i="3" s="1"/>
  <c r="O974" i="3"/>
  <c r="P974" i="3" s="1"/>
  <c r="J974" i="3"/>
  <c r="Z973" i="3"/>
  <c r="X973" i="3"/>
  <c r="V973" i="3"/>
  <c r="T973" i="3"/>
  <c r="Q973" i="3"/>
  <c r="R973" i="3" s="1"/>
  <c r="O973" i="3"/>
  <c r="P973" i="3" s="1"/>
  <c r="J973" i="3"/>
  <c r="Z972" i="3"/>
  <c r="X972" i="3"/>
  <c r="V972" i="3"/>
  <c r="T972" i="3"/>
  <c r="Q972" i="3"/>
  <c r="R972" i="3" s="1"/>
  <c r="O972" i="3"/>
  <c r="P972" i="3" s="1"/>
  <c r="J972" i="3"/>
  <c r="Z971" i="3"/>
  <c r="X971" i="3"/>
  <c r="V971" i="3"/>
  <c r="T971" i="3"/>
  <c r="Q971" i="3"/>
  <c r="R971" i="3" s="1"/>
  <c r="O971" i="3"/>
  <c r="P971" i="3" s="1"/>
  <c r="J971" i="3"/>
  <c r="Z970" i="3"/>
  <c r="X970" i="3"/>
  <c r="V970" i="3"/>
  <c r="T970" i="3"/>
  <c r="Q970" i="3"/>
  <c r="R970" i="3" s="1"/>
  <c r="O970" i="3"/>
  <c r="P970" i="3" s="1"/>
  <c r="J970" i="3"/>
  <c r="Z969" i="3"/>
  <c r="X969" i="3"/>
  <c r="V969" i="3"/>
  <c r="T969" i="3"/>
  <c r="Q969" i="3"/>
  <c r="R969" i="3" s="1"/>
  <c r="O969" i="3"/>
  <c r="P969" i="3" s="1"/>
  <c r="J969" i="3"/>
  <c r="Z968" i="3"/>
  <c r="X968" i="3"/>
  <c r="V968" i="3"/>
  <c r="T968" i="3"/>
  <c r="Q968" i="3"/>
  <c r="R968" i="3" s="1"/>
  <c r="O968" i="3"/>
  <c r="P968" i="3" s="1"/>
  <c r="J968" i="3"/>
  <c r="Z967" i="3"/>
  <c r="X967" i="3"/>
  <c r="V967" i="3"/>
  <c r="T967" i="3"/>
  <c r="Q967" i="3"/>
  <c r="R967" i="3" s="1"/>
  <c r="O967" i="3"/>
  <c r="P967" i="3" s="1"/>
  <c r="J967" i="3"/>
  <c r="Z966" i="3"/>
  <c r="X966" i="3"/>
  <c r="V966" i="3"/>
  <c r="T966" i="3"/>
  <c r="Q966" i="3"/>
  <c r="R966" i="3" s="1"/>
  <c r="O966" i="3"/>
  <c r="P966" i="3" s="1"/>
  <c r="J966" i="3"/>
  <c r="Z965" i="3"/>
  <c r="X965" i="3"/>
  <c r="V965" i="3"/>
  <c r="T965" i="3"/>
  <c r="Q965" i="3"/>
  <c r="R965" i="3" s="1"/>
  <c r="O965" i="3"/>
  <c r="P965" i="3" s="1"/>
  <c r="J965" i="3"/>
  <c r="Z964" i="3"/>
  <c r="X964" i="3"/>
  <c r="V964" i="3"/>
  <c r="T964" i="3"/>
  <c r="Q964" i="3"/>
  <c r="R964" i="3" s="1"/>
  <c r="O964" i="3"/>
  <c r="P964" i="3" s="1"/>
  <c r="J964" i="3"/>
  <c r="Z963" i="3"/>
  <c r="X963" i="3"/>
  <c r="V963" i="3"/>
  <c r="T963" i="3"/>
  <c r="Q963" i="3"/>
  <c r="R963" i="3" s="1"/>
  <c r="O963" i="3"/>
  <c r="P963" i="3" s="1"/>
  <c r="J963" i="3"/>
  <c r="Z962" i="3"/>
  <c r="X962" i="3"/>
  <c r="V962" i="3"/>
  <c r="T962" i="3"/>
  <c r="Q962" i="3"/>
  <c r="R962" i="3" s="1"/>
  <c r="O962" i="3"/>
  <c r="P962" i="3" s="1"/>
  <c r="J962" i="3"/>
  <c r="Z961" i="3"/>
  <c r="X961" i="3"/>
  <c r="V961" i="3"/>
  <c r="T961" i="3"/>
  <c r="Q961" i="3"/>
  <c r="R961" i="3" s="1"/>
  <c r="O961" i="3"/>
  <c r="P961" i="3" s="1"/>
  <c r="J961" i="3"/>
  <c r="Z960" i="3"/>
  <c r="X960" i="3"/>
  <c r="V960" i="3"/>
  <c r="T960" i="3"/>
  <c r="Q960" i="3"/>
  <c r="R960" i="3" s="1"/>
  <c r="O960" i="3"/>
  <c r="P960" i="3" s="1"/>
  <c r="J960" i="3"/>
  <c r="Z959" i="3"/>
  <c r="X959" i="3"/>
  <c r="V959" i="3"/>
  <c r="T959" i="3"/>
  <c r="Q959" i="3"/>
  <c r="R959" i="3" s="1"/>
  <c r="O959" i="3"/>
  <c r="P959" i="3" s="1"/>
  <c r="J959" i="3"/>
  <c r="Z958" i="3"/>
  <c r="X958" i="3"/>
  <c r="V958" i="3"/>
  <c r="T958" i="3"/>
  <c r="Q958" i="3"/>
  <c r="R958" i="3" s="1"/>
  <c r="O958" i="3"/>
  <c r="P958" i="3" s="1"/>
  <c r="J958" i="3"/>
  <c r="Z957" i="3"/>
  <c r="X957" i="3"/>
  <c r="V957" i="3"/>
  <c r="T957" i="3"/>
  <c r="Q957" i="3"/>
  <c r="R957" i="3" s="1"/>
  <c r="O957" i="3"/>
  <c r="P957" i="3" s="1"/>
  <c r="J957" i="3"/>
  <c r="Z956" i="3"/>
  <c r="X956" i="3"/>
  <c r="V956" i="3"/>
  <c r="T956" i="3"/>
  <c r="Q956" i="3"/>
  <c r="R956" i="3" s="1"/>
  <c r="O956" i="3"/>
  <c r="P956" i="3" s="1"/>
  <c r="J956" i="3"/>
  <c r="Z955" i="3"/>
  <c r="X955" i="3"/>
  <c r="V955" i="3"/>
  <c r="T955" i="3"/>
  <c r="Q955" i="3"/>
  <c r="R955" i="3" s="1"/>
  <c r="O955" i="3"/>
  <c r="P955" i="3" s="1"/>
  <c r="J955" i="3"/>
  <c r="Z954" i="3"/>
  <c r="X954" i="3"/>
  <c r="V954" i="3"/>
  <c r="T954" i="3"/>
  <c r="Q954" i="3"/>
  <c r="R954" i="3" s="1"/>
  <c r="O954" i="3"/>
  <c r="P954" i="3" s="1"/>
  <c r="J954" i="3"/>
  <c r="Z953" i="3"/>
  <c r="X953" i="3"/>
  <c r="V953" i="3"/>
  <c r="T953" i="3"/>
  <c r="Q953" i="3"/>
  <c r="R953" i="3" s="1"/>
  <c r="O953" i="3"/>
  <c r="P953" i="3" s="1"/>
  <c r="J953" i="3"/>
  <c r="Z952" i="3"/>
  <c r="X952" i="3"/>
  <c r="V952" i="3"/>
  <c r="T952" i="3"/>
  <c r="Q952" i="3"/>
  <c r="R952" i="3" s="1"/>
  <c r="O952" i="3"/>
  <c r="P952" i="3" s="1"/>
  <c r="J952" i="3"/>
  <c r="Z951" i="3"/>
  <c r="X951" i="3"/>
  <c r="V951" i="3"/>
  <c r="T951" i="3"/>
  <c r="Q951" i="3"/>
  <c r="R951" i="3" s="1"/>
  <c r="O951" i="3"/>
  <c r="P951" i="3" s="1"/>
  <c r="J951" i="3"/>
  <c r="Z950" i="3"/>
  <c r="X950" i="3"/>
  <c r="V950" i="3"/>
  <c r="T950" i="3"/>
  <c r="Q950" i="3"/>
  <c r="R950" i="3" s="1"/>
  <c r="O950" i="3"/>
  <c r="P950" i="3" s="1"/>
  <c r="J950" i="3"/>
  <c r="Z949" i="3"/>
  <c r="X949" i="3"/>
  <c r="V949" i="3"/>
  <c r="T949" i="3"/>
  <c r="Q949" i="3"/>
  <c r="R949" i="3" s="1"/>
  <c r="O949" i="3"/>
  <c r="P949" i="3" s="1"/>
  <c r="J949" i="3"/>
  <c r="Z948" i="3"/>
  <c r="X948" i="3"/>
  <c r="V948" i="3"/>
  <c r="T948" i="3"/>
  <c r="Q948" i="3"/>
  <c r="R948" i="3" s="1"/>
  <c r="O948" i="3"/>
  <c r="P948" i="3" s="1"/>
  <c r="J948" i="3"/>
  <c r="Z947" i="3"/>
  <c r="X947" i="3"/>
  <c r="V947" i="3"/>
  <c r="T947" i="3"/>
  <c r="Q947" i="3"/>
  <c r="R947" i="3" s="1"/>
  <c r="O947" i="3"/>
  <c r="P947" i="3" s="1"/>
  <c r="J947" i="3"/>
  <c r="Z946" i="3"/>
  <c r="X946" i="3"/>
  <c r="V946" i="3"/>
  <c r="T946" i="3"/>
  <c r="Q946" i="3"/>
  <c r="R946" i="3" s="1"/>
  <c r="O946" i="3"/>
  <c r="P946" i="3" s="1"/>
  <c r="J946" i="3"/>
  <c r="Z945" i="3"/>
  <c r="X945" i="3"/>
  <c r="V945" i="3"/>
  <c r="T945" i="3"/>
  <c r="Q945" i="3"/>
  <c r="R945" i="3" s="1"/>
  <c r="O945" i="3"/>
  <c r="P945" i="3" s="1"/>
  <c r="J945" i="3"/>
  <c r="Z944" i="3"/>
  <c r="X944" i="3"/>
  <c r="V944" i="3"/>
  <c r="T944" i="3"/>
  <c r="Q944" i="3"/>
  <c r="R944" i="3" s="1"/>
  <c r="O944" i="3"/>
  <c r="P944" i="3" s="1"/>
  <c r="J944" i="3"/>
  <c r="Z943" i="3"/>
  <c r="X943" i="3"/>
  <c r="V943" i="3"/>
  <c r="T943" i="3"/>
  <c r="Q943" i="3"/>
  <c r="R943" i="3" s="1"/>
  <c r="O943" i="3"/>
  <c r="P943" i="3" s="1"/>
  <c r="J943" i="3"/>
  <c r="Z942" i="3"/>
  <c r="X942" i="3"/>
  <c r="V942" i="3"/>
  <c r="T942" i="3"/>
  <c r="Q942" i="3"/>
  <c r="R942" i="3" s="1"/>
  <c r="O942" i="3"/>
  <c r="P942" i="3" s="1"/>
  <c r="J942" i="3"/>
  <c r="Z941" i="3"/>
  <c r="X941" i="3"/>
  <c r="V941" i="3"/>
  <c r="T941" i="3"/>
  <c r="Q941" i="3"/>
  <c r="R941" i="3" s="1"/>
  <c r="O941" i="3"/>
  <c r="P941" i="3" s="1"/>
  <c r="J941" i="3"/>
  <c r="Z940" i="3"/>
  <c r="X940" i="3"/>
  <c r="V940" i="3"/>
  <c r="T940" i="3"/>
  <c r="Q940" i="3"/>
  <c r="R940" i="3" s="1"/>
  <c r="O940" i="3"/>
  <c r="P940" i="3" s="1"/>
  <c r="J940" i="3"/>
  <c r="Z939" i="3"/>
  <c r="X939" i="3"/>
  <c r="V939" i="3"/>
  <c r="T939" i="3"/>
  <c r="Q939" i="3"/>
  <c r="R939" i="3" s="1"/>
  <c r="O939" i="3"/>
  <c r="P939" i="3" s="1"/>
  <c r="J939" i="3"/>
  <c r="Z938" i="3"/>
  <c r="X938" i="3"/>
  <c r="V938" i="3"/>
  <c r="T938" i="3"/>
  <c r="Q938" i="3"/>
  <c r="R938" i="3" s="1"/>
  <c r="O938" i="3"/>
  <c r="P938" i="3" s="1"/>
  <c r="J938" i="3"/>
  <c r="Z937" i="3"/>
  <c r="X937" i="3"/>
  <c r="V937" i="3"/>
  <c r="T937" i="3"/>
  <c r="Q937" i="3"/>
  <c r="R937" i="3" s="1"/>
  <c r="O937" i="3"/>
  <c r="P937" i="3" s="1"/>
  <c r="J937" i="3"/>
  <c r="Z936" i="3"/>
  <c r="X936" i="3"/>
  <c r="V936" i="3"/>
  <c r="T936" i="3"/>
  <c r="Q936" i="3"/>
  <c r="R936" i="3" s="1"/>
  <c r="O936" i="3"/>
  <c r="P936" i="3" s="1"/>
  <c r="J936" i="3"/>
  <c r="Z935" i="3"/>
  <c r="X935" i="3"/>
  <c r="V935" i="3"/>
  <c r="T935" i="3"/>
  <c r="Q935" i="3"/>
  <c r="R935" i="3" s="1"/>
  <c r="O935" i="3"/>
  <c r="P935" i="3" s="1"/>
  <c r="J935" i="3"/>
  <c r="Z934" i="3"/>
  <c r="X934" i="3"/>
  <c r="V934" i="3"/>
  <c r="T934" i="3"/>
  <c r="Q934" i="3"/>
  <c r="R934" i="3" s="1"/>
  <c r="O934" i="3"/>
  <c r="P934" i="3" s="1"/>
  <c r="J934" i="3"/>
  <c r="Z933" i="3"/>
  <c r="X933" i="3"/>
  <c r="V933" i="3"/>
  <c r="T933" i="3"/>
  <c r="Q933" i="3"/>
  <c r="R933" i="3" s="1"/>
  <c r="O933" i="3"/>
  <c r="P933" i="3" s="1"/>
  <c r="J933" i="3"/>
  <c r="Z932" i="3"/>
  <c r="X932" i="3"/>
  <c r="V932" i="3"/>
  <c r="T932" i="3"/>
  <c r="Q932" i="3"/>
  <c r="R932" i="3" s="1"/>
  <c r="O932" i="3"/>
  <c r="P932" i="3" s="1"/>
  <c r="J932" i="3"/>
  <c r="Z931" i="3"/>
  <c r="X931" i="3"/>
  <c r="V931" i="3"/>
  <c r="T931" i="3"/>
  <c r="Q931" i="3"/>
  <c r="R931" i="3" s="1"/>
  <c r="O931" i="3"/>
  <c r="P931" i="3" s="1"/>
  <c r="J931" i="3"/>
  <c r="Z930" i="3"/>
  <c r="X930" i="3"/>
  <c r="V930" i="3"/>
  <c r="T930" i="3"/>
  <c r="Q930" i="3"/>
  <c r="R930" i="3" s="1"/>
  <c r="O930" i="3"/>
  <c r="P930" i="3" s="1"/>
  <c r="J930" i="3"/>
  <c r="Z929" i="3"/>
  <c r="X929" i="3"/>
  <c r="V929" i="3"/>
  <c r="T929" i="3"/>
  <c r="Q929" i="3"/>
  <c r="R929" i="3" s="1"/>
  <c r="O929" i="3"/>
  <c r="P929" i="3" s="1"/>
  <c r="J929" i="3"/>
  <c r="Z928" i="3"/>
  <c r="X928" i="3"/>
  <c r="V928" i="3"/>
  <c r="T928" i="3"/>
  <c r="Q928" i="3"/>
  <c r="R928" i="3" s="1"/>
  <c r="O928" i="3"/>
  <c r="P928" i="3" s="1"/>
  <c r="J928" i="3"/>
  <c r="Z927" i="3"/>
  <c r="X927" i="3"/>
  <c r="V927" i="3"/>
  <c r="T927" i="3"/>
  <c r="Q927" i="3"/>
  <c r="R927" i="3" s="1"/>
  <c r="O927" i="3"/>
  <c r="P927" i="3" s="1"/>
  <c r="J927" i="3"/>
  <c r="Z926" i="3"/>
  <c r="X926" i="3"/>
  <c r="V926" i="3"/>
  <c r="T926" i="3"/>
  <c r="Q926" i="3"/>
  <c r="R926" i="3" s="1"/>
  <c r="O926" i="3"/>
  <c r="P926" i="3" s="1"/>
  <c r="J926" i="3"/>
  <c r="Z925" i="3"/>
  <c r="X925" i="3"/>
  <c r="V925" i="3"/>
  <c r="T925" i="3"/>
  <c r="Q925" i="3"/>
  <c r="R925" i="3" s="1"/>
  <c r="O925" i="3"/>
  <c r="P925" i="3" s="1"/>
  <c r="J925" i="3"/>
  <c r="Z924" i="3"/>
  <c r="X924" i="3"/>
  <c r="V924" i="3"/>
  <c r="T924" i="3"/>
  <c r="Q924" i="3"/>
  <c r="R924" i="3" s="1"/>
  <c r="O924" i="3"/>
  <c r="P924" i="3" s="1"/>
  <c r="J924" i="3"/>
  <c r="Z923" i="3"/>
  <c r="X923" i="3"/>
  <c r="V923" i="3"/>
  <c r="T923" i="3"/>
  <c r="Q923" i="3"/>
  <c r="R923" i="3" s="1"/>
  <c r="O923" i="3"/>
  <c r="P923" i="3" s="1"/>
  <c r="J923" i="3"/>
  <c r="Z922" i="3"/>
  <c r="X922" i="3"/>
  <c r="V922" i="3"/>
  <c r="T922" i="3"/>
  <c r="Q922" i="3"/>
  <c r="R922" i="3" s="1"/>
  <c r="O922" i="3"/>
  <c r="P922" i="3" s="1"/>
  <c r="J922" i="3"/>
  <c r="Z921" i="3"/>
  <c r="X921" i="3"/>
  <c r="V921" i="3"/>
  <c r="T921" i="3"/>
  <c r="Q921" i="3"/>
  <c r="R921" i="3" s="1"/>
  <c r="O921" i="3"/>
  <c r="P921" i="3" s="1"/>
  <c r="J921" i="3"/>
  <c r="Z920" i="3"/>
  <c r="X920" i="3"/>
  <c r="V920" i="3"/>
  <c r="T920" i="3"/>
  <c r="Q920" i="3"/>
  <c r="R920" i="3" s="1"/>
  <c r="O920" i="3"/>
  <c r="P920" i="3" s="1"/>
  <c r="J920" i="3"/>
  <c r="Z919" i="3"/>
  <c r="X919" i="3"/>
  <c r="V919" i="3"/>
  <c r="T919" i="3"/>
  <c r="Q919" i="3"/>
  <c r="R919" i="3" s="1"/>
  <c r="O919" i="3"/>
  <c r="P919" i="3" s="1"/>
  <c r="J919" i="3"/>
  <c r="Z918" i="3"/>
  <c r="X918" i="3"/>
  <c r="V918" i="3"/>
  <c r="T918" i="3"/>
  <c r="Q918" i="3"/>
  <c r="R918" i="3" s="1"/>
  <c r="O918" i="3"/>
  <c r="P918" i="3" s="1"/>
  <c r="J918" i="3"/>
  <c r="Z917" i="3"/>
  <c r="X917" i="3"/>
  <c r="V917" i="3"/>
  <c r="T917" i="3"/>
  <c r="Q917" i="3"/>
  <c r="R917" i="3" s="1"/>
  <c r="O917" i="3"/>
  <c r="P917" i="3" s="1"/>
  <c r="J917" i="3"/>
  <c r="Z916" i="3"/>
  <c r="X916" i="3"/>
  <c r="V916" i="3"/>
  <c r="T916" i="3"/>
  <c r="Q916" i="3"/>
  <c r="R916" i="3" s="1"/>
  <c r="O916" i="3"/>
  <c r="P916" i="3" s="1"/>
  <c r="J916" i="3"/>
  <c r="Z915" i="3"/>
  <c r="X915" i="3"/>
  <c r="V915" i="3"/>
  <c r="T915" i="3"/>
  <c r="Q915" i="3"/>
  <c r="R915" i="3" s="1"/>
  <c r="O915" i="3"/>
  <c r="P915" i="3" s="1"/>
  <c r="J915" i="3"/>
  <c r="Z914" i="3"/>
  <c r="X914" i="3"/>
  <c r="V914" i="3"/>
  <c r="T914" i="3"/>
  <c r="Q914" i="3"/>
  <c r="R914" i="3" s="1"/>
  <c r="O914" i="3"/>
  <c r="P914" i="3" s="1"/>
  <c r="J914" i="3"/>
  <c r="Z913" i="3"/>
  <c r="X913" i="3"/>
  <c r="V913" i="3"/>
  <c r="T913" i="3"/>
  <c r="Q913" i="3"/>
  <c r="R913" i="3" s="1"/>
  <c r="O913" i="3"/>
  <c r="P913" i="3" s="1"/>
  <c r="J913" i="3"/>
  <c r="Z912" i="3"/>
  <c r="X912" i="3"/>
  <c r="V912" i="3"/>
  <c r="T912" i="3"/>
  <c r="Q912" i="3"/>
  <c r="R912" i="3" s="1"/>
  <c r="O912" i="3"/>
  <c r="P912" i="3" s="1"/>
  <c r="J912" i="3"/>
  <c r="Z911" i="3"/>
  <c r="X911" i="3"/>
  <c r="V911" i="3"/>
  <c r="T911" i="3"/>
  <c r="Q911" i="3"/>
  <c r="R911" i="3" s="1"/>
  <c r="O911" i="3"/>
  <c r="P911" i="3" s="1"/>
  <c r="J911" i="3"/>
  <c r="Z910" i="3"/>
  <c r="X910" i="3"/>
  <c r="V910" i="3"/>
  <c r="T910" i="3"/>
  <c r="Q910" i="3"/>
  <c r="R910" i="3" s="1"/>
  <c r="O910" i="3"/>
  <c r="P910" i="3" s="1"/>
  <c r="J910" i="3"/>
  <c r="Z909" i="3"/>
  <c r="X909" i="3"/>
  <c r="V909" i="3"/>
  <c r="T909" i="3"/>
  <c r="Q909" i="3"/>
  <c r="R909" i="3" s="1"/>
  <c r="O909" i="3"/>
  <c r="P909" i="3" s="1"/>
  <c r="J909" i="3"/>
  <c r="Z908" i="3"/>
  <c r="X908" i="3"/>
  <c r="V908" i="3"/>
  <c r="T908" i="3"/>
  <c r="Q908" i="3"/>
  <c r="R908" i="3" s="1"/>
  <c r="O908" i="3"/>
  <c r="P908" i="3" s="1"/>
  <c r="J908" i="3"/>
  <c r="Z907" i="3"/>
  <c r="X907" i="3"/>
  <c r="V907" i="3"/>
  <c r="T907" i="3"/>
  <c r="Q907" i="3"/>
  <c r="R907" i="3" s="1"/>
  <c r="O907" i="3"/>
  <c r="P907" i="3" s="1"/>
  <c r="J907" i="3"/>
  <c r="Z906" i="3"/>
  <c r="X906" i="3"/>
  <c r="V906" i="3"/>
  <c r="T906" i="3"/>
  <c r="Q906" i="3"/>
  <c r="R906" i="3" s="1"/>
  <c r="O906" i="3"/>
  <c r="P906" i="3" s="1"/>
  <c r="J906" i="3"/>
  <c r="Z905" i="3"/>
  <c r="X905" i="3"/>
  <c r="V905" i="3"/>
  <c r="T905" i="3"/>
  <c r="Q905" i="3"/>
  <c r="R905" i="3" s="1"/>
  <c r="O905" i="3"/>
  <c r="P905" i="3" s="1"/>
  <c r="J905" i="3"/>
  <c r="Z904" i="3"/>
  <c r="X904" i="3"/>
  <c r="V904" i="3"/>
  <c r="T904" i="3"/>
  <c r="Q904" i="3"/>
  <c r="R904" i="3" s="1"/>
  <c r="O904" i="3"/>
  <c r="P904" i="3" s="1"/>
  <c r="J904" i="3"/>
  <c r="Z903" i="3"/>
  <c r="X903" i="3"/>
  <c r="V903" i="3"/>
  <c r="T903" i="3"/>
  <c r="Q903" i="3"/>
  <c r="R903" i="3" s="1"/>
  <c r="O903" i="3"/>
  <c r="P903" i="3" s="1"/>
  <c r="J903" i="3"/>
  <c r="Z902" i="3"/>
  <c r="X902" i="3"/>
  <c r="V902" i="3"/>
  <c r="T902" i="3"/>
  <c r="Q902" i="3"/>
  <c r="R902" i="3" s="1"/>
  <c r="O902" i="3"/>
  <c r="P902" i="3" s="1"/>
  <c r="J902" i="3"/>
  <c r="Z901" i="3"/>
  <c r="X901" i="3"/>
  <c r="V901" i="3"/>
  <c r="T901" i="3"/>
  <c r="Q901" i="3"/>
  <c r="R901" i="3" s="1"/>
  <c r="O901" i="3"/>
  <c r="P901" i="3" s="1"/>
  <c r="J901" i="3"/>
  <c r="Z900" i="3"/>
  <c r="X900" i="3"/>
  <c r="V900" i="3"/>
  <c r="T900" i="3"/>
  <c r="Q900" i="3"/>
  <c r="R900" i="3" s="1"/>
  <c r="O900" i="3"/>
  <c r="P900" i="3" s="1"/>
  <c r="J900" i="3"/>
  <c r="Z899" i="3"/>
  <c r="X899" i="3"/>
  <c r="V899" i="3"/>
  <c r="T899" i="3"/>
  <c r="Q899" i="3"/>
  <c r="R899" i="3" s="1"/>
  <c r="O899" i="3"/>
  <c r="P899" i="3" s="1"/>
  <c r="J899" i="3"/>
  <c r="Z898" i="3"/>
  <c r="X898" i="3"/>
  <c r="V898" i="3"/>
  <c r="T898" i="3"/>
  <c r="Q898" i="3"/>
  <c r="R898" i="3" s="1"/>
  <c r="O898" i="3"/>
  <c r="P898" i="3" s="1"/>
  <c r="J898" i="3"/>
  <c r="Z897" i="3"/>
  <c r="X897" i="3"/>
  <c r="V897" i="3"/>
  <c r="T897" i="3"/>
  <c r="Q897" i="3"/>
  <c r="R897" i="3" s="1"/>
  <c r="O897" i="3"/>
  <c r="P897" i="3" s="1"/>
  <c r="J897" i="3"/>
  <c r="Z896" i="3"/>
  <c r="X896" i="3"/>
  <c r="V896" i="3"/>
  <c r="T896" i="3"/>
  <c r="Q896" i="3"/>
  <c r="R896" i="3" s="1"/>
  <c r="O896" i="3"/>
  <c r="P896" i="3" s="1"/>
  <c r="J896" i="3"/>
  <c r="Z895" i="3"/>
  <c r="X895" i="3"/>
  <c r="V895" i="3"/>
  <c r="T895" i="3"/>
  <c r="Q895" i="3"/>
  <c r="R895" i="3" s="1"/>
  <c r="O895" i="3"/>
  <c r="P895" i="3" s="1"/>
  <c r="J895" i="3"/>
  <c r="Z894" i="3"/>
  <c r="X894" i="3"/>
  <c r="V894" i="3"/>
  <c r="T894" i="3"/>
  <c r="Q894" i="3"/>
  <c r="R894" i="3" s="1"/>
  <c r="O894" i="3"/>
  <c r="P894" i="3" s="1"/>
  <c r="J894" i="3"/>
  <c r="Z893" i="3"/>
  <c r="X893" i="3"/>
  <c r="V893" i="3"/>
  <c r="T893" i="3"/>
  <c r="Q893" i="3"/>
  <c r="R893" i="3" s="1"/>
  <c r="O893" i="3"/>
  <c r="P893" i="3" s="1"/>
  <c r="J893" i="3"/>
  <c r="Z892" i="3"/>
  <c r="X892" i="3"/>
  <c r="V892" i="3"/>
  <c r="T892" i="3"/>
  <c r="Q892" i="3"/>
  <c r="R892" i="3" s="1"/>
  <c r="O892" i="3"/>
  <c r="P892" i="3" s="1"/>
  <c r="J892" i="3"/>
  <c r="Z891" i="3"/>
  <c r="X891" i="3"/>
  <c r="V891" i="3"/>
  <c r="T891" i="3"/>
  <c r="Q891" i="3"/>
  <c r="R891" i="3" s="1"/>
  <c r="O891" i="3"/>
  <c r="P891" i="3" s="1"/>
  <c r="J891" i="3"/>
  <c r="Z890" i="3"/>
  <c r="X890" i="3"/>
  <c r="V890" i="3"/>
  <c r="T890" i="3"/>
  <c r="Q890" i="3"/>
  <c r="R890" i="3" s="1"/>
  <c r="O890" i="3"/>
  <c r="P890" i="3" s="1"/>
  <c r="J890" i="3"/>
  <c r="Z889" i="3"/>
  <c r="X889" i="3"/>
  <c r="V889" i="3"/>
  <c r="T889" i="3"/>
  <c r="Q889" i="3"/>
  <c r="R889" i="3" s="1"/>
  <c r="O889" i="3"/>
  <c r="P889" i="3" s="1"/>
  <c r="J889" i="3"/>
  <c r="Z888" i="3"/>
  <c r="X888" i="3"/>
  <c r="V888" i="3"/>
  <c r="T888" i="3"/>
  <c r="Q888" i="3"/>
  <c r="R888" i="3" s="1"/>
  <c r="O888" i="3"/>
  <c r="P888" i="3" s="1"/>
  <c r="J888" i="3"/>
  <c r="Z887" i="3"/>
  <c r="X887" i="3"/>
  <c r="V887" i="3"/>
  <c r="T887" i="3"/>
  <c r="Q887" i="3"/>
  <c r="R887" i="3" s="1"/>
  <c r="O887" i="3"/>
  <c r="P887" i="3" s="1"/>
  <c r="J887" i="3"/>
  <c r="Z886" i="3"/>
  <c r="X886" i="3"/>
  <c r="V886" i="3"/>
  <c r="T886" i="3"/>
  <c r="Q886" i="3"/>
  <c r="R886" i="3" s="1"/>
  <c r="O886" i="3"/>
  <c r="P886" i="3" s="1"/>
  <c r="J886" i="3"/>
  <c r="Z885" i="3"/>
  <c r="X885" i="3"/>
  <c r="V885" i="3"/>
  <c r="T885" i="3"/>
  <c r="Q885" i="3"/>
  <c r="R885" i="3" s="1"/>
  <c r="O885" i="3"/>
  <c r="P885" i="3" s="1"/>
  <c r="J885" i="3"/>
  <c r="Z884" i="3"/>
  <c r="X884" i="3"/>
  <c r="V884" i="3"/>
  <c r="T884" i="3"/>
  <c r="Q884" i="3"/>
  <c r="R884" i="3" s="1"/>
  <c r="O884" i="3"/>
  <c r="P884" i="3" s="1"/>
  <c r="J884" i="3"/>
  <c r="Z883" i="3"/>
  <c r="X883" i="3"/>
  <c r="V883" i="3"/>
  <c r="T883" i="3"/>
  <c r="Q883" i="3"/>
  <c r="R883" i="3" s="1"/>
  <c r="O883" i="3"/>
  <c r="P883" i="3" s="1"/>
  <c r="J883" i="3"/>
  <c r="Z882" i="3"/>
  <c r="X882" i="3"/>
  <c r="V882" i="3"/>
  <c r="T882" i="3"/>
  <c r="Q882" i="3"/>
  <c r="R882" i="3" s="1"/>
  <c r="O882" i="3"/>
  <c r="P882" i="3" s="1"/>
  <c r="J882" i="3"/>
  <c r="Z881" i="3"/>
  <c r="X881" i="3"/>
  <c r="V881" i="3"/>
  <c r="T881" i="3"/>
  <c r="Q881" i="3"/>
  <c r="R881" i="3" s="1"/>
  <c r="O881" i="3"/>
  <c r="P881" i="3" s="1"/>
  <c r="J881" i="3"/>
  <c r="Z880" i="3"/>
  <c r="X880" i="3"/>
  <c r="V880" i="3"/>
  <c r="T880" i="3"/>
  <c r="Q880" i="3"/>
  <c r="R880" i="3" s="1"/>
  <c r="O880" i="3"/>
  <c r="P880" i="3" s="1"/>
  <c r="J880" i="3"/>
  <c r="Z879" i="3"/>
  <c r="X879" i="3"/>
  <c r="V879" i="3"/>
  <c r="T879" i="3"/>
  <c r="Q879" i="3"/>
  <c r="R879" i="3" s="1"/>
  <c r="O879" i="3"/>
  <c r="P879" i="3" s="1"/>
  <c r="J879" i="3"/>
  <c r="Z878" i="3"/>
  <c r="X878" i="3"/>
  <c r="V878" i="3"/>
  <c r="T878" i="3"/>
  <c r="Q878" i="3"/>
  <c r="R878" i="3" s="1"/>
  <c r="O878" i="3"/>
  <c r="P878" i="3" s="1"/>
  <c r="J878" i="3"/>
  <c r="Z877" i="3"/>
  <c r="X877" i="3"/>
  <c r="V877" i="3"/>
  <c r="T877" i="3"/>
  <c r="Q877" i="3"/>
  <c r="R877" i="3" s="1"/>
  <c r="O877" i="3"/>
  <c r="P877" i="3" s="1"/>
  <c r="J877" i="3"/>
  <c r="Z876" i="3"/>
  <c r="X876" i="3"/>
  <c r="V876" i="3"/>
  <c r="T876" i="3"/>
  <c r="Q876" i="3"/>
  <c r="R876" i="3" s="1"/>
  <c r="O876" i="3"/>
  <c r="P876" i="3" s="1"/>
  <c r="J876" i="3"/>
  <c r="Z875" i="3"/>
  <c r="X875" i="3"/>
  <c r="V875" i="3"/>
  <c r="T875" i="3"/>
  <c r="Q875" i="3"/>
  <c r="R875" i="3" s="1"/>
  <c r="O875" i="3"/>
  <c r="P875" i="3" s="1"/>
  <c r="J875" i="3"/>
  <c r="Z874" i="3"/>
  <c r="X874" i="3"/>
  <c r="V874" i="3"/>
  <c r="T874" i="3"/>
  <c r="Q874" i="3"/>
  <c r="R874" i="3" s="1"/>
  <c r="O874" i="3"/>
  <c r="P874" i="3" s="1"/>
  <c r="J874" i="3"/>
  <c r="Z873" i="3"/>
  <c r="X873" i="3"/>
  <c r="V873" i="3"/>
  <c r="T873" i="3"/>
  <c r="Q873" i="3"/>
  <c r="R873" i="3" s="1"/>
  <c r="O873" i="3"/>
  <c r="P873" i="3" s="1"/>
  <c r="J873" i="3"/>
  <c r="Z872" i="3"/>
  <c r="X872" i="3"/>
  <c r="V872" i="3"/>
  <c r="T872" i="3"/>
  <c r="Q872" i="3"/>
  <c r="R872" i="3" s="1"/>
  <c r="O872" i="3"/>
  <c r="P872" i="3" s="1"/>
  <c r="J872" i="3"/>
  <c r="Z871" i="3"/>
  <c r="X871" i="3"/>
  <c r="V871" i="3"/>
  <c r="T871" i="3"/>
  <c r="Q871" i="3"/>
  <c r="R871" i="3" s="1"/>
  <c r="O871" i="3"/>
  <c r="P871" i="3" s="1"/>
  <c r="J871" i="3"/>
  <c r="Z870" i="3"/>
  <c r="X870" i="3"/>
  <c r="V870" i="3"/>
  <c r="T870" i="3"/>
  <c r="Q870" i="3"/>
  <c r="R870" i="3" s="1"/>
  <c r="O870" i="3"/>
  <c r="P870" i="3" s="1"/>
  <c r="J870" i="3"/>
  <c r="Z869" i="3"/>
  <c r="X869" i="3"/>
  <c r="V869" i="3"/>
  <c r="T869" i="3"/>
  <c r="Q869" i="3"/>
  <c r="R869" i="3" s="1"/>
  <c r="O869" i="3"/>
  <c r="P869" i="3" s="1"/>
  <c r="J869" i="3"/>
  <c r="Z868" i="3"/>
  <c r="X868" i="3"/>
  <c r="V868" i="3"/>
  <c r="T868" i="3"/>
  <c r="Q868" i="3"/>
  <c r="R868" i="3" s="1"/>
  <c r="O868" i="3"/>
  <c r="P868" i="3" s="1"/>
  <c r="J868" i="3"/>
  <c r="Z867" i="3"/>
  <c r="X867" i="3"/>
  <c r="V867" i="3"/>
  <c r="T867" i="3"/>
  <c r="Q867" i="3"/>
  <c r="R867" i="3" s="1"/>
  <c r="O867" i="3"/>
  <c r="P867" i="3" s="1"/>
  <c r="J867" i="3"/>
  <c r="Z866" i="3"/>
  <c r="X866" i="3"/>
  <c r="V866" i="3"/>
  <c r="T866" i="3"/>
  <c r="Q866" i="3"/>
  <c r="R866" i="3" s="1"/>
  <c r="O866" i="3"/>
  <c r="P866" i="3" s="1"/>
  <c r="J866" i="3"/>
  <c r="Z865" i="3"/>
  <c r="X865" i="3"/>
  <c r="V865" i="3"/>
  <c r="T865" i="3"/>
  <c r="Q865" i="3"/>
  <c r="R865" i="3" s="1"/>
  <c r="O865" i="3"/>
  <c r="P865" i="3" s="1"/>
  <c r="J865" i="3"/>
  <c r="Z864" i="3"/>
  <c r="X864" i="3"/>
  <c r="V864" i="3"/>
  <c r="T864" i="3"/>
  <c r="Q864" i="3"/>
  <c r="R864" i="3" s="1"/>
  <c r="O864" i="3"/>
  <c r="P864" i="3" s="1"/>
  <c r="J864" i="3"/>
  <c r="Z863" i="3"/>
  <c r="X863" i="3"/>
  <c r="V863" i="3"/>
  <c r="T863" i="3"/>
  <c r="Q863" i="3"/>
  <c r="R863" i="3" s="1"/>
  <c r="O863" i="3"/>
  <c r="P863" i="3" s="1"/>
  <c r="J863" i="3"/>
  <c r="Z862" i="3"/>
  <c r="X862" i="3"/>
  <c r="V862" i="3"/>
  <c r="T862" i="3"/>
  <c r="Q862" i="3"/>
  <c r="R862" i="3" s="1"/>
  <c r="O862" i="3"/>
  <c r="P862" i="3" s="1"/>
  <c r="J862" i="3"/>
  <c r="Z861" i="3"/>
  <c r="X861" i="3"/>
  <c r="V861" i="3"/>
  <c r="T861" i="3"/>
  <c r="Q861" i="3"/>
  <c r="R861" i="3" s="1"/>
  <c r="O861" i="3"/>
  <c r="P861" i="3" s="1"/>
  <c r="J861" i="3"/>
  <c r="Z860" i="3"/>
  <c r="X860" i="3"/>
  <c r="V860" i="3"/>
  <c r="T860" i="3"/>
  <c r="Q860" i="3"/>
  <c r="R860" i="3" s="1"/>
  <c r="O860" i="3"/>
  <c r="P860" i="3" s="1"/>
  <c r="J860" i="3"/>
  <c r="Z859" i="3"/>
  <c r="X859" i="3"/>
  <c r="V859" i="3"/>
  <c r="T859" i="3"/>
  <c r="Q859" i="3"/>
  <c r="R859" i="3" s="1"/>
  <c r="O859" i="3"/>
  <c r="P859" i="3" s="1"/>
  <c r="J859" i="3"/>
  <c r="Z858" i="3"/>
  <c r="X858" i="3"/>
  <c r="V858" i="3"/>
  <c r="T858" i="3"/>
  <c r="Q858" i="3"/>
  <c r="R858" i="3" s="1"/>
  <c r="O858" i="3"/>
  <c r="P858" i="3" s="1"/>
  <c r="J858" i="3"/>
  <c r="Z857" i="3"/>
  <c r="X857" i="3"/>
  <c r="V857" i="3"/>
  <c r="T857" i="3"/>
  <c r="Q857" i="3"/>
  <c r="R857" i="3" s="1"/>
  <c r="O857" i="3"/>
  <c r="P857" i="3" s="1"/>
  <c r="J857" i="3"/>
  <c r="Z856" i="3"/>
  <c r="X856" i="3"/>
  <c r="V856" i="3"/>
  <c r="T856" i="3"/>
  <c r="Q856" i="3"/>
  <c r="R856" i="3" s="1"/>
  <c r="O856" i="3"/>
  <c r="P856" i="3" s="1"/>
  <c r="J856" i="3"/>
  <c r="Z855" i="3"/>
  <c r="X855" i="3"/>
  <c r="V855" i="3"/>
  <c r="T855" i="3"/>
  <c r="Q855" i="3"/>
  <c r="R855" i="3" s="1"/>
  <c r="O855" i="3"/>
  <c r="P855" i="3" s="1"/>
  <c r="J855" i="3"/>
  <c r="Z854" i="3"/>
  <c r="X854" i="3"/>
  <c r="V854" i="3"/>
  <c r="T854" i="3"/>
  <c r="Q854" i="3"/>
  <c r="R854" i="3" s="1"/>
  <c r="O854" i="3"/>
  <c r="P854" i="3" s="1"/>
  <c r="J854" i="3"/>
  <c r="Z853" i="3"/>
  <c r="X853" i="3"/>
  <c r="V853" i="3"/>
  <c r="T853" i="3"/>
  <c r="Q853" i="3"/>
  <c r="R853" i="3" s="1"/>
  <c r="O853" i="3"/>
  <c r="P853" i="3" s="1"/>
  <c r="J853" i="3"/>
  <c r="Z852" i="3"/>
  <c r="X852" i="3"/>
  <c r="V852" i="3"/>
  <c r="T852" i="3"/>
  <c r="Q852" i="3"/>
  <c r="R852" i="3" s="1"/>
  <c r="O852" i="3"/>
  <c r="P852" i="3" s="1"/>
  <c r="J852" i="3"/>
  <c r="Z851" i="3"/>
  <c r="X851" i="3"/>
  <c r="V851" i="3"/>
  <c r="T851" i="3"/>
  <c r="Q851" i="3"/>
  <c r="R851" i="3" s="1"/>
  <c r="O851" i="3"/>
  <c r="P851" i="3" s="1"/>
  <c r="J851" i="3"/>
  <c r="Z850" i="3"/>
  <c r="X850" i="3"/>
  <c r="V850" i="3"/>
  <c r="T850" i="3"/>
  <c r="Q850" i="3"/>
  <c r="R850" i="3" s="1"/>
  <c r="O850" i="3"/>
  <c r="P850" i="3" s="1"/>
  <c r="J850" i="3"/>
  <c r="Z849" i="3"/>
  <c r="X849" i="3"/>
  <c r="V849" i="3"/>
  <c r="T849" i="3"/>
  <c r="Q849" i="3"/>
  <c r="R849" i="3" s="1"/>
  <c r="O849" i="3"/>
  <c r="P849" i="3" s="1"/>
  <c r="J849" i="3"/>
  <c r="Z848" i="3"/>
  <c r="X848" i="3"/>
  <c r="V848" i="3"/>
  <c r="T848" i="3"/>
  <c r="Q848" i="3"/>
  <c r="R848" i="3" s="1"/>
  <c r="O848" i="3"/>
  <c r="P848" i="3" s="1"/>
  <c r="J848" i="3"/>
  <c r="Z847" i="3"/>
  <c r="X847" i="3"/>
  <c r="V847" i="3"/>
  <c r="T847" i="3"/>
  <c r="Q847" i="3"/>
  <c r="R847" i="3" s="1"/>
  <c r="O847" i="3"/>
  <c r="P847" i="3" s="1"/>
  <c r="J847" i="3"/>
  <c r="Z846" i="3"/>
  <c r="X846" i="3"/>
  <c r="V846" i="3"/>
  <c r="T846" i="3"/>
  <c r="Q846" i="3"/>
  <c r="R846" i="3" s="1"/>
  <c r="O846" i="3"/>
  <c r="P846" i="3" s="1"/>
  <c r="J846" i="3"/>
  <c r="Z845" i="3"/>
  <c r="X845" i="3"/>
  <c r="V845" i="3"/>
  <c r="T845" i="3"/>
  <c r="Q845" i="3"/>
  <c r="R845" i="3" s="1"/>
  <c r="O845" i="3"/>
  <c r="P845" i="3" s="1"/>
  <c r="J845" i="3"/>
  <c r="Z844" i="3"/>
  <c r="X844" i="3"/>
  <c r="V844" i="3"/>
  <c r="T844" i="3"/>
  <c r="Q844" i="3"/>
  <c r="R844" i="3" s="1"/>
  <c r="O844" i="3"/>
  <c r="P844" i="3" s="1"/>
  <c r="J844" i="3"/>
  <c r="Z843" i="3"/>
  <c r="X843" i="3"/>
  <c r="V843" i="3"/>
  <c r="T843" i="3"/>
  <c r="Q843" i="3"/>
  <c r="R843" i="3" s="1"/>
  <c r="O843" i="3"/>
  <c r="P843" i="3" s="1"/>
  <c r="J843" i="3"/>
  <c r="Z842" i="3"/>
  <c r="X842" i="3"/>
  <c r="V842" i="3"/>
  <c r="T842" i="3"/>
  <c r="Q842" i="3"/>
  <c r="R842" i="3" s="1"/>
  <c r="O842" i="3"/>
  <c r="P842" i="3" s="1"/>
  <c r="J842" i="3"/>
  <c r="Z841" i="3"/>
  <c r="X841" i="3"/>
  <c r="V841" i="3"/>
  <c r="T841" i="3"/>
  <c r="Q841" i="3"/>
  <c r="R841" i="3" s="1"/>
  <c r="O841" i="3"/>
  <c r="P841" i="3" s="1"/>
  <c r="J841" i="3"/>
  <c r="Z840" i="3"/>
  <c r="X840" i="3"/>
  <c r="V840" i="3"/>
  <c r="T840" i="3"/>
  <c r="Q840" i="3"/>
  <c r="R840" i="3" s="1"/>
  <c r="O840" i="3"/>
  <c r="P840" i="3" s="1"/>
  <c r="J840" i="3"/>
  <c r="Z839" i="3"/>
  <c r="X839" i="3"/>
  <c r="V839" i="3"/>
  <c r="T839" i="3"/>
  <c r="Q839" i="3"/>
  <c r="R839" i="3" s="1"/>
  <c r="O839" i="3"/>
  <c r="P839" i="3" s="1"/>
  <c r="J839" i="3"/>
  <c r="Z838" i="3"/>
  <c r="X838" i="3"/>
  <c r="V838" i="3"/>
  <c r="T838" i="3"/>
  <c r="Q838" i="3"/>
  <c r="R838" i="3" s="1"/>
  <c r="O838" i="3"/>
  <c r="P838" i="3" s="1"/>
  <c r="J838" i="3"/>
  <c r="Z837" i="3"/>
  <c r="X837" i="3"/>
  <c r="V837" i="3"/>
  <c r="T837" i="3"/>
  <c r="Q837" i="3"/>
  <c r="R837" i="3" s="1"/>
  <c r="O837" i="3"/>
  <c r="P837" i="3" s="1"/>
  <c r="J837" i="3"/>
  <c r="Z836" i="3"/>
  <c r="X836" i="3"/>
  <c r="V836" i="3"/>
  <c r="T836" i="3"/>
  <c r="Q836" i="3"/>
  <c r="R836" i="3" s="1"/>
  <c r="O836" i="3"/>
  <c r="P836" i="3" s="1"/>
  <c r="J836" i="3"/>
  <c r="Z835" i="3"/>
  <c r="X835" i="3"/>
  <c r="V835" i="3"/>
  <c r="T835" i="3"/>
  <c r="Q835" i="3"/>
  <c r="R835" i="3" s="1"/>
  <c r="O835" i="3"/>
  <c r="P835" i="3" s="1"/>
  <c r="J835" i="3"/>
  <c r="Z834" i="3"/>
  <c r="X834" i="3"/>
  <c r="V834" i="3"/>
  <c r="T834" i="3"/>
  <c r="Q834" i="3"/>
  <c r="R834" i="3" s="1"/>
  <c r="O834" i="3"/>
  <c r="P834" i="3" s="1"/>
  <c r="J834" i="3"/>
  <c r="Z833" i="3"/>
  <c r="X833" i="3"/>
  <c r="V833" i="3"/>
  <c r="T833" i="3"/>
  <c r="Q833" i="3"/>
  <c r="R833" i="3" s="1"/>
  <c r="O833" i="3"/>
  <c r="P833" i="3" s="1"/>
  <c r="J833" i="3"/>
  <c r="Z832" i="3"/>
  <c r="X832" i="3"/>
  <c r="V832" i="3"/>
  <c r="T832" i="3"/>
  <c r="Q832" i="3"/>
  <c r="R832" i="3" s="1"/>
  <c r="O832" i="3"/>
  <c r="P832" i="3" s="1"/>
  <c r="J832" i="3"/>
  <c r="Z831" i="3"/>
  <c r="X831" i="3"/>
  <c r="V831" i="3"/>
  <c r="T831" i="3"/>
  <c r="Q831" i="3"/>
  <c r="R831" i="3" s="1"/>
  <c r="O831" i="3"/>
  <c r="P831" i="3" s="1"/>
  <c r="J831" i="3"/>
  <c r="Z830" i="3"/>
  <c r="X830" i="3"/>
  <c r="V830" i="3"/>
  <c r="T830" i="3"/>
  <c r="Q830" i="3"/>
  <c r="R830" i="3" s="1"/>
  <c r="O830" i="3"/>
  <c r="P830" i="3" s="1"/>
  <c r="J830" i="3"/>
  <c r="Z829" i="3"/>
  <c r="X829" i="3"/>
  <c r="V829" i="3"/>
  <c r="T829" i="3"/>
  <c r="Q829" i="3"/>
  <c r="R829" i="3" s="1"/>
  <c r="O829" i="3"/>
  <c r="P829" i="3" s="1"/>
  <c r="J829" i="3"/>
  <c r="Z828" i="3"/>
  <c r="X828" i="3"/>
  <c r="V828" i="3"/>
  <c r="T828" i="3"/>
  <c r="Q828" i="3"/>
  <c r="R828" i="3" s="1"/>
  <c r="O828" i="3"/>
  <c r="P828" i="3" s="1"/>
  <c r="J828" i="3"/>
  <c r="Z827" i="3"/>
  <c r="X827" i="3"/>
  <c r="V827" i="3"/>
  <c r="T827" i="3"/>
  <c r="Q827" i="3"/>
  <c r="R827" i="3" s="1"/>
  <c r="O827" i="3"/>
  <c r="P827" i="3" s="1"/>
  <c r="J827" i="3"/>
  <c r="Z826" i="3"/>
  <c r="X826" i="3"/>
  <c r="V826" i="3"/>
  <c r="T826" i="3"/>
  <c r="Q826" i="3"/>
  <c r="R826" i="3" s="1"/>
  <c r="O826" i="3"/>
  <c r="P826" i="3" s="1"/>
  <c r="J826" i="3"/>
  <c r="Z825" i="3"/>
  <c r="X825" i="3"/>
  <c r="V825" i="3"/>
  <c r="T825" i="3"/>
  <c r="Q825" i="3"/>
  <c r="R825" i="3" s="1"/>
  <c r="O825" i="3"/>
  <c r="P825" i="3" s="1"/>
  <c r="J825" i="3"/>
  <c r="Z824" i="3"/>
  <c r="X824" i="3"/>
  <c r="V824" i="3"/>
  <c r="T824" i="3"/>
  <c r="Q824" i="3"/>
  <c r="R824" i="3" s="1"/>
  <c r="O824" i="3"/>
  <c r="P824" i="3" s="1"/>
  <c r="J824" i="3"/>
  <c r="Z823" i="3"/>
  <c r="X823" i="3"/>
  <c r="V823" i="3"/>
  <c r="T823" i="3"/>
  <c r="Q823" i="3"/>
  <c r="R823" i="3" s="1"/>
  <c r="O823" i="3"/>
  <c r="P823" i="3" s="1"/>
  <c r="J823" i="3"/>
  <c r="Z822" i="3"/>
  <c r="X822" i="3"/>
  <c r="V822" i="3"/>
  <c r="T822" i="3"/>
  <c r="Q822" i="3"/>
  <c r="R822" i="3" s="1"/>
  <c r="O822" i="3"/>
  <c r="P822" i="3" s="1"/>
  <c r="J822" i="3"/>
  <c r="Z821" i="3"/>
  <c r="X821" i="3"/>
  <c r="V821" i="3"/>
  <c r="T821" i="3"/>
  <c r="Q821" i="3"/>
  <c r="R821" i="3" s="1"/>
  <c r="O821" i="3"/>
  <c r="P821" i="3" s="1"/>
  <c r="J821" i="3"/>
  <c r="Z820" i="3"/>
  <c r="X820" i="3"/>
  <c r="V820" i="3"/>
  <c r="T820" i="3"/>
  <c r="Q820" i="3"/>
  <c r="R820" i="3" s="1"/>
  <c r="O820" i="3"/>
  <c r="P820" i="3" s="1"/>
  <c r="J820" i="3"/>
  <c r="Z819" i="3"/>
  <c r="X819" i="3"/>
  <c r="V819" i="3"/>
  <c r="T819" i="3"/>
  <c r="Q819" i="3"/>
  <c r="R819" i="3" s="1"/>
  <c r="O819" i="3"/>
  <c r="P819" i="3" s="1"/>
  <c r="J819" i="3"/>
  <c r="Z818" i="3"/>
  <c r="X818" i="3"/>
  <c r="V818" i="3"/>
  <c r="T818" i="3"/>
  <c r="Q818" i="3"/>
  <c r="R818" i="3" s="1"/>
  <c r="O818" i="3"/>
  <c r="P818" i="3" s="1"/>
  <c r="J818" i="3"/>
  <c r="Z817" i="3"/>
  <c r="X817" i="3"/>
  <c r="V817" i="3"/>
  <c r="T817" i="3"/>
  <c r="Q817" i="3"/>
  <c r="R817" i="3" s="1"/>
  <c r="O817" i="3"/>
  <c r="P817" i="3" s="1"/>
  <c r="J817" i="3"/>
  <c r="Z816" i="3"/>
  <c r="X816" i="3"/>
  <c r="V816" i="3"/>
  <c r="T816" i="3"/>
  <c r="Q816" i="3"/>
  <c r="R816" i="3" s="1"/>
  <c r="O816" i="3"/>
  <c r="P816" i="3" s="1"/>
  <c r="J816" i="3"/>
  <c r="Z815" i="3"/>
  <c r="X815" i="3"/>
  <c r="V815" i="3"/>
  <c r="T815" i="3"/>
  <c r="Q815" i="3"/>
  <c r="R815" i="3" s="1"/>
  <c r="O815" i="3"/>
  <c r="P815" i="3" s="1"/>
  <c r="J815" i="3"/>
  <c r="Z814" i="3"/>
  <c r="X814" i="3"/>
  <c r="V814" i="3"/>
  <c r="T814" i="3"/>
  <c r="Q814" i="3"/>
  <c r="R814" i="3" s="1"/>
  <c r="O814" i="3"/>
  <c r="P814" i="3" s="1"/>
  <c r="J814" i="3"/>
  <c r="Z813" i="3"/>
  <c r="X813" i="3"/>
  <c r="V813" i="3"/>
  <c r="T813" i="3"/>
  <c r="Q813" i="3"/>
  <c r="R813" i="3" s="1"/>
  <c r="O813" i="3"/>
  <c r="P813" i="3" s="1"/>
  <c r="J813" i="3"/>
  <c r="Z812" i="3"/>
  <c r="X812" i="3"/>
  <c r="V812" i="3"/>
  <c r="T812" i="3"/>
  <c r="Q812" i="3"/>
  <c r="R812" i="3" s="1"/>
  <c r="O812" i="3"/>
  <c r="P812" i="3" s="1"/>
  <c r="J812" i="3"/>
  <c r="Z811" i="3"/>
  <c r="X811" i="3"/>
  <c r="V811" i="3"/>
  <c r="T811" i="3"/>
  <c r="Q811" i="3"/>
  <c r="R811" i="3" s="1"/>
  <c r="O811" i="3"/>
  <c r="P811" i="3" s="1"/>
  <c r="J811" i="3"/>
  <c r="Z810" i="3"/>
  <c r="X810" i="3"/>
  <c r="V810" i="3"/>
  <c r="T810" i="3"/>
  <c r="Q810" i="3"/>
  <c r="R810" i="3" s="1"/>
  <c r="O810" i="3"/>
  <c r="P810" i="3" s="1"/>
  <c r="J810" i="3"/>
  <c r="Z809" i="3"/>
  <c r="X809" i="3"/>
  <c r="V809" i="3"/>
  <c r="T809" i="3"/>
  <c r="Q809" i="3"/>
  <c r="R809" i="3" s="1"/>
  <c r="O809" i="3"/>
  <c r="P809" i="3" s="1"/>
  <c r="J809" i="3"/>
  <c r="Z808" i="3"/>
  <c r="X808" i="3"/>
  <c r="V808" i="3"/>
  <c r="T808" i="3"/>
  <c r="Q808" i="3"/>
  <c r="R808" i="3" s="1"/>
  <c r="O808" i="3"/>
  <c r="P808" i="3" s="1"/>
  <c r="J808" i="3"/>
  <c r="Z807" i="3"/>
  <c r="X807" i="3"/>
  <c r="V807" i="3"/>
  <c r="T807" i="3"/>
  <c r="Q807" i="3"/>
  <c r="R807" i="3" s="1"/>
  <c r="O807" i="3"/>
  <c r="P807" i="3" s="1"/>
  <c r="J807" i="3"/>
  <c r="Z806" i="3"/>
  <c r="X806" i="3"/>
  <c r="V806" i="3"/>
  <c r="T806" i="3"/>
  <c r="Q806" i="3"/>
  <c r="R806" i="3" s="1"/>
  <c r="O806" i="3"/>
  <c r="P806" i="3" s="1"/>
  <c r="J806" i="3"/>
  <c r="Z805" i="3"/>
  <c r="X805" i="3"/>
  <c r="V805" i="3"/>
  <c r="T805" i="3"/>
  <c r="Q805" i="3"/>
  <c r="R805" i="3" s="1"/>
  <c r="O805" i="3"/>
  <c r="P805" i="3" s="1"/>
  <c r="J805" i="3"/>
  <c r="Z804" i="3"/>
  <c r="X804" i="3"/>
  <c r="V804" i="3"/>
  <c r="T804" i="3"/>
  <c r="Q804" i="3"/>
  <c r="R804" i="3" s="1"/>
  <c r="O804" i="3"/>
  <c r="P804" i="3" s="1"/>
  <c r="J804" i="3"/>
  <c r="Z803" i="3"/>
  <c r="X803" i="3"/>
  <c r="V803" i="3"/>
  <c r="T803" i="3"/>
  <c r="Q803" i="3"/>
  <c r="R803" i="3" s="1"/>
  <c r="O803" i="3"/>
  <c r="P803" i="3" s="1"/>
  <c r="J803" i="3"/>
  <c r="Z802" i="3"/>
  <c r="X802" i="3"/>
  <c r="V802" i="3"/>
  <c r="T802" i="3"/>
  <c r="Q802" i="3"/>
  <c r="R802" i="3" s="1"/>
  <c r="O802" i="3"/>
  <c r="P802" i="3" s="1"/>
  <c r="J802" i="3"/>
  <c r="Z801" i="3"/>
  <c r="X801" i="3"/>
  <c r="V801" i="3"/>
  <c r="T801" i="3"/>
  <c r="Q801" i="3"/>
  <c r="R801" i="3" s="1"/>
  <c r="O801" i="3"/>
  <c r="P801" i="3" s="1"/>
  <c r="J801" i="3"/>
  <c r="Z800" i="3"/>
  <c r="X800" i="3"/>
  <c r="V800" i="3"/>
  <c r="T800" i="3"/>
  <c r="Q800" i="3"/>
  <c r="R800" i="3" s="1"/>
  <c r="O800" i="3"/>
  <c r="P800" i="3" s="1"/>
  <c r="J800" i="3"/>
  <c r="Z799" i="3"/>
  <c r="X799" i="3"/>
  <c r="V799" i="3"/>
  <c r="T799" i="3"/>
  <c r="Q799" i="3"/>
  <c r="R799" i="3" s="1"/>
  <c r="O799" i="3"/>
  <c r="P799" i="3" s="1"/>
  <c r="J799" i="3"/>
  <c r="Z798" i="3"/>
  <c r="X798" i="3"/>
  <c r="V798" i="3"/>
  <c r="T798" i="3"/>
  <c r="Q798" i="3"/>
  <c r="R798" i="3" s="1"/>
  <c r="O798" i="3"/>
  <c r="P798" i="3" s="1"/>
  <c r="J798" i="3"/>
  <c r="Z797" i="3"/>
  <c r="X797" i="3"/>
  <c r="V797" i="3"/>
  <c r="T797" i="3"/>
  <c r="Q797" i="3"/>
  <c r="R797" i="3" s="1"/>
  <c r="O797" i="3"/>
  <c r="P797" i="3" s="1"/>
  <c r="J797" i="3"/>
  <c r="Z796" i="3"/>
  <c r="X796" i="3"/>
  <c r="V796" i="3"/>
  <c r="T796" i="3"/>
  <c r="Q796" i="3"/>
  <c r="R796" i="3" s="1"/>
  <c r="O796" i="3"/>
  <c r="P796" i="3" s="1"/>
  <c r="J796" i="3"/>
  <c r="Z795" i="3"/>
  <c r="X795" i="3"/>
  <c r="V795" i="3"/>
  <c r="T795" i="3"/>
  <c r="Q795" i="3"/>
  <c r="R795" i="3" s="1"/>
  <c r="O795" i="3"/>
  <c r="P795" i="3" s="1"/>
  <c r="J795" i="3"/>
  <c r="Z794" i="3"/>
  <c r="X794" i="3"/>
  <c r="V794" i="3"/>
  <c r="T794" i="3"/>
  <c r="Q794" i="3"/>
  <c r="R794" i="3" s="1"/>
  <c r="O794" i="3"/>
  <c r="P794" i="3" s="1"/>
  <c r="J794" i="3"/>
  <c r="Z793" i="3"/>
  <c r="X793" i="3"/>
  <c r="V793" i="3"/>
  <c r="T793" i="3"/>
  <c r="Q793" i="3"/>
  <c r="R793" i="3" s="1"/>
  <c r="O793" i="3"/>
  <c r="P793" i="3" s="1"/>
  <c r="J793" i="3"/>
  <c r="Z792" i="3"/>
  <c r="X792" i="3"/>
  <c r="V792" i="3"/>
  <c r="T792" i="3"/>
  <c r="Q792" i="3"/>
  <c r="R792" i="3" s="1"/>
  <c r="O792" i="3"/>
  <c r="P792" i="3" s="1"/>
  <c r="J792" i="3"/>
  <c r="Z791" i="3"/>
  <c r="X791" i="3"/>
  <c r="V791" i="3"/>
  <c r="T791" i="3"/>
  <c r="Q791" i="3"/>
  <c r="R791" i="3" s="1"/>
  <c r="O791" i="3"/>
  <c r="P791" i="3" s="1"/>
  <c r="J791" i="3"/>
  <c r="Z790" i="3"/>
  <c r="X790" i="3"/>
  <c r="V790" i="3"/>
  <c r="T790" i="3"/>
  <c r="Q790" i="3"/>
  <c r="R790" i="3" s="1"/>
  <c r="O790" i="3"/>
  <c r="P790" i="3" s="1"/>
  <c r="J790" i="3"/>
  <c r="Z789" i="3"/>
  <c r="X789" i="3"/>
  <c r="V789" i="3"/>
  <c r="T789" i="3"/>
  <c r="Q789" i="3"/>
  <c r="R789" i="3" s="1"/>
  <c r="O789" i="3"/>
  <c r="P789" i="3" s="1"/>
  <c r="J789" i="3"/>
  <c r="Z788" i="3"/>
  <c r="X788" i="3"/>
  <c r="V788" i="3"/>
  <c r="T788" i="3"/>
  <c r="Q788" i="3"/>
  <c r="R788" i="3" s="1"/>
  <c r="O788" i="3"/>
  <c r="P788" i="3" s="1"/>
  <c r="J788" i="3"/>
  <c r="Z787" i="3"/>
  <c r="X787" i="3"/>
  <c r="V787" i="3"/>
  <c r="T787" i="3"/>
  <c r="Q787" i="3"/>
  <c r="R787" i="3" s="1"/>
  <c r="O787" i="3"/>
  <c r="P787" i="3" s="1"/>
  <c r="J787" i="3"/>
  <c r="Z786" i="3"/>
  <c r="X786" i="3"/>
  <c r="V786" i="3"/>
  <c r="T786" i="3"/>
  <c r="Q786" i="3"/>
  <c r="R786" i="3" s="1"/>
  <c r="O786" i="3"/>
  <c r="P786" i="3" s="1"/>
  <c r="J786" i="3"/>
  <c r="Z785" i="3"/>
  <c r="X785" i="3"/>
  <c r="V785" i="3"/>
  <c r="T785" i="3"/>
  <c r="Q785" i="3"/>
  <c r="R785" i="3" s="1"/>
  <c r="O785" i="3"/>
  <c r="P785" i="3" s="1"/>
  <c r="J785" i="3"/>
  <c r="Z784" i="3"/>
  <c r="X784" i="3"/>
  <c r="V784" i="3"/>
  <c r="T784" i="3"/>
  <c r="Q784" i="3"/>
  <c r="R784" i="3" s="1"/>
  <c r="O784" i="3"/>
  <c r="P784" i="3" s="1"/>
  <c r="J784" i="3"/>
  <c r="Z783" i="3"/>
  <c r="X783" i="3"/>
  <c r="V783" i="3"/>
  <c r="T783" i="3"/>
  <c r="Q783" i="3"/>
  <c r="R783" i="3" s="1"/>
  <c r="O783" i="3"/>
  <c r="P783" i="3" s="1"/>
  <c r="J783" i="3"/>
  <c r="Z782" i="3"/>
  <c r="X782" i="3"/>
  <c r="V782" i="3"/>
  <c r="T782" i="3"/>
  <c r="Q782" i="3"/>
  <c r="R782" i="3" s="1"/>
  <c r="O782" i="3"/>
  <c r="P782" i="3" s="1"/>
  <c r="J782" i="3"/>
  <c r="Z781" i="3"/>
  <c r="X781" i="3"/>
  <c r="V781" i="3"/>
  <c r="T781" i="3"/>
  <c r="Q781" i="3"/>
  <c r="R781" i="3" s="1"/>
  <c r="O781" i="3"/>
  <c r="P781" i="3" s="1"/>
  <c r="J781" i="3"/>
  <c r="Z780" i="3"/>
  <c r="X780" i="3"/>
  <c r="V780" i="3"/>
  <c r="T780" i="3"/>
  <c r="Q780" i="3"/>
  <c r="R780" i="3" s="1"/>
  <c r="O780" i="3"/>
  <c r="P780" i="3" s="1"/>
  <c r="J780" i="3"/>
  <c r="Z779" i="3"/>
  <c r="X779" i="3"/>
  <c r="V779" i="3"/>
  <c r="T779" i="3"/>
  <c r="Q779" i="3"/>
  <c r="R779" i="3" s="1"/>
  <c r="O779" i="3"/>
  <c r="P779" i="3" s="1"/>
  <c r="J779" i="3"/>
  <c r="Z778" i="3"/>
  <c r="X778" i="3"/>
  <c r="V778" i="3"/>
  <c r="T778" i="3"/>
  <c r="Q778" i="3"/>
  <c r="R778" i="3" s="1"/>
  <c r="O778" i="3"/>
  <c r="P778" i="3" s="1"/>
  <c r="J778" i="3"/>
  <c r="Z777" i="3"/>
  <c r="X777" i="3"/>
  <c r="V777" i="3"/>
  <c r="T777" i="3"/>
  <c r="Q777" i="3"/>
  <c r="R777" i="3" s="1"/>
  <c r="O777" i="3"/>
  <c r="P777" i="3" s="1"/>
  <c r="J777" i="3"/>
  <c r="Z776" i="3"/>
  <c r="X776" i="3"/>
  <c r="V776" i="3"/>
  <c r="T776" i="3"/>
  <c r="Q776" i="3"/>
  <c r="R776" i="3" s="1"/>
  <c r="O776" i="3"/>
  <c r="P776" i="3" s="1"/>
  <c r="J776" i="3"/>
  <c r="Z775" i="3"/>
  <c r="X775" i="3"/>
  <c r="V775" i="3"/>
  <c r="T775" i="3"/>
  <c r="Q775" i="3"/>
  <c r="R775" i="3" s="1"/>
  <c r="O775" i="3"/>
  <c r="P775" i="3" s="1"/>
  <c r="J775" i="3"/>
  <c r="Z774" i="3"/>
  <c r="X774" i="3"/>
  <c r="V774" i="3"/>
  <c r="T774" i="3"/>
  <c r="Q774" i="3"/>
  <c r="R774" i="3" s="1"/>
  <c r="O774" i="3"/>
  <c r="P774" i="3" s="1"/>
  <c r="J774" i="3"/>
  <c r="Z773" i="3"/>
  <c r="X773" i="3"/>
  <c r="V773" i="3"/>
  <c r="T773" i="3"/>
  <c r="Q773" i="3"/>
  <c r="R773" i="3" s="1"/>
  <c r="O773" i="3"/>
  <c r="P773" i="3" s="1"/>
  <c r="J773" i="3"/>
  <c r="Z772" i="3"/>
  <c r="X772" i="3"/>
  <c r="V772" i="3"/>
  <c r="T772" i="3"/>
  <c r="Q772" i="3"/>
  <c r="R772" i="3" s="1"/>
  <c r="O772" i="3"/>
  <c r="P772" i="3" s="1"/>
  <c r="J772" i="3"/>
  <c r="Z771" i="3"/>
  <c r="X771" i="3"/>
  <c r="V771" i="3"/>
  <c r="T771" i="3"/>
  <c r="Q771" i="3"/>
  <c r="R771" i="3" s="1"/>
  <c r="O771" i="3"/>
  <c r="P771" i="3" s="1"/>
  <c r="J771" i="3"/>
  <c r="Z770" i="3"/>
  <c r="X770" i="3"/>
  <c r="V770" i="3"/>
  <c r="T770" i="3"/>
  <c r="Q770" i="3"/>
  <c r="R770" i="3" s="1"/>
  <c r="O770" i="3"/>
  <c r="P770" i="3" s="1"/>
  <c r="J770" i="3"/>
  <c r="Z769" i="3"/>
  <c r="X769" i="3"/>
  <c r="V769" i="3"/>
  <c r="T769" i="3"/>
  <c r="Q769" i="3"/>
  <c r="R769" i="3" s="1"/>
  <c r="O769" i="3"/>
  <c r="P769" i="3" s="1"/>
  <c r="J769" i="3"/>
  <c r="Z768" i="3"/>
  <c r="X768" i="3"/>
  <c r="V768" i="3"/>
  <c r="T768" i="3"/>
  <c r="Q768" i="3"/>
  <c r="R768" i="3" s="1"/>
  <c r="O768" i="3"/>
  <c r="P768" i="3" s="1"/>
  <c r="J768" i="3"/>
  <c r="Z767" i="3"/>
  <c r="X767" i="3"/>
  <c r="V767" i="3"/>
  <c r="T767" i="3"/>
  <c r="Q767" i="3"/>
  <c r="R767" i="3" s="1"/>
  <c r="O767" i="3"/>
  <c r="P767" i="3" s="1"/>
  <c r="J767" i="3"/>
  <c r="Z766" i="3"/>
  <c r="X766" i="3"/>
  <c r="V766" i="3"/>
  <c r="T766" i="3"/>
  <c r="Q766" i="3"/>
  <c r="R766" i="3" s="1"/>
  <c r="O766" i="3"/>
  <c r="P766" i="3" s="1"/>
  <c r="J766" i="3"/>
  <c r="Z765" i="3"/>
  <c r="X765" i="3"/>
  <c r="V765" i="3"/>
  <c r="T765" i="3"/>
  <c r="Q765" i="3"/>
  <c r="R765" i="3" s="1"/>
  <c r="O765" i="3"/>
  <c r="P765" i="3" s="1"/>
  <c r="J765" i="3"/>
  <c r="Z764" i="3"/>
  <c r="X764" i="3"/>
  <c r="V764" i="3"/>
  <c r="T764" i="3"/>
  <c r="Q764" i="3"/>
  <c r="R764" i="3" s="1"/>
  <c r="O764" i="3"/>
  <c r="P764" i="3" s="1"/>
  <c r="J764" i="3"/>
  <c r="Z763" i="3"/>
  <c r="X763" i="3"/>
  <c r="V763" i="3"/>
  <c r="T763" i="3"/>
  <c r="Q763" i="3"/>
  <c r="R763" i="3" s="1"/>
  <c r="O763" i="3"/>
  <c r="P763" i="3" s="1"/>
  <c r="J763" i="3"/>
  <c r="Z762" i="3"/>
  <c r="X762" i="3"/>
  <c r="V762" i="3"/>
  <c r="T762" i="3"/>
  <c r="Q762" i="3"/>
  <c r="R762" i="3" s="1"/>
  <c r="O762" i="3"/>
  <c r="P762" i="3" s="1"/>
  <c r="J762" i="3"/>
  <c r="Z761" i="3"/>
  <c r="X761" i="3"/>
  <c r="V761" i="3"/>
  <c r="T761" i="3"/>
  <c r="Q761" i="3"/>
  <c r="R761" i="3" s="1"/>
  <c r="O761" i="3"/>
  <c r="P761" i="3" s="1"/>
  <c r="J761" i="3"/>
  <c r="Z760" i="3"/>
  <c r="X760" i="3"/>
  <c r="V760" i="3"/>
  <c r="T760" i="3"/>
  <c r="Q760" i="3"/>
  <c r="R760" i="3" s="1"/>
  <c r="O760" i="3"/>
  <c r="P760" i="3" s="1"/>
  <c r="J760" i="3"/>
  <c r="Z759" i="3"/>
  <c r="X759" i="3"/>
  <c r="V759" i="3"/>
  <c r="T759" i="3"/>
  <c r="Q759" i="3"/>
  <c r="R759" i="3" s="1"/>
  <c r="O759" i="3"/>
  <c r="P759" i="3" s="1"/>
  <c r="J759" i="3"/>
  <c r="Z758" i="3"/>
  <c r="X758" i="3"/>
  <c r="V758" i="3"/>
  <c r="T758" i="3"/>
  <c r="Q758" i="3"/>
  <c r="R758" i="3" s="1"/>
  <c r="O758" i="3"/>
  <c r="P758" i="3" s="1"/>
  <c r="J758" i="3"/>
  <c r="Z757" i="3"/>
  <c r="X757" i="3"/>
  <c r="V757" i="3"/>
  <c r="T757" i="3"/>
  <c r="Q757" i="3"/>
  <c r="R757" i="3" s="1"/>
  <c r="O757" i="3"/>
  <c r="P757" i="3" s="1"/>
  <c r="J757" i="3"/>
  <c r="Z756" i="3"/>
  <c r="X756" i="3"/>
  <c r="V756" i="3"/>
  <c r="T756" i="3"/>
  <c r="Q756" i="3"/>
  <c r="R756" i="3" s="1"/>
  <c r="O756" i="3"/>
  <c r="P756" i="3" s="1"/>
  <c r="J756" i="3"/>
  <c r="Z755" i="3"/>
  <c r="X755" i="3"/>
  <c r="V755" i="3"/>
  <c r="T755" i="3"/>
  <c r="Q755" i="3"/>
  <c r="R755" i="3" s="1"/>
  <c r="O755" i="3"/>
  <c r="P755" i="3" s="1"/>
  <c r="J755" i="3"/>
  <c r="Z754" i="3"/>
  <c r="X754" i="3"/>
  <c r="V754" i="3"/>
  <c r="T754" i="3"/>
  <c r="Q754" i="3"/>
  <c r="R754" i="3" s="1"/>
  <c r="O754" i="3"/>
  <c r="P754" i="3" s="1"/>
  <c r="J754" i="3"/>
  <c r="Z753" i="3"/>
  <c r="X753" i="3"/>
  <c r="V753" i="3"/>
  <c r="T753" i="3"/>
  <c r="Q753" i="3"/>
  <c r="R753" i="3" s="1"/>
  <c r="O753" i="3"/>
  <c r="P753" i="3" s="1"/>
  <c r="J753" i="3"/>
  <c r="Z752" i="3"/>
  <c r="X752" i="3"/>
  <c r="V752" i="3"/>
  <c r="T752" i="3"/>
  <c r="Q752" i="3"/>
  <c r="R752" i="3" s="1"/>
  <c r="O752" i="3"/>
  <c r="P752" i="3" s="1"/>
  <c r="J752" i="3"/>
  <c r="Z751" i="3"/>
  <c r="X751" i="3"/>
  <c r="V751" i="3"/>
  <c r="T751" i="3"/>
  <c r="Q751" i="3"/>
  <c r="R751" i="3" s="1"/>
  <c r="O751" i="3"/>
  <c r="P751" i="3" s="1"/>
  <c r="J751" i="3"/>
  <c r="Z750" i="3"/>
  <c r="X750" i="3"/>
  <c r="V750" i="3"/>
  <c r="T750" i="3"/>
  <c r="Q750" i="3"/>
  <c r="R750" i="3" s="1"/>
  <c r="O750" i="3"/>
  <c r="P750" i="3" s="1"/>
  <c r="J750" i="3"/>
  <c r="Z749" i="3"/>
  <c r="X749" i="3"/>
  <c r="V749" i="3"/>
  <c r="T749" i="3"/>
  <c r="Q749" i="3"/>
  <c r="R749" i="3" s="1"/>
  <c r="O749" i="3"/>
  <c r="P749" i="3" s="1"/>
  <c r="J749" i="3"/>
  <c r="Z748" i="3"/>
  <c r="X748" i="3"/>
  <c r="V748" i="3"/>
  <c r="T748" i="3"/>
  <c r="Q748" i="3"/>
  <c r="R748" i="3" s="1"/>
  <c r="O748" i="3"/>
  <c r="P748" i="3" s="1"/>
  <c r="J748" i="3"/>
  <c r="Z747" i="3"/>
  <c r="X747" i="3"/>
  <c r="V747" i="3"/>
  <c r="T747" i="3"/>
  <c r="Q747" i="3"/>
  <c r="R747" i="3" s="1"/>
  <c r="O747" i="3"/>
  <c r="P747" i="3" s="1"/>
  <c r="J747" i="3"/>
  <c r="Z746" i="3"/>
  <c r="X746" i="3"/>
  <c r="V746" i="3"/>
  <c r="T746" i="3"/>
  <c r="Q746" i="3"/>
  <c r="R746" i="3" s="1"/>
  <c r="O746" i="3"/>
  <c r="P746" i="3" s="1"/>
  <c r="J746" i="3"/>
  <c r="Z745" i="3"/>
  <c r="X745" i="3"/>
  <c r="V745" i="3"/>
  <c r="T745" i="3"/>
  <c r="Q745" i="3"/>
  <c r="R745" i="3" s="1"/>
  <c r="O745" i="3"/>
  <c r="P745" i="3" s="1"/>
  <c r="J745" i="3"/>
  <c r="Z744" i="3"/>
  <c r="X744" i="3"/>
  <c r="V744" i="3"/>
  <c r="T744" i="3"/>
  <c r="Q744" i="3"/>
  <c r="R744" i="3" s="1"/>
  <c r="O744" i="3"/>
  <c r="P744" i="3" s="1"/>
  <c r="J744" i="3"/>
  <c r="Z743" i="3"/>
  <c r="X743" i="3"/>
  <c r="V743" i="3"/>
  <c r="T743" i="3"/>
  <c r="Q743" i="3"/>
  <c r="R743" i="3" s="1"/>
  <c r="O743" i="3"/>
  <c r="P743" i="3" s="1"/>
  <c r="J743" i="3"/>
  <c r="Z742" i="3"/>
  <c r="X742" i="3"/>
  <c r="V742" i="3"/>
  <c r="T742" i="3"/>
  <c r="Q742" i="3"/>
  <c r="R742" i="3" s="1"/>
  <c r="O742" i="3"/>
  <c r="P742" i="3" s="1"/>
  <c r="J742" i="3"/>
  <c r="Z741" i="3"/>
  <c r="X741" i="3"/>
  <c r="V741" i="3"/>
  <c r="T741" i="3"/>
  <c r="Q741" i="3"/>
  <c r="R741" i="3" s="1"/>
  <c r="O741" i="3"/>
  <c r="P741" i="3" s="1"/>
  <c r="J741" i="3"/>
  <c r="Z740" i="3"/>
  <c r="X740" i="3"/>
  <c r="V740" i="3"/>
  <c r="T740" i="3"/>
  <c r="Q740" i="3"/>
  <c r="R740" i="3" s="1"/>
  <c r="O740" i="3"/>
  <c r="P740" i="3" s="1"/>
  <c r="J740" i="3"/>
  <c r="Z739" i="3"/>
  <c r="X739" i="3"/>
  <c r="V739" i="3"/>
  <c r="T739" i="3"/>
  <c r="Q739" i="3"/>
  <c r="R739" i="3" s="1"/>
  <c r="O739" i="3"/>
  <c r="P739" i="3" s="1"/>
  <c r="J739" i="3"/>
  <c r="Z738" i="3"/>
  <c r="X738" i="3"/>
  <c r="V738" i="3"/>
  <c r="T738" i="3"/>
  <c r="Q738" i="3"/>
  <c r="R738" i="3" s="1"/>
  <c r="O738" i="3"/>
  <c r="P738" i="3" s="1"/>
  <c r="J738" i="3"/>
  <c r="Z737" i="3"/>
  <c r="X737" i="3"/>
  <c r="V737" i="3"/>
  <c r="T737" i="3"/>
  <c r="Q737" i="3"/>
  <c r="R737" i="3" s="1"/>
  <c r="O737" i="3"/>
  <c r="P737" i="3" s="1"/>
  <c r="J737" i="3"/>
  <c r="Z736" i="3"/>
  <c r="X736" i="3"/>
  <c r="V736" i="3"/>
  <c r="T736" i="3"/>
  <c r="Q736" i="3"/>
  <c r="R736" i="3" s="1"/>
  <c r="O736" i="3"/>
  <c r="P736" i="3" s="1"/>
  <c r="J736" i="3"/>
  <c r="Z735" i="3"/>
  <c r="X735" i="3"/>
  <c r="V735" i="3"/>
  <c r="T735" i="3"/>
  <c r="Q735" i="3"/>
  <c r="R735" i="3" s="1"/>
  <c r="O735" i="3"/>
  <c r="P735" i="3" s="1"/>
  <c r="J735" i="3"/>
  <c r="Z734" i="3"/>
  <c r="X734" i="3"/>
  <c r="V734" i="3"/>
  <c r="T734" i="3"/>
  <c r="Q734" i="3"/>
  <c r="R734" i="3" s="1"/>
  <c r="O734" i="3"/>
  <c r="P734" i="3" s="1"/>
  <c r="J734" i="3"/>
  <c r="Z733" i="3"/>
  <c r="X733" i="3"/>
  <c r="V733" i="3"/>
  <c r="T733" i="3"/>
  <c r="Q733" i="3"/>
  <c r="R733" i="3" s="1"/>
  <c r="O733" i="3"/>
  <c r="P733" i="3" s="1"/>
  <c r="J733" i="3"/>
  <c r="Z732" i="3"/>
  <c r="X732" i="3"/>
  <c r="V732" i="3"/>
  <c r="T732" i="3"/>
  <c r="Q732" i="3"/>
  <c r="R732" i="3" s="1"/>
  <c r="O732" i="3"/>
  <c r="P732" i="3" s="1"/>
  <c r="J732" i="3"/>
  <c r="Z731" i="3"/>
  <c r="X731" i="3"/>
  <c r="V731" i="3"/>
  <c r="T731" i="3"/>
  <c r="Q731" i="3"/>
  <c r="R731" i="3" s="1"/>
  <c r="O731" i="3"/>
  <c r="P731" i="3" s="1"/>
  <c r="J731" i="3"/>
  <c r="Z730" i="3"/>
  <c r="X730" i="3"/>
  <c r="V730" i="3"/>
  <c r="T730" i="3"/>
  <c r="Q730" i="3"/>
  <c r="R730" i="3" s="1"/>
  <c r="O730" i="3"/>
  <c r="P730" i="3" s="1"/>
  <c r="J730" i="3"/>
  <c r="Z729" i="3"/>
  <c r="X729" i="3"/>
  <c r="V729" i="3"/>
  <c r="T729" i="3"/>
  <c r="Q729" i="3"/>
  <c r="R729" i="3" s="1"/>
  <c r="O729" i="3"/>
  <c r="P729" i="3" s="1"/>
  <c r="J729" i="3"/>
  <c r="Z728" i="3"/>
  <c r="X728" i="3"/>
  <c r="V728" i="3"/>
  <c r="T728" i="3"/>
  <c r="Q728" i="3"/>
  <c r="R728" i="3" s="1"/>
  <c r="O728" i="3"/>
  <c r="P728" i="3" s="1"/>
  <c r="J728" i="3"/>
  <c r="Z727" i="3"/>
  <c r="X727" i="3"/>
  <c r="V727" i="3"/>
  <c r="T727" i="3"/>
  <c r="Q727" i="3"/>
  <c r="R727" i="3" s="1"/>
  <c r="O727" i="3"/>
  <c r="P727" i="3" s="1"/>
  <c r="J727" i="3"/>
  <c r="Z726" i="3"/>
  <c r="X726" i="3"/>
  <c r="V726" i="3"/>
  <c r="T726" i="3"/>
  <c r="Q726" i="3"/>
  <c r="R726" i="3" s="1"/>
  <c r="O726" i="3"/>
  <c r="P726" i="3" s="1"/>
  <c r="J726" i="3"/>
  <c r="Z725" i="3"/>
  <c r="X725" i="3"/>
  <c r="V725" i="3"/>
  <c r="T725" i="3"/>
  <c r="Q725" i="3"/>
  <c r="R725" i="3" s="1"/>
  <c r="O725" i="3"/>
  <c r="P725" i="3" s="1"/>
  <c r="J725" i="3"/>
  <c r="Z724" i="3"/>
  <c r="X724" i="3"/>
  <c r="V724" i="3"/>
  <c r="T724" i="3"/>
  <c r="Q724" i="3"/>
  <c r="R724" i="3" s="1"/>
  <c r="O724" i="3"/>
  <c r="P724" i="3" s="1"/>
  <c r="J724" i="3"/>
  <c r="Z723" i="3"/>
  <c r="X723" i="3"/>
  <c r="V723" i="3"/>
  <c r="T723" i="3"/>
  <c r="Q723" i="3"/>
  <c r="R723" i="3" s="1"/>
  <c r="O723" i="3"/>
  <c r="P723" i="3" s="1"/>
  <c r="J723" i="3"/>
  <c r="Z722" i="3"/>
  <c r="X722" i="3"/>
  <c r="V722" i="3"/>
  <c r="T722" i="3"/>
  <c r="Q722" i="3"/>
  <c r="R722" i="3" s="1"/>
  <c r="O722" i="3"/>
  <c r="P722" i="3" s="1"/>
  <c r="J722" i="3"/>
  <c r="Z721" i="3"/>
  <c r="X721" i="3"/>
  <c r="V721" i="3"/>
  <c r="T721" i="3"/>
  <c r="Q721" i="3"/>
  <c r="R721" i="3" s="1"/>
  <c r="O721" i="3"/>
  <c r="P721" i="3" s="1"/>
  <c r="J721" i="3"/>
  <c r="Z720" i="3"/>
  <c r="X720" i="3"/>
  <c r="V720" i="3"/>
  <c r="T720" i="3"/>
  <c r="Q720" i="3"/>
  <c r="R720" i="3" s="1"/>
  <c r="O720" i="3"/>
  <c r="P720" i="3" s="1"/>
  <c r="J720" i="3"/>
  <c r="Z719" i="3"/>
  <c r="X719" i="3"/>
  <c r="V719" i="3"/>
  <c r="T719" i="3"/>
  <c r="Q719" i="3"/>
  <c r="R719" i="3" s="1"/>
  <c r="O719" i="3"/>
  <c r="P719" i="3" s="1"/>
  <c r="J719" i="3"/>
  <c r="Z718" i="3"/>
  <c r="X718" i="3"/>
  <c r="V718" i="3"/>
  <c r="T718" i="3"/>
  <c r="Q718" i="3"/>
  <c r="R718" i="3" s="1"/>
  <c r="O718" i="3"/>
  <c r="P718" i="3" s="1"/>
  <c r="J718" i="3"/>
  <c r="Z717" i="3"/>
  <c r="X717" i="3"/>
  <c r="V717" i="3"/>
  <c r="T717" i="3"/>
  <c r="Q717" i="3"/>
  <c r="R717" i="3" s="1"/>
  <c r="O717" i="3"/>
  <c r="P717" i="3" s="1"/>
  <c r="J717" i="3"/>
  <c r="Z716" i="3"/>
  <c r="X716" i="3"/>
  <c r="V716" i="3"/>
  <c r="T716" i="3"/>
  <c r="Q716" i="3"/>
  <c r="R716" i="3" s="1"/>
  <c r="O716" i="3"/>
  <c r="P716" i="3" s="1"/>
  <c r="J716" i="3"/>
  <c r="Z715" i="3"/>
  <c r="X715" i="3"/>
  <c r="V715" i="3"/>
  <c r="T715" i="3"/>
  <c r="Q715" i="3"/>
  <c r="R715" i="3" s="1"/>
  <c r="O715" i="3"/>
  <c r="P715" i="3" s="1"/>
  <c r="J715" i="3"/>
  <c r="Z714" i="3"/>
  <c r="X714" i="3"/>
  <c r="V714" i="3"/>
  <c r="T714" i="3"/>
  <c r="Q714" i="3"/>
  <c r="R714" i="3" s="1"/>
  <c r="O714" i="3"/>
  <c r="P714" i="3" s="1"/>
  <c r="J714" i="3"/>
  <c r="Z713" i="3"/>
  <c r="X713" i="3"/>
  <c r="V713" i="3"/>
  <c r="T713" i="3"/>
  <c r="Q713" i="3"/>
  <c r="R713" i="3" s="1"/>
  <c r="O713" i="3"/>
  <c r="P713" i="3" s="1"/>
  <c r="J713" i="3"/>
  <c r="Z712" i="3"/>
  <c r="X712" i="3"/>
  <c r="V712" i="3"/>
  <c r="T712" i="3"/>
  <c r="Q712" i="3"/>
  <c r="R712" i="3" s="1"/>
  <c r="O712" i="3"/>
  <c r="P712" i="3" s="1"/>
  <c r="J712" i="3"/>
  <c r="Z711" i="3"/>
  <c r="X711" i="3"/>
  <c r="V711" i="3"/>
  <c r="T711" i="3"/>
  <c r="Q711" i="3"/>
  <c r="R711" i="3" s="1"/>
  <c r="O711" i="3"/>
  <c r="P711" i="3" s="1"/>
  <c r="J711" i="3"/>
  <c r="Z710" i="3"/>
  <c r="X710" i="3"/>
  <c r="V710" i="3"/>
  <c r="T710" i="3"/>
  <c r="Q710" i="3"/>
  <c r="R710" i="3" s="1"/>
  <c r="O710" i="3"/>
  <c r="P710" i="3" s="1"/>
  <c r="J710" i="3"/>
  <c r="Z709" i="3"/>
  <c r="X709" i="3"/>
  <c r="V709" i="3"/>
  <c r="T709" i="3"/>
  <c r="Q709" i="3"/>
  <c r="R709" i="3" s="1"/>
  <c r="O709" i="3"/>
  <c r="P709" i="3" s="1"/>
  <c r="J709" i="3"/>
  <c r="Z708" i="3"/>
  <c r="X708" i="3"/>
  <c r="V708" i="3"/>
  <c r="T708" i="3"/>
  <c r="Q708" i="3"/>
  <c r="R708" i="3" s="1"/>
  <c r="O708" i="3"/>
  <c r="P708" i="3" s="1"/>
  <c r="J708" i="3"/>
  <c r="Z707" i="3"/>
  <c r="X707" i="3"/>
  <c r="V707" i="3"/>
  <c r="T707" i="3"/>
  <c r="Q707" i="3"/>
  <c r="R707" i="3" s="1"/>
  <c r="O707" i="3"/>
  <c r="P707" i="3" s="1"/>
  <c r="J707" i="3"/>
  <c r="Z706" i="3"/>
  <c r="X706" i="3"/>
  <c r="V706" i="3"/>
  <c r="T706" i="3"/>
  <c r="Q706" i="3"/>
  <c r="R706" i="3" s="1"/>
  <c r="O706" i="3"/>
  <c r="P706" i="3" s="1"/>
  <c r="J706" i="3"/>
  <c r="Z705" i="3"/>
  <c r="X705" i="3"/>
  <c r="V705" i="3"/>
  <c r="T705" i="3"/>
  <c r="Q705" i="3"/>
  <c r="R705" i="3" s="1"/>
  <c r="O705" i="3"/>
  <c r="P705" i="3" s="1"/>
  <c r="J705" i="3"/>
  <c r="Z704" i="3"/>
  <c r="X704" i="3"/>
  <c r="V704" i="3"/>
  <c r="T704" i="3"/>
  <c r="Q704" i="3"/>
  <c r="R704" i="3" s="1"/>
  <c r="O704" i="3"/>
  <c r="P704" i="3" s="1"/>
  <c r="J704" i="3"/>
  <c r="Z703" i="3"/>
  <c r="X703" i="3"/>
  <c r="V703" i="3"/>
  <c r="T703" i="3"/>
  <c r="Q703" i="3"/>
  <c r="R703" i="3" s="1"/>
  <c r="O703" i="3"/>
  <c r="P703" i="3" s="1"/>
  <c r="J703" i="3"/>
  <c r="Z702" i="3"/>
  <c r="X702" i="3"/>
  <c r="V702" i="3"/>
  <c r="T702" i="3"/>
  <c r="Q702" i="3"/>
  <c r="R702" i="3" s="1"/>
  <c r="O702" i="3"/>
  <c r="P702" i="3" s="1"/>
  <c r="J702" i="3"/>
  <c r="Z701" i="3"/>
  <c r="X701" i="3"/>
  <c r="V701" i="3"/>
  <c r="T701" i="3"/>
  <c r="Q701" i="3"/>
  <c r="R701" i="3" s="1"/>
  <c r="O701" i="3"/>
  <c r="P701" i="3" s="1"/>
  <c r="J701" i="3"/>
  <c r="Z700" i="3"/>
  <c r="X700" i="3"/>
  <c r="V700" i="3"/>
  <c r="T700" i="3"/>
  <c r="Q700" i="3"/>
  <c r="R700" i="3" s="1"/>
  <c r="O700" i="3"/>
  <c r="P700" i="3" s="1"/>
  <c r="J700" i="3"/>
  <c r="Z699" i="3"/>
  <c r="X699" i="3"/>
  <c r="V699" i="3"/>
  <c r="T699" i="3"/>
  <c r="Q699" i="3"/>
  <c r="R699" i="3" s="1"/>
  <c r="O699" i="3"/>
  <c r="P699" i="3" s="1"/>
  <c r="J699" i="3"/>
  <c r="Z698" i="3"/>
  <c r="X698" i="3"/>
  <c r="V698" i="3"/>
  <c r="T698" i="3"/>
  <c r="Q698" i="3"/>
  <c r="R698" i="3" s="1"/>
  <c r="O698" i="3"/>
  <c r="P698" i="3" s="1"/>
  <c r="J698" i="3"/>
  <c r="Z697" i="3"/>
  <c r="X697" i="3"/>
  <c r="V697" i="3"/>
  <c r="T697" i="3"/>
  <c r="Q697" i="3"/>
  <c r="R697" i="3" s="1"/>
  <c r="O697" i="3"/>
  <c r="P697" i="3" s="1"/>
  <c r="J697" i="3"/>
  <c r="Z696" i="3"/>
  <c r="X696" i="3"/>
  <c r="V696" i="3"/>
  <c r="T696" i="3"/>
  <c r="Q696" i="3"/>
  <c r="R696" i="3" s="1"/>
  <c r="O696" i="3"/>
  <c r="P696" i="3" s="1"/>
  <c r="J696" i="3"/>
  <c r="Z695" i="3"/>
  <c r="X695" i="3"/>
  <c r="V695" i="3"/>
  <c r="T695" i="3"/>
  <c r="Q695" i="3"/>
  <c r="R695" i="3" s="1"/>
  <c r="O695" i="3"/>
  <c r="P695" i="3" s="1"/>
  <c r="J695" i="3"/>
  <c r="Z694" i="3"/>
  <c r="X694" i="3"/>
  <c r="V694" i="3"/>
  <c r="T694" i="3"/>
  <c r="Q694" i="3"/>
  <c r="R694" i="3" s="1"/>
  <c r="O694" i="3"/>
  <c r="P694" i="3" s="1"/>
  <c r="J694" i="3"/>
  <c r="Z693" i="3"/>
  <c r="X693" i="3"/>
  <c r="V693" i="3"/>
  <c r="T693" i="3"/>
  <c r="Q693" i="3"/>
  <c r="R693" i="3" s="1"/>
  <c r="O693" i="3"/>
  <c r="P693" i="3" s="1"/>
  <c r="J693" i="3"/>
  <c r="Z692" i="3"/>
  <c r="X692" i="3"/>
  <c r="V692" i="3"/>
  <c r="T692" i="3"/>
  <c r="Q692" i="3"/>
  <c r="R692" i="3" s="1"/>
  <c r="O692" i="3"/>
  <c r="P692" i="3" s="1"/>
  <c r="J692" i="3"/>
  <c r="Z691" i="3"/>
  <c r="X691" i="3"/>
  <c r="V691" i="3"/>
  <c r="T691" i="3"/>
  <c r="Q691" i="3"/>
  <c r="R691" i="3" s="1"/>
  <c r="O691" i="3"/>
  <c r="P691" i="3" s="1"/>
  <c r="J691" i="3"/>
  <c r="Z690" i="3"/>
  <c r="X690" i="3"/>
  <c r="V690" i="3"/>
  <c r="T690" i="3"/>
  <c r="Q690" i="3"/>
  <c r="R690" i="3" s="1"/>
  <c r="O690" i="3"/>
  <c r="P690" i="3" s="1"/>
  <c r="J690" i="3"/>
  <c r="Z689" i="3"/>
  <c r="X689" i="3"/>
  <c r="V689" i="3"/>
  <c r="T689" i="3"/>
  <c r="Q689" i="3"/>
  <c r="R689" i="3" s="1"/>
  <c r="O689" i="3"/>
  <c r="P689" i="3" s="1"/>
  <c r="J689" i="3"/>
  <c r="Z688" i="3"/>
  <c r="X688" i="3"/>
  <c r="V688" i="3"/>
  <c r="T688" i="3"/>
  <c r="Q688" i="3"/>
  <c r="R688" i="3" s="1"/>
  <c r="O688" i="3"/>
  <c r="P688" i="3" s="1"/>
  <c r="J688" i="3"/>
  <c r="Z687" i="3"/>
  <c r="X687" i="3"/>
  <c r="V687" i="3"/>
  <c r="T687" i="3"/>
  <c r="Q687" i="3"/>
  <c r="R687" i="3" s="1"/>
  <c r="O687" i="3"/>
  <c r="P687" i="3" s="1"/>
  <c r="J687" i="3"/>
  <c r="Z686" i="3"/>
  <c r="X686" i="3"/>
  <c r="V686" i="3"/>
  <c r="T686" i="3"/>
  <c r="Q686" i="3"/>
  <c r="R686" i="3" s="1"/>
  <c r="O686" i="3"/>
  <c r="P686" i="3" s="1"/>
  <c r="J686" i="3"/>
  <c r="Z685" i="3"/>
  <c r="X685" i="3"/>
  <c r="V685" i="3"/>
  <c r="T685" i="3"/>
  <c r="Q685" i="3"/>
  <c r="R685" i="3" s="1"/>
  <c r="O685" i="3"/>
  <c r="P685" i="3" s="1"/>
  <c r="J685" i="3"/>
  <c r="Z684" i="3"/>
  <c r="X684" i="3"/>
  <c r="V684" i="3"/>
  <c r="T684" i="3"/>
  <c r="Q684" i="3"/>
  <c r="R684" i="3" s="1"/>
  <c r="O684" i="3"/>
  <c r="P684" i="3" s="1"/>
  <c r="J684" i="3"/>
  <c r="Z683" i="3"/>
  <c r="X683" i="3"/>
  <c r="V683" i="3"/>
  <c r="T683" i="3"/>
  <c r="Q683" i="3"/>
  <c r="R683" i="3" s="1"/>
  <c r="O683" i="3"/>
  <c r="P683" i="3" s="1"/>
  <c r="J683" i="3"/>
  <c r="Z682" i="3"/>
  <c r="X682" i="3"/>
  <c r="V682" i="3"/>
  <c r="T682" i="3"/>
  <c r="Q682" i="3"/>
  <c r="R682" i="3" s="1"/>
  <c r="O682" i="3"/>
  <c r="P682" i="3" s="1"/>
  <c r="J682" i="3"/>
  <c r="Z681" i="3"/>
  <c r="X681" i="3"/>
  <c r="V681" i="3"/>
  <c r="T681" i="3"/>
  <c r="Q681" i="3"/>
  <c r="R681" i="3" s="1"/>
  <c r="O681" i="3"/>
  <c r="P681" i="3" s="1"/>
  <c r="J681" i="3"/>
  <c r="Z680" i="3"/>
  <c r="X680" i="3"/>
  <c r="V680" i="3"/>
  <c r="T680" i="3"/>
  <c r="Q680" i="3"/>
  <c r="R680" i="3" s="1"/>
  <c r="O680" i="3"/>
  <c r="P680" i="3" s="1"/>
  <c r="J680" i="3"/>
  <c r="Z679" i="3"/>
  <c r="X679" i="3"/>
  <c r="V679" i="3"/>
  <c r="T679" i="3"/>
  <c r="Q679" i="3"/>
  <c r="R679" i="3" s="1"/>
  <c r="O679" i="3"/>
  <c r="P679" i="3" s="1"/>
  <c r="J679" i="3"/>
  <c r="Z678" i="3"/>
  <c r="X678" i="3"/>
  <c r="V678" i="3"/>
  <c r="T678" i="3"/>
  <c r="Q678" i="3"/>
  <c r="R678" i="3" s="1"/>
  <c r="O678" i="3"/>
  <c r="P678" i="3" s="1"/>
  <c r="J678" i="3"/>
  <c r="Z677" i="3"/>
  <c r="X677" i="3"/>
  <c r="V677" i="3"/>
  <c r="T677" i="3"/>
  <c r="Q677" i="3"/>
  <c r="R677" i="3" s="1"/>
  <c r="O677" i="3"/>
  <c r="P677" i="3" s="1"/>
  <c r="J677" i="3"/>
  <c r="Z676" i="3"/>
  <c r="X676" i="3"/>
  <c r="V676" i="3"/>
  <c r="T676" i="3"/>
  <c r="Q676" i="3"/>
  <c r="R676" i="3" s="1"/>
  <c r="O676" i="3"/>
  <c r="P676" i="3" s="1"/>
  <c r="J676" i="3"/>
  <c r="Z675" i="3"/>
  <c r="X675" i="3"/>
  <c r="V675" i="3"/>
  <c r="T675" i="3"/>
  <c r="Q675" i="3"/>
  <c r="R675" i="3" s="1"/>
  <c r="O675" i="3"/>
  <c r="P675" i="3" s="1"/>
  <c r="J675" i="3"/>
  <c r="Z674" i="3"/>
  <c r="X674" i="3"/>
  <c r="V674" i="3"/>
  <c r="T674" i="3"/>
  <c r="Q674" i="3"/>
  <c r="R674" i="3" s="1"/>
  <c r="O674" i="3"/>
  <c r="P674" i="3" s="1"/>
  <c r="J674" i="3"/>
  <c r="Z673" i="3"/>
  <c r="X673" i="3"/>
  <c r="V673" i="3"/>
  <c r="T673" i="3"/>
  <c r="Q673" i="3"/>
  <c r="R673" i="3" s="1"/>
  <c r="O673" i="3"/>
  <c r="P673" i="3" s="1"/>
  <c r="J673" i="3"/>
  <c r="Z672" i="3"/>
  <c r="X672" i="3"/>
  <c r="V672" i="3"/>
  <c r="T672" i="3"/>
  <c r="Q672" i="3"/>
  <c r="R672" i="3" s="1"/>
  <c r="O672" i="3"/>
  <c r="P672" i="3" s="1"/>
  <c r="J672" i="3"/>
  <c r="Z671" i="3"/>
  <c r="X671" i="3"/>
  <c r="V671" i="3"/>
  <c r="T671" i="3"/>
  <c r="Q671" i="3"/>
  <c r="R671" i="3" s="1"/>
  <c r="O671" i="3"/>
  <c r="P671" i="3" s="1"/>
  <c r="J671" i="3"/>
  <c r="Z670" i="3"/>
  <c r="X670" i="3"/>
  <c r="V670" i="3"/>
  <c r="T670" i="3"/>
  <c r="Q670" i="3"/>
  <c r="R670" i="3" s="1"/>
  <c r="O670" i="3"/>
  <c r="P670" i="3" s="1"/>
  <c r="J670" i="3"/>
  <c r="Z669" i="3"/>
  <c r="X669" i="3"/>
  <c r="V669" i="3"/>
  <c r="T669" i="3"/>
  <c r="Q669" i="3"/>
  <c r="R669" i="3" s="1"/>
  <c r="O669" i="3"/>
  <c r="P669" i="3" s="1"/>
  <c r="J669" i="3"/>
  <c r="Z668" i="3"/>
  <c r="X668" i="3"/>
  <c r="V668" i="3"/>
  <c r="T668" i="3"/>
  <c r="Q668" i="3"/>
  <c r="R668" i="3" s="1"/>
  <c r="O668" i="3"/>
  <c r="P668" i="3" s="1"/>
  <c r="J668" i="3"/>
  <c r="Z667" i="3"/>
  <c r="X667" i="3"/>
  <c r="V667" i="3"/>
  <c r="T667" i="3"/>
  <c r="Q667" i="3"/>
  <c r="R667" i="3" s="1"/>
  <c r="O667" i="3"/>
  <c r="P667" i="3" s="1"/>
  <c r="J667" i="3"/>
  <c r="Z666" i="3"/>
  <c r="X666" i="3"/>
  <c r="V666" i="3"/>
  <c r="T666" i="3"/>
  <c r="Q666" i="3"/>
  <c r="R666" i="3" s="1"/>
  <c r="O666" i="3"/>
  <c r="P666" i="3" s="1"/>
  <c r="J666" i="3"/>
  <c r="Z665" i="3"/>
  <c r="X665" i="3"/>
  <c r="V665" i="3"/>
  <c r="T665" i="3"/>
  <c r="Q665" i="3"/>
  <c r="R665" i="3" s="1"/>
  <c r="O665" i="3"/>
  <c r="P665" i="3" s="1"/>
  <c r="J665" i="3"/>
  <c r="Z664" i="3"/>
  <c r="X664" i="3"/>
  <c r="V664" i="3"/>
  <c r="T664" i="3"/>
  <c r="Q664" i="3"/>
  <c r="R664" i="3" s="1"/>
  <c r="O664" i="3"/>
  <c r="P664" i="3" s="1"/>
  <c r="J664" i="3"/>
  <c r="Z663" i="3"/>
  <c r="X663" i="3"/>
  <c r="V663" i="3"/>
  <c r="T663" i="3"/>
  <c r="Q663" i="3"/>
  <c r="R663" i="3" s="1"/>
  <c r="O663" i="3"/>
  <c r="P663" i="3" s="1"/>
  <c r="J663" i="3"/>
  <c r="Z662" i="3"/>
  <c r="X662" i="3"/>
  <c r="V662" i="3"/>
  <c r="T662" i="3"/>
  <c r="Q662" i="3"/>
  <c r="R662" i="3" s="1"/>
  <c r="O662" i="3"/>
  <c r="P662" i="3" s="1"/>
  <c r="J662" i="3"/>
  <c r="Z661" i="3"/>
  <c r="X661" i="3"/>
  <c r="V661" i="3"/>
  <c r="T661" i="3"/>
  <c r="Q661" i="3"/>
  <c r="R661" i="3" s="1"/>
  <c r="O661" i="3"/>
  <c r="P661" i="3" s="1"/>
  <c r="J661" i="3"/>
  <c r="Z660" i="3"/>
  <c r="X660" i="3"/>
  <c r="V660" i="3"/>
  <c r="T660" i="3"/>
  <c r="Q660" i="3"/>
  <c r="R660" i="3" s="1"/>
  <c r="O660" i="3"/>
  <c r="P660" i="3" s="1"/>
  <c r="J660" i="3"/>
  <c r="Z659" i="3"/>
  <c r="X659" i="3"/>
  <c r="V659" i="3"/>
  <c r="T659" i="3"/>
  <c r="Q659" i="3"/>
  <c r="R659" i="3" s="1"/>
  <c r="O659" i="3"/>
  <c r="P659" i="3" s="1"/>
  <c r="J659" i="3"/>
  <c r="Z658" i="3"/>
  <c r="X658" i="3"/>
  <c r="V658" i="3"/>
  <c r="T658" i="3"/>
  <c r="Q658" i="3"/>
  <c r="R658" i="3" s="1"/>
  <c r="O658" i="3"/>
  <c r="P658" i="3" s="1"/>
  <c r="J658" i="3"/>
  <c r="Z657" i="3"/>
  <c r="X657" i="3"/>
  <c r="V657" i="3"/>
  <c r="T657" i="3"/>
  <c r="Q657" i="3"/>
  <c r="R657" i="3" s="1"/>
  <c r="O657" i="3"/>
  <c r="P657" i="3" s="1"/>
  <c r="J657" i="3"/>
  <c r="Z656" i="3"/>
  <c r="X656" i="3"/>
  <c r="V656" i="3"/>
  <c r="T656" i="3"/>
  <c r="Q656" i="3"/>
  <c r="R656" i="3" s="1"/>
  <c r="O656" i="3"/>
  <c r="P656" i="3" s="1"/>
  <c r="J656" i="3"/>
  <c r="Z655" i="3"/>
  <c r="X655" i="3"/>
  <c r="V655" i="3"/>
  <c r="T655" i="3"/>
  <c r="Q655" i="3"/>
  <c r="R655" i="3" s="1"/>
  <c r="O655" i="3"/>
  <c r="P655" i="3" s="1"/>
  <c r="J655" i="3"/>
  <c r="Z654" i="3"/>
  <c r="X654" i="3"/>
  <c r="V654" i="3"/>
  <c r="T654" i="3"/>
  <c r="Q654" i="3"/>
  <c r="R654" i="3" s="1"/>
  <c r="O654" i="3"/>
  <c r="P654" i="3" s="1"/>
  <c r="J654" i="3"/>
  <c r="Z653" i="3"/>
  <c r="X653" i="3"/>
  <c r="V653" i="3"/>
  <c r="T653" i="3"/>
  <c r="Q653" i="3"/>
  <c r="R653" i="3" s="1"/>
  <c r="O653" i="3"/>
  <c r="P653" i="3" s="1"/>
  <c r="J653" i="3"/>
  <c r="Z652" i="3"/>
  <c r="X652" i="3"/>
  <c r="V652" i="3"/>
  <c r="T652" i="3"/>
  <c r="Q652" i="3"/>
  <c r="R652" i="3" s="1"/>
  <c r="O652" i="3"/>
  <c r="P652" i="3" s="1"/>
  <c r="J652" i="3"/>
  <c r="Z651" i="3"/>
  <c r="X651" i="3"/>
  <c r="V651" i="3"/>
  <c r="T651" i="3"/>
  <c r="Q651" i="3"/>
  <c r="R651" i="3" s="1"/>
  <c r="O651" i="3"/>
  <c r="P651" i="3" s="1"/>
  <c r="J651" i="3"/>
  <c r="Z650" i="3"/>
  <c r="X650" i="3"/>
  <c r="V650" i="3"/>
  <c r="T650" i="3"/>
  <c r="Q650" i="3"/>
  <c r="R650" i="3" s="1"/>
  <c r="O650" i="3"/>
  <c r="P650" i="3" s="1"/>
  <c r="J650" i="3"/>
  <c r="Z649" i="3"/>
  <c r="X649" i="3"/>
  <c r="V649" i="3"/>
  <c r="T649" i="3"/>
  <c r="Q649" i="3"/>
  <c r="R649" i="3" s="1"/>
  <c r="O649" i="3"/>
  <c r="P649" i="3" s="1"/>
  <c r="J649" i="3"/>
  <c r="Z648" i="3"/>
  <c r="X648" i="3"/>
  <c r="V648" i="3"/>
  <c r="T648" i="3"/>
  <c r="Q648" i="3"/>
  <c r="R648" i="3" s="1"/>
  <c r="O648" i="3"/>
  <c r="P648" i="3" s="1"/>
  <c r="J648" i="3"/>
  <c r="Z647" i="3"/>
  <c r="X647" i="3"/>
  <c r="V647" i="3"/>
  <c r="T647" i="3"/>
  <c r="Q647" i="3"/>
  <c r="R647" i="3" s="1"/>
  <c r="O647" i="3"/>
  <c r="P647" i="3" s="1"/>
  <c r="J647" i="3"/>
  <c r="Z646" i="3"/>
  <c r="X646" i="3"/>
  <c r="V646" i="3"/>
  <c r="T646" i="3"/>
  <c r="Q646" i="3"/>
  <c r="R646" i="3" s="1"/>
  <c r="O646" i="3"/>
  <c r="P646" i="3" s="1"/>
  <c r="J646" i="3"/>
  <c r="Z645" i="3"/>
  <c r="X645" i="3"/>
  <c r="V645" i="3"/>
  <c r="T645" i="3"/>
  <c r="Q645" i="3"/>
  <c r="R645" i="3" s="1"/>
  <c r="O645" i="3"/>
  <c r="P645" i="3" s="1"/>
  <c r="J645" i="3"/>
  <c r="Z644" i="3"/>
  <c r="X644" i="3"/>
  <c r="V644" i="3"/>
  <c r="T644" i="3"/>
  <c r="Q644" i="3"/>
  <c r="R644" i="3" s="1"/>
  <c r="O644" i="3"/>
  <c r="P644" i="3" s="1"/>
  <c r="J644" i="3"/>
  <c r="Z643" i="3"/>
  <c r="X643" i="3"/>
  <c r="V643" i="3"/>
  <c r="T643" i="3"/>
  <c r="Q643" i="3"/>
  <c r="R643" i="3" s="1"/>
  <c r="O643" i="3"/>
  <c r="P643" i="3" s="1"/>
  <c r="J643" i="3"/>
  <c r="Z642" i="3"/>
  <c r="X642" i="3"/>
  <c r="V642" i="3"/>
  <c r="T642" i="3"/>
  <c r="Q642" i="3"/>
  <c r="R642" i="3" s="1"/>
  <c r="O642" i="3"/>
  <c r="P642" i="3" s="1"/>
  <c r="J642" i="3"/>
  <c r="Z641" i="3"/>
  <c r="X641" i="3"/>
  <c r="V641" i="3"/>
  <c r="T641" i="3"/>
  <c r="Q641" i="3"/>
  <c r="R641" i="3" s="1"/>
  <c r="O641" i="3"/>
  <c r="P641" i="3" s="1"/>
  <c r="J641" i="3"/>
  <c r="Z640" i="3"/>
  <c r="X640" i="3"/>
  <c r="V640" i="3"/>
  <c r="T640" i="3"/>
  <c r="Q640" i="3"/>
  <c r="R640" i="3" s="1"/>
  <c r="O640" i="3"/>
  <c r="P640" i="3" s="1"/>
  <c r="J640" i="3"/>
  <c r="Z639" i="3"/>
  <c r="X639" i="3"/>
  <c r="V639" i="3"/>
  <c r="T639" i="3"/>
  <c r="Q639" i="3"/>
  <c r="R639" i="3" s="1"/>
  <c r="O639" i="3"/>
  <c r="P639" i="3" s="1"/>
  <c r="J639" i="3"/>
  <c r="Z638" i="3"/>
  <c r="X638" i="3"/>
  <c r="V638" i="3"/>
  <c r="T638" i="3"/>
  <c r="Q638" i="3"/>
  <c r="R638" i="3" s="1"/>
  <c r="O638" i="3"/>
  <c r="P638" i="3" s="1"/>
  <c r="J638" i="3"/>
  <c r="Z637" i="3"/>
  <c r="X637" i="3"/>
  <c r="V637" i="3"/>
  <c r="T637" i="3"/>
  <c r="Q637" i="3"/>
  <c r="R637" i="3" s="1"/>
  <c r="O637" i="3"/>
  <c r="P637" i="3" s="1"/>
  <c r="J637" i="3"/>
  <c r="Z636" i="3"/>
  <c r="X636" i="3"/>
  <c r="V636" i="3"/>
  <c r="T636" i="3"/>
  <c r="Q636" i="3"/>
  <c r="R636" i="3" s="1"/>
  <c r="O636" i="3"/>
  <c r="P636" i="3" s="1"/>
  <c r="J636" i="3"/>
  <c r="Z635" i="3"/>
  <c r="X635" i="3"/>
  <c r="V635" i="3"/>
  <c r="T635" i="3"/>
  <c r="Q635" i="3"/>
  <c r="R635" i="3" s="1"/>
  <c r="O635" i="3"/>
  <c r="P635" i="3" s="1"/>
  <c r="J635" i="3"/>
  <c r="Z634" i="3"/>
  <c r="X634" i="3"/>
  <c r="V634" i="3"/>
  <c r="T634" i="3"/>
  <c r="Q634" i="3"/>
  <c r="R634" i="3" s="1"/>
  <c r="O634" i="3"/>
  <c r="P634" i="3" s="1"/>
  <c r="J634" i="3"/>
  <c r="Z633" i="3"/>
  <c r="X633" i="3"/>
  <c r="V633" i="3"/>
  <c r="T633" i="3"/>
  <c r="Q633" i="3"/>
  <c r="R633" i="3" s="1"/>
  <c r="O633" i="3"/>
  <c r="P633" i="3" s="1"/>
  <c r="J633" i="3"/>
  <c r="Z632" i="3"/>
  <c r="X632" i="3"/>
  <c r="V632" i="3"/>
  <c r="T632" i="3"/>
  <c r="Q632" i="3"/>
  <c r="R632" i="3" s="1"/>
  <c r="O632" i="3"/>
  <c r="P632" i="3" s="1"/>
  <c r="J632" i="3"/>
  <c r="Z631" i="3"/>
  <c r="X631" i="3"/>
  <c r="V631" i="3"/>
  <c r="T631" i="3"/>
  <c r="Q631" i="3"/>
  <c r="R631" i="3" s="1"/>
  <c r="O631" i="3"/>
  <c r="P631" i="3" s="1"/>
  <c r="J631" i="3"/>
  <c r="Z630" i="3"/>
  <c r="X630" i="3"/>
  <c r="V630" i="3"/>
  <c r="T630" i="3"/>
  <c r="Q630" i="3"/>
  <c r="R630" i="3" s="1"/>
  <c r="O630" i="3"/>
  <c r="P630" i="3" s="1"/>
  <c r="J630" i="3"/>
  <c r="Z629" i="3"/>
  <c r="X629" i="3"/>
  <c r="V629" i="3"/>
  <c r="T629" i="3"/>
  <c r="Q629" i="3"/>
  <c r="R629" i="3" s="1"/>
  <c r="O629" i="3"/>
  <c r="P629" i="3" s="1"/>
  <c r="J629" i="3"/>
  <c r="Z628" i="3"/>
  <c r="X628" i="3"/>
  <c r="V628" i="3"/>
  <c r="T628" i="3"/>
  <c r="Q628" i="3"/>
  <c r="R628" i="3" s="1"/>
  <c r="O628" i="3"/>
  <c r="P628" i="3" s="1"/>
  <c r="J628" i="3"/>
  <c r="Z627" i="3"/>
  <c r="X627" i="3"/>
  <c r="V627" i="3"/>
  <c r="T627" i="3"/>
  <c r="Q627" i="3"/>
  <c r="R627" i="3" s="1"/>
  <c r="O627" i="3"/>
  <c r="P627" i="3" s="1"/>
  <c r="J627" i="3"/>
  <c r="Z626" i="3"/>
  <c r="X626" i="3"/>
  <c r="V626" i="3"/>
  <c r="T626" i="3"/>
  <c r="Q626" i="3"/>
  <c r="R626" i="3" s="1"/>
  <c r="O626" i="3"/>
  <c r="P626" i="3" s="1"/>
  <c r="J626" i="3"/>
  <c r="Z625" i="3"/>
  <c r="X625" i="3"/>
  <c r="V625" i="3"/>
  <c r="T625" i="3"/>
  <c r="Q625" i="3"/>
  <c r="R625" i="3" s="1"/>
  <c r="O625" i="3"/>
  <c r="P625" i="3" s="1"/>
  <c r="J625" i="3"/>
  <c r="Z624" i="3"/>
  <c r="X624" i="3"/>
  <c r="V624" i="3"/>
  <c r="T624" i="3"/>
  <c r="Q624" i="3"/>
  <c r="R624" i="3" s="1"/>
  <c r="O624" i="3"/>
  <c r="P624" i="3" s="1"/>
  <c r="J624" i="3"/>
  <c r="Z623" i="3"/>
  <c r="X623" i="3"/>
  <c r="V623" i="3"/>
  <c r="T623" i="3"/>
  <c r="Q623" i="3"/>
  <c r="R623" i="3" s="1"/>
  <c r="O623" i="3"/>
  <c r="P623" i="3" s="1"/>
  <c r="J623" i="3"/>
  <c r="Z622" i="3"/>
  <c r="X622" i="3"/>
  <c r="V622" i="3"/>
  <c r="T622" i="3"/>
  <c r="Q622" i="3"/>
  <c r="R622" i="3" s="1"/>
  <c r="O622" i="3"/>
  <c r="P622" i="3" s="1"/>
  <c r="J622" i="3"/>
  <c r="Z621" i="3"/>
  <c r="X621" i="3"/>
  <c r="V621" i="3"/>
  <c r="T621" i="3"/>
  <c r="Q621" i="3"/>
  <c r="R621" i="3" s="1"/>
  <c r="O621" i="3"/>
  <c r="P621" i="3" s="1"/>
  <c r="J621" i="3"/>
  <c r="Z620" i="3"/>
  <c r="X620" i="3"/>
  <c r="V620" i="3"/>
  <c r="T620" i="3"/>
  <c r="Q620" i="3"/>
  <c r="R620" i="3" s="1"/>
  <c r="O620" i="3"/>
  <c r="P620" i="3" s="1"/>
  <c r="J620" i="3"/>
  <c r="Z619" i="3"/>
  <c r="X619" i="3"/>
  <c r="V619" i="3"/>
  <c r="T619" i="3"/>
  <c r="Q619" i="3"/>
  <c r="R619" i="3" s="1"/>
  <c r="O619" i="3"/>
  <c r="P619" i="3" s="1"/>
  <c r="J619" i="3"/>
  <c r="Z618" i="3"/>
  <c r="X618" i="3"/>
  <c r="V618" i="3"/>
  <c r="T618" i="3"/>
  <c r="Q618" i="3"/>
  <c r="R618" i="3" s="1"/>
  <c r="O618" i="3"/>
  <c r="P618" i="3" s="1"/>
  <c r="J618" i="3"/>
  <c r="Z617" i="3"/>
  <c r="X617" i="3"/>
  <c r="V617" i="3"/>
  <c r="T617" i="3"/>
  <c r="Q617" i="3"/>
  <c r="R617" i="3" s="1"/>
  <c r="O617" i="3"/>
  <c r="P617" i="3" s="1"/>
  <c r="J617" i="3"/>
  <c r="Z616" i="3"/>
  <c r="X616" i="3"/>
  <c r="V616" i="3"/>
  <c r="T616" i="3"/>
  <c r="Q616" i="3"/>
  <c r="R616" i="3" s="1"/>
  <c r="O616" i="3"/>
  <c r="P616" i="3" s="1"/>
  <c r="J616" i="3"/>
  <c r="Z615" i="3"/>
  <c r="X615" i="3"/>
  <c r="V615" i="3"/>
  <c r="T615" i="3"/>
  <c r="Q615" i="3"/>
  <c r="R615" i="3" s="1"/>
  <c r="O615" i="3"/>
  <c r="P615" i="3" s="1"/>
  <c r="J615" i="3"/>
  <c r="Z614" i="3"/>
  <c r="X614" i="3"/>
  <c r="V614" i="3"/>
  <c r="T614" i="3"/>
  <c r="Q614" i="3"/>
  <c r="R614" i="3" s="1"/>
  <c r="O614" i="3"/>
  <c r="P614" i="3" s="1"/>
  <c r="J614" i="3"/>
  <c r="Z613" i="3"/>
  <c r="X613" i="3"/>
  <c r="V613" i="3"/>
  <c r="T613" i="3"/>
  <c r="Q613" i="3"/>
  <c r="R613" i="3" s="1"/>
  <c r="O613" i="3"/>
  <c r="P613" i="3" s="1"/>
  <c r="J613" i="3"/>
  <c r="Z612" i="3"/>
  <c r="X612" i="3"/>
  <c r="V612" i="3"/>
  <c r="T612" i="3"/>
  <c r="Q612" i="3"/>
  <c r="R612" i="3" s="1"/>
  <c r="O612" i="3"/>
  <c r="P612" i="3" s="1"/>
  <c r="J612" i="3"/>
  <c r="Z611" i="3"/>
  <c r="X611" i="3"/>
  <c r="V611" i="3"/>
  <c r="T611" i="3"/>
  <c r="Q611" i="3"/>
  <c r="R611" i="3" s="1"/>
  <c r="O611" i="3"/>
  <c r="P611" i="3" s="1"/>
  <c r="J611" i="3"/>
  <c r="Z610" i="3"/>
  <c r="X610" i="3"/>
  <c r="V610" i="3"/>
  <c r="T610" i="3"/>
  <c r="Q610" i="3"/>
  <c r="R610" i="3" s="1"/>
  <c r="O610" i="3"/>
  <c r="P610" i="3" s="1"/>
  <c r="J610" i="3"/>
  <c r="Z609" i="3"/>
  <c r="X609" i="3"/>
  <c r="V609" i="3"/>
  <c r="T609" i="3"/>
  <c r="Q609" i="3"/>
  <c r="R609" i="3" s="1"/>
  <c r="O609" i="3"/>
  <c r="P609" i="3" s="1"/>
  <c r="J609" i="3"/>
  <c r="Z608" i="3"/>
  <c r="X608" i="3"/>
  <c r="V608" i="3"/>
  <c r="T608" i="3"/>
  <c r="Q608" i="3"/>
  <c r="R608" i="3" s="1"/>
  <c r="O608" i="3"/>
  <c r="P608" i="3" s="1"/>
  <c r="J608" i="3"/>
  <c r="Z607" i="3"/>
  <c r="X607" i="3"/>
  <c r="V607" i="3"/>
  <c r="T607" i="3"/>
  <c r="Q607" i="3"/>
  <c r="R607" i="3" s="1"/>
  <c r="O607" i="3"/>
  <c r="P607" i="3" s="1"/>
  <c r="J607" i="3"/>
  <c r="Z606" i="3"/>
  <c r="X606" i="3"/>
  <c r="V606" i="3"/>
  <c r="T606" i="3"/>
  <c r="Q606" i="3"/>
  <c r="R606" i="3" s="1"/>
  <c r="O606" i="3"/>
  <c r="P606" i="3" s="1"/>
  <c r="J606" i="3"/>
  <c r="Z605" i="3"/>
  <c r="X605" i="3"/>
  <c r="V605" i="3"/>
  <c r="T605" i="3"/>
  <c r="Q605" i="3"/>
  <c r="R605" i="3" s="1"/>
  <c r="O605" i="3"/>
  <c r="P605" i="3" s="1"/>
  <c r="J605" i="3"/>
  <c r="Z604" i="3"/>
  <c r="X604" i="3"/>
  <c r="V604" i="3"/>
  <c r="T604" i="3"/>
  <c r="Q604" i="3"/>
  <c r="R604" i="3" s="1"/>
  <c r="O604" i="3"/>
  <c r="P604" i="3" s="1"/>
  <c r="J604" i="3"/>
  <c r="Z603" i="3"/>
  <c r="X603" i="3"/>
  <c r="V603" i="3"/>
  <c r="T603" i="3"/>
  <c r="Q603" i="3"/>
  <c r="R603" i="3" s="1"/>
  <c r="O603" i="3"/>
  <c r="P603" i="3" s="1"/>
  <c r="J603" i="3"/>
  <c r="Z602" i="3"/>
  <c r="X602" i="3"/>
  <c r="V602" i="3"/>
  <c r="T602" i="3"/>
  <c r="Q602" i="3"/>
  <c r="R602" i="3" s="1"/>
  <c r="O602" i="3"/>
  <c r="P602" i="3" s="1"/>
  <c r="J602" i="3"/>
  <c r="Z601" i="3"/>
  <c r="X601" i="3"/>
  <c r="V601" i="3"/>
  <c r="T601" i="3"/>
  <c r="Q601" i="3"/>
  <c r="R601" i="3" s="1"/>
  <c r="O601" i="3"/>
  <c r="P601" i="3" s="1"/>
  <c r="J601" i="3"/>
  <c r="Z600" i="3"/>
  <c r="X600" i="3"/>
  <c r="V600" i="3"/>
  <c r="T600" i="3"/>
  <c r="Q600" i="3"/>
  <c r="R600" i="3" s="1"/>
  <c r="O600" i="3"/>
  <c r="P600" i="3" s="1"/>
  <c r="J600" i="3"/>
  <c r="Z599" i="3"/>
  <c r="X599" i="3"/>
  <c r="V599" i="3"/>
  <c r="T599" i="3"/>
  <c r="Q599" i="3"/>
  <c r="R599" i="3" s="1"/>
  <c r="O599" i="3"/>
  <c r="P599" i="3" s="1"/>
  <c r="J599" i="3"/>
  <c r="Z598" i="3"/>
  <c r="X598" i="3"/>
  <c r="V598" i="3"/>
  <c r="T598" i="3"/>
  <c r="Q598" i="3"/>
  <c r="R598" i="3" s="1"/>
  <c r="O598" i="3"/>
  <c r="P598" i="3" s="1"/>
  <c r="J598" i="3"/>
  <c r="Z597" i="3"/>
  <c r="X597" i="3"/>
  <c r="V597" i="3"/>
  <c r="T597" i="3"/>
  <c r="Q597" i="3"/>
  <c r="R597" i="3" s="1"/>
  <c r="O597" i="3"/>
  <c r="P597" i="3" s="1"/>
  <c r="J597" i="3"/>
  <c r="Z596" i="3"/>
  <c r="X596" i="3"/>
  <c r="V596" i="3"/>
  <c r="T596" i="3"/>
  <c r="Q596" i="3"/>
  <c r="R596" i="3" s="1"/>
  <c r="O596" i="3"/>
  <c r="P596" i="3" s="1"/>
  <c r="J596" i="3"/>
  <c r="Z595" i="3"/>
  <c r="X595" i="3"/>
  <c r="V595" i="3"/>
  <c r="T595" i="3"/>
  <c r="Q595" i="3"/>
  <c r="R595" i="3" s="1"/>
  <c r="O595" i="3"/>
  <c r="P595" i="3" s="1"/>
  <c r="J595" i="3"/>
  <c r="Z594" i="3"/>
  <c r="X594" i="3"/>
  <c r="V594" i="3"/>
  <c r="T594" i="3"/>
  <c r="Q594" i="3"/>
  <c r="R594" i="3" s="1"/>
  <c r="O594" i="3"/>
  <c r="P594" i="3" s="1"/>
  <c r="J594" i="3"/>
  <c r="Z593" i="3"/>
  <c r="X593" i="3"/>
  <c r="V593" i="3"/>
  <c r="T593" i="3"/>
  <c r="Q593" i="3"/>
  <c r="R593" i="3" s="1"/>
  <c r="O593" i="3"/>
  <c r="P593" i="3" s="1"/>
  <c r="J593" i="3"/>
  <c r="Z592" i="3"/>
  <c r="X592" i="3"/>
  <c r="V592" i="3"/>
  <c r="T592" i="3"/>
  <c r="Q592" i="3"/>
  <c r="R592" i="3" s="1"/>
  <c r="O592" i="3"/>
  <c r="P592" i="3" s="1"/>
  <c r="J592" i="3"/>
  <c r="Z591" i="3"/>
  <c r="X591" i="3"/>
  <c r="V591" i="3"/>
  <c r="T591" i="3"/>
  <c r="Q591" i="3"/>
  <c r="R591" i="3" s="1"/>
  <c r="O591" i="3"/>
  <c r="P591" i="3" s="1"/>
  <c r="J591" i="3"/>
  <c r="Z590" i="3"/>
  <c r="X590" i="3"/>
  <c r="V590" i="3"/>
  <c r="T590" i="3"/>
  <c r="Q590" i="3"/>
  <c r="R590" i="3" s="1"/>
  <c r="O590" i="3"/>
  <c r="P590" i="3" s="1"/>
  <c r="J590" i="3"/>
  <c r="Z589" i="3"/>
  <c r="X589" i="3"/>
  <c r="V589" i="3"/>
  <c r="T589" i="3"/>
  <c r="Q589" i="3"/>
  <c r="R589" i="3" s="1"/>
  <c r="O589" i="3"/>
  <c r="P589" i="3" s="1"/>
  <c r="J589" i="3"/>
  <c r="Z588" i="3"/>
  <c r="X588" i="3"/>
  <c r="V588" i="3"/>
  <c r="T588" i="3"/>
  <c r="Q588" i="3"/>
  <c r="R588" i="3" s="1"/>
  <c r="O588" i="3"/>
  <c r="P588" i="3" s="1"/>
  <c r="J588" i="3"/>
  <c r="Z587" i="3"/>
  <c r="X587" i="3"/>
  <c r="V587" i="3"/>
  <c r="T587" i="3"/>
  <c r="Q587" i="3"/>
  <c r="R587" i="3" s="1"/>
  <c r="O587" i="3"/>
  <c r="P587" i="3" s="1"/>
  <c r="J587" i="3"/>
  <c r="Z586" i="3"/>
  <c r="X586" i="3"/>
  <c r="V586" i="3"/>
  <c r="T586" i="3"/>
  <c r="Q586" i="3"/>
  <c r="R586" i="3" s="1"/>
  <c r="O586" i="3"/>
  <c r="P586" i="3" s="1"/>
  <c r="J586" i="3"/>
  <c r="Z585" i="3"/>
  <c r="X585" i="3"/>
  <c r="V585" i="3"/>
  <c r="T585" i="3"/>
  <c r="Q585" i="3"/>
  <c r="R585" i="3" s="1"/>
  <c r="O585" i="3"/>
  <c r="P585" i="3" s="1"/>
  <c r="J585" i="3"/>
  <c r="Z584" i="3"/>
  <c r="X584" i="3"/>
  <c r="V584" i="3"/>
  <c r="T584" i="3"/>
  <c r="Q584" i="3"/>
  <c r="R584" i="3" s="1"/>
  <c r="O584" i="3"/>
  <c r="P584" i="3" s="1"/>
  <c r="J584" i="3"/>
  <c r="Z583" i="3"/>
  <c r="X583" i="3"/>
  <c r="V583" i="3"/>
  <c r="T583" i="3"/>
  <c r="Q583" i="3"/>
  <c r="R583" i="3" s="1"/>
  <c r="O583" i="3"/>
  <c r="P583" i="3" s="1"/>
  <c r="J583" i="3"/>
  <c r="Z582" i="3"/>
  <c r="X582" i="3"/>
  <c r="V582" i="3"/>
  <c r="T582" i="3"/>
  <c r="Q582" i="3"/>
  <c r="R582" i="3" s="1"/>
  <c r="O582" i="3"/>
  <c r="P582" i="3" s="1"/>
  <c r="J582" i="3"/>
  <c r="Z581" i="3"/>
  <c r="X581" i="3"/>
  <c r="V581" i="3"/>
  <c r="T581" i="3"/>
  <c r="Q581" i="3"/>
  <c r="R581" i="3" s="1"/>
  <c r="O581" i="3"/>
  <c r="P581" i="3" s="1"/>
  <c r="J581" i="3"/>
  <c r="Z580" i="3"/>
  <c r="X580" i="3"/>
  <c r="V580" i="3"/>
  <c r="T580" i="3"/>
  <c r="Q580" i="3"/>
  <c r="R580" i="3" s="1"/>
  <c r="O580" i="3"/>
  <c r="P580" i="3" s="1"/>
  <c r="J580" i="3"/>
  <c r="Z579" i="3"/>
  <c r="X579" i="3"/>
  <c r="V579" i="3"/>
  <c r="T579" i="3"/>
  <c r="Q579" i="3"/>
  <c r="R579" i="3" s="1"/>
  <c r="O579" i="3"/>
  <c r="P579" i="3" s="1"/>
  <c r="J579" i="3"/>
  <c r="Z578" i="3"/>
  <c r="X578" i="3"/>
  <c r="V578" i="3"/>
  <c r="T578" i="3"/>
  <c r="Q578" i="3"/>
  <c r="R578" i="3" s="1"/>
  <c r="O578" i="3"/>
  <c r="P578" i="3" s="1"/>
  <c r="J578" i="3"/>
  <c r="Z577" i="3"/>
  <c r="X577" i="3"/>
  <c r="V577" i="3"/>
  <c r="T577" i="3"/>
  <c r="Q577" i="3"/>
  <c r="R577" i="3" s="1"/>
  <c r="O577" i="3"/>
  <c r="P577" i="3" s="1"/>
  <c r="J577" i="3"/>
  <c r="Z576" i="3"/>
  <c r="X576" i="3"/>
  <c r="V576" i="3"/>
  <c r="T576" i="3"/>
  <c r="Q576" i="3"/>
  <c r="R576" i="3" s="1"/>
  <c r="O576" i="3"/>
  <c r="P576" i="3" s="1"/>
  <c r="J576" i="3"/>
  <c r="Z575" i="3"/>
  <c r="X575" i="3"/>
  <c r="V575" i="3"/>
  <c r="T575" i="3"/>
  <c r="Q575" i="3"/>
  <c r="R575" i="3" s="1"/>
  <c r="O575" i="3"/>
  <c r="P575" i="3" s="1"/>
  <c r="J575" i="3"/>
  <c r="Z574" i="3"/>
  <c r="X574" i="3"/>
  <c r="V574" i="3"/>
  <c r="T574" i="3"/>
  <c r="Q574" i="3"/>
  <c r="R574" i="3" s="1"/>
  <c r="O574" i="3"/>
  <c r="P574" i="3" s="1"/>
  <c r="J574" i="3"/>
  <c r="Z573" i="3"/>
  <c r="X573" i="3"/>
  <c r="V573" i="3"/>
  <c r="T573" i="3"/>
  <c r="Q573" i="3"/>
  <c r="R573" i="3" s="1"/>
  <c r="O573" i="3"/>
  <c r="P573" i="3" s="1"/>
  <c r="J573" i="3"/>
  <c r="Z572" i="3"/>
  <c r="X572" i="3"/>
  <c r="V572" i="3"/>
  <c r="T572" i="3"/>
  <c r="Q572" i="3"/>
  <c r="R572" i="3" s="1"/>
  <c r="O572" i="3"/>
  <c r="P572" i="3" s="1"/>
  <c r="J572" i="3"/>
  <c r="Z571" i="3"/>
  <c r="X571" i="3"/>
  <c r="V571" i="3"/>
  <c r="T571" i="3"/>
  <c r="Q571" i="3"/>
  <c r="R571" i="3" s="1"/>
  <c r="O571" i="3"/>
  <c r="P571" i="3" s="1"/>
  <c r="J571" i="3"/>
  <c r="Z570" i="3"/>
  <c r="X570" i="3"/>
  <c r="V570" i="3"/>
  <c r="T570" i="3"/>
  <c r="Q570" i="3"/>
  <c r="R570" i="3" s="1"/>
  <c r="O570" i="3"/>
  <c r="P570" i="3" s="1"/>
  <c r="J570" i="3"/>
  <c r="Z569" i="3"/>
  <c r="X569" i="3"/>
  <c r="V569" i="3"/>
  <c r="T569" i="3"/>
  <c r="Q569" i="3"/>
  <c r="R569" i="3" s="1"/>
  <c r="O569" i="3"/>
  <c r="P569" i="3" s="1"/>
  <c r="J569" i="3"/>
  <c r="Z568" i="3"/>
  <c r="X568" i="3"/>
  <c r="V568" i="3"/>
  <c r="T568" i="3"/>
  <c r="Q568" i="3"/>
  <c r="R568" i="3" s="1"/>
  <c r="O568" i="3"/>
  <c r="P568" i="3" s="1"/>
  <c r="J568" i="3"/>
  <c r="Z567" i="3"/>
  <c r="X567" i="3"/>
  <c r="V567" i="3"/>
  <c r="T567" i="3"/>
  <c r="Q567" i="3"/>
  <c r="R567" i="3" s="1"/>
  <c r="O567" i="3"/>
  <c r="P567" i="3" s="1"/>
  <c r="J567" i="3"/>
  <c r="Z566" i="3"/>
  <c r="X566" i="3"/>
  <c r="V566" i="3"/>
  <c r="T566" i="3"/>
  <c r="Q566" i="3"/>
  <c r="R566" i="3" s="1"/>
  <c r="O566" i="3"/>
  <c r="P566" i="3" s="1"/>
  <c r="J566" i="3"/>
  <c r="Z565" i="3"/>
  <c r="X565" i="3"/>
  <c r="V565" i="3"/>
  <c r="T565" i="3"/>
  <c r="Q565" i="3"/>
  <c r="R565" i="3" s="1"/>
  <c r="O565" i="3"/>
  <c r="P565" i="3" s="1"/>
  <c r="J565" i="3"/>
  <c r="Z564" i="3"/>
  <c r="X564" i="3"/>
  <c r="V564" i="3"/>
  <c r="T564" i="3"/>
  <c r="Q564" i="3"/>
  <c r="R564" i="3" s="1"/>
  <c r="O564" i="3"/>
  <c r="P564" i="3" s="1"/>
  <c r="J564" i="3"/>
  <c r="Z563" i="3"/>
  <c r="X563" i="3"/>
  <c r="V563" i="3"/>
  <c r="T563" i="3"/>
  <c r="Q563" i="3"/>
  <c r="R563" i="3" s="1"/>
  <c r="O563" i="3"/>
  <c r="P563" i="3" s="1"/>
  <c r="J563" i="3"/>
  <c r="Z562" i="3"/>
  <c r="X562" i="3"/>
  <c r="V562" i="3"/>
  <c r="T562" i="3"/>
  <c r="Q562" i="3"/>
  <c r="R562" i="3" s="1"/>
  <c r="O562" i="3"/>
  <c r="P562" i="3" s="1"/>
  <c r="J562" i="3"/>
  <c r="Z561" i="3"/>
  <c r="X561" i="3"/>
  <c r="V561" i="3"/>
  <c r="T561" i="3"/>
  <c r="Q561" i="3"/>
  <c r="R561" i="3" s="1"/>
  <c r="O561" i="3"/>
  <c r="P561" i="3" s="1"/>
  <c r="J561" i="3"/>
  <c r="Z560" i="3"/>
  <c r="X560" i="3"/>
  <c r="V560" i="3"/>
  <c r="T560" i="3"/>
  <c r="Q560" i="3"/>
  <c r="R560" i="3" s="1"/>
  <c r="O560" i="3"/>
  <c r="P560" i="3" s="1"/>
  <c r="J560" i="3"/>
  <c r="Z559" i="3"/>
  <c r="X559" i="3"/>
  <c r="V559" i="3"/>
  <c r="T559" i="3"/>
  <c r="Q559" i="3"/>
  <c r="R559" i="3" s="1"/>
  <c r="O559" i="3"/>
  <c r="P559" i="3" s="1"/>
  <c r="J559" i="3"/>
  <c r="Z558" i="3"/>
  <c r="X558" i="3"/>
  <c r="V558" i="3"/>
  <c r="T558" i="3"/>
  <c r="Q558" i="3"/>
  <c r="R558" i="3" s="1"/>
  <c r="O558" i="3"/>
  <c r="P558" i="3" s="1"/>
  <c r="J558" i="3"/>
  <c r="Z557" i="3"/>
  <c r="X557" i="3"/>
  <c r="V557" i="3"/>
  <c r="T557" i="3"/>
  <c r="Q557" i="3"/>
  <c r="R557" i="3" s="1"/>
  <c r="O557" i="3"/>
  <c r="P557" i="3" s="1"/>
  <c r="J557" i="3"/>
  <c r="Z556" i="3"/>
  <c r="X556" i="3"/>
  <c r="V556" i="3"/>
  <c r="T556" i="3"/>
  <c r="Q556" i="3"/>
  <c r="R556" i="3" s="1"/>
  <c r="O556" i="3"/>
  <c r="P556" i="3" s="1"/>
  <c r="J556" i="3"/>
  <c r="Z555" i="3"/>
  <c r="X555" i="3"/>
  <c r="V555" i="3"/>
  <c r="T555" i="3"/>
  <c r="Q555" i="3"/>
  <c r="R555" i="3" s="1"/>
  <c r="O555" i="3"/>
  <c r="P555" i="3" s="1"/>
  <c r="J555" i="3"/>
  <c r="Z554" i="3"/>
  <c r="X554" i="3"/>
  <c r="V554" i="3"/>
  <c r="T554" i="3"/>
  <c r="Q554" i="3"/>
  <c r="R554" i="3" s="1"/>
  <c r="O554" i="3"/>
  <c r="P554" i="3" s="1"/>
  <c r="J554" i="3"/>
  <c r="Z553" i="3"/>
  <c r="X553" i="3"/>
  <c r="V553" i="3"/>
  <c r="T553" i="3"/>
  <c r="Q553" i="3"/>
  <c r="R553" i="3" s="1"/>
  <c r="O553" i="3"/>
  <c r="P553" i="3" s="1"/>
  <c r="J553" i="3"/>
  <c r="Z552" i="3"/>
  <c r="X552" i="3"/>
  <c r="V552" i="3"/>
  <c r="T552" i="3"/>
  <c r="Q552" i="3"/>
  <c r="R552" i="3" s="1"/>
  <c r="O552" i="3"/>
  <c r="P552" i="3" s="1"/>
  <c r="J552" i="3"/>
  <c r="Z551" i="3"/>
  <c r="X551" i="3"/>
  <c r="V551" i="3"/>
  <c r="T551" i="3"/>
  <c r="Q551" i="3"/>
  <c r="R551" i="3" s="1"/>
  <c r="O551" i="3"/>
  <c r="P551" i="3" s="1"/>
  <c r="J551" i="3"/>
  <c r="Z550" i="3"/>
  <c r="X550" i="3"/>
  <c r="V550" i="3"/>
  <c r="T550" i="3"/>
  <c r="Q550" i="3"/>
  <c r="R550" i="3" s="1"/>
  <c r="O550" i="3"/>
  <c r="P550" i="3" s="1"/>
  <c r="J550" i="3"/>
  <c r="Z549" i="3"/>
  <c r="X549" i="3"/>
  <c r="V549" i="3"/>
  <c r="T549" i="3"/>
  <c r="Q549" i="3"/>
  <c r="R549" i="3" s="1"/>
  <c r="O549" i="3"/>
  <c r="P549" i="3" s="1"/>
  <c r="J549" i="3"/>
  <c r="Z548" i="3"/>
  <c r="X548" i="3"/>
  <c r="V548" i="3"/>
  <c r="T548" i="3"/>
  <c r="Q548" i="3"/>
  <c r="R548" i="3" s="1"/>
  <c r="O548" i="3"/>
  <c r="P548" i="3" s="1"/>
  <c r="J548" i="3"/>
  <c r="Z547" i="3"/>
  <c r="X547" i="3"/>
  <c r="V547" i="3"/>
  <c r="T547" i="3"/>
  <c r="Q547" i="3"/>
  <c r="R547" i="3" s="1"/>
  <c r="O547" i="3"/>
  <c r="P547" i="3" s="1"/>
  <c r="J547" i="3"/>
  <c r="Z546" i="3"/>
  <c r="X546" i="3"/>
  <c r="V546" i="3"/>
  <c r="T546" i="3"/>
  <c r="Q546" i="3"/>
  <c r="R546" i="3" s="1"/>
  <c r="O546" i="3"/>
  <c r="P546" i="3" s="1"/>
  <c r="J546" i="3"/>
  <c r="Z545" i="3"/>
  <c r="X545" i="3"/>
  <c r="V545" i="3"/>
  <c r="T545" i="3"/>
  <c r="Q545" i="3"/>
  <c r="R545" i="3" s="1"/>
  <c r="O545" i="3"/>
  <c r="P545" i="3" s="1"/>
  <c r="J545" i="3"/>
  <c r="Z544" i="3"/>
  <c r="X544" i="3"/>
  <c r="V544" i="3"/>
  <c r="T544" i="3"/>
  <c r="Q544" i="3"/>
  <c r="R544" i="3" s="1"/>
  <c r="O544" i="3"/>
  <c r="P544" i="3" s="1"/>
  <c r="J544" i="3"/>
  <c r="Z543" i="3"/>
  <c r="X543" i="3"/>
  <c r="V543" i="3"/>
  <c r="T543" i="3"/>
  <c r="Q543" i="3"/>
  <c r="R543" i="3" s="1"/>
  <c r="O543" i="3"/>
  <c r="P543" i="3" s="1"/>
  <c r="J543" i="3"/>
  <c r="Z542" i="3"/>
  <c r="X542" i="3"/>
  <c r="V542" i="3"/>
  <c r="T542" i="3"/>
  <c r="Q542" i="3"/>
  <c r="R542" i="3" s="1"/>
  <c r="O542" i="3"/>
  <c r="P542" i="3" s="1"/>
  <c r="J542" i="3"/>
  <c r="Z541" i="3"/>
  <c r="X541" i="3"/>
  <c r="V541" i="3"/>
  <c r="T541" i="3"/>
  <c r="Q541" i="3"/>
  <c r="R541" i="3" s="1"/>
  <c r="O541" i="3"/>
  <c r="P541" i="3" s="1"/>
  <c r="J541" i="3"/>
  <c r="Z540" i="3"/>
  <c r="X540" i="3"/>
  <c r="V540" i="3"/>
  <c r="T540" i="3"/>
  <c r="Q540" i="3"/>
  <c r="R540" i="3" s="1"/>
  <c r="O540" i="3"/>
  <c r="P540" i="3" s="1"/>
  <c r="J540" i="3"/>
  <c r="Z539" i="3"/>
  <c r="X539" i="3"/>
  <c r="V539" i="3"/>
  <c r="T539" i="3"/>
  <c r="Q539" i="3"/>
  <c r="R539" i="3" s="1"/>
  <c r="O539" i="3"/>
  <c r="P539" i="3" s="1"/>
  <c r="J539" i="3"/>
  <c r="Z538" i="3"/>
  <c r="X538" i="3"/>
  <c r="V538" i="3"/>
  <c r="T538" i="3"/>
  <c r="Q538" i="3"/>
  <c r="R538" i="3" s="1"/>
  <c r="O538" i="3"/>
  <c r="P538" i="3" s="1"/>
  <c r="J538" i="3"/>
  <c r="Z537" i="3"/>
  <c r="X537" i="3"/>
  <c r="V537" i="3"/>
  <c r="T537" i="3"/>
  <c r="Q537" i="3"/>
  <c r="R537" i="3" s="1"/>
  <c r="O537" i="3"/>
  <c r="P537" i="3" s="1"/>
  <c r="J537" i="3"/>
  <c r="Z536" i="3"/>
  <c r="X536" i="3"/>
  <c r="V536" i="3"/>
  <c r="T536" i="3"/>
  <c r="Q536" i="3"/>
  <c r="R536" i="3" s="1"/>
  <c r="O536" i="3"/>
  <c r="P536" i="3" s="1"/>
  <c r="J536" i="3"/>
  <c r="Z535" i="3"/>
  <c r="X535" i="3"/>
  <c r="V535" i="3"/>
  <c r="T535" i="3"/>
  <c r="Q535" i="3"/>
  <c r="R535" i="3" s="1"/>
  <c r="O535" i="3"/>
  <c r="P535" i="3" s="1"/>
  <c r="J535" i="3"/>
  <c r="Z534" i="3"/>
  <c r="X534" i="3"/>
  <c r="V534" i="3"/>
  <c r="T534" i="3"/>
  <c r="Q534" i="3"/>
  <c r="R534" i="3" s="1"/>
  <c r="O534" i="3"/>
  <c r="P534" i="3" s="1"/>
  <c r="J534" i="3"/>
  <c r="Z533" i="3"/>
  <c r="X533" i="3"/>
  <c r="V533" i="3"/>
  <c r="T533" i="3"/>
  <c r="Q533" i="3"/>
  <c r="R533" i="3" s="1"/>
  <c r="O533" i="3"/>
  <c r="P533" i="3" s="1"/>
  <c r="J533" i="3"/>
  <c r="Z532" i="3"/>
  <c r="X532" i="3"/>
  <c r="V532" i="3"/>
  <c r="T532" i="3"/>
  <c r="Q532" i="3"/>
  <c r="R532" i="3" s="1"/>
  <c r="O532" i="3"/>
  <c r="P532" i="3" s="1"/>
  <c r="J532" i="3"/>
  <c r="Z531" i="3"/>
  <c r="X531" i="3"/>
  <c r="V531" i="3"/>
  <c r="T531" i="3"/>
  <c r="Q531" i="3"/>
  <c r="R531" i="3" s="1"/>
  <c r="O531" i="3"/>
  <c r="P531" i="3" s="1"/>
  <c r="J531" i="3"/>
  <c r="Z530" i="3"/>
  <c r="X530" i="3"/>
  <c r="V530" i="3"/>
  <c r="T530" i="3"/>
  <c r="Q530" i="3"/>
  <c r="R530" i="3" s="1"/>
  <c r="O530" i="3"/>
  <c r="P530" i="3" s="1"/>
  <c r="J530" i="3"/>
  <c r="Z529" i="3"/>
  <c r="X529" i="3"/>
  <c r="V529" i="3"/>
  <c r="T529" i="3"/>
  <c r="Q529" i="3"/>
  <c r="R529" i="3" s="1"/>
  <c r="O529" i="3"/>
  <c r="P529" i="3" s="1"/>
  <c r="J529" i="3"/>
  <c r="Z528" i="3"/>
  <c r="X528" i="3"/>
  <c r="V528" i="3"/>
  <c r="T528" i="3"/>
  <c r="Q528" i="3"/>
  <c r="R528" i="3" s="1"/>
  <c r="O528" i="3"/>
  <c r="P528" i="3" s="1"/>
  <c r="J528" i="3"/>
  <c r="Z527" i="3"/>
  <c r="X527" i="3"/>
  <c r="V527" i="3"/>
  <c r="T527" i="3"/>
  <c r="Q527" i="3"/>
  <c r="R527" i="3" s="1"/>
  <c r="O527" i="3"/>
  <c r="P527" i="3" s="1"/>
  <c r="J527" i="3"/>
  <c r="Z526" i="3"/>
  <c r="X526" i="3"/>
  <c r="V526" i="3"/>
  <c r="T526" i="3"/>
  <c r="Q526" i="3"/>
  <c r="R526" i="3" s="1"/>
  <c r="O526" i="3"/>
  <c r="P526" i="3" s="1"/>
  <c r="J526" i="3"/>
  <c r="Z525" i="3"/>
  <c r="X525" i="3"/>
  <c r="V525" i="3"/>
  <c r="T525" i="3"/>
  <c r="Q525" i="3"/>
  <c r="R525" i="3" s="1"/>
  <c r="O525" i="3"/>
  <c r="P525" i="3" s="1"/>
  <c r="J525" i="3"/>
  <c r="Z524" i="3"/>
  <c r="X524" i="3"/>
  <c r="V524" i="3"/>
  <c r="T524" i="3"/>
  <c r="Q524" i="3"/>
  <c r="R524" i="3" s="1"/>
  <c r="O524" i="3"/>
  <c r="P524" i="3" s="1"/>
  <c r="J524" i="3"/>
  <c r="Z523" i="3"/>
  <c r="X523" i="3"/>
  <c r="V523" i="3"/>
  <c r="T523" i="3"/>
  <c r="Q523" i="3"/>
  <c r="R523" i="3" s="1"/>
  <c r="O523" i="3"/>
  <c r="P523" i="3" s="1"/>
  <c r="J523" i="3"/>
  <c r="Z522" i="3"/>
  <c r="X522" i="3"/>
  <c r="V522" i="3"/>
  <c r="T522" i="3"/>
  <c r="Q522" i="3"/>
  <c r="R522" i="3" s="1"/>
  <c r="O522" i="3"/>
  <c r="P522" i="3" s="1"/>
  <c r="J522" i="3"/>
  <c r="Z521" i="3"/>
  <c r="X521" i="3"/>
  <c r="V521" i="3"/>
  <c r="T521" i="3"/>
  <c r="Q521" i="3"/>
  <c r="R521" i="3" s="1"/>
  <c r="O521" i="3"/>
  <c r="P521" i="3" s="1"/>
  <c r="J521" i="3"/>
  <c r="Z520" i="3"/>
  <c r="X520" i="3"/>
  <c r="V520" i="3"/>
  <c r="T520" i="3"/>
  <c r="Q520" i="3"/>
  <c r="R520" i="3" s="1"/>
  <c r="O520" i="3"/>
  <c r="P520" i="3" s="1"/>
  <c r="J520" i="3"/>
  <c r="Z519" i="3"/>
  <c r="X519" i="3"/>
  <c r="V519" i="3"/>
  <c r="T519" i="3"/>
  <c r="Q519" i="3"/>
  <c r="R519" i="3" s="1"/>
  <c r="O519" i="3"/>
  <c r="P519" i="3" s="1"/>
  <c r="J519" i="3"/>
  <c r="Z518" i="3"/>
  <c r="X518" i="3"/>
  <c r="V518" i="3"/>
  <c r="T518" i="3"/>
  <c r="Q518" i="3"/>
  <c r="R518" i="3" s="1"/>
  <c r="O518" i="3"/>
  <c r="P518" i="3" s="1"/>
  <c r="J518" i="3"/>
  <c r="Z517" i="3"/>
  <c r="X517" i="3"/>
  <c r="V517" i="3"/>
  <c r="T517" i="3"/>
  <c r="Q517" i="3"/>
  <c r="R517" i="3" s="1"/>
  <c r="O517" i="3"/>
  <c r="P517" i="3" s="1"/>
  <c r="J517" i="3"/>
  <c r="Z516" i="3"/>
  <c r="X516" i="3"/>
  <c r="V516" i="3"/>
  <c r="T516" i="3"/>
  <c r="Q516" i="3"/>
  <c r="R516" i="3" s="1"/>
  <c r="O516" i="3"/>
  <c r="P516" i="3" s="1"/>
  <c r="J516" i="3"/>
  <c r="Z515" i="3"/>
  <c r="X515" i="3"/>
  <c r="V515" i="3"/>
  <c r="T515" i="3"/>
  <c r="Q515" i="3"/>
  <c r="R515" i="3" s="1"/>
  <c r="O515" i="3"/>
  <c r="P515" i="3" s="1"/>
  <c r="J515" i="3"/>
  <c r="Z514" i="3"/>
  <c r="X514" i="3"/>
  <c r="V514" i="3"/>
  <c r="T514" i="3"/>
  <c r="Q514" i="3"/>
  <c r="R514" i="3" s="1"/>
  <c r="O514" i="3"/>
  <c r="P514" i="3" s="1"/>
  <c r="J514" i="3"/>
  <c r="Z513" i="3"/>
  <c r="X513" i="3"/>
  <c r="V513" i="3"/>
  <c r="T513" i="3"/>
  <c r="Q513" i="3"/>
  <c r="R513" i="3" s="1"/>
  <c r="O513" i="3"/>
  <c r="P513" i="3" s="1"/>
  <c r="J513" i="3"/>
  <c r="Z512" i="3"/>
  <c r="X512" i="3"/>
  <c r="V512" i="3"/>
  <c r="T512" i="3"/>
  <c r="Q512" i="3"/>
  <c r="R512" i="3" s="1"/>
  <c r="O512" i="3"/>
  <c r="P512" i="3" s="1"/>
  <c r="J512" i="3"/>
  <c r="Z511" i="3"/>
  <c r="X511" i="3"/>
  <c r="V511" i="3"/>
  <c r="T511" i="3"/>
  <c r="Q511" i="3"/>
  <c r="R511" i="3" s="1"/>
  <c r="O511" i="3"/>
  <c r="P511" i="3" s="1"/>
  <c r="J511" i="3"/>
  <c r="Z510" i="3"/>
  <c r="X510" i="3"/>
  <c r="V510" i="3"/>
  <c r="T510" i="3"/>
  <c r="Q510" i="3"/>
  <c r="R510" i="3" s="1"/>
  <c r="O510" i="3"/>
  <c r="P510" i="3" s="1"/>
  <c r="J510" i="3"/>
  <c r="Z509" i="3"/>
  <c r="X509" i="3"/>
  <c r="V509" i="3"/>
  <c r="T509" i="3"/>
  <c r="Q509" i="3"/>
  <c r="R509" i="3" s="1"/>
  <c r="O509" i="3"/>
  <c r="P509" i="3" s="1"/>
  <c r="J509" i="3"/>
  <c r="Z508" i="3"/>
  <c r="X508" i="3"/>
  <c r="V508" i="3"/>
  <c r="T508" i="3"/>
  <c r="Q508" i="3"/>
  <c r="R508" i="3" s="1"/>
  <c r="O508" i="3"/>
  <c r="P508" i="3" s="1"/>
  <c r="J508" i="3"/>
  <c r="Z507" i="3"/>
  <c r="X507" i="3"/>
  <c r="V507" i="3"/>
  <c r="T507" i="3"/>
  <c r="Q507" i="3"/>
  <c r="R507" i="3" s="1"/>
  <c r="O507" i="3"/>
  <c r="P507" i="3" s="1"/>
  <c r="J507" i="3"/>
  <c r="Z506" i="3"/>
  <c r="X506" i="3"/>
  <c r="V506" i="3"/>
  <c r="T506" i="3"/>
  <c r="Q506" i="3"/>
  <c r="R506" i="3" s="1"/>
  <c r="O506" i="3"/>
  <c r="P506" i="3" s="1"/>
  <c r="J506" i="3"/>
  <c r="Z505" i="3"/>
  <c r="X505" i="3"/>
  <c r="V505" i="3"/>
  <c r="T505" i="3"/>
  <c r="Q505" i="3"/>
  <c r="R505" i="3" s="1"/>
  <c r="O505" i="3"/>
  <c r="P505" i="3" s="1"/>
  <c r="J505" i="3"/>
  <c r="Z504" i="3"/>
  <c r="X504" i="3"/>
  <c r="V504" i="3"/>
  <c r="T504" i="3"/>
  <c r="Q504" i="3"/>
  <c r="R504" i="3" s="1"/>
  <c r="O504" i="3"/>
  <c r="P504" i="3" s="1"/>
  <c r="J504" i="3"/>
  <c r="Z503" i="3"/>
  <c r="X503" i="3"/>
  <c r="V503" i="3"/>
  <c r="T503" i="3"/>
  <c r="Q503" i="3"/>
  <c r="R503" i="3" s="1"/>
  <c r="O503" i="3"/>
  <c r="P503" i="3" s="1"/>
  <c r="J503" i="3"/>
  <c r="Z502" i="3"/>
  <c r="X502" i="3"/>
  <c r="V502" i="3"/>
  <c r="T502" i="3"/>
  <c r="Q502" i="3"/>
  <c r="R502" i="3" s="1"/>
  <c r="O502" i="3"/>
  <c r="P502" i="3" s="1"/>
  <c r="J502" i="3"/>
  <c r="Z501" i="3"/>
  <c r="X501" i="3"/>
  <c r="V501" i="3"/>
  <c r="T501" i="3"/>
  <c r="Q501" i="3"/>
  <c r="R501" i="3" s="1"/>
  <c r="O501" i="3"/>
  <c r="P501" i="3" s="1"/>
  <c r="J501" i="3"/>
  <c r="Z500" i="3"/>
  <c r="X500" i="3"/>
  <c r="V500" i="3"/>
  <c r="T500" i="3"/>
  <c r="Q500" i="3"/>
  <c r="R500" i="3" s="1"/>
  <c r="O500" i="3"/>
  <c r="P500" i="3" s="1"/>
  <c r="J500" i="3"/>
  <c r="Z499" i="3"/>
  <c r="X499" i="3"/>
  <c r="V499" i="3"/>
  <c r="T499" i="3"/>
  <c r="Q499" i="3"/>
  <c r="R499" i="3" s="1"/>
  <c r="O499" i="3"/>
  <c r="P499" i="3" s="1"/>
  <c r="J499" i="3"/>
  <c r="Z498" i="3"/>
  <c r="X498" i="3"/>
  <c r="V498" i="3"/>
  <c r="T498" i="3"/>
  <c r="Q498" i="3"/>
  <c r="R498" i="3" s="1"/>
  <c r="O498" i="3"/>
  <c r="P498" i="3" s="1"/>
  <c r="J498" i="3"/>
  <c r="Z497" i="3"/>
  <c r="X497" i="3"/>
  <c r="V497" i="3"/>
  <c r="T497" i="3"/>
  <c r="Q497" i="3"/>
  <c r="R497" i="3" s="1"/>
  <c r="O497" i="3"/>
  <c r="P497" i="3" s="1"/>
  <c r="J497" i="3"/>
  <c r="Z496" i="3"/>
  <c r="X496" i="3"/>
  <c r="V496" i="3"/>
  <c r="T496" i="3"/>
  <c r="Q496" i="3"/>
  <c r="R496" i="3" s="1"/>
  <c r="O496" i="3"/>
  <c r="P496" i="3" s="1"/>
  <c r="J496" i="3"/>
  <c r="Z495" i="3"/>
  <c r="X495" i="3"/>
  <c r="V495" i="3"/>
  <c r="T495" i="3"/>
  <c r="Q495" i="3"/>
  <c r="R495" i="3" s="1"/>
  <c r="O495" i="3"/>
  <c r="P495" i="3" s="1"/>
  <c r="J495" i="3"/>
  <c r="Z494" i="3"/>
  <c r="X494" i="3"/>
  <c r="V494" i="3"/>
  <c r="T494" i="3"/>
  <c r="Q494" i="3"/>
  <c r="R494" i="3" s="1"/>
  <c r="O494" i="3"/>
  <c r="P494" i="3" s="1"/>
  <c r="J494" i="3"/>
  <c r="Z493" i="3"/>
  <c r="X493" i="3"/>
  <c r="V493" i="3"/>
  <c r="T493" i="3"/>
  <c r="Q493" i="3"/>
  <c r="R493" i="3" s="1"/>
  <c r="O493" i="3"/>
  <c r="P493" i="3" s="1"/>
  <c r="J493" i="3"/>
  <c r="Z492" i="3"/>
  <c r="X492" i="3"/>
  <c r="V492" i="3"/>
  <c r="T492" i="3"/>
  <c r="Q492" i="3"/>
  <c r="R492" i="3" s="1"/>
  <c r="O492" i="3"/>
  <c r="P492" i="3" s="1"/>
  <c r="J492" i="3"/>
  <c r="Z491" i="3"/>
  <c r="X491" i="3"/>
  <c r="V491" i="3"/>
  <c r="T491" i="3"/>
  <c r="Q491" i="3"/>
  <c r="R491" i="3" s="1"/>
  <c r="O491" i="3"/>
  <c r="P491" i="3" s="1"/>
  <c r="J491" i="3"/>
  <c r="Z490" i="3"/>
  <c r="X490" i="3"/>
  <c r="V490" i="3"/>
  <c r="T490" i="3"/>
  <c r="Q490" i="3"/>
  <c r="R490" i="3" s="1"/>
  <c r="O490" i="3"/>
  <c r="P490" i="3" s="1"/>
  <c r="J490" i="3"/>
  <c r="Z489" i="3"/>
  <c r="X489" i="3"/>
  <c r="V489" i="3"/>
  <c r="T489" i="3"/>
  <c r="Q489" i="3"/>
  <c r="R489" i="3" s="1"/>
  <c r="O489" i="3"/>
  <c r="P489" i="3" s="1"/>
  <c r="J489" i="3"/>
  <c r="Z488" i="3"/>
  <c r="X488" i="3"/>
  <c r="V488" i="3"/>
  <c r="T488" i="3"/>
  <c r="Q488" i="3"/>
  <c r="R488" i="3" s="1"/>
  <c r="O488" i="3"/>
  <c r="P488" i="3" s="1"/>
  <c r="J488" i="3"/>
  <c r="Z487" i="3"/>
  <c r="X487" i="3"/>
  <c r="V487" i="3"/>
  <c r="T487" i="3"/>
  <c r="Q487" i="3"/>
  <c r="R487" i="3" s="1"/>
  <c r="O487" i="3"/>
  <c r="P487" i="3" s="1"/>
  <c r="J487" i="3"/>
  <c r="Z486" i="3"/>
  <c r="X486" i="3"/>
  <c r="V486" i="3"/>
  <c r="T486" i="3"/>
  <c r="Q486" i="3"/>
  <c r="R486" i="3" s="1"/>
  <c r="O486" i="3"/>
  <c r="P486" i="3" s="1"/>
  <c r="J486" i="3"/>
  <c r="Z485" i="3"/>
  <c r="X485" i="3"/>
  <c r="V485" i="3"/>
  <c r="T485" i="3"/>
  <c r="Q485" i="3"/>
  <c r="R485" i="3" s="1"/>
  <c r="O485" i="3"/>
  <c r="P485" i="3" s="1"/>
  <c r="J485" i="3"/>
  <c r="Z484" i="3"/>
  <c r="X484" i="3"/>
  <c r="V484" i="3"/>
  <c r="T484" i="3"/>
  <c r="Q484" i="3"/>
  <c r="R484" i="3" s="1"/>
  <c r="O484" i="3"/>
  <c r="P484" i="3" s="1"/>
  <c r="J484" i="3"/>
  <c r="Z483" i="3"/>
  <c r="X483" i="3"/>
  <c r="V483" i="3"/>
  <c r="T483" i="3"/>
  <c r="Q483" i="3"/>
  <c r="R483" i="3" s="1"/>
  <c r="O483" i="3"/>
  <c r="P483" i="3" s="1"/>
  <c r="J483" i="3"/>
  <c r="Z482" i="3"/>
  <c r="X482" i="3"/>
  <c r="V482" i="3"/>
  <c r="T482" i="3"/>
  <c r="Q482" i="3"/>
  <c r="R482" i="3" s="1"/>
  <c r="O482" i="3"/>
  <c r="P482" i="3" s="1"/>
  <c r="J482" i="3"/>
  <c r="Z481" i="3"/>
  <c r="X481" i="3"/>
  <c r="V481" i="3"/>
  <c r="T481" i="3"/>
  <c r="Q481" i="3"/>
  <c r="R481" i="3" s="1"/>
  <c r="O481" i="3"/>
  <c r="P481" i="3" s="1"/>
  <c r="J481" i="3"/>
  <c r="Z480" i="3"/>
  <c r="X480" i="3"/>
  <c r="V480" i="3"/>
  <c r="T480" i="3"/>
  <c r="Q480" i="3"/>
  <c r="R480" i="3" s="1"/>
  <c r="O480" i="3"/>
  <c r="P480" i="3" s="1"/>
  <c r="J480" i="3"/>
  <c r="Z479" i="3"/>
  <c r="X479" i="3"/>
  <c r="V479" i="3"/>
  <c r="T479" i="3"/>
  <c r="Q479" i="3"/>
  <c r="R479" i="3" s="1"/>
  <c r="O479" i="3"/>
  <c r="P479" i="3" s="1"/>
  <c r="J479" i="3"/>
  <c r="Z478" i="3"/>
  <c r="X478" i="3"/>
  <c r="V478" i="3"/>
  <c r="T478" i="3"/>
  <c r="Q478" i="3"/>
  <c r="R478" i="3" s="1"/>
  <c r="O478" i="3"/>
  <c r="P478" i="3" s="1"/>
  <c r="J478" i="3"/>
  <c r="Z477" i="3"/>
  <c r="X477" i="3"/>
  <c r="V477" i="3"/>
  <c r="T477" i="3"/>
  <c r="Q477" i="3"/>
  <c r="R477" i="3" s="1"/>
  <c r="O477" i="3"/>
  <c r="P477" i="3" s="1"/>
  <c r="J477" i="3"/>
  <c r="Z476" i="3"/>
  <c r="X476" i="3"/>
  <c r="V476" i="3"/>
  <c r="T476" i="3"/>
  <c r="Q476" i="3"/>
  <c r="R476" i="3" s="1"/>
  <c r="O476" i="3"/>
  <c r="P476" i="3" s="1"/>
  <c r="J476" i="3"/>
  <c r="Z475" i="3"/>
  <c r="X475" i="3"/>
  <c r="V475" i="3"/>
  <c r="T475" i="3"/>
  <c r="Q475" i="3"/>
  <c r="R475" i="3" s="1"/>
  <c r="O475" i="3"/>
  <c r="P475" i="3" s="1"/>
  <c r="J475" i="3"/>
  <c r="Z474" i="3"/>
  <c r="X474" i="3"/>
  <c r="V474" i="3"/>
  <c r="T474" i="3"/>
  <c r="Q474" i="3"/>
  <c r="R474" i="3" s="1"/>
  <c r="O474" i="3"/>
  <c r="P474" i="3" s="1"/>
  <c r="J474" i="3"/>
  <c r="Z473" i="3"/>
  <c r="X473" i="3"/>
  <c r="V473" i="3"/>
  <c r="T473" i="3"/>
  <c r="Q473" i="3"/>
  <c r="R473" i="3" s="1"/>
  <c r="O473" i="3"/>
  <c r="P473" i="3" s="1"/>
  <c r="J473" i="3"/>
  <c r="Z472" i="3"/>
  <c r="X472" i="3"/>
  <c r="V472" i="3"/>
  <c r="T472" i="3"/>
  <c r="Q472" i="3"/>
  <c r="R472" i="3" s="1"/>
  <c r="O472" i="3"/>
  <c r="P472" i="3" s="1"/>
  <c r="J472" i="3"/>
  <c r="Z471" i="3"/>
  <c r="X471" i="3"/>
  <c r="V471" i="3"/>
  <c r="T471" i="3"/>
  <c r="Q471" i="3"/>
  <c r="R471" i="3" s="1"/>
  <c r="O471" i="3"/>
  <c r="P471" i="3" s="1"/>
  <c r="J471" i="3"/>
  <c r="Z470" i="3"/>
  <c r="X470" i="3"/>
  <c r="V470" i="3"/>
  <c r="T470" i="3"/>
  <c r="Q470" i="3"/>
  <c r="R470" i="3" s="1"/>
  <c r="O470" i="3"/>
  <c r="P470" i="3" s="1"/>
  <c r="J470" i="3"/>
  <c r="Z469" i="3"/>
  <c r="X469" i="3"/>
  <c r="V469" i="3"/>
  <c r="T469" i="3"/>
  <c r="Q469" i="3"/>
  <c r="R469" i="3" s="1"/>
  <c r="O469" i="3"/>
  <c r="P469" i="3" s="1"/>
  <c r="J469" i="3"/>
  <c r="Z468" i="3"/>
  <c r="X468" i="3"/>
  <c r="V468" i="3"/>
  <c r="T468" i="3"/>
  <c r="Q468" i="3"/>
  <c r="R468" i="3" s="1"/>
  <c r="O468" i="3"/>
  <c r="P468" i="3" s="1"/>
  <c r="J468" i="3"/>
  <c r="Z467" i="3"/>
  <c r="X467" i="3"/>
  <c r="V467" i="3"/>
  <c r="T467" i="3"/>
  <c r="Q467" i="3"/>
  <c r="R467" i="3" s="1"/>
  <c r="O467" i="3"/>
  <c r="P467" i="3" s="1"/>
  <c r="J467" i="3"/>
  <c r="Z466" i="3"/>
  <c r="X466" i="3"/>
  <c r="V466" i="3"/>
  <c r="T466" i="3"/>
  <c r="Q466" i="3"/>
  <c r="R466" i="3" s="1"/>
  <c r="O466" i="3"/>
  <c r="P466" i="3" s="1"/>
  <c r="J466" i="3"/>
  <c r="Z465" i="3"/>
  <c r="X465" i="3"/>
  <c r="V465" i="3"/>
  <c r="T465" i="3"/>
  <c r="Q465" i="3"/>
  <c r="R465" i="3" s="1"/>
  <c r="O465" i="3"/>
  <c r="P465" i="3" s="1"/>
  <c r="J465" i="3"/>
  <c r="Z464" i="3"/>
  <c r="X464" i="3"/>
  <c r="V464" i="3"/>
  <c r="T464" i="3"/>
  <c r="Q464" i="3"/>
  <c r="R464" i="3" s="1"/>
  <c r="O464" i="3"/>
  <c r="P464" i="3" s="1"/>
  <c r="J464" i="3"/>
  <c r="Z463" i="3"/>
  <c r="X463" i="3"/>
  <c r="V463" i="3"/>
  <c r="T463" i="3"/>
  <c r="Q463" i="3"/>
  <c r="R463" i="3" s="1"/>
  <c r="O463" i="3"/>
  <c r="P463" i="3" s="1"/>
  <c r="J463" i="3"/>
  <c r="Z462" i="3"/>
  <c r="X462" i="3"/>
  <c r="V462" i="3"/>
  <c r="T462" i="3"/>
  <c r="Q462" i="3"/>
  <c r="R462" i="3" s="1"/>
  <c r="O462" i="3"/>
  <c r="P462" i="3" s="1"/>
  <c r="J462" i="3"/>
  <c r="Z461" i="3"/>
  <c r="X461" i="3"/>
  <c r="V461" i="3"/>
  <c r="T461" i="3"/>
  <c r="Q461" i="3"/>
  <c r="R461" i="3" s="1"/>
  <c r="O461" i="3"/>
  <c r="P461" i="3" s="1"/>
  <c r="J461" i="3"/>
  <c r="Z460" i="3"/>
  <c r="X460" i="3"/>
  <c r="V460" i="3"/>
  <c r="T460" i="3"/>
  <c r="Q460" i="3"/>
  <c r="R460" i="3" s="1"/>
  <c r="O460" i="3"/>
  <c r="P460" i="3" s="1"/>
  <c r="J460" i="3"/>
  <c r="Z459" i="3"/>
  <c r="X459" i="3"/>
  <c r="V459" i="3"/>
  <c r="T459" i="3"/>
  <c r="Q459" i="3"/>
  <c r="R459" i="3" s="1"/>
  <c r="O459" i="3"/>
  <c r="P459" i="3" s="1"/>
  <c r="J459" i="3"/>
  <c r="Z458" i="3"/>
  <c r="X458" i="3"/>
  <c r="V458" i="3"/>
  <c r="T458" i="3"/>
  <c r="Q458" i="3"/>
  <c r="R458" i="3" s="1"/>
  <c r="O458" i="3"/>
  <c r="P458" i="3" s="1"/>
  <c r="J458" i="3"/>
  <c r="Z457" i="3"/>
  <c r="X457" i="3"/>
  <c r="V457" i="3"/>
  <c r="T457" i="3"/>
  <c r="Q457" i="3"/>
  <c r="R457" i="3" s="1"/>
  <c r="O457" i="3"/>
  <c r="P457" i="3" s="1"/>
  <c r="J457" i="3"/>
  <c r="Z456" i="3"/>
  <c r="X456" i="3"/>
  <c r="V456" i="3"/>
  <c r="T456" i="3"/>
  <c r="Q456" i="3"/>
  <c r="R456" i="3" s="1"/>
  <c r="O456" i="3"/>
  <c r="P456" i="3" s="1"/>
  <c r="J456" i="3"/>
  <c r="Z455" i="3"/>
  <c r="X455" i="3"/>
  <c r="V455" i="3"/>
  <c r="T455" i="3"/>
  <c r="Q455" i="3"/>
  <c r="R455" i="3" s="1"/>
  <c r="O455" i="3"/>
  <c r="P455" i="3" s="1"/>
  <c r="J455" i="3"/>
  <c r="Z454" i="3"/>
  <c r="X454" i="3"/>
  <c r="V454" i="3"/>
  <c r="T454" i="3"/>
  <c r="Q454" i="3"/>
  <c r="R454" i="3" s="1"/>
  <c r="O454" i="3"/>
  <c r="P454" i="3" s="1"/>
  <c r="J454" i="3"/>
  <c r="Z453" i="3"/>
  <c r="X453" i="3"/>
  <c r="V453" i="3"/>
  <c r="T453" i="3"/>
  <c r="Q453" i="3"/>
  <c r="R453" i="3" s="1"/>
  <c r="O453" i="3"/>
  <c r="P453" i="3" s="1"/>
  <c r="J453" i="3"/>
  <c r="Z452" i="3"/>
  <c r="X452" i="3"/>
  <c r="V452" i="3"/>
  <c r="T452" i="3"/>
  <c r="Q452" i="3"/>
  <c r="R452" i="3" s="1"/>
  <c r="O452" i="3"/>
  <c r="P452" i="3" s="1"/>
  <c r="J452" i="3"/>
  <c r="Z451" i="3"/>
  <c r="X451" i="3"/>
  <c r="V451" i="3"/>
  <c r="T451" i="3"/>
  <c r="Q451" i="3"/>
  <c r="R451" i="3" s="1"/>
  <c r="O451" i="3"/>
  <c r="P451" i="3" s="1"/>
  <c r="J451" i="3"/>
  <c r="Z450" i="3"/>
  <c r="X450" i="3"/>
  <c r="V450" i="3"/>
  <c r="T450" i="3"/>
  <c r="Q450" i="3"/>
  <c r="R450" i="3" s="1"/>
  <c r="O450" i="3"/>
  <c r="P450" i="3" s="1"/>
  <c r="J450" i="3"/>
  <c r="Z449" i="3"/>
  <c r="X449" i="3"/>
  <c r="V449" i="3"/>
  <c r="T449" i="3"/>
  <c r="Q449" i="3"/>
  <c r="R449" i="3" s="1"/>
  <c r="O449" i="3"/>
  <c r="P449" i="3" s="1"/>
  <c r="J449" i="3"/>
  <c r="Z448" i="3"/>
  <c r="X448" i="3"/>
  <c r="V448" i="3"/>
  <c r="T448" i="3"/>
  <c r="Q448" i="3"/>
  <c r="R448" i="3" s="1"/>
  <c r="O448" i="3"/>
  <c r="P448" i="3" s="1"/>
  <c r="J448" i="3"/>
  <c r="Z447" i="3"/>
  <c r="X447" i="3"/>
  <c r="V447" i="3"/>
  <c r="T447" i="3"/>
  <c r="Q447" i="3"/>
  <c r="R447" i="3" s="1"/>
  <c r="O447" i="3"/>
  <c r="P447" i="3" s="1"/>
  <c r="J447" i="3"/>
  <c r="Z446" i="3"/>
  <c r="X446" i="3"/>
  <c r="V446" i="3"/>
  <c r="T446" i="3"/>
  <c r="Q446" i="3"/>
  <c r="R446" i="3" s="1"/>
  <c r="O446" i="3"/>
  <c r="P446" i="3" s="1"/>
  <c r="J446" i="3"/>
  <c r="Z445" i="3"/>
  <c r="X445" i="3"/>
  <c r="V445" i="3"/>
  <c r="T445" i="3"/>
  <c r="Q445" i="3"/>
  <c r="R445" i="3" s="1"/>
  <c r="O445" i="3"/>
  <c r="P445" i="3" s="1"/>
  <c r="J445" i="3"/>
  <c r="Z444" i="3"/>
  <c r="X444" i="3"/>
  <c r="V444" i="3"/>
  <c r="T444" i="3"/>
  <c r="Q444" i="3"/>
  <c r="R444" i="3" s="1"/>
  <c r="O444" i="3"/>
  <c r="P444" i="3" s="1"/>
  <c r="J444" i="3"/>
  <c r="Z443" i="3"/>
  <c r="X443" i="3"/>
  <c r="V443" i="3"/>
  <c r="T443" i="3"/>
  <c r="Q443" i="3"/>
  <c r="R443" i="3" s="1"/>
  <c r="O443" i="3"/>
  <c r="P443" i="3" s="1"/>
  <c r="J443" i="3"/>
  <c r="Z442" i="3"/>
  <c r="X442" i="3"/>
  <c r="V442" i="3"/>
  <c r="T442" i="3"/>
  <c r="Q442" i="3"/>
  <c r="R442" i="3" s="1"/>
  <c r="O442" i="3"/>
  <c r="P442" i="3" s="1"/>
  <c r="J442" i="3"/>
  <c r="Z441" i="3"/>
  <c r="X441" i="3"/>
  <c r="V441" i="3"/>
  <c r="T441" i="3"/>
  <c r="Q441" i="3"/>
  <c r="R441" i="3" s="1"/>
  <c r="O441" i="3"/>
  <c r="P441" i="3" s="1"/>
  <c r="J441" i="3"/>
  <c r="Z440" i="3"/>
  <c r="X440" i="3"/>
  <c r="V440" i="3"/>
  <c r="T440" i="3"/>
  <c r="Q440" i="3"/>
  <c r="R440" i="3" s="1"/>
  <c r="O440" i="3"/>
  <c r="P440" i="3" s="1"/>
  <c r="J440" i="3"/>
  <c r="Z439" i="3"/>
  <c r="X439" i="3"/>
  <c r="V439" i="3"/>
  <c r="T439" i="3"/>
  <c r="Q439" i="3"/>
  <c r="R439" i="3" s="1"/>
  <c r="O439" i="3"/>
  <c r="P439" i="3" s="1"/>
  <c r="J439" i="3"/>
  <c r="Z438" i="3"/>
  <c r="X438" i="3"/>
  <c r="V438" i="3"/>
  <c r="T438" i="3"/>
  <c r="Q438" i="3"/>
  <c r="R438" i="3" s="1"/>
  <c r="O438" i="3"/>
  <c r="P438" i="3" s="1"/>
  <c r="J438" i="3"/>
  <c r="Z437" i="3"/>
  <c r="X437" i="3"/>
  <c r="V437" i="3"/>
  <c r="T437" i="3"/>
  <c r="Q437" i="3"/>
  <c r="R437" i="3" s="1"/>
  <c r="O437" i="3"/>
  <c r="P437" i="3" s="1"/>
  <c r="J437" i="3"/>
  <c r="Z436" i="3"/>
  <c r="X436" i="3"/>
  <c r="V436" i="3"/>
  <c r="T436" i="3"/>
  <c r="Q436" i="3"/>
  <c r="R436" i="3" s="1"/>
  <c r="O436" i="3"/>
  <c r="P436" i="3" s="1"/>
  <c r="J436" i="3"/>
  <c r="Z435" i="3"/>
  <c r="X435" i="3"/>
  <c r="V435" i="3"/>
  <c r="T435" i="3"/>
  <c r="Q435" i="3"/>
  <c r="R435" i="3" s="1"/>
  <c r="O435" i="3"/>
  <c r="P435" i="3" s="1"/>
  <c r="J435" i="3"/>
  <c r="Z434" i="3"/>
  <c r="X434" i="3"/>
  <c r="V434" i="3"/>
  <c r="T434" i="3"/>
  <c r="Q434" i="3"/>
  <c r="R434" i="3" s="1"/>
  <c r="O434" i="3"/>
  <c r="P434" i="3" s="1"/>
  <c r="J434" i="3"/>
  <c r="Z433" i="3"/>
  <c r="X433" i="3"/>
  <c r="V433" i="3"/>
  <c r="T433" i="3"/>
  <c r="Q433" i="3"/>
  <c r="R433" i="3" s="1"/>
  <c r="O433" i="3"/>
  <c r="P433" i="3" s="1"/>
  <c r="J433" i="3"/>
  <c r="Z432" i="3"/>
  <c r="X432" i="3"/>
  <c r="V432" i="3"/>
  <c r="T432" i="3"/>
  <c r="Q432" i="3"/>
  <c r="R432" i="3" s="1"/>
  <c r="O432" i="3"/>
  <c r="P432" i="3" s="1"/>
  <c r="J432" i="3"/>
  <c r="Z431" i="3"/>
  <c r="X431" i="3"/>
  <c r="V431" i="3"/>
  <c r="T431" i="3"/>
  <c r="Q431" i="3"/>
  <c r="R431" i="3" s="1"/>
  <c r="O431" i="3"/>
  <c r="P431" i="3" s="1"/>
  <c r="J431" i="3"/>
  <c r="Z430" i="3"/>
  <c r="X430" i="3"/>
  <c r="V430" i="3"/>
  <c r="T430" i="3"/>
  <c r="Q430" i="3"/>
  <c r="R430" i="3" s="1"/>
  <c r="O430" i="3"/>
  <c r="P430" i="3" s="1"/>
  <c r="J430" i="3"/>
  <c r="Z429" i="3"/>
  <c r="X429" i="3"/>
  <c r="V429" i="3"/>
  <c r="T429" i="3"/>
  <c r="Q429" i="3"/>
  <c r="R429" i="3" s="1"/>
  <c r="O429" i="3"/>
  <c r="P429" i="3" s="1"/>
  <c r="J429" i="3"/>
  <c r="Z428" i="3"/>
  <c r="X428" i="3"/>
  <c r="V428" i="3"/>
  <c r="T428" i="3"/>
  <c r="Q428" i="3"/>
  <c r="R428" i="3" s="1"/>
  <c r="O428" i="3"/>
  <c r="P428" i="3" s="1"/>
  <c r="J428" i="3"/>
  <c r="Z427" i="3"/>
  <c r="X427" i="3"/>
  <c r="V427" i="3"/>
  <c r="T427" i="3"/>
  <c r="Q427" i="3"/>
  <c r="R427" i="3" s="1"/>
  <c r="O427" i="3"/>
  <c r="P427" i="3" s="1"/>
  <c r="J427" i="3"/>
  <c r="Z426" i="3"/>
  <c r="X426" i="3"/>
  <c r="V426" i="3"/>
  <c r="T426" i="3"/>
  <c r="Q426" i="3"/>
  <c r="R426" i="3" s="1"/>
  <c r="O426" i="3"/>
  <c r="P426" i="3" s="1"/>
  <c r="J426" i="3"/>
  <c r="Z425" i="3"/>
  <c r="X425" i="3"/>
  <c r="V425" i="3"/>
  <c r="T425" i="3"/>
  <c r="Q425" i="3"/>
  <c r="R425" i="3" s="1"/>
  <c r="O425" i="3"/>
  <c r="P425" i="3" s="1"/>
  <c r="J425" i="3"/>
  <c r="Z424" i="3"/>
  <c r="X424" i="3"/>
  <c r="V424" i="3"/>
  <c r="T424" i="3"/>
  <c r="Q424" i="3"/>
  <c r="R424" i="3" s="1"/>
  <c r="O424" i="3"/>
  <c r="P424" i="3" s="1"/>
  <c r="J424" i="3"/>
  <c r="Z423" i="3"/>
  <c r="X423" i="3"/>
  <c r="V423" i="3"/>
  <c r="T423" i="3"/>
  <c r="Q423" i="3"/>
  <c r="R423" i="3" s="1"/>
  <c r="O423" i="3"/>
  <c r="P423" i="3" s="1"/>
  <c r="J423" i="3"/>
  <c r="Z422" i="3"/>
  <c r="X422" i="3"/>
  <c r="V422" i="3"/>
  <c r="T422" i="3"/>
  <c r="Q422" i="3"/>
  <c r="R422" i="3" s="1"/>
  <c r="O422" i="3"/>
  <c r="P422" i="3" s="1"/>
  <c r="J422" i="3"/>
  <c r="Z421" i="3"/>
  <c r="X421" i="3"/>
  <c r="V421" i="3"/>
  <c r="T421" i="3"/>
  <c r="Q421" i="3"/>
  <c r="R421" i="3" s="1"/>
  <c r="O421" i="3"/>
  <c r="P421" i="3" s="1"/>
  <c r="J421" i="3"/>
  <c r="Z420" i="3"/>
  <c r="X420" i="3"/>
  <c r="V420" i="3"/>
  <c r="T420" i="3"/>
  <c r="Q420" i="3"/>
  <c r="R420" i="3" s="1"/>
  <c r="O420" i="3"/>
  <c r="P420" i="3" s="1"/>
  <c r="J420" i="3"/>
  <c r="Z419" i="3"/>
  <c r="X419" i="3"/>
  <c r="V419" i="3"/>
  <c r="T419" i="3"/>
  <c r="Q419" i="3"/>
  <c r="R419" i="3" s="1"/>
  <c r="O419" i="3"/>
  <c r="P419" i="3" s="1"/>
  <c r="J419" i="3"/>
  <c r="Z418" i="3"/>
  <c r="X418" i="3"/>
  <c r="V418" i="3"/>
  <c r="T418" i="3"/>
  <c r="Q418" i="3"/>
  <c r="R418" i="3" s="1"/>
  <c r="O418" i="3"/>
  <c r="P418" i="3" s="1"/>
  <c r="J418" i="3"/>
  <c r="Z417" i="3"/>
  <c r="X417" i="3"/>
  <c r="V417" i="3"/>
  <c r="T417" i="3"/>
  <c r="Q417" i="3"/>
  <c r="R417" i="3" s="1"/>
  <c r="O417" i="3"/>
  <c r="P417" i="3" s="1"/>
  <c r="J417" i="3"/>
  <c r="Z416" i="3"/>
  <c r="X416" i="3"/>
  <c r="V416" i="3"/>
  <c r="T416" i="3"/>
  <c r="Q416" i="3"/>
  <c r="R416" i="3" s="1"/>
  <c r="O416" i="3"/>
  <c r="P416" i="3" s="1"/>
  <c r="J416" i="3"/>
  <c r="Z415" i="3"/>
  <c r="X415" i="3"/>
  <c r="V415" i="3"/>
  <c r="T415" i="3"/>
  <c r="Q415" i="3"/>
  <c r="R415" i="3" s="1"/>
  <c r="O415" i="3"/>
  <c r="P415" i="3" s="1"/>
  <c r="J415" i="3"/>
  <c r="Z414" i="3"/>
  <c r="X414" i="3"/>
  <c r="V414" i="3"/>
  <c r="T414" i="3"/>
  <c r="Q414" i="3"/>
  <c r="R414" i="3" s="1"/>
  <c r="O414" i="3"/>
  <c r="P414" i="3" s="1"/>
  <c r="J414" i="3"/>
  <c r="Z413" i="3"/>
  <c r="X413" i="3"/>
  <c r="V413" i="3"/>
  <c r="T413" i="3"/>
  <c r="Q413" i="3"/>
  <c r="R413" i="3" s="1"/>
  <c r="O413" i="3"/>
  <c r="P413" i="3" s="1"/>
  <c r="J413" i="3"/>
  <c r="Z412" i="3"/>
  <c r="X412" i="3"/>
  <c r="V412" i="3"/>
  <c r="T412" i="3"/>
  <c r="Q412" i="3"/>
  <c r="R412" i="3" s="1"/>
  <c r="O412" i="3"/>
  <c r="P412" i="3" s="1"/>
  <c r="J412" i="3"/>
  <c r="Z411" i="3"/>
  <c r="X411" i="3"/>
  <c r="V411" i="3"/>
  <c r="T411" i="3"/>
  <c r="Q411" i="3"/>
  <c r="R411" i="3" s="1"/>
  <c r="O411" i="3"/>
  <c r="P411" i="3" s="1"/>
  <c r="J411" i="3"/>
  <c r="Z410" i="3"/>
  <c r="X410" i="3"/>
  <c r="V410" i="3"/>
  <c r="T410" i="3"/>
  <c r="Q410" i="3"/>
  <c r="R410" i="3" s="1"/>
  <c r="O410" i="3"/>
  <c r="P410" i="3" s="1"/>
  <c r="J410" i="3"/>
  <c r="Z409" i="3"/>
  <c r="X409" i="3"/>
  <c r="V409" i="3"/>
  <c r="T409" i="3"/>
  <c r="Q409" i="3"/>
  <c r="R409" i="3" s="1"/>
  <c r="O409" i="3"/>
  <c r="P409" i="3" s="1"/>
  <c r="J409" i="3"/>
  <c r="Z408" i="3"/>
  <c r="X408" i="3"/>
  <c r="V408" i="3"/>
  <c r="T408" i="3"/>
  <c r="Q408" i="3"/>
  <c r="R408" i="3" s="1"/>
  <c r="O408" i="3"/>
  <c r="P408" i="3" s="1"/>
  <c r="J408" i="3"/>
  <c r="Z407" i="3"/>
  <c r="X407" i="3"/>
  <c r="V407" i="3"/>
  <c r="T407" i="3"/>
  <c r="Q407" i="3"/>
  <c r="R407" i="3" s="1"/>
  <c r="O407" i="3"/>
  <c r="P407" i="3" s="1"/>
  <c r="J407" i="3"/>
  <c r="Z406" i="3"/>
  <c r="X406" i="3"/>
  <c r="V406" i="3"/>
  <c r="T406" i="3"/>
  <c r="Q406" i="3"/>
  <c r="R406" i="3" s="1"/>
  <c r="O406" i="3"/>
  <c r="P406" i="3" s="1"/>
  <c r="J406" i="3"/>
  <c r="Z405" i="3"/>
  <c r="X405" i="3"/>
  <c r="V405" i="3"/>
  <c r="T405" i="3"/>
  <c r="Q405" i="3"/>
  <c r="R405" i="3" s="1"/>
  <c r="O405" i="3"/>
  <c r="P405" i="3" s="1"/>
  <c r="J405" i="3"/>
  <c r="Z404" i="3"/>
  <c r="X404" i="3"/>
  <c r="V404" i="3"/>
  <c r="T404" i="3"/>
  <c r="Q404" i="3"/>
  <c r="R404" i="3" s="1"/>
  <c r="O404" i="3"/>
  <c r="P404" i="3" s="1"/>
  <c r="J404" i="3"/>
  <c r="Z403" i="3"/>
  <c r="X403" i="3"/>
  <c r="V403" i="3"/>
  <c r="T403" i="3"/>
  <c r="Q403" i="3"/>
  <c r="R403" i="3" s="1"/>
  <c r="O403" i="3"/>
  <c r="P403" i="3" s="1"/>
  <c r="J403" i="3"/>
  <c r="Z402" i="3"/>
  <c r="X402" i="3"/>
  <c r="V402" i="3"/>
  <c r="T402" i="3"/>
  <c r="Q402" i="3"/>
  <c r="R402" i="3" s="1"/>
  <c r="O402" i="3"/>
  <c r="P402" i="3" s="1"/>
  <c r="J402" i="3"/>
  <c r="Z401" i="3"/>
  <c r="X401" i="3"/>
  <c r="V401" i="3"/>
  <c r="T401" i="3"/>
  <c r="Q401" i="3"/>
  <c r="R401" i="3" s="1"/>
  <c r="O401" i="3"/>
  <c r="P401" i="3" s="1"/>
  <c r="J401" i="3"/>
  <c r="Z400" i="3"/>
  <c r="X400" i="3"/>
  <c r="V400" i="3"/>
  <c r="T400" i="3"/>
  <c r="Q400" i="3"/>
  <c r="R400" i="3" s="1"/>
  <c r="O400" i="3"/>
  <c r="P400" i="3" s="1"/>
  <c r="J400" i="3"/>
  <c r="Z399" i="3"/>
  <c r="X399" i="3"/>
  <c r="V399" i="3"/>
  <c r="T399" i="3"/>
  <c r="Q399" i="3"/>
  <c r="R399" i="3" s="1"/>
  <c r="O399" i="3"/>
  <c r="P399" i="3" s="1"/>
  <c r="J399" i="3"/>
  <c r="Z398" i="3"/>
  <c r="X398" i="3"/>
  <c r="V398" i="3"/>
  <c r="T398" i="3"/>
  <c r="Q398" i="3"/>
  <c r="R398" i="3" s="1"/>
  <c r="O398" i="3"/>
  <c r="P398" i="3" s="1"/>
  <c r="J398" i="3"/>
  <c r="Z397" i="3"/>
  <c r="X397" i="3"/>
  <c r="V397" i="3"/>
  <c r="T397" i="3"/>
  <c r="Q397" i="3"/>
  <c r="R397" i="3" s="1"/>
  <c r="O397" i="3"/>
  <c r="P397" i="3" s="1"/>
  <c r="J397" i="3"/>
  <c r="Z396" i="3"/>
  <c r="X396" i="3"/>
  <c r="V396" i="3"/>
  <c r="T396" i="3"/>
  <c r="Q396" i="3"/>
  <c r="R396" i="3" s="1"/>
  <c r="O396" i="3"/>
  <c r="P396" i="3" s="1"/>
  <c r="J396" i="3"/>
  <c r="Z395" i="3"/>
  <c r="X395" i="3"/>
  <c r="V395" i="3"/>
  <c r="T395" i="3"/>
  <c r="Q395" i="3"/>
  <c r="R395" i="3" s="1"/>
  <c r="O395" i="3"/>
  <c r="P395" i="3" s="1"/>
  <c r="J395" i="3"/>
  <c r="Z394" i="3"/>
  <c r="X394" i="3"/>
  <c r="V394" i="3"/>
  <c r="T394" i="3"/>
  <c r="Q394" i="3"/>
  <c r="R394" i="3" s="1"/>
  <c r="O394" i="3"/>
  <c r="P394" i="3" s="1"/>
  <c r="J394" i="3"/>
  <c r="Z393" i="3"/>
  <c r="X393" i="3"/>
  <c r="V393" i="3"/>
  <c r="T393" i="3"/>
  <c r="Q393" i="3"/>
  <c r="R393" i="3" s="1"/>
  <c r="O393" i="3"/>
  <c r="P393" i="3" s="1"/>
  <c r="J393" i="3"/>
  <c r="Z392" i="3"/>
  <c r="X392" i="3"/>
  <c r="V392" i="3"/>
  <c r="T392" i="3"/>
  <c r="Q392" i="3"/>
  <c r="R392" i="3" s="1"/>
  <c r="O392" i="3"/>
  <c r="P392" i="3" s="1"/>
  <c r="J392" i="3"/>
  <c r="Z391" i="3"/>
  <c r="X391" i="3"/>
  <c r="V391" i="3"/>
  <c r="T391" i="3"/>
  <c r="Q391" i="3"/>
  <c r="R391" i="3" s="1"/>
  <c r="O391" i="3"/>
  <c r="P391" i="3" s="1"/>
  <c r="J391" i="3"/>
  <c r="Z390" i="3"/>
  <c r="X390" i="3"/>
  <c r="V390" i="3"/>
  <c r="T390" i="3"/>
  <c r="Q390" i="3"/>
  <c r="R390" i="3" s="1"/>
  <c r="O390" i="3"/>
  <c r="P390" i="3" s="1"/>
  <c r="J390" i="3"/>
  <c r="Z389" i="3"/>
  <c r="X389" i="3"/>
  <c r="V389" i="3"/>
  <c r="T389" i="3"/>
  <c r="Q389" i="3"/>
  <c r="R389" i="3" s="1"/>
  <c r="O389" i="3"/>
  <c r="P389" i="3" s="1"/>
  <c r="J389" i="3"/>
  <c r="Z388" i="3"/>
  <c r="X388" i="3"/>
  <c r="V388" i="3"/>
  <c r="T388" i="3"/>
  <c r="Q388" i="3"/>
  <c r="R388" i="3" s="1"/>
  <c r="O388" i="3"/>
  <c r="P388" i="3" s="1"/>
  <c r="J388" i="3"/>
  <c r="Z387" i="3"/>
  <c r="X387" i="3"/>
  <c r="V387" i="3"/>
  <c r="T387" i="3"/>
  <c r="Q387" i="3"/>
  <c r="R387" i="3" s="1"/>
  <c r="O387" i="3"/>
  <c r="P387" i="3" s="1"/>
  <c r="J387" i="3"/>
  <c r="Z386" i="3"/>
  <c r="X386" i="3"/>
  <c r="V386" i="3"/>
  <c r="T386" i="3"/>
  <c r="Q386" i="3"/>
  <c r="R386" i="3" s="1"/>
  <c r="O386" i="3"/>
  <c r="P386" i="3" s="1"/>
  <c r="J386" i="3"/>
  <c r="Z385" i="3"/>
  <c r="X385" i="3"/>
  <c r="V385" i="3"/>
  <c r="T385" i="3"/>
  <c r="Q385" i="3"/>
  <c r="R385" i="3" s="1"/>
  <c r="O385" i="3"/>
  <c r="P385" i="3" s="1"/>
  <c r="J385" i="3"/>
  <c r="Z384" i="3"/>
  <c r="X384" i="3"/>
  <c r="V384" i="3"/>
  <c r="T384" i="3"/>
  <c r="Q384" i="3"/>
  <c r="R384" i="3" s="1"/>
  <c r="O384" i="3"/>
  <c r="P384" i="3" s="1"/>
  <c r="J384" i="3"/>
  <c r="Z383" i="3"/>
  <c r="X383" i="3"/>
  <c r="V383" i="3"/>
  <c r="T383" i="3"/>
  <c r="Q383" i="3"/>
  <c r="R383" i="3" s="1"/>
  <c r="O383" i="3"/>
  <c r="P383" i="3" s="1"/>
  <c r="J383" i="3"/>
  <c r="Z382" i="3"/>
  <c r="X382" i="3"/>
  <c r="V382" i="3"/>
  <c r="T382" i="3"/>
  <c r="Q382" i="3"/>
  <c r="R382" i="3" s="1"/>
  <c r="O382" i="3"/>
  <c r="P382" i="3" s="1"/>
  <c r="J382" i="3"/>
  <c r="Z381" i="3"/>
  <c r="X381" i="3"/>
  <c r="V381" i="3"/>
  <c r="T381" i="3"/>
  <c r="Q381" i="3"/>
  <c r="R381" i="3" s="1"/>
  <c r="O381" i="3"/>
  <c r="P381" i="3" s="1"/>
  <c r="J381" i="3"/>
  <c r="Z380" i="3"/>
  <c r="X380" i="3"/>
  <c r="V380" i="3"/>
  <c r="T380" i="3"/>
  <c r="Q380" i="3"/>
  <c r="R380" i="3" s="1"/>
  <c r="O380" i="3"/>
  <c r="P380" i="3" s="1"/>
  <c r="J380" i="3"/>
  <c r="Z379" i="3"/>
  <c r="X379" i="3"/>
  <c r="V379" i="3"/>
  <c r="T379" i="3"/>
  <c r="Q379" i="3"/>
  <c r="R379" i="3" s="1"/>
  <c r="O379" i="3"/>
  <c r="P379" i="3" s="1"/>
  <c r="J379" i="3"/>
  <c r="Z378" i="3"/>
  <c r="X378" i="3"/>
  <c r="V378" i="3"/>
  <c r="T378" i="3"/>
  <c r="Q378" i="3"/>
  <c r="R378" i="3" s="1"/>
  <c r="O378" i="3"/>
  <c r="P378" i="3" s="1"/>
  <c r="J378" i="3"/>
  <c r="Z377" i="3"/>
  <c r="X377" i="3"/>
  <c r="V377" i="3"/>
  <c r="T377" i="3"/>
  <c r="Q377" i="3"/>
  <c r="R377" i="3" s="1"/>
  <c r="O377" i="3"/>
  <c r="P377" i="3" s="1"/>
  <c r="J377" i="3"/>
  <c r="Z376" i="3"/>
  <c r="X376" i="3"/>
  <c r="V376" i="3"/>
  <c r="T376" i="3"/>
  <c r="Q376" i="3"/>
  <c r="R376" i="3" s="1"/>
  <c r="O376" i="3"/>
  <c r="P376" i="3" s="1"/>
  <c r="J376" i="3"/>
  <c r="Z375" i="3"/>
  <c r="X375" i="3"/>
  <c r="V375" i="3"/>
  <c r="T375" i="3"/>
  <c r="Q375" i="3"/>
  <c r="R375" i="3" s="1"/>
  <c r="O375" i="3"/>
  <c r="P375" i="3" s="1"/>
  <c r="J375" i="3"/>
  <c r="Z374" i="3"/>
  <c r="X374" i="3"/>
  <c r="V374" i="3"/>
  <c r="T374" i="3"/>
  <c r="Q374" i="3"/>
  <c r="R374" i="3" s="1"/>
  <c r="O374" i="3"/>
  <c r="P374" i="3" s="1"/>
  <c r="J374" i="3"/>
  <c r="Z373" i="3"/>
  <c r="X373" i="3"/>
  <c r="V373" i="3"/>
  <c r="T373" i="3"/>
  <c r="Q373" i="3"/>
  <c r="R373" i="3" s="1"/>
  <c r="O373" i="3"/>
  <c r="P373" i="3" s="1"/>
  <c r="J373" i="3"/>
  <c r="Z372" i="3"/>
  <c r="X372" i="3"/>
  <c r="V372" i="3"/>
  <c r="T372" i="3"/>
  <c r="Q372" i="3"/>
  <c r="R372" i="3" s="1"/>
  <c r="O372" i="3"/>
  <c r="P372" i="3" s="1"/>
  <c r="J372" i="3"/>
  <c r="Z371" i="3"/>
  <c r="X371" i="3"/>
  <c r="V371" i="3"/>
  <c r="T371" i="3"/>
  <c r="Q371" i="3"/>
  <c r="R371" i="3" s="1"/>
  <c r="O371" i="3"/>
  <c r="P371" i="3" s="1"/>
  <c r="J371" i="3"/>
  <c r="Z370" i="3"/>
  <c r="X370" i="3"/>
  <c r="V370" i="3"/>
  <c r="T370" i="3"/>
  <c r="Q370" i="3"/>
  <c r="R370" i="3" s="1"/>
  <c r="O370" i="3"/>
  <c r="P370" i="3" s="1"/>
  <c r="J370" i="3"/>
  <c r="Z369" i="3"/>
  <c r="X369" i="3"/>
  <c r="V369" i="3"/>
  <c r="T369" i="3"/>
  <c r="Q369" i="3"/>
  <c r="R369" i="3" s="1"/>
  <c r="O369" i="3"/>
  <c r="P369" i="3" s="1"/>
  <c r="J369" i="3"/>
  <c r="Z368" i="3"/>
  <c r="X368" i="3"/>
  <c r="V368" i="3"/>
  <c r="T368" i="3"/>
  <c r="Q368" i="3"/>
  <c r="R368" i="3" s="1"/>
  <c r="O368" i="3"/>
  <c r="P368" i="3" s="1"/>
  <c r="J368" i="3"/>
  <c r="Z367" i="3"/>
  <c r="X367" i="3"/>
  <c r="V367" i="3"/>
  <c r="T367" i="3"/>
  <c r="Q367" i="3"/>
  <c r="R367" i="3" s="1"/>
  <c r="O367" i="3"/>
  <c r="P367" i="3" s="1"/>
  <c r="J367" i="3"/>
  <c r="Z366" i="3"/>
  <c r="X366" i="3"/>
  <c r="V366" i="3"/>
  <c r="T366" i="3"/>
  <c r="Q366" i="3"/>
  <c r="R366" i="3" s="1"/>
  <c r="O366" i="3"/>
  <c r="P366" i="3" s="1"/>
  <c r="J366" i="3"/>
  <c r="Z365" i="3"/>
  <c r="X365" i="3"/>
  <c r="V365" i="3"/>
  <c r="T365" i="3"/>
  <c r="Q365" i="3"/>
  <c r="R365" i="3" s="1"/>
  <c r="O365" i="3"/>
  <c r="P365" i="3" s="1"/>
  <c r="J365" i="3"/>
  <c r="Z364" i="3"/>
  <c r="X364" i="3"/>
  <c r="V364" i="3"/>
  <c r="T364" i="3"/>
  <c r="Q364" i="3"/>
  <c r="R364" i="3" s="1"/>
  <c r="O364" i="3"/>
  <c r="P364" i="3" s="1"/>
  <c r="J364" i="3"/>
  <c r="Z363" i="3"/>
  <c r="X363" i="3"/>
  <c r="V363" i="3"/>
  <c r="T363" i="3"/>
  <c r="Q363" i="3"/>
  <c r="R363" i="3" s="1"/>
  <c r="O363" i="3"/>
  <c r="P363" i="3" s="1"/>
  <c r="J363" i="3"/>
  <c r="Z362" i="3"/>
  <c r="X362" i="3"/>
  <c r="V362" i="3"/>
  <c r="T362" i="3"/>
  <c r="Q362" i="3"/>
  <c r="R362" i="3" s="1"/>
  <c r="O362" i="3"/>
  <c r="P362" i="3" s="1"/>
  <c r="J362" i="3"/>
  <c r="Z361" i="3"/>
  <c r="X361" i="3"/>
  <c r="V361" i="3"/>
  <c r="T361" i="3"/>
  <c r="Q361" i="3"/>
  <c r="R361" i="3" s="1"/>
  <c r="O361" i="3"/>
  <c r="P361" i="3" s="1"/>
  <c r="J361" i="3"/>
  <c r="Z360" i="3"/>
  <c r="X360" i="3"/>
  <c r="V360" i="3"/>
  <c r="T360" i="3"/>
  <c r="Q360" i="3"/>
  <c r="R360" i="3" s="1"/>
  <c r="O360" i="3"/>
  <c r="P360" i="3" s="1"/>
  <c r="J360" i="3"/>
  <c r="Z359" i="3"/>
  <c r="X359" i="3"/>
  <c r="V359" i="3"/>
  <c r="T359" i="3"/>
  <c r="Q359" i="3"/>
  <c r="R359" i="3" s="1"/>
  <c r="O359" i="3"/>
  <c r="P359" i="3" s="1"/>
  <c r="J359" i="3"/>
  <c r="Z358" i="3"/>
  <c r="X358" i="3"/>
  <c r="V358" i="3"/>
  <c r="T358" i="3"/>
  <c r="Q358" i="3"/>
  <c r="R358" i="3" s="1"/>
  <c r="O358" i="3"/>
  <c r="P358" i="3" s="1"/>
  <c r="J358" i="3"/>
  <c r="Z357" i="3"/>
  <c r="X357" i="3"/>
  <c r="V357" i="3"/>
  <c r="T357" i="3"/>
  <c r="Q357" i="3"/>
  <c r="R357" i="3" s="1"/>
  <c r="O357" i="3"/>
  <c r="P357" i="3" s="1"/>
  <c r="J357" i="3"/>
  <c r="Z356" i="3"/>
  <c r="X356" i="3"/>
  <c r="V356" i="3"/>
  <c r="T356" i="3"/>
  <c r="Q356" i="3"/>
  <c r="R356" i="3" s="1"/>
  <c r="O356" i="3"/>
  <c r="P356" i="3" s="1"/>
  <c r="J356" i="3"/>
  <c r="Z355" i="3"/>
  <c r="X355" i="3"/>
  <c r="V355" i="3"/>
  <c r="T355" i="3"/>
  <c r="Q355" i="3"/>
  <c r="R355" i="3" s="1"/>
  <c r="O355" i="3"/>
  <c r="P355" i="3" s="1"/>
  <c r="J355" i="3"/>
  <c r="Z354" i="3"/>
  <c r="X354" i="3"/>
  <c r="V354" i="3"/>
  <c r="T354" i="3"/>
  <c r="Q354" i="3"/>
  <c r="R354" i="3" s="1"/>
  <c r="O354" i="3"/>
  <c r="P354" i="3" s="1"/>
  <c r="J354" i="3"/>
  <c r="Z353" i="3"/>
  <c r="X353" i="3"/>
  <c r="V353" i="3"/>
  <c r="T353" i="3"/>
  <c r="Q353" i="3"/>
  <c r="R353" i="3" s="1"/>
  <c r="O353" i="3"/>
  <c r="P353" i="3" s="1"/>
  <c r="J353" i="3"/>
  <c r="Z352" i="3"/>
  <c r="X352" i="3"/>
  <c r="V352" i="3"/>
  <c r="T352" i="3"/>
  <c r="Q352" i="3"/>
  <c r="R352" i="3" s="1"/>
  <c r="O352" i="3"/>
  <c r="P352" i="3" s="1"/>
  <c r="J352" i="3"/>
  <c r="Z351" i="3"/>
  <c r="X351" i="3"/>
  <c r="V351" i="3"/>
  <c r="T351" i="3"/>
  <c r="Q351" i="3"/>
  <c r="R351" i="3" s="1"/>
  <c r="O351" i="3"/>
  <c r="P351" i="3" s="1"/>
  <c r="J351" i="3"/>
  <c r="Z350" i="3"/>
  <c r="X350" i="3"/>
  <c r="V350" i="3"/>
  <c r="T350" i="3"/>
  <c r="Q350" i="3"/>
  <c r="R350" i="3" s="1"/>
  <c r="O350" i="3"/>
  <c r="P350" i="3" s="1"/>
  <c r="J350" i="3"/>
  <c r="Z349" i="3"/>
  <c r="X349" i="3"/>
  <c r="V349" i="3"/>
  <c r="T349" i="3"/>
  <c r="Q349" i="3"/>
  <c r="R349" i="3" s="1"/>
  <c r="O349" i="3"/>
  <c r="P349" i="3" s="1"/>
  <c r="J349" i="3"/>
  <c r="Z348" i="3"/>
  <c r="X348" i="3"/>
  <c r="V348" i="3"/>
  <c r="T348" i="3"/>
  <c r="Q348" i="3"/>
  <c r="R348" i="3" s="1"/>
  <c r="O348" i="3"/>
  <c r="P348" i="3" s="1"/>
  <c r="J348" i="3"/>
  <c r="Z347" i="3"/>
  <c r="X347" i="3"/>
  <c r="V347" i="3"/>
  <c r="T347" i="3"/>
  <c r="Q347" i="3"/>
  <c r="R347" i="3" s="1"/>
  <c r="O347" i="3"/>
  <c r="P347" i="3" s="1"/>
  <c r="J347" i="3"/>
  <c r="Z346" i="3"/>
  <c r="X346" i="3"/>
  <c r="V346" i="3"/>
  <c r="T346" i="3"/>
  <c r="Q346" i="3"/>
  <c r="R346" i="3" s="1"/>
  <c r="O346" i="3"/>
  <c r="P346" i="3" s="1"/>
  <c r="J346" i="3"/>
  <c r="Z345" i="3"/>
  <c r="X345" i="3"/>
  <c r="V345" i="3"/>
  <c r="T345" i="3"/>
  <c r="Q345" i="3"/>
  <c r="R345" i="3" s="1"/>
  <c r="O345" i="3"/>
  <c r="P345" i="3" s="1"/>
  <c r="J345" i="3"/>
  <c r="Z344" i="3"/>
  <c r="X344" i="3"/>
  <c r="V344" i="3"/>
  <c r="T344" i="3"/>
  <c r="Q344" i="3"/>
  <c r="R344" i="3" s="1"/>
  <c r="O344" i="3"/>
  <c r="P344" i="3" s="1"/>
  <c r="J344" i="3"/>
  <c r="Z343" i="3"/>
  <c r="X343" i="3"/>
  <c r="V343" i="3"/>
  <c r="T343" i="3"/>
  <c r="Q343" i="3"/>
  <c r="R343" i="3" s="1"/>
  <c r="O343" i="3"/>
  <c r="P343" i="3" s="1"/>
  <c r="J343" i="3"/>
  <c r="Z342" i="3"/>
  <c r="X342" i="3"/>
  <c r="V342" i="3"/>
  <c r="T342" i="3"/>
  <c r="Q342" i="3"/>
  <c r="R342" i="3" s="1"/>
  <c r="O342" i="3"/>
  <c r="P342" i="3" s="1"/>
  <c r="J342" i="3"/>
  <c r="Z341" i="3"/>
  <c r="X341" i="3"/>
  <c r="V341" i="3"/>
  <c r="T341" i="3"/>
  <c r="Q341" i="3"/>
  <c r="R341" i="3" s="1"/>
  <c r="O341" i="3"/>
  <c r="P341" i="3" s="1"/>
  <c r="J341" i="3"/>
  <c r="Z340" i="3"/>
  <c r="X340" i="3"/>
  <c r="V340" i="3"/>
  <c r="T340" i="3"/>
  <c r="Q340" i="3"/>
  <c r="R340" i="3" s="1"/>
  <c r="O340" i="3"/>
  <c r="P340" i="3" s="1"/>
  <c r="J340" i="3"/>
  <c r="Z339" i="3"/>
  <c r="X339" i="3"/>
  <c r="V339" i="3"/>
  <c r="T339" i="3"/>
  <c r="Q339" i="3"/>
  <c r="R339" i="3" s="1"/>
  <c r="O339" i="3"/>
  <c r="P339" i="3" s="1"/>
  <c r="J339" i="3"/>
  <c r="Z338" i="3"/>
  <c r="X338" i="3"/>
  <c r="V338" i="3"/>
  <c r="T338" i="3"/>
  <c r="Q338" i="3"/>
  <c r="R338" i="3" s="1"/>
  <c r="O338" i="3"/>
  <c r="P338" i="3" s="1"/>
  <c r="J338" i="3"/>
  <c r="Z337" i="3"/>
  <c r="X337" i="3"/>
  <c r="V337" i="3"/>
  <c r="T337" i="3"/>
  <c r="Q337" i="3"/>
  <c r="R337" i="3" s="1"/>
  <c r="O337" i="3"/>
  <c r="P337" i="3" s="1"/>
  <c r="J337" i="3"/>
  <c r="Z336" i="3"/>
  <c r="X336" i="3"/>
  <c r="V336" i="3"/>
  <c r="T336" i="3"/>
  <c r="Q336" i="3"/>
  <c r="R336" i="3" s="1"/>
  <c r="O336" i="3"/>
  <c r="P336" i="3" s="1"/>
  <c r="J336" i="3"/>
  <c r="Z335" i="3"/>
  <c r="X335" i="3"/>
  <c r="V335" i="3"/>
  <c r="T335" i="3"/>
  <c r="Q335" i="3"/>
  <c r="R335" i="3" s="1"/>
  <c r="O335" i="3"/>
  <c r="P335" i="3" s="1"/>
  <c r="J335" i="3"/>
  <c r="Z334" i="3"/>
  <c r="X334" i="3"/>
  <c r="V334" i="3"/>
  <c r="T334" i="3"/>
  <c r="Q334" i="3"/>
  <c r="R334" i="3" s="1"/>
  <c r="O334" i="3"/>
  <c r="P334" i="3" s="1"/>
  <c r="J334" i="3"/>
  <c r="Z333" i="3"/>
  <c r="X333" i="3"/>
  <c r="V333" i="3"/>
  <c r="T333" i="3"/>
  <c r="Q333" i="3"/>
  <c r="R333" i="3" s="1"/>
  <c r="O333" i="3"/>
  <c r="P333" i="3" s="1"/>
  <c r="J333" i="3"/>
  <c r="Z332" i="3"/>
  <c r="X332" i="3"/>
  <c r="V332" i="3"/>
  <c r="T332" i="3"/>
  <c r="Q332" i="3"/>
  <c r="R332" i="3" s="1"/>
  <c r="O332" i="3"/>
  <c r="P332" i="3" s="1"/>
  <c r="J332" i="3"/>
  <c r="Z331" i="3"/>
  <c r="X331" i="3"/>
  <c r="V331" i="3"/>
  <c r="T331" i="3"/>
  <c r="Q331" i="3"/>
  <c r="R331" i="3" s="1"/>
  <c r="O331" i="3"/>
  <c r="P331" i="3" s="1"/>
  <c r="J331" i="3"/>
  <c r="Z330" i="3"/>
  <c r="X330" i="3"/>
  <c r="V330" i="3"/>
  <c r="T330" i="3"/>
  <c r="Q330" i="3"/>
  <c r="R330" i="3" s="1"/>
  <c r="O330" i="3"/>
  <c r="P330" i="3" s="1"/>
  <c r="J330" i="3"/>
  <c r="Z329" i="3"/>
  <c r="X329" i="3"/>
  <c r="V329" i="3"/>
  <c r="T329" i="3"/>
  <c r="Q329" i="3"/>
  <c r="R329" i="3" s="1"/>
  <c r="O329" i="3"/>
  <c r="P329" i="3" s="1"/>
  <c r="J329" i="3"/>
  <c r="Z328" i="3"/>
  <c r="X328" i="3"/>
  <c r="V328" i="3"/>
  <c r="T328" i="3"/>
  <c r="Q328" i="3"/>
  <c r="R328" i="3" s="1"/>
  <c r="O328" i="3"/>
  <c r="P328" i="3" s="1"/>
  <c r="J328" i="3"/>
  <c r="Z327" i="3"/>
  <c r="X327" i="3"/>
  <c r="V327" i="3"/>
  <c r="T327" i="3"/>
  <c r="Q327" i="3"/>
  <c r="R327" i="3" s="1"/>
  <c r="O327" i="3"/>
  <c r="P327" i="3" s="1"/>
  <c r="J327" i="3"/>
  <c r="Z326" i="3"/>
  <c r="X326" i="3"/>
  <c r="V326" i="3"/>
  <c r="T326" i="3"/>
  <c r="Q326" i="3"/>
  <c r="R326" i="3" s="1"/>
  <c r="O326" i="3"/>
  <c r="P326" i="3" s="1"/>
  <c r="J326" i="3"/>
  <c r="Z325" i="3"/>
  <c r="X325" i="3"/>
  <c r="V325" i="3"/>
  <c r="T325" i="3"/>
  <c r="Q325" i="3"/>
  <c r="R325" i="3" s="1"/>
  <c r="O325" i="3"/>
  <c r="P325" i="3" s="1"/>
  <c r="J325" i="3"/>
  <c r="Z324" i="3"/>
  <c r="X324" i="3"/>
  <c r="V324" i="3"/>
  <c r="T324" i="3"/>
  <c r="Q324" i="3"/>
  <c r="R324" i="3" s="1"/>
  <c r="O324" i="3"/>
  <c r="P324" i="3" s="1"/>
  <c r="J324" i="3"/>
  <c r="Z323" i="3"/>
  <c r="X323" i="3"/>
  <c r="V323" i="3"/>
  <c r="T323" i="3"/>
  <c r="Q323" i="3"/>
  <c r="R323" i="3" s="1"/>
  <c r="O323" i="3"/>
  <c r="P323" i="3" s="1"/>
  <c r="J323" i="3"/>
  <c r="Z322" i="3"/>
  <c r="X322" i="3"/>
  <c r="V322" i="3"/>
  <c r="T322" i="3"/>
  <c r="Q322" i="3"/>
  <c r="R322" i="3" s="1"/>
  <c r="O322" i="3"/>
  <c r="P322" i="3" s="1"/>
  <c r="J322" i="3"/>
  <c r="Z321" i="3"/>
  <c r="X321" i="3"/>
  <c r="V321" i="3"/>
  <c r="T321" i="3"/>
  <c r="Q321" i="3"/>
  <c r="R321" i="3" s="1"/>
  <c r="O321" i="3"/>
  <c r="P321" i="3" s="1"/>
  <c r="J321" i="3"/>
  <c r="Z320" i="3"/>
  <c r="X320" i="3"/>
  <c r="V320" i="3"/>
  <c r="T320" i="3"/>
  <c r="Q320" i="3"/>
  <c r="R320" i="3" s="1"/>
  <c r="O320" i="3"/>
  <c r="P320" i="3" s="1"/>
  <c r="J320" i="3"/>
  <c r="Z319" i="3"/>
  <c r="X319" i="3"/>
  <c r="V319" i="3"/>
  <c r="T319" i="3"/>
  <c r="Q319" i="3"/>
  <c r="R319" i="3" s="1"/>
  <c r="O319" i="3"/>
  <c r="P319" i="3" s="1"/>
  <c r="J319" i="3"/>
  <c r="Z318" i="3"/>
  <c r="X318" i="3"/>
  <c r="V318" i="3"/>
  <c r="T318" i="3"/>
  <c r="Q318" i="3"/>
  <c r="R318" i="3" s="1"/>
  <c r="O318" i="3"/>
  <c r="P318" i="3" s="1"/>
  <c r="J318" i="3"/>
  <c r="Z317" i="3"/>
  <c r="X317" i="3"/>
  <c r="V317" i="3"/>
  <c r="T317" i="3"/>
  <c r="Q317" i="3"/>
  <c r="R317" i="3" s="1"/>
  <c r="O317" i="3"/>
  <c r="P317" i="3" s="1"/>
  <c r="J317" i="3"/>
  <c r="Z316" i="3"/>
  <c r="X316" i="3"/>
  <c r="V316" i="3"/>
  <c r="T316" i="3"/>
  <c r="Q316" i="3"/>
  <c r="R316" i="3" s="1"/>
  <c r="O316" i="3"/>
  <c r="P316" i="3" s="1"/>
  <c r="J316" i="3"/>
  <c r="Z315" i="3"/>
  <c r="X315" i="3"/>
  <c r="V315" i="3"/>
  <c r="T315" i="3"/>
  <c r="Q315" i="3"/>
  <c r="R315" i="3" s="1"/>
  <c r="O315" i="3"/>
  <c r="P315" i="3" s="1"/>
  <c r="J315" i="3"/>
  <c r="Z314" i="3"/>
  <c r="X314" i="3"/>
  <c r="V314" i="3"/>
  <c r="T314" i="3"/>
  <c r="Q314" i="3"/>
  <c r="R314" i="3" s="1"/>
  <c r="O314" i="3"/>
  <c r="P314" i="3" s="1"/>
  <c r="J314" i="3"/>
  <c r="Z313" i="3"/>
  <c r="X313" i="3"/>
  <c r="V313" i="3"/>
  <c r="T313" i="3"/>
  <c r="Q313" i="3"/>
  <c r="R313" i="3" s="1"/>
  <c r="O313" i="3"/>
  <c r="P313" i="3" s="1"/>
  <c r="J313" i="3"/>
  <c r="Z312" i="3"/>
  <c r="X312" i="3"/>
  <c r="V312" i="3"/>
  <c r="T312" i="3"/>
  <c r="Q312" i="3"/>
  <c r="R312" i="3" s="1"/>
  <c r="O312" i="3"/>
  <c r="P312" i="3" s="1"/>
  <c r="J312" i="3"/>
  <c r="Z311" i="3"/>
  <c r="X311" i="3"/>
  <c r="V311" i="3"/>
  <c r="T311" i="3"/>
  <c r="Q311" i="3"/>
  <c r="R311" i="3" s="1"/>
  <c r="O311" i="3"/>
  <c r="P311" i="3" s="1"/>
  <c r="J311" i="3"/>
  <c r="Z310" i="3"/>
  <c r="X310" i="3"/>
  <c r="V310" i="3"/>
  <c r="T310" i="3"/>
  <c r="Q310" i="3"/>
  <c r="R310" i="3" s="1"/>
  <c r="O310" i="3"/>
  <c r="P310" i="3" s="1"/>
  <c r="J310" i="3"/>
  <c r="Z309" i="3"/>
  <c r="X309" i="3"/>
  <c r="V309" i="3"/>
  <c r="T309" i="3"/>
  <c r="Q309" i="3"/>
  <c r="R309" i="3" s="1"/>
  <c r="O309" i="3"/>
  <c r="P309" i="3" s="1"/>
  <c r="J309" i="3"/>
  <c r="Z308" i="3"/>
  <c r="X308" i="3"/>
  <c r="V308" i="3"/>
  <c r="T308" i="3"/>
  <c r="Q308" i="3"/>
  <c r="R308" i="3" s="1"/>
  <c r="O308" i="3"/>
  <c r="P308" i="3" s="1"/>
  <c r="J308" i="3"/>
  <c r="Z307" i="3"/>
  <c r="X307" i="3"/>
  <c r="V307" i="3"/>
  <c r="T307" i="3"/>
  <c r="Q307" i="3"/>
  <c r="R307" i="3" s="1"/>
  <c r="O307" i="3"/>
  <c r="P307" i="3" s="1"/>
  <c r="J307" i="3"/>
  <c r="Z306" i="3"/>
  <c r="X306" i="3"/>
  <c r="V306" i="3"/>
  <c r="T306" i="3"/>
  <c r="Q306" i="3"/>
  <c r="R306" i="3" s="1"/>
  <c r="O306" i="3"/>
  <c r="P306" i="3" s="1"/>
  <c r="J306" i="3"/>
  <c r="Z305" i="3"/>
  <c r="X305" i="3"/>
  <c r="V305" i="3"/>
  <c r="T305" i="3"/>
  <c r="Q305" i="3"/>
  <c r="R305" i="3" s="1"/>
  <c r="O305" i="3"/>
  <c r="P305" i="3" s="1"/>
  <c r="J305" i="3"/>
  <c r="Z304" i="3"/>
  <c r="X304" i="3"/>
  <c r="V304" i="3"/>
  <c r="T304" i="3"/>
  <c r="Q304" i="3"/>
  <c r="R304" i="3" s="1"/>
  <c r="O304" i="3"/>
  <c r="P304" i="3" s="1"/>
  <c r="J304" i="3"/>
  <c r="Z303" i="3"/>
  <c r="X303" i="3"/>
  <c r="V303" i="3"/>
  <c r="T303" i="3"/>
  <c r="Q303" i="3"/>
  <c r="R303" i="3" s="1"/>
  <c r="O303" i="3"/>
  <c r="P303" i="3" s="1"/>
  <c r="J303" i="3"/>
  <c r="Z302" i="3"/>
  <c r="X302" i="3"/>
  <c r="V302" i="3"/>
  <c r="T302" i="3"/>
  <c r="Q302" i="3"/>
  <c r="R302" i="3" s="1"/>
  <c r="O302" i="3"/>
  <c r="P302" i="3" s="1"/>
  <c r="J302" i="3"/>
  <c r="Z301" i="3"/>
  <c r="X301" i="3"/>
  <c r="V301" i="3"/>
  <c r="T301" i="3"/>
  <c r="Q301" i="3"/>
  <c r="R301" i="3" s="1"/>
  <c r="O301" i="3"/>
  <c r="P301" i="3" s="1"/>
  <c r="J301" i="3"/>
  <c r="Z300" i="3"/>
  <c r="X300" i="3"/>
  <c r="V300" i="3"/>
  <c r="T300" i="3"/>
  <c r="Q300" i="3"/>
  <c r="R300" i="3" s="1"/>
  <c r="O300" i="3"/>
  <c r="P300" i="3" s="1"/>
  <c r="J300" i="3"/>
  <c r="Z299" i="3"/>
  <c r="X299" i="3"/>
  <c r="V299" i="3"/>
  <c r="T299" i="3"/>
  <c r="Q299" i="3"/>
  <c r="R299" i="3" s="1"/>
  <c r="O299" i="3"/>
  <c r="P299" i="3" s="1"/>
  <c r="J299" i="3"/>
  <c r="Z298" i="3"/>
  <c r="X298" i="3"/>
  <c r="V298" i="3"/>
  <c r="T298" i="3"/>
  <c r="Q298" i="3"/>
  <c r="R298" i="3" s="1"/>
  <c r="O298" i="3"/>
  <c r="P298" i="3" s="1"/>
  <c r="J298" i="3"/>
  <c r="Z297" i="3"/>
  <c r="X297" i="3"/>
  <c r="V297" i="3"/>
  <c r="T297" i="3"/>
  <c r="Q297" i="3"/>
  <c r="R297" i="3" s="1"/>
  <c r="O297" i="3"/>
  <c r="P297" i="3" s="1"/>
  <c r="J297" i="3"/>
  <c r="Z296" i="3"/>
  <c r="X296" i="3"/>
  <c r="V296" i="3"/>
  <c r="T296" i="3"/>
  <c r="Q296" i="3"/>
  <c r="R296" i="3" s="1"/>
  <c r="O296" i="3"/>
  <c r="P296" i="3" s="1"/>
  <c r="J296" i="3"/>
  <c r="Z295" i="3"/>
  <c r="X295" i="3"/>
  <c r="V295" i="3"/>
  <c r="T295" i="3"/>
  <c r="Q295" i="3"/>
  <c r="R295" i="3" s="1"/>
  <c r="O295" i="3"/>
  <c r="P295" i="3" s="1"/>
  <c r="J295" i="3"/>
  <c r="Z294" i="3"/>
  <c r="X294" i="3"/>
  <c r="V294" i="3"/>
  <c r="T294" i="3"/>
  <c r="Q294" i="3"/>
  <c r="R294" i="3" s="1"/>
  <c r="O294" i="3"/>
  <c r="P294" i="3" s="1"/>
  <c r="J294" i="3"/>
  <c r="Z293" i="3"/>
  <c r="X293" i="3"/>
  <c r="V293" i="3"/>
  <c r="T293" i="3"/>
  <c r="Q293" i="3"/>
  <c r="R293" i="3" s="1"/>
  <c r="O293" i="3"/>
  <c r="P293" i="3" s="1"/>
  <c r="J293" i="3"/>
  <c r="Z292" i="3"/>
  <c r="X292" i="3"/>
  <c r="V292" i="3"/>
  <c r="T292" i="3"/>
  <c r="Q292" i="3"/>
  <c r="R292" i="3" s="1"/>
  <c r="O292" i="3"/>
  <c r="P292" i="3" s="1"/>
  <c r="J292" i="3"/>
  <c r="Z291" i="3"/>
  <c r="X291" i="3"/>
  <c r="V291" i="3"/>
  <c r="T291" i="3"/>
  <c r="Q291" i="3"/>
  <c r="R291" i="3" s="1"/>
  <c r="O291" i="3"/>
  <c r="P291" i="3" s="1"/>
  <c r="J291" i="3"/>
  <c r="Z290" i="3"/>
  <c r="X290" i="3"/>
  <c r="V290" i="3"/>
  <c r="T290" i="3"/>
  <c r="Q290" i="3"/>
  <c r="R290" i="3" s="1"/>
  <c r="O290" i="3"/>
  <c r="P290" i="3" s="1"/>
  <c r="J290" i="3"/>
  <c r="Z289" i="3"/>
  <c r="X289" i="3"/>
  <c r="V289" i="3"/>
  <c r="T289" i="3"/>
  <c r="Q289" i="3"/>
  <c r="R289" i="3" s="1"/>
  <c r="O289" i="3"/>
  <c r="P289" i="3" s="1"/>
  <c r="J289" i="3"/>
  <c r="Z288" i="3"/>
  <c r="X288" i="3"/>
  <c r="V288" i="3"/>
  <c r="T288" i="3"/>
  <c r="Q288" i="3"/>
  <c r="R288" i="3" s="1"/>
  <c r="O288" i="3"/>
  <c r="P288" i="3" s="1"/>
  <c r="J288" i="3"/>
  <c r="Z287" i="3"/>
  <c r="X287" i="3"/>
  <c r="V287" i="3"/>
  <c r="T287" i="3"/>
  <c r="Q287" i="3"/>
  <c r="R287" i="3" s="1"/>
  <c r="O287" i="3"/>
  <c r="P287" i="3" s="1"/>
  <c r="J287" i="3"/>
  <c r="Z286" i="3"/>
  <c r="X286" i="3"/>
  <c r="V286" i="3"/>
  <c r="T286" i="3"/>
  <c r="Q286" i="3"/>
  <c r="R286" i="3" s="1"/>
  <c r="O286" i="3"/>
  <c r="P286" i="3" s="1"/>
  <c r="J286" i="3"/>
  <c r="Z285" i="3"/>
  <c r="X285" i="3"/>
  <c r="V285" i="3"/>
  <c r="T285" i="3"/>
  <c r="Q285" i="3"/>
  <c r="R285" i="3" s="1"/>
  <c r="O285" i="3"/>
  <c r="P285" i="3" s="1"/>
  <c r="J285" i="3"/>
  <c r="Z284" i="3"/>
  <c r="X284" i="3"/>
  <c r="V284" i="3"/>
  <c r="T284" i="3"/>
  <c r="Q284" i="3"/>
  <c r="R284" i="3" s="1"/>
  <c r="O284" i="3"/>
  <c r="P284" i="3" s="1"/>
  <c r="J284" i="3"/>
  <c r="Z283" i="3"/>
  <c r="X283" i="3"/>
  <c r="V283" i="3"/>
  <c r="T283" i="3"/>
  <c r="Q283" i="3"/>
  <c r="R283" i="3" s="1"/>
  <c r="O283" i="3"/>
  <c r="P283" i="3" s="1"/>
  <c r="J283" i="3"/>
  <c r="Z282" i="3"/>
  <c r="X282" i="3"/>
  <c r="V282" i="3"/>
  <c r="T282" i="3"/>
  <c r="Q282" i="3"/>
  <c r="R282" i="3" s="1"/>
  <c r="O282" i="3"/>
  <c r="P282" i="3" s="1"/>
  <c r="J282" i="3"/>
  <c r="Z281" i="3"/>
  <c r="X281" i="3"/>
  <c r="V281" i="3"/>
  <c r="T281" i="3"/>
  <c r="Q281" i="3"/>
  <c r="R281" i="3" s="1"/>
  <c r="O281" i="3"/>
  <c r="P281" i="3" s="1"/>
  <c r="J281" i="3"/>
  <c r="Z280" i="3"/>
  <c r="X280" i="3"/>
  <c r="V280" i="3"/>
  <c r="T280" i="3"/>
  <c r="Q280" i="3"/>
  <c r="R280" i="3" s="1"/>
  <c r="O280" i="3"/>
  <c r="P280" i="3" s="1"/>
  <c r="J280" i="3"/>
  <c r="Z279" i="3"/>
  <c r="X279" i="3"/>
  <c r="V279" i="3"/>
  <c r="T279" i="3"/>
  <c r="Q279" i="3"/>
  <c r="R279" i="3" s="1"/>
  <c r="O279" i="3"/>
  <c r="P279" i="3" s="1"/>
  <c r="J279" i="3"/>
  <c r="Z278" i="3"/>
  <c r="X278" i="3"/>
  <c r="V278" i="3"/>
  <c r="T278" i="3"/>
  <c r="Q278" i="3"/>
  <c r="R278" i="3" s="1"/>
  <c r="O278" i="3"/>
  <c r="P278" i="3" s="1"/>
  <c r="J278" i="3"/>
  <c r="Z277" i="3"/>
  <c r="X277" i="3"/>
  <c r="V277" i="3"/>
  <c r="T277" i="3"/>
  <c r="Q277" i="3"/>
  <c r="R277" i="3" s="1"/>
  <c r="O277" i="3"/>
  <c r="P277" i="3" s="1"/>
  <c r="J277" i="3"/>
  <c r="Z276" i="3"/>
  <c r="X276" i="3"/>
  <c r="V276" i="3"/>
  <c r="T276" i="3"/>
  <c r="Q276" i="3"/>
  <c r="R276" i="3" s="1"/>
  <c r="O276" i="3"/>
  <c r="P276" i="3" s="1"/>
  <c r="J276" i="3"/>
  <c r="Z275" i="3"/>
  <c r="X275" i="3"/>
  <c r="V275" i="3"/>
  <c r="T275" i="3"/>
  <c r="Q275" i="3"/>
  <c r="R275" i="3" s="1"/>
  <c r="O275" i="3"/>
  <c r="P275" i="3" s="1"/>
  <c r="J275" i="3"/>
  <c r="Z274" i="3"/>
  <c r="X274" i="3"/>
  <c r="V274" i="3"/>
  <c r="T274" i="3"/>
  <c r="Q274" i="3"/>
  <c r="R274" i="3" s="1"/>
  <c r="O274" i="3"/>
  <c r="P274" i="3" s="1"/>
  <c r="J274" i="3"/>
  <c r="Z273" i="3"/>
  <c r="X273" i="3"/>
  <c r="V273" i="3"/>
  <c r="T273" i="3"/>
  <c r="Q273" i="3"/>
  <c r="R273" i="3" s="1"/>
  <c r="O273" i="3"/>
  <c r="P273" i="3" s="1"/>
  <c r="J273" i="3"/>
  <c r="Z272" i="3"/>
  <c r="X272" i="3"/>
  <c r="V272" i="3"/>
  <c r="T272" i="3"/>
  <c r="Q272" i="3"/>
  <c r="R272" i="3" s="1"/>
  <c r="O272" i="3"/>
  <c r="P272" i="3" s="1"/>
  <c r="J272" i="3"/>
  <c r="Z271" i="3"/>
  <c r="X271" i="3"/>
  <c r="V271" i="3"/>
  <c r="T271" i="3"/>
  <c r="Q271" i="3"/>
  <c r="R271" i="3" s="1"/>
  <c r="O271" i="3"/>
  <c r="P271" i="3" s="1"/>
  <c r="J271" i="3"/>
  <c r="Z270" i="3"/>
  <c r="X270" i="3"/>
  <c r="V270" i="3"/>
  <c r="T270" i="3"/>
  <c r="Q270" i="3"/>
  <c r="R270" i="3" s="1"/>
  <c r="O270" i="3"/>
  <c r="P270" i="3" s="1"/>
  <c r="J270" i="3"/>
  <c r="Z269" i="3"/>
  <c r="X269" i="3"/>
  <c r="V269" i="3"/>
  <c r="T269" i="3"/>
  <c r="Q269" i="3"/>
  <c r="R269" i="3" s="1"/>
  <c r="O269" i="3"/>
  <c r="P269" i="3" s="1"/>
  <c r="J269" i="3"/>
  <c r="Z268" i="3"/>
  <c r="X268" i="3"/>
  <c r="V268" i="3"/>
  <c r="T268" i="3"/>
  <c r="Q268" i="3"/>
  <c r="R268" i="3" s="1"/>
  <c r="O268" i="3"/>
  <c r="P268" i="3" s="1"/>
  <c r="J268" i="3"/>
  <c r="Z267" i="3"/>
  <c r="X267" i="3"/>
  <c r="V267" i="3"/>
  <c r="T267" i="3"/>
  <c r="Q267" i="3"/>
  <c r="R267" i="3" s="1"/>
  <c r="O267" i="3"/>
  <c r="P267" i="3" s="1"/>
  <c r="J267" i="3"/>
  <c r="Z266" i="3"/>
  <c r="X266" i="3"/>
  <c r="V266" i="3"/>
  <c r="T266" i="3"/>
  <c r="Q266" i="3"/>
  <c r="R266" i="3" s="1"/>
  <c r="O266" i="3"/>
  <c r="P266" i="3" s="1"/>
  <c r="J266" i="3"/>
  <c r="Z265" i="3"/>
  <c r="X265" i="3"/>
  <c r="V265" i="3"/>
  <c r="T265" i="3"/>
  <c r="Q265" i="3"/>
  <c r="R265" i="3" s="1"/>
  <c r="O265" i="3"/>
  <c r="P265" i="3" s="1"/>
  <c r="J265" i="3"/>
  <c r="Z264" i="3"/>
  <c r="X264" i="3"/>
  <c r="V264" i="3"/>
  <c r="T264" i="3"/>
  <c r="Q264" i="3"/>
  <c r="R264" i="3" s="1"/>
  <c r="O264" i="3"/>
  <c r="P264" i="3" s="1"/>
  <c r="J264" i="3"/>
  <c r="Z263" i="3"/>
  <c r="X263" i="3"/>
  <c r="V263" i="3"/>
  <c r="T263" i="3"/>
  <c r="Q263" i="3"/>
  <c r="R263" i="3" s="1"/>
  <c r="O263" i="3"/>
  <c r="P263" i="3" s="1"/>
  <c r="J263" i="3"/>
  <c r="Z262" i="3"/>
  <c r="X262" i="3"/>
  <c r="V262" i="3"/>
  <c r="T262" i="3"/>
  <c r="Q262" i="3"/>
  <c r="R262" i="3" s="1"/>
  <c r="O262" i="3"/>
  <c r="P262" i="3" s="1"/>
  <c r="J262" i="3"/>
  <c r="Z261" i="3"/>
  <c r="X261" i="3"/>
  <c r="V261" i="3"/>
  <c r="T261" i="3"/>
  <c r="Q261" i="3"/>
  <c r="R261" i="3" s="1"/>
  <c r="O261" i="3"/>
  <c r="P261" i="3" s="1"/>
  <c r="J261" i="3"/>
  <c r="Z260" i="3"/>
  <c r="X260" i="3"/>
  <c r="V260" i="3"/>
  <c r="T260" i="3"/>
  <c r="Q260" i="3"/>
  <c r="R260" i="3" s="1"/>
  <c r="O260" i="3"/>
  <c r="P260" i="3" s="1"/>
  <c r="J260" i="3"/>
  <c r="Z259" i="3"/>
  <c r="X259" i="3"/>
  <c r="V259" i="3"/>
  <c r="T259" i="3"/>
  <c r="Q259" i="3"/>
  <c r="R259" i="3" s="1"/>
  <c r="O259" i="3"/>
  <c r="P259" i="3" s="1"/>
  <c r="J259" i="3"/>
  <c r="Z258" i="3"/>
  <c r="X258" i="3"/>
  <c r="V258" i="3"/>
  <c r="T258" i="3"/>
  <c r="Q258" i="3"/>
  <c r="R258" i="3" s="1"/>
  <c r="O258" i="3"/>
  <c r="P258" i="3" s="1"/>
  <c r="J258" i="3"/>
  <c r="Z257" i="3"/>
  <c r="X257" i="3"/>
  <c r="V257" i="3"/>
  <c r="T257" i="3"/>
  <c r="Q257" i="3"/>
  <c r="R257" i="3" s="1"/>
  <c r="O257" i="3"/>
  <c r="P257" i="3" s="1"/>
  <c r="J257" i="3"/>
  <c r="Z256" i="3"/>
  <c r="X256" i="3"/>
  <c r="V256" i="3"/>
  <c r="T256" i="3"/>
  <c r="Q256" i="3"/>
  <c r="R256" i="3" s="1"/>
  <c r="O256" i="3"/>
  <c r="P256" i="3" s="1"/>
  <c r="J256" i="3"/>
  <c r="Z255" i="3"/>
  <c r="X255" i="3"/>
  <c r="V255" i="3"/>
  <c r="T255" i="3"/>
  <c r="Q255" i="3"/>
  <c r="R255" i="3" s="1"/>
  <c r="O255" i="3"/>
  <c r="P255" i="3" s="1"/>
  <c r="J255" i="3"/>
  <c r="Z254" i="3"/>
  <c r="X254" i="3"/>
  <c r="V254" i="3"/>
  <c r="T254" i="3"/>
  <c r="Q254" i="3"/>
  <c r="R254" i="3" s="1"/>
  <c r="O254" i="3"/>
  <c r="P254" i="3" s="1"/>
  <c r="J254" i="3"/>
  <c r="Z253" i="3"/>
  <c r="X253" i="3"/>
  <c r="V253" i="3"/>
  <c r="T253" i="3"/>
  <c r="Q253" i="3"/>
  <c r="R253" i="3" s="1"/>
  <c r="O253" i="3"/>
  <c r="P253" i="3" s="1"/>
  <c r="J253" i="3"/>
  <c r="Z252" i="3"/>
  <c r="X252" i="3"/>
  <c r="V252" i="3"/>
  <c r="T252" i="3"/>
  <c r="Q252" i="3"/>
  <c r="R252" i="3" s="1"/>
  <c r="O252" i="3"/>
  <c r="P252" i="3" s="1"/>
  <c r="J252" i="3"/>
  <c r="Z251" i="3"/>
  <c r="X251" i="3"/>
  <c r="V251" i="3"/>
  <c r="T251" i="3"/>
  <c r="Q251" i="3"/>
  <c r="R251" i="3" s="1"/>
  <c r="O251" i="3"/>
  <c r="P251" i="3" s="1"/>
  <c r="J251" i="3"/>
  <c r="Z250" i="3"/>
  <c r="X250" i="3"/>
  <c r="V250" i="3"/>
  <c r="T250" i="3"/>
  <c r="Q250" i="3"/>
  <c r="R250" i="3" s="1"/>
  <c r="O250" i="3"/>
  <c r="P250" i="3" s="1"/>
  <c r="J250" i="3"/>
  <c r="Z249" i="3"/>
  <c r="X249" i="3"/>
  <c r="V249" i="3"/>
  <c r="T249" i="3"/>
  <c r="Q249" i="3"/>
  <c r="R249" i="3" s="1"/>
  <c r="O249" i="3"/>
  <c r="P249" i="3" s="1"/>
  <c r="J249" i="3"/>
  <c r="Z248" i="3"/>
  <c r="X248" i="3"/>
  <c r="V248" i="3"/>
  <c r="T248" i="3"/>
  <c r="Q248" i="3"/>
  <c r="R248" i="3" s="1"/>
  <c r="O248" i="3"/>
  <c r="P248" i="3" s="1"/>
  <c r="J248" i="3"/>
  <c r="Z247" i="3"/>
  <c r="X247" i="3"/>
  <c r="V247" i="3"/>
  <c r="T247" i="3"/>
  <c r="Q247" i="3"/>
  <c r="R247" i="3" s="1"/>
  <c r="O247" i="3"/>
  <c r="P247" i="3" s="1"/>
  <c r="J247" i="3"/>
  <c r="Z246" i="3"/>
  <c r="X246" i="3"/>
  <c r="V246" i="3"/>
  <c r="T246" i="3"/>
  <c r="Q246" i="3"/>
  <c r="R246" i="3" s="1"/>
  <c r="O246" i="3"/>
  <c r="P246" i="3" s="1"/>
  <c r="J246" i="3"/>
  <c r="Z245" i="3"/>
  <c r="X245" i="3"/>
  <c r="V245" i="3"/>
  <c r="T245" i="3"/>
  <c r="Q245" i="3"/>
  <c r="R245" i="3" s="1"/>
  <c r="O245" i="3"/>
  <c r="P245" i="3" s="1"/>
  <c r="J245" i="3"/>
  <c r="Z244" i="3"/>
  <c r="X244" i="3"/>
  <c r="V244" i="3"/>
  <c r="T244" i="3"/>
  <c r="Q244" i="3"/>
  <c r="R244" i="3" s="1"/>
  <c r="O244" i="3"/>
  <c r="P244" i="3" s="1"/>
  <c r="J244" i="3"/>
  <c r="Z243" i="3"/>
  <c r="X243" i="3"/>
  <c r="V243" i="3"/>
  <c r="T243" i="3"/>
  <c r="Q243" i="3"/>
  <c r="R243" i="3" s="1"/>
  <c r="O243" i="3"/>
  <c r="P243" i="3" s="1"/>
  <c r="J243" i="3"/>
  <c r="Z242" i="3"/>
  <c r="X242" i="3"/>
  <c r="V242" i="3"/>
  <c r="T242" i="3"/>
  <c r="Q242" i="3"/>
  <c r="R242" i="3" s="1"/>
  <c r="O242" i="3"/>
  <c r="P242" i="3" s="1"/>
  <c r="J242" i="3"/>
  <c r="Z241" i="3"/>
  <c r="X241" i="3"/>
  <c r="V241" i="3"/>
  <c r="T241" i="3"/>
  <c r="Q241" i="3"/>
  <c r="R241" i="3" s="1"/>
  <c r="O241" i="3"/>
  <c r="P241" i="3" s="1"/>
  <c r="J241" i="3"/>
  <c r="Z240" i="3"/>
  <c r="X240" i="3"/>
  <c r="V240" i="3"/>
  <c r="T240" i="3"/>
  <c r="Q240" i="3"/>
  <c r="R240" i="3" s="1"/>
  <c r="O240" i="3"/>
  <c r="P240" i="3" s="1"/>
  <c r="J240" i="3"/>
  <c r="Z239" i="3"/>
  <c r="X239" i="3"/>
  <c r="V239" i="3"/>
  <c r="T239" i="3"/>
  <c r="Q239" i="3"/>
  <c r="R239" i="3" s="1"/>
  <c r="O239" i="3"/>
  <c r="P239" i="3" s="1"/>
  <c r="J239" i="3"/>
  <c r="Z238" i="3"/>
  <c r="X238" i="3"/>
  <c r="V238" i="3"/>
  <c r="T238" i="3"/>
  <c r="Q238" i="3"/>
  <c r="R238" i="3" s="1"/>
  <c r="O238" i="3"/>
  <c r="P238" i="3" s="1"/>
  <c r="J238" i="3"/>
  <c r="Z237" i="3"/>
  <c r="X237" i="3"/>
  <c r="V237" i="3"/>
  <c r="T237" i="3"/>
  <c r="Q237" i="3"/>
  <c r="R237" i="3" s="1"/>
  <c r="O237" i="3"/>
  <c r="P237" i="3" s="1"/>
  <c r="J237" i="3"/>
  <c r="Z236" i="3"/>
  <c r="X236" i="3"/>
  <c r="V236" i="3"/>
  <c r="T236" i="3"/>
  <c r="Q236" i="3"/>
  <c r="R236" i="3" s="1"/>
  <c r="O236" i="3"/>
  <c r="P236" i="3" s="1"/>
  <c r="J236" i="3"/>
  <c r="Z235" i="3"/>
  <c r="X235" i="3"/>
  <c r="V235" i="3"/>
  <c r="T235" i="3"/>
  <c r="Q235" i="3"/>
  <c r="R235" i="3" s="1"/>
  <c r="O235" i="3"/>
  <c r="P235" i="3" s="1"/>
  <c r="J235" i="3"/>
  <c r="Z234" i="3"/>
  <c r="X234" i="3"/>
  <c r="V234" i="3"/>
  <c r="T234" i="3"/>
  <c r="Q234" i="3"/>
  <c r="R234" i="3" s="1"/>
  <c r="O234" i="3"/>
  <c r="P234" i="3" s="1"/>
  <c r="J234" i="3"/>
  <c r="Z233" i="3"/>
  <c r="X233" i="3"/>
  <c r="V233" i="3"/>
  <c r="T233" i="3"/>
  <c r="Q233" i="3"/>
  <c r="R233" i="3" s="1"/>
  <c r="O233" i="3"/>
  <c r="P233" i="3" s="1"/>
  <c r="J233" i="3"/>
  <c r="Z232" i="3"/>
  <c r="X232" i="3"/>
  <c r="V232" i="3"/>
  <c r="T232" i="3"/>
  <c r="Q232" i="3"/>
  <c r="R232" i="3" s="1"/>
  <c r="O232" i="3"/>
  <c r="P232" i="3" s="1"/>
  <c r="J232" i="3"/>
  <c r="Z231" i="3"/>
  <c r="X231" i="3"/>
  <c r="V231" i="3"/>
  <c r="T231" i="3"/>
  <c r="Q231" i="3"/>
  <c r="R231" i="3" s="1"/>
  <c r="O231" i="3"/>
  <c r="P231" i="3" s="1"/>
  <c r="J231" i="3"/>
  <c r="Z230" i="3"/>
  <c r="X230" i="3"/>
  <c r="V230" i="3"/>
  <c r="T230" i="3"/>
  <c r="Q230" i="3"/>
  <c r="R230" i="3" s="1"/>
  <c r="O230" i="3"/>
  <c r="P230" i="3" s="1"/>
  <c r="J230" i="3"/>
  <c r="Z229" i="3"/>
  <c r="X229" i="3"/>
  <c r="V229" i="3"/>
  <c r="T229" i="3"/>
  <c r="Q229" i="3"/>
  <c r="R229" i="3" s="1"/>
  <c r="O229" i="3"/>
  <c r="P229" i="3" s="1"/>
  <c r="J229" i="3"/>
  <c r="Z228" i="3"/>
  <c r="X228" i="3"/>
  <c r="V228" i="3"/>
  <c r="T228" i="3"/>
  <c r="Q228" i="3"/>
  <c r="R228" i="3" s="1"/>
  <c r="O228" i="3"/>
  <c r="P228" i="3" s="1"/>
  <c r="J228" i="3"/>
  <c r="Z227" i="3"/>
  <c r="X227" i="3"/>
  <c r="V227" i="3"/>
  <c r="T227" i="3"/>
  <c r="Q227" i="3"/>
  <c r="R227" i="3" s="1"/>
  <c r="O227" i="3"/>
  <c r="P227" i="3" s="1"/>
  <c r="J227" i="3"/>
  <c r="Z226" i="3"/>
  <c r="X226" i="3"/>
  <c r="V226" i="3"/>
  <c r="T226" i="3"/>
  <c r="Q226" i="3"/>
  <c r="R226" i="3" s="1"/>
  <c r="O226" i="3"/>
  <c r="P226" i="3" s="1"/>
  <c r="J226" i="3"/>
  <c r="Z225" i="3"/>
  <c r="X225" i="3"/>
  <c r="V225" i="3"/>
  <c r="T225" i="3"/>
  <c r="Q225" i="3"/>
  <c r="R225" i="3" s="1"/>
  <c r="O225" i="3"/>
  <c r="P225" i="3" s="1"/>
  <c r="J225" i="3"/>
  <c r="Z224" i="3"/>
  <c r="X224" i="3"/>
  <c r="V224" i="3"/>
  <c r="T224" i="3"/>
  <c r="Q224" i="3"/>
  <c r="R224" i="3" s="1"/>
  <c r="O224" i="3"/>
  <c r="P224" i="3" s="1"/>
  <c r="J224" i="3"/>
  <c r="Z223" i="3"/>
  <c r="X223" i="3"/>
  <c r="V223" i="3"/>
  <c r="T223" i="3"/>
  <c r="Q223" i="3"/>
  <c r="R223" i="3" s="1"/>
  <c r="O223" i="3"/>
  <c r="P223" i="3" s="1"/>
  <c r="J223" i="3"/>
  <c r="Z222" i="3"/>
  <c r="X222" i="3"/>
  <c r="V222" i="3"/>
  <c r="T222" i="3"/>
  <c r="Q222" i="3"/>
  <c r="R222" i="3" s="1"/>
  <c r="O222" i="3"/>
  <c r="P222" i="3" s="1"/>
  <c r="J222" i="3"/>
  <c r="Z221" i="3"/>
  <c r="X221" i="3"/>
  <c r="V221" i="3"/>
  <c r="T221" i="3"/>
  <c r="Q221" i="3"/>
  <c r="R221" i="3" s="1"/>
  <c r="O221" i="3"/>
  <c r="P221" i="3" s="1"/>
  <c r="J221" i="3"/>
  <c r="Z220" i="3"/>
  <c r="X220" i="3"/>
  <c r="V220" i="3"/>
  <c r="T220" i="3"/>
  <c r="Q220" i="3"/>
  <c r="R220" i="3" s="1"/>
  <c r="O220" i="3"/>
  <c r="P220" i="3" s="1"/>
  <c r="J220" i="3"/>
  <c r="Z219" i="3"/>
  <c r="X219" i="3"/>
  <c r="V219" i="3"/>
  <c r="T219" i="3"/>
  <c r="Q219" i="3"/>
  <c r="R219" i="3" s="1"/>
  <c r="O219" i="3"/>
  <c r="P219" i="3" s="1"/>
  <c r="J219" i="3"/>
  <c r="Z218" i="3"/>
  <c r="X218" i="3"/>
  <c r="V218" i="3"/>
  <c r="T218" i="3"/>
  <c r="Q218" i="3"/>
  <c r="R218" i="3" s="1"/>
  <c r="O218" i="3"/>
  <c r="P218" i="3" s="1"/>
  <c r="J218" i="3"/>
  <c r="Z217" i="3"/>
  <c r="X217" i="3"/>
  <c r="V217" i="3"/>
  <c r="T217" i="3"/>
  <c r="Q217" i="3"/>
  <c r="R217" i="3" s="1"/>
  <c r="O217" i="3"/>
  <c r="P217" i="3" s="1"/>
  <c r="J217" i="3"/>
  <c r="Z216" i="3"/>
  <c r="X216" i="3"/>
  <c r="V216" i="3"/>
  <c r="T216" i="3"/>
  <c r="Q216" i="3"/>
  <c r="R216" i="3" s="1"/>
  <c r="O216" i="3"/>
  <c r="P216" i="3" s="1"/>
  <c r="J216" i="3"/>
  <c r="Z215" i="3"/>
  <c r="X215" i="3"/>
  <c r="V215" i="3"/>
  <c r="T215" i="3"/>
  <c r="Q215" i="3"/>
  <c r="R215" i="3" s="1"/>
  <c r="O215" i="3"/>
  <c r="P215" i="3" s="1"/>
  <c r="J215" i="3"/>
  <c r="Z214" i="3"/>
  <c r="X214" i="3"/>
  <c r="V214" i="3"/>
  <c r="T214" i="3"/>
  <c r="Q214" i="3"/>
  <c r="R214" i="3" s="1"/>
  <c r="O214" i="3"/>
  <c r="P214" i="3" s="1"/>
  <c r="J214" i="3"/>
  <c r="Z213" i="3"/>
  <c r="X213" i="3"/>
  <c r="V213" i="3"/>
  <c r="T213" i="3"/>
  <c r="Q213" i="3"/>
  <c r="R213" i="3" s="1"/>
  <c r="O213" i="3"/>
  <c r="P213" i="3" s="1"/>
  <c r="J213" i="3"/>
  <c r="Z212" i="3"/>
  <c r="X212" i="3"/>
  <c r="V212" i="3"/>
  <c r="T212" i="3"/>
  <c r="Q212" i="3"/>
  <c r="R212" i="3" s="1"/>
  <c r="O212" i="3"/>
  <c r="P212" i="3" s="1"/>
  <c r="J212" i="3"/>
  <c r="Z211" i="3"/>
  <c r="X211" i="3"/>
  <c r="V211" i="3"/>
  <c r="T211" i="3"/>
  <c r="Q211" i="3"/>
  <c r="R211" i="3" s="1"/>
  <c r="O211" i="3"/>
  <c r="P211" i="3" s="1"/>
  <c r="J211" i="3"/>
  <c r="Z210" i="3"/>
  <c r="X210" i="3"/>
  <c r="V210" i="3"/>
  <c r="T210" i="3"/>
  <c r="Q210" i="3"/>
  <c r="R210" i="3" s="1"/>
  <c r="O210" i="3"/>
  <c r="P210" i="3" s="1"/>
  <c r="J210" i="3"/>
  <c r="Z209" i="3"/>
  <c r="X209" i="3"/>
  <c r="V209" i="3"/>
  <c r="T209" i="3"/>
  <c r="Q209" i="3"/>
  <c r="R209" i="3" s="1"/>
  <c r="O209" i="3"/>
  <c r="P209" i="3" s="1"/>
  <c r="J209" i="3"/>
  <c r="Z208" i="3"/>
  <c r="X208" i="3"/>
  <c r="V208" i="3"/>
  <c r="T208" i="3"/>
  <c r="Q208" i="3"/>
  <c r="R208" i="3" s="1"/>
  <c r="O208" i="3"/>
  <c r="P208" i="3" s="1"/>
  <c r="J208" i="3"/>
  <c r="Z207" i="3"/>
  <c r="X207" i="3"/>
  <c r="V207" i="3"/>
  <c r="T207" i="3"/>
  <c r="Q207" i="3"/>
  <c r="R207" i="3" s="1"/>
  <c r="O207" i="3"/>
  <c r="P207" i="3" s="1"/>
  <c r="J207" i="3"/>
  <c r="Z206" i="3"/>
  <c r="X206" i="3"/>
  <c r="V206" i="3"/>
  <c r="T206" i="3"/>
  <c r="Q206" i="3"/>
  <c r="R206" i="3" s="1"/>
  <c r="O206" i="3"/>
  <c r="P206" i="3" s="1"/>
  <c r="J206" i="3"/>
  <c r="Z205" i="3"/>
  <c r="X205" i="3"/>
  <c r="V205" i="3"/>
  <c r="T205" i="3"/>
  <c r="Q205" i="3"/>
  <c r="R205" i="3" s="1"/>
  <c r="O205" i="3"/>
  <c r="P205" i="3" s="1"/>
  <c r="J205" i="3"/>
  <c r="Z204" i="3"/>
  <c r="X204" i="3"/>
  <c r="V204" i="3"/>
  <c r="T204" i="3"/>
  <c r="Q204" i="3"/>
  <c r="R204" i="3" s="1"/>
  <c r="O204" i="3"/>
  <c r="P204" i="3" s="1"/>
  <c r="J204" i="3"/>
  <c r="Z203" i="3"/>
  <c r="X203" i="3"/>
  <c r="V203" i="3"/>
  <c r="T203" i="3"/>
  <c r="Q203" i="3"/>
  <c r="R203" i="3" s="1"/>
  <c r="O203" i="3"/>
  <c r="P203" i="3" s="1"/>
  <c r="J203" i="3"/>
  <c r="Z202" i="3"/>
  <c r="X202" i="3"/>
  <c r="V202" i="3"/>
  <c r="T202" i="3"/>
  <c r="Q202" i="3"/>
  <c r="R202" i="3" s="1"/>
  <c r="O202" i="3"/>
  <c r="P202" i="3" s="1"/>
  <c r="J202" i="3"/>
  <c r="Z201" i="3"/>
  <c r="X201" i="3"/>
  <c r="V201" i="3"/>
  <c r="T201" i="3"/>
  <c r="Q201" i="3"/>
  <c r="R201" i="3" s="1"/>
  <c r="O201" i="3"/>
  <c r="P201" i="3" s="1"/>
  <c r="J201" i="3"/>
  <c r="Z200" i="3"/>
  <c r="X200" i="3"/>
  <c r="V200" i="3"/>
  <c r="T200" i="3"/>
  <c r="Q200" i="3"/>
  <c r="R200" i="3" s="1"/>
  <c r="O200" i="3"/>
  <c r="P200" i="3" s="1"/>
  <c r="J200" i="3"/>
  <c r="Z199" i="3"/>
  <c r="X199" i="3"/>
  <c r="V199" i="3"/>
  <c r="T199" i="3"/>
  <c r="Q199" i="3"/>
  <c r="R199" i="3" s="1"/>
  <c r="O199" i="3"/>
  <c r="P199" i="3" s="1"/>
  <c r="J199" i="3"/>
  <c r="Z198" i="3"/>
  <c r="X198" i="3"/>
  <c r="V198" i="3"/>
  <c r="T198" i="3"/>
  <c r="Q198" i="3"/>
  <c r="R198" i="3" s="1"/>
  <c r="O198" i="3"/>
  <c r="P198" i="3" s="1"/>
  <c r="J198" i="3"/>
  <c r="Z197" i="3"/>
  <c r="X197" i="3"/>
  <c r="V197" i="3"/>
  <c r="T197" i="3"/>
  <c r="Q197" i="3"/>
  <c r="R197" i="3" s="1"/>
  <c r="O197" i="3"/>
  <c r="P197" i="3" s="1"/>
  <c r="J197" i="3"/>
  <c r="Z196" i="3"/>
  <c r="X196" i="3"/>
  <c r="V196" i="3"/>
  <c r="T196" i="3"/>
  <c r="Q196" i="3"/>
  <c r="R196" i="3" s="1"/>
  <c r="O196" i="3"/>
  <c r="P196" i="3" s="1"/>
  <c r="J196" i="3"/>
  <c r="Z195" i="3"/>
  <c r="X195" i="3"/>
  <c r="V195" i="3"/>
  <c r="T195" i="3"/>
  <c r="Q195" i="3"/>
  <c r="R195" i="3" s="1"/>
  <c r="O195" i="3"/>
  <c r="P195" i="3" s="1"/>
  <c r="J195" i="3"/>
  <c r="Z194" i="3"/>
  <c r="X194" i="3"/>
  <c r="V194" i="3"/>
  <c r="T194" i="3"/>
  <c r="Q194" i="3"/>
  <c r="R194" i="3" s="1"/>
  <c r="O194" i="3"/>
  <c r="P194" i="3" s="1"/>
  <c r="J194" i="3"/>
  <c r="Z193" i="3"/>
  <c r="X193" i="3"/>
  <c r="V193" i="3"/>
  <c r="T193" i="3"/>
  <c r="Q193" i="3"/>
  <c r="R193" i="3" s="1"/>
  <c r="O193" i="3"/>
  <c r="P193" i="3" s="1"/>
  <c r="J193" i="3"/>
  <c r="Z192" i="3"/>
  <c r="X192" i="3"/>
  <c r="V192" i="3"/>
  <c r="T192" i="3"/>
  <c r="Q192" i="3"/>
  <c r="R192" i="3" s="1"/>
  <c r="O192" i="3"/>
  <c r="P192" i="3" s="1"/>
  <c r="J192" i="3"/>
  <c r="Z191" i="3"/>
  <c r="X191" i="3"/>
  <c r="V191" i="3"/>
  <c r="T191" i="3"/>
  <c r="Q191" i="3"/>
  <c r="R191" i="3" s="1"/>
  <c r="O191" i="3"/>
  <c r="P191" i="3" s="1"/>
  <c r="J191" i="3"/>
  <c r="Z190" i="3"/>
  <c r="X190" i="3"/>
  <c r="V190" i="3"/>
  <c r="T190" i="3"/>
  <c r="Q190" i="3"/>
  <c r="R190" i="3" s="1"/>
  <c r="O190" i="3"/>
  <c r="P190" i="3" s="1"/>
  <c r="J190" i="3"/>
  <c r="Z189" i="3"/>
  <c r="X189" i="3"/>
  <c r="V189" i="3"/>
  <c r="T189" i="3"/>
  <c r="Q189" i="3"/>
  <c r="R189" i="3" s="1"/>
  <c r="O189" i="3"/>
  <c r="P189" i="3" s="1"/>
  <c r="J189" i="3"/>
  <c r="Z188" i="3"/>
  <c r="X188" i="3"/>
  <c r="V188" i="3"/>
  <c r="T188" i="3"/>
  <c r="Q188" i="3"/>
  <c r="R188" i="3" s="1"/>
  <c r="O188" i="3"/>
  <c r="P188" i="3" s="1"/>
  <c r="J188" i="3"/>
  <c r="Z187" i="3"/>
  <c r="X187" i="3"/>
  <c r="V187" i="3"/>
  <c r="T187" i="3"/>
  <c r="Q187" i="3"/>
  <c r="R187" i="3" s="1"/>
  <c r="O187" i="3"/>
  <c r="P187" i="3" s="1"/>
  <c r="J187" i="3"/>
  <c r="Z186" i="3"/>
  <c r="X186" i="3"/>
  <c r="V186" i="3"/>
  <c r="T186" i="3"/>
  <c r="Q186" i="3"/>
  <c r="R186" i="3" s="1"/>
  <c r="O186" i="3"/>
  <c r="P186" i="3" s="1"/>
  <c r="J186" i="3"/>
  <c r="Z185" i="3"/>
  <c r="X185" i="3"/>
  <c r="V185" i="3"/>
  <c r="T185" i="3"/>
  <c r="Q185" i="3"/>
  <c r="R185" i="3" s="1"/>
  <c r="O185" i="3"/>
  <c r="P185" i="3" s="1"/>
  <c r="J185" i="3"/>
  <c r="Z184" i="3"/>
  <c r="X184" i="3"/>
  <c r="V184" i="3"/>
  <c r="T184" i="3"/>
  <c r="Q184" i="3"/>
  <c r="R184" i="3" s="1"/>
  <c r="O184" i="3"/>
  <c r="P184" i="3" s="1"/>
  <c r="J184" i="3"/>
  <c r="Z183" i="3"/>
  <c r="X183" i="3"/>
  <c r="V183" i="3"/>
  <c r="T183" i="3"/>
  <c r="Q183" i="3"/>
  <c r="R183" i="3" s="1"/>
  <c r="O183" i="3"/>
  <c r="P183" i="3" s="1"/>
  <c r="J183" i="3"/>
  <c r="Z182" i="3"/>
  <c r="X182" i="3"/>
  <c r="V182" i="3"/>
  <c r="T182" i="3"/>
  <c r="Q182" i="3"/>
  <c r="R182" i="3" s="1"/>
  <c r="O182" i="3"/>
  <c r="P182" i="3" s="1"/>
  <c r="J182" i="3"/>
  <c r="Z181" i="3"/>
  <c r="X181" i="3"/>
  <c r="V181" i="3"/>
  <c r="T181" i="3"/>
  <c r="Q181" i="3"/>
  <c r="R181" i="3" s="1"/>
  <c r="O181" i="3"/>
  <c r="P181" i="3" s="1"/>
  <c r="J181" i="3"/>
  <c r="Z180" i="3"/>
  <c r="X180" i="3"/>
  <c r="V180" i="3"/>
  <c r="T180" i="3"/>
  <c r="Q180" i="3"/>
  <c r="R180" i="3" s="1"/>
  <c r="O180" i="3"/>
  <c r="P180" i="3" s="1"/>
  <c r="J180" i="3"/>
  <c r="Z179" i="3"/>
  <c r="X179" i="3"/>
  <c r="V179" i="3"/>
  <c r="T179" i="3"/>
  <c r="Q179" i="3"/>
  <c r="R179" i="3" s="1"/>
  <c r="O179" i="3"/>
  <c r="P179" i="3" s="1"/>
  <c r="J179" i="3"/>
  <c r="Z178" i="3"/>
  <c r="X178" i="3"/>
  <c r="V178" i="3"/>
  <c r="T178" i="3"/>
  <c r="Q178" i="3"/>
  <c r="R178" i="3" s="1"/>
  <c r="O178" i="3"/>
  <c r="P178" i="3" s="1"/>
  <c r="J178" i="3"/>
  <c r="Z177" i="3"/>
  <c r="X177" i="3"/>
  <c r="V177" i="3"/>
  <c r="T177" i="3"/>
  <c r="Q177" i="3"/>
  <c r="R177" i="3" s="1"/>
  <c r="O177" i="3"/>
  <c r="P177" i="3" s="1"/>
  <c r="J177" i="3"/>
  <c r="Z176" i="3"/>
  <c r="X176" i="3"/>
  <c r="V176" i="3"/>
  <c r="T176" i="3"/>
  <c r="Q176" i="3"/>
  <c r="R176" i="3" s="1"/>
  <c r="O176" i="3"/>
  <c r="P176" i="3" s="1"/>
  <c r="J176" i="3"/>
  <c r="Z175" i="3"/>
  <c r="X175" i="3"/>
  <c r="V175" i="3"/>
  <c r="T175" i="3"/>
  <c r="Q175" i="3"/>
  <c r="R175" i="3" s="1"/>
  <c r="O175" i="3"/>
  <c r="P175" i="3" s="1"/>
  <c r="J175" i="3"/>
  <c r="Z174" i="3"/>
  <c r="X174" i="3"/>
  <c r="V174" i="3"/>
  <c r="T174" i="3"/>
  <c r="Q174" i="3"/>
  <c r="R174" i="3" s="1"/>
  <c r="O174" i="3"/>
  <c r="P174" i="3" s="1"/>
  <c r="J174" i="3"/>
  <c r="Z173" i="3"/>
  <c r="X173" i="3"/>
  <c r="V173" i="3"/>
  <c r="T173" i="3"/>
  <c r="Q173" i="3"/>
  <c r="R173" i="3" s="1"/>
  <c r="O173" i="3"/>
  <c r="P173" i="3" s="1"/>
  <c r="J173" i="3"/>
  <c r="Z172" i="3"/>
  <c r="X172" i="3"/>
  <c r="V172" i="3"/>
  <c r="T172" i="3"/>
  <c r="Q172" i="3"/>
  <c r="R172" i="3" s="1"/>
  <c r="O172" i="3"/>
  <c r="P172" i="3" s="1"/>
  <c r="J172" i="3"/>
  <c r="Z171" i="3"/>
  <c r="X171" i="3"/>
  <c r="V171" i="3"/>
  <c r="T171" i="3"/>
  <c r="Q171" i="3"/>
  <c r="R171" i="3" s="1"/>
  <c r="O171" i="3"/>
  <c r="P171" i="3" s="1"/>
  <c r="J171" i="3"/>
  <c r="Z170" i="3"/>
  <c r="X170" i="3"/>
  <c r="V170" i="3"/>
  <c r="T170" i="3"/>
  <c r="Q170" i="3"/>
  <c r="R170" i="3" s="1"/>
  <c r="O170" i="3"/>
  <c r="P170" i="3" s="1"/>
  <c r="J170" i="3"/>
  <c r="Z169" i="3"/>
  <c r="X169" i="3"/>
  <c r="V169" i="3"/>
  <c r="T169" i="3"/>
  <c r="Q169" i="3"/>
  <c r="R169" i="3" s="1"/>
  <c r="O169" i="3"/>
  <c r="P169" i="3" s="1"/>
  <c r="J169" i="3"/>
  <c r="Z168" i="3"/>
  <c r="X168" i="3"/>
  <c r="V168" i="3"/>
  <c r="T168" i="3"/>
  <c r="Q168" i="3"/>
  <c r="R168" i="3" s="1"/>
  <c r="O168" i="3"/>
  <c r="P168" i="3" s="1"/>
  <c r="J168" i="3"/>
  <c r="Z167" i="3"/>
  <c r="X167" i="3"/>
  <c r="V167" i="3"/>
  <c r="T167" i="3"/>
  <c r="Q167" i="3"/>
  <c r="R167" i="3" s="1"/>
  <c r="O167" i="3"/>
  <c r="P167" i="3" s="1"/>
  <c r="J167" i="3"/>
  <c r="Z166" i="3"/>
  <c r="X166" i="3"/>
  <c r="V166" i="3"/>
  <c r="T166" i="3"/>
  <c r="Q166" i="3"/>
  <c r="R166" i="3" s="1"/>
  <c r="O166" i="3"/>
  <c r="P166" i="3" s="1"/>
  <c r="J166" i="3"/>
  <c r="Z165" i="3"/>
  <c r="X165" i="3"/>
  <c r="V165" i="3"/>
  <c r="T165" i="3"/>
  <c r="Q165" i="3"/>
  <c r="R165" i="3" s="1"/>
  <c r="O165" i="3"/>
  <c r="P165" i="3" s="1"/>
  <c r="J165" i="3"/>
  <c r="Z164" i="3"/>
  <c r="X164" i="3"/>
  <c r="V164" i="3"/>
  <c r="T164" i="3"/>
  <c r="Q164" i="3"/>
  <c r="R164" i="3" s="1"/>
  <c r="O164" i="3"/>
  <c r="P164" i="3" s="1"/>
  <c r="J164" i="3"/>
  <c r="Z163" i="3"/>
  <c r="X163" i="3"/>
  <c r="V163" i="3"/>
  <c r="T163" i="3"/>
  <c r="Q163" i="3"/>
  <c r="R163" i="3" s="1"/>
  <c r="O163" i="3"/>
  <c r="P163" i="3" s="1"/>
  <c r="J163" i="3"/>
  <c r="Z162" i="3"/>
  <c r="X162" i="3"/>
  <c r="V162" i="3"/>
  <c r="T162" i="3"/>
  <c r="Q162" i="3"/>
  <c r="R162" i="3" s="1"/>
  <c r="O162" i="3"/>
  <c r="P162" i="3" s="1"/>
  <c r="J162" i="3"/>
  <c r="Z161" i="3"/>
  <c r="X161" i="3"/>
  <c r="V161" i="3"/>
  <c r="T161" i="3"/>
  <c r="Q161" i="3"/>
  <c r="R161" i="3" s="1"/>
  <c r="O161" i="3"/>
  <c r="P161" i="3" s="1"/>
  <c r="J161" i="3"/>
  <c r="Z160" i="3"/>
  <c r="X160" i="3"/>
  <c r="V160" i="3"/>
  <c r="T160" i="3"/>
  <c r="Q160" i="3"/>
  <c r="R160" i="3" s="1"/>
  <c r="O160" i="3"/>
  <c r="P160" i="3" s="1"/>
  <c r="J160" i="3"/>
  <c r="Z159" i="3"/>
  <c r="X159" i="3"/>
  <c r="V159" i="3"/>
  <c r="T159" i="3"/>
  <c r="Q159" i="3"/>
  <c r="R159" i="3" s="1"/>
  <c r="O159" i="3"/>
  <c r="P159" i="3" s="1"/>
  <c r="J159" i="3"/>
  <c r="Z158" i="3"/>
  <c r="X158" i="3"/>
  <c r="V158" i="3"/>
  <c r="T158" i="3"/>
  <c r="Q158" i="3"/>
  <c r="R158" i="3" s="1"/>
  <c r="O158" i="3"/>
  <c r="P158" i="3" s="1"/>
  <c r="J158" i="3"/>
  <c r="Z157" i="3"/>
  <c r="X157" i="3"/>
  <c r="V157" i="3"/>
  <c r="T157" i="3"/>
  <c r="Q157" i="3"/>
  <c r="R157" i="3" s="1"/>
  <c r="O157" i="3"/>
  <c r="P157" i="3" s="1"/>
  <c r="J157" i="3"/>
  <c r="Z156" i="3"/>
  <c r="X156" i="3"/>
  <c r="V156" i="3"/>
  <c r="T156" i="3"/>
  <c r="Q156" i="3"/>
  <c r="R156" i="3" s="1"/>
  <c r="O156" i="3"/>
  <c r="P156" i="3" s="1"/>
  <c r="J156" i="3"/>
  <c r="Z155" i="3"/>
  <c r="X155" i="3"/>
  <c r="V155" i="3"/>
  <c r="T155" i="3"/>
  <c r="Q155" i="3"/>
  <c r="R155" i="3" s="1"/>
  <c r="O155" i="3"/>
  <c r="P155" i="3" s="1"/>
  <c r="J155" i="3"/>
  <c r="Z154" i="3"/>
  <c r="X154" i="3"/>
  <c r="V154" i="3"/>
  <c r="T154" i="3"/>
  <c r="Q154" i="3"/>
  <c r="R154" i="3" s="1"/>
  <c r="O154" i="3"/>
  <c r="P154" i="3" s="1"/>
  <c r="J154" i="3"/>
  <c r="Z153" i="3"/>
  <c r="X153" i="3"/>
  <c r="V153" i="3"/>
  <c r="T153" i="3"/>
  <c r="Q153" i="3"/>
  <c r="R153" i="3" s="1"/>
  <c r="O153" i="3"/>
  <c r="P153" i="3" s="1"/>
  <c r="J153" i="3"/>
  <c r="Z152" i="3"/>
  <c r="X152" i="3"/>
  <c r="V152" i="3"/>
  <c r="T152" i="3"/>
  <c r="Q152" i="3"/>
  <c r="R152" i="3" s="1"/>
  <c r="O152" i="3"/>
  <c r="P152" i="3" s="1"/>
  <c r="J152" i="3"/>
  <c r="Z151" i="3"/>
  <c r="X151" i="3"/>
  <c r="V151" i="3"/>
  <c r="T151" i="3"/>
  <c r="Q151" i="3"/>
  <c r="R151" i="3" s="1"/>
  <c r="O151" i="3"/>
  <c r="P151" i="3" s="1"/>
  <c r="J151" i="3"/>
  <c r="Z150" i="3"/>
  <c r="X150" i="3"/>
  <c r="V150" i="3"/>
  <c r="T150" i="3"/>
  <c r="Q150" i="3"/>
  <c r="R150" i="3" s="1"/>
  <c r="O150" i="3"/>
  <c r="P150" i="3" s="1"/>
  <c r="J150" i="3"/>
  <c r="Z149" i="3"/>
  <c r="X149" i="3"/>
  <c r="V149" i="3"/>
  <c r="T149" i="3"/>
  <c r="Q149" i="3"/>
  <c r="R149" i="3" s="1"/>
  <c r="O149" i="3"/>
  <c r="P149" i="3" s="1"/>
  <c r="J149" i="3"/>
  <c r="Z148" i="3"/>
  <c r="X148" i="3"/>
  <c r="V148" i="3"/>
  <c r="T148" i="3"/>
  <c r="Q148" i="3"/>
  <c r="R148" i="3" s="1"/>
  <c r="O148" i="3"/>
  <c r="P148" i="3" s="1"/>
  <c r="J148" i="3"/>
  <c r="Z147" i="3"/>
  <c r="X147" i="3"/>
  <c r="V147" i="3"/>
  <c r="T147" i="3"/>
  <c r="Q147" i="3"/>
  <c r="R147" i="3" s="1"/>
  <c r="O147" i="3"/>
  <c r="P147" i="3" s="1"/>
  <c r="J147" i="3"/>
  <c r="Z146" i="3"/>
  <c r="X146" i="3"/>
  <c r="V146" i="3"/>
  <c r="T146" i="3"/>
  <c r="Q146" i="3"/>
  <c r="R146" i="3" s="1"/>
  <c r="O146" i="3"/>
  <c r="P146" i="3" s="1"/>
  <c r="J146" i="3"/>
  <c r="Z145" i="3"/>
  <c r="X145" i="3"/>
  <c r="V145" i="3"/>
  <c r="T145" i="3"/>
  <c r="Q145" i="3"/>
  <c r="R145" i="3" s="1"/>
  <c r="O145" i="3"/>
  <c r="P145" i="3" s="1"/>
  <c r="J145" i="3"/>
  <c r="Z144" i="3"/>
  <c r="X144" i="3"/>
  <c r="V144" i="3"/>
  <c r="T144" i="3"/>
  <c r="Q144" i="3"/>
  <c r="R144" i="3" s="1"/>
  <c r="O144" i="3"/>
  <c r="P144" i="3" s="1"/>
  <c r="J144" i="3"/>
  <c r="Z143" i="3"/>
  <c r="X143" i="3"/>
  <c r="V143" i="3"/>
  <c r="T143" i="3"/>
  <c r="Q143" i="3"/>
  <c r="R143" i="3" s="1"/>
  <c r="O143" i="3"/>
  <c r="P143" i="3" s="1"/>
  <c r="J143" i="3"/>
  <c r="Z142" i="3"/>
  <c r="X142" i="3"/>
  <c r="V142" i="3"/>
  <c r="T142" i="3"/>
  <c r="Q142" i="3"/>
  <c r="R142" i="3" s="1"/>
  <c r="O142" i="3"/>
  <c r="P142" i="3" s="1"/>
  <c r="J142" i="3"/>
  <c r="Z141" i="3"/>
  <c r="X141" i="3"/>
  <c r="V141" i="3"/>
  <c r="T141" i="3"/>
  <c r="Q141" i="3"/>
  <c r="R141" i="3" s="1"/>
  <c r="O141" i="3"/>
  <c r="P141" i="3" s="1"/>
  <c r="J141" i="3"/>
  <c r="Z140" i="3"/>
  <c r="X140" i="3"/>
  <c r="V140" i="3"/>
  <c r="T140" i="3"/>
  <c r="Q140" i="3"/>
  <c r="R140" i="3" s="1"/>
  <c r="O140" i="3"/>
  <c r="P140" i="3" s="1"/>
  <c r="J140" i="3"/>
  <c r="Z139" i="3"/>
  <c r="X139" i="3"/>
  <c r="V139" i="3"/>
  <c r="T139" i="3"/>
  <c r="Q139" i="3"/>
  <c r="R139" i="3" s="1"/>
  <c r="O139" i="3"/>
  <c r="P139" i="3" s="1"/>
  <c r="J139" i="3"/>
  <c r="Z138" i="3"/>
  <c r="X138" i="3"/>
  <c r="V138" i="3"/>
  <c r="T138" i="3"/>
  <c r="Q138" i="3"/>
  <c r="R138" i="3" s="1"/>
  <c r="O138" i="3"/>
  <c r="P138" i="3" s="1"/>
  <c r="J138" i="3"/>
  <c r="Z137" i="3"/>
  <c r="X137" i="3"/>
  <c r="V137" i="3"/>
  <c r="T137" i="3"/>
  <c r="Q137" i="3"/>
  <c r="R137" i="3" s="1"/>
  <c r="O137" i="3"/>
  <c r="P137" i="3" s="1"/>
  <c r="J137" i="3"/>
  <c r="Z136" i="3"/>
  <c r="X136" i="3"/>
  <c r="V136" i="3"/>
  <c r="T136" i="3"/>
  <c r="Q136" i="3"/>
  <c r="R136" i="3" s="1"/>
  <c r="O136" i="3"/>
  <c r="P136" i="3" s="1"/>
  <c r="J136" i="3"/>
  <c r="Z135" i="3"/>
  <c r="X135" i="3"/>
  <c r="V135" i="3"/>
  <c r="T135" i="3"/>
  <c r="Q135" i="3"/>
  <c r="R135" i="3" s="1"/>
  <c r="O135" i="3"/>
  <c r="P135" i="3" s="1"/>
  <c r="J135" i="3"/>
  <c r="Z134" i="3"/>
  <c r="X134" i="3"/>
  <c r="V134" i="3"/>
  <c r="T134" i="3"/>
  <c r="Q134" i="3"/>
  <c r="R134" i="3" s="1"/>
  <c r="O134" i="3"/>
  <c r="P134" i="3" s="1"/>
  <c r="J134" i="3"/>
  <c r="Z133" i="3"/>
  <c r="X133" i="3"/>
  <c r="V133" i="3"/>
  <c r="T133" i="3"/>
  <c r="Q133" i="3"/>
  <c r="R133" i="3" s="1"/>
  <c r="O133" i="3"/>
  <c r="P133" i="3" s="1"/>
  <c r="J133" i="3"/>
  <c r="Z132" i="3"/>
  <c r="X132" i="3"/>
  <c r="V132" i="3"/>
  <c r="T132" i="3"/>
  <c r="Q132" i="3"/>
  <c r="R132" i="3" s="1"/>
  <c r="O132" i="3"/>
  <c r="P132" i="3" s="1"/>
  <c r="J132" i="3"/>
  <c r="Z131" i="3"/>
  <c r="X131" i="3"/>
  <c r="V131" i="3"/>
  <c r="T131" i="3"/>
  <c r="Q131" i="3"/>
  <c r="R131" i="3" s="1"/>
  <c r="O131" i="3"/>
  <c r="P131" i="3" s="1"/>
  <c r="J131" i="3"/>
  <c r="Z130" i="3"/>
  <c r="X130" i="3"/>
  <c r="V130" i="3"/>
  <c r="T130" i="3"/>
  <c r="Q130" i="3"/>
  <c r="R130" i="3" s="1"/>
  <c r="O130" i="3"/>
  <c r="P130" i="3" s="1"/>
  <c r="J130" i="3"/>
  <c r="Z129" i="3"/>
  <c r="X129" i="3"/>
  <c r="V129" i="3"/>
  <c r="T129" i="3"/>
  <c r="Q129" i="3"/>
  <c r="R129" i="3" s="1"/>
  <c r="O129" i="3"/>
  <c r="P129" i="3" s="1"/>
  <c r="J129" i="3"/>
  <c r="Z128" i="3"/>
  <c r="X128" i="3"/>
  <c r="V128" i="3"/>
  <c r="T128" i="3"/>
  <c r="Q128" i="3"/>
  <c r="R128" i="3" s="1"/>
  <c r="O128" i="3"/>
  <c r="P128" i="3" s="1"/>
  <c r="J128" i="3"/>
  <c r="Z127" i="3"/>
  <c r="X127" i="3"/>
  <c r="V127" i="3"/>
  <c r="T127" i="3"/>
  <c r="Q127" i="3"/>
  <c r="R127" i="3" s="1"/>
  <c r="O127" i="3"/>
  <c r="P127" i="3" s="1"/>
  <c r="J127" i="3"/>
  <c r="Z126" i="3"/>
  <c r="X126" i="3"/>
  <c r="V126" i="3"/>
  <c r="T126" i="3"/>
  <c r="Q126" i="3"/>
  <c r="R126" i="3" s="1"/>
  <c r="O126" i="3"/>
  <c r="P126" i="3" s="1"/>
  <c r="J126" i="3"/>
  <c r="Z125" i="3"/>
  <c r="X125" i="3"/>
  <c r="V125" i="3"/>
  <c r="T125" i="3"/>
  <c r="Q125" i="3"/>
  <c r="R125" i="3" s="1"/>
  <c r="O125" i="3"/>
  <c r="P125" i="3" s="1"/>
  <c r="J125" i="3"/>
  <c r="Z124" i="3"/>
  <c r="X124" i="3"/>
  <c r="V124" i="3"/>
  <c r="T124" i="3"/>
  <c r="Q124" i="3"/>
  <c r="R124" i="3" s="1"/>
  <c r="O124" i="3"/>
  <c r="P124" i="3" s="1"/>
  <c r="J124" i="3"/>
  <c r="Z123" i="3"/>
  <c r="X123" i="3"/>
  <c r="V123" i="3"/>
  <c r="T123" i="3"/>
  <c r="Q123" i="3"/>
  <c r="R123" i="3" s="1"/>
  <c r="O123" i="3"/>
  <c r="P123" i="3" s="1"/>
  <c r="J123" i="3"/>
  <c r="Z122" i="3"/>
  <c r="X122" i="3"/>
  <c r="V122" i="3"/>
  <c r="T122" i="3"/>
  <c r="Q122" i="3"/>
  <c r="R122" i="3" s="1"/>
  <c r="O122" i="3"/>
  <c r="P122" i="3" s="1"/>
  <c r="J122" i="3"/>
  <c r="Z121" i="3"/>
  <c r="X121" i="3"/>
  <c r="V121" i="3"/>
  <c r="T121" i="3"/>
  <c r="Q121" i="3"/>
  <c r="R121" i="3" s="1"/>
  <c r="O121" i="3"/>
  <c r="P121" i="3" s="1"/>
  <c r="J121" i="3"/>
  <c r="Z120" i="3"/>
  <c r="X120" i="3"/>
  <c r="V120" i="3"/>
  <c r="T120" i="3"/>
  <c r="Q120" i="3"/>
  <c r="R120" i="3" s="1"/>
  <c r="O120" i="3"/>
  <c r="P120" i="3" s="1"/>
  <c r="J120" i="3"/>
  <c r="Z119" i="3"/>
  <c r="X119" i="3"/>
  <c r="V119" i="3"/>
  <c r="T119" i="3"/>
  <c r="Q119" i="3"/>
  <c r="R119" i="3" s="1"/>
  <c r="O119" i="3"/>
  <c r="P119" i="3" s="1"/>
  <c r="J119" i="3"/>
  <c r="Z118" i="3"/>
  <c r="X118" i="3"/>
  <c r="V118" i="3"/>
  <c r="T118" i="3"/>
  <c r="Q118" i="3"/>
  <c r="R118" i="3" s="1"/>
  <c r="O118" i="3"/>
  <c r="P118" i="3" s="1"/>
  <c r="J118" i="3"/>
  <c r="Z117" i="3"/>
  <c r="X117" i="3"/>
  <c r="V117" i="3"/>
  <c r="T117" i="3"/>
  <c r="Q117" i="3"/>
  <c r="R117" i="3" s="1"/>
  <c r="O117" i="3"/>
  <c r="P117" i="3" s="1"/>
  <c r="J117" i="3"/>
  <c r="Z116" i="3"/>
  <c r="X116" i="3"/>
  <c r="V116" i="3"/>
  <c r="T116" i="3"/>
  <c r="Q116" i="3"/>
  <c r="R116" i="3" s="1"/>
  <c r="O116" i="3"/>
  <c r="P116" i="3" s="1"/>
  <c r="J116" i="3"/>
  <c r="Z115" i="3"/>
  <c r="X115" i="3"/>
  <c r="V115" i="3"/>
  <c r="T115" i="3"/>
  <c r="Q115" i="3"/>
  <c r="R115" i="3" s="1"/>
  <c r="O115" i="3"/>
  <c r="P115" i="3" s="1"/>
  <c r="J115" i="3"/>
  <c r="Z114" i="3"/>
  <c r="X114" i="3"/>
  <c r="V114" i="3"/>
  <c r="T114" i="3"/>
  <c r="Q114" i="3"/>
  <c r="R114" i="3" s="1"/>
  <c r="O114" i="3"/>
  <c r="P114" i="3" s="1"/>
  <c r="J114" i="3"/>
  <c r="Z113" i="3"/>
  <c r="X113" i="3"/>
  <c r="V113" i="3"/>
  <c r="T113" i="3"/>
  <c r="Q113" i="3"/>
  <c r="R113" i="3" s="1"/>
  <c r="O113" i="3"/>
  <c r="P113" i="3" s="1"/>
  <c r="J113" i="3"/>
  <c r="Z112" i="3"/>
  <c r="X112" i="3"/>
  <c r="V112" i="3"/>
  <c r="T112" i="3"/>
  <c r="Q112" i="3"/>
  <c r="R112" i="3" s="1"/>
  <c r="O112" i="3"/>
  <c r="P112" i="3" s="1"/>
  <c r="J112" i="3"/>
  <c r="Z111" i="3"/>
  <c r="X111" i="3"/>
  <c r="V111" i="3"/>
  <c r="T111" i="3"/>
  <c r="Q111" i="3"/>
  <c r="R111" i="3" s="1"/>
  <c r="O111" i="3"/>
  <c r="P111" i="3" s="1"/>
  <c r="J111" i="3"/>
  <c r="Z110" i="3"/>
  <c r="X110" i="3"/>
  <c r="V110" i="3"/>
  <c r="T110" i="3"/>
  <c r="Q110" i="3"/>
  <c r="R110" i="3" s="1"/>
  <c r="O110" i="3"/>
  <c r="P110" i="3" s="1"/>
  <c r="J110" i="3"/>
  <c r="Z109" i="3"/>
  <c r="X109" i="3"/>
  <c r="V109" i="3"/>
  <c r="T109" i="3"/>
  <c r="Q109" i="3"/>
  <c r="R109" i="3" s="1"/>
  <c r="O109" i="3"/>
  <c r="P109" i="3" s="1"/>
  <c r="J109" i="3"/>
  <c r="Z108" i="3"/>
  <c r="X108" i="3"/>
  <c r="V108" i="3"/>
  <c r="T108" i="3"/>
  <c r="Q108" i="3"/>
  <c r="R108" i="3" s="1"/>
  <c r="O108" i="3"/>
  <c r="P108" i="3" s="1"/>
  <c r="J108" i="3"/>
  <c r="Z107" i="3"/>
  <c r="X107" i="3"/>
  <c r="V107" i="3"/>
  <c r="T107" i="3"/>
  <c r="Q107" i="3"/>
  <c r="R107" i="3" s="1"/>
  <c r="O107" i="3"/>
  <c r="P107" i="3" s="1"/>
  <c r="J107" i="3"/>
  <c r="Z106" i="3"/>
  <c r="X106" i="3"/>
  <c r="V106" i="3"/>
  <c r="T106" i="3"/>
  <c r="Q106" i="3"/>
  <c r="R106" i="3" s="1"/>
  <c r="O106" i="3"/>
  <c r="P106" i="3" s="1"/>
  <c r="J106" i="3"/>
  <c r="Z105" i="3"/>
  <c r="X105" i="3"/>
  <c r="V105" i="3"/>
  <c r="T105" i="3"/>
  <c r="Q105" i="3"/>
  <c r="R105" i="3" s="1"/>
  <c r="O105" i="3"/>
  <c r="P105" i="3" s="1"/>
  <c r="J105" i="3"/>
  <c r="Z104" i="3"/>
  <c r="X104" i="3"/>
  <c r="V104" i="3"/>
  <c r="T104" i="3"/>
  <c r="Q104" i="3"/>
  <c r="R104" i="3" s="1"/>
  <c r="O104" i="3"/>
  <c r="P104" i="3" s="1"/>
  <c r="J104" i="3"/>
  <c r="Z103" i="3"/>
  <c r="X103" i="3"/>
  <c r="V103" i="3"/>
  <c r="T103" i="3"/>
  <c r="Q103" i="3"/>
  <c r="R103" i="3" s="1"/>
  <c r="O103" i="3"/>
  <c r="P103" i="3" s="1"/>
  <c r="J103" i="3"/>
  <c r="Z102" i="3"/>
  <c r="X102" i="3"/>
  <c r="V102" i="3"/>
  <c r="T102" i="3"/>
  <c r="Q102" i="3"/>
  <c r="R102" i="3" s="1"/>
  <c r="O102" i="3"/>
  <c r="P102" i="3" s="1"/>
  <c r="J102" i="3"/>
  <c r="Z101" i="3"/>
  <c r="X101" i="3"/>
  <c r="V101" i="3"/>
  <c r="T101" i="3"/>
  <c r="Q101" i="3"/>
  <c r="R101" i="3" s="1"/>
  <c r="O101" i="3"/>
  <c r="P101" i="3" s="1"/>
  <c r="J101" i="3"/>
  <c r="Z100" i="3"/>
  <c r="X100" i="3"/>
  <c r="V100" i="3"/>
  <c r="T100" i="3"/>
  <c r="Q100" i="3"/>
  <c r="R100" i="3" s="1"/>
  <c r="O100" i="3"/>
  <c r="P100" i="3" s="1"/>
  <c r="J100" i="3"/>
  <c r="Z99" i="3"/>
  <c r="X99" i="3"/>
  <c r="V99" i="3"/>
  <c r="T99" i="3"/>
  <c r="Q99" i="3"/>
  <c r="R99" i="3" s="1"/>
  <c r="O99" i="3"/>
  <c r="P99" i="3" s="1"/>
  <c r="J99" i="3"/>
  <c r="Z98" i="3"/>
  <c r="X98" i="3"/>
  <c r="V98" i="3"/>
  <c r="T98" i="3"/>
  <c r="Q98" i="3"/>
  <c r="R98" i="3" s="1"/>
  <c r="O98" i="3"/>
  <c r="P98" i="3" s="1"/>
  <c r="J98" i="3"/>
  <c r="Z97" i="3"/>
  <c r="X97" i="3"/>
  <c r="V97" i="3"/>
  <c r="T97" i="3"/>
  <c r="Q97" i="3"/>
  <c r="R97" i="3" s="1"/>
  <c r="O97" i="3"/>
  <c r="P97" i="3" s="1"/>
  <c r="J97" i="3"/>
  <c r="Z96" i="3"/>
  <c r="X96" i="3"/>
  <c r="V96" i="3"/>
  <c r="T96" i="3"/>
  <c r="Q96" i="3"/>
  <c r="R96" i="3" s="1"/>
  <c r="O96" i="3"/>
  <c r="P96" i="3" s="1"/>
  <c r="J96" i="3"/>
  <c r="Z95" i="3"/>
  <c r="X95" i="3"/>
  <c r="V95" i="3"/>
  <c r="T95" i="3"/>
  <c r="Q95" i="3"/>
  <c r="R95" i="3" s="1"/>
  <c r="O95" i="3"/>
  <c r="P95" i="3" s="1"/>
  <c r="J95" i="3"/>
  <c r="Z94" i="3"/>
  <c r="X94" i="3"/>
  <c r="V94" i="3"/>
  <c r="T94" i="3"/>
  <c r="Q94" i="3"/>
  <c r="R94" i="3" s="1"/>
  <c r="O94" i="3"/>
  <c r="P94" i="3" s="1"/>
  <c r="J94" i="3"/>
  <c r="Z93" i="3"/>
  <c r="X93" i="3"/>
  <c r="V93" i="3"/>
  <c r="T93" i="3"/>
  <c r="Q93" i="3"/>
  <c r="R93" i="3" s="1"/>
  <c r="O93" i="3"/>
  <c r="P93" i="3" s="1"/>
  <c r="J93" i="3"/>
  <c r="Z92" i="3"/>
  <c r="X92" i="3"/>
  <c r="V92" i="3"/>
  <c r="T92" i="3"/>
  <c r="Q92" i="3"/>
  <c r="R92" i="3" s="1"/>
  <c r="O92" i="3"/>
  <c r="P92" i="3" s="1"/>
  <c r="J92" i="3"/>
  <c r="Z91" i="3"/>
  <c r="X91" i="3"/>
  <c r="V91" i="3"/>
  <c r="T91" i="3"/>
  <c r="Q91" i="3"/>
  <c r="R91" i="3" s="1"/>
  <c r="O91" i="3"/>
  <c r="P91" i="3" s="1"/>
  <c r="J91" i="3"/>
  <c r="Z90" i="3"/>
  <c r="X90" i="3"/>
  <c r="V90" i="3"/>
  <c r="T90" i="3"/>
  <c r="Q90" i="3"/>
  <c r="R90" i="3" s="1"/>
  <c r="O90" i="3"/>
  <c r="P90" i="3" s="1"/>
  <c r="J90" i="3"/>
  <c r="Z89" i="3"/>
  <c r="X89" i="3"/>
  <c r="V89" i="3"/>
  <c r="T89" i="3"/>
  <c r="Q89" i="3"/>
  <c r="R89" i="3" s="1"/>
  <c r="O89" i="3"/>
  <c r="P89" i="3" s="1"/>
  <c r="J89" i="3"/>
  <c r="Z88" i="3"/>
  <c r="X88" i="3"/>
  <c r="V88" i="3"/>
  <c r="T88" i="3"/>
  <c r="Q88" i="3"/>
  <c r="R88" i="3" s="1"/>
  <c r="O88" i="3"/>
  <c r="P88" i="3" s="1"/>
  <c r="J88" i="3"/>
  <c r="Z87" i="3"/>
  <c r="X87" i="3"/>
  <c r="V87" i="3"/>
  <c r="T87" i="3"/>
  <c r="Q87" i="3"/>
  <c r="R87" i="3" s="1"/>
  <c r="O87" i="3"/>
  <c r="P87" i="3" s="1"/>
  <c r="J87" i="3"/>
  <c r="Z86" i="3"/>
  <c r="X86" i="3"/>
  <c r="V86" i="3"/>
  <c r="T86" i="3"/>
  <c r="Q86" i="3"/>
  <c r="R86" i="3" s="1"/>
  <c r="O86" i="3"/>
  <c r="P86" i="3" s="1"/>
  <c r="J86" i="3"/>
  <c r="Z85" i="3"/>
  <c r="X85" i="3"/>
  <c r="V85" i="3"/>
  <c r="T85" i="3"/>
  <c r="Q85" i="3"/>
  <c r="R85" i="3" s="1"/>
  <c r="O85" i="3"/>
  <c r="P85" i="3" s="1"/>
  <c r="J85" i="3"/>
  <c r="Z84" i="3"/>
  <c r="X84" i="3"/>
  <c r="V84" i="3"/>
  <c r="T84" i="3"/>
  <c r="Q84" i="3"/>
  <c r="R84" i="3" s="1"/>
  <c r="O84" i="3"/>
  <c r="P84" i="3" s="1"/>
  <c r="J84" i="3"/>
  <c r="Z83" i="3"/>
  <c r="X83" i="3"/>
  <c r="V83" i="3"/>
  <c r="T83" i="3"/>
  <c r="Q83" i="3"/>
  <c r="R83" i="3" s="1"/>
  <c r="O83" i="3"/>
  <c r="P83" i="3" s="1"/>
  <c r="J83" i="3"/>
  <c r="Z82" i="3"/>
  <c r="X82" i="3"/>
  <c r="V82" i="3"/>
  <c r="T82" i="3"/>
  <c r="Q82" i="3"/>
  <c r="R82" i="3" s="1"/>
  <c r="O82" i="3"/>
  <c r="P82" i="3" s="1"/>
  <c r="J82" i="3"/>
  <c r="Z81" i="3"/>
  <c r="X81" i="3"/>
  <c r="V81" i="3"/>
  <c r="T81" i="3"/>
  <c r="Q81" i="3"/>
  <c r="R81" i="3" s="1"/>
  <c r="O81" i="3"/>
  <c r="P81" i="3" s="1"/>
  <c r="J81" i="3"/>
  <c r="Z80" i="3"/>
  <c r="X80" i="3"/>
  <c r="V80" i="3"/>
  <c r="T80" i="3"/>
  <c r="Q80" i="3"/>
  <c r="R80" i="3" s="1"/>
  <c r="O80" i="3"/>
  <c r="P80" i="3" s="1"/>
  <c r="J80" i="3"/>
  <c r="Z79" i="3"/>
  <c r="X79" i="3"/>
  <c r="V79" i="3"/>
  <c r="T79" i="3"/>
  <c r="Q79" i="3"/>
  <c r="R79" i="3" s="1"/>
  <c r="O79" i="3"/>
  <c r="P79" i="3" s="1"/>
  <c r="J79" i="3"/>
  <c r="Z78" i="3"/>
  <c r="X78" i="3"/>
  <c r="V78" i="3"/>
  <c r="T78" i="3"/>
  <c r="Q78" i="3"/>
  <c r="R78" i="3" s="1"/>
  <c r="O78" i="3"/>
  <c r="P78" i="3" s="1"/>
  <c r="J78" i="3"/>
  <c r="Z77" i="3"/>
  <c r="X77" i="3"/>
  <c r="V77" i="3"/>
  <c r="T77" i="3"/>
  <c r="Q77" i="3"/>
  <c r="R77" i="3" s="1"/>
  <c r="O77" i="3"/>
  <c r="P77" i="3" s="1"/>
  <c r="J77" i="3"/>
  <c r="Z76" i="3"/>
  <c r="X76" i="3"/>
  <c r="V76" i="3"/>
  <c r="T76" i="3"/>
  <c r="Q76" i="3"/>
  <c r="R76" i="3" s="1"/>
  <c r="O76" i="3"/>
  <c r="P76" i="3" s="1"/>
  <c r="J76" i="3"/>
  <c r="Z75" i="3"/>
  <c r="X75" i="3"/>
  <c r="V75" i="3"/>
  <c r="T75" i="3"/>
  <c r="Q75" i="3"/>
  <c r="R75" i="3" s="1"/>
  <c r="O75" i="3"/>
  <c r="P75" i="3" s="1"/>
  <c r="J75" i="3"/>
  <c r="Z74" i="3"/>
  <c r="X74" i="3"/>
  <c r="V74" i="3"/>
  <c r="T74" i="3"/>
  <c r="Q74" i="3"/>
  <c r="R74" i="3" s="1"/>
  <c r="O74" i="3"/>
  <c r="P74" i="3" s="1"/>
  <c r="J74" i="3"/>
  <c r="Z73" i="3"/>
  <c r="X73" i="3"/>
  <c r="V73" i="3"/>
  <c r="T73" i="3"/>
  <c r="Q73" i="3"/>
  <c r="R73" i="3" s="1"/>
  <c r="O73" i="3"/>
  <c r="P73" i="3" s="1"/>
  <c r="J73" i="3"/>
  <c r="Z72" i="3"/>
  <c r="X72" i="3"/>
  <c r="V72" i="3"/>
  <c r="T72" i="3"/>
  <c r="Q72" i="3"/>
  <c r="R72" i="3" s="1"/>
  <c r="O72" i="3"/>
  <c r="P72" i="3" s="1"/>
  <c r="J72" i="3"/>
  <c r="Z71" i="3"/>
  <c r="X71" i="3"/>
  <c r="V71" i="3"/>
  <c r="T71" i="3"/>
  <c r="Q71" i="3"/>
  <c r="R71" i="3" s="1"/>
  <c r="O71" i="3"/>
  <c r="P71" i="3" s="1"/>
  <c r="J71" i="3"/>
  <c r="Z70" i="3"/>
  <c r="X70" i="3"/>
  <c r="V70" i="3"/>
  <c r="T70" i="3"/>
  <c r="Q70" i="3"/>
  <c r="R70" i="3" s="1"/>
  <c r="O70" i="3"/>
  <c r="P70" i="3" s="1"/>
  <c r="J70" i="3"/>
  <c r="Z69" i="3"/>
  <c r="X69" i="3"/>
  <c r="V69" i="3"/>
  <c r="T69" i="3"/>
  <c r="Q69" i="3"/>
  <c r="R69" i="3" s="1"/>
  <c r="O69" i="3"/>
  <c r="P69" i="3" s="1"/>
  <c r="J69" i="3"/>
  <c r="Z68" i="3"/>
  <c r="X68" i="3"/>
  <c r="V68" i="3"/>
  <c r="T68" i="3"/>
  <c r="Q68" i="3"/>
  <c r="R68" i="3" s="1"/>
  <c r="O68" i="3"/>
  <c r="P68" i="3" s="1"/>
  <c r="J68" i="3"/>
  <c r="Z67" i="3"/>
  <c r="X67" i="3"/>
  <c r="V67" i="3"/>
  <c r="T67" i="3"/>
  <c r="Q67" i="3"/>
  <c r="R67" i="3" s="1"/>
  <c r="O67" i="3"/>
  <c r="P67" i="3" s="1"/>
  <c r="J67" i="3"/>
  <c r="Z66" i="3"/>
  <c r="X66" i="3"/>
  <c r="V66" i="3"/>
  <c r="T66" i="3"/>
  <c r="Q66" i="3"/>
  <c r="R66" i="3" s="1"/>
  <c r="O66" i="3"/>
  <c r="P66" i="3" s="1"/>
  <c r="J66" i="3"/>
  <c r="Z65" i="3"/>
  <c r="X65" i="3"/>
  <c r="V65" i="3"/>
  <c r="T65" i="3"/>
  <c r="Q65" i="3"/>
  <c r="R65" i="3" s="1"/>
  <c r="O65" i="3"/>
  <c r="P65" i="3" s="1"/>
  <c r="J65" i="3"/>
  <c r="Z64" i="3"/>
  <c r="X64" i="3"/>
  <c r="V64" i="3"/>
  <c r="T64" i="3"/>
  <c r="Q64" i="3"/>
  <c r="R64" i="3" s="1"/>
  <c r="O64" i="3"/>
  <c r="P64" i="3" s="1"/>
  <c r="J64" i="3"/>
  <c r="Z63" i="3"/>
  <c r="X63" i="3"/>
  <c r="V63" i="3"/>
  <c r="T63" i="3"/>
  <c r="Q63" i="3"/>
  <c r="R63" i="3" s="1"/>
  <c r="O63" i="3"/>
  <c r="P63" i="3" s="1"/>
  <c r="J63" i="3"/>
  <c r="Z62" i="3"/>
  <c r="X62" i="3"/>
  <c r="V62" i="3"/>
  <c r="T62" i="3"/>
  <c r="Q62" i="3"/>
  <c r="R62" i="3" s="1"/>
  <c r="O62" i="3"/>
  <c r="P62" i="3" s="1"/>
  <c r="J62" i="3"/>
  <c r="Z61" i="3"/>
  <c r="X61" i="3"/>
  <c r="V61" i="3"/>
  <c r="T61" i="3"/>
  <c r="Q61" i="3"/>
  <c r="R61" i="3" s="1"/>
  <c r="O61" i="3"/>
  <c r="P61" i="3" s="1"/>
  <c r="J61" i="3"/>
  <c r="Z60" i="3"/>
  <c r="X60" i="3"/>
  <c r="V60" i="3"/>
  <c r="T60" i="3"/>
  <c r="Q60" i="3"/>
  <c r="R60" i="3" s="1"/>
  <c r="O60" i="3"/>
  <c r="P60" i="3" s="1"/>
  <c r="J60" i="3"/>
  <c r="Z59" i="3"/>
  <c r="X59" i="3"/>
  <c r="V59" i="3"/>
  <c r="T59" i="3"/>
  <c r="Q59" i="3"/>
  <c r="R59" i="3" s="1"/>
  <c r="O59" i="3"/>
  <c r="P59" i="3" s="1"/>
  <c r="J59" i="3"/>
  <c r="Z58" i="3"/>
  <c r="X58" i="3"/>
  <c r="V58" i="3"/>
  <c r="T58" i="3"/>
  <c r="Q58" i="3"/>
  <c r="R58" i="3" s="1"/>
  <c r="O58" i="3"/>
  <c r="P58" i="3" s="1"/>
  <c r="J58" i="3"/>
  <c r="Z57" i="3"/>
  <c r="X57" i="3"/>
  <c r="V57" i="3"/>
  <c r="T57" i="3"/>
  <c r="Q57" i="3"/>
  <c r="R57" i="3" s="1"/>
  <c r="O57" i="3"/>
  <c r="P57" i="3" s="1"/>
  <c r="J57" i="3"/>
  <c r="Z56" i="3"/>
  <c r="X56" i="3"/>
  <c r="V56" i="3"/>
  <c r="T56" i="3"/>
  <c r="Q56" i="3"/>
  <c r="R56" i="3" s="1"/>
  <c r="O56" i="3"/>
  <c r="P56" i="3" s="1"/>
  <c r="J56" i="3"/>
  <c r="Z55" i="3"/>
  <c r="X55" i="3"/>
  <c r="V55" i="3"/>
  <c r="T55" i="3"/>
  <c r="Q55" i="3"/>
  <c r="R55" i="3" s="1"/>
  <c r="O55" i="3"/>
  <c r="P55" i="3" s="1"/>
  <c r="J55" i="3"/>
  <c r="Z54" i="3"/>
  <c r="X54" i="3"/>
  <c r="V54" i="3"/>
  <c r="T54" i="3"/>
  <c r="Q54" i="3"/>
  <c r="R54" i="3" s="1"/>
  <c r="O54" i="3"/>
  <c r="P54" i="3" s="1"/>
  <c r="J54" i="3"/>
  <c r="Z53" i="3"/>
  <c r="X53" i="3"/>
  <c r="V53" i="3"/>
  <c r="T53" i="3"/>
  <c r="Q53" i="3"/>
  <c r="R53" i="3" s="1"/>
  <c r="O53" i="3"/>
  <c r="P53" i="3" s="1"/>
  <c r="J53" i="3"/>
  <c r="Z52" i="3"/>
  <c r="X52" i="3"/>
  <c r="V52" i="3"/>
  <c r="T52" i="3"/>
  <c r="Q52" i="3"/>
  <c r="R52" i="3" s="1"/>
  <c r="O52" i="3"/>
  <c r="P52" i="3" s="1"/>
  <c r="J52" i="3"/>
  <c r="Z51" i="3"/>
  <c r="X51" i="3"/>
  <c r="V51" i="3"/>
  <c r="T51" i="3"/>
  <c r="Q51" i="3"/>
  <c r="R51" i="3" s="1"/>
  <c r="O51" i="3"/>
  <c r="P51" i="3" s="1"/>
  <c r="J51" i="3"/>
  <c r="Z50" i="3"/>
  <c r="X50" i="3"/>
  <c r="V50" i="3"/>
  <c r="T50" i="3"/>
  <c r="Q50" i="3"/>
  <c r="R50" i="3" s="1"/>
  <c r="O50" i="3"/>
  <c r="P50" i="3" s="1"/>
  <c r="J50" i="3"/>
  <c r="Z49" i="3"/>
  <c r="X49" i="3"/>
  <c r="V49" i="3"/>
  <c r="T49" i="3"/>
  <c r="Q49" i="3"/>
  <c r="R49" i="3" s="1"/>
  <c r="O49" i="3"/>
  <c r="P49" i="3" s="1"/>
  <c r="J49" i="3"/>
  <c r="Z48" i="3"/>
  <c r="X48" i="3"/>
  <c r="V48" i="3"/>
  <c r="T48" i="3"/>
  <c r="Q48" i="3"/>
  <c r="R48" i="3" s="1"/>
  <c r="O48" i="3"/>
  <c r="P48" i="3" s="1"/>
  <c r="J48" i="3"/>
  <c r="Z47" i="3"/>
  <c r="X47" i="3"/>
  <c r="V47" i="3"/>
  <c r="T47" i="3"/>
  <c r="Q47" i="3"/>
  <c r="R47" i="3" s="1"/>
  <c r="O47" i="3"/>
  <c r="P47" i="3" s="1"/>
  <c r="J47" i="3"/>
  <c r="Z46" i="3"/>
  <c r="X46" i="3"/>
  <c r="V46" i="3"/>
  <c r="T46" i="3"/>
  <c r="Q46" i="3"/>
  <c r="R46" i="3" s="1"/>
  <c r="O46" i="3"/>
  <c r="P46" i="3" s="1"/>
  <c r="J46" i="3"/>
  <c r="Z45" i="3"/>
  <c r="X45" i="3"/>
  <c r="V45" i="3"/>
  <c r="T45" i="3"/>
  <c r="Q45" i="3"/>
  <c r="R45" i="3" s="1"/>
  <c r="O45" i="3"/>
  <c r="P45" i="3" s="1"/>
  <c r="J45" i="3"/>
  <c r="Z44" i="3"/>
  <c r="X44" i="3"/>
  <c r="V44" i="3"/>
  <c r="T44" i="3"/>
  <c r="Q44" i="3"/>
  <c r="R44" i="3" s="1"/>
  <c r="O44" i="3"/>
  <c r="P44" i="3" s="1"/>
  <c r="J44" i="3"/>
  <c r="Z43" i="3"/>
  <c r="X43" i="3"/>
  <c r="V43" i="3"/>
  <c r="T43" i="3"/>
  <c r="Q43" i="3"/>
  <c r="R43" i="3" s="1"/>
  <c r="O43" i="3"/>
  <c r="P43" i="3" s="1"/>
  <c r="J43" i="3"/>
  <c r="Z42" i="3"/>
  <c r="X42" i="3"/>
  <c r="V42" i="3"/>
  <c r="T42" i="3"/>
  <c r="Q42" i="3"/>
  <c r="R42" i="3" s="1"/>
  <c r="O42" i="3"/>
  <c r="P42" i="3" s="1"/>
  <c r="J42" i="3"/>
  <c r="Z41" i="3"/>
  <c r="X41" i="3"/>
  <c r="V41" i="3"/>
  <c r="T41" i="3"/>
  <c r="Q41" i="3"/>
  <c r="R41" i="3" s="1"/>
  <c r="O41" i="3"/>
  <c r="P41" i="3" s="1"/>
  <c r="J41" i="3"/>
  <c r="Z40" i="3"/>
  <c r="X40" i="3"/>
  <c r="V40" i="3"/>
  <c r="T40" i="3"/>
  <c r="Q40" i="3"/>
  <c r="R40" i="3" s="1"/>
  <c r="O40" i="3"/>
  <c r="P40" i="3" s="1"/>
  <c r="J40" i="3"/>
  <c r="Z39" i="3"/>
  <c r="X39" i="3"/>
  <c r="V39" i="3"/>
  <c r="T39" i="3"/>
  <c r="Q39" i="3"/>
  <c r="R39" i="3" s="1"/>
  <c r="O39" i="3"/>
  <c r="P39" i="3" s="1"/>
  <c r="J39" i="3"/>
  <c r="Z38" i="3"/>
  <c r="X38" i="3"/>
  <c r="V38" i="3"/>
  <c r="T38" i="3"/>
  <c r="Q38" i="3"/>
  <c r="R38" i="3" s="1"/>
  <c r="O38" i="3"/>
  <c r="P38" i="3" s="1"/>
  <c r="J38" i="3"/>
  <c r="Z37" i="3"/>
  <c r="X37" i="3"/>
  <c r="V37" i="3"/>
  <c r="T37" i="3"/>
  <c r="Q37" i="3"/>
  <c r="R37" i="3" s="1"/>
  <c r="O37" i="3"/>
  <c r="P37" i="3" s="1"/>
  <c r="J37" i="3"/>
  <c r="Z36" i="3"/>
  <c r="X36" i="3"/>
  <c r="V36" i="3"/>
  <c r="T36" i="3"/>
  <c r="Q36" i="3"/>
  <c r="R36" i="3" s="1"/>
  <c r="O36" i="3"/>
  <c r="P36" i="3" s="1"/>
  <c r="J36" i="3"/>
  <c r="Z35" i="3"/>
  <c r="X35" i="3"/>
  <c r="V35" i="3"/>
  <c r="T35" i="3"/>
  <c r="Q35" i="3"/>
  <c r="R35" i="3" s="1"/>
  <c r="O35" i="3"/>
  <c r="P35" i="3" s="1"/>
  <c r="J35" i="3"/>
  <c r="Z34" i="3"/>
  <c r="X34" i="3"/>
  <c r="V34" i="3"/>
  <c r="T34" i="3"/>
  <c r="Q34" i="3"/>
  <c r="R34" i="3" s="1"/>
  <c r="O34" i="3"/>
  <c r="P34" i="3" s="1"/>
  <c r="J34" i="3"/>
  <c r="Z33" i="3"/>
  <c r="X33" i="3"/>
  <c r="V33" i="3"/>
  <c r="T33" i="3"/>
  <c r="Q33" i="3"/>
  <c r="R33" i="3" s="1"/>
  <c r="O33" i="3"/>
  <c r="P33" i="3" s="1"/>
  <c r="J33" i="3"/>
  <c r="Z32" i="3"/>
  <c r="X32" i="3"/>
  <c r="V32" i="3"/>
  <c r="T32" i="3"/>
  <c r="Q32" i="3"/>
  <c r="R32" i="3" s="1"/>
  <c r="O32" i="3"/>
  <c r="P32" i="3" s="1"/>
  <c r="J32" i="3"/>
  <c r="Z31" i="3"/>
  <c r="X31" i="3"/>
  <c r="V31" i="3"/>
  <c r="T31" i="3"/>
  <c r="Q31" i="3"/>
  <c r="R31" i="3" s="1"/>
  <c r="O31" i="3"/>
  <c r="P31" i="3" s="1"/>
  <c r="J31" i="3"/>
  <c r="Z30" i="3"/>
  <c r="X30" i="3"/>
  <c r="V30" i="3"/>
  <c r="T30" i="3"/>
  <c r="Q30" i="3"/>
  <c r="R30" i="3" s="1"/>
  <c r="O30" i="3"/>
  <c r="P30" i="3" s="1"/>
  <c r="J30" i="3"/>
  <c r="Z29" i="3"/>
  <c r="X29" i="3"/>
  <c r="V29" i="3"/>
  <c r="T29" i="3"/>
  <c r="Q29" i="3"/>
  <c r="R29" i="3" s="1"/>
  <c r="O29" i="3"/>
  <c r="P29" i="3" s="1"/>
  <c r="J29" i="3"/>
  <c r="Z28" i="3"/>
  <c r="X28" i="3"/>
  <c r="V28" i="3"/>
  <c r="T28" i="3"/>
  <c r="Q28" i="3"/>
  <c r="R28" i="3" s="1"/>
  <c r="O28" i="3"/>
  <c r="P28" i="3" s="1"/>
  <c r="J28" i="3"/>
  <c r="Z27" i="3"/>
  <c r="X27" i="3"/>
  <c r="V27" i="3"/>
  <c r="T27" i="3"/>
  <c r="Q27" i="3"/>
  <c r="R27" i="3" s="1"/>
  <c r="O27" i="3"/>
  <c r="P27" i="3" s="1"/>
  <c r="J27" i="3"/>
  <c r="Z26" i="3"/>
  <c r="X26" i="3"/>
  <c r="V26" i="3"/>
  <c r="T26" i="3"/>
  <c r="Q26" i="3"/>
  <c r="R26" i="3" s="1"/>
  <c r="O26" i="3"/>
  <c r="P26" i="3" s="1"/>
  <c r="J26" i="3"/>
  <c r="Z25" i="3"/>
  <c r="X25" i="3"/>
  <c r="V25" i="3"/>
  <c r="T25" i="3"/>
  <c r="Q25" i="3"/>
  <c r="R25" i="3" s="1"/>
  <c r="O25" i="3"/>
  <c r="P25" i="3" s="1"/>
  <c r="J25" i="3"/>
  <c r="Z24" i="3"/>
  <c r="X24" i="3"/>
  <c r="V24" i="3"/>
  <c r="T24" i="3"/>
  <c r="Q24" i="3"/>
  <c r="R24" i="3" s="1"/>
  <c r="O24" i="3"/>
  <c r="P24" i="3" s="1"/>
  <c r="J24" i="3"/>
  <c r="Z23" i="3"/>
  <c r="X23" i="3"/>
  <c r="V23" i="3"/>
  <c r="T23" i="3"/>
  <c r="Q23" i="3"/>
  <c r="R23" i="3" s="1"/>
  <c r="O23" i="3"/>
  <c r="P23" i="3" s="1"/>
  <c r="J23" i="3"/>
  <c r="Z22" i="3"/>
  <c r="X22" i="3"/>
  <c r="V22" i="3"/>
  <c r="T22" i="3"/>
  <c r="Q22" i="3"/>
  <c r="R22" i="3" s="1"/>
  <c r="O22" i="3"/>
  <c r="P22" i="3" s="1"/>
  <c r="J22" i="3"/>
  <c r="Z21" i="3"/>
  <c r="X21" i="3"/>
  <c r="V21" i="3"/>
  <c r="T21" i="3"/>
  <c r="Q21" i="3"/>
  <c r="R21" i="3" s="1"/>
  <c r="O21" i="3"/>
  <c r="P21" i="3" s="1"/>
  <c r="J21" i="3"/>
  <c r="Z20" i="3"/>
  <c r="X20" i="3"/>
  <c r="V20" i="3"/>
  <c r="T20" i="3"/>
  <c r="Q20" i="3"/>
  <c r="R20" i="3" s="1"/>
  <c r="O20" i="3"/>
  <c r="P20" i="3" s="1"/>
  <c r="J20" i="3"/>
  <c r="Z19" i="3"/>
  <c r="X19" i="3"/>
  <c r="V19" i="3"/>
  <c r="T19" i="3"/>
  <c r="Q19" i="3"/>
  <c r="R19" i="3" s="1"/>
  <c r="O19" i="3"/>
  <c r="P19" i="3" s="1"/>
  <c r="J19" i="3"/>
  <c r="Z18" i="3"/>
  <c r="X18" i="3"/>
  <c r="V18" i="3"/>
  <c r="T18" i="3"/>
  <c r="Q18" i="3"/>
  <c r="R18" i="3" s="1"/>
  <c r="O18" i="3"/>
  <c r="P18" i="3" s="1"/>
  <c r="J18" i="3"/>
  <c r="Z17" i="3"/>
  <c r="X17" i="3"/>
  <c r="V17" i="3"/>
  <c r="T17" i="3"/>
  <c r="Q17" i="3"/>
  <c r="R17" i="3" s="1"/>
  <c r="O17" i="3"/>
  <c r="P17" i="3" s="1"/>
  <c r="J17" i="3"/>
  <c r="Z16" i="3"/>
  <c r="X16" i="3"/>
  <c r="V16" i="3"/>
  <c r="T16" i="3"/>
  <c r="Q16" i="3"/>
  <c r="R16" i="3" s="1"/>
  <c r="O16" i="3"/>
  <c r="P16" i="3" s="1"/>
  <c r="J16" i="3"/>
  <c r="Z15" i="3"/>
  <c r="X15" i="3"/>
  <c r="V15" i="3"/>
  <c r="T15" i="3"/>
  <c r="Q15" i="3"/>
  <c r="R15" i="3" s="1"/>
  <c r="O15" i="3"/>
  <c r="P15" i="3" s="1"/>
  <c r="J15" i="3"/>
  <c r="Z14" i="3"/>
  <c r="X14" i="3"/>
  <c r="V14" i="3"/>
  <c r="T14" i="3"/>
  <c r="Q14" i="3"/>
  <c r="R14" i="3" s="1"/>
  <c r="O14" i="3"/>
  <c r="P14" i="3" s="1"/>
  <c r="J14" i="3"/>
  <c r="Z13" i="3"/>
  <c r="X13" i="3"/>
  <c r="V13" i="3"/>
  <c r="T13" i="3"/>
  <c r="Q13" i="3"/>
  <c r="R13" i="3" s="1"/>
  <c r="O13" i="3"/>
  <c r="P13" i="3" s="1"/>
  <c r="J13" i="3"/>
  <c r="Z12" i="3"/>
  <c r="X12" i="3"/>
  <c r="V12" i="3"/>
  <c r="T12" i="3"/>
  <c r="Q12" i="3"/>
  <c r="R12" i="3" s="1"/>
  <c r="O12" i="3"/>
  <c r="P12" i="3" s="1"/>
  <c r="J12" i="3"/>
  <c r="Z11" i="3"/>
  <c r="X11" i="3"/>
  <c r="V11" i="3"/>
  <c r="T11" i="3"/>
  <c r="Q11" i="3"/>
  <c r="R11" i="3" s="1"/>
  <c r="O11" i="3"/>
  <c r="P11" i="3" s="1"/>
  <c r="J11" i="3"/>
  <c r="Z10" i="3"/>
  <c r="X10" i="3"/>
  <c r="V10" i="3"/>
  <c r="T10" i="3"/>
  <c r="Q10" i="3"/>
  <c r="R10" i="3" s="1"/>
  <c r="O10" i="3"/>
  <c r="P10" i="3" s="1"/>
  <c r="J10" i="3"/>
  <c r="Z9" i="3"/>
  <c r="X9" i="3"/>
  <c r="V9" i="3"/>
  <c r="T9" i="3"/>
  <c r="Q9" i="3"/>
  <c r="R9" i="3" s="1"/>
  <c r="O9" i="3"/>
  <c r="P9" i="3" s="1"/>
  <c r="J9" i="3"/>
  <c r="Z8" i="3"/>
  <c r="X8" i="3"/>
  <c r="V8" i="3"/>
  <c r="T8" i="3"/>
  <c r="Q8" i="3"/>
  <c r="R8" i="3" s="1"/>
  <c r="O8" i="3"/>
  <c r="P8" i="3" s="1"/>
  <c r="J8" i="3"/>
  <c r="Z7" i="3"/>
  <c r="X7" i="3"/>
  <c r="V7" i="3"/>
  <c r="T7" i="3"/>
  <c r="Q7" i="3"/>
  <c r="R7" i="3" s="1"/>
  <c r="O7" i="3"/>
  <c r="P7" i="3" s="1"/>
  <c r="J7" i="3"/>
  <c r="Z6" i="3"/>
  <c r="X6" i="3"/>
  <c r="V6" i="3"/>
  <c r="T6" i="3"/>
  <c r="Q6" i="3"/>
  <c r="R6" i="3" s="1"/>
  <c r="O6" i="3"/>
  <c r="P6" i="3" s="1"/>
  <c r="J6" i="3"/>
  <c r="Z5" i="3"/>
  <c r="X5" i="3"/>
  <c r="V5" i="3"/>
  <c r="T5" i="3"/>
  <c r="Q5" i="3"/>
  <c r="R5" i="3" s="1"/>
  <c r="O5" i="3"/>
  <c r="P5" i="3" s="1"/>
  <c r="J5" i="3"/>
  <c r="Z4" i="3"/>
  <c r="X4" i="3"/>
  <c r="V4" i="3"/>
  <c r="T4" i="3"/>
  <c r="Q4" i="3"/>
  <c r="R4" i="3" s="1"/>
  <c r="O4" i="3"/>
  <c r="P4" i="3" s="1"/>
  <c r="J4" i="3"/>
  <c r="Z4037" i="3" l="1"/>
  <c r="Q4037" i="3"/>
  <c r="T4037" i="3"/>
  <c r="O4037" i="3"/>
  <c r="X4037" i="3"/>
  <c r="U4037" i="3"/>
  <c r="P4037" i="3"/>
  <c r="R4037" i="3"/>
  <c r="V3155" i="3"/>
  <c r="V4037"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<sst xmlns="http://schemas.openxmlformats.org/spreadsheetml/2006/main" count="52714" uniqueCount="14678">
  <si>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</si>
  <si>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</si>
  <si>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</si>
  <si>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</si>
  <si>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</si>
  <si>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</si>
  <si>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</si>
  <si>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</si>
  <si>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</si>
  <si>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</si>
  <si>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</si>
  <si>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</si>
  <si>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</si>
  <si>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</si>
  <si>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</si>
  <si>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</si>
  <si>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</si>
  <si>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</si>
  <si>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</si>
  <si>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</si>
  <si>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</si>
  <si>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</si>
  <si>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</si>
  <si>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</si>
  <si>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</si>
  <si>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</si>
  <si>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</si>
  <si>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</si>
  <si>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</si>
  <si>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</si>
  <si>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</si>
  <si>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</si>
  <si>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</si>
  <si>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</si>
  <si>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</si>
  <si>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</si>
  <si>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</si>
  <si>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</si>
  <si>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</si>
  <si>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</si>
  <si>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</si>
  <si>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</si>
  <si>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</si>
  <si>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</si>
  <si>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</si>
  <si>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</si>
  <si>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</si>
  <si>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</si>
  <si>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</si>
  <si>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</si>
  <si>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</si>
  <si>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</si>
  <si>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</si>
  <si>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</si>
  <si>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</si>
  <si>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</si>
  <si>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</si>
  <si>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</si>
  <si>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</si>
  <si>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</si>
  <si>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</si>
  <si>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</si>
  <si>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</si>
  <si>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</si>
  <si>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</si>
  <si>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</si>
  <si>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</si>
  <si>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</si>
  <si>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</si>
  <si>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</si>
  <si>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</si>
  <si>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</si>
  <si>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</si>
  <si>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</si>
  <si>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</si>
  <si>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</si>
  <si>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</si>
  <si>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</si>
  <si>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</si>
  <si>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</si>
  <si>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</si>
  <si>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</si>
  <si>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</si>
  <si>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</si>
  <si>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</si>
  <si>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</si>
  <si>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</si>
  <si>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</si>
  <si>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</si>
  <si>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</si>
  <si>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</si>
  <si>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</si>
  <si>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</si>
  <si>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</si>
  <si>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</si>
  <si>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</si>
  <si>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</si>
  <si>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</si>
  <si>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</si>
  <si>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</si>
  <si>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</si>
  <si>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</si>
  <si>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</si>
  <si>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</si>
  <si>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</si>
  <si>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</si>
  <si>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</si>
  <si>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</si>
  <si>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</si>
  <si>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</si>
  <si>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</si>
  <si>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</si>
  <si>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</si>
  <si>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</si>
  <si>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</si>
  <si>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</si>
  <si>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</si>
  <si>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</si>
  <si>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</si>
  <si>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</si>
  <si>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</si>
  <si>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</si>
  <si>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</si>
  <si>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</si>
  <si>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</si>
  <si>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</si>
  <si>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</si>
  <si>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</si>
  <si>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</si>
  <si>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</si>
  <si>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</si>
  <si>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</si>
  <si>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</si>
  <si>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</si>
  <si>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</si>
  <si>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</si>
  <si>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</si>
  <si>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</si>
  <si>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</si>
  <si>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</si>
  <si>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</si>
  <si>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</si>
  <si>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</si>
  <si>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</si>
  <si>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</si>
  <si>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</si>
  <si>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</si>
  <si>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</si>
  <si>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</si>
  <si>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</si>
  <si>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</si>
  <si>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</si>
  <si>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</si>
  <si>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</si>
  <si>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</si>
  <si>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</si>
  <si>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</si>
  <si>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</si>
  <si>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</si>
  <si>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</si>
  <si>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</si>
  <si>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</si>
  <si>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</si>
  <si>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</si>
  <si>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</si>
  <si>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</si>
  <si>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</si>
  <si>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</si>
  <si>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</si>
  <si>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</si>
  <si>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</si>
  <si>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</si>
  <si>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</si>
  <si>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</si>
  <si>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</si>
  <si>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</si>
  <si>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</si>
  <si>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</si>
  <si>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</si>
  <si>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</si>
  <si>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</si>
  <si>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</si>
  <si>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</si>
  <si>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</si>
  <si>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</si>
  <si>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</si>
  <si>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</si>
  <si>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</si>
  <si>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</si>
  <si>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</si>
  <si>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</si>
  <si>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</si>
  <si>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</si>
  <si>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</si>
  <si>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</si>
  <si>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</si>
  <si>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</si>
  <si>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</si>
  <si>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</si>
  <si>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</si>
  <si>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</si>
  <si>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</si>
  <si>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</si>
  <si>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</si>
  <si>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</si>
  <si>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</si>
  <si>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</si>
  <si>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</si>
  <si>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</si>
  <si>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</si>
  <si>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</si>
  <si>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</si>
  <si>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</si>
  <si>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</si>
  <si>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</si>
  <si>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</si>
  <si>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</si>
  <si>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</si>
  <si>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</si>
  <si>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</si>
  <si>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</si>
  <si>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</si>
  <si>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</si>
  <si>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</si>
  <si>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</si>
  <si>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</si>
  <si>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</si>
  <si>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</si>
  <si>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</si>
  <si>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</si>
  <si>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</si>
  <si>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</si>
  <si>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</si>
  <si>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</si>
  <si>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</si>
  <si>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</si>
  <si>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</si>
  <si>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</si>
  <si>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</si>
  <si>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</si>
  <si>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</si>
  <si>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</si>
  <si>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</si>
  <si>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</si>
  <si>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</si>
  <si>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</si>
  <si>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</si>
  <si>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</si>
  <si>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</si>
  <si>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</si>
  <si>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</si>
  <si>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</si>
  <si>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</si>
  <si>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</si>
  <si>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</si>
  <si>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</si>
  <si>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</si>
  <si>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</si>
  <si>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</si>
  <si>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</si>
  <si>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</si>
  <si>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</si>
  <si>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</si>
  <si>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</si>
  <si>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</si>
  <si>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</si>
  <si>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</si>
  <si>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</si>
  <si>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</si>
  <si>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</si>
  <si>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</si>
  <si>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</si>
  <si>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</si>
  <si>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</si>
  <si>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</si>
  <si>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</si>
  <si>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</si>
  <si>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</si>
  <si>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</si>
  <si>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</si>
  <si>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</si>
  <si>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</si>
  <si>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</si>
  <si>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</si>
  <si>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</si>
  <si>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</si>
  <si>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</si>
  <si>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</si>
  <si>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</si>
  <si>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</si>
  <si>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</si>
  <si>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</si>
  <si>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</si>
  <si>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</si>
  <si>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</si>
  <si>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</si>
  <si>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</si>
  <si>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</si>
  <si>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</si>
  <si>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</si>
  <si>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</si>
  <si>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</si>
  <si>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</si>
  <si>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</si>
  <si>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</si>
  <si>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</si>
  <si>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</si>
  <si>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</si>
  <si>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</si>
  <si>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</si>
  <si>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</si>
  <si>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</si>
  <si>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</si>
  <si>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</si>
  <si>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</si>
  <si>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</si>
  <si>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</si>
  <si>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</si>
  <si>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</si>
  <si>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</si>
  <si>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</si>
  <si>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</si>
  <si>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</si>
  <si>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</si>
  <si>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</si>
  <si>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</si>
  <si>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</si>
  <si>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</si>
  <si>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</si>
  <si>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</si>
  <si>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</si>
  <si>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</si>
  <si>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</si>
  <si>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</si>
  <si>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</si>
  <si>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</si>
  <si>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</si>
  <si>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</si>
  <si>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</si>
  <si>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</si>
  <si>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</si>
  <si>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</si>
  <si>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</si>
  <si>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</si>
  <si>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</si>
  <si>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</si>
  <si>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</si>
  <si>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</si>
  <si>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</si>
  <si>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</si>
  <si>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</si>
  <si>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</si>
  <si>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</si>
  <si>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</si>
  <si>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</si>
  <si>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</si>
  <si>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</si>
  <si>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</si>
  <si>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</si>
  <si>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</si>
  <si>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</si>
  <si>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</si>
  <si>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</si>
  <si>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</si>
  <si>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</si>
  <si>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</si>
  <si>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</si>
  <si>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</si>
  <si>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</si>
  <si>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</si>
  <si>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</si>
  <si>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</si>
  <si>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</si>
  <si>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</si>
  <si>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</si>
  <si>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</si>
  <si>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</si>
  <si>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</si>
  <si>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</si>
  <si>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</si>
  <si>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</si>
  <si>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</si>
  <si>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</si>
  <si>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</si>
  <si>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</si>
  <si>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</si>
  <si>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</si>
  <si>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</si>
  <si>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</si>
  <si>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</si>
  <si>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</si>
  <si>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</si>
  <si>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</si>
  <si>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</si>
  <si>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</si>
  <si>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</si>
  <si>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</si>
  <si>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</si>
  <si>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</si>
  <si>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</si>
  <si>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</si>
  <si>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</si>
  <si>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</si>
  <si>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</si>
  <si>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</si>
  <si>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</si>
  <si>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</si>
  <si>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</si>
  <si>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</si>
  <si>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</si>
  <si>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</si>
  <si>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</si>
  <si>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</si>
  <si>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</si>
  <si>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</si>
  <si>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</si>
  <si>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</si>
  <si>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</si>
  <si>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</si>
  <si>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</si>
  <si>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</si>
  <si>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</si>
  <si>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</si>
  <si>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</si>
  <si>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</si>
  <si>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</si>
  <si>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</si>
  <si>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</si>
  <si>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</si>
  <si>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</si>
  <si>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</si>
  <si>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</si>
  <si>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</si>
  <si>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</si>
  <si>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</si>
  <si>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</si>
  <si>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</si>
  <si>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</si>
  <si>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</si>
  <si>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</si>
  <si>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</si>
  <si>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</si>
  <si>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</si>
  <si>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</si>
  <si>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</si>
  <si>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</si>
  <si>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</si>
  <si>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</si>
  <si>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</si>
  <si>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</si>
  <si>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</si>
  <si>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</si>
  <si>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</si>
  <si>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</si>
  <si>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</si>
  <si>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</si>
  <si>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</si>
  <si>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</si>
  <si>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</si>
  <si>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</si>
  <si>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</si>
  <si>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</si>
  <si>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</si>
  <si>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</si>
  <si>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</si>
  <si>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</si>
  <si>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</si>
  <si>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</si>
  <si>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</si>
  <si>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</si>
  <si>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</si>
  <si>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</si>
  <si>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</si>
  <si>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</si>
  <si>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</si>
  <si>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</si>
  <si>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</si>
  <si>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</si>
  <si>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</si>
  <si>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</si>
  <si>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</si>
  <si>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</si>
  <si>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</si>
  <si>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</si>
  <si>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</si>
  <si>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</si>
  <si>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</si>
  <si>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</si>
  <si>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</si>
  <si>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</si>
  <si>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</si>
  <si>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</si>
  <si>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</si>
  <si>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</si>
  <si>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</si>
  <si>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</si>
  <si>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</si>
  <si>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</si>
  <si>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</si>
  <si>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</si>
  <si>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</si>
  <si>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</si>
  <si>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</si>
  <si>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</si>
  <si>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</si>
  <si>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</si>
  <si>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</si>
  <si>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</si>
  <si>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</si>
  <si>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</si>
  <si>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</si>
  <si>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</si>
  <si>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</si>
  <si>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</si>
  <si>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</si>
  <si>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</si>
  <si>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</si>
  <si>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</si>
  <si>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</si>
  <si>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</si>
  <si>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</si>
  <si>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</si>
  <si>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</si>
  <si>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</si>
  <si>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</si>
  <si>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</si>
  <si>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</si>
  <si>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</si>
  <si>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</si>
  <si>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</si>
  <si>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</si>
  <si>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</si>
  <si>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</si>
  <si>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</si>
  <si>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</si>
  <si>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</si>
  <si>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</si>
  <si>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</si>
  <si>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</si>
  <si>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</si>
  <si>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</si>
  <si>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</si>
  <si>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</si>
  <si>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</si>
  <si>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</si>
  <si>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</si>
  <si>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</si>
  <si>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</si>
  <si>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</si>
  <si>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</si>
  <si>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</si>
  <si>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</si>
  <si>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</si>
  <si>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</si>
  <si>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</si>
  <si>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</si>
  <si>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</si>
  <si>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</si>
  <si>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</si>
  <si>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</si>
  <si>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</si>
  <si>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</si>
  <si>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</si>
  <si>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</si>
  <si>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</si>
  <si>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</si>
  <si>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</si>
  <si>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</si>
  <si>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</si>
  <si>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</si>
  <si>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</si>
  <si>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</si>
  <si>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</si>
  <si>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</si>
  <si>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</si>
  <si>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</si>
  <si>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</si>
  <si>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</si>
  <si>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</si>
  <si>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</si>
  <si>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</si>
  <si>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</si>
  <si>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</si>
  <si>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</si>
  <si>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</si>
  <si>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</si>
  <si>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</si>
  <si>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</si>
  <si>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</si>
  <si>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</si>
  <si>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</si>
  <si>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</si>
  <si>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</si>
  <si>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</si>
  <si>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</si>
  <si>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</si>
  <si>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</si>
  <si>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</si>
  <si>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</si>
  <si>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</si>
  <si>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</si>
  <si>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</si>
  <si>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</si>
  <si>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</si>
  <si>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</si>
  <si>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</si>
  <si>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</si>
  <si>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</si>
  <si>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</si>
  <si>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</si>
  <si>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</si>
  <si>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</si>
  <si>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</si>
  <si>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</si>
  <si>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</si>
  <si>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</si>
  <si>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</si>
  <si>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</si>
  <si>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</si>
  <si>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</si>
  <si>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</si>
  <si>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</si>
  <si>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</si>
  <si>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</si>
  <si>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</si>
  <si>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</si>
  <si>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</si>
  <si>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</si>
  <si>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</si>
  <si>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</si>
  <si>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</si>
  <si>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</si>
  <si>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</si>
  <si>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</si>
  <si>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</si>
  <si>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</si>
  <si>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</si>
  <si>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</si>
  <si>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</si>
  <si>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</si>
  <si>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</si>
  <si>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</si>
  <si>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</si>
  <si>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</si>
  <si>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</si>
  <si>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</si>
  <si>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</si>
  <si>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</si>
  <si>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</si>
  <si>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</si>
  <si>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</si>
  <si>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</si>
  <si>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</si>
  <si>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</si>
  <si>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</si>
  <si>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</si>
  <si>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</si>
  <si>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</si>
  <si>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</si>
  <si>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</si>
  <si>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</si>
  <si>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</si>
  <si>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</si>
  <si>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</si>
  <si>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</si>
  <si>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</si>
  <si>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</si>
  <si>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</si>
  <si>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</si>
  <si>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</si>
  <si>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</si>
  <si>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</si>
  <si>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</si>
  <si>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</si>
  <si>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</si>
  <si>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</si>
  <si>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</si>
  <si>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</si>
  <si>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</si>
  <si>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</si>
  <si>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</si>
  <si>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</si>
  <si>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</si>
  <si>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</si>
  <si>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</si>
  <si>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</si>
  <si>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</si>
  <si>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</si>
  <si>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</si>
  <si>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</si>
  <si>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</si>
  <si>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</si>
  <si>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</si>
  <si>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</si>
  <si>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</si>
  <si>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</si>
  <si>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</si>
  <si>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</si>
  <si>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</si>
  <si>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</si>
  <si>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</si>
  <si>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</si>
  <si>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</si>
  <si>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</si>
  <si>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</si>
  <si>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</si>
  <si>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</si>
  <si>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</si>
  <si>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</si>
  <si>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</si>
  <si>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</si>
  <si>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</si>
  <si>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</si>
  <si>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</si>
  <si>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</si>
  <si>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</si>
  <si>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</si>
  <si>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</si>
  <si>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</si>
  <si>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</si>
  <si>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</si>
  <si>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</si>
  <si>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</si>
  <si>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</si>
  <si>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</si>
  <si>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</si>
  <si>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</si>
  <si>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</si>
  <si>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</si>
  <si>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</si>
  <si>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</si>
  <si>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</si>
  <si>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</si>
  <si>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</si>
  <si>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</si>
  <si>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</si>
  <si>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</si>
  <si>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</si>
  <si>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</si>
  <si>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</si>
  <si>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</si>
  <si>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</si>
  <si>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</si>
  <si>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</si>
  <si>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</si>
  <si>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</si>
  <si>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</si>
  <si>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</si>
  <si>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</si>
  <si>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</si>
  <si>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</si>
  <si>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</si>
  <si>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</si>
  <si>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</si>
  <si>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</si>
  <si>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</si>
  <si>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</si>
  <si>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</si>
  <si>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</si>
  <si>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</si>
  <si>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</si>
  <si>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</si>
  <si>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</si>
  <si>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</si>
  <si>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</si>
  <si>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</si>
  <si>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</si>
  <si>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</si>
  <si>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</si>
  <si>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</si>
  <si>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</si>
  <si>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</si>
  <si>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</si>
  <si>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</si>
  <si>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</si>
  <si>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</si>
  <si>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</si>
  <si>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</si>
  <si>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</si>
  <si>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</si>
  <si>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</si>
  <si>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</si>
  <si>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</si>
  <si>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</si>
  <si>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</si>
  <si>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</si>
  <si>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</si>
  <si>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</si>
  <si>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</si>
  <si>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</si>
  <si>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</si>
  <si>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</si>
  <si>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</si>
  <si>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</si>
  <si>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</si>
  <si>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</si>
  <si>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</si>
  <si>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</si>
  <si>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</si>
  <si>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</si>
  <si>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</si>
  <si>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</si>
  <si>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</si>
  <si>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</si>
  <si>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</si>
  <si>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</si>
  <si>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</si>
  <si>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</si>
  <si>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</si>
  <si>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</si>
  <si>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</si>
  <si>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</si>
  <si>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</si>
  <si>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</si>
  <si>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</si>
  <si>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</si>
  <si>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</si>
  <si>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</si>
  <si>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</si>
  <si>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</si>
  <si>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</si>
  <si>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</si>
  <si>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</si>
  <si>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</si>
  <si>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</si>
  <si>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</si>
  <si>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</si>
  <si>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</si>
  <si>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</si>
  <si>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</si>
  <si>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</si>
  <si>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</si>
  <si>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</si>
  <si>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</si>
  <si>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</si>
  <si>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</si>
  <si>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</si>
  <si>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</si>
  <si>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</si>
  <si>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</si>
  <si>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</si>
  <si>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</si>
  <si>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</si>
  <si>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</si>
  <si>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</si>
  <si>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</si>
  <si>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</si>
  <si>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</si>
  <si>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</si>
  <si>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</si>
  <si>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</si>
  <si>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</si>
  <si>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</si>
  <si>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</si>
  <si>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</si>
  <si>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</si>
  <si>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</si>
  <si>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</si>
  <si>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</si>
  <si>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</si>
  <si>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</si>
  <si>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</si>
  <si>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</si>
  <si>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</si>
  <si>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</si>
  <si>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</si>
  <si>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</si>
  <si>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</si>
  <si>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</si>
  <si>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</si>
  <si>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</si>
  <si>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</si>
  <si>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</si>
  <si>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</si>
  <si>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</si>
  <si>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</si>
  <si>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</si>
  <si>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</si>
  <si>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</si>
  <si>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</si>
  <si>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</si>
  <si>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</si>
  <si>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</si>
  <si>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</si>
  <si>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</si>
  <si>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</si>
  <si>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</si>
  <si>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</si>
  <si>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</si>
  <si>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</si>
  <si>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</si>
  <si>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</si>
  <si>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</si>
  <si>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</si>
  <si>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</si>
  <si>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</si>
  <si>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</si>
  <si>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</si>
  <si>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</si>
  <si>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</si>
  <si>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</si>
  <si>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</si>
  <si>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</si>
  <si>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</si>
  <si>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</si>
  <si>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</si>
  <si>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</si>
  <si>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</si>
  <si>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</si>
  <si>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</si>
  <si>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</si>
  <si>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</si>
  <si>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</si>
  <si>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</si>
  <si>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</si>
  <si>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</si>
  <si>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</si>
  <si>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</si>
  <si>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</si>
  <si>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</si>
  <si>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</si>
  <si>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</si>
  <si>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</si>
  <si>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</si>
  <si>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</si>
  <si>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</si>
  <si>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</si>
  <si>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</si>
  <si>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</si>
  <si>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</si>
  <si>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</si>
  <si>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</si>
  <si>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</si>
  <si>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</si>
  <si>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</si>
  <si>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</si>
  <si>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</si>
  <si>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</si>
  <si>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</si>
  <si>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</si>
  <si>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</si>
  <si>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</si>
  <si>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</si>
  <si>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</si>
  <si>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</si>
  <si>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</si>
  <si>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</si>
  <si>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</si>
  <si>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</si>
  <si>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</si>
  <si>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</si>
  <si>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</si>
  <si>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</si>
  <si>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</si>
  <si>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</si>
  <si>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</si>
  <si>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</si>
  <si>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</si>
  <si>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</si>
  <si>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</si>
  <si>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</si>
  <si>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</si>
  <si>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</si>
  <si>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</si>
  <si>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</si>
  <si>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</si>
  <si>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</si>
  <si>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</si>
  <si>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</si>
  <si>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</si>
  <si>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</si>
  <si>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</si>
  <si>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</si>
  <si>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</si>
  <si>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</si>
  <si>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</si>
  <si>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</si>
  <si>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</si>
  <si>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</si>
  <si>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</si>
  <si>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</si>
  <si>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</si>
  <si>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</si>
  <si>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</si>
  <si>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</si>
  <si>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</si>
  <si>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</si>
  <si>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</si>
  <si>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</si>
  <si>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</si>
  <si>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</si>
  <si>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</si>
  <si>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</si>
  <si>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</si>
  <si>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</si>
  <si>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</si>
  <si>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</si>
  <si>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</si>
  <si>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</si>
  <si>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</si>
  <si>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</si>
  <si>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</si>
  <si>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</si>
  <si>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</si>
  <si>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</si>
  <si>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</si>
  <si>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</si>
  <si>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</si>
  <si>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</si>
  <si>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</si>
  <si>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</si>
  <si>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</si>
  <si>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</si>
  <si>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</si>
  <si>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</si>
  <si>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</si>
  <si>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</si>
  <si>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</si>
  <si>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</si>
  <si>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</si>
  <si>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</si>
  <si>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</si>
  <si>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</si>
  <si>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</si>
  <si>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</si>
  <si>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</si>
  <si>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</si>
  <si>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</si>
  <si>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</si>
  <si>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</si>
  <si>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</si>
  <si>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</si>
  <si>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</si>
  <si>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</si>
  <si>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</si>
  <si>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</si>
  <si>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</si>
  <si>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</si>
  <si>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</si>
  <si>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</si>
  <si>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</si>
  <si>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</si>
  <si>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</si>
  <si>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</si>
  <si>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</si>
  <si>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</si>
  <si>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</si>
  <si>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</si>
  <si>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</si>
  <si>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</si>
  <si>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</si>
  <si>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</si>
  <si>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</si>
  <si>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</si>
  <si>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</si>
  <si>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</si>
  <si>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</si>
  <si>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</si>
  <si>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</si>
  <si>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</si>
  <si>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</si>
  <si>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</si>
  <si>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</si>
  <si>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</si>
  <si>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</si>
  <si>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</si>
  <si>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</si>
  <si>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</si>
  <si>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</si>
  <si>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</si>
  <si>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</si>
  <si>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</si>
  <si>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</si>
  <si>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</si>
  <si>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</si>
  <si>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</si>
  <si>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</si>
  <si>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</si>
  <si>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</si>
  <si>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</si>
  <si>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</si>
  <si>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</si>
  <si>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</si>
  <si>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</si>
  <si>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</si>
  <si>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</si>
  <si>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</si>
  <si>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</si>
  <si>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</si>
  <si>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</si>
  <si>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</si>
  <si>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</si>
  <si>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</si>
  <si>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</si>
  <si>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</si>
  <si>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</si>
  <si>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</si>
  <si>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</si>
  <si>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</si>
  <si>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</si>
  <si>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</si>
  <si>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</si>
  <si>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</si>
  <si>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</si>
  <si>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</si>
  <si>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</si>
  <si>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</si>
  <si>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</si>
  <si>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</si>
  <si>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</si>
  <si>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</si>
  <si>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</si>
  <si>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</si>
  <si>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</si>
  <si>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</si>
  <si>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</si>
  <si>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</si>
  <si>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</si>
  <si>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</si>
  <si>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</si>
  <si>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</si>
  <si>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</si>
  <si>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</si>
  <si>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</si>
  <si>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</si>
  <si>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</si>
  <si>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</si>
  <si>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</si>
  <si>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</si>
  <si>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</si>
  <si>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</si>
  <si>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</si>
  <si>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</si>
  <si>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</si>
  <si>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</si>
  <si>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</si>
  <si>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</si>
  <si>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</si>
  <si>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</si>
  <si>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</si>
  <si>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</si>
  <si>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</si>
  <si>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</si>
  <si>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</si>
  <si>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</si>
  <si>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</si>
  <si>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</si>
  <si>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</si>
  <si>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</si>
  <si>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</si>
  <si>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</si>
  <si>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</si>
  <si>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</si>
  <si>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</si>
  <si>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</si>
  <si>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</si>
  <si>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</si>
  <si>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</si>
  <si>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</si>
  <si>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</si>
  <si>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</si>
  <si>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</si>
  <si>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</si>
  <si>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</si>
  <si>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</si>
  <si>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</si>
  <si>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</si>
  <si>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</si>
  <si>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</si>
  <si>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</si>
  <si>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</si>
  <si>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</si>
  <si>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</si>
  <si>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</si>
  <si>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</si>
  <si>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</si>
  <si>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</si>
  <si>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</si>
  <si>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</si>
  <si>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</si>
  <si>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</si>
  <si>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</si>
  <si>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</si>
  <si>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</si>
  <si>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</si>
  <si>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</si>
  <si>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</si>
  <si>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</si>
  <si>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</si>
  <si>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</si>
  <si>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</si>
  <si>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</si>
  <si>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</si>
  <si>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</si>
  <si>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</si>
  <si>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</si>
  <si>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</si>
  <si>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</si>
  <si>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</si>
  <si>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</si>
  <si>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</si>
  <si>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</si>
  <si>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</si>
  <si>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</si>
  <si>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</si>
  <si>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</si>
  <si>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</si>
  <si>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</si>
  <si>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</si>
  <si>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</si>
  <si>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</si>
  <si>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</si>
  <si>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</si>
  <si>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</si>
  <si>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</si>
  <si>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</si>
  <si>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</si>
  <si>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</si>
  <si>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</si>
  <si>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</si>
  <si>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</si>
  <si>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</si>
  <si>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</si>
  <si>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</si>
  <si>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</si>
  <si>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</si>
  <si>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</si>
  <si>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</si>
  <si>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</si>
  <si>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</si>
  <si>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</si>
  <si>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</si>
  <si>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</si>
  <si>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</si>
  <si>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</si>
  <si>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</si>
  <si>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</si>
  <si>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</si>
  <si>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</si>
  <si>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</si>
  <si>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</si>
  <si>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</si>
  <si>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</si>
  <si>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</si>
  <si>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</si>
  <si>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</si>
  <si>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</si>
  <si>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</si>
  <si>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</si>
  <si>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</si>
  <si>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</si>
  <si>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</si>
  <si>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</si>
  <si>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</si>
  <si>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</si>
  <si>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</si>
  <si>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</si>
  <si>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</si>
  <si>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</si>
  <si>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</si>
  <si>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</si>
  <si>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</si>
  <si>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</si>
  <si>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</si>
  <si>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</si>
  <si>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</si>
  <si>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</si>
  <si>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</si>
  <si>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</si>
  <si>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</si>
  <si>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</si>
  <si>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</si>
  <si>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</si>
  <si>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</si>
  <si>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</si>
  <si>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</si>
  <si>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</si>
  <si>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</si>
  <si>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</si>
  <si>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</si>
  <si>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</si>
  <si>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</si>
  <si>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</si>
  <si>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</si>
  <si>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</si>
  <si>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</si>
  <si>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</si>
  <si>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</si>
  <si>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</si>
  <si>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</si>
  <si>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</si>
  <si>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</si>
  <si>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</si>
  <si>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</si>
  <si>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</si>
  <si>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</si>
  <si>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</si>
  <si>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</si>
  <si>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</si>
  <si>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</si>
  <si>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</si>
  <si>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</si>
  <si>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</si>
  <si>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</si>
  <si>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</si>
  <si>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</si>
  <si>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</si>
  <si>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</si>
  <si>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</si>
  <si>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</si>
  <si>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</si>
  <si>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</si>
  <si>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</si>
  <si>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</si>
  <si>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</si>
  <si>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</si>
  <si>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</si>
  <si>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</si>
  <si>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</si>
  <si>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</si>
  <si>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</si>
  <si>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</si>
  <si>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</si>
  <si>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</si>
  <si>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</si>
  <si>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</si>
  <si>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</si>
  <si>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</si>
  <si>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</si>
  <si>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</si>
  <si>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</si>
  <si>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</si>
  <si>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</si>
  <si>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</si>
  <si>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</si>
  <si>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</si>
  <si>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</si>
  <si>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</si>
  <si>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</si>
  <si>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</si>
  <si>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</si>
  <si>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</si>
  <si>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</si>
  <si>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</si>
  <si>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</si>
  <si>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</si>
  <si>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</si>
  <si>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</si>
  <si>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</si>
  <si>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</si>
  <si>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</si>
  <si>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</si>
  <si>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</si>
  <si>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</si>
  <si>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</si>
  <si>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</si>
  <si>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</si>
  <si>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</si>
  <si>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</si>
  <si>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</si>
  <si>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</si>
  <si>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</si>
  <si>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</si>
  <si>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</si>
  <si>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</si>
  <si>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</si>
  <si>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</si>
  <si>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</si>
  <si>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</si>
  <si>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</si>
  <si>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</si>
  <si>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</si>
  <si>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</si>
  <si>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</si>
  <si>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</si>
  <si>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</si>
  <si>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</si>
  <si>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</si>
  <si>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</si>
  <si>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</si>
  <si>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</si>
  <si>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</si>
  <si>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</si>
  <si>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</si>
  <si>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</si>
  <si>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</si>
  <si>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</si>
  <si>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</si>
  <si>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</si>
  <si>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</si>
  <si>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</si>
  <si>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</si>
  <si>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</si>
  <si>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</si>
  <si>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</si>
  <si>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</si>
  <si>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</si>
  <si>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</si>
  <si>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</si>
  <si>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</si>
  <si>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</si>
  <si>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</si>
  <si>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</si>
  <si>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</si>
  <si>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</si>
  <si>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</si>
  <si>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</si>
  <si>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</si>
  <si>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</si>
  <si>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</si>
  <si>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</si>
  <si>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</si>
  <si>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</si>
  <si>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</si>
  <si>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</si>
  <si>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</si>
  <si>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</si>
  <si>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</si>
  <si>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</si>
  <si>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</si>
  <si>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</si>
  <si>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</si>
  <si>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</si>
  <si>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</si>
  <si>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</si>
  <si>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</si>
  <si>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</si>
  <si>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</si>
  <si>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</si>
  <si>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</si>
  <si>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</si>
  <si>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</si>
  <si>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</si>
  <si>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</si>
  <si>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</si>
  <si>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</si>
  <si>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</si>
  <si>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</si>
  <si>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</si>
  <si>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</si>
  <si>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</si>
  <si>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</si>
  <si>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</si>
  <si>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</si>
  <si>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</si>
  <si>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</si>
  <si>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</si>
  <si>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</si>
  <si>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</si>
  <si>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</si>
  <si>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</si>
  <si>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</si>
  <si>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</si>
  <si>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</si>
  <si>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</si>
  <si>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</si>
  <si>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</si>
  <si>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</si>
  <si>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</si>
  <si>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</si>
  <si>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</si>
  <si>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</si>
  <si>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</si>
  <si>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</si>
  <si>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</si>
  <si>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</si>
  <si>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</si>
  <si>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</si>
  <si>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</si>
  <si>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</si>
  <si>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</si>
  <si>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</si>
  <si>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</si>
  <si>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</si>
  <si>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</si>
  <si>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</si>
  <si>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</si>
  <si>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</si>
  <si>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</si>
  <si>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</si>
  <si>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</si>
  <si>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</si>
  <si>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</si>
  <si>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</si>
  <si>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</si>
  <si>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</si>
  <si>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</si>
  <si>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</si>
  <si>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</si>
  <si>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</si>
  <si>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</si>
  <si>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</si>
  <si>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</si>
  <si>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</si>
  <si>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</si>
  <si>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</si>
  <si>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</si>
  <si>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</si>
  <si>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</si>
  <si>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</si>
  <si>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</si>
  <si>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</si>
  <si>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</si>
  <si>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</si>
  <si>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</si>
  <si>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</si>
  <si>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</si>
  <si>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</si>
  <si>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</si>
  <si>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</si>
  <si>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</si>
  <si>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</si>
  <si>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</si>
  <si>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</si>
  <si>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</si>
  <si>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</si>
  <si>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</si>
  <si>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</si>
  <si>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</si>
  <si>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</si>
  <si>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</si>
  <si>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</si>
  <si>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</si>
  <si>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</si>
  <si>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</si>
  <si>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</si>
  <si>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</si>
  <si>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</si>
  <si>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</si>
  <si>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</si>
  <si>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</si>
  <si>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</si>
  <si>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</si>
  <si>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</si>
  <si>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</si>
  <si>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</si>
  <si>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</si>
  <si>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</si>
  <si>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</si>
  <si>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</si>
  <si>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</si>
  <si>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</si>
  <si>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</si>
  <si>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</si>
  <si>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</si>
  <si>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</si>
  <si>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</si>
  <si>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</si>
  <si>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</si>
  <si>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</si>
  <si>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</si>
  <si>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</si>
  <si>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</si>
  <si>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</si>
  <si>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</si>
  <si>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</si>
  <si>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</si>
  <si>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</si>
  <si>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</si>
  <si>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</si>
  <si>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</si>
  <si>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</si>
  <si>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</si>
  <si>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</si>
  <si>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</si>
  <si>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</si>
  <si>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</si>
  <si>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</si>
  <si>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</si>
  <si>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</si>
  <si>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</si>
  <si>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</si>
  <si>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</si>
  <si>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</si>
  <si>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</si>
  <si>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</si>
  <si>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</si>
  <si>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</si>
  <si>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</si>
  <si>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</si>
  <si>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</si>
  <si>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</si>
  <si>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</si>
  <si>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</si>
  <si>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</si>
  <si>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</si>
  <si>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</si>
  <si>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</si>
  <si>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</si>
  <si>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</si>
  <si>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</si>
  <si>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</si>
  <si>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</si>
  <si>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</si>
  <si>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</si>
  <si>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</si>
  <si>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</si>
  <si>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</si>
  <si>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</si>
  <si>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</si>
  <si>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</si>
  <si>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</si>
  <si>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</si>
  <si>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</si>
  <si>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</si>
  <si>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</si>
  <si>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</si>
  <si>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</si>
  <si>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</si>
  <si>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</si>
  <si>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</si>
  <si>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</si>
  <si>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</si>
  <si>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</si>
  <si>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</si>
  <si>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</si>
  <si>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</si>
  <si>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</si>
  <si>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</si>
  <si>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</si>
  <si>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</si>
  <si>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</si>
  <si>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</si>
  <si>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</si>
  <si>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</si>
  <si>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</si>
  <si>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</si>
  <si>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</si>
  <si>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</si>
  <si>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</si>
  <si>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</si>
  <si>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</si>
  <si>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</si>
  <si>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</si>
  <si>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</si>
  <si>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</si>
  <si>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</si>
  <si>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</si>
  <si>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</si>
  <si>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</si>
  <si>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</si>
  <si>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</si>
  <si>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</si>
  <si>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</si>
  <si>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</si>
  <si>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</si>
  <si>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</si>
  <si>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</si>
  <si>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</si>
  <si>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</si>
  <si>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</si>
  <si>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</si>
  <si>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</si>
  <si>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</si>
  <si>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</si>
  <si>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</si>
  <si>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</si>
  <si>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</si>
  <si>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</si>
  <si>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</si>
  <si>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</si>
  <si>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</si>
  <si>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</si>
  <si>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</si>
  <si>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</si>
  <si>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</si>
  <si>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</si>
  <si>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</si>
  <si>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</si>
  <si>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</si>
  <si>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</si>
  <si>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</si>
  <si>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</si>
  <si>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</si>
  <si>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</si>
  <si>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</si>
  <si>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</si>
  <si>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</si>
  <si>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</si>
  <si>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</si>
  <si>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</si>
  <si>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</si>
  <si>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</si>
  <si>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</si>
  <si>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</si>
  <si>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</si>
  <si>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</si>
  <si>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</si>
  <si>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</si>
  <si>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</si>
  <si>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</si>
  <si>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</si>
  <si>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</si>
  <si>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</si>
  <si>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</si>
  <si>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</si>
  <si>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</si>
  <si>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</si>
  <si>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</si>
  <si>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</si>
  <si>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</si>
  <si>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</si>
  <si>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</si>
  <si>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</si>
  <si>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</si>
  <si>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</si>
  <si>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</si>
  <si>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</si>
  <si>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</si>
  <si>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</si>
  <si>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</si>
  <si>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</si>
  <si>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</si>
  <si>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</si>
  <si>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</si>
  <si>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</si>
  <si>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</si>
  <si>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</si>
  <si>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</si>
  <si>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</si>
  <si>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</si>
  <si>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</si>
  <si>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</si>
  <si>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</si>
  <si>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</si>
  <si>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</si>
  <si>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</si>
  <si>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</si>
  <si>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</si>
  <si>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</si>
  <si>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</si>
  <si>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</si>
  <si>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</si>
  <si>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</si>
  <si>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</si>
  <si>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</si>
  <si>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</si>
  <si>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</si>
  <si>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</si>
  <si>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</si>
  <si>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</si>
  <si>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</si>
  <si>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</si>
  <si>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</si>
  <si>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</si>
  <si>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</si>
  <si>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</si>
  <si>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</si>
  <si>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</si>
  <si>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</si>
  <si>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</si>
  <si>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</si>
  <si>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</si>
  <si>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</si>
  <si>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</si>
  <si>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</si>
  <si>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</si>
  <si>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</si>
  <si>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</si>
  <si>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</si>
  <si>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</si>
  <si>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</si>
  <si>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</si>
  <si>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</si>
  <si>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</si>
  <si>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</si>
  <si>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</si>
  <si>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</si>
  <si>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</si>
  <si>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</si>
  <si>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</si>
  <si>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</si>
  <si>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</si>
  <si>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</si>
  <si>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</si>
  <si>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</si>
  <si>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</si>
  <si>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</si>
  <si>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</si>
  <si>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</si>
  <si>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</si>
  <si>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</si>
  <si>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</si>
  <si>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</si>
  <si>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</si>
  <si>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</si>
  <si>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</si>
  <si>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</si>
  <si>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</si>
  <si>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</si>
  <si>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</si>
  <si>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</si>
  <si>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</si>
  <si>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</si>
  <si>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</si>
  <si>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</si>
  <si>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</si>
  <si>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</si>
  <si>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</si>
  <si>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</si>
  <si>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</si>
  <si>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</si>
  <si>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</si>
  <si>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</si>
  <si>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</si>
  <si>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</si>
  <si>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</si>
  <si>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</si>
  <si>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</si>
  <si>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</si>
  <si>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</si>
  <si>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</si>
  <si>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</si>
  <si>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</si>
  <si>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</si>
  <si>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</si>
  <si>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</si>
  <si>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</si>
  <si>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</si>
  <si>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</si>
  <si>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</si>
  <si>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</si>
  <si>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</si>
  <si>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</si>
  <si>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</si>
  <si>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</si>
  <si>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</si>
  <si>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</si>
  <si>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</si>
  <si>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</si>
  <si>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</si>
  <si>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</si>
  <si>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</si>
  <si>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</si>
  <si>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</si>
  <si>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</si>
  <si>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</si>
  <si>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</si>
  <si>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</si>
  <si>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</si>
  <si>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</si>
  <si>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</si>
  <si>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</si>
  <si>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</si>
  <si>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</si>
  <si>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</si>
  <si>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</si>
  <si>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</si>
  <si>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</si>
  <si>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</si>
  <si>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</si>
  <si>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</si>
  <si>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</si>
  <si>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</si>
  <si>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</si>
  <si>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</si>
  <si>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</si>
  <si>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</si>
  <si>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</si>
  <si>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</si>
  <si>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</si>
  <si>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</si>
  <si>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</si>
  <si>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</si>
  <si>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</si>
  <si>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</si>
  <si>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</si>
  <si>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</si>
  <si>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</si>
  <si>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</si>
  <si>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</si>
  <si>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</si>
  <si>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</si>
  <si>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</si>
  <si>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</si>
  <si>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</si>
  <si>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</si>
  <si>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</si>
  <si>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</si>
  <si>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</si>
  <si>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</si>
  <si>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</si>
  <si>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</si>
  <si>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</si>
  <si>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</si>
  <si>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</si>
  <si>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</si>
  <si>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</si>
  <si>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</si>
  <si>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</si>
  <si>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</si>
  <si>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</si>
  <si>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</si>
  <si>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</si>
  <si>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</si>
  <si>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</si>
  <si>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</si>
  <si>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</si>
  <si>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</si>
  <si>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</si>
  <si>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</si>
  <si>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</si>
  <si>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</si>
  <si>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</si>
  <si>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</si>
  <si>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</si>
  <si>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</si>
  <si>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</si>
  <si>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</si>
  <si>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</si>
  <si>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</si>
  <si>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</si>
  <si>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</si>
  <si>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</si>
  <si>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</si>
  <si>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</si>
  <si>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</si>
  <si>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</si>
  <si>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</si>
  <si>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</si>
  <si>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</si>
  <si>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</si>
  <si>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</si>
  <si>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</si>
  <si>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</si>
  <si>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</si>
  <si>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</si>
  <si>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</si>
  <si>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</si>
  <si>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</si>
  <si>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</si>
  <si>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</si>
  <si>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</si>
  <si>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</si>
  <si>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</si>
  <si>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</si>
  <si>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</si>
  <si>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</si>
  <si>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</si>
  <si>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</si>
  <si>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</si>
  <si>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</si>
  <si>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</si>
  <si>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</si>
  <si>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</si>
  <si>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</si>
  <si>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</si>
  <si>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</si>
  <si>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</si>
  <si>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</si>
  <si>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</si>
  <si>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</si>
  <si>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</si>
  <si>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</si>
  <si>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</si>
  <si>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</si>
  <si>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</si>
  <si>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</si>
  <si>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</si>
  <si>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</si>
  <si>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</si>
  <si>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</si>
  <si>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</si>
  <si>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</si>
  <si>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</si>
  <si>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</si>
  <si>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</si>
  <si>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</si>
  <si>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</si>
  <si>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</si>
  <si>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</si>
  <si>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</si>
  <si>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</si>
  <si>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</si>
  <si>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</si>
  <si>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</si>
  <si>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</si>
  <si>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</si>
  <si>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</si>
  <si>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</si>
  <si>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</si>
  <si>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</si>
  <si>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</si>
  <si>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</si>
  <si>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</si>
  <si>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</si>
  <si>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</si>
  <si>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</si>
  <si>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</si>
  <si>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</si>
  <si>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</si>
  <si>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</si>
  <si>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</si>
  <si>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</si>
  <si>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</si>
  <si>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</si>
  <si>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</si>
  <si>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</si>
  <si>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</si>
  <si>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</si>
  <si>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</si>
  <si>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</si>
  <si>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</si>
  <si>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</si>
  <si>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</si>
  <si>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</si>
  <si>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</si>
  <si>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</si>
  <si>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</si>
  <si>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</si>
  <si>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</si>
  <si>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</si>
  <si>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</si>
  <si>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</si>
  <si>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</si>
  <si>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</si>
  <si>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</si>
  <si>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</si>
  <si>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</si>
  <si>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</si>
  <si>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</si>
  <si>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</si>
  <si>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</si>
  <si>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</si>
  <si>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</si>
  <si>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</si>
  <si>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</si>
  <si>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</si>
  <si>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</si>
  <si>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</si>
  <si>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</si>
  <si>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</si>
  <si>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</si>
  <si>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</si>
  <si>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</si>
  <si>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</si>
  <si>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</si>
  <si>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</si>
  <si>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</si>
  <si>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</si>
  <si>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</si>
  <si>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</si>
  <si>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</si>
  <si>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</si>
  <si>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</si>
  <si>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</si>
  <si>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</si>
  <si>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</si>
  <si>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</si>
  <si>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</si>
  <si>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</si>
  <si>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</si>
  <si>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</si>
  <si>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</si>
  <si>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</si>
  <si>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</si>
  <si>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</si>
  <si>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</si>
  <si>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</si>
  <si>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</si>
  <si>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</si>
  <si>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</si>
  <si>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</si>
  <si>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</si>
  <si>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</si>
  <si>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</si>
  <si>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</si>
  <si>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</si>
  <si>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</si>
  <si>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</si>
  <si>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</si>
  <si>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</si>
  <si>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</si>
  <si>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</si>
  <si>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</si>
  <si>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</si>
  <si>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</si>
  <si>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</si>
  <si>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</si>
  <si>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</si>
  <si>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</si>
  <si>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</si>
  <si>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</si>
  <si>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</si>
  <si>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</si>
  <si>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</si>
  <si>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</si>
  <si>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</si>
  <si>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</si>
  <si>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</si>
  <si>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</si>
  <si>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</si>
  <si>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</si>
  <si>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</si>
  <si>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</si>
  <si>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</si>
  <si>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</si>
  <si>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</si>
  <si>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</si>
  <si>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</si>
  <si>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</si>
  <si>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</si>
  <si>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</si>
  <si>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</si>
  <si>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</si>
  <si>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</si>
  <si>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</si>
  <si>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</si>
  <si>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</si>
  <si>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</si>
  <si>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</si>
  <si>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</si>
  <si>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</si>
  <si>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</si>
  <si>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</si>
  <si>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</si>
  <si>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</si>
  <si>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</si>
  <si>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</si>
  <si>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</si>
  <si>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</si>
  <si>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</si>
  <si>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</si>
  <si>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</si>
  <si>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</si>
  <si>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</si>
  <si>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</si>
  <si>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</si>
  <si>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</si>
  <si>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</si>
  <si>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</si>
  <si>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</si>
  <si>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</si>
  <si>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</si>
  <si>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</si>
  <si>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</si>
  <si>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</si>
  <si>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</si>
  <si>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</si>
  <si>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</si>
  <si>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</si>
  <si>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</si>
  <si>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</si>
  <si>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</si>
  <si>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</si>
  <si>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</si>
  <si>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</si>
  <si>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</si>
  <si>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</si>
  <si>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</si>
  <si>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</si>
  <si>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</si>
  <si>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</si>
  <si>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</si>
  <si>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</si>
  <si>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</si>
  <si>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</si>
  <si>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</si>
  <si>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</si>
  <si>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</si>
  <si>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</si>
  <si>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</si>
  <si>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</si>
  <si>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</si>
  <si>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</si>
  <si>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</si>
  <si>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</si>
  <si>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</si>
  <si>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</si>
  <si>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</si>
  <si>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</si>
  <si>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</si>
  <si>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</si>
  <si>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</si>
  <si>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</si>
  <si>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</si>
  <si>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</si>
  <si>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</si>
  <si>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</si>
  <si>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</si>
  <si>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</si>
  <si>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</si>
  <si>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</si>
  <si>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</si>
  <si>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</si>
  <si>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</si>
  <si>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</si>
  <si>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</si>
  <si>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</si>
  <si>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</si>
  <si>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</si>
  <si>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</si>
  <si>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</si>
  <si>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</si>
  <si>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</si>
  <si>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</si>
  <si>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</si>
  <si>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</si>
  <si>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</si>
  <si>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</si>
  <si>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</si>
  <si>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</si>
  <si>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</si>
  <si>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</si>
  <si>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</si>
  <si>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</si>
  <si>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</si>
  <si>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</si>
  <si>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</si>
  <si>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</si>
  <si>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</si>
  <si>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</si>
  <si>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</si>
  <si>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</si>
  <si>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</si>
  <si>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</si>
  <si>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</si>
  <si>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</si>
  <si>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</si>
  <si>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</si>
  <si>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</si>
  <si>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</si>
  <si>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</si>
  <si>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</si>
  <si>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</si>
  <si>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</si>
  <si>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</si>
  <si>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</si>
  <si>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</si>
  <si>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</si>
  <si>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</si>
  <si>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</si>
  <si>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</si>
  <si>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</si>
  <si>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</si>
  <si>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</si>
  <si>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</si>
  <si>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</si>
  <si>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</si>
  <si>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</si>
  <si>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</si>
  <si>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</si>
  <si>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</si>
  <si>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</si>
  <si>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</si>
  <si>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</si>
  <si>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</si>
  <si>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</si>
  <si>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</si>
  <si>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</si>
  <si>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</si>
  <si>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</si>
  <si>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</si>
  <si>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</si>
  <si>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</si>
  <si>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</si>
  <si>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</si>
  <si>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</si>
  <si>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</si>
  <si>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</si>
  <si>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</si>
  <si>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</si>
  <si>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</si>
  <si>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</si>
  <si>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</si>
  <si>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</si>
  <si>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</si>
  <si>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</si>
  <si>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</si>
  <si>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</si>
  <si>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</si>
  <si>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</si>
  <si>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</si>
  <si>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</si>
  <si>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</si>
  <si>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</si>
  <si>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</si>
  <si>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</si>
  <si>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</si>
  <si>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</si>
  <si>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</si>
  <si>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</si>
  <si>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</si>
  <si>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</si>
  <si>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</si>
  <si>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</si>
  <si>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</si>
  <si>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</si>
  <si>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</si>
  <si>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</si>
  <si>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</si>
  <si>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</si>
  <si>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</si>
  <si>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</si>
  <si>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</si>
  <si>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</si>
  <si>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</si>
  <si>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</si>
  <si>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</si>
  <si>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</si>
  <si>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</si>
  <si>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</si>
  <si>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</si>
  <si>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</si>
  <si>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</si>
  <si>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</si>
  <si>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</si>
  <si>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</si>
  <si>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</si>
  <si>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</si>
  <si>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</si>
  <si>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</si>
  <si>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</si>
  <si>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</si>
  <si>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</si>
  <si>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</si>
  <si>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</si>
  <si>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</si>
  <si>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</si>
  <si>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</si>
  <si>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</si>
  <si>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</si>
  <si>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</si>
  <si>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</si>
  <si>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</si>
  <si>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</si>
  <si>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</si>
  <si>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</si>
  <si>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</si>
  <si>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</si>
  <si>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</si>
  <si>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</si>
  <si>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</si>
  <si>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</si>
  <si>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</si>
  <si>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</si>
  <si>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</si>
  <si>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</si>
  <si>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</si>
  <si>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</si>
  <si>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</si>
  <si>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</si>
  <si>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</si>
  <si>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</si>
  <si>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</si>
  <si>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</si>
  <si>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</si>
  <si>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</si>
  <si>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</si>
  <si>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</si>
  <si>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</si>
  <si>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</si>
  <si>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</si>
  <si>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</si>
  <si>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</si>
  <si>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</si>
  <si>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</si>
  <si>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</si>
  <si>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</si>
  <si>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</si>
  <si>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</si>
  <si>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</si>
  <si>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</si>
  <si>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</si>
  <si>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</si>
  <si>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</si>
  <si>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</si>
  <si>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</si>
  <si>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</si>
  <si>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</si>
  <si>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</si>
  <si>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</si>
  <si>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</si>
  <si>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</si>
  <si>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</si>
  <si>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</si>
  <si>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</si>
  <si>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</si>
  <si>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</si>
  <si>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</si>
  <si>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</si>
  <si>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</si>
  <si>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</si>
  <si>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</si>
  <si>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</si>
  <si>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</si>
  <si>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</si>
  <si>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</si>
  <si>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</si>
  <si>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</si>
  <si>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</si>
  <si>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</si>
  <si>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</si>
  <si>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</si>
  <si>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</si>
  <si>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</si>
  <si>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</si>
  <si>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</si>
  <si>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</si>
  <si>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</si>
  <si>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</si>
  <si>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</si>
  <si>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</si>
  <si>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</si>
  <si>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</si>
  <si>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</si>
  <si>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</si>
  <si>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</si>
  <si>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</si>
  <si>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</si>
  <si>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</si>
  <si>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</si>
  <si>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</si>
  <si>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</si>
  <si>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</si>
  <si>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</si>
  <si>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</si>
  <si>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</si>
  <si>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</si>
  <si>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</si>
  <si>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</si>
  <si>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</si>
  <si>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</si>
  <si>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</si>
  <si>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</si>
  <si>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</si>
  <si>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</si>
  <si>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</si>
  <si>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</si>
  <si>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</si>
  <si>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</si>
  <si>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</si>
  <si>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</si>
  <si>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</si>
  <si>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</si>
  <si>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</si>
  <si>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</si>
  <si>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</si>
  <si>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</si>
  <si>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</si>
  <si>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</si>
  <si>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</si>
  <si>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</si>
  <si>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</si>
  <si>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</si>
  <si>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</si>
  <si>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</si>
  <si>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</si>
  <si>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</si>
  <si>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</si>
  <si>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</si>
  <si>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</si>
  <si>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</si>
  <si>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</si>
  <si>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</si>
  <si>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</si>
  <si>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</si>
  <si>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</si>
  <si>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</si>
  <si>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</si>
  <si>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</si>
  <si>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</si>
  <si>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</si>
  <si>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</si>
  <si>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</si>
  <si>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</si>
  <si>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</si>
  <si>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</si>
  <si>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</si>
  <si>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</si>
  <si>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</si>
  <si>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</si>
  <si>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</si>
  <si>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</si>
  <si>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</si>
  <si>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</si>
  <si>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</si>
  <si>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</si>
  <si>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</si>
  <si>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</si>
  <si>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</si>
  <si>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</si>
  <si>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</si>
  <si>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</si>
  <si>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</si>
  <si>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</si>
  <si>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</si>
  <si>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</si>
  <si>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</si>
  <si>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</si>
  <si>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</si>
  <si>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</si>
  <si>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</si>
  <si>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</si>
  <si>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</si>
  <si>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</si>
  <si>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</si>
  <si>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</si>
  <si>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</si>
  <si>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</si>
  <si>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</si>
  <si>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</si>
  <si>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</si>
  <si>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</si>
  <si>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</si>
  <si>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</si>
  <si>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</si>
  <si>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</si>
  <si>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</si>
  <si>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</si>
  <si>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</si>
  <si>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</si>
  <si>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</si>
  <si>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</si>
  <si>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</si>
  <si>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</si>
  <si>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</si>
  <si>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</si>
  <si>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</si>
  <si>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</si>
  <si>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</si>
  <si>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</si>
  <si>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</si>
  <si>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</si>
  <si>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</si>
  <si>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</si>
  <si>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</si>
  <si>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</si>
  <si>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</si>
  <si>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</si>
  <si>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</si>
  <si>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</si>
  <si>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</si>
  <si>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</si>
  <si>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</si>
  <si>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</si>
  <si>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</si>
  <si>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</si>
  <si>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</si>
  <si>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</si>
  <si>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</si>
  <si>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</si>
  <si>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</si>
  <si>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</si>
  <si>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</si>
  <si>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</si>
  <si>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</si>
  <si>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</si>
  <si>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</si>
  <si>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</si>
  <si>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</si>
  <si>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</si>
  <si>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</si>
  <si>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</si>
  <si>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</si>
  <si>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</si>
  <si>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</si>
  <si>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</si>
  <si>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</si>
  <si>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</si>
  <si>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</si>
  <si>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</si>
  <si>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</si>
  <si>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</si>
  <si>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</si>
  <si>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</si>
  <si>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</si>
  <si>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</si>
  <si>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</si>
  <si>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</si>
  <si>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</si>
  <si>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</si>
  <si>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</si>
  <si>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</si>
  <si>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</si>
  <si>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</si>
  <si>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</si>
  <si>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</si>
  <si>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</si>
  <si>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</si>
  <si>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</si>
  <si>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</si>
  <si>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</si>
  <si>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</si>
  <si>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</si>
  <si>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</si>
  <si>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</si>
  <si>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</si>
  <si>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</si>
  <si>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</si>
  <si>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</si>
  <si>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</si>
  <si>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</si>
  <si>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</si>
  <si>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</si>
  <si>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</si>
  <si>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</si>
  <si>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</si>
  <si>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</si>
  <si>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</si>
  <si>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</si>
  <si>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</si>
  <si>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</si>
  <si>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</si>
  <si>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</si>
  <si>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</si>
  <si>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</si>
  <si>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</si>
  <si>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</si>
  <si>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</si>
  <si>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</si>
  <si>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</si>
  <si>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</si>
  <si>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</si>
  <si>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</si>
  <si>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</si>
  <si>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</si>
  <si>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</si>
  <si>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</si>
  <si>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</si>
  <si>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</si>
  <si>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</si>
  <si>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</si>
  <si>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</si>
  <si>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</si>
  <si>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</si>
  <si>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</si>
  <si>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</si>
  <si>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</si>
  <si>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</si>
  <si>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</si>
  <si>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</si>
  <si>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</si>
  <si>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</si>
  <si>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</si>
  <si>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</si>
  <si>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</si>
  <si>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</si>
  <si>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</si>
  <si>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</si>
  <si>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</si>
  <si>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</si>
  <si>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</si>
  <si>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</si>
  <si>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</si>
  <si>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</si>
  <si>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</si>
  <si>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</si>
  <si>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</si>
  <si>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</si>
  <si>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</si>
  <si>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</si>
  <si>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</si>
  <si>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</si>
  <si>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</si>
  <si>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</si>
  <si>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</si>
  <si>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</si>
  <si>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</si>
  <si>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</si>
  <si>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</si>
  <si>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</si>
  <si>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</si>
  <si>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</si>
  <si>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</si>
  <si>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</si>
  <si>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</si>
  <si>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</si>
  <si>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</si>
  <si>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</si>
  <si>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</si>
  <si>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</si>
  <si>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</si>
  <si>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</si>
  <si>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</si>
  <si>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</si>
  <si>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</si>
  <si>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</si>
  <si>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</si>
  <si>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</si>
  <si>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</si>
  <si>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</si>
  <si>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</si>
  <si>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</si>
  <si>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</si>
  <si>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</si>
  <si>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</si>
  <si>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</si>
  <si>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</si>
  <si>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</si>
  <si>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</si>
  <si>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</si>
  <si>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</si>
  <si>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</si>
  <si>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</si>
  <si>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</si>
  <si>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</si>
  <si>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</si>
  <si>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</si>
  <si>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</si>
  <si>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</si>
  <si>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</si>
  <si>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</si>
  <si>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</si>
  <si>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</si>
  <si>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</si>
  <si>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</si>
  <si>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</si>
  <si>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</si>
  <si>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</si>
  <si>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</si>
  <si>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</si>
  <si>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</si>
  <si>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</si>
  <si>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</si>
  <si>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</si>
  <si>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</si>
  <si>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</si>
  <si>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</si>
  <si>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</si>
  <si>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</si>
  <si>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</si>
  <si>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</si>
  <si>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</si>
  <si>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</si>
  <si>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</si>
  <si>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</si>
  <si>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</si>
  <si>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</si>
  <si>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</si>
  <si>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</si>
  <si>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</si>
  <si>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</si>
  <si>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</si>
  <si>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</si>
  <si>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</si>
  <si>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</si>
  <si>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</si>
  <si>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</si>
  <si>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</si>
  <si>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</si>
  <si>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</si>
  <si>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</si>
  <si>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</si>
  <si>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</si>
  <si>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</si>
  <si>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</si>
  <si>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</si>
  <si>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</si>
  <si>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</si>
  <si>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</si>
  <si>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</si>
  <si>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</si>
  <si>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</si>
  <si>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</si>
  <si>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</si>
  <si>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</si>
  <si>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</si>
  <si>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</si>
  <si>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</si>
  <si>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</si>
  <si>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</si>
  <si>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</si>
  <si>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</si>
  <si>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</si>
  <si>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</si>
  <si>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</si>
  <si>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</si>
  <si>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</si>
  <si>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</si>
  <si>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</si>
  <si>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</si>
  <si>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</si>
  <si>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</si>
  <si>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</si>
  <si>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</si>
  <si>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</si>
  <si>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</si>
  <si>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</si>
  <si>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</si>
  <si>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</si>
  <si>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</si>
  <si>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</si>
  <si>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</si>
  <si>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</si>
  <si>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</si>
  <si>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</si>
  <si>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</si>
  <si>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</si>
  <si>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</si>
  <si>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</si>
  <si>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</si>
  <si>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</si>
  <si>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</si>
  <si>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</si>
  <si>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</si>
  <si>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</si>
  <si>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</si>
  <si>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</si>
  <si>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</si>
  <si>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</si>
  <si>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</si>
  <si>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</si>
  <si>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</si>
  <si>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</si>
  <si>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</si>
  <si>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</si>
  <si>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</si>
  <si>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</si>
  <si>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</si>
  <si>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</si>
  <si>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</si>
  <si>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</si>
  <si>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</si>
  <si>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</si>
  <si>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</si>
  <si>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</si>
  <si>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</si>
  <si>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</si>
  <si>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</si>
  <si>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</si>
  <si>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</si>
  <si>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</si>
  <si>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</si>
  <si>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</si>
  <si>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</si>
  <si>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</si>
  <si>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</si>
  <si>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</si>
  <si>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</si>
  <si>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</si>
  <si>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</si>
  <si>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</si>
  <si>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</si>
  <si>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</si>
  <si>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</si>
  <si>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</si>
  <si>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</si>
  <si>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</si>
  <si>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</si>
  <si>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</si>
  <si>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</si>
  <si>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</si>
  <si>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</si>
  <si>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</si>
  <si>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</si>
  <si>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</si>
  <si>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</si>
  <si>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</si>
  <si>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</si>
  <si>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</si>
  <si>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</si>
  <si>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</si>
  <si>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</si>
  <si>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</si>
  <si>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</si>
  <si>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</si>
  <si>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</si>
  <si>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</si>
  <si>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</si>
  <si>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</si>
  <si>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</si>
  <si>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</si>
  <si>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</si>
  <si>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</si>
  <si>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</si>
  <si>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</si>
  <si>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</si>
  <si>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</si>
  <si>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</si>
  <si>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</si>
  <si>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</si>
  <si>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</si>
  <si>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</si>
  <si>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</si>
  <si>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</si>
  <si>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</si>
  <si>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</si>
  <si>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</si>
  <si>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</si>
  <si>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</si>
  <si>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</si>
  <si>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</si>
  <si>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</si>
  <si>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</si>
  <si>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</si>
  <si>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</si>
  <si>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</si>
  <si>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</si>
  <si>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</si>
  <si>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</si>
  <si>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</si>
  <si>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</si>
  <si>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</si>
  <si>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</si>
  <si>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</si>
  <si>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</si>
  <si>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</si>
  <si>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</si>
  <si>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</si>
  <si>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</si>
  <si>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</si>
  <si>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</si>
  <si>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</si>
  <si>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</si>
  <si>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</si>
  <si>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</si>
  <si>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</si>
  <si>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</si>
  <si>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</si>
  <si>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</si>
  <si>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</si>
  <si>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</si>
  <si>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</si>
  <si>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</si>
  <si>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</si>
  <si>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</si>
  <si>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</si>
  <si>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</si>
  <si>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</si>
  <si>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</si>
  <si>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</si>
  <si>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</si>
  <si>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</si>
  <si>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</si>
  <si>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</si>
  <si>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</si>
  <si>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</si>
  <si>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</si>
  <si>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</si>
  <si>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</si>
  <si>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</si>
  <si>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</si>
  <si>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</si>
  <si>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</si>
  <si>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</si>
  <si>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</si>
  <si>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</si>
  <si>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</si>
  <si>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</si>
  <si>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</si>
  <si>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</si>
  <si>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</si>
  <si>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</si>
  <si>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</si>
  <si>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</si>
  <si>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</si>
  <si>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</si>
  <si>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</si>
  <si>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</si>
  <si>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</si>
  <si>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</si>
  <si>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</si>
  <si>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</si>
  <si>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</si>
  <si>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</si>
  <si>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</si>
  <si>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</si>
  <si>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</si>
  <si>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</si>
  <si>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</si>
  <si>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</si>
  <si>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</si>
  <si>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</si>
  <si>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</si>
  <si>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</si>
  <si>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</si>
  <si>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</si>
  <si>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</si>
  <si>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</si>
  <si>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</si>
  <si>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</si>
  <si>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</si>
  <si>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</si>
  <si>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</si>
  <si>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</si>
  <si>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</si>
  <si>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</si>
  <si>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</si>
  <si>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</si>
  <si>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</si>
  <si>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</si>
  <si>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</si>
  <si>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</si>
  <si>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</si>
  <si>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</si>
  <si>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</si>
  <si>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</si>
  <si>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</si>
  <si>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</si>
  <si>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</si>
  <si>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</si>
  <si>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</si>
  <si>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</si>
  <si>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</si>
  <si>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</si>
  <si>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</si>
  <si>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</si>
  <si>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</si>
  <si>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</si>
  <si>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</si>
  <si>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</si>
  <si>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</si>
  <si>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</si>
  <si>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</si>
  <si>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</si>
  <si>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</si>
  <si>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</si>
  <si>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</si>
  <si>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</si>
  <si>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</si>
  <si>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</si>
  <si>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</si>
  <si>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</si>
  <si>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</si>
  <si>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</si>
  <si>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</si>
  <si>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</si>
  <si>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</si>
  <si>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</si>
  <si>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</si>
  <si>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</si>
  <si>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</si>
  <si>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</si>
  <si>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</si>
  <si>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</si>
  <si>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</si>
  <si>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</si>
  <si>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</si>
  <si>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</si>
  <si>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</si>
  <si>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</si>
  <si>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</si>
  <si>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</si>
  <si>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</si>
  <si>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</si>
  <si>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</si>
  <si>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</si>
  <si>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</si>
  <si>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</si>
  <si>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</si>
  <si>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</si>
  <si>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</si>
  <si>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</si>
  <si>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</si>
  <si>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</si>
  <si>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</si>
  <si>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</si>
  <si>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</si>
  <si>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</si>
  <si>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</si>
  <si>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</si>
  <si>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</si>
  <si>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</si>
  <si>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</si>
  <si>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</si>
  <si>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</si>
  <si>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</si>
  <si>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</si>
  <si>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</si>
  <si>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</si>
  <si>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</si>
  <si>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</si>
  <si>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</si>
  <si>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</si>
  <si>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</si>
  <si>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</si>
  <si>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</si>
  <si>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</si>
  <si>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</si>
  <si>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</si>
  <si>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</si>
  <si>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</si>
  <si>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</si>
  <si>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</si>
  <si>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</si>
  <si>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</si>
  <si>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</si>
  <si>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</si>
  <si>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</si>
  <si>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</si>
  <si>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</si>
  <si>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</si>
  <si>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</si>
  <si>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</si>
  <si>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</si>
  <si>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</si>
  <si>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</si>
  <si>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</si>
  <si>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</si>
  <si>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</si>
  <si>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</si>
  <si>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</si>
  <si>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</si>
  <si>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</si>
  <si>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</si>
  <si>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</si>
  <si>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</si>
  <si>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</si>
  <si>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</si>
  <si>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</si>
  <si>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</si>
  <si>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</si>
  <si>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</si>
  <si>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</si>
  <si>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</si>
  <si>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</si>
  <si>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</si>
  <si>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</si>
  <si>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</si>
  <si>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</si>
  <si>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</si>
  <si>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</si>
  <si>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</si>
  <si>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</si>
  <si>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</si>
  <si>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</si>
  <si>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</si>
  <si>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</si>
  <si>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</si>
  <si>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</si>
  <si>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</si>
  <si>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</si>
  <si>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</si>
  <si>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</si>
  <si>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</si>
  <si>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</si>
  <si>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</si>
  <si>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</si>
  <si>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</si>
  <si>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</si>
  <si>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</si>
  <si>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</si>
  <si>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</si>
  <si>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</si>
  <si>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</si>
  <si>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</si>
  <si>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</si>
  <si>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</si>
  <si>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</si>
  <si>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</si>
  <si>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</si>
  <si>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</si>
  <si>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</si>
  <si>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</si>
  <si>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</si>
  <si>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</si>
  <si>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</si>
  <si>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</si>
  <si>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</si>
  <si>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</si>
  <si>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</si>
  <si>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</si>
  <si>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</si>
  <si>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</si>
  <si>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</si>
  <si>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</si>
  <si>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</si>
  <si>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</si>
  <si>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</si>
  <si>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</si>
  <si>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</si>
  <si>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</si>
  <si>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</si>
  <si>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</si>
  <si>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</si>
  <si>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</si>
  <si>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</si>
  <si>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</si>
  <si>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</si>
  <si>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</si>
  <si>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</si>
  <si>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</si>
  <si>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</si>
  <si>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</si>
  <si>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</si>
  <si>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</si>
  <si>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</si>
  <si>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</si>
  <si>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</si>
  <si>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</si>
  <si>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</si>
  <si>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</si>
  <si>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</si>
  <si>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</si>
  <si>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</si>
  <si>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</si>
  <si>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</si>
  <si>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</si>
  <si>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</si>
  <si>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</si>
  <si>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</si>
  <si>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</si>
  <si>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</si>
  <si>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</si>
  <si>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</si>
  <si>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</si>
  <si>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</si>
  <si>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</si>
  <si>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</si>
  <si>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</si>
  <si>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</si>
  <si>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</si>
  <si>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</si>
  <si>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</si>
  <si>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</si>
  <si>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</si>
  <si>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</si>
  <si>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</si>
  <si>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</si>
  <si>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</si>
  <si>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</si>
  <si>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</si>
  <si>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</si>
  <si>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</si>
  <si>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</si>
  <si>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</si>
  <si>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</si>
  <si>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</si>
  <si>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</si>
  <si>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</si>
  <si>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</si>
  <si>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</si>
  <si>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</si>
  <si>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</si>
  <si>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</si>
  <si>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</si>
  <si>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</si>
  <si>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</si>
  <si>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</si>
  <si>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</si>
  <si>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</si>
  <si>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</si>
  <si>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</si>
  <si>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</si>
  <si>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</si>
  <si>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</si>
  <si>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</si>
  <si>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</si>
  <si>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</si>
  <si>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</si>
  <si>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</si>
  <si>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</si>
  <si>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</si>
  <si>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</si>
  <si>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</si>
  <si>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</si>
  <si>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</si>
  <si>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</si>
  <si>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</si>
  <si>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</si>
  <si>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</si>
  <si>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</si>
  <si>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</si>
  <si>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</si>
  <si>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</si>
  <si>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</si>
  <si>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</si>
  <si>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</si>
  <si>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</si>
  <si>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</si>
  <si>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</si>
  <si>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</si>
  <si>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</si>
  <si>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</si>
  <si>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</si>
  <si>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</si>
  <si>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</si>
  <si>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</si>
  <si>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</si>
  <si>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</si>
  <si>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</si>
  <si>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</si>
  <si>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</si>
  <si>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</si>
  <si>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</si>
  <si>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</si>
  <si>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</si>
  <si>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</si>
  <si>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</si>
  <si>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</si>
  <si>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</si>
  <si>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</si>
  <si>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</si>
  <si>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</si>
  <si>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</si>
  <si>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</si>
  <si>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</si>
  <si>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</si>
  <si>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</si>
  <si>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</si>
  <si>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</si>
  <si>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</si>
  <si>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</si>
  <si>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</si>
  <si>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</si>
  <si>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</si>
  <si>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</si>
  <si>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</si>
  <si>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</si>
  <si>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</si>
  <si>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</si>
  <si>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</si>
  <si>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</si>
  <si>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</si>
  <si>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</si>
  <si>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</si>
  <si>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</si>
  <si>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</si>
  <si>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</si>
  <si>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</si>
  <si>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</si>
  <si>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</si>
  <si>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</si>
  <si>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</si>
  <si>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</si>
  <si>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</si>
  <si>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</si>
  <si>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</si>
  <si>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</si>
  <si>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</si>
  <si>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</si>
  <si>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</si>
  <si>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</si>
  <si>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</si>
  <si>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</si>
  <si>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</si>
  <si>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</si>
  <si>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</si>
  <si>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</si>
  <si>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</si>
  <si>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</si>
  <si>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</si>
  <si>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</si>
  <si>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</si>
  <si>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</si>
  <si>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</si>
  <si>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</si>
  <si>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</si>
  <si>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</si>
  <si>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</si>
  <si>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</si>
  <si>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</si>
  <si>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</si>
  <si>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</si>
  <si>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</si>
  <si>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</si>
  <si>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</si>
  <si>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</si>
  <si>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</si>
  <si>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</si>
  <si>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</si>
  <si>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</si>
  <si>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</si>
  <si>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</si>
  <si>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</si>
  <si>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</si>
  <si>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</si>
  <si>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</si>
  <si>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</si>
  <si>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</si>
  <si>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</si>
  <si>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</si>
  <si>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</si>
  <si>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</si>
  <si>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</si>
  <si>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</si>
  <si>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</si>
  <si>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</si>
  <si>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</si>
  <si>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</si>
  <si>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</si>
  <si>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</si>
  <si>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</si>
  <si>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</si>
  <si>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</si>
  <si>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</si>
  <si>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</si>
  <si>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</si>
  <si>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</si>
  <si>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</si>
  <si>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</si>
  <si>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</si>
  <si>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</si>
  <si>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</si>
  <si>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</si>
  <si>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</si>
  <si>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</si>
  <si>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</si>
  <si>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</si>
  <si>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</si>
  <si>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</si>
  <si>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</si>
  <si>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</si>
  <si>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</si>
  <si>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</si>
  <si>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</si>
  <si>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</si>
  <si>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</si>
  <si>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</si>
  <si>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</si>
  <si>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</si>
  <si>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</si>
  <si>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</si>
  <si>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</si>
  <si>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</si>
  <si>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</si>
  <si>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</si>
  <si>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</si>
  <si>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</si>
  <si>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</si>
  <si>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</si>
  <si>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</si>
  <si>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</si>
  <si>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</si>
  <si>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</si>
  <si>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</si>
  <si>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</si>
  <si>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</si>
  <si>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</si>
  <si>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</si>
  <si>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</si>
  <si>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</si>
  <si>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</si>
  <si>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</si>
  <si>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</si>
  <si>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</si>
  <si>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</si>
  <si>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</si>
  <si>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</si>
  <si>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</si>
  <si>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</si>
  <si>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</si>
  <si>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</si>
  <si>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</si>
  <si>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</si>
  <si>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</si>
  <si>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</si>
  <si>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</si>
  <si>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</si>
  <si>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</si>
  <si>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</si>
  <si>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</si>
  <si>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</si>
  <si>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</si>
  <si>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</si>
  <si>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</si>
  <si>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</si>
  <si>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</si>
  <si>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</si>
  <si>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</si>
  <si>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</si>
  <si>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</si>
  <si>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</si>
  <si>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</si>
  <si>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</si>
  <si>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</si>
  <si>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</si>
  <si>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</si>
  <si>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</si>
  <si>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</si>
  <si>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</si>
  <si>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</si>
  <si>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</si>
  <si>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</si>
  <si>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</si>
  <si>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</si>
  <si>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</si>
  <si>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</si>
  <si>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</si>
  <si>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</si>
  <si>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</si>
  <si>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</si>
  <si>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</si>
  <si>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</si>
  <si>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</si>
  <si>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</si>
  <si>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</si>
  <si>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</si>
  <si>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</si>
  <si>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</si>
  <si>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</si>
  <si>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</si>
  <si>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</si>
  <si>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</si>
  <si>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</si>
  <si>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</si>
  <si>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</si>
  <si>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</si>
  <si>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</si>
  <si>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</si>
  <si>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</si>
  <si>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</si>
  <si>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</si>
  <si>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</si>
  <si>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</si>
  <si>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</si>
  <si>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</si>
  <si>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</si>
  <si>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</si>
  <si>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</si>
  <si>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</si>
  <si>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</si>
  <si>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</si>
  <si>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</si>
  <si>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</si>
  <si>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</si>
  <si>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</si>
  <si>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</si>
  <si>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</si>
  <si>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</si>
  <si>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</si>
  <si>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</si>
  <si>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</si>
  <si>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</si>
  <si>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</si>
  <si>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</si>
  <si>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</si>
  <si>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</si>
  <si>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</si>
  <si>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</si>
  <si>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</si>
  <si>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</si>
  <si>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</si>
  <si>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</si>
  <si>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</si>
  <si>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</si>
  <si>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</si>
  <si>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</si>
  <si>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</si>
  <si>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</si>
  <si>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</si>
  <si>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</si>
  <si>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</si>
  <si>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</si>
  <si>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</si>
  <si>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</si>
  <si>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</si>
  <si>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</si>
  <si>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</si>
  <si>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</si>
  <si>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</si>
  <si>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</si>
  <si>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</si>
  <si>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</si>
  <si>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</si>
  <si>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</si>
  <si>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</si>
  <si>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</si>
  <si>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</si>
  <si>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</si>
  <si>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</si>
  <si>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</si>
  <si>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</si>
  <si>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</si>
  <si>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</si>
  <si>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</si>
  <si>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</si>
  <si>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</si>
  <si>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</si>
  <si>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</si>
  <si>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</si>
  <si>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</si>
  <si>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</si>
  <si>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</si>
  <si>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</si>
  <si>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</si>
  <si>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</si>
  <si>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</si>
  <si>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</si>
  <si>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</si>
  <si>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</si>
  <si>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</si>
  <si>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</si>
  <si>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</si>
  <si>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</si>
  <si>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</si>
  <si>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</si>
  <si>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</si>
  <si>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</si>
  <si>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</si>
  <si>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</si>
  <si>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</si>
  <si>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</si>
  <si>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</si>
  <si>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</si>
  <si>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</si>
  <si>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</si>
  <si>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</si>
  <si>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</si>
  <si>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</si>
  <si>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</si>
  <si>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</si>
  <si>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</si>
  <si>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</si>
  <si>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</si>
  <si>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</si>
  <si>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</si>
  <si>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</si>
  <si>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</si>
  <si>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</si>
  <si>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</si>
  <si>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</si>
  <si>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</si>
  <si>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</si>
  <si>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</si>
  <si>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</si>
  <si>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</si>
  <si>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</si>
  <si>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</si>
  <si>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</si>
  <si>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</si>
  <si>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</si>
  <si>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</si>
  <si>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</si>
  <si>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</si>
  <si>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</si>
  <si>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</si>
  <si>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</si>
  <si>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</si>
  <si>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</si>
  <si>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</si>
  <si>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</si>
  <si>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</si>
  <si>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</si>
  <si>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</si>
  <si>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</si>
  <si>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</si>
  <si>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</si>
  <si>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</si>
  <si>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</si>
  <si>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</si>
  <si>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</si>
  <si>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</si>
  <si>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</si>
  <si>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</si>
  <si>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</si>
  <si>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</si>
  <si>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</si>
  <si>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</si>
  <si>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</si>
  <si>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</si>
  <si>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</si>
  <si>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</si>
  <si>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</si>
  <si>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</si>
  <si>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</si>
  <si>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</si>
  <si>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</si>
  <si>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</si>
  <si>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</si>
  <si>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</si>
  <si>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</si>
  <si>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</si>
  <si>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</si>
  <si>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</si>
  <si>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</si>
  <si>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</si>
  <si>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</si>
  <si>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</si>
  <si>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</si>
  <si>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</si>
  <si>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</si>
  <si>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</si>
  <si>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</si>
  <si>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</si>
  <si>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</si>
  <si>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</si>
  <si>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</si>
  <si>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</si>
  <si>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</si>
  <si>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</si>
  <si>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</si>
  <si>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</si>
  <si>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</si>
  <si>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</si>
  <si>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</si>
  <si>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</si>
  <si>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</si>
  <si>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</si>
  <si>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</si>
  <si>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</si>
  <si>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</si>
  <si>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</si>
  <si>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</si>
  <si>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</si>
  <si>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</si>
  <si>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</si>
  <si>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</si>
  <si>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</si>
  <si>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</si>
  <si>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</si>
  <si>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</si>
  <si>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</si>
  <si>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</si>
  <si>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</si>
  <si>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</si>
  <si>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</si>
  <si>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</si>
  <si>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</si>
  <si>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</si>
  <si>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</si>
  <si>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</si>
  <si>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</si>
  <si>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</si>
  <si>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</si>
  <si>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</si>
  <si>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</si>
  <si>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</si>
  <si>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</si>
  <si>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</si>
  <si>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</si>
  <si>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</si>
  <si>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</si>
  <si>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</si>
  <si>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</si>
  <si>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</si>
  <si>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</si>
  <si>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</si>
  <si>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</si>
  <si>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</si>
  <si>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</si>
  <si>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</si>
  <si>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</si>
  <si>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</si>
  <si>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</si>
  <si>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</si>
  <si>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</si>
  <si>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</si>
  <si>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</si>
  <si>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</si>
  <si>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</si>
  <si>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</si>
  <si>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</si>
  <si>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</si>
  <si>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</si>
  <si>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</si>
  <si>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</si>
  <si>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</si>
  <si>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</si>
  <si>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</si>
  <si>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</si>
  <si>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</si>
  <si>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</si>
  <si>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</si>
  <si>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</si>
  <si>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</si>
  <si>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</si>
  <si>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</si>
  <si>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</si>
  <si>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</si>
  <si>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</si>
  <si>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</si>
  <si>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</si>
  <si>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</si>
  <si>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</si>
  <si>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</si>
  <si>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</si>
  <si>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</si>
  <si>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</si>
  <si>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</si>
  <si>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</si>
  <si>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</si>
  <si>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</si>
  <si>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</si>
  <si>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</si>
  <si>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</si>
  <si>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</si>
  <si>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</si>
  <si>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</si>
  <si>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</si>
  <si>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</si>
  <si>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</si>
  <si>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</si>
  <si>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</si>
  <si>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</si>
  <si>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</si>
  <si>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</si>
  <si>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</si>
  <si>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</si>
  <si>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</si>
  <si>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</si>
  <si>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</si>
  <si>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</si>
  <si>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</si>
  <si>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</si>
  <si>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</si>
  <si>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</si>
  <si>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</si>
  <si>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</si>
  <si>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</si>
  <si>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</si>
  <si>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</si>
  <si>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</si>
  <si>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</si>
  <si>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</si>
  <si>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</si>
  <si>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</si>
  <si>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</si>
  <si>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</si>
  <si>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</si>
  <si>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</si>
  <si>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</si>
  <si>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</si>
  <si>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</si>
  <si>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</si>
  <si>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</si>
  <si>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</si>
  <si>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</si>
  <si>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</si>
  <si>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</si>
  <si>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</si>
  <si>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</si>
  <si>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</si>
  <si>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</si>
  <si>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</si>
  <si>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</si>
  <si>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</si>
  <si>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</si>
  <si>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</si>
  <si>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</si>
  <si>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</si>
  <si>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</si>
  <si>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</si>
  <si>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</si>
  <si>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</si>
  <si>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</si>
  <si>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</si>
  <si>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</si>
  <si>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</si>
  <si>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</si>
  <si>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</si>
  <si>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</si>
  <si>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</si>
  <si>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</si>
  <si>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</si>
  <si>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</si>
  <si>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</si>
  <si>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</si>
  <si>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</si>
  <si>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</si>
  <si>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</si>
  <si>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</si>
  <si>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</si>
  <si>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</si>
  <si>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</si>
  <si>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</si>
  <si>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</si>
  <si>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</si>
  <si>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</si>
  <si>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</si>
  <si>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</si>
  <si>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</si>
  <si>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</si>
  <si>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</si>
  <si>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</si>
  <si>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</si>
  <si>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</si>
  <si>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</si>
  <si>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</si>
  <si>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</si>
  <si>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</si>
  <si>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</si>
  <si>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</si>
  <si>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</si>
  <si>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</si>
  <si>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</si>
  <si>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</si>
  <si>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</si>
  <si>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</si>
  <si>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</si>
  <si>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</si>
  <si>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</si>
  <si>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</si>
  <si>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</si>
  <si>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</si>
  <si>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</si>
  <si>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</si>
  <si>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</si>
  <si>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</si>
  <si>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</si>
  <si>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</si>
  <si>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</si>
  <si>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</si>
  <si>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</si>
  <si>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</si>
  <si>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</si>
  <si>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</si>
  <si>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</si>
  <si>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</si>
  <si>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</si>
  <si>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</si>
  <si>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</si>
  <si>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</si>
  <si>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</si>
  <si>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</si>
  <si>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</si>
  <si>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</si>
  <si>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</si>
  <si>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</si>
  <si>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</si>
  <si>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</si>
  <si>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</si>
  <si>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</si>
  <si>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</si>
  <si>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</si>
  <si>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</si>
  <si>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</si>
  <si>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</si>
  <si>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</si>
  <si>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</si>
  <si>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</si>
  <si>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</si>
  <si>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</si>
  <si>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</si>
  <si>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</si>
  <si>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</si>
  <si>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</si>
  <si>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</si>
  <si>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</si>
  <si>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</si>
  <si>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</si>
  <si>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</si>
  <si>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</si>
  <si>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</si>
  <si>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</si>
  <si>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</si>
  <si>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</si>
  <si>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</si>
  <si>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</si>
  <si>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</si>
  <si>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</si>
  <si>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</si>
  <si>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</si>
  <si>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</si>
  <si>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</si>
  <si>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</si>
  <si>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</si>
  <si>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</si>
  <si>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</si>
  <si>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</si>
  <si>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</si>
  <si>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</si>
  <si>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</si>
  <si>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</si>
  <si>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</si>
  <si>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</si>
  <si>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</si>
  <si>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</si>
  <si>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</si>
  <si>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</si>
  <si>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</si>
  <si>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</si>
  <si>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</si>
  <si>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</si>
  <si>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</si>
  <si>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</si>
  <si>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</si>
  <si>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</si>
  <si>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</si>
  <si>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</si>
  <si>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</si>
  <si>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</si>
  <si>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</si>
  <si>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</si>
  <si>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</si>
  <si>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</si>
  <si>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</si>
  <si>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</si>
  <si>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</si>
  <si>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</si>
  <si>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</si>
  <si>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</si>
  <si>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</si>
  <si>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</si>
  <si>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</si>
  <si>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</si>
  <si>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</si>
  <si>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</si>
  <si>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</si>
  <si>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</si>
  <si>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</si>
  <si>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</si>
  <si>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</si>
  <si>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</si>
  <si>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</si>
  <si>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</si>
  <si>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</si>
  <si>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</si>
  <si>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</si>
  <si>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</si>
  <si>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</si>
  <si>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</si>
  <si>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</si>
  <si>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</si>
  <si>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</si>
  <si>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</si>
  <si>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</si>
  <si>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</si>
  <si>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</si>
  <si>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</si>
  <si>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</si>
  <si>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</si>
  <si>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</si>
  <si>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</si>
  <si>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</si>
  <si>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</si>
  <si>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</si>
  <si>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</si>
  <si>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</si>
  <si>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</si>
  <si>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</si>
  <si>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</si>
  <si>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</si>
  <si>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</si>
  <si>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</si>
  <si>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</si>
  <si>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</si>
  <si>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</si>
  <si>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</si>
  <si>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</si>
  <si>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</si>
  <si>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</si>
  <si>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</si>
  <si>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</si>
  <si>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</si>
  <si>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</si>
  <si>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</si>
  <si>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</si>
  <si>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</si>
  <si>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</si>
  <si>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</si>
  <si>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</si>
  <si>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</si>
  <si>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</si>
  <si>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</si>
  <si>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</si>
  <si>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</si>
  <si>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</si>
  <si>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</si>
  <si>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</si>
  <si>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</si>
  <si>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</si>
  <si>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</si>
  <si>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</si>
  <si>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</si>
  <si>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</si>
  <si>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</si>
  <si>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</si>
  <si>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</si>
  <si>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</si>
  <si>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</si>
  <si>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</si>
  <si>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</si>
  <si>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</si>
  <si>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</si>
  <si>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</si>
  <si>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</si>
  <si>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</si>
  <si>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</si>
  <si>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</si>
  <si>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</si>
  <si>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</si>
  <si>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</si>
  <si>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</si>
  <si>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</si>
  <si>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</si>
  <si>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</si>
  <si>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</si>
  <si>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</si>
  <si>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</si>
  <si>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</si>
  <si>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</si>
  <si>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</si>
  <si>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</si>
  <si>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</si>
  <si>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</si>
  <si>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</si>
  <si>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</si>
  <si>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</si>
  <si>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</si>
  <si>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</si>
  <si>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</si>
  <si>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</si>
  <si>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</si>
  <si>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</si>
  <si>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</si>
  <si>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</si>
  <si>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</si>
  <si>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</si>
  <si>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</si>
  <si>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</si>
  <si>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</si>
  <si>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</si>
  <si>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</si>
  <si>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</si>
  <si>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</si>
  <si>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</si>
  <si>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</si>
  <si>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</si>
  <si>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</si>
  <si>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</si>
  <si>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</si>
  <si>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</si>
  <si>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</si>
  <si>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</si>
  <si>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</si>
  <si>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</si>
  <si>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</si>
  <si>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</si>
  <si>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</si>
  <si>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</si>
  <si>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</si>
  <si>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</si>
  <si>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</si>
  <si>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</si>
  <si>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</si>
  <si>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</si>
  <si>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</si>
  <si>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</si>
  <si>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</si>
  <si>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</si>
  <si>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</si>
  <si>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</si>
  <si>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</si>
  <si>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</si>
  <si>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</si>
  <si>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</si>
  <si>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</si>
  <si>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</si>
  <si>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</si>
  <si>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</si>
  <si>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</si>
  <si>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</si>
  <si>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</si>
  <si>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</si>
  <si>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</si>
  <si>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</si>
  <si>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</si>
  <si>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</si>
  <si>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</si>
  <si>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</si>
  <si>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</si>
  <si>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</si>
  <si>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</si>
  <si>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</si>
  <si>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</si>
  <si>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</si>
  <si>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</si>
  <si>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</si>
  <si>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</si>
  <si>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</si>
  <si>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</si>
  <si>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</si>
  <si>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</si>
  <si>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</si>
  <si>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</si>
  <si>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</si>
  <si>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</si>
  <si>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</si>
  <si>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</si>
  <si>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</si>
  <si>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</si>
  <si>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</si>
  <si>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</si>
  <si>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</si>
  <si>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</si>
  <si>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</si>
  <si>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</si>
  <si>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</si>
  <si>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</si>
  <si>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</si>
  <si>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</si>
  <si>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</si>
  <si>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</si>
  <si>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</si>
  <si>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</si>
  <si>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</si>
  <si>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</si>
  <si>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</si>
  <si>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</si>
  <si>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</si>
  <si>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</si>
  <si>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</si>
  <si>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</si>
  <si>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</si>
  <si>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</si>
  <si>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</si>
  <si>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</si>
  <si>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</si>
  <si>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</si>
  <si>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</si>
  <si>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</si>
  <si>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</si>
  <si>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</si>
  <si>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</si>
  <si>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</si>
  <si>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</si>
  <si>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</si>
  <si>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</si>
  <si>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</si>
  <si>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</si>
  <si>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</si>
  <si>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</si>
  <si>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</si>
  <si>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</si>
  <si>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</si>
  <si>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</si>
  <si>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</si>
  <si>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</si>
  <si>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</si>
  <si>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</si>
  <si>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</si>
  <si>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</si>
  <si>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</si>
  <si>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</si>
  <si>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</si>
  <si>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</si>
  <si>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</si>
  <si>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</si>
  <si>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</si>
  <si>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</si>
  <si>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</si>
  <si>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</si>
  <si>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</si>
  <si>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</si>
  <si>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</si>
  <si>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</si>
  <si>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</si>
  <si>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</si>
  <si>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</si>
  <si>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</si>
  <si>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</si>
  <si>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</si>
  <si>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</si>
  <si>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</si>
  <si>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</si>
  <si>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</si>
  <si>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</si>
  <si>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</si>
  <si>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</si>
  <si>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</si>
  <si>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</si>
  <si>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</si>
  <si>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</si>
  <si>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</si>
  <si>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</si>
  <si>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</si>
  <si>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</si>
  <si>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</si>
  <si>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</si>
  <si>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</si>
  <si>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</si>
  <si>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</si>
  <si>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</si>
  <si>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</si>
  <si>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</si>
  <si>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</si>
  <si>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</si>
  <si>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</si>
  <si>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</si>
  <si>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</si>
  <si>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</si>
  <si>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</si>
  <si>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</si>
  <si>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</si>
  <si>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</si>
  <si>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</si>
  <si>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</si>
  <si>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</si>
  <si>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</si>
  <si>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</si>
  <si>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</si>
  <si>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</si>
  <si>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</si>
  <si>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</si>
  <si>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</si>
  <si>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</si>
  <si>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</si>
  <si>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</si>
  <si>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</si>
  <si>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</si>
  <si>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</si>
  <si>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</si>
  <si>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</si>
  <si>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</si>
  <si>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</si>
  <si>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</si>
  <si>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</si>
  <si>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</si>
  <si>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</si>
  <si>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</si>
  <si>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</si>
  <si>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</si>
  <si>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</si>
  <si>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</si>
  <si>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</si>
  <si>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</si>
  <si>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</si>
  <si>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</si>
  <si>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</si>
  <si>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</si>
  <si>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</si>
  <si>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</si>
  <si>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</si>
  <si>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</si>
  <si>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</si>
  <si>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</si>
  <si>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</si>
  <si>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</si>
  <si>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</si>
  <si>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</si>
  <si>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</si>
  <si>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</si>
  <si>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</si>
  <si>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</si>
  <si>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</si>
  <si>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</si>
  <si>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</si>
  <si>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</si>
  <si>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</si>
  <si>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</si>
  <si>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</si>
  <si>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</si>
  <si>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</si>
  <si>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</si>
  <si>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</si>
  <si>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</si>
  <si>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</si>
  <si>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</si>
  <si>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</si>
  <si>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</si>
  <si>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</si>
  <si>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</si>
  <si>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</si>
  <si>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</si>
  <si>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</si>
  <si>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</si>
  <si>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</si>
  <si>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</si>
  <si>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</si>
  <si>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</si>
  <si>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</si>
  <si>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</si>
  <si>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</si>
  <si>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</si>
  <si>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</si>
  <si>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</si>
  <si>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</si>
  <si>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</si>
  <si>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</si>
  <si>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</si>
  <si>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</si>
  <si>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</si>
  <si>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</si>
  <si>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</si>
  <si>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</si>
  <si>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</si>
  <si>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</si>
  <si>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</si>
  <si>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</si>
  <si>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</si>
  <si>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</si>
  <si>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</si>
  <si>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</si>
  <si>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</si>
  <si>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</si>
  <si>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</si>
  <si>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</si>
  <si>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</si>
  <si>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</si>
  <si>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</si>
  <si>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</si>
  <si>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</si>
  <si>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</si>
  <si>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</si>
  <si>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</si>
  <si>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</si>
  <si>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</si>
  <si>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</si>
  <si>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</si>
  <si>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</si>
  <si>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</si>
  <si>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</si>
  <si>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</si>
  <si>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</si>
  <si>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</si>
  <si>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</si>
  <si>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</si>
  <si>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</si>
  <si>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</si>
  <si>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</si>
  <si>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</si>
  <si>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</si>
  <si>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</si>
  <si>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</si>
  <si>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</si>
  <si>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</si>
  <si>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</si>
  <si>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</si>
  <si>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</si>
  <si>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</si>
  <si>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</si>
  <si>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</si>
  <si>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</si>
  <si>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</si>
  <si>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</si>
  <si>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</si>
  <si>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</si>
  <si>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</si>
  <si>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</si>
  <si>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</si>
  <si>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</si>
  <si>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</si>
  <si>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</si>
  <si>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</si>
  <si>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</si>
  <si>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</si>
  <si>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</si>
  <si>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</si>
  <si>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</si>
  <si>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</si>
  <si>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</si>
  <si>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</si>
  <si>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</si>
  <si>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</si>
  <si>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</si>
  <si>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</si>
  <si>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</si>
  <si>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</si>
  <si>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</si>
  <si>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</si>
  <si>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</si>
  <si>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</si>
  <si>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</si>
  <si>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</si>
  <si>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</si>
  <si>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</si>
  <si>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</si>
  <si>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</si>
  <si>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</si>
  <si>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</si>
  <si>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</si>
  <si>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</si>
  <si>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</si>
  <si>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</si>
  <si>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</si>
  <si>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</si>
  <si>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</si>
  <si>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</si>
  <si>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</si>
  <si>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</si>
  <si>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</si>
  <si>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</si>
  <si>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</si>
  <si>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</si>
  <si>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</si>
  <si>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</si>
  <si>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</si>
  <si>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</si>
  <si>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</si>
  <si>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</si>
  <si>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</si>
  <si>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</si>
  <si>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</si>
  <si>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</si>
  <si>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</si>
  <si>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</si>
  <si>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</si>
  <si>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</si>
  <si>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</si>
  <si>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</si>
  <si>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</si>
  <si>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</si>
  <si>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</si>
  <si>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</si>
  <si>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</si>
  <si>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</si>
  <si>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</si>
  <si>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</si>
  <si>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</si>
  <si>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</si>
  <si>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</si>
  <si>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</si>
  <si>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</si>
  <si>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</si>
  <si>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</si>
  <si>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</si>
  <si>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</si>
  <si>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</si>
  <si>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</si>
  <si>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</si>
  <si>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</si>
  <si>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</si>
  <si>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</si>
  <si>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</si>
  <si>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</si>
  <si>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</si>
  <si>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</si>
  <si>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</si>
  <si>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</si>
  <si>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</si>
  <si>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</si>
  <si>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</si>
  <si>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</si>
  <si>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</si>
  <si>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</si>
  <si>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</si>
  <si>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</si>
  <si>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</si>
  <si>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</si>
  <si>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</si>
  <si>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</si>
  <si>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</si>
  <si>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</si>
  <si>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</si>
  <si>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</si>
  <si>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</si>
  <si>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</si>
  <si>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</si>
  <si>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</si>
  <si>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</si>
  <si>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</si>
  <si>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</si>
  <si>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</si>
  <si>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</si>
  <si>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</si>
  <si>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</si>
  <si>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</si>
  <si>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</si>
  <si>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</si>
  <si>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</si>
  <si>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</si>
  <si>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</si>
  <si>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</si>
  <si>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</si>
  <si>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</si>
  <si>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</si>
  <si>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</si>
  <si>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</si>
  <si>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</si>
  <si>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</si>
  <si>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</si>
  <si>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</si>
  <si>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</si>
  <si>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</si>
  <si>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</si>
  <si>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</si>
  <si>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</si>
  <si>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</si>
  <si>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</si>
  <si>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</si>
  <si>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</si>
  <si>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</si>
  <si>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</si>
  <si>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</si>
  <si>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</si>
  <si>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</si>
  <si>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</si>
  <si>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</si>
  <si>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</si>
  <si>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</si>
  <si>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</si>
  <si>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</si>
  <si>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</si>
  <si>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</si>
  <si>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</si>
  <si>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</si>
  <si>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</si>
  <si>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</si>
  <si>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</si>
  <si>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</si>
  <si>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</si>
  <si>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</si>
  <si>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</si>
  <si>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</si>
  <si>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</si>
  <si>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</si>
  <si>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</si>
  <si>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</si>
  <si>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</si>
  <si>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</si>
  <si>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</si>
  <si>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</si>
  <si>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</si>
  <si>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</si>
  <si>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</si>
  <si>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</si>
  <si>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</si>
  <si>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</si>
  <si>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</si>
  <si>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</si>
  <si>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</si>
  <si>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</si>
  <si>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</si>
  <si>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</si>
  <si>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</si>
  <si>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</si>
  <si>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</si>
  <si>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</si>
  <si>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</si>
  <si>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</si>
  <si>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</si>
  <si>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</si>
  <si>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</si>
  <si>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</si>
  <si>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</si>
  <si>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</si>
  <si>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</si>
  <si>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</si>
  <si>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</si>
  <si>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</si>
  <si>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</si>
  <si>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</si>
  <si>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</si>
  <si>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</si>
  <si>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</si>
  <si>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</si>
  <si>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</si>
  <si>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</si>
  <si>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</si>
  <si>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</si>
  <si>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</si>
  <si>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</si>
  <si>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</si>
  <si>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</si>
  <si>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</si>
  <si>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</si>
  <si>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</si>
  <si>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</si>
  <si>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</si>
  <si>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</si>
  <si>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</si>
  <si>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</si>
  <si>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</si>
  <si>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</si>
  <si>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</si>
  <si>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</si>
  <si>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</si>
  <si>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</si>
  <si>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</si>
  <si>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</si>
  <si>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</si>
  <si>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</si>
  <si>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</si>
  <si>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</si>
  <si>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</si>
  <si>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</si>
  <si>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</si>
  <si>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</si>
  <si>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</si>
  <si>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</si>
  <si>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</si>
  <si>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</si>
  <si>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</si>
  <si>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</si>
  <si>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</si>
  <si>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</si>
  <si>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</si>
  <si>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</si>
  <si>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</si>
  <si>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</si>
  <si>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</si>
  <si>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</si>
  <si>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</si>
  <si>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</si>
  <si>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</si>
  <si>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</si>
  <si>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</si>
  <si>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</si>
  <si>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</si>
  <si>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</si>
  <si>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</si>
  <si>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</si>
  <si>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</si>
  <si>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</si>
  <si>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</si>
  <si>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</si>
  <si>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</si>
  <si>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</si>
  <si>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</si>
  <si>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</si>
  <si>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</si>
  <si>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</si>
  <si>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</si>
  <si>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</si>
  <si>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</si>
  <si>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</si>
  <si>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</si>
  <si>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</si>
  <si>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</si>
  <si>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</si>
  <si>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</si>
  <si>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</si>
  <si>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</si>
  <si>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</si>
  <si>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</si>
  <si>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</si>
  <si>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</si>
  <si>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</si>
  <si>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</si>
  <si>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</si>
  <si>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</si>
  <si>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</si>
  <si>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</si>
  <si>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</si>
  <si>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</si>
  <si>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</si>
  <si>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</si>
  <si>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</si>
  <si>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</si>
  <si>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</si>
  <si>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</si>
  <si>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</si>
  <si>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</si>
  <si>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</si>
  <si>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</si>
  <si>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</si>
  <si>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</si>
  <si>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</si>
  <si>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</si>
  <si>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</si>
  <si>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</si>
  <si>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</si>
  <si>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</si>
  <si>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</si>
  <si>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</si>
  <si>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</si>
  <si>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</si>
  <si>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</si>
  <si>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</si>
  <si>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</si>
  <si>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</si>
  <si>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</si>
  <si>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</si>
  <si>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</si>
  <si>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</si>
  <si>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</si>
  <si>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</si>
  <si>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</si>
  <si>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</si>
  <si>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</si>
  <si>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</si>
  <si>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</si>
  <si>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</si>
  <si>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</si>
  <si>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</si>
  <si>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</si>
  <si>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</si>
  <si>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</si>
  <si>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</si>
  <si>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</si>
  <si>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</si>
  <si>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</si>
  <si>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</si>
  <si>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</si>
  <si>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</si>
  <si>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</si>
  <si>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</si>
  <si>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</si>
  <si>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</si>
  <si>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</si>
  <si>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</si>
  <si>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</si>
  <si>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</si>
  <si>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</si>
  <si>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</si>
  <si>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</si>
  <si>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</si>
  <si>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</si>
  <si>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</si>
  <si>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</si>
  <si>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</si>
  <si>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</si>
  <si>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</si>
  <si>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</si>
  <si>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</si>
  <si>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</si>
  <si>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</si>
  <si>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</si>
  <si>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</si>
  <si>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</si>
  <si>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</si>
  <si>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</si>
  <si>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</si>
  <si>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</si>
  <si>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</si>
  <si>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</si>
  <si>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</si>
  <si>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</si>
  <si>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</si>
  <si>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</si>
  <si>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</si>
  <si>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</si>
  <si>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</si>
  <si>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</si>
  <si>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</si>
  <si>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</si>
  <si>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</si>
  <si>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</si>
  <si>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</si>
  <si>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</si>
  <si>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</si>
  <si>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</si>
  <si>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</si>
  <si>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</si>
  <si>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</si>
  <si>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</si>
  <si>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</si>
  <si>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</si>
  <si>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</si>
  <si>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</si>
  <si>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</si>
  <si>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</si>
  <si>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</si>
  <si>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</si>
  <si>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</si>
  <si>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</si>
  <si>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</si>
  <si>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</si>
  <si>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</si>
  <si>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</si>
  <si>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</si>
  <si>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</si>
  <si>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</si>
  <si>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</si>
  <si>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</si>
  <si>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</si>
  <si>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</si>
  <si>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</si>
  <si>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</si>
  <si>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</si>
  <si>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</si>
  <si>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</si>
  <si>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</si>
  <si>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</si>
  <si>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</si>
  <si>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</si>
  <si>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</si>
  <si>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</si>
  <si>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</si>
  <si>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</si>
  <si>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</si>
  <si>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</si>
  <si>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</si>
  <si>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</si>
  <si>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</si>
  <si>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</si>
  <si>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</si>
  <si>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</si>
  <si>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</si>
  <si>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</si>
  <si>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</si>
  <si>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</si>
  <si>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</si>
  <si>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</si>
  <si>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</si>
  <si>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</si>
  <si>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</si>
  <si>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</si>
  <si>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</si>
  <si>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</si>
  <si>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</si>
  <si>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</si>
  <si>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</si>
  <si>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</si>
  <si>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</si>
  <si>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</si>
  <si>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</si>
  <si>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</si>
  <si>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</si>
  <si>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</si>
  <si>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</si>
  <si>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</si>
  <si>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</si>
  <si>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</si>
  <si>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</si>
  <si>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</si>
  <si>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</si>
  <si>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</si>
  <si>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</si>
  <si>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</si>
  <si>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</si>
  <si>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</si>
  <si>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</si>
  <si>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</si>
  <si>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</si>
  <si>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</si>
  <si>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</si>
  <si>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</si>
  <si>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</si>
  <si>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</si>
  <si>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</si>
  <si>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</si>
  <si>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</si>
  <si>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</si>
  <si>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</si>
  <si>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</si>
  <si>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</si>
  <si>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</si>
  <si>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</si>
  <si>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</si>
  <si>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</si>
  <si>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</si>
  <si>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</si>
  <si>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</si>
  <si>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</si>
  <si>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</si>
  <si>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</si>
  <si>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</si>
  <si>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</si>
  <si>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</si>
  <si>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</si>
  <si>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</si>
  <si>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</si>
  <si>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</si>
  <si>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</si>
  <si>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</si>
  <si>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</si>
  <si>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</si>
  <si>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</si>
  <si>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</si>
  <si>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</si>
  <si>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</si>
  <si>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</si>
  <si>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</si>
  <si>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</si>
  <si>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</si>
  <si>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</si>
  <si>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</si>
  <si>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</si>
  <si>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</si>
  <si>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</si>
  <si>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</si>
  <si>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</si>
  <si>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</si>
  <si>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</si>
  <si>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</si>
  <si>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</si>
  <si>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</si>
  <si>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</si>
  <si>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</si>
  <si>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</si>
  <si>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</si>
  <si>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</si>
  <si>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</si>
  <si>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</si>
  <si>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</si>
  <si>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</si>
  <si>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</si>
  <si>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</si>
  <si>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</si>
  <si>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</si>
  <si>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</si>
  <si>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</si>
  <si>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</si>
  <si>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</si>
  <si>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</si>
  <si>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</si>
  <si>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</si>
  <si>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</si>
  <si>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</si>
  <si>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</si>
  <si>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</si>
  <si>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</si>
  <si>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</si>
  <si>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</si>
  <si>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</si>
  <si>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</si>
  <si>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</si>
  <si>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</si>
  <si>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</si>
  <si>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</si>
  <si>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</si>
  <si>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</si>
  <si>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</si>
  <si>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</si>
  <si>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</si>
  <si>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</si>
  <si>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</si>
  <si>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</si>
  <si>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</si>
  <si>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</si>
  <si>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</si>
  <si>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</si>
  <si>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</si>
  <si>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</si>
  <si>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</si>
  <si>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</si>
  <si>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</si>
  <si>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</si>
  <si>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</si>
  <si>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</si>
  <si>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</si>
  <si>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</si>
  <si>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</si>
  <si>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</si>
  <si>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</si>
  <si>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</si>
  <si>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</si>
  <si>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</si>
  <si>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</si>
  <si>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</si>
  <si>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</si>
  <si>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</si>
  <si>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</si>
  <si>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</si>
  <si>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</si>
  <si>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</si>
  <si>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</si>
  <si>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</si>
  <si>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</si>
  <si>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</si>
  <si>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</si>
  <si>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</si>
  <si>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</si>
  <si>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</si>
  <si>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</si>
  <si>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</si>
  <si>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</si>
  <si>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</si>
  <si>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</si>
  <si>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</si>
  <si>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</si>
  <si>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</si>
  <si>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</si>
  <si>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</si>
  <si>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</si>
  <si>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</si>
  <si>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</si>
  <si>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</si>
  <si>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</si>
  <si>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</si>
  <si>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</si>
  <si>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</si>
  <si>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</si>
  <si>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</si>
  <si>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</si>
  <si>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</si>
  <si>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</si>
  <si>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</si>
  <si>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</si>
  <si>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</si>
  <si>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</si>
  <si>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</si>
  <si>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</si>
  <si>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</si>
  <si>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</si>
  <si>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</si>
  <si>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</si>
  <si>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</si>
  <si>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</si>
  <si>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</si>
  <si>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</si>
  <si>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</si>
  <si>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</si>
  <si>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</si>
  <si>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</si>
  <si>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</si>
  <si>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</si>
  <si>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</si>
  <si>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</si>
  <si>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</si>
  <si>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</si>
  <si>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</si>
  <si>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</si>
  <si>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</si>
  <si>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</si>
  <si>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</si>
  <si>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</si>
  <si>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</si>
  <si>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</si>
  <si>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</si>
  <si>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</si>
  <si>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</si>
  <si>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</si>
  <si>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</si>
  <si>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</si>
  <si>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</si>
  <si>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</si>
  <si>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</si>
  <si>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</si>
  <si>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</si>
  <si>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</si>
  <si>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</si>
  <si>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</si>
  <si>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</si>
  <si>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</si>
  <si>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</si>
  <si>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</si>
  <si>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</si>
  <si>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</si>
  <si>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</si>
  <si>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</si>
  <si>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</si>
  <si>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</si>
  <si>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</si>
  <si>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</si>
  <si>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</si>
  <si>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</si>
  <si>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</si>
  <si>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</si>
  <si>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</si>
  <si>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</si>
  <si>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</si>
  <si>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</si>
  <si>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</si>
  <si>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</si>
  <si>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</si>
  <si>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</si>
  <si>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</si>
  <si>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</si>
  <si>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</si>
  <si>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</si>
  <si>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</si>
  <si>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</si>
  <si>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</si>
  <si>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</si>
  <si>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</si>
  <si>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</si>
  <si>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</si>
  <si>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</si>
  <si>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</si>
  <si>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</si>
  <si>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</si>
  <si>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</si>
  <si>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</si>
  <si>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</si>
  <si>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</si>
  <si>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</si>
  <si>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</si>
  <si>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</si>
  <si>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</si>
  <si>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</si>
  <si>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</si>
  <si>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</si>
  <si>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</si>
  <si>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</si>
  <si>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</si>
  <si>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</si>
  <si>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</si>
  <si>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</si>
  <si>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</si>
  <si>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</si>
  <si>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</si>
  <si>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</si>
  <si>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</si>
  <si>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</si>
  <si>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</si>
  <si>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</si>
  <si>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</si>
  <si>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</si>
  <si>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</si>
  <si>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</si>
  <si>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</si>
  <si>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</si>
  <si>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</si>
  <si>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</si>
  <si>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</si>
  <si>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</si>
  <si>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</si>
  <si>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</si>
  <si>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</si>
  <si>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</si>
  <si>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</si>
  <si>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</si>
  <si>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</si>
  <si>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</si>
  <si>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</si>
  <si>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</si>
  <si>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</si>
  <si>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</si>
  <si>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</si>
  <si>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</si>
  <si>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</si>
  <si>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</si>
  <si>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</si>
  <si>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</si>
  <si>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</si>
  <si>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</si>
  <si>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</si>
  <si>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</si>
  <si>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</si>
  <si>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</si>
  <si>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</si>
  <si>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</si>
  <si>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</si>
  <si>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</si>
  <si>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</si>
  <si>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</si>
  <si>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</si>
  <si>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</si>
  <si>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</si>
  <si>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</si>
  <si>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</si>
  <si>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</si>
  <si>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</si>
  <si>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</si>
  <si>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</si>
  <si>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</si>
  <si>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</si>
  <si>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</si>
  <si>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</si>
  <si>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</si>
  <si>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</si>
  <si>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</si>
  <si>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</si>
  <si>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</si>
  <si>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</si>
  <si>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</si>
  <si>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</si>
  <si>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</si>
  <si>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</si>
  <si>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</si>
  <si>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</si>
  <si>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</si>
  <si>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</si>
  <si>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</si>
  <si>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</si>
  <si>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</si>
  <si>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</si>
  <si>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</si>
  <si>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</si>
  <si>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</si>
  <si>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</si>
  <si>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</si>
  <si>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</si>
  <si>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</si>
  <si>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</si>
  <si>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</si>
  <si>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</si>
  <si>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</si>
  <si>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</si>
  <si>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</si>
  <si>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</si>
  <si>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</si>
  <si>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</si>
  <si>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</si>
  <si>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</si>
  <si>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</si>
  <si>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</si>
  <si>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</si>
  <si>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</si>
  <si>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</si>
  <si>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</si>
  <si>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</si>
  <si>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</si>
  <si>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</si>
  <si>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</si>
  <si>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</si>
  <si>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</si>
  <si>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</si>
  <si>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</si>
  <si>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</si>
  <si>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</si>
  <si>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</si>
  <si>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</si>
  <si>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</si>
  <si>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</si>
  <si>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</si>
  <si>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</si>
  <si>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</si>
  <si>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</si>
  <si>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</si>
  <si>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</si>
  <si>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</si>
  <si>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</si>
  <si>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</si>
  <si>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</si>
  <si>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</si>
  <si>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</si>
  <si>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</si>
  <si>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</si>
  <si>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</si>
  <si>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</si>
  <si>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</si>
  <si>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</si>
  <si>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</si>
  <si>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</si>
  <si>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</si>
  <si>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</si>
  <si>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</si>
  <si>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</si>
  <si>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</si>
  <si>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</si>
  <si>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</si>
  <si>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</si>
  <si>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</si>
  <si>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</si>
  <si>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</si>
  <si>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</si>
  <si>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</si>
  <si>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</si>
  <si>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</si>
  <si>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</si>
  <si>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</si>
  <si>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</si>
  <si>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</si>
  <si>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</si>
  <si>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</si>
  <si>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</si>
  <si>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</si>
  <si>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</si>
  <si>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</si>
  <si>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</si>
  <si>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</si>
  <si>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</si>
  <si>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</si>
  <si>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</si>
  <si>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</si>
  <si>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</si>
  <si>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</si>
  <si>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</si>
  <si>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</si>
  <si>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</si>
  <si>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</si>
  <si>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</si>
  <si>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</si>
  <si>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</si>
  <si>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</si>
  <si>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</si>
  <si>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</si>
  <si>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</si>
  <si>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</si>
  <si>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</si>
  <si>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</si>
  <si>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</si>
  <si>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</si>
  <si>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</si>
  <si>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</si>
  <si>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</si>
  <si>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</si>
  <si>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</si>
  <si>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</si>
  <si>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</si>
  <si>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</si>
  <si>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</si>
  <si>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</si>
  <si>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</si>
  <si>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</si>
  <si>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</si>
  <si>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</si>
  <si>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</si>
  <si>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</si>
  <si>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</si>
  <si>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</si>
  <si>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</si>
  <si>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</si>
  <si>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</si>
  <si>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</si>
  <si>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</si>
  <si>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</si>
  <si>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</si>
  <si>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</si>
  <si>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</si>
  <si>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</si>
  <si>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</si>
  <si>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</si>
  <si>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</si>
  <si>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</si>
  <si>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</si>
  <si>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</si>
  <si>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</si>
  <si>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</si>
  <si>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</si>
  <si>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</si>
  <si>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</si>
  <si>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</si>
  <si>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</si>
  <si>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</si>
  <si>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</si>
  <si>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</si>
  <si>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</si>
  <si>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</si>
  <si>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</si>
  <si>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</si>
  <si>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</si>
  <si>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</si>
  <si>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</si>
  <si>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</si>
  <si>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</si>
  <si>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</si>
  <si>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</si>
  <si>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</si>
  <si>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</si>
  <si>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</si>
  <si>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</si>
  <si>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</si>
  <si>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</si>
  <si>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</si>
  <si>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</si>
  <si>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</si>
  <si>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</si>
  <si>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</si>
  <si>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</si>
  <si>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</si>
  <si>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</si>
  <si>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</si>
  <si>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</si>
  <si>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</si>
  <si>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</si>
  <si>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</si>
  <si>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</si>
  <si>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</si>
  <si>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</si>
  <si>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</si>
  <si>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</si>
  <si>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</si>
  <si>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</si>
  <si>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</si>
  <si>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</si>
  <si>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</si>
  <si>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</si>
  <si>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</si>
  <si>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</si>
  <si>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</si>
  <si>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</si>
  <si>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</si>
  <si>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</si>
  <si>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</si>
  <si>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</si>
  <si>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</si>
  <si>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</si>
  <si>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</si>
  <si>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</si>
  <si>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</si>
  <si>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</si>
  <si>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</si>
  <si>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</si>
  <si>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</si>
  <si>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</si>
  <si>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</si>
  <si>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</si>
  <si>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</si>
  <si>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</si>
  <si>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</si>
  <si>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</si>
  <si>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</si>
  <si>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</si>
  <si>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</si>
  <si>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</si>
  <si>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</si>
  <si>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</si>
  <si>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</si>
  <si>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</si>
  <si>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</si>
  <si>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</si>
  <si>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</si>
  <si>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</si>
  <si>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</si>
  <si>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</si>
  <si>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</si>
  <si>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</si>
  <si>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</si>
  <si>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</si>
  <si>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</si>
  <si>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</si>
  <si>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</si>
  <si>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</si>
  <si>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</si>
  <si>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</si>
  <si>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</si>
  <si>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</si>
  <si>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</si>
  <si>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</si>
  <si>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</si>
  <si>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</si>
  <si>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</si>
  <si>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</si>
  <si>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</si>
  <si>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</si>
  <si>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</si>
  <si>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</si>
  <si>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</si>
  <si>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</si>
  <si>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</si>
  <si>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</si>
  <si>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</si>
  <si>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</si>
  <si>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</si>
  <si>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</si>
  <si>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</si>
  <si>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</si>
  <si>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</si>
  <si>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</si>
  <si>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</si>
  <si>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</si>
  <si>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</si>
  <si>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</si>
  <si>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</si>
  <si>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</si>
  <si>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</si>
  <si>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</si>
  <si>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</si>
  <si>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</si>
  <si>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</si>
  <si>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</si>
  <si>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</si>
  <si>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</si>
  <si>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</si>
  <si>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</si>
  <si>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</si>
  <si>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</si>
  <si>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</si>
  <si>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</si>
  <si>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</si>
  <si>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</si>
  <si>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</si>
  <si>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</si>
  <si>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</si>
  <si>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</si>
  <si>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</si>
  <si>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</si>
  <si>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</si>
  <si>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</si>
  <si>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</si>
  <si>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</si>
  <si>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</si>
  <si>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</si>
  <si>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</si>
  <si>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</si>
  <si>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</si>
  <si>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</si>
  <si>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</si>
  <si>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</si>
  <si>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</si>
  <si>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</si>
  <si>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</si>
  <si>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</si>
  <si>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</si>
  <si>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</si>
  <si>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</si>
  <si>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</si>
  <si>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</si>
  <si>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</si>
  <si>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</si>
  <si>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</si>
  <si>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</si>
  <si>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</si>
  <si>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</si>
  <si>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</si>
  <si>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</si>
  <si>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</si>
  <si>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</si>
  <si>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</si>
  <si>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</si>
  <si>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</si>
  <si>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</si>
  <si>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</si>
  <si>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</si>
  <si>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</si>
  <si>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</si>
  <si>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</si>
  <si>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</si>
  <si>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</si>
  <si>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</si>
  <si>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</si>
  <si>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</si>
  <si>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</si>
  <si>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</si>
  <si>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</si>
  <si>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</si>
  <si>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</si>
  <si>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</si>
  <si>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</si>
  <si>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</si>
  <si>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</si>
  <si>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</si>
  <si>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</si>
  <si>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</si>
  <si>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</si>
  <si>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</si>
  <si>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</si>
  <si>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</si>
  <si>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</si>
  <si>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</si>
  <si>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</si>
  <si>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</si>
  <si>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</si>
  <si>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</si>
  <si>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</si>
  <si>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</si>
  <si>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</si>
  <si>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</si>
  <si>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</si>
  <si>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</si>
  <si>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</si>
  <si>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</si>
  <si>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</si>
  <si>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</si>
  <si>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</si>
  <si>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</si>
  <si>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</si>
  <si>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</si>
  <si>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</si>
  <si>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</si>
  <si>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</si>
  <si>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</si>
  <si>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</si>
  <si>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</si>
  <si>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</si>
  <si>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</si>
  <si>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</si>
  <si>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</si>
  <si>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</si>
  <si>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</si>
  <si>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</si>
  <si>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</si>
  <si>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</si>
  <si>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</si>
  <si>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</si>
  <si>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</si>
  <si>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</si>
  <si>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</si>
  <si>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</si>
  <si>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</si>
  <si>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</si>
  <si>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</si>
  <si>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</si>
  <si>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</si>
  <si>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</si>
  <si>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</si>
  <si>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</si>
  <si>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</si>
  <si>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</si>
  <si>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</si>
  <si>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</si>
  <si>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</si>
  <si>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</si>
  <si>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</si>
  <si>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</si>
  <si>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</si>
  <si>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</si>
  <si>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</si>
  <si>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</si>
  <si>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</si>
  <si>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</si>
  <si>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</si>
  <si>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</si>
  <si>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</si>
  <si>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</si>
  <si>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</si>
  <si>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</si>
  <si>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</si>
  <si>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</si>
  <si>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</si>
  <si>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</si>
  <si>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</si>
  <si>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</si>
  <si>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</si>
  <si>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</si>
  <si>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</si>
  <si>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</si>
  <si>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</si>
  <si>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</si>
  <si>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</si>
  <si>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</si>
  <si>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</si>
  <si>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</si>
  <si>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</si>
  <si>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</si>
  <si>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</si>
  <si>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</si>
  <si>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</si>
  <si>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</si>
  <si>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</si>
  <si>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</si>
  <si>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</si>
  <si>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</si>
  <si>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</si>
  <si>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</si>
  <si>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</si>
  <si>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</si>
  <si>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</si>
  <si>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</si>
  <si>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</si>
  <si>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</si>
  <si>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</si>
  <si>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</si>
  <si>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</si>
  <si>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</si>
  <si>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</si>
  <si>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</si>
  <si>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</si>
  <si>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</si>
  <si>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</si>
  <si>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</si>
  <si>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</si>
  <si>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</si>
  <si>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</si>
  <si>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</si>
  <si>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</si>
  <si>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</si>
  <si>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</si>
  <si>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</si>
  <si>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</si>
  <si>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</si>
  <si>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</si>
  <si>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</si>
  <si>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</si>
  <si>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</si>
  <si>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</si>
  <si>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</si>
  <si>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</si>
  <si>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</si>
  <si>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</si>
  <si>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</si>
  <si>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</si>
  <si>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</si>
  <si>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</si>
  <si>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</si>
  <si>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</si>
  <si>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</si>
  <si>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</si>
  <si>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</si>
  <si>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</si>
  <si>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</si>
  <si>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</si>
  <si>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</si>
  <si>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</si>
  <si>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</si>
  <si>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</si>
  <si>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</si>
  <si>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</si>
  <si>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</si>
  <si>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</si>
  <si>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</si>
  <si>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</si>
  <si>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</si>
  <si>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</si>
  <si>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</si>
  <si>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</si>
  <si>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</si>
  <si>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</si>
  <si>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</si>
  <si>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</si>
  <si>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</si>
  <si>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</si>
  <si>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</si>
  <si>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</si>
  <si>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</si>
  <si>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</si>
  <si>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</si>
  <si>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</si>
  <si>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</si>
  <si>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</si>
  <si>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</si>
  <si>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</si>
  <si>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</si>
  <si>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</si>
  <si>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</si>
  <si>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</si>
  <si>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</si>
  <si>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</si>
  <si>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</si>
  <si>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</si>
  <si>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</si>
  <si>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</si>
  <si>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</si>
  <si>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</si>
  <si>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</si>
  <si>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</si>
  <si>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</si>
  <si>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</si>
  <si>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</si>
  <si>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</si>
  <si>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</si>
  <si>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</si>
  <si>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</si>
  <si>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</si>
  <si>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</si>
  <si>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</si>
  <si>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</si>
  <si>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</si>
  <si>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</si>
  <si>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</si>
  <si>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</si>
  <si>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</si>
  <si>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</si>
  <si>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</si>
  <si>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</si>
  <si>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</si>
  <si>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</si>
  <si>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</si>
  <si>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</si>
  <si>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</si>
  <si>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</si>
  <si>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</si>
  <si>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</si>
  <si>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</si>
  <si>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</si>
  <si>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</si>
  <si>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</si>
  <si>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</si>
  <si>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</si>
  <si>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</si>
  <si>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</si>
  <si>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</si>
  <si>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</si>
  <si>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</si>
  <si>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</si>
  <si>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</si>
  <si>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</si>
  <si>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</si>
  <si>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</si>
  <si>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</si>
  <si>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</si>
  <si>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</si>
  <si>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</si>
  <si>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</si>
  <si>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</si>
  <si>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</si>
  <si>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</si>
  <si>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</si>
  <si>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</si>
  <si>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</si>
  <si>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</si>
  <si>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</si>
  <si>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</si>
  <si>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</si>
  <si>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</si>
  <si>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</si>
  <si>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</si>
  <si>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</si>
  <si>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</si>
  <si>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</si>
  <si>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</si>
  <si>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</si>
  <si>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</si>
  <si>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</si>
  <si>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</si>
  <si>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</si>
  <si>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</si>
  <si>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</si>
  <si>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</si>
  <si>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</si>
  <si>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</si>
  <si>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</si>
  <si>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</si>
  <si>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</si>
  <si>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</si>
  <si>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</si>
  <si>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</si>
  <si>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</si>
  <si>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</si>
  <si>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</si>
  <si>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</si>
  <si>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</si>
  <si>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</si>
  <si>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</si>
  <si>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</si>
  <si>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</si>
  <si>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</si>
  <si>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</si>
  <si>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</si>
  <si>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</si>
  <si>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</si>
  <si>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</si>
  <si>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</si>
  <si>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</si>
  <si>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</si>
  <si>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</si>
  <si>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</si>
  <si>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</si>
  <si>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</si>
  <si>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</si>
  <si>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</si>
  <si>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</si>
  <si>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</si>
  <si>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</si>
  <si>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</si>
  <si>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</si>
  <si>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</si>
  <si>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</si>
  <si>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</si>
  <si>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</si>
  <si>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</si>
  <si>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</si>
  <si>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</si>
  <si>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</si>
  <si>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</si>
  <si>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</si>
  <si>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</si>
  <si>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</si>
  <si>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</si>
  <si>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</si>
  <si>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</si>
  <si>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</si>
  <si>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</si>
  <si>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</si>
  <si>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</si>
  <si>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</si>
  <si>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</si>
  <si>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</si>
  <si>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</si>
  <si>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</si>
  <si>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</si>
  <si>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</si>
  <si>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</si>
  <si>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</si>
  <si>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</si>
  <si>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</si>
  <si>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</si>
  <si>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</si>
  <si>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</si>
  <si>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</si>
  <si>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</si>
  <si>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</si>
  <si>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</si>
  <si>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</si>
  <si>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</si>
  <si>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</si>
  <si>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</si>
  <si>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</si>
  <si>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</si>
  <si>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</si>
  <si>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</si>
  <si>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</si>
  <si>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</si>
  <si>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</si>
  <si>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</si>
  <si>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</si>
  <si>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</si>
  <si>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</si>
  <si>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</si>
  <si>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</si>
  <si>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</si>
  <si>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</si>
  <si>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</si>
  <si>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</si>
  <si>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</si>
  <si>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</si>
  <si>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</si>
  <si>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</si>
  <si>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</si>
  <si>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</si>
  <si>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</si>
  <si>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</si>
  <si>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</si>
  <si>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</si>
  <si>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</si>
  <si>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</si>
  <si>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</si>
  <si>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</si>
  <si>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</si>
  <si>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</si>
  <si>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</si>
  <si>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</si>
  <si>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</si>
  <si>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</si>
  <si>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</si>
  <si>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</si>
  <si>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</si>
  <si>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</si>
  <si>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</si>
  <si>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</si>
  <si>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</si>
  <si>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</si>
  <si>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</si>
  <si>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</si>
  <si>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</si>
  <si>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</si>
  <si>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</si>
  <si>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</si>
  <si>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</si>
  <si>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</si>
  <si>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</si>
  <si>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</si>
  <si>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</si>
  <si>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</si>
  <si>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</si>
  <si>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</si>
  <si>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</si>
  <si>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</si>
  <si>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</si>
  <si>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</si>
  <si>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</si>
  <si>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</si>
  <si>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</si>
  <si>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</si>
  <si>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</si>
  <si>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</si>
  <si>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</si>
  <si>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</si>
  <si>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</si>
  <si>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</si>
  <si>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</si>
  <si>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</si>
  <si>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</si>
  <si>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</si>
  <si>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</si>
  <si>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</si>
  <si>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</si>
  <si>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</si>
  <si>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</si>
  <si>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</si>
  <si>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</si>
  <si>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</si>
  <si>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</si>
  <si>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</si>
  <si>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</si>
  <si>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</si>
  <si>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</si>
  <si>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</si>
  <si>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</si>
  <si>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</si>
  <si>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</si>
  <si>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</si>
  <si>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</si>
  <si>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</si>
  <si>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</si>
  <si>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</si>
  <si>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</si>
  <si>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</si>
  <si>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</si>
  <si>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</si>
  <si>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</si>
  <si>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</si>
  <si>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</si>
  <si>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</si>
  <si>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</si>
  <si>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</si>
  <si>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</si>
  <si>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</si>
  <si>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</si>
  <si>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</si>
  <si>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</si>
  <si>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</si>
  <si>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</si>
  <si>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</si>
  <si>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</si>
  <si>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</si>
  <si>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</si>
  <si>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</si>
  <si>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</si>
  <si>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</si>
  <si>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</si>
  <si>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</si>
  <si>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</si>
  <si>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</si>
  <si>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</si>
  <si>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</si>
  <si>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</si>
  <si>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</si>
  <si>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</si>
  <si>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</si>
  <si>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</si>
  <si>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</si>
  <si>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</si>
  <si>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</si>
  <si>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</si>
  <si>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</si>
  <si>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</si>
  <si>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</si>
  <si>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</si>
  <si>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</si>
  <si>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</si>
  <si>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</si>
  <si>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</si>
  <si>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</si>
  <si>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</si>
  <si>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</si>
  <si>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</si>
  <si>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</si>
  <si>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</si>
  <si>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</si>
  <si>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</si>
  <si>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</si>
  <si>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</si>
  <si>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</si>
  <si>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</si>
  <si>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</si>
  <si>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</si>
  <si>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</si>
  <si>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</si>
  <si>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</si>
  <si>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</si>
  <si>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</si>
  <si>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</si>
  <si>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</si>
  <si>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</si>
  <si>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</si>
  <si>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</si>
  <si>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</si>
  <si>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</si>
  <si>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</si>
  <si>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</si>
  <si>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</si>
  <si>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</si>
  <si>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</si>
  <si>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</si>
  <si>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</si>
  <si>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</si>
  <si>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</si>
  <si>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</si>
  <si>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</si>
  <si>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</si>
  <si>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</si>
  <si>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</si>
  <si>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</si>
  <si>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</si>
  <si>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</si>
  <si>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</si>
  <si>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</si>
  <si>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</si>
  <si>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</si>
  <si>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</si>
  <si>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</si>
  <si>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</si>
  <si>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</si>
  <si>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</si>
  <si>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</si>
  <si>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</si>
  <si>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</si>
  <si>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</si>
  <si>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</si>
  <si>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</si>
  <si>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</si>
  <si>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</si>
  <si>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</si>
  <si>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</si>
  <si>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</si>
  <si>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</si>
  <si>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</si>
  <si>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</si>
  <si>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</si>
  <si>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</si>
  <si>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</si>
  <si>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</si>
  <si>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</si>
  <si>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</si>
  <si>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</si>
  <si>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</si>
  <si>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</si>
  <si>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</si>
  <si>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</si>
  <si>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</si>
  <si>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</si>
  <si>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</si>
  <si>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</si>
  <si>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</si>
  <si>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</si>
  <si>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</si>
  <si>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</si>
  <si>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</si>
  <si>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</si>
  <si>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</si>
  <si>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</si>
  <si>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</si>
  <si>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</si>
  <si>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</si>
  <si>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</si>
  <si>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</si>
  <si>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</si>
  <si>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</si>
  <si>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</si>
  <si>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</si>
  <si>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</si>
  <si>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</si>
  <si>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</si>
  <si>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</si>
  <si>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</si>
  <si>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</si>
  <si>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</si>
  <si>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</si>
  <si>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</si>
  <si>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</si>
  <si>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</si>
  <si>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</si>
  <si>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</si>
  <si>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</si>
  <si>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</si>
  <si>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</si>
  <si>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</si>
  <si>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</si>
  <si>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</si>
  <si>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</si>
  <si>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</si>
  <si>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</si>
  <si>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</si>
  <si>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</si>
  <si>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</si>
  <si>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</si>
  <si>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</si>
  <si>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</si>
  <si>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</si>
  <si>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</si>
  <si>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</si>
  <si>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</si>
  <si>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</si>
  <si>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</si>
  <si>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</si>
  <si>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</si>
  <si>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</si>
  <si>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</si>
  <si>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</si>
  <si>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</si>
  <si>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</si>
  <si>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</si>
  <si>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</si>
  <si>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</si>
  <si>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</si>
  <si>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</si>
  <si>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</si>
  <si>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</si>
  <si>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</si>
  <si>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</si>
  <si>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</si>
  <si>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</si>
  <si>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</si>
  <si>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</si>
  <si>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</si>
  <si>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</si>
  <si>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</si>
  <si>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</si>
  <si>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</si>
  <si>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</si>
  <si>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</si>
  <si>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</si>
  <si>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</si>
  <si>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</si>
  <si>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</si>
  <si>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</si>
  <si>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</si>
  <si>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</si>
  <si>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</si>
  <si>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</si>
  <si>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</si>
  <si>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</si>
  <si>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</si>
  <si>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</si>
  <si>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</si>
  <si>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</si>
  <si>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</si>
  <si>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</si>
  <si>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</si>
  <si>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</si>
  <si>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</si>
  <si>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</si>
  <si>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</si>
  <si>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</si>
  <si>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</si>
  <si>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</si>
  <si>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</si>
  <si>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</si>
  <si>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</si>
  <si>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</si>
  <si>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</si>
  <si>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</si>
  <si>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</si>
  <si>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</si>
  <si>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</si>
  <si>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</si>
  <si>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</si>
  <si>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</si>
  <si>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</si>
  <si>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</si>
  <si>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</si>
  <si>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</si>
  <si>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</si>
  <si>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</si>
  <si>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</si>
  <si>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</si>
  <si>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</si>
  <si>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</si>
  <si>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</si>
  <si>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</si>
  <si>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</si>
  <si>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</si>
  <si>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</si>
  <si>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</si>
  <si>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</si>
  <si>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</si>
  <si>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</si>
  <si>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</si>
  <si>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</si>
  <si>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</si>
  <si>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</si>
  <si>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</si>
  <si>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</si>
  <si>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</si>
  <si>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</si>
  <si>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</si>
  <si>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</si>
  <si>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</si>
  <si>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</si>
  <si>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</si>
  <si>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</si>
  <si>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</si>
  <si>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</si>
  <si>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</si>
  <si>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</si>
  <si>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</si>
  <si>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</si>
  <si>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</si>
  <si>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</si>
  <si>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</si>
  <si>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</si>
  <si>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</si>
  <si>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</si>
  <si>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</si>
  <si>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</si>
  <si>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</si>
  <si>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</si>
  <si>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</si>
  <si>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</si>
  <si>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</si>
  <si>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</si>
  <si>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</si>
  <si>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</si>
  <si>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</si>
  <si>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</si>
  <si>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</si>
  <si>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</si>
  <si>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</si>
  <si>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</si>
  <si>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</si>
  <si>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</si>
  <si>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</si>
  <si>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</si>
  <si>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</si>
  <si>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</si>
  <si>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</si>
  <si>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</si>
  <si>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</si>
  <si>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</si>
  <si>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</si>
  <si>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</si>
  <si>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</si>
  <si>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</si>
  <si>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</si>
  <si>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</si>
  <si>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</si>
  <si>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</si>
  <si>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</si>
  <si>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</si>
  <si>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</si>
  <si>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</si>
  <si>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</si>
  <si>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</si>
  <si>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</si>
  <si>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</si>
  <si>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</si>
  <si>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</si>
  <si>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</si>
  <si>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</si>
  <si>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</si>
  <si>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</si>
  <si>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</si>
  <si>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</si>
  <si>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</si>
  <si>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</si>
  <si>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</si>
  <si>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</si>
  <si>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</si>
  <si>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</si>
  <si>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</si>
  <si>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</si>
  <si>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</si>
  <si>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</si>
  <si>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</si>
  <si>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</si>
  <si>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</si>
  <si>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</si>
  <si>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</si>
  <si>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</si>
  <si>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</si>
  <si>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</si>
  <si>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</si>
  <si>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</si>
  <si>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</si>
  <si>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</si>
  <si>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</si>
  <si>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</si>
  <si>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</si>
  <si>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</si>
  <si>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</si>
  <si>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</si>
  <si>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</si>
  <si>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</si>
  <si>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</si>
  <si>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</si>
  <si>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</si>
  <si>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</si>
  <si>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</si>
  <si>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</si>
  <si>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</si>
  <si>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</si>
  <si>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</si>
  <si>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</si>
  <si>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</si>
  <si>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</si>
  <si>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</si>
  <si>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</si>
  <si>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</si>
  <si>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</si>
  <si>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</si>
  <si>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</si>
  <si>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</si>
  <si>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</si>
  <si>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</si>
  <si>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</si>
  <si>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</si>
  <si>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</si>
  <si>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</si>
  <si>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</si>
  <si>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</si>
  <si>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</si>
  <si>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</si>
  <si>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</si>
  <si>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</si>
  <si>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</si>
  <si>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</si>
  <si>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</si>
  <si>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</si>
  <si>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</si>
  <si>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</si>
  <si>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</si>
  <si>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</si>
  <si>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</si>
  <si>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</si>
  <si>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</si>
  <si>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</si>
  <si>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</si>
  <si>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</si>
  <si>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</si>
  <si>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</si>
  <si>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</si>
  <si>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</si>
  <si>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</si>
  <si>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</si>
  <si>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</si>
  <si>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</si>
  <si>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</si>
  <si>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</si>
  <si>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</si>
  <si>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</si>
  <si>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</si>
  <si>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</si>
  <si>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</si>
  <si>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</si>
  <si>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</si>
  <si>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</si>
  <si>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</si>
  <si>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</si>
  <si>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</si>
  <si>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</si>
  <si>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</si>
  <si>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</si>
  <si>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</si>
  <si>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</si>
  <si>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</si>
  <si>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</si>
  <si>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</si>
  <si>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</si>
  <si>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</si>
  <si>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</si>
  <si>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</si>
  <si>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</si>
  <si>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</si>
  <si>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</si>
  <si>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</si>
  <si>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</si>
  <si>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</si>
  <si>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</si>
  <si>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</si>
  <si>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</si>
  <si>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</si>
  <si>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</si>
  <si>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</si>
  <si>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</si>
  <si>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</si>
  <si>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</si>
  <si>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</si>
  <si>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</si>
  <si>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</si>
  <si>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</si>
  <si>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</si>
  <si>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</si>
  <si>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</si>
  <si>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</si>
  <si>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</si>
  <si>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</si>
  <si>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</si>
  <si>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</si>
  <si>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</si>
  <si>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</si>
  <si>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</si>
  <si>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</si>
  <si>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</si>
  <si>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</si>
  <si>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</si>
  <si>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</si>
  <si>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</si>
  <si>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</si>
  <si>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</si>
  <si>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</si>
  <si>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</si>
  <si>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</si>
  <si>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</si>
  <si>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</si>
  <si>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</si>
  <si>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</si>
  <si>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</si>
  <si>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</si>
  <si>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</si>
  <si>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</si>
  <si>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</si>
  <si>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</si>
  <si>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</si>
  <si>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</si>
  <si>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</si>
  <si>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</si>
  <si>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</si>
  <si>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</si>
  <si>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</si>
  <si>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</si>
  <si>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</si>
  <si>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</si>
  <si>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</si>
  <si>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</si>
  <si>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</si>
  <si>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</si>
  <si>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</si>
  <si>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</si>
  <si>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</si>
  <si>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</si>
  <si>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</si>
  <si>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</si>
  <si>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</si>
  <si>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</si>
  <si>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</si>
  <si>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</si>
  <si>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</si>
  <si>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</si>
  <si>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</si>
  <si>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</si>
  <si>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</si>
  <si>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</si>
  <si>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</si>
  <si>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</si>
  <si>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</si>
  <si>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</si>
  <si>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</si>
  <si>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</si>
  <si>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</si>
  <si>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</si>
  <si>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</si>
  <si>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</si>
  <si>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</si>
  <si>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</si>
  <si>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</si>
  <si>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</si>
  <si>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</si>
  <si>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</si>
  <si>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</si>
  <si>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</si>
  <si>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</si>
  <si>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</si>
  <si>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</si>
  <si>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</si>
  <si>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</si>
  <si>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</si>
  <si>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</si>
  <si>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</si>
  <si>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</si>
  <si>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</si>
  <si>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</si>
  <si>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</si>
  <si>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</si>
  <si>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</si>
  <si>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</si>
  <si>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</si>
  <si>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</si>
  <si>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</si>
  <si>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</si>
  <si>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</si>
  <si>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</si>
  <si>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</si>
  <si>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</si>
  <si>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</si>
  <si>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</si>
  <si>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</si>
  <si>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</si>
  <si>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</si>
  <si>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</si>
  <si>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</si>
  <si>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</si>
  <si>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</si>
  <si>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</si>
  <si>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</si>
  <si>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</si>
  <si>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</si>
  <si>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</si>
  <si>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</si>
  <si>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</si>
  <si>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</si>
  <si>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</si>
  <si>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</si>
  <si>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</si>
  <si>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</si>
  <si>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</si>
  <si>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</si>
  <si>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</si>
  <si>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</si>
  <si>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</si>
  <si>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</si>
  <si>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</si>
  <si>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</si>
  <si>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</si>
  <si>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</si>
  <si>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</si>
  <si>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</si>
  <si>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</si>
  <si>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</si>
  <si>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</si>
  <si>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</si>
  <si>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</si>
  <si>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</si>
  <si>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</si>
  <si>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</si>
  <si>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</si>
  <si>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</si>
  <si>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</si>
  <si>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</si>
  <si>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</si>
  <si>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</si>
  <si>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</si>
  <si>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</si>
  <si>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</si>
  <si>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</si>
  <si>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</si>
  <si>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</si>
  <si>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</si>
  <si>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</si>
  <si>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</si>
  <si>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</si>
  <si>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</si>
  <si>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</si>
  <si>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</si>
  <si>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</si>
  <si>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</si>
  <si>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</si>
  <si>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</si>
  <si>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</si>
  <si>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</si>
  <si>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</si>
  <si>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</si>
  <si>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</si>
  <si>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</si>
  <si>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</si>
  <si>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</si>
  <si>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</si>
  <si>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</si>
  <si>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</si>
  <si>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</si>
  <si>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</si>
  <si>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</si>
  <si>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</si>
  <si>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</si>
  <si>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</si>
  <si>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</si>
  <si>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</si>
  <si>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</si>
  <si>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</si>
  <si>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</si>
  <si>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</si>
  <si>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</si>
  <si>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</si>
  <si>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</si>
  <si>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</si>
  <si>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</si>
  <si>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</si>
  <si>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</si>
  <si>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</si>
  <si>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</si>
  <si>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</si>
  <si>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</si>
  <si>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</si>
  <si>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</si>
  <si>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</si>
  <si>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</si>
  <si>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</si>
  <si>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</si>
  <si>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</si>
  <si>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</si>
  <si>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</si>
  <si>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</si>
  <si>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</si>
  <si>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</si>
  <si>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</si>
  <si>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</si>
  <si>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</si>
  <si>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</si>
  <si>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</si>
  <si>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</si>
  <si>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</si>
  <si>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</si>
  <si>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</si>
  <si>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</si>
  <si>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</si>
  <si>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</si>
  <si>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</si>
  <si>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</si>
  <si>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</si>
  <si>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</si>
  <si>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</si>
  <si>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</si>
  <si>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</si>
  <si>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</si>
  <si>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</si>
  <si>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</si>
  <si>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</si>
  <si>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</si>
  <si>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</si>
  <si>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</si>
  <si>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</si>
  <si>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</si>
  <si>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</si>
  <si>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</si>
  <si>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</si>
  <si>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</si>
  <si>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</si>
  <si>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</si>
  <si>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</si>
  <si>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</si>
  <si>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</si>
  <si>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</si>
  <si>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</si>
  <si>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</si>
  <si>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</si>
  <si>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</si>
  <si>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</si>
  <si>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</si>
  <si>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</si>
  <si>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</si>
  <si>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</si>
  <si>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</si>
  <si>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</si>
  <si>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</si>
  <si>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</si>
  <si>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</si>
  <si>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</si>
  <si>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</si>
  <si>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</si>
  <si>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</si>
  <si>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</si>
  <si>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</si>
  <si>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</si>
  <si>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</si>
  <si>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</si>
  <si>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</si>
  <si>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</si>
  <si>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</si>
  <si>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</si>
  <si>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</si>
  <si>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</si>
  <si>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</si>
  <si>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</si>
  <si>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</si>
  <si>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</si>
  <si>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</si>
  <si>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</si>
  <si>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</si>
  <si>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</si>
  <si>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</si>
  <si>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</si>
  <si>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</si>
  <si>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</si>
  <si>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</si>
  <si>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</si>
  <si>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</si>
  <si>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</si>
  <si>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</si>
  <si>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</si>
  <si>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</si>
  <si>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</si>
  <si>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</si>
  <si>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</si>
  <si>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</si>
  <si>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</si>
  <si>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</si>
  <si>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</si>
  <si>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</si>
  <si>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</si>
  <si>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</si>
  <si>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</si>
  <si>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</si>
  <si>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</si>
  <si>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</si>
  <si>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</si>
  <si>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</si>
  <si>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</si>
  <si>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</si>
  <si>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</si>
  <si>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</si>
  <si>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</si>
  <si>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</si>
  <si>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</si>
  <si>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</si>
  <si>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</si>
  <si>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</si>
  <si>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</si>
  <si>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</si>
  <si>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</si>
  <si>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</si>
  <si>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</si>
  <si>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</si>
  <si>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</si>
  <si>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</si>
  <si>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</si>
  <si>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</si>
  <si>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</si>
  <si>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</si>
  <si>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</si>
  <si>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</si>
  <si>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</si>
  <si>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</si>
  <si>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</si>
  <si>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</si>
  <si>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</si>
  <si>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</si>
  <si>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</si>
  <si>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</si>
  <si>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</si>
  <si>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</si>
  <si>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</si>
  <si>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</si>
  <si>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</si>
  <si>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</si>
  <si>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</si>
  <si>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</si>
  <si>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</si>
  <si>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</si>
  <si>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</si>
  <si>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</si>
  <si>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</si>
  <si>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</si>
  <si>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</si>
  <si>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</si>
  <si>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</si>
  <si>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</si>
  <si>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</si>
  <si>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</si>
  <si>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</si>
  <si>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</si>
  <si>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</si>
  <si>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</si>
  <si>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</si>
  <si>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</si>
  <si>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</si>
  <si>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</si>
  <si>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</si>
  <si>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</si>
  <si>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</si>
  <si>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</si>
  <si>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</si>
  <si>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</si>
  <si>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</si>
  <si>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</si>
  <si>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</si>
  <si>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</si>
  <si>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</si>
  <si>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</si>
  <si>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</si>
  <si>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</si>
  <si>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</si>
  <si>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</si>
  <si>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</si>
  <si>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</si>
  <si>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</si>
  <si>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</si>
  <si>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</si>
  <si>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</si>
  <si>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</si>
  <si>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</si>
  <si>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</si>
  <si>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</si>
  <si>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</si>
  <si>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</si>
  <si>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</si>
  <si>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</si>
  <si>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</si>
  <si>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</si>
  <si>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</si>
  <si>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</si>
  <si>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</si>
  <si>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</si>
  <si>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</si>
  <si>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</si>
  <si>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</si>
  <si>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</si>
  <si>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</si>
  <si>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</si>
  <si>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</si>
  <si>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</si>
  <si>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</si>
  <si>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</si>
  <si>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</si>
  <si>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</si>
  <si>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</si>
  <si>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</si>
  <si>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</si>
  <si>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</si>
  <si>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</si>
  <si>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</si>
  <si>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</si>
  <si>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</si>
  <si>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</si>
  <si>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</si>
  <si>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</si>
  <si>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</si>
  <si>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</si>
  <si>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</si>
  <si>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</si>
  <si>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</si>
  <si>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</si>
  <si>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</si>
  <si>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</si>
  <si>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</si>
  <si>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</si>
  <si>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</si>
  <si>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</si>
  <si>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</si>
  <si>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</si>
  <si>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</si>
  <si>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</si>
  <si>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</si>
  <si>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</si>
  <si>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</si>
  <si>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</si>
  <si>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</si>
  <si>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</si>
  <si>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</si>
  <si>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</si>
  <si>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</si>
  <si>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</si>
  <si>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</si>
  <si>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</si>
  <si>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</si>
  <si>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</si>
  <si>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</si>
  <si>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</si>
  <si>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</si>
  <si>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</si>
  <si>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</si>
  <si>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</si>
  <si>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</si>
  <si>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</si>
  <si>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</si>
  <si>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</si>
  <si>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</si>
  <si>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</si>
  <si>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</si>
  <si>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</si>
  <si>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</si>
  <si>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</si>
  <si>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</si>
  <si>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</si>
  <si>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</si>
  <si>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</si>
  <si>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</si>
  <si>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</si>
  <si>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</si>
  <si>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</si>
  <si>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</si>
  <si>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</si>
  <si>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</si>
  <si>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</si>
  <si>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</si>
  <si>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</si>
  <si>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</si>
  <si>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</si>
  <si>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</si>
  <si>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</si>
  <si>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</si>
  <si>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</si>
  <si>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</si>
  <si>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</si>
  <si>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</si>
  <si>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</si>
  <si>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</si>
  <si>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</si>
  <si>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</si>
  <si>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</si>
  <si>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</si>
  <si>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</si>
  <si>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</si>
  <si>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</si>
  <si>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</si>
  <si>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</si>
  <si>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</si>
  <si>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</si>
  <si>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</si>
  <si>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</si>
  <si>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</si>
  <si>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</si>
  <si>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</si>
  <si>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</si>
  <si>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</si>
  <si>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</si>
  <si>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</si>
  <si>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</si>
  <si>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</si>
  <si>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</si>
  <si>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</si>
  <si>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</si>
  <si>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</si>
  <si>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</si>
  <si>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</si>
  <si>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</si>
  <si>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</si>
  <si>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</si>
  <si>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</si>
  <si>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</si>
  <si>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</si>
  <si>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</si>
  <si>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</si>
  <si>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</si>
  <si>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</si>
  <si>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</si>
  <si>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</si>
  <si>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</si>
  <si>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</si>
  <si>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</si>
  <si>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</si>
  <si>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</si>
  <si>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</si>
  <si>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</si>
  <si>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</si>
  <si>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</si>
  <si>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</si>
  <si>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</si>
  <si>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</si>
  <si>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</si>
  <si>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</si>
  <si>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</si>
  <si>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</si>
  <si>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</si>
  <si>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</si>
  <si>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</si>
  <si>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</si>
  <si>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</si>
  <si>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</si>
  <si>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</si>
  <si>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</si>
  <si>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</si>
  <si>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</si>
  <si>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</si>
  <si>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</si>
  <si>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</si>
  <si>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</si>
  <si>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</si>
  <si>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</si>
  <si>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</si>
  <si>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</si>
  <si>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</si>
  <si>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</si>
  <si>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</si>
  <si>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</si>
  <si>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</si>
  <si>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</si>
  <si>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</si>
  <si>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</si>
  <si>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</si>
  <si>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</si>
  <si>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</si>
  <si>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</si>
  <si>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</si>
  <si>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</si>
  <si>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</si>
  <si>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</si>
  <si>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</si>
  <si>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</si>
  <si>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</si>
  <si>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</si>
  <si>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</si>
  <si>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</si>
  <si>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</si>
  <si>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</si>
  <si>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</si>
  <si>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</si>
  <si>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</si>
  <si>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</si>
  <si>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</si>
  <si>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</si>
  <si>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</si>
  <si>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</si>
  <si>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</si>
  <si>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</si>
  <si>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</si>
  <si>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</si>
  <si>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</si>
  <si>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</si>
  <si>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</si>
  <si>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</si>
  <si>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</si>
  <si>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</si>
  <si>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</si>
  <si>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</si>
  <si>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</si>
  <si>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</si>
  <si>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</si>
  <si>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</si>
  <si>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</si>
  <si>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</si>
  <si>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</si>
  <si>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</si>
  <si>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</si>
  <si>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</si>
  <si>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</si>
  <si>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</si>
  <si>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</si>
  <si>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</si>
  <si>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</si>
  <si>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</si>
  <si>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</si>
  <si>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</si>
  <si>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</si>
  <si>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</si>
  <si>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</si>
  <si>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</si>
  <si>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</si>
  <si>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</si>
  <si>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</si>
  <si>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</si>
  <si>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</si>
  <si>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</si>
  <si>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</si>
  <si>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</si>
  <si>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</si>
  <si>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</si>
  <si>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</si>
  <si>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</si>
  <si>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</si>
  <si>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</si>
  <si>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</si>
  <si>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</si>
  <si>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</si>
  <si>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</si>
  <si>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</si>
  <si>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</si>
  <si>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</si>
  <si>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</si>
  <si>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</si>
  <si>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</si>
  <si>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</si>
  <si>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</si>
  <si>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</si>
  <si>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</si>
  <si>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</si>
  <si>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</si>
  <si>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</si>
  <si>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</si>
  <si>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</si>
  <si>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</si>
  <si>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</si>
  <si>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</si>
  <si>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</si>
  <si>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</si>
  <si>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</si>
  <si>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</si>
  <si>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</si>
  <si>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</si>
  <si>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</si>
  <si>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</si>
  <si>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</si>
  <si>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</si>
  <si>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</si>
  <si>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</si>
  <si>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</si>
  <si>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</si>
  <si>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</si>
  <si>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</si>
  <si>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</si>
  <si>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</si>
  <si>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</si>
  <si>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</si>
  <si>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</si>
  <si>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</si>
  <si>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</si>
  <si>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</si>
  <si>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</si>
  <si>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</si>
  <si>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</si>
  <si>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</si>
  <si>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</si>
  <si>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</si>
  <si>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</si>
  <si>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</si>
  <si>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</si>
  <si>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</si>
  <si>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</si>
  <si>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</si>
  <si>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</si>
  <si>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</si>
  <si>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</si>
  <si>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</si>
  <si>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</si>
  <si>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</si>
  <si>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</si>
  <si>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</si>
  <si>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</si>
  <si>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</si>
  <si>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</si>
  <si>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</si>
  <si>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</si>
  <si>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</si>
  <si>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</si>
  <si>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</si>
  <si>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</si>
  <si>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</si>
  <si>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</si>
  <si>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</si>
  <si>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</si>
  <si>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</si>
  <si>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</si>
  <si>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</si>
  <si>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</si>
  <si>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</si>
  <si>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</si>
  <si>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</si>
  <si>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</si>
  <si>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</si>
  <si>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</si>
  <si>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</si>
  <si>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</si>
  <si>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</si>
  <si>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</si>
  <si>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</si>
  <si>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</si>
  <si>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</si>
  <si>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</si>
  <si>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</si>
  <si>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</si>
  <si>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</si>
  <si>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</si>
  <si>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</si>
  <si>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</si>
  <si>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</si>
  <si>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</si>
  <si>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</si>
  <si>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</si>
  <si>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</si>
  <si>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</si>
  <si>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</si>
  <si>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</si>
  <si>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</si>
  <si>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</si>
  <si>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</si>
  <si>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</si>
  <si>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</si>
  <si>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</si>
  <si>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</si>
  <si>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</si>
  <si>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</si>
  <si>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</si>
  <si>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</si>
  <si>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</si>
  <si>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</si>
  <si>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</si>
  <si>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</si>
  <si>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</si>
  <si>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</si>
  <si>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</si>
  <si>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</si>
  <si>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</si>
  <si>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</si>
  <si>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</si>
  <si>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</si>
  <si>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</si>
  <si>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</si>
  <si>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</si>
  <si>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</si>
  <si>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</si>
  <si>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</si>
  <si>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</si>
  <si>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</si>
  <si>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</si>
  <si>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</si>
  <si>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</si>
  <si>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</si>
  <si>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</si>
  <si>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</si>
  <si>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</si>
  <si>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</si>
  <si>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</si>
  <si>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</si>
  <si>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</si>
  <si>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</si>
  <si>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</si>
  <si>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</si>
  <si>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</si>
  <si>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</si>
  <si>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</si>
  <si>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</si>
  <si>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</si>
  <si>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</si>
  <si>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</si>
  <si>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</si>
  <si>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</si>
  <si>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</si>
  <si>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</si>
  <si>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</si>
  <si>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</si>
  <si>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</si>
  <si>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</si>
  <si>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</si>
  <si>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</si>
  <si>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</si>
  <si>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</si>
  <si>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</si>
  <si>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</si>
  <si>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</si>
  <si>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</si>
  <si>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</si>
  <si>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</si>
  <si>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</si>
  <si>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</si>
  <si>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</si>
  <si>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</si>
  <si>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</si>
  <si>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</si>
  <si>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</si>
  <si>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</si>
  <si>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</si>
  <si>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</si>
  <si>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</si>
  <si>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</si>
  <si>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</si>
  <si>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</si>
  <si>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</si>
  <si>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</si>
  <si>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</si>
  <si>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</si>
  <si>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</si>
  <si>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</si>
  <si>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</si>
  <si>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</si>
  <si>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</si>
  <si>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</si>
  <si>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</si>
  <si>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</si>
  <si>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</si>
  <si>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</si>
  <si>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</si>
  <si>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</si>
  <si>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</si>
  <si>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</si>
  <si>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</si>
  <si>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</si>
  <si>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</si>
  <si>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</si>
  <si>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</si>
  <si>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</si>
  <si>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</si>
  <si>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</si>
  <si>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</si>
  <si>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</si>
  <si>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</si>
  <si>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</si>
  <si>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</si>
  <si>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</si>
  <si>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</si>
  <si>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</si>
  <si>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</si>
  <si>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</si>
  <si>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</si>
  <si>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</si>
  <si>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</si>
  <si>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</si>
  <si>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</si>
  <si>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</si>
  <si>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</si>
  <si>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</si>
  <si>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</si>
  <si>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</si>
  <si>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</si>
  <si>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</si>
  <si>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</si>
  <si>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</si>
  <si>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</si>
  <si>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</si>
  <si>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</si>
  <si>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</si>
  <si>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</si>
  <si>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</si>
  <si>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</si>
  <si>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</si>
  <si>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</si>
  <si>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</si>
  <si>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</si>
  <si>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</si>
  <si>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</si>
  <si>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</si>
  <si>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</si>
  <si>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</si>
  <si>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</si>
  <si>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</si>
  <si>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</si>
  <si>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</si>
  <si>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</si>
  <si>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</si>
  <si>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</si>
  <si>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</si>
  <si>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</si>
  <si>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</si>
  <si>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</si>
  <si>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</si>
  <si>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</si>
  <si>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</si>
  <si>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</si>
  <si>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</si>
  <si>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</si>
  <si>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</si>
  <si>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</si>
  <si>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</si>
  <si>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</si>
  <si>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</si>
  <si>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</si>
  <si>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</si>
  <si>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</si>
  <si>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</si>
  <si>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</si>
  <si>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</si>
  <si>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</si>
  <si>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</si>
  <si>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</si>
  <si>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</si>
  <si>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</si>
  <si>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</si>
  <si>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</si>
  <si>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</si>
  <si>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</si>
  <si>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</si>
  <si>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</si>
  <si>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</si>
  <si>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</si>
  <si>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</si>
  <si>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</si>
  <si>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</si>
  <si>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</si>
  <si>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</si>
  <si>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</si>
  <si>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</si>
  <si>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</si>
  <si>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</si>
  <si>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</si>
  <si>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</si>
  <si>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</si>
  <si>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</si>
  <si>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</si>
  <si>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</si>
  <si>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</si>
  <si>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</si>
  <si>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</si>
  <si>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</si>
  <si>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</si>
  <si>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</si>
  <si>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</si>
  <si>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</si>
  <si>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</si>
  <si>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</si>
  <si>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</si>
  <si>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</si>
  <si>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</si>
  <si>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</si>
  <si>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</si>
  <si>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</si>
  <si>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</si>
  <si>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</si>
  <si>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</si>
  <si>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</si>
  <si>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</si>
  <si>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</si>
  <si>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</si>
  <si>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</si>
  <si>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</si>
  <si>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</si>
  <si>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</si>
  <si>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</si>
  <si>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</si>
  <si>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</si>
  <si>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</si>
  <si>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</si>
  <si>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</si>
  <si>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</si>
  <si>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</si>
  <si>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</si>
  <si>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</si>
  <si>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</si>
  <si>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</si>
  <si>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</si>
  <si>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</si>
  <si>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</si>
  <si>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</si>
  <si>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</si>
  <si>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</si>
  <si>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</si>
  <si>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</si>
  <si>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</si>
  <si>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</si>
  <si>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</si>
  <si>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</si>
  <si>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</si>
  <si>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</si>
  <si>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</si>
  <si>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</si>
  <si>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</si>
  <si>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</si>
  <si>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</si>
  <si>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</si>
  <si>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</si>
  <si>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</si>
  <si>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</si>
  <si>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</si>
  <si>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</si>
  <si>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</si>
  <si>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</si>
  <si>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</si>
  <si>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</si>
  <si>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</si>
  <si>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</si>
  <si>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</si>
  <si>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</si>
  <si>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</si>
  <si>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</si>
  <si>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</si>
  <si>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</si>
  <si>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</si>
  <si>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</si>
  <si>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</si>
  <si>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</si>
  <si>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</si>
  <si>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</si>
  <si>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</si>
  <si>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</si>
  <si>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</si>
  <si>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</si>
  <si>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</si>
  <si>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</si>
  <si>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</si>
  <si>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</si>
  <si>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</si>
  <si>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</si>
  <si>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</si>
  <si>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</si>
  <si>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</si>
  <si>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</si>
  <si>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</si>
  <si>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</si>
  <si>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</si>
  <si>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</si>
  <si>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</si>
  <si>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</si>
  <si>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</si>
  <si>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</si>
  <si>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</si>
  <si>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</si>
  <si>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</si>
  <si>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</si>
  <si>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</si>
  <si>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</si>
  <si>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</si>
  <si>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</si>
  <si>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</si>
  <si>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</si>
  <si>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</si>
  <si>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</si>
  <si>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</si>
  <si>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</si>
  <si>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</si>
  <si>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</si>
  <si>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</si>
  <si>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</si>
  <si>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</si>
  <si>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</si>
  <si>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</si>
  <si>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</si>
  <si>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</si>
  <si>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</si>
  <si>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</si>
  <si>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</si>
  <si>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</si>
  <si>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</si>
  <si>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</si>
  <si>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</si>
  <si>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</si>
  <si>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</si>
  <si>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</si>
  <si>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</si>
  <si>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</si>
  <si>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</si>
  <si>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</si>
  <si>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</si>
  <si>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</si>
  <si>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</si>
  <si>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</si>
  <si>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</si>
  <si>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</si>
  <si>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</si>
  <si>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</si>
  <si>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</si>
  <si>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</si>
  <si>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</si>
  <si>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</si>
  <si>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</si>
  <si>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</si>
  <si>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</si>
  <si>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</si>
  <si>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</si>
  <si>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</si>
  <si>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</si>
  <si>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</si>
  <si>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</si>
  <si>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</si>
  <si>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</si>
  <si>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</si>
  <si>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</si>
  <si>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</si>
  <si>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</si>
  <si>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</si>
  <si>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</si>
  <si>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</si>
  <si>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</si>
  <si>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</si>
  <si>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</si>
  <si>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</si>
  <si>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</si>
  <si>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</si>
  <si>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</si>
  <si>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</si>
  <si>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</si>
  <si>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</si>
  <si>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</si>
  <si>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</si>
  <si>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</si>
  <si>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</si>
  <si>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</si>
  <si>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</si>
  <si>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</si>
  <si>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</si>
  <si>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</si>
  <si>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</si>
  <si>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</si>
  <si>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</si>
  <si>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</si>
  <si>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</si>
  <si>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</si>
  <si>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</si>
  <si>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</si>
  <si>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</si>
  <si>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</si>
  <si>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</si>
  <si>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</si>
  <si>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</si>
  <si>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</si>
  <si>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</si>
  <si>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</si>
  <si>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</si>
  <si>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</si>
  <si>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</si>
  <si>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</si>
  <si>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</si>
  <si>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</si>
  <si>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</si>
  <si>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</si>
  <si>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</si>
  <si>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</si>
  <si>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</si>
  <si>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</si>
  <si>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</si>
  <si>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</si>
  <si>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</si>
  <si>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</si>
  <si>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</si>
  <si>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</si>
  <si>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</si>
  <si>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</si>
  <si>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</si>
  <si>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</si>
  <si>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</si>
  <si>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</si>
  <si>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</si>
  <si>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</si>
  <si>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</si>
  <si>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</si>
  <si>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</si>
  <si>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</si>
  <si>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</si>
  <si>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</si>
  <si>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</si>
  <si>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</si>
  <si>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</si>
  <si>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</si>
  <si>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</si>
  <si>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</si>
  <si>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</si>
  <si>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</si>
  <si>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</si>
  <si>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</si>
  <si>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</si>
  <si>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</si>
  <si>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</si>
  <si>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</si>
  <si>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</si>
  <si>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</si>
  <si>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</si>
  <si>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</si>
  <si>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</si>
  <si>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</si>
  <si>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</si>
  <si>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</si>
  <si>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</si>
  <si>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</si>
  <si>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</si>
  <si>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</si>
  <si>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</si>
  <si>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</si>
  <si>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</si>
  <si>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</si>
  <si>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</si>
  <si>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</si>
  <si>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</si>
  <si>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</si>
  <si>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</si>
  <si>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</si>
  <si>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</si>
  <si>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</si>
  <si>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</si>
  <si>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</si>
  <si>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</si>
  <si>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</si>
  <si>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</si>
  <si>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</si>
  <si>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</si>
  <si>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</si>
  <si>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</si>
  <si>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</si>
  <si>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</si>
  <si>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</si>
  <si>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</si>
  <si>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</si>
  <si>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</si>
  <si>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</si>
  <si>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</si>
  <si>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</si>
  <si>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</si>
  <si>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</si>
  <si>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</si>
  <si>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</si>
  <si>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</si>
  <si>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</si>
  <si>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</si>
  <si>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</si>
  <si>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</si>
  <si>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</si>
  <si>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</si>
  <si>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</si>
  <si>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</si>
  <si>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</si>
  <si>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</si>
  <si>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</si>
  <si>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</si>
  <si>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</si>
  <si>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</si>
  <si>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</si>
  <si>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</si>
  <si>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</si>
  <si>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</si>
  <si>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</si>
  <si>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</si>
  <si>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</si>
  <si>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</si>
  <si>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</si>
  <si>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</si>
  <si>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</si>
  <si>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</si>
  <si>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</si>
  <si>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</si>
  <si>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</si>
  <si>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</si>
  <si>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</si>
  <si>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</si>
  <si>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</si>
  <si>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</si>
  <si>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</si>
  <si>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</si>
  <si>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</si>
  <si>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</si>
  <si>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</si>
  <si>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</si>
  <si>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</si>
  <si>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</si>
  <si>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</si>
  <si>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</si>
  <si>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</si>
  <si>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</si>
  <si>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</si>
  <si>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</si>
  <si>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</si>
  <si>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</si>
  <si>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</si>
  <si>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</si>
  <si>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</si>
  <si>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</si>
  <si>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</si>
  <si>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</si>
  <si>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</si>
  <si>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</si>
  <si>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</si>
  <si>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</si>
  <si>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</si>
  <si>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</si>
  <si>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</si>
  <si>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</si>
  <si>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</si>
  <si>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</si>
  <si>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</si>
  <si>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</si>
  <si>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</si>
  <si>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</si>
  <si>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</si>
  <si>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</si>
  <si>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</si>
  <si>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</si>
  <si>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</si>
  <si>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</si>
  <si>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</si>
  <si>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</si>
  <si>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</si>
  <si>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</si>
  <si>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</si>
  <si>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</si>
  <si>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</si>
  <si>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</si>
  <si>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</si>
  <si>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</si>
  <si>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</si>
  <si>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</si>
  <si>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</si>
  <si>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</si>
  <si>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</si>
  <si>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</si>
  <si>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</si>
  <si>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</si>
  <si>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</si>
  <si>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</si>
  <si>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</si>
  <si>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</si>
  <si>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</si>
  <si>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</si>
  <si>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</si>
  <si>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</si>
  <si>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</si>
  <si>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</si>
  <si>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</si>
  <si>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</si>
  <si>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</si>
  <si>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</si>
  <si>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</si>
  <si>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</si>
  <si>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</si>
  <si>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</si>
  <si>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</si>
  <si>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</si>
  <si>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</si>
  <si>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</si>
  <si>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</si>
  <si>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</si>
  <si>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</si>
  <si>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</si>
  <si>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</si>
  <si>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</si>
  <si>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</si>
  <si>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</si>
  <si>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</si>
  <si>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</si>
  <si>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</si>
  <si>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</si>
  <si>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</si>
  <si>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</si>
  <si>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</si>
  <si>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</si>
  <si>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</si>
  <si>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</si>
  <si>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</si>
  <si>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</si>
  <si>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</si>
  <si>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</si>
  <si>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</si>
  <si>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</si>
  <si>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</si>
  <si>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</si>
  <si>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</si>
  <si>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</si>
  <si>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</si>
  <si>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</si>
  <si>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</si>
  <si>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</si>
  <si>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</si>
  <si>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</si>
  <si>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</si>
  <si>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</si>
  <si>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</si>
  <si>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</si>
  <si>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</si>
  <si>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</si>
  <si>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</si>
  <si>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</si>
  <si>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</si>
  <si>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</si>
  <si>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</si>
  <si>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</si>
  <si>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</si>
  <si>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</si>
  <si>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</si>
  <si>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</si>
  <si>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</si>
  <si>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</si>
  <si>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</si>
  <si>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</si>
  <si>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</si>
  <si>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</si>
  <si>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</si>
  <si>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</si>
  <si>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</si>
  <si>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</si>
  <si>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</si>
  <si>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</si>
  <si>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</si>
  <si>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</si>
  <si>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</si>
  <si>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</si>
  <si>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</si>
  <si>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</si>
  <si>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</si>
  <si>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</si>
  <si>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</si>
  <si>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</si>
  <si>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</si>
  <si>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</si>
  <si>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</si>
  <si>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</si>
  <si>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</si>
  <si>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</si>
  <si>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</si>
  <si>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</si>
  <si>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</si>
  <si>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</si>
  <si>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</si>
  <si>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</si>
  <si>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</si>
  <si>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</si>
  <si>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</si>
  <si>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</si>
  <si>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</si>
  <si>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</si>
  <si>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</si>
  <si>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</si>
  <si>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</si>
  <si>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</si>
  <si>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</si>
  <si>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</si>
  <si>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</si>
  <si>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</si>
  <si>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</si>
  <si>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</si>
  <si>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</si>
  <si>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</si>
  <si>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</si>
  <si>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</si>
  <si>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</si>
  <si>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</si>
  <si>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</si>
  <si>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</si>
  <si>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</si>
  <si>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</si>
  <si>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</si>
  <si>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</si>
  <si>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</si>
  <si>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</si>
  <si>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</si>
  <si>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</si>
  <si>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</si>
  <si>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</si>
  <si>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</si>
  <si>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</si>
  <si>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</si>
  <si>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</si>
  <si>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</si>
  <si>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</si>
  <si>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</si>
  <si>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</si>
  <si>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</si>
  <si>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</si>
  <si>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</si>
  <si>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</si>
  <si>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</si>
  <si>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</si>
  <si>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</si>
  <si>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</si>
  <si>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</si>
  <si>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</si>
  <si>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</si>
  <si>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</si>
  <si>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</si>
  <si>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</si>
  <si>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</si>
  <si>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</si>
  <si>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</si>
  <si>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</si>
  <si>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</si>
  <si>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</si>
  <si>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</si>
  <si>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</si>
  <si>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</si>
  <si>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</si>
  <si>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</si>
  <si>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</si>
  <si>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</si>
  <si>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</si>
  <si>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</si>
  <si>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</si>
  <si>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</si>
  <si>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</si>
  <si>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</si>
  <si>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</si>
  <si>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</si>
  <si>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</si>
  <si>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</si>
  <si>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</si>
  <si>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</si>
  <si>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</si>
  <si>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</si>
  <si>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</si>
  <si>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</si>
  <si>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</si>
  <si>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</si>
  <si>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</si>
  <si>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</si>
  <si>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</si>
  <si>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</si>
  <si>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</si>
  <si>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</si>
  <si>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</si>
  <si>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</si>
  <si>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</si>
  <si>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</si>
  <si>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</si>
  <si>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</si>
  <si>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</si>
  <si>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</si>
  <si>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</si>
  <si>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</si>
  <si>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</si>
  <si>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</si>
  <si>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</si>
  <si>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</si>
  <si>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</si>
  <si>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</si>
  <si>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</si>
  <si>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</si>
  <si>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</si>
  <si>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</si>
  <si>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</si>
  <si>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</si>
  <si>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</si>
  <si>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</si>
  <si>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</si>
  <si>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</si>
  <si>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</si>
  <si>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</si>
  <si>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</si>
  <si>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</si>
  <si>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</si>
  <si>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</si>
  <si>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</si>
  <si>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</si>
  <si>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</si>
  <si>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</si>
  <si>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</si>
  <si>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</si>
  <si>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</si>
  <si>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</si>
  <si>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</si>
  <si>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</si>
  <si>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</si>
  <si>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</si>
  <si>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</si>
  <si>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</si>
  <si>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</si>
  <si>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</si>
  <si>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</si>
  <si>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</si>
  <si>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</si>
  <si>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</si>
  <si>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</si>
  <si>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</si>
  <si>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</si>
  <si>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</si>
  <si>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</si>
  <si>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</si>
  <si>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</si>
  <si>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</si>
  <si>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</si>
  <si>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</si>
  <si>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</si>
  <si>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</si>
  <si>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</si>
  <si>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</si>
  <si>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</si>
  <si>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</si>
  <si>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</si>
  <si>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</si>
  <si>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</si>
  <si>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</si>
  <si>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</si>
  <si>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</si>
  <si>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</si>
  <si>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</si>
  <si>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</si>
  <si>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</si>
  <si>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</si>
  <si>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</si>
  <si>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</si>
  <si>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</si>
  <si>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</si>
  <si>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</si>
  <si>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</si>
  <si>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</si>
  <si>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</si>
  <si>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</si>
  <si>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</si>
  <si>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</si>
  <si>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</si>
  <si>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</si>
  <si>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</si>
  <si>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</si>
  <si>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</si>
  <si>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</si>
  <si>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</si>
  <si>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</si>
  <si>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</si>
  <si>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</si>
  <si>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</si>
  <si>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</si>
  <si>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</si>
  <si>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</si>
  <si>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</si>
  <si>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</si>
  <si>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</si>
  <si>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</si>
  <si>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</si>
  <si>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</si>
  <si>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</si>
  <si>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</si>
  <si>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</si>
  <si>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</si>
  <si>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</si>
  <si>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</si>
  <si>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</si>
  <si>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</si>
  <si>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</si>
  <si>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</si>
  <si>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</si>
  <si>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</si>
  <si>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</si>
  <si>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</si>
  <si>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</si>
  <si>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</si>
  <si>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</si>
  <si>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</si>
  <si>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</si>
  <si>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</si>
  <si>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</si>
  <si>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</si>
  <si>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</si>
  <si>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</si>
  <si>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</si>
  <si>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</si>
  <si>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</si>
  <si>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</si>
  <si>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</si>
  <si>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</si>
  <si>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</si>
  <si>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</si>
  <si>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</si>
  <si>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</si>
  <si>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</si>
  <si>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</si>
  <si>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</si>
  <si>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</si>
  <si>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</si>
  <si>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</si>
  <si>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</si>
  <si>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</si>
  <si>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</si>
  <si>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</si>
  <si>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</si>
  <si>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</si>
  <si>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</si>
  <si>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</si>
  <si>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</si>
  <si>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</si>
  <si>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</si>
  <si>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</si>
  <si>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</si>
  <si>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</si>
  <si>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</si>
  <si>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</si>
  <si>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</si>
  <si>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</si>
  <si>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</si>
  <si>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</si>
  <si>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</si>
  <si>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</si>
  <si>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</si>
  <si>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</si>
  <si>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</si>
  <si>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</si>
  <si>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</si>
  <si>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</si>
  <si>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</si>
  <si>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</si>
  <si>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</si>
  <si>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</si>
  <si>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</si>
  <si>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</si>
  <si>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</si>
  <si>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</si>
  <si>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</si>
  <si>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</si>
  <si>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</si>
  <si>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</si>
  <si>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</si>
  <si>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</si>
  <si>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</si>
  <si>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</si>
  <si>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</si>
  <si>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</si>
  <si>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</si>
  <si>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</si>
  <si>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</si>
  <si>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</si>
  <si>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</si>
  <si>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</si>
  <si>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</si>
  <si>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</si>
  <si>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</si>
  <si>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</si>
  <si>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</si>
  <si>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</si>
  <si>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</si>
  <si>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</si>
  <si>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</si>
  <si>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</si>
  <si>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</si>
  <si>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</si>
  <si>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</si>
  <si>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</si>
  <si>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</si>
  <si>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</si>
  <si>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</si>
  <si>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</si>
  <si>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</si>
  <si>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</si>
  <si>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</si>
  <si>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</si>
  <si>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</si>
  <si>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</si>
  <si>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</si>
  <si>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</si>
  <si>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</si>
  <si>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</si>
  <si>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</si>
  <si>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</si>
  <si>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</si>
  <si>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</si>
  <si>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</si>
  <si>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</si>
  <si>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</si>
  <si>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</si>
  <si>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</si>
  <si>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</si>
  <si>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</si>
  <si>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</si>
  <si>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</si>
  <si>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</si>
  <si>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</si>
  <si>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</si>
  <si>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</si>
  <si>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</si>
  <si>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</si>
  <si>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</si>
  <si>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</si>
  <si>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</si>
  <si>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</si>
  <si>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</si>
  <si>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</si>
  <si>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</si>
  <si>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</si>
  <si>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</si>
  <si>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</si>
  <si>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</si>
  <si>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</si>
  <si>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</si>
  <si>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</si>
  <si>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</si>
  <si>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</si>
  <si>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</si>
  <si>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</si>
  <si>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</si>
  <si>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</si>
  <si>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</si>
  <si>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</si>
  <si>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</si>
  <si>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</si>
  <si>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</si>
  <si>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</si>
  <si>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</si>
  <si>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</si>
  <si>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</si>
  <si>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</si>
  <si>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</si>
  <si>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</si>
  <si>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</si>
  <si>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</si>
  <si>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</si>
  <si>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</si>
  <si>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</si>
  <si>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</si>
  <si>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</si>
  <si>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</si>
  <si>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</si>
  <si>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</si>
  <si>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</si>
  <si>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</si>
  <si>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</si>
  <si>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</si>
  <si>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</si>
  <si>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</si>
  <si>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</si>
  <si>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</si>
  <si>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</si>
  <si>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</si>
  <si>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</si>
  <si>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</si>
  <si>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</si>
  <si>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</si>
  <si>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</si>
  <si>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</si>
  <si>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</si>
  <si>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</si>
  <si>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</si>
  <si>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</si>
  <si>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</si>
  <si>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</si>
  <si>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</si>
  <si>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</si>
  <si>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</si>
  <si>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</si>
  <si>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</si>
  <si>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</si>
  <si>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</si>
  <si>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</si>
  <si>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</si>
  <si>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</si>
  <si>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</si>
  <si>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</si>
  <si>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</si>
  <si>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</si>
  <si>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</si>
  <si>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</si>
  <si>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</si>
  <si>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</si>
  <si>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</si>
  <si>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</si>
  <si>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</si>
  <si>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</si>
  <si>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</si>
  <si>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</si>
  <si>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</si>
  <si>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</si>
  <si>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</si>
  <si>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</si>
  <si>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</si>
  <si>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</si>
  <si>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</si>
  <si>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</si>
  <si>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</si>
  <si>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</si>
  <si>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</si>
  <si>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</si>
  <si>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</si>
  <si>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</si>
  <si>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</si>
  <si>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</si>
  <si>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</si>
  <si>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</si>
  <si>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</si>
  <si>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</si>
  <si>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</si>
  <si>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</si>
  <si>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</si>
  <si>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</si>
  <si>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</si>
  <si>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</si>
  <si>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</si>
  <si>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</si>
  <si>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</si>
  <si>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</si>
  <si>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</si>
  <si>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</si>
  <si>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</si>
  <si>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</si>
  <si>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</si>
  <si>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</si>
  <si>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</si>
  <si>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</si>
  <si>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</si>
  <si>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</si>
  <si>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</si>
  <si>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</si>
  <si>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</si>
  <si>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</si>
  <si>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</si>
  <si>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</si>
  <si>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</si>
  <si>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</si>
  <si>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</si>
  <si>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</si>
  <si>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</si>
  <si>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</si>
  <si>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</si>
  <si>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</si>
  <si>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</si>
  <si>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</si>
  <si>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</si>
  <si>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</si>
  <si>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</si>
  <si>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</si>
  <si>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</si>
  <si>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</si>
  <si>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</si>
  <si>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</si>
  <si>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</si>
  <si>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</si>
  <si>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</si>
  <si>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</si>
  <si>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</si>
  <si>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</si>
  <si>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</si>
  <si>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</si>
  <si>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</si>
  <si>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</si>
  <si>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</si>
  <si>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</si>
  <si>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</si>
  <si>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</si>
  <si>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</si>
  <si>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</si>
  <si>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</si>
  <si>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</si>
  <si>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</si>
  <si>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</si>
  <si>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</si>
  <si>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</si>
  <si>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</si>
  <si>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</si>
  <si>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</si>
  <si>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</si>
  <si>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</si>
  <si>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</si>
  <si>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</si>
  <si>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</si>
  <si>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</si>
  <si>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</si>
  <si>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</si>
  <si>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</si>
  <si>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</si>
  <si>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</si>
  <si>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</si>
  <si>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</si>
  <si>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</si>
  <si>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</si>
  <si>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</si>
  <si>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</si>
  <si>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</si>
  <si>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</si>
  <si>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</si>
  <si>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</si>
  <si>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</si>
  <si>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</si>
  <si>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</si>
  <si>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</si>
  <si>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</si>
  <si>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</si>
  <si>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</si>
  <si>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</si>
  <si>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</si>
  <si>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</si>
  <si>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</si>
  <si>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</si>
  <si>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</si>
  <si>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</si>
  <si>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</si>
  <si>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</si>
  <si>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</si>
  <si>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</si>
  <si>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</si>
  <si>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</si>
  <si>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</si>
  <si>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</si>
  <si>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</si>
  <si>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</si>
  <si>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</si>
  <si>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</si>
  <si>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</si>
  <si>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</si>
  <si>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</si>
  <si>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</si>
  <si>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</si>
  <si>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</si>
  <si>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</si>
  <si>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</si>
  <si>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</si>
  <si>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</si>
  <si>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</si>
  <si>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</si>
  <si>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</si>
  <si>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</si>
  <si>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</si>
  <si>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</si>
  <si>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</si>
  <si>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</si>
  <si>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</si>
  <si>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</si>
  <si>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</si>
  <si>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</si>
  <si>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</si>
  <si>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</si>
  <si>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</si>
  <si>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</si>
  <si>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</si>
  <si>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</si>
  <si>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</si>
  <si>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</si>
  <si>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</si>
  <si>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</si>
  <si>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</si>
  <si>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</si>
  <si>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</si>
  <si>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</si>
  <si>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</si>
  <si>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</si>
  <si>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</si>
  <si>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</si>
  <si>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</si>
  <si>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</si>
  <si>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</si>
  <si>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</si>
  <si>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</si>
  <si>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</si>
  <si>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</si>
  <si>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</si>
  <si>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</si>
  <si>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</si>
  <si>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</si>
  <si>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</si>
  <si>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</si>
  <si>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</si>
  <si>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</si>
  <si>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</si>
  <si>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</si>
  <si>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</si>
  <si>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</si>
  <si>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</si>
  <si>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</si>
  <si>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</si>
  <si>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</si>
  <si>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</si>
  <si>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</si>
  <si>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</si>
  <si>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</si>
  <si>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</si>
  <si>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</si>
  <si>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</si>
  <si>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</si>
  <si>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</si>
  <si>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</si>
  <si>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</si>
  <si>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</si>
  <si>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</si>
  <si>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</si>
  <si>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</si>
  <si>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</si>
  <si>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</si>
  <si>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</si>
  <si>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</si>
  <si>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</si>
  <si>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</si>
  <si>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</si>
  <si>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</si>
  <si>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</si>
  <si>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</si>
  <si>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</si>
  <si>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</si>
  <si>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</si>
  <si>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</si>
  <si>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</si>
  <si>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</si>
  <si>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</si>
  <si>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</si>
  <si>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</si>
  <si>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</si>
  <si>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</si>
  <si>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</si>
  <si>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</si>
  <si>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</si>
  <si>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</si>
  <si>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</si>
  <si>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</si>
  <si>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</si>
  <si>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</si>
  <si>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</si>
  <si>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</si>
  <si>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</si>
  <si>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</si>
  <si>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</si>
  <si>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</si>
  <si>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</si>
  <si>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</si>
  <si>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</si>
  <si>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</si>
  <si>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</si>
  <si>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</si>
  <si>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</si>
  <si>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</si>
  <si>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</si>
  <si>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</si>
  <si>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</si>
  <si>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</si>
  <si>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</si>
  <si>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</si>
  <si>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</si>
  <si>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</si>
  <si>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</si>
  <si>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</si>
  <si>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</si>
  <si>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</si>
  <si>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</si>
  <si>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</si>
  <si>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</si>
  <si>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</si>
  <si>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</si>
  <si>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</si>
  <si>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</si>
  <si>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</si>
  <si>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</si>
  <si>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</si>
  <si>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</si>
  <si>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</si>
  <si>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</si>
  <si>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</si>
  <si>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</si>
  <si>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</si>
  <si>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</si>
  <si>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</si>
  <si>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</si>
  <si>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</si>
  <si>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</si>
  <si>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</si>
  <si>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</si>
  <si>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</si>
  <si>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</si>
  <si>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</si>
  <si>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</si>
  <si>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</si>
  <si>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</si>
  <si>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</si>
  <si>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</si>
  <si>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</si>
  <si>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</si>
  <si>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</si>
  <si>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</si>
  <si>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</si>
  <si>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</si>
  <si>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</si>
  <si>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</si>
  <si>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</si>
  <si>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</si>
  <si>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</si>
  <si>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</si>
  <si>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</si>
  <si>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</si>
  <si>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</si>
  <si>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</si>
  <si>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</si>
  <si>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</si>
  <si>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</si>
  <si>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</si>
  <si>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</si>
  <si>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</si>
  <si>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</si>
  <si>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</si>
  <si>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</si>
  <si>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</si>
  <si>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</si>
  <si>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</si>
  <si>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</si>
  <si>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</si>
  <si>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</si>
  <si>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</si>
  <si>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</si>
  <si>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</si>
  <si>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</si>
  <si>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</si>
  <si>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</si>
  <si>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</si>
  <si>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</si>
  <si>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</si>
  <si>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</si>
  <si>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</si>
  <si>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</si>
  <si>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</si>
  <si>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</si>
  <si>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</si>
  <si>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</si>
  <si>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</si>
  <si>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</si>
  <si>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</si>
  <si>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</si>
  <si>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</si>
  <si>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</si>
  <si>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</si>
  <si>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</si>
  <si>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</si>
  <si>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</si>
  <si>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</si>
  <si>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</si>
  <si>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</si>
  <si>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</si>
  <si>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</si>
  <si>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</si>
  <si>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</si>
  <si>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</si>
  <si>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</si>
  <si>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</si>
  <si>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</si>
  <si>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</si>
  <si>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</si>
  <si>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</si>
  <si>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</si>
  <si>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</si>
  <si>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</si>
  <si>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</si>
  <si>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</si>
  <si>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</si>
  <si>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</si>
  <si>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</si>
  <si>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</si>
  <si>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</si>
  <si>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</si>
  <si>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</si>
  <si>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</si>
  <si>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</si>
  <si>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</si>
  <si>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</si>
  <si>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</si>
  <si>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</si>
  <si>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</si>
  <si>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</si>
  <si>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</si>
  <si>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</si>
  <si>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</si>
  <si>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</si>
  <si>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</si>
  <si>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</si>
  <si>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</si>
  <si>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</si>
  <si>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</si>
  <si>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</si>
  <si>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</si>
  <si>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</si>
  <si>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</si>
  <si>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</si>
  <si>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</si>
  <si>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</si>
  <si>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</si>
  <si>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</si>
  <si>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</si>
  <si>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</si>
  <si>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</si>
  <si>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</si>
  <si>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</si>
  <si>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</si>
  <si>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</si>
  <si>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</si>
  <si>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</si>
  <si>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</si>
  <si>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</si>
  <si>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</si>
  <si>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</si>
  <si>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</si>
  <si>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</si>
  <si>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</si>
  <si>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</si>
  <si>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</si>
  <si>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</si>
  <si>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</si>
  <si>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</si>
  <si>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</si>
  <si>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</si>
  <si>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</si>
  <si>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</si>
  <si>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</si>
  <si>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</si>
  <si>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</si>
  <si>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</si>
  <si>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</si>
  <si>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</si>
  <si>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</si>
  <si>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</si>
  <si>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</si>
  <si>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</si>
  <si>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</si>
  <si>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</si>
  <si>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</si>
  <si>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</si>
  <si>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</si>
  <si>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</si>
  <si>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</si>
  <si>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</si>
  <si>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</si>
  <si>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</si>
  <si>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</si>
  <si>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</si>
  <si>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</si>
  <si>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</si>
  <si>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</si>
  <si>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</si>
  <si>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</si>
  <si>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</si>
  <si>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</si>
  <si>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</si>
  <si>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</si>
  <si>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</si>
  <si>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</si>
  <si>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</si>
  <si>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</si>
  <si>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</si>
  <si>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</si>
  <si>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</si>
  <si>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</si>
  <si>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</si>
  <si>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</si>
  <si>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</si>
  <si>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</si>
  <si>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</si>
  <si>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</si>
  <si>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</si>
  <si>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</si>
  <si>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</si>
  <si>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</si>
  <si>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</si>
  <si>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</si>
  <si>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</si>
  <si>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</si>
  <si>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</si>
  <si>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</si>
  <si>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</si>
  <si>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</si>
  <si>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</si>
  <si>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</si>
  <si>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</si>
  <si>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</si>
  <si>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</si>
  <si>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</si>
  <si>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</si>
  <si>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</si>
  <si>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</si>
  <si>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</si>
  <si>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</si>
  <si>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</si>
  <si>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</si>
  <si>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</si>
  <si>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</si>
  <si>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</si>
  <si>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</si>
  <si>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</si>
  <si>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</si>
  <si>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</si>
  <si>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</si>
  <si>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</si>
  <si>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</si>
  <si>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</si>
  <si>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</si>
  <si>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</si>
  <si>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</si>
  <si>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</si>
  <si>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</si>
  <si>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</si>
  <si>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</si>
  <si>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</si>
  <si>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</si>
  <si>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</si>
  <si>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</si>
  <si>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</si>
  <si>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</si>
  <si>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</si>
  <si>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</si>
  <si>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</si>
  <si>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</si>
  <si>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</si>
  <si>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</si>
  <si>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</si>
  <si>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</si>
  <si>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</si>
  <si>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</si>
  <si>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</si>
  <si>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</si>
  <si>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</si>
  <si>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</si>
  <si>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</si>
  <si>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</si>
  <si>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</si>
  <si>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</si>
  <si>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</si>
  <si>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</si>
  <si>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</si>
  <si>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</si>
  <si>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</si>
  <si>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</si>
  <si>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</si>
  <si>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</si>
  <si>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</si>
  <si>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</si>
  <si>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</si>
  <si>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</si>
  <si>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</si>
  <si>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</si>
  <si>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</si>
  <si>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</si>
  <si>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</si>
  <si>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</si>
  <si>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</si>
  <si>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</si>
  <si>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</si>
  <si>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</si>
  <si>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</si>
  <si>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</si>
  <si>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</si>
  <si>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</si>
  <si>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</si>
  <si>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</si>
  <si>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</si>
  <si>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</si>
  <si>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</si>
  <si>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</si>
  <si>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</si>
  <si>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</si>
  <si>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</si>
  <si>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</si>
  <si>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</si>
  <si>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</si>
  <si>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</si>
  <si>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</si>
  <si>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</si>
  <si>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</si>
  <si>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</si>
  <si>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</si>
  <si>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</si>
  <si>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</si>
  <si>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</si>
  <si>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</si>
  <si>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</si>
  <si>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</si>
  <si>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</si>
  <si>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</si>
  <si>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</si>
  <si>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</si>
  <si>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</si>
  <si>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</si>
  <si>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</si>
  <si>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</si>
  <si>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</si>
  <si>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</si>
  <si>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</si>
  <si>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</si>
  <si>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</si>
  <si>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</si>
  <si>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</si>
  <si>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</si>
  <si>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</si>
  <si>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</si>
  <si>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</si>
  <si>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</si>
  <si>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</si>
  <si>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</si>
  <si>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</si>
  <si>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</si>
  <si>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</si>
  <si>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</si>
  <si>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</si>
  <si>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</si>
  <si>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</si>
  <si>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</si>
  <si>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</si>
  <si>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</si>
  <si>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</si>
  <si>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</si>
  <si>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</si>
  <si>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</si>
  <si>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</si>
  <si>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</si>
  <si>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</si>
  <si>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</si>
  <si>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</si>
  <si>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</si>
  <si>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</si>
  <si>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</si>
  <si>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</si>
  <si>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</si>
  <si>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</si>
  <si>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</si>
  <si>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</si>
  <si>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</si>
  <si>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</si>
  <si>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</si>
  <si>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</si>
  <si>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</si>
  <si>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</si>
  <si>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</si>
  <si>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</si>
  <si>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</si>
  <si>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</si>
  <si>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</si>
  <si>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</si>
  <si>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</si>
  <si>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</si>
  <si>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</si>
  <si>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</si>
  <si>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</si>
  <si>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</si>
  <si>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</si>
  <si>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</si>
  <si>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</si>
  <si>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</si>
  <si>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</si>
  <si>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</si>
  <si>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</si>
  <si>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</si>
  <si>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</si>
  <si>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</si>
  <si>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</si>
  <si>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</si>
  <si>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</si>
  <si>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</si>
  <si>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</si>
  <si>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</si>
  <si>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</si>
  <si>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</si>
  <si>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</si>
  <si>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</si>
  <si>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</si>
  <si>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</si>
  <si>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</si>
  <si>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</si>
  <si>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</si>
  <si>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</si>
  <si>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</si>
  <si>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</si>
  <si>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</si>
  <si>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</si>
  <si>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</si>
  <si>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</si>
  <si>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</si>
  <si>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</si>
  <si>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</si>
  <si>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</si>
  <si>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</si>
  <si>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</si>
  <si>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</si>
  <si>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</si>
  <si>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</si>
  <si>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</si>
  <si>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</si>
  <si>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</si>
  <si>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</si>
  <si>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</si>
  <si>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</si>
  <si>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</si>
  <si>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</si>
  <si>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</si>
  <si>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</si>
  <si>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</si>
  <si>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</si>
  <si>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</si>
  <si>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</si>
  <si>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</si>
  <si>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</si>
  <si>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</si>
  <si>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</si>
  <si>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</si>
  <si>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</si>
  <si>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</si>
  <si>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</si>
  <si>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</si>
  <si>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</si>
  <si>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</si>
  <si>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</si>
  <si>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</si>
  <si>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</si>
  <si>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</si>
  <si>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</si>
  <si>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</si>
  <si>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</si>
  <si>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</si>
  <si>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</si>
  <si>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</si>
  <si>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</si>
  <si>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</si>
  <si>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</si>
  <si>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</si>
  <si>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</si>
  <si>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</si>
  <si>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</si>
  <si>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</si>
  <si>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</si>
  <si>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</si>
  <si>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</si>
  <si>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</si>
  <si>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</si>
  <si>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</si>
  <si>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</si>
  <si>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</si>
  <si>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</si>
  <si>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</si>
  <si>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</si>
  <si>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</si>
  <si>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</si>
  <si>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</si>
  <si>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</si>
  <si>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</si>
  <si>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</si>
  <si>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</si>
  <si>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</si>
  <si>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</si>
  <si>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</si>
  <si>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</si>
  <si>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</si>
  <si>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</si>
  <si>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</si>
  <si>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</si>
  <si>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</si>
  <si>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</si>
  <si>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</si>
  <si>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</si>
  <si>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</si>
  <si>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</si>
  <si>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</si>
  <si>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</si>
  <si>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</si>
  <si>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</si>
  <si>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</si>
  <si>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</si>
  <si>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</si>
  <si>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</si>
  <si>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</si>
  <si>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</si>
  <si>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</si>
  <si>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</si>
  <si>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</si>
  <si>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</si>
  <si>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</si>
  <si>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</si>
  <si>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</si>
  <si>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</si>
  <si>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</si>
  <si>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</si>
  <si>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</si>
  <si>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</si>
  <si>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</si>
  <si>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</si>
  <si>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</si>
  <si>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</si>
  <si>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</si>
  <si>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</si>
  <si>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</si>
  <si>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</si>
  <si>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</si>
  <si>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</si>
  <si>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</si>
  <si>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</si>
  <si>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</si>
  <si>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</si>
  <si>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</si>
  <si>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</si>
  <si>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</si>
  <si>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</si>
  <si>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</si>
  <si>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</si>
  <si>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</si>
  <si>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</si>
  <si>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</si>
  <si>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</si>
  <si>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</si>
  <si>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</si>
  <si>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</si>
  <si>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</si>
  <si>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</si>
  <si>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</si>
  <si>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</si>
  <si>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</si>
  <si>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</si>
  <si>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</si>
  <si>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</si>
  <si>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</si>
  <si>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</si>
  <si>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</si>
  <si>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</si>
  <si>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</si>
  <si>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</si>
  <si>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</si>
  <si>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</si>
  <si>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</si>
  <si>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</si>
  <si>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</si>
  <si>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</si>
  <si>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</si>
  <si>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</si>
  <si>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</si>
  <si>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</si>
  <si>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</si>
  <si>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</si>
  <si>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</si>
  <si>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</si>
  <si>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</si>
  <si>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</si>
  <si>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</si>
  <si>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</si>
  <si>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</si>
  <si>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</si>
  <si>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</si>
  <si>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</si>
  <si>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</si>
  <si>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</si>
  <si>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</si>
  <si>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</si>
  <si>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</si>
  <si>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</si>
  <si>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</si>
  <si>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</si>
  <si>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</si>
  <si>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</si>
  <si>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</si>
  <si>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</si>
  <si>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</si>
  <si>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</si>
  <si>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</si>
  <si>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</si>
  <si>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</si>
  <si>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</si>
  <si>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</si>
  <si>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</si>
  <si>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</si>
  <si>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</si>
  <si>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</si>
  <si>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</si>
  <si>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</si>
  <si>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</si>
  <si>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</si>
  <si>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</si>
  <si>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</si>
  <si>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</si>
  <si>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</si>
  <si>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</si>
  <si>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</si>
  <si>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</si>
  <si>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</si>
  <si>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</si>
  <si>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</si>
  <si>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</si>
  <si>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</si>
  <si>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</si>
  <si>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</si>
  <si>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</si>
  <si>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</si>
  <si>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</si>
  <si>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</si>
  <si>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</si>
  <si>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</si>
  <si>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</si>
  <si>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</si>
  <si>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</si>
  <si>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</si>
  <si>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</si>
  <si>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</si>
  <si>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</si>
  <si>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</si>
  <si>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</si>
  <si>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</si>
  <si>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</si>
  <si>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</si>
  <si>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</si>
  <si>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</si>
  <si>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</si>
  <si>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</si>
  <si>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</si>
  <si>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</si>
  <si>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</si>
  <si>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</si>
  <si>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</si>
  <si>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</si>
  <si>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</si>
  <si>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</si>
  <si>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</si>
  <si>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</si>
  <si>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</si>
  <si>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</si>
  <si>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</si>
  <si>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</si>
  <si>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</si>
  <si>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</si>
  <si>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</si>
  <si>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</si>
  <si>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</si>
  <si>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</si>
  <si>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</si>
  <si>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</si>
  <si>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</si>
  <si>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</si>
  <si>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</si>
  <si>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</si>
  <si>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</si>
  <si>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</si>
  <si>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</si>
  <si>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</si>
  <si>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</si>
  <si>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</si>
  <si>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</si>
  <si>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</si>
  <si>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</si>
  <si>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</si>
  <si>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</si>
  <si>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</si>
  <si>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</si>
  <si>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</si>
  <si>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</si>
  <si>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</si>
  <si>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</si>
  <si>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</si>
  <si>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</si>
  <si>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</si>
  <si>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</si>
  <si>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</si>
  <si>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</si>
  <si>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</si>
  <si>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</si>
  <si>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</si>
  <si>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</si>
  <si>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</si>
  <si>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</si>
  <si>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</si>
  <si>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</si>
  <si>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</si>
  <si>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</si>
  <si>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</si>
  <si>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</si>
  <si>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</si>
  <si>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</si>
  <si>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</si>
  <si>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</si>
  <si>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</si>
  <si>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</si>
  <si>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</si>
  <si>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</si>
  <si>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</si>
  <si>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</si>
  <si>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</si>
  <si>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</si>
  <si>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</si>
  <si>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</si>
  <si>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</si>
  <si>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</si>
  <si>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</si>
  <si>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</si>
  <si>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</si>
  <si>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</si>
  <si>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</si>
  <si>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</si>
  <si>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</si>
  <si>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</si>
  <si>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</si>
  <si>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</si>
  <si>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</si>
  <si>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</si>
  <si>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</si>
  <si>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</si>
  <si>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</si>
  <si>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</si>
  <si>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</si>
  <si>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</si>
  <si>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</si>
  <si>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</si>
  <si>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</si>
  <si>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</si>
  <si>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</si>
  <si>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</si>
  <si>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</si>
  <si>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</si>
  <si>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</si>
  <si>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</si>
  <si>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</si>
  <si>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</si>
  <si>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</si>
  <si>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</si>
  <si>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</si>
  <si>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</si>
  <si>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</si>
  <si>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</si>
  <si>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</si>
  <si>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</si>
  <si>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</si>
  <si>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</si>
  <si>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</si>
  <si>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</si>
  <si>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</si>
  <si>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</si>
  <si>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</si>
  <si>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</si>
  <si>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</si>
  <si>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</si>
  <si>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</si>
  <si>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</si>
  <si>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</si>
  <si>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</si>
  <si>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</si>
  <si>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</si>
  <si>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</si>
  <si>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</si>
  <si>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</si>
  <si>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</si>
  <si>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</si>
  <si>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</si>
  <si>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</si>
  <si>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</si>
  <si>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</si>
  <si>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</si>
  <si>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</si>
  <si>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</si>
  <si>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</si>
  <si>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</si>
  <si>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</si>
  <si>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</si>
  <si>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</si>
  <si>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</si>
  <si>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</si>
  <si>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</si>
  <si>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</si>
  <si>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</si>
  <si>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</si>
  <si>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</si>
  <si>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</si>
  <si>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</si>
  <si>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</si>
  <si>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</si>
  <si>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</si>
  <si>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</si>
  <si>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</si>
  <si>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</si>
  <si>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</si>
  <si>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</si>
  <si>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</si>
  <si>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</si>
  <si>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</si>
  <si>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</si>
  <si>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</si>
  <si>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</si>
  <si>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</si>
  <si>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</si>
  <si>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</si>
  <si>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</si>
  <si>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</si>
  <si>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</si>
  <si>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</si>
  <si>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</si>
  <si>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</si>
  <si>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</si>
  <si>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</si>
  <si>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</si>
  <si>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</si>
  <si>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</si>
  <si>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</si>
  <si>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</si>
  <si>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</si>
  <si>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</si>
  <si>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</si>
  <si>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</si>
  <si>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</si>
  <si>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</si>
  <si>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</si>
  <si>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</si>
  <si>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</si>
  <si>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</si>
  <si>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</si>
  <si>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</si>
  <si>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</si>
  <si>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</si>
  <si>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</si>
  <si>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</si>
  <si>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</si>
  <si>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</si>
  <si>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</si>
  <si>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</si>
  <si>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</si>
  <si>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</si>
  <si>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</si>
  <si>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</si>
  <si>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</si>
  <si>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</si>
  <si>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</si>
  <si>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</si>
  <si>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</si>
  <si>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</si>
  <si>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</si>
  <si>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</si>
  <si>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</si>
  <si>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</si>
  <si>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</si>
  <si>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</si>
  <si>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</si>
  <si>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</si>
  <si>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</si>
  <si>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</si>
  <si>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</si>
  <si>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</si>
  <si>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</si>
  <si>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</si>
  <si>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</si>
  <si>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</si>
  <si>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</si>
  <si>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</si>
  <si>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</si>
  <si>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</si>
  <si>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</si>
  <si>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</si>
  <si>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</si>
  <si>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</si>
  <si>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</si>
  <si>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</si>
  <si>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</si>
  <si>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</si>
  <si>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</si>
  <si>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</si>
  <si>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</si>
  <si>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</si>
  <si>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</si>
  <si>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</si>
  <si>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</si>
  <si>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</si>
  <si>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</si>
  <si>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</si>
  <si>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</si>
  <si>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</si>
  <si>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</si>
  <si>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</si>
  <si>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</si>
  <si>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</si>
  <si>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</si>
  <si>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</si>
  <si>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</si>
  <si>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</si>
  <si>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</si>
  <si>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</si>
  <si>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</si>
  <si>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</si>
  <si>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</si>
  <si>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</si>
  <si>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</si>
  <si>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</si>
  <si>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</si>
  <si>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</si>
  <si>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</si>
  <si>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</si>
  <si>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</si>
  <si>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</si>
  <si>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</si>
  <si>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</si>
  <si>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</si>
  <si>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</si>
  <si>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</si>
  <si>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</si>
  <si>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</si>
  <si>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</si>
  <si>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</si>
  <si>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</si>
  <si>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</si>
  <si>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</si>
  <si>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</si>
  <si>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</si>
  <si>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</si>
  <si>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</si>
  <si>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</si>
  <si>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</si>
  <si>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</si>
  <si>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</si>
  <si>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</si>
  <si>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</si>
  <si>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</si>
  <si>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</si>
  <si>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</si>
  <si>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</si>
  <si>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</si>
  <si>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</si>
  <si>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</si>
  <si>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</si>
  <si>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</si>
  <si>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</si>
  <si>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</si>
  <si>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</si>
  <si>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</si>
  <si>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</si>
  <si>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</si>
  <si>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</si>
  <si>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</si>
  <si>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</si>
  <si>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</si>
  <si>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</si>
  <si>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</si>
  <si>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</si>
  <si>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</si>
  <si>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</si>
  <si>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</si>
  <si>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</si>
  <si>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</si>
  <si>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</si>
  <si>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</si>
  <si>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</si>
  <si>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</si>
  <si>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</si>
  <si>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</si>
  <si>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</si>
  <si>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</si>
  <si>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</si>
  <si>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</si>
  <si>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</si>
  <si>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</si>
  <si>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</si>
  <si>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</si>
  <si>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</si>
  <si>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</si>
  <si>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</si>
  <si>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</si>
  <si>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</si>
  <si>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</si>
  <si>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</si>
  <si>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</si>
  <si>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</si>
  <si>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</si>
  <si>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</si>
  <si>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</si>
  <si>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</si>
  <si>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</si>
  <si>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</si>
  <si>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</si>
  <si>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</si>
  <si>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</si>
  <si>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</si>
  <si>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</si>
  <si>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</si>
  <si>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</si>
  <si>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</si>
  <si>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</si>
  <si>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</si>
  <si>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</si>
  <si>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</si>
  <si>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</si>
  <si>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</si>
  <si>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</si>
  <si>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</si>
  <si>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</si>
  <si>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</si>
  <si>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</si>
  <si>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</si>
  <si>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</si>
  <si>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</si>
  <si>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</si>
  <si>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</si>
  <si>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</si>
  <si>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</si>
  <si>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</si>
  <si>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</si>
  <si>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</si>
  <si>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</si>
  <si>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</si>
  <si>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</si>
  <si>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</si>
  <si>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</si>
  <si>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</si>
  <si>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</si>
  <si>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</si>
  <si>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</si>
  <si>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</si>
  <si>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</si>
  <si>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</si>
  <si>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</si>
  <si>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</si>
  <si>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</si>
  <si>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</si>
  <si>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</si>
  <si>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</si>
  <si>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</si>
  <si>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</si>
  <si>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</si>
  <si>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</si>
  <si>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</si>
  <si>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</si>
  <si>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</si>
  <si>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</si>
  <si>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</si>
  <si>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</si>
  <si>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</si>
  <si>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</si>
  <si>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</si>
  <si>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</si>
  <si>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</si>
  <si>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</si>
  <si>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</si>
  <si>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</si>
  <si>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</si>
  <si>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</si>
  <si>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</si>
  <si>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</si>
  <si>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</si>
  <si>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</si>
  <si>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</si>
  <si>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</si>
  <si>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</si>
  <si>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</si>
  <si>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</si>
  <si>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</si>
  <si>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</si>
  <si>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</si>
  <si>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</si>
  <si>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</si>
  <si>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</si>
  <si>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</si>
  <si>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</si>
  <si>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</si>
  <si>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</si>
  <si>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</si>
  <si>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</si>
  <si>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</si>
  <si>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</si>
  <si>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</si>
  <si>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</si>
  <si>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</si>
  <si>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</si>
  <si>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</si>
  <si>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</si>
  <si>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</si>
  <si>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</si>
  <si>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</si>
  <si>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</si>
  <si>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</si>
  <si>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</si>
  <si>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</si>
  <si>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</si>
  <si>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</si>
  <si>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</si>
  <si>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</si>
  <si>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</si>
  <si>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</si>
  <si>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</si>
  <si>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</si>
  <si>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</si>
  <si>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</si>
  <si>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</si>
  <si>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</si>
  <si>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</si>
  <si>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</si>
  <si>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</si>
  <si>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</si>
  <si>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</si>
  <si>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</si>
  <si>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</si>
  <si>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</si>
  <si>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</si>
  <si>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</si>
  <si>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</si>
  <si>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</si>
  <si>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</si>
  <si>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</si>
  <si>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</si>
  <si>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</si>
  <si>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</si>
  <si>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</si>
  <si>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</si>
  <si>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</si>
  <si>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</si>
  <si>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</si>
  <si>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</si>
  <si>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</si>
  <si>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</si>
  <si>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</si>
  <si>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</si>
  <si>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</si>
  <si>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</si>
  <si>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</si>
  <si>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</si>
  <si>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</si>
  <si>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</si>
  <si>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</si>
  <si>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</si>
  <si>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</si>
  <si>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</si>
  <si>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</si>
  <si>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</si>
  <si>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</si>
  <si>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</si>
  <si>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</si>
  <si>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</si>
  <si>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</si>
  <si>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</si>
  <si>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</si>
  <si>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</si>
  <si>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</si>
  <si>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</si>
  <si>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</si>
  <si>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</si>
  <si>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</si>
  <si>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</si>
  <si>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</si>
  <si>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</si>
  <si>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</si>
  <si>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</si>
  <si>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</si>
  <si>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</si>
  <si>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</si>
  <si>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</si>
  <si>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</si>
  <si>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</si>
  <si>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</si>
  <si>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</si>
  <si>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</si>
  <si>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</si>
  <si>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</si>
  <si>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</si>
  <si>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</si>
  <si>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</si>
  <si>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</si>
  <si>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</si>
  <si>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</si>
  <si>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</si>
  <si>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</si>
  <si>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</si>
  <si>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</si>
  <si>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</si>
  <si>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</si>
  <si>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</si>
  <si>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</si>
  <si>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</si>
  <si>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</si>
  <si>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</si>
  <si>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</si>
  <si>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</si>
  <si>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</si>
  <si>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</si>
  <si>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</si>
  <si>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</si>
  <si>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</si>
  <si>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</si>
  <si>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</si>
  <si>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</si>
  <si>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</si>
  <si>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</si>
  <si>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</si>
  <si>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</si>
  <si>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</si>
  <si>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</si>
  <si>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</si>
  <si>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</si>
  <si>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</si>
  <si>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</si>
  <si>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</si>
  <si>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</si>
  <si>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</si>
  <si>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</si>
  <si>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</si>
  <si>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</si>
  <si>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</si>
  <si>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</si>
  <si>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</si>
  <si>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</si>
  <si>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</si>
  <si>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</si>
  <si>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</si>
  <si>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</si>
  <si>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</si>
  <si>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</si>
  <si>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</si>
  <si>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</si>
  <si>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</si>
  <si>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</si>
  <si>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</si>
  <si>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</si>
  <si>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</si>
  <si>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</si>
  <si>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</si>
  <si>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</si>
  <si>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</si>
  <si>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</si>
  <si>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</si>
  <si>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</si>
  <si>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</si>
  <si>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</si>
  <si>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</si>
  <si>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</si>
  <si>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</si>
  <si>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</si>
  <si>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</si>
  <si>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</si>
  <si>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</si>
  <si>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</si>
  <si>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</si>
  <si>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</si>
  <si>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</si>
  <si>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</si>
  <si>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</si>
  <si>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</si>
  <si>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</si>
  <si>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</si>
  <si>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</si>
  <si>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</si>
  <si>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</si>
  <si>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</si>
  <si>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</si>
  <si>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</si>
  <si>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</si>
  <si>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</si>
  <si>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</si>
  <si>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</si>
  <si>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</si>
  <si>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</si>
  <si>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</si>
  <si>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</si>
  <si>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</si>
  <si>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</si>
  <si>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</si>
  <si>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</si>
  <si>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</si>
  <si>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</si>
  <si>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</si>
  <si>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</si>
  <si>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</si>
  <si>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</si>
  <si>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</si>
  <si>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</si>
  <si>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</si>
  <si>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</si>
  <si>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</si>
  <si>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</si>
  <si>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</si>
  <si>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</si>
  <si>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</si>
  <si>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</si>
  <si>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</si>
  <si>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</si>
  <si>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</si>
  <si>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</si>
  <si>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</si>
  <si>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</si>
  <si>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</si>
  <si>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</si>
  <si>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</si>
  <si>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</si>
  <si>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</si>
  <si>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</si>
  <si>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</si>
  <si>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</si>
  <si>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</si>
  <si>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</si>
  <si>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</si>
  <si>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</si>
  <si>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</si>
  <si>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</si>
  <si>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</si>
  <si>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</si>
  <si>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</si>
  <si>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</si>
  <si>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</si>
  <si>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</si>
  <si>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</si>
  <si>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</si>
  <si>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</si>
  <si>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</si>
  <si>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</si>
  <si>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</si>
  <si>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</si>
  <si>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</si>
  <si>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</si>
  <si>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</si>
  <si>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</si>
  <si>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</si>
  <si>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</si>
  <si>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</si>
  <si>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</si>
  <si>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</si>
  <si>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</si>
  <si>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</si>
  <si>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</si>
  <si>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</si>
  <si>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</si>
  <si>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</si>
  <si>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</si>
  <si>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</si>
  <si>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</si>
  <si>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</si>
  <si>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</si>
  <si>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</si>
  <si>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</si>
  <si>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</si>
  <si>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</si>
  <si>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</si>
  <si>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</si>
  <si>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</si>
  <si>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</si>
  <si>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</si>
  <si>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</si>
  <si>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</si>
  <si>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</si>
  <si>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</si>
  <si>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</si>
  <si>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</si>
  <si>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</si>
  <si>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</si>
  <si>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</si>
  <si>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</si>
  <si>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</si>
  <si>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</si>
  <si>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</si>
  <si>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</si>
  <si>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</si>
  <si>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</si>
  <si>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</si>
  <si>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</si>
  <si>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</si>
  <si>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</si>
  <si>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</si>
  <si>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</si>
  <si>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</si>
  <si>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</si>
  <si>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</si>
  <si>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</si>
  <si>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</si>
  <si>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</si>
  <si>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</si>
  <si>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</si>
  <si>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</si>
  <si>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</si>
  <si>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</si>
  <si>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</si>
  <si>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</si>
  <si>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</si>
  <si>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</si>
  <si>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</si>
  <si>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</si>
  <si>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</si>
  <si>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</si>
  <si>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</si>
  <si>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</si>
  <si>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</si>
  <si>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</si>
  <si>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</si>
  <si>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</si>
  <si>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</si>
  <si>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</si>
  <si>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</si>
  <si>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</si>
  <si>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</si>
  <si>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</si>
  <si>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</si>
  <si>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</si>
  <si>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</si>
  <si>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</si>
  <si>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</si>
  <si>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</si>
  <si>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</si>
  <si>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</si>
  <si>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</si>
  <si>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</si>
  <si>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</si>
  <si>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</si>
  <si>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</si>
  <si>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</si>
  <si>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</si>
  <si>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</si>
  <si>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</si>
  <si>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</si>
  <si>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</si>
  <si>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</si>
  <si>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</si>
  <si>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</si>
  <si>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</si>
  <si>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</si>
  <si>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</si>
  <si>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</si>
  <si>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</si>
  <si>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</si>
  <si>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</si>
  <si>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</si>
  <si>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</si>
  <si>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</si>
  <si>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</si>
  <si>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</si>
  <si>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</si>
  <si>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</si>
  <si>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</si>
  <si>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</si>
  <si>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</si>
  <si>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</si>
  <si>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</si>
  <si>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</si>
  <si>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</si>
  <si>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</si>
  <si>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</si>
  <si>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</si>
  <si>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</si>
  <si>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</si>
  <si>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</si>
  <si>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</si>
  <si>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</si>
  <si>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</si>
  <si>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</si>
  <si>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</si>
  <si>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</si>
  <si>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</si>
  <si>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</si>
  <si>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</si>
  <si>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</si>
  <si>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</si>
  <si>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</si>
  <si>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</si>
  <si>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</si>
  <si>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</si>
  <si>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</si>
  <si>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</si>
  <si>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</si>
  <si>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</si>
  <si>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</si>
  <si>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</si>
  <si>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</si>
  <si>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</si>
  <si>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</si>
  <si>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</si>
  <si>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</si>
  <si>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</si>
  <si>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</si>
  <si>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</si>
  <si>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</si>
  <si>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</si>
  <si>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</si>
  <si>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</si>
  <si>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</si>
  <si>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</si>
  <si>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</si>
  <si>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</si>
  <si>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</si>
  <si>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</si>
  <si>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</si>
  <si>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</si>
  <si>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</si>
  <si>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</si>
  <si>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</si>
  <si>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</si>
  <si>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</si>
  <si>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</si>
  <si>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</si>
  <si>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</si>
  <si>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</si>
  <si>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</si>
  <si>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</si>
  <si>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</si>
  <si>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</si>
  <si>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</si>
  <si>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</si>
  <si>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</si>
  <si>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</si>
  <si>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</si>
  <si>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</si>
  <si>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</si>
  <si>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</si>
  <si>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</si>
  <si>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</si>
  <si>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</si>
  <si>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</si>
  <si>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</si>
  <si>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</si>
  <si>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</si>
  <si>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</si>
  <si>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</si>
  <si>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</si>
  <si>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</si>
  <si>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</si>
  <si>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</si>
  <si>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</si>
  <si>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</si>
  <si>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</si>
  <si>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</si>
  <si>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</si>
  <si>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</si>
  <si>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</si>
  <si>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</si>
  <si>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</si>
  <si>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</si>
  <si>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</si>
  <si>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</si>
  <si>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</si>
  <si>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</si>
  <si>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</si>
  <si>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</si>
  <si>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</si>
  <si>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</si>
  <si>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</si>
  <si>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</si>
  <si>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</si>
  <si>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</si>
  <si>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</si>
  <si>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</si>
  <si>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</si>
  <si>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</si>
  <si>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</si>
  <si>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</si>
  <si>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</si>
  <si>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</si>
  <si>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</si>
  <si>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</si>
  <si>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</si>
  <si>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</si>
  <si>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</si>
  <si>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</si>
  <si>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</si>
  <si>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</si>
  <si>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</si>
  <si>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</si>
  <si>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</si>
  <si>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</si>
  <si>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</si>
  <si>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</si>
  <si>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</si>
  <si>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</si>
  <si>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</si>
  <si>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</si>
  <si>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</si>
  <si>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</si>
  <si>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</si>
  <si>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</si>
  <si>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</si>
  <si>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</si>
  <si>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</si>
  <si>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</si>
  <si>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</si>
  <si>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</si>
  <si>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</si>
  <si>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</si>
  <si>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</si>
  <si>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</si>
  <si>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</si>
  <si>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</si>
  <si>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</si>
  <si>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</si>
  <si>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</si>
  <si>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</si>
  <si>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</si>
  <si>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</si>
  <si>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</si>
  <si>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</si>
  <si>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</si>
  <si>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</si>
  <si>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</si>
  <si>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</si>
  <si>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</si>
  <si>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</si>
  <si>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</si>
  <si>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</si>
  <si>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</si>
  <si>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</si>
  <si>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</si>
  <si>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</si>
  <si>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</si>
  <si>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</si>
  <si>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</si>
  <si>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</si>
  <si>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</si>
  <si>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</si>
  <si>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</si>
  <si>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</si>
  <si>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</si>
  <si>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</si>
  <si>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</si>
  <si>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</si>
  <si>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</si>
  <si>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</si>
  <si>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</si>
  <si>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</si>
  <si>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</si>
  <si>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</si>
  <si>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</si>
  <si>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</si>
  <si>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</si>
  <si>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</si>
  <si>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</si>
  <si>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</si>
  <si>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</si>
  <si>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</si>
  <si>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</si>
  <si>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</si>
  <si>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</si>
  <si>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</si>
  <si>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</si>
  <si>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</si>
  <si>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</si>
  <si>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</si>
  <si>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</si>
  <si>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</si>
  <si>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</si>
  <si>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</si>
  <si>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</si>
  <si>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</si>
  <si>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</si>
  <si>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</si>
  <si>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</si>
  <si>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</si>
  <si>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</si>
  <si>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</si>
  <si>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</si>
  <si>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</si>
  <si>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</si>
  <si>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</si>
  <si>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</si>
  <si>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</si>
  <si>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</si>
  <si>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</si>
  <si>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</si>
  <si>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</si>
  <si>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</si>
  <si>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</si>
  <si>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</si>
  <si>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</si>
  <si>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</si>
  <si>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</si>
  <si>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</si>
  <si>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</si>
  <si>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</si>
  <si>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</si>
  <si>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</si>
  <si>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</si>
  <si>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</si>
  <si>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</si>
  <si>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</si>
  <si>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</si>
  <si>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</si>
  <si>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</si>
  <si>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</si>
  <si>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</si>
  <si>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</si>
  <si>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</si>
  <si>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</si>
  <si>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</si>
  <si>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</si>
  <si>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</si>
  <si>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</si>
  <si>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</si>
  <si>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</si>
  <si>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</si>
  <si>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</si>
  <si>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</si>
  <si>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</si>
  <si>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</si>
  <si>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</si>
  <si>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</si>
  <si>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</si>
  <si>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</si>
  <si>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</si>
  <si>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</si>
  <si>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</si>
  <si>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</si>
  <si>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</si>
  <si>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</si>
  <si>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</si>
  <si>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</si>
  <si>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</si>
  <si>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</si>
  <si>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</si>
  <si>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</si>
  <si>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</si>
  <si>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</si>
  <si>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</si>
  <si>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</si>
  <si>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</si>
  <si>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</si>
  <si>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</si>
  <si>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</si>
  <si>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</si>
  <si>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</si>
  <si>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</si>
  <si>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</si>
  <si>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</si>
  <si>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</si>
  <si>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</si>
  <si>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</si>
  <si>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</si>
  <si>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</si>
  <si>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</si>
  <si>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</si>
  <si>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</si>
  <si>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</si>
  <si>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</si>
  <si>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</si>
  <si>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</si>
  <si>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</si>
  <si>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</si>
  <si>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</si>
  <si>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</si>
  <si>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</si>
  <si>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</si>
  <si>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</si>
  <si>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</si>
  <si>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</si>
  <si>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</si>
  <si>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</si>
  <si>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</si>
  <si>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</si>
  <si>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</si>
  <si>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</si>
  <si>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</si>
  <si>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</si>
  <si>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</si>
  <si>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</si>
  <si>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</si>
  <si>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</si>
  <si>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</si>
  <si>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</si>
  <si>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</si>
  <si>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</si>
  <si>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</si>
  <si>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</si>
  <si>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</si>
  <si>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</si>
  <si>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</si>
  <si>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</si>
  <si>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</si>
  <si>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</si>
  <si>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</si>
  <si>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</si>
  <si>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</si>
  <si>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</si>
  <si>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</si>
  <si>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</si>
  <si>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</si>
  <si>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</si>
  <si>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</si>
  <si>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</si>
  <si>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</si>
  <si>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</si>
  <si>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</si>
  <si>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</si>
  <si>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</si>
  <si>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</si>
  <si>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</si>
  <si>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</si>
  <si>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</si>
  <si>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</si>
  <si>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</si>
  <si>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</si>
  <si>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</si>
  <si>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</si>
  <si>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</si>
  <si>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</si>
  <si>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</si>
  <si>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</si>
  <si>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</si>
  <si>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</si>
  <si>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</si>
  <si>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</si>
  <si>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</si>
  <si>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</si>
  <si>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</si>
  <si>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</si>
  <si>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</si>
  <si>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</si>
  <si>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</si>
  <si>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</si>
  <si>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</si>
  <si>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</si>
  <si>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</si>
  <si>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</si>
  <si>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</si>
  <si>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</si>
  <si>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</si>
  <si>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</si>
  <si>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</si>
  <si>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</si>
  <si>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</si>
  <si>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</si>
  <si>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</si>
  <si>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</si>
  <si>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</si>
  <si>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</si>
  <si>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</si>
  <si>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</si>
  <si>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</si>
  <si>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</si>
  <si>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</si>
  <si>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</si>
  <si>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</si>
  <si>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</si>
  <si>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</si>
  <si>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</si>
  <si>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</si>
  <si>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</si>
  <si>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</si>
  <si>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</si>
  <si>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</si>
  <si>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</si>
  <si>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</si>
  <si>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</si>
  <si>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</si>
  <si>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</si>
  <si>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</si>
  <si>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</si>
  <si>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</si>
  <si>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</si>
  <si>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</si>
  <si>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</si>
  <si>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</si>
  <si>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</si>
  <si>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</si>
  <si>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</si>
  <si>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</si>
  <si>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</si>
  <si>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</si>
  <si>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</si>
  <si>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</si>
  <si>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</si>
  <si>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</si>
  <si>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</si>
  <si>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</si>
  <si>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</si>
  <si>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</si>
  <si>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</si>
  <si>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</si>
  <si>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</si>
  <si>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</si>
  <si>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</si>
  <si>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</si>
  <si>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</si>
  <si>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</si>
  <si>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</si>
  <si>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</si>
  <si>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</si>
  <si>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</si>
  <si>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</si>
  <si>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</si>
  <si>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</si>
  <si>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</si>
  <si>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</si>
  <si>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</si>
  <si>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</si>
  <si>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</si>
  <si>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</si>
  <si>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</si>
  <si>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</si>
  <si>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</si>
  <si>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</si>
  <si>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</si>
  <si>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</si>
  <si>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</si>
  <si>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</si>
  <si>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</si>
  <si>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</si>
  <si>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</si>
  <si>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</si>
  <si>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</si>
  <si>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</si>
  <si>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</si>
  <si>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</si>
  <si>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</si>
  <si>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</si>
  <si>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</si>
  <si>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</si>
  <si>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</si>
  <si>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</si>
  <si>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</si>
  <si>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</si>
  <si>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</si>
  <si>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</si>
  <si>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</si>
  <si>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</si>
  <si>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</si>
  <si>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</si>
  <si>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</si>
  <si>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</si>
  <si>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</si>
  <si>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</si>
  <si>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</si>
  <si>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</si>
  <si>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</si>
  <si>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</si>
  <si>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</si>
  <si>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</si>
  <si>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</si>
  <si>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</si>
  <si>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</si>
  <si>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</si>
  <si>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</si>
  <si>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</si>
  <si>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</si>
  <si>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</si>
  <si>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</si>
  <si>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</si>
  <si>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</si>
  <si>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</si>
  <si>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</si>
  <si>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</si>
  <si>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</si>
  <si>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</si>
  <si>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</si>
  <si>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</si>
  <si>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</si>
  <si>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</si>
  <si>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</si>
  <si>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</si>
  <si>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</si>
  <si>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</si>
  <si>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</si>
  <si>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</si>
  <si>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</si>
  <si>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</si>
  <si>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</si>
  <si>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</si>
  <si>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</si>
  <si>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</si>
  <si>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</si>
  <si>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</si>
  <si>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</si>
  <si>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</si>
  <si>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</si>
  <si>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</si>
  <si>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</si>
  <si>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</si>
  <si>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</si>
  <si>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</si>
  <si>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</si>
  <si>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</si>
  <si>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</si>
  <si>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</si>
  <si>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</si>
  <si>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</si>
  <si>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</si>
  <si>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</si>
  <si>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</si>
  <si>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</si>
  <si>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</si>
  <si>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</si>
  <si>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</si>
  <si>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</si>
  <si>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</si>
  <si>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</si>
  <si>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</si>
  <si>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</si>
  <si>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</si>
  <si>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</si>
  <si>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</si>
  <si>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</si>
  <si>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</si>
  <si>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</si>
  <si>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</si>
  <si>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</si>
  <si>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</si>
  <si>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</si>
  <si>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</si>
  <si>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</si>
  <si>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</si>
  <si>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</si>
  <si>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</si>
  <si>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</si>
  <si>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</si>
  <si>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</si>
  <si>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</si>
  <si>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</si>
  <si>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</si>
  <si>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</si>
  <si>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</si>
  <si>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</si>
  <si>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</si>
  <si>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</si>
  <si>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</si>
  <si>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</si>
  <si>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</si>
  <si>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</si>
  <si>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</si>
  <si>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</si>
  <si>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</si>
  <si>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</si>
  <si>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</si>
  <si>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</si>
  <si>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</si>
  <si>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</si>
  <si>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</si>
  <si>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</si>
  <si>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</si>
  <si>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</si>
  <si>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</si>
  <si>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</si>
  <si>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</si>
  <si>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</si>
  <si>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</si>
  <si>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</si>
  <si>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</si>
  <si>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</si>
  <si>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</si>
  <si>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</si>
  <si>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</si>
  <si>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</si>
  <si>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</si>
  <si>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</si>
  <si>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</si>
  <si>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</si>
  <si>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</si>
  <si>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</si>
  <si>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</si>
  <si>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</si>
  <si>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</si>
  <si>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</si>
  <si>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</si>
  <si>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</si>
  <si>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</si>
  <si>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</si>
  <si>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</si>
  <si>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</si>
  <si>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</si>
  <si>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</si>
  <si>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</si>
  <si>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</si>
  <si>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</si>
  <si>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</si>
  <si>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</si>
  <si>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</si>
  <si>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</si>
  <si>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</si>
  <si>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</si>
  <si>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</si>
  <si>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</si>
  <si>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</si>
  <si>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</si>
  <si>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</si>
  <si>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</si>
  <si>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</si>
  <si>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</si>
  <si>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</si>
  <si>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</si>
  <si>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</si>
  <si>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</si>
  <si>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</si>
  <si>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</si>
  <si>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</si>
  <si>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</si>
  <si>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</si>
  <si>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</si>
  <si>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</si>
  <si>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</si>
  <si>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</si>
  <si>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</si>
  <si>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</si>
  <si>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</si>
  <si>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</si>
  <si>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</si>
  <si>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</si>
  <si>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</si>
  <si>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</si>
  <si>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</si>
  <si>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</si>
  <si>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</si>
  <si>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</si>
  <si>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</si>
  <si>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</si>
  <si>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</si>
  <si>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</si>
  <si>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</si>
  <si>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</si>
  <si>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</si>
  <si>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</si>
  <si>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</si>
  <si>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</si>
  <si>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</si>
  <si>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</si>
  <si>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</si>
  <si>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</si>
  <si>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</si>
  <si>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</si>
  <si>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</si>
  <si>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</si>
  <si>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</si>
  <si>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</si>
  <si>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</si>
  <si>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</si>
  <si>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</si>
  <si>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</si>
  <si>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</si>
  <si>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</si>
  <si>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</si>
  <si>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</si>
  <si>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</si>
  <si>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</si>
  <si>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</si>
  <si>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</si>
  <si>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</si>
  <si>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</si>
  <si>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</si>
  <si>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</si>
  <si>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</si>
  <si>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</si>
  <si>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</si>
  <si>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</si>
  <si>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</si>
  <si>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</si>
  <si>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</si>
  <si>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</si>
  <si>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</si>
  <si>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</si>
  <si>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</si>
  <si>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</si>
  <si>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</si>
  <si>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</si>
  <si>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</si>
  <si>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</si>
  <si>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</si>
  <si>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</si>
  <si>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</si>
  <si>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</si>
  <si>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</si>
  <si>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</si>
  <si>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</si>
  <si>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</si>
  <si>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</si>
  <si>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</si>
  <si>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</si>
  <si>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</si>
  <si>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</si>
  <si>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</si>
  <si>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</si>
  <si>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</si>
  <si>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</si>
  <si>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</si>
  <si>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</si>
  <si>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</si>
  <si>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</si>
  <si>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</si>
  <si>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</si>
  <si>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</si>
  <si>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</si>
  <si>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</si>
  <si>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</si>
  <si>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</si>
  <si>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</si>
  <si>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</si>
  <si>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</si>
  <si>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</si>
  <si>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</si>
  <si>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</si>
  <si>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</si>
  <si>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</si>
  <si>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</si>
  <si>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</si>
  <si>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</si>
  <si>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</si>
  <si>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</si>
  <si>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</si>
  <si>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</si>
  <si>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</si>
  <si>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</si>
  <si>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</si>
  <si>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</si>
  <si>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</si>
  <si>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</si>
  <si>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</si>
  <si>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</si>
  <si>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</si>
  <si>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</si>
  <si>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</si>
  <si>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</si>
  <si>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</si>
  <si>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</si>
  <si>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</si>
  <si>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</si>
  <si>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</si>
  <si>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</si>
  <si>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</si>
  <si>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</si>
  <si>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</si>
  <si>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</si>
  <si>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</si>
  <si>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</si>
  <si>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</si>
  <si>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</si>
  <si>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</si>
  <si>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</si>
  <si>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</si>
  <si>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</si>
  <si>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</si>
  <si>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</si>
  <si>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</si>
  <si>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</si>
  <si>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</si>
  <si>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</si>
  <si>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</si>
  <si>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</si>
  <si>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</si>
  <si>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</si>
  <si>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</si>
  <si>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</si>
  <si>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</si>
  <si>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</si>
  <si>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</si>
  <si>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</si>
  <si>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</si>
  <si>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</si>
  <si>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</si>
  <si>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</si>
  <si>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</si>
  <si>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</si>
  <si>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</si>
  <si>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</si>
  <si>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</si>
  <si>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</si>
  <si>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</si>
  <si>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</si>
  <si>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</si>
  <si>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</si>
  <si>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</si>
  <si>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</si>
  <si>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</si>
  <si>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</si>
  <si>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</si>
  <si>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</si>
  <si>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</si>
  <si>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</si>
  <si>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</si>
  <si>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</si>
  <si>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</si>
  <si>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</si>
  <si>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</si>
  <si>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</si>
  <si>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</si>
  <si>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</si>
  <si>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</si>
  <si>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</si>
  <si>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</si>
  <si>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</si>
  <si>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</si>
  <si>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</si>
  <si>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</si>
  <si>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</si>
  <si>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</si>
  <si>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</si>
  <si>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</si>
  <si>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</si>
  <si>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</si>
  <si>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</si>
  <si>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</si>
  <si>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</si>
  <si>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</si>
  <si>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</si>
  <si>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</si>
  <si>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</si>
  <si>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</si>
  <si>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</si>
  <si>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</si>
  <si>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</si>
  <si>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</si>
  <si>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</si>
  <si>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</si>
  <si>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</si>
  <si>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</si>
  <si>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</si>
  <si>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</si>
  <si>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</si>
  <si>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</si>
  <si>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</si>
  <si>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</si>
  <si>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</si>
  <si>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</si>
  <si>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</si>
  <si>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</si>
  <si>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</si>
  <si>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</si>
  <si>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</si>
  <si>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</si>
  <si>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</si>
  <si>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</si>
  <si>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</si>
  <si>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</si>
  <si>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</si>
  <si>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</si>
  <si>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</si>
  <si>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</si>
  <si>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</si>
  <si>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</si>
  <si>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</si>
  <si>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</si>
  <si>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</si>
  <si>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</si>
  <si>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</si>
  <si>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</si>
  <si>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</si>
  <si>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</si>
  <si>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</si>
  <si>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</si>
  <si>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</si>
  <si>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</si>
  <si>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</si>
  <si>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</si>
  <si>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</si>
  <si>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</si>
  <si>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</si>
  <si>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</si>
  <si>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</si>
  <si>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</si>
  <si>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</si>
  <si>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</si>
  <si>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</si>
  <si>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</si>
  <si>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</si>
  <si>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</si>
  <si>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</si>
  <si>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</si>
  <si>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</si>
  <si>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</si>
  <si>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</si>
  <si>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</si>
  <si>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</si>
  <si>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</si>
  <si>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</si>
  <si>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</si>
  <si>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</si>
  <si>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</si>
  <si>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</si>
  <si>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</si>
  <si>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</si>
  <si>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</si>
  <si>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</si>
  <si>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</si>
  <si>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</si>
  <si>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</si>
  <si>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</si>
  <si>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</si>
  <si>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</si>
  <si>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</si>
  <si>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</si>
  <si>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</si>
  <si>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</si>
  <si>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</si>
  <si>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</si>
  <si>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</si>
  <si>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</si>
  <si>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</si>
  <si>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</si>
  <si>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</si>
  <si>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</si>
  <si>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</si>
  <si>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</si>
  <si>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</si>
  <si>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</si>
  <si>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</si>
  <si>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</si>
  <si>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</si>
  <si>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</si>
  <si>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</si>
  <si>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</si>
  <si>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</si>
  <si>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</si>
  <si>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</si>
  <si>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</si>
  <si>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</si>
  <si>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</si>
  <si>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</si>
  <si>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</si>
  <si>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</si>
  <si>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</si>
  <si>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</si>
  <si>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</si>
  <si>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</si>
  <si>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</si>
  <si>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</si>
  <si>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</si>
  <si>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</si>
  <si>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</si>
  <si>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</si>
  <si>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</si>
  <si>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</si>
  <si>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</si>
  <si>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</si>
  <si>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</si>
  <si>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</si>
  <si>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</si>
  <si>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</si>
  <si>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</si>
  <si>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</si>
  <si>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</si>
  <si>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</si>
  <si>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</si>
  <si>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</si>
  <si>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</si>
  <si>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</si>
  <si>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</si>
  <si>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</si>
  <si>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</si>
  <si>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</si>
  <si>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</si>
  <si>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</si>
  <si>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</si>
  <si>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</si>
  <si>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</si>
  <si>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</si>
  <si>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</si>
  <si>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</si>
  <si>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</si>
  <si>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</si>
  <si>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</si>
  <si>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</si>
  <si>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</si>
  <si>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</si>
  <si>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</si>
  <si>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</si>
  <si>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</si>
  <si>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</si>
  <si>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</si>
  <si>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</si>
  <si>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</si>
  <si>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</si>
  <si>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</si>
  <si>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</si>
  <si>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</si>
  <si>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</si>
  <si>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</si>
  <si>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</si>
  <si>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</si>
  <si>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</si>
  <si>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</si>
  <si>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</si>
  <si>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</si>
  <si>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</si>
  <si>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</si>
  <si>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</si>
  <si>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</si>
  <si>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</si>
  <si>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</si>
  <si>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</si>
  <si>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</si>
  <si>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</si>
  <si>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</si>
  <si>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</si>
  <si>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</si>
  <si>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</si>
  <si>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</si>
  <si>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</si>
  <si>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</si>
  <si>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</si>
  <si>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</si>
  <si>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</si>
  <si>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</si>
  <si>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</si>
  <si>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</si>
  <si>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</si>
  <si>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</si>
  <si>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</si>
  <si>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</si>
  <si>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</si>
  <si>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</si>
  <si>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</si>
  <si>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</si>
  <si>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</si>
  <si>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</si>
  <si>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</si>
  <si>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</si>
  <si>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</si>
  <si>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</si>
  <si>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</si>
  <si>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</si>
  <si>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</si>
  <si>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</si>
  <si>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</si>
  <si>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</si>
  <si>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</si>
  <si>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</si>
  <si>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</si>
  <si>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</si>
  <si>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</si>
  <si>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</si>
  <si>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</si>
  <si>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</si>
  <si>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</si>
  <si>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</si>
  <si>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</si>
  <si>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</si>
  <si>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</si>
  <si>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</si>
  <si>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</si>
  <si>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</si>
  <si>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</si>
  <si>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</si>
  <si>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</si>
  <si>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</si>
  <si>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</si>
  <si>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</si>
  <si>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</si>
  <si>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</si>
  <si>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</si>
  <si>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</si>
  <si>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</si>
  <si>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</si>
  <si>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</si>
  <si>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</si>
  <si>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</si>
  <si>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</si>
  <si>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</si>
  <si>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</si>
  <si>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</si>
  <si>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</si>
  <si>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</si>
  <si>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</si>
  <si>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</si>
  <si>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</si>
  <si>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</si>
  <si>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</si>
  <si>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</si>
  <si>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</si>
  <si>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</si>
  <si>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</si>
  <si>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</si>
  <si>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</si>
  <si>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</si>
  <si>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</si>
  <si>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</si>
  <si>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</si>
  <si>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</si>
  <si>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</si>
  <si>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</si>
  <si>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</si>
  <si>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</si>
  <si>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</si>
  <si>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</si>
  <si>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</si>
  <si>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</si>
  <si>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</si>
  <si>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</si>
  <si>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</si>
  <si>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</si>
  <si>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</si>
  <si>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</si>
  <si>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</si>
  <si>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</si>
  <si>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</si>
  <si>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</si>
  <si>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</si>
  <si>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</si>
  <si>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</si>
  <si>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</si>
  <si>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</si>
  <si>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</si>
  <si>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</si>
  <si>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</si>
  <si>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</si>
  <si>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</si>
  <si>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</si>
  <si>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</si>
  <si>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</si>
  <si>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</si>
  <si>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</si>
  <si>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</si>
  <si>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</si>
  <si>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</si>
  <si>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</si>
  <si>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</si>
  <si>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</si>
  <si>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</si>
  <si>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</si>
  <si>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</si>
  <si>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</si>
  <si>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</si>
  <si>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</si>
  <si>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</si>
  <si>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</si>
  <si>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</si>
  <si>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</si>
  <si>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</si>
  <si>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</si>
  <si>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</si>
  <si>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</si>
  <si>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</si>
  <si>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</si>
  <si>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</si>
  <si>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</si>
  <si>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</si>
  <si>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</si>
  <si>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</si>
  <si>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</si>
  <si>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</si>
  <si>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</si>
  <si>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</si>
  <si>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</si>
  <si>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</si>
  <si>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</si>
  <si>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</si>
  <si>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</si>
  <si>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</si>
  <si>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</si>
  <si>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</si>
  <si>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</si>
  <si>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</si>
  <si>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</si>
  <si>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</si>
  <si>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</si>
  <si>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</si>
  <si>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</si>
  <si>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</si>
  <si>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</si>
  <si>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</si>
  <si>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</si>
  <si>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</si>
  <si>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</si>
  <si>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</si>
  <si>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</si>
  <si>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</si>
  <si>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</si>
  <si>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</si>
  <si>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</si>
  <si>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</si>
  <si>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</si>
  <si>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</si>
  <si>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</si>
  <si>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</si>
  <si>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</si>
  <si>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</si>
  <si>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</si>
  <si>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</si>
  <si>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</si>
  <si>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</si>
  <si>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</si>
  <si>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</si>
  <si>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</si>
  <si>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</si>
  <si>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</si>
  <si>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</si>
  <si>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</si>
  <si>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</si>
  <si>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</si>
  <si>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</si>
  <si>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</si>
  <si>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</si>
  <si>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</si>
  <si>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</si>
  <si>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</si>
  <si>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</si>
  <si>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</si>
  <si>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</si>
  <si>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</si>
  <si>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</si>
  <si>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</si>
  <si>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</si>
  <si>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</si>
  <si>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</si>
  <si>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</si>
  <si>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</si>
  <si>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</si>
  <si>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</si>
  <si>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</si>
  <si>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</si>
  <si>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</si>
  <si>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</si>
  <si>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</si>
  <si>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</si>
  <si>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</si>
  <si>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</si>
  <si>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</si>
  <si>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</si>
  <si>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</si>
  <si>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</si>
  <si>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</si>
  <si>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</si>
  <si>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</si>
  <si>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</si>
  <si>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</si>
  <si>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</si>
  <si>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</si>
  <si>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</si>
  <si>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</si>
  <si>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</si>
  <si>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</si>
  <si>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</si>
  <si>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</si>
  <si>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</si>
  <si>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</si>
  <si>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</si>
  <si>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</si>
  <si>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</si>
  <si>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</si>
  <si>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</si>
  <si>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</si>
  <si>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</si>
  <si>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</si>
  <si>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</si>
  <si>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</si>
  <si>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</si>
  <si>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</si>
  <si>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</si>
  <si>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</si>
  <si>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</si>
  <si>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</si>
  <si>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</si>
  <si>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</si>
  <si>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</si>
  <si>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</si>
  <si>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</si>
  <si>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</si>
  <si>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</si>
  <si>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</si>
  <si>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</si>
  <si>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</si>
  <si>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</si>
  <si>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</si>
  <si>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</si>
  <si>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</si>
  <si>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</si>
  <si>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</si>
  <si>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</si>
  <si>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</si>
  <si>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</si>
  <si>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</si>
  <si>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</si>
  <si>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</si>
  <si>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</si>
  <si>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</si>
  <si>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</si>
  <si>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</si>
  <si>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</si>
  <si>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</si>
  <si>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</si>
  <si>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</si>
  <si>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</si>
  <si>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</si>
  <si>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</si>
  <si>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</si>
  <si>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</si>
  <si>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</si>
  <si>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</si>
  <si>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</si>
  <si>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</si>
  <si>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</si>
  <si>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</si>
  <si>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</si>
  <si>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</si>
  <si>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</si>
  <si>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</si>
  <si>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</si>
  <si>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</si>
  <si>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</si>
  <si>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</si>
  <si>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</si>
  <si>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</si>
  <si>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</si>
  <si>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</si>
  <si>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</si>
  <si>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</si>
  <si>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</si>
  <si>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</si>
  <si>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</si>
  <si>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</si>
  <si>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</si>
  <si>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</si>
  <si>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</si>
  <si>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</si>
  <si>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</si>
  <si>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</si>
  <si>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</si>
  <si>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</si>
  <si>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</si>
  <si>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</si>
  <si>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</si>
  <si>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</si>
  <si>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</si>
  <si>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</si>
  <si>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</si>
  <si>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</si>
  <si>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</si>
  <si>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</si>
  <si>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</si>
  <si>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</si>
  <si>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</si>
  <si>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</si>
  <si>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</si>
  <si>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</si>
  <si>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</si>
  <si>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</si>
  <si>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</si>
  <si>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</si>
  <si>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</si>
  <si>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</si>
  <si>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</si>
  <si>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</si>
  <si>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</si>
  <si>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</si>
  <si>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</si>
  <si>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</si>
  <si>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</si>
  <si>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</si>
  <si>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</si>
  <si>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</si>
  <si>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</si>
  <si>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</si>
  <si>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</si>
  <si>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</si>
  <si>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</si>
  <si>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</si>
  <si>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</si>
  <si>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</si>
  <si>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</si>
  <si>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</si>
  <si>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</si>
  <si>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</si>
  <si>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</si>
  <si>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</si>
  <si>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</si>
  <si>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</si>
  <si>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</si>
  <si>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</si>
  <si>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</si>
  <si>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</si>
  <si>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</si>
  <si>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</si>
  <si>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</si>
  <si>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</si>
  <si>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</si>
  <si>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</si>
  <si>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</si>
  <si>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</si>
  <si>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</si>
  <si>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</si>
  <si>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</si>
  <si>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</si>
  <si>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</si>
  <si>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</si>
  <si>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</si>
  <si>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</si>
  <si>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</si>
  <si>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</si>
  <si>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</si>
  <si>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</si>
  <si>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</si>
  <si>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</si>
  <si>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</si>
  <si>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</si>
  <si>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</si>
  <si>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</si>
  <si>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</si>
  <si>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</si>
  <si>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</si>
  <si>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</si>
  <si>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</si>
  <si>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</si>
  <si>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</si>
  <si>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</si>
  <si>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</si>
  <si>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</si>
  <si>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</si>
  <si>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</si>
  <si>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</si>
  <si>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</si>
  <si>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</si>
  <si>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</si>
  <si>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</si>
  <si>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</si>
  <si>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</si>
  <si>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</si>
  <si>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</si>
  <si>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</si>
  <si>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</si>
  <si>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</si>
  <si>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</si>
  <si>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</si>
  <si>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</si>
  <si>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</si>
  <si>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</si>
  <si>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</si>
  <si>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</si>
  <si>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</si>
  <si>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</si>
  <si>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</si>
  <si>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</si>
  <si>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</si>
  <si>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</si>
  <si>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</si>
  <si>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</si>
  <si>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</si>
  <si>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</si>
  <si>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</si>
  <si>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</si>
  <si>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</si>
  <si>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</si>
  <si>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</si>
  <si>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</si>
  <si>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</si>
  <si>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</si>
  <si>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</si>
  <si>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</si>
  <si>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</si>
  <si>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</si>
  <si>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</si>
  <si>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</si>
  <si>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</si>
  <si>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</si>
  <si>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</si>
  <si>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</si>
  <si>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</si>
  <si>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</si>
  <si>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</si>
  <si>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</si>
  <si>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</si>
  <si>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</si>
  <si>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</si>
  <si>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</si>
  <si>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</si>
  <si>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</si>
  <si>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</si>
  <si>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</si>
  <si>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</si>
  <si>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</si>
  <si>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</si>
  <si>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</si>
  <si>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</si>
  <si>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</si>
  <si>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</si>
  <si>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</si>
  <si>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</si>
  <si>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</si>
  <si>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</si>
  <si>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</si>
  <si>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</si>
  <si>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</si>
  <si>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</si>
  <si>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</si>
  <si>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</si>
  <si>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</si>
  <si>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</si>
  <si>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</si>
  <si>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</si>
  <si>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</si>
  <si>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</si>
  <si>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</si>
  <si>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</si>
  <si>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</si>
  <si>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</si>
  <si>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</si>
  <si>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</si>
  <si>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</si>
  <si>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</si>
  <si>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</si>
  <si>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</si>
  <si>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</si>
  <si>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</si>
  <si>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</si>
  <si>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</si>
  <si>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</si>
  <si>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</si>
  <si>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</si>
  <si>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</si>
  <si>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</si>
  <si>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</si>
  <si>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</si>
  <si>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</si>
  <si>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</si>
  <si>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</si>
  <si>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</si>
  <si>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</si>
  <si>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</si>
  <si>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</si>
  <si>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</si>
  <si>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</si>
  <si>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</si>
  <si>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</si>
  <si>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</si>
  <si>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</si>
  <si>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</si>
  <si>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</si>
  <si>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</si>
  <si>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</si>
  <si>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</si>
  <si>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</si>
  <si>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</si>
  <si>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</si>
  <si>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</si>
  <si>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</si>
  <si>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</si>
  <si>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</si>
  <si>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</si>
  <si>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</si>
  <si>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</si>
  <si>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</si>
  <si>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</si>
  <si>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</si>
  <si>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</si>
  <si>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</si>
  <si>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</si>
  <si>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</si>
  <si>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</si>
  <si>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</si>
  <si>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</si>
  <si>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</si>
  <si>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</si>
  <si>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</si>
  <si>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</si>
  <si>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</si>
  <si>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</si>
  <si>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</si>
  <si>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</si>
  <si>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</si>
  <si>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</si>
  <si>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</si>
  <si>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</si>
  <si>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</si>
  <si>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</si>
  <si>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</si>
  <si>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</si>
  <si>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</si>
  <si>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</si>
  <si>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</si>
  <si>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</si>
  <si>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</si>
  <si>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</si>
  <si>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</si>
  <si>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</si>
  <si>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</si>
  <si>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</si>
  <si>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</si>
  <si>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</si>
  <si>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</si>
  <si>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</si>
  <si>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</si>
  <si>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</si>
  <si>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</si>
  <si>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</si>
  <si>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</si>
  <si>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</si>
  <si>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</si>
  <si>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</si>
  <si>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</si>
  <si>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</si>
  <si>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</si>
  <si>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</si>
  <si>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</si>
  <si>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</si>
  <si>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</si>
  <si>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</si>
  <si>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</si>
  <si>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</si>
  <si>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</si>
  <si>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</si>
  <si>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</si>
  <si>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</si>
  <si>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</si>
  <si>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</si>
  <si>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</si>
  <si>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</si>
  <si>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</si>
  <si>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</si>
  <si>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</si>
  <si>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</si>
  <si>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</si>
  <si>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</si>
  <si>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</si>
  <si>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</si>
  <si>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</si>
  <si>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</si>
  <si>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</si>
  <si>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</si>
  <si>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</si>
  <si>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</si>
  <si>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</si>
  <si>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</si>
  <si>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</si>
  <si>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</si>
  <si>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</si>
  <si>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</si>
  <si>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</si>
  <si>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</si>
  <si>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</si>
  <si>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</si>
  <si>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</si>
  <si>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</si>
  <si>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</si>
  <si>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</si>
  <si>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</si>
  <si>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</si>
  <si>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</si>
  <si>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</si>
  <si>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</si>
  <si>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</si>
  <si>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</si>
  <si>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</si>
  <si>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</si>
  <si>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</si>
  <si>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</si>
  <si>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</si>
  <si>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</si>
  <si>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</si>
  <si>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</si>
  <si>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</si>
  <si>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</si>
  <si>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</si>
  <si>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</si>
  <si>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</si>
  <si>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</si>
  <si>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</si>
  <si>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</si>
  <si>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</si>
  <si>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</si>
  <si>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</si>
  <si>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</si>
  <si>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</si>
  <si>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</si>
  <si>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</si>
  <si>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</si>
  <si>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</si>
  <si>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</si>
  <si>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</si>
  <si>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</si>
  <si>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</si>
  <si>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</si>
  <si>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</si>
  <si>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</si>
  <si>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</si>
  <si>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</si>
  <si>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</si>
  <si>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</si>
  <si>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</si>
  <si>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</si>
  <si>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</si>
  <si>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</si>
  <si>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</si>
  <si>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</si>
  <si>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</si>
  <si>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</si>
  <si>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</si>
  <si>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</si>
  <si>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</si>
  <si>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</si>
  <si>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</si>
  <si>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</si>
  <si>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</si>
  <si>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</si>
  <si>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</si>
  <si>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</si>
  <si>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</si>
  <si>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</si>
  <si>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</si>
  <si>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</si>
  <si>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</si>
  <si>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</si>
  <si>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</si>
  <si>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</si>
  <si>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</si>
  <si>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</si>
  <si>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</si>
  <si>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</si>
  <si>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</si>
  <si>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</si>
  <si>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</si>
  <si>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</si>
  <si>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</si>
  <si>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</si>
  <si>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</si>
  <si>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</si>
  <si>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</si>
  <si>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</si>
  <si>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</si>
  <si>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</si>
  <si>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</si>
  <si>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</si>
  <si>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</si>
  <si>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</si>
  <si>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</si>
  <si>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</si>
  <si>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</si>
  <si>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</si>
  <si>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</si>
  <si>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</si>
  <si>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</si>
  <si>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</si>
  <si>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</si>
  <si>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</si>
  <si>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</si>
  <si>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</si>
  <si>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</si>
  <si>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</si>
  <si>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</si>
  <si>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</si>
  <si>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</si>
  <si>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</si>
  <si>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</si>
  <si>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</si>
  <si>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</si>
  <si>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</si>
  <si>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</si>
  <si>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</si>
  <si>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</si>
  <si>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</si>
  <si>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</si>
  <si>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</si>
  <si>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</si>
  <si>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</si>
  <si>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</si>
  <si>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</si>
  <si>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</si>
  <si>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</si>
  <si>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</si>
  <si>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</si>
  <si>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</si>
  <si>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</si>
  <si>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</si>
  <si>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</si>
  <si>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</si>
  <si>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</si>
  <si>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</si>
  <si>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</si>
  <si>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</si>
  <si>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</si>
  <si>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</si>
  <si>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</si>
  <si>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</si>
  <si>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</si>
  <si>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</si>
  <si>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</si>
  <si>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</si>
  <si>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</si>
  <si>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</si>
  <si>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</si>
  <si>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</si>
  <si>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</si>
  <si>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</si>
  <si>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</si>
  <si>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</si>
  <si>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</si>
  <si>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</si>
  <si>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</si>
  <si>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</si>
  <si>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</si>
  <si>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</si>
  <si>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</si>
  <si>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</si>
  <si>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</si>
  <si>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</si>
  <si>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</si>
  <si>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</si>
  <si>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</si>
  <si>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</si>
  <si>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</si>
  <si>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</si>
  <si>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</si>
  <si>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</si>
  <si>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</si>
  <si>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</si>
  <si>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</si>
  <si>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</si>
  <si>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</si>
  <si>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</si>
  <si>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</si>
  <si>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</si>
  <si>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</si>
  <si>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</si>
  <si>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</si>
  <si>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</si>
  <si>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</si>
  <si>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</si>
  <si>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</si>
  <si>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</si>
  <si>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</si>
  <si>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</si>
  <si>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</si>
  <si>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</si>
  <si>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</si>
  <si>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</si>
  <si>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</si>
  <si>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</si>
  <si>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</si>
  <si>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</si>
  <si>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</si>
  <si>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</si>
  <si>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</si>
  <si>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</si>
  <si>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</si>
  <si>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</si>
  <si>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</si>
  <si>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</si>
  <si>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</si>
  <si>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</si>
  <si>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</si>
  <si>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</si>
  <si>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</si>
  <si>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</si>
  <si>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</si>
  <si>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</si>
  <si>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</si>
  <si>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</si>
  <si>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</si>
  <si>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</si>
  <si>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</si>
  <si>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</si>
  <si>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</si>
  <si>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</si>
  <si>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</si>
  <si>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</si>
  <si>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</si>
  <si>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</si>
  <si>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</si>
  <si>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</si>
  <si>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</si>
  <si>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</si>
  <si>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</si>
  <si>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</si>
  <si>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</si>
  <si>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</si>
  <si>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</si>
  <si>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</si>
  <si>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</si>
  <si>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</si>
  <si>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</si>
  <si>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</si>
  <si>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</si>
  <si>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</si>
  <si>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</si>
  <si>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</si>
  <si>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</si>
  <si>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</si>
  <si>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</si>
  <si>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</si>
  <si>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</si>
  <si>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</si>
  <si>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</si>
  <si>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</si>
  <si>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</si>
  <si>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</si>
  <si>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</si>
  <si>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</si>
  <si>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</si>
  <si>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</si>
  <si>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</si>
  <si>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</si>
  <si>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</si>
  <si>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</si>
  <si>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</si>
  <si>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</si>
  <si>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</si>
  <si>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</si>
  <si>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</si>
  <si>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</si>
  <si>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</si>
  <si>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</si>
  <si>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</si>
  <si>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</si>
  <si>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</si>
  <si>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</si>
  <si>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</si>
  <si>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</si>
  <si>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</si>
  <si>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</si>
  <si>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</si>
  <si>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</si>
  <si>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</si>
  <si>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</si>
  <si>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</si>
  <si>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</si>
  <si>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</si>
  <si>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</si>
  <si>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</si>
  <si>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</si>
  <si>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</si>
  <si>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</si>
  <si>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</si>
  <si>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</si>
  <si>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</si>
  <si>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</si>
  <si>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</si>
  <si>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</si>
  <si>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</si>
  <si>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</si>
  <si>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</si>
  <si>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</si>
  <si>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</si>
  <si>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</si>
  <si>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</si>
  <si>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</si>
  <si>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</si>
  <si>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</si>
  <si>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</si>
  <si>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</si>
  <si>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</si>
  <si>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</si>
  <si>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</si>
  <si>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</si>
  <si>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</si>
  <si>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</si>
  <si>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</si>
  <si>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</si>
  <si>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</si>
  <si>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</si>
  <si>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</si>
  <si>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</si>
  <si>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</si>
  <si>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</si>
  <si>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</si>
  <si>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</si>
  <si>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</si>
  <si>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</si>
  <si>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</si>
  <si>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</si>
  <si>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</si>
  <si>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</si>
  <si>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</si>
  <si>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</si>
  <si>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</si>
  <si>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</si>
  <si>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</si>
  <si>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</si>
  <si>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</si>
  <si>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</si>
  <si>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</si>
  <si>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</si>
  <si>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</si>
  <si>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</si>
  <si>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</si>
  <si>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</si>
  <si>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</si>
  <si>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</si>
  <si>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</si>
  <si>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</si>
  <si>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</si>
  <si>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</si>
  <si>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</si>
  <si>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</si>
  <si>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</si>
  <si>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</si>
  <si>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</si>
  <si>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</si>
  <si>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</si>
  <si>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</si>
  <si>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</si>
  <si>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</si>
  <si>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</si>
  <si>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</si>
  <si>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</si>
  <si>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</si>
  <si>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</si>
  <si>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</si>
  <si>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</si>
  <si>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</si>
  <si>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</si>
  <si>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</si>
  <si>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</si>
  <si>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</si>
  <si>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</si>
  <si>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</si>
  <si>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</si>
  <si>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</si>
  <si>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</si>
  <si>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</si>
  <si>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</si>
  <si>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</si>
  <si>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</si>
  <si>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</si>
  <si>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</si>
  <si>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</si>
  <si>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</si>
  <si>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</si>
  <si>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</si>
  <si>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</si>
  <si>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</si>
  <si>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</si>
  <si>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</si>
  <si>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</si>
  <si>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</si>
  <si>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</si>
  <si>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</si>
  <si>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</si>
  <si>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</si>
  <si>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</si>
  <si>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</si>
  <si>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</si>
  <si>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</si>
  <si>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</si>
  <si>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</si>
  <si>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</si>
  <si>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</si>
  <si>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</si>
  <si>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</si>
  <si>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</si>
  <si>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</si>
  <si>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</si>
  <si>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</si>
  <si>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</si>
  <si>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</si>
  <si>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</si>
  <si>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</si>
  <si>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</si>
  <si>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</si>
  <si>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</si>
  <si>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</si>
  <si>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</si>
  <si>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</si>
  <si>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</si>
  <si>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</si>
  <si>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</si>
  <si>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</si>
  <si>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</si>
  <si>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</si>
  <si>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</si>
  <si>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</si>
  <si>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</si>
  <si>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</si>
  <si>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</si>
  <si>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</si>
  <si>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</si>
  <si>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</si>
  <si>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</si>
  <si>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</si>
  <si>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</si>
  <si>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</si>
  <si>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</si>
  <si>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</si>
  <si>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</si>
  <si>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</si>
  <si>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</si>
  <si>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</si>
  <si>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</si>
  <si>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</si>
  <si>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</si>
  <si>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</si>
  <si>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</si>
  <si>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</si>
  <si>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</si>
  <si>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</si>
  <si>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</si>
  <si>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</si>
  <si>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</si>
  <si>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</si>
  <si>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</si>
  <si>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</si>
  <si>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</si>
  <si>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</si>
  <si>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</si>
  <si>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</si>
  <si>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</si>
  <si>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</si>
  <si>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</si>
  <si>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</si>
  <si>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</si>
  <si>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</si>
  <si>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</si>
  <si>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</si>
  <si>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</si>
  <si>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</si>
  <si>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</si>
  <si>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</si>
  <si>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</si>
  <si>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</si>
  <si>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</si>
  <si>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</si>
  <si>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</si>
  <si>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</si>
  <si>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</si>
  <si>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</si>
  <si>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</si>
  <si>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</si>
  <si>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</si>
  <si>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</si>
  <si>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</si>
  <si>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</si>
  <si>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</si>
  <si>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</si>
  <si>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</si>
  <si>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</si>
  <si>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</si>
  <si>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</si>
  <si>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</si>
  <si>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</si>
  <si>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</si>
  <si>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</si>
  <si>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</si>
  <si>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</si>
  <si>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</si>
  <si>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</si>
  <si>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</si>
  <si>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</si>
  <si>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</si>
  <si>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</si>
  <si>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</si>
  <si>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</si>
  <si>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</si>
  <si>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</si>
  <si>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</si>
  <si>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</si>
  <si>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</si>
  <si>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</si>
  <si>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</si>
  <si>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</si>
  <si>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</si>
  <si>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</si>
  <si>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</si>
  <si>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</si>
  <si>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</si>
  <si>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</si>
  <si>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</si>
  <si>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</si>
  <si>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</si>
  <si>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</si>
  <si>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</si>
  <si>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</si>
  <si>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</si>
  <si>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</si>
  <si>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</si>
  <si>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</si>
  <si>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</si>
  <si>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</si>
  <si>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</si>
  <si>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</si>
  <si>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</si>
  <si>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</si>
  <si>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</si>
  <si>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</si>
  <si>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</si>
  <si>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</si>
  <si>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</si>
  <si>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</si>
  <si>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</si>
  <si>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</si>
  <si>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</si>
  <si>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</si>
  <si>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</si>
  <si>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</si>
  <si>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</si>
  <si>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</si>
  <si>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</si>
  <si>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</si>
  <si>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</si>
  <si>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</si>
  <si>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</si>
  <si>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</si>
  <si>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</si>
  <si>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</si>
  <si>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</si>
  <si>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</si>
  <si>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</si>
  <si>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</si>
  <si>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</si>
  <si>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</si>
  <si>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</si>
  <si>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</si>
  <si>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</si>
  <si>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</si>
  <si>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</si>
  <si>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</si>
  <si>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</si>
  <si>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</si>
  <si>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</si>
  <si>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</si>
  <si>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</si>
  <si>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</si>
  <si>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</si>
  <si>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</si>
  <si>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</si>
  <si>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</si>
  <si>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</si>
  <si>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</si>
  <si>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</si>
  <si>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</si>
  <si>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</si>
  <si>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</si>
  <si>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</si>
  <si>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</si>
  <si>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</si>
  <si>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</si>
  <si>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</si>
  <si>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</si>
  <si>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</si>
  <si>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</si>
  <si>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</si>
  <si>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</si>
  <si>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</si>
  <si>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</si>
  <si>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</si>
  <si>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</si>
  <si>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</si>
  <si>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</si>
  <si>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</si>
  <si>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</si>
  <si>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</si>
  <si>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</si>
  <si>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</si>
  <si>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</si>
  <si>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</si>
  <si>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</si>
  <si>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</si>
  <si>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</si>
  <si>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</si>
  <si>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</si>
  <si>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</si>
  <si>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</si>
  <si>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</si>
  <si>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</si>
  <si>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</si>
  <si>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</si>
  <si>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</si>
  <si>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</si>
  <si>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</si>
  <si>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</si>
  <si>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</si>
  <si>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</si>
  <si>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</si>
  <si>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</si>
  <si>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</si>
  <si>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</si>
  <si>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</si>
  <si>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</si>
  <si>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</si>
  <si>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</si>
  <si>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</si>
  <si>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</si>
  <si>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</si>
  <si>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</si>
  <si>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</si>
  <si>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</si>
  <si>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</si>
  <si>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</si>
  <si>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</si>
  <si>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</si>
  <si>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</si>
  <si>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</si>
  <si>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</si>
  <si>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</si>
  <si>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</si>
  <si>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</si>
  <si>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</si>
  <si>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</si>
  <si>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</si>
  <si>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</si>
  <si>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</si>
  <si>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</si>
  <si>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</si>
  <si>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</si>
  <si>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</si>
  <si>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</si>
  <si>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</si>
  <si>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</si>
  <si>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</si>
  <si>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</si>
  <si>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</si>
  <si>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</si>
  <si>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</si>
  <si>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</si>
  <si>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</si>
  <si>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</si>
  <si>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</si>
  <si>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</si>
  <si>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</si>
  <si>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</si>
  <si>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</si>
  <si>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</si>
  <si>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</si>
  <si>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</si>
  <si>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</si>
  <si>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</si>
  <si>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</si>
  <si>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</si>
  <si>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</si>
  <si>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</si>
  <si>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</si>
  <si>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</si>
  <si>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</si>
  <si>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</si>
  <si>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</si>
  <si>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</si>
  <si>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</si>
  <si>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</si>
  <si>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</si>
  <si>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</si>
  <si>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</si>
  <si>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</si>
  <si>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</si>
  <si>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</si>
  <si>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</si>
  <si>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</si>
  <si>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</si>
  <si>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</si>
  <si>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</si>
  <si>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</si>
  <si>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</si>
  <si>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</si>
  <si>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</si>
  <si>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</si>
  <si>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</si>
  <si>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</si>
  <si>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</si>
  <si>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</si>
  <si>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</si>
  <si>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</si>
  <si>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</si>
  <si>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</si>
  <si>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</si>
  <si>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</si>
  <si>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</si>
  <si>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</si>
  <si>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</si>
  <si>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</si>
  <si>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</si>
  <si>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</si>
  <si>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</si>
  <si>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</si>
  <si>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</si>
  <si>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</si>
  <si>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</si>
  <si>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</si>
  <si>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</si>
  <si>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</si>
  <si>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</si>
  <si>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</si>
  <si>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</si>
  <si>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</si>
  <si>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</si>
  <si>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</si>
  <si>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</si>
  <si>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</si>
  <si>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</si>
  <si>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</si>
  <si>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</si>
  <si>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</si>
  <si>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</si>
  <si>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</si>
  <si>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</si>
  <si>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</si>
  <si>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</si>
  <si>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</si>
  <si>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</si>
  <si>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</si>
  <si>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</si>
  <si>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</si>
  <si>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</si>
  <si>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</si>
  <si>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</si>
  <si>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</si>
  <si>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</si>
  <si>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</si>
  <si>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</si>
  <si>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</si>
  <si>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</si>
  <si>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</si>
  <si>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</si>
  <si>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</si>
  <si>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</si>
  <si>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</si>
  <si>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</si>
  <si>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</si>
  <si>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</si>
  <si>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</si>
  <si>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</si>
  <si>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</si>
  <si>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</si>
  <si>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</si>
  <si>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</si>
  <si>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</si>
  <si>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</si>
  <si>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</si>
  <si>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</si>
  <si>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</si>
  <si>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</si>
  <si>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</si>
  <si>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</si>
  <si>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</si>
  <si>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</si>
  <si>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</si>
  <si>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</si>
  <si>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</si>
  <si>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</si>
  <si>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</si>
  <si>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</si>
  <si>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</si>
  <si>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</si>
  <si>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</si>
  <si>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</si>
  <si>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</si>
  <si>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</si>
  <si>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</si>
  <si>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</si>
  <si>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</si>
  <si>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</si>
  <si>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</si>
  <si>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</si>
  <si>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</si>
  <si>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</si>
  <si>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</si>
  <si>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</si>
  <si>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</si>
  <si>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</si>
  <si>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</si>
  <si>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</si>
  <si>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</si>
  <si>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</si>
  <si>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</si>
  <si>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</si>
  <si>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</si>
  <si>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</si>
  <si>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</si>
  <si>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</si>
  <si>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</si>
  <si>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</si>
  <si>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</si>
  <si>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</si>
  <si>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</si>
  <si>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</si>
  <si>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</si>
  <si>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</si>
  <si>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</si>
  <si>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</si>
  <si>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</si>
  <si>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</si>
  <si>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</si>
  <si>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</si>
  <si>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</si>
  <si>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</si>
  <si>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</si>
  <si>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</si>
  <si>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</si>
  <si>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</si>
  <si>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</si>
  <si>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</si>
  <si>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</si>
  <si>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</si>
  <si>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</si>
  <si>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</si>
  <si>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</si>
  <si>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</si>
  <si>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</si>
  <si>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</si>
  <si>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</si>
  <si>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</si>
  <si>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</si>
  <si>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</si>
  <si>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</si>
  <si>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</si>
  <si>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</si>
  <si>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</si>
  <si>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</si>
  <si>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</si>
  <si>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</si>
  <si>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</si>
  <si>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</si>
  <si>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</si>
  <si>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</si>
  <si>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</si>
  <si>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</si>
  <si>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</si>
  <si>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</si>
  <si>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</si>
  <si>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</si>
  <si>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</si>
  <si>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</si>
  <si>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</si>
  <si>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</si>
  <si>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</si>
  <si>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</si>
  <si>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</si>
  <si>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</si>
  <si>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</si>
  <si>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</si>
  <si>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</si>
  <si>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</si>
  <si>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</si>
  <si>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</si>
  <si>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</si>
  <si>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</si>
  <si>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</si>
  <si>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</si>
  <si>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</si>
  <si>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</si>
  <si>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</si>
  <si>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</si>
  <si>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</si>
  <si>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</si>
  <si>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</si>
  <si>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</si>
  <si>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</si>
  <si>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</si>
  <si>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</si>
  <si>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</si>
  <si>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</si>
  <si>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</si>
  <si>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</si>
  <si>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</si>
  <si>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</si>
  <si>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</si>
  <si>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</si>
  <si>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</si>
  <si>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</si>
  <si>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</si>
  <si>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</si>
  <si>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</si>
  <si>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</si>
  <si>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</si>
  <si>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</si>
  <si>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</si>
  <si>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</si>
  <si>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</si>
  <si>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</si>
  <si>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</si>
  <si>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</si>
  <si>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</si>
  <si>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</si>
  <si>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</si>
  <si>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</si>
  <si>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</si>
  <si>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</si>
  <si>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</si>
  <si>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</si>
  <si>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</si>
  <si>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</si>
  <si>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</si>
  <si>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</si>
  <si>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</si>
  <si>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</si>
  <si>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</si>
  <si>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</si>
  <si>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</si>
  <si>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</si>
  <si>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</si>
  <si>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</si>
  <si>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</si>
  <si>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</si>
  <si>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</si>
  <si>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</si>
  <si>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</si>
  <si>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</si>
  <si>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</si>
  <si>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</si>
  <si>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</si>
  <si>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</si>
  <si>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</si>
  <si>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</si>
  <si>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</si>
  <si>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</si>
  <si>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</si>
  <si>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</si>
  <si>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</si>
  <si>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</si>
  <si>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</si>
  <si>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</si>
  <si>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</si>
  <si>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</si>
  <si>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</si>
  <si>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</si>
  <si>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</si>
  <si>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</si>
  <si>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</si>
  <si>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</si>
  <si>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</si>
  <si>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</si>
  <si>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</si>
  <si>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</si>
  <si>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</si>
  <si>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</si>
  <si>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</si>
  <si>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</si>
  <si>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</si>
  <si>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</si>
  <si>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</si>
  <si>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</si>
  <si>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</si>
  <si>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</si>
  <si>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</si>
  <si>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</si>
  <si>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</si>
  <si>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</si>
  <si>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</si>
  <si>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</si>
  <si>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</si>
  <si>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</si>
  <si>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</si>
  <si>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</si>
  <si>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</si>
  <si>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</si>
  <si>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</si>
  <si>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</si>
  <si>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</si>
  <si>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</si>
  <si>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</si>
  <si>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</si>
  <si>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</si>
  <si>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</si>
  <si>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</si>
  <si>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</si>
  <si>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</si>
  <si>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</si>
  <si>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</si>
  <si>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</si>
  <si>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</si>
  <si>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</si>
  <si>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</si>
  <si>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</si>
  <si>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</si>
  <si>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</si>
  <si>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</si>
  <si>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</si>
  <si>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</si>
  <si>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</si>
  <si>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</si>
  <si>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</si>
  <si>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</si>
  <si>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</si>
  <si>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</si>
  <si>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</si>
  <si>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</si>
  <si>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</si>
  <si>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</si>
  <si>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</si>
  <si>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</si>
  <si>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</si>
  <si>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</si>
  <si>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</si>
  <si>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</si>
  <si>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</si>
  <si>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</si>
  <si>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</si>
  <si>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</si>
  <si>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</si>
  <si>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</si>
  <si>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</si>
  <si>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</si>
  <si>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</si>
  <si>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</si>
  <si>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</si>
  <si>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</si>
  <si>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</si>
  <si>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</si>
  <si>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</si>
  <si>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</si>
  <si>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</si>
  <si>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</si>
  <si>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</si>
  <si>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</si>
  <si>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</si>
  <si>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</si>
  <si>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</si>
  <si>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</si>
  <si>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</si>
  <si>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</si>
  <si>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</si>
  <si>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</si>
  <si>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</si>
  <si>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</si>
  <si>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</si>
  <si>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</si>
  <si>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</si>
  <si>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</si>
  <si>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</si>
  <si>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</si>
  <si>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</si>
  <si>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</si>
  <si>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</si>
  <si>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</si>
  <si>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</si>
  <si>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</si>
  <si>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</si>
  <si>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</si>
  <si>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</si>
  <si>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</si>
  <si>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</si>
  <si>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</si>
  <si>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</si>
  <si>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</si>
  <si>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</si>
  <si>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</si>
  <si>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</si>
  <si>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</si>
  <si>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</si>
  <si>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</si>
  <si>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</si>
  <si>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</si>
  <si>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</si>
  <si>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</si>
  <si>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</si>
  <si>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</si>
  <si>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</si>
  <si>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</si>
  <si>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</si>
  <si>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</si>
  <si>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</si>
  <si>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</si>
  <si>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</si>
  <si>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</si>
  <si>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</si>
  <si>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</si>
  <si>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</si>
  <si>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</si>
  <si>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</si>
  <si>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</si>
  <si>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</si>
  <si>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</si>
  <si>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</si>
  <si>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</si>
  <si>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</si>
  <si>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</si>
  <si>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</si>
  <si>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</si>
  <si>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</si>
  <si>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</si>
  <si>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</si>
  <si>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</si>
  <si>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</si>
  <si>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</si>
  <si>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</si>
  <si>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</si>
  <si>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</si>
  <si>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</si>
  <si>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</si>
  <si>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</si>
  <si>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</si>
  <si>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</si>
  <si>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</si>
  <si>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</si>
  <si>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</si>
  <si>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</si>
  <si>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</si>
  <si>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</si>
  <si>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</si>
  <si>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</si>
  <si>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</si>
  <si>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</si>
  <si>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</si>
  <si>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</si>
  <si>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</si>
  <si>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</si>
  <si>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</si>
  <si>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</si>
  <si>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</si>
  <si>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</si>
  <si>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</si>
  <si>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</si>
  <si>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</si>
  <si>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</si>
  <si>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</si>
  <si>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</si>
  <si>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</si>
  <si>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</si>
  <si>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</si>
  <si>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</si>
  <si>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</si>
  <si>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</si>
  <si>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</si>
  <si>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</si>
  <si>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</si>
  <si>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</si>
  <si>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</si>
  <si>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</si>
  <si>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</si>
  <si>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</si>
  <si>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</si>
  <si>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</si>
  <si>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</si>
  <si>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</si>
  <si>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</si>
  <si>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</si>
  <si>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</si>
  <si>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</si>
  <si>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</si>
  <si>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</si>
  <si>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</si>
  <si>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</si>
  <si>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</si>
  <si>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</si>
  <si>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</si>
  <si>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</si>
  <si>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</si>
  <si>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</si>
  <si>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</si>
  <si>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</si>
  <si>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</si>
  <si>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</si>
  <si>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</si>
  <si>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</si>
  <si>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</si>
  <si>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</si>
  <si>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</si>
  <si>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</si>
  <si>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</si>
  <si>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</si>
  <si>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</si>
  <si>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</si>
  <si>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</si>
  <si>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</si>
  <si>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</si>
  <si>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</si>
  <si>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</si>
  <si>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</si>
  <si>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</si>
  <si>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</si>
  <si>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</si>
  <si>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</si>
  <si>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</si>
  <si>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</si>
  <si>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</si>
  <si>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</si>
  <si>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</si>
  <si>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</si>
  <si>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</si>
  <si>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</si>
  <si>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</si>
  <si>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</si>
  <si>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</si>
  <si>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</si>
  <si>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</si>
  <si>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</si>
  <si>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</si>
  <si>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</si>
  <si>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</si>
  <si>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</si>
  <si>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</si>
  <si>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</si>
  <si>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</si>
  <si>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</si>
  <si>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</si>
  <si>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</si>
  <si>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</si>
  <si>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</si>
  <si>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</si>
  <si>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</si>
  <si>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</si>
  <si>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</si>
  <si>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</si>
  <si>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</si>
  <si>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</si>
  <si>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</si>
  <si>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</si>
  <si>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</si>
  <si>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</si>
  <si>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</si>
  <si>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</si>
  <si>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</si>
  <si>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</si>
  <si>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</si>
  <si>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</si>
  <si>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</si>
  <si>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</si>
  <si>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</si>
  <si>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</si>
  <si>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</si>
  <si>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</si>
  <si>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</si>
  <si>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</si>
  <si>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</si>
  <si>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</si>
  <si>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</si>
  <si>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</si>
  <si>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</si>
  <si>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</si>
  <si>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</si>
  <si>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</si>
  <si>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</si>
  <si>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</si>
  <si>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</si>
  <si>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</si>
  <si>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</si>
  <si>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</si>
  <si>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</si>
  <si>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</si>
  <si>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</si>
  <si>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</si>
  <si>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</si>
  <si>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</si>
  <si>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</si>
  <si>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</si>
  <si>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</si>
  <si>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</si>
  <si>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</si>
  <si>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</si>
  <si>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</si>
  <si>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</si>
  <si>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</si>
  <si>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</si>
  <si>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</si>
  <si>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</si>
  <si>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</si>
  <si>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</si>
  <si>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</si>
  <si>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</si>
  <si>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</si>
  <si>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</si>
  <si>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</si>
  <si>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</si>
  <si>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</si>
  <si>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</si>
  <si>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</si>
  <si>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</si>
  <si>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</si>
  <si>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</si>
  <si>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</si>
  <si>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</si>
  <si>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</si>
  <si>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</si>
  <si>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</si>
  <si>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</si>
  <si>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</si>
  <si>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</si>
  <si>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</si>
  <si>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</si>
  <si>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</si>
  <si>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</si>
  <si>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</si>
  <si>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</si>
  <si>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</si>
  <si>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</si>
  <si>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</si>
  <si>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</si>
  <si>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</si>
  <si>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</si>
  <si>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</si>
  <si>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</si>
  <si>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</si>
  <si>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</si>
  <si>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</si>
  <si>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</si>
  <si>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</si>
  <si>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</si>
  <si>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</si>
  <si>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</si>
  <si>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</si>
  <si>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</si>
  <si>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</si>
  <si>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</si>
  <si>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</si>
  <si>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</si>
  <si>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</si>
  <si>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</si>
  <si>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</si>
  <si>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</si>
  <si>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</si>
  <si>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</si>
  <si>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</si>
  <si>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</si>
  <si>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</si>
  <si>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</si>
  <si>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</si>
  <si>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</si>
  <si>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</si>
  <si>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</si>
  <si>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</si>
  <si>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</si>
  <si>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</si>
  <si>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</si>
  <si>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</si>
  <si>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</si>
  <si>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</si>
  <si>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</si>
  <si>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</si>
  <si>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</si>
  <si>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</si>
  <si>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</si>
  <si>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</si>
  <si>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</si>
  <si>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</si>
  <si>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</si>
  <si>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</si>
  <si>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</si>
  <si>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</si>
  <si>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</si>
  <si>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</si>
  <si>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</si>
  <si>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</si>
  <si>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</si>
  <si>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</si>
  <si>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</si>
  <si>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</si>
  <si>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</si>
  <si>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</si>
  <si>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</si>
  <si>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</si>
  <si>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</si>
  <si>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</si>
  <si>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</si>
  <si>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</si>
  <si>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</si>
  <si>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</si>
  <si>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</si>
  <si>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</si>
  <si>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</si>
  <si>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</si>
  <si>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</si>
  <si>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</si>
  <si>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</si>
  <si>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</si>
  <si>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</si>
  <si>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</si>
  <si>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</si>
  <si>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</si>
  <si>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</si>
  <si>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</si>
  <si>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</si>
  <si>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</si>
  <si>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</si>
  <si>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</si>
  <si>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</si>
  <si>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</si>
  <si>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</si>
  <si>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</si>
  <si>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</si>
  <si>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</si>
  <si>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</si>
  <si>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</si>
  <si>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</si>
  <si>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</si>
  <si>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</si>
  <si>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</si>
  <si>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</si>
  <si>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</si>
  <si>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</si>
  <si>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</si>
  <si>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</si>
  <si>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</si>
  <si>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</si>
  <si>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</si>
  <si>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</si>
  <si>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</si>
  <si>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</si>
  <si>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</si>
  <si>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</si>
  <si>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</si>
  <si>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</si>
  <si>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</si>
  <si>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</si>
  <si>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</si>
  <si>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</si>
  <si>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</si>
  <si>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</si>
  <si>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</si>
  <si>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</si>
  <si>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</si>
  <si>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</si>
  <si>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</si>
  <si>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</si>
  <si>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</si>
  <si>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</si>
  <si>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</si>
  <si>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</si>
  <si>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</si>
  <si>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</si>
  <si>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</si>
  <si>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</si>
  <si>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</si>
  <si>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</si>
  <si>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</si>
  <si>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</si>
  <si>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</si>
  <si>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</si>
  <si>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</si>
  <si>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</si>
  <si>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</si>
  <si>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</si>
  <si>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</si>
  <si>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</si>
  <si>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</si>
  <si>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</si>
  <si>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</si>
  <si>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</si>
  <si>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</si>
  <si>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</si>
  <si>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</si>
  <si>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</si>
  <si>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</si>
  <si>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</si>
  <si>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</si>
  <si>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</si>
  <si>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</si>
  <si>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</si>
  <si>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</si>
  <si>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</si>
  <si>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</si>
  <si>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</si>
  <si>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</si>
  <si>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</si>
  <si>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</si>
  <si>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</si>
  <si>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</si>
  <si>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</si>
  <si>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</si>
  <si>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</si>
  <si>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</si>
  <si>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</si>
  <si>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</si>
  <si>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</si>
  <si>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</si>
  <si>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</si>
  <si>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</si>
  <si>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</si>
  <si>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</si>
  <si>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</si>
  <si>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</si>
  <si>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</si>
  <si>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</si>
  <si>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</si>
  <si>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</si>
  <si>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</si>
  <si>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</si>
  <si>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</si>
  <si>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</si>
  <si>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</si>
  <si>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</si>
  <si>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</si>
  <si>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</si>
  <si>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</si>
  <si>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</si>
  <si>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</si>
  <si>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</si>
  <si>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</si>
  <si>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</si>
  <si>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</si>
  <si>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</si>
  <si>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</si>
  <si>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</si>
  <si>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</si>
  <si>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</si>
  <si>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</si>
  <si>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</si>
  <si>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</si>
  <si>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</si>
  <si>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</si>
  <si>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</si>
  <si>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</si>
  <si>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</si>
  <si>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</si>
  <si>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</si>
  <si>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</si>
  <si>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</si>
  <si>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</si>
  <si>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</si>
  <si>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</si>
  <si>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</si>
  <si>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</si>
  <si>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</si>
  <si>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</si>
  <si>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</si>
  <si>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</si>
  <si>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</si>
  <si>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</si>
  <si>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</si>
  <si>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</si>
  <si>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</si>
  <si>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</si>
  <si>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</si>
  <si>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</si>
  <si>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</si>
  <si>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</si>
  <si>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</si>
  <si>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</si>
  <si>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</si>
  <si>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</si>
  <si>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</si>
  <si>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</si>
  <si>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</si>
  <si>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</si>
  <si>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</si>
  <si>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</si>
  <si>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</si>
  <si>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</si>
  <si>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</si>
  <si>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</si>
  <si>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</si>
  <si>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</si>
  <si>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</si>
  <si>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</si>
  <si>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</si>
  <si>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</si>
  <si>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</si>
  <si>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</si>
  <si>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</si>
  <si>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</si>
  <si>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</si>
  <si>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</si>
  <si>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</si>
  <si>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</si>
  <si>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</si>
  <si>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</si>
  <si>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</si>
  <si>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</si>
  <si>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</si>
  <si>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</si>
  <si>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</si>
  <si>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</si>
  <si>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</si>
  <si>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</si>
  <si>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</si>
  <si>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</si>
  <si>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</si>
  <si>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</si>
  <si>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</si>
  <si>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</si>
  <si>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</si>
  <si>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</si>
  <si>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</si>
  <si>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</si>
  <si>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</si>
  <si>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</si>
  <si>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</si>
  <si>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</si>
  <si>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</si>
  <si>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</si>
  <si>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</si>
  <si>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</si>
  <si>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</si>
  <si>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</si>
  <si>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</si>
  <si>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</si>
  <si>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</si>
  <si>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</si>
  <si>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</si>
  <si>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</si>
  <si>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</si>
  <si>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</si>
  <si>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</si>
  <si>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</si>
  <si>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</si>
  <si>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</si>
  <si>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</si>
  <si>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</si>
  <si>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</si>
  <si>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</si>
  <si>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</si>
  <si>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</si>
  <si>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</si>
  <si>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</si>
  <si>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</si>
  <si>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</si>
  <si>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</si>
  <si>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</si>
  <si>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</si>
  <si>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</si>
  <si>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</si>
  <si>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</si>
  <si>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</si>
  <si>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</si>
  <si>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</si>
  <si>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</si>
  <si>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</si>
  <si>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</si>
  <si>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</si>
  <si>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</si>
  <si>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</si>
  <si>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</si>
  <si>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</si>
  <si>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</si>
  <si>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</si>
  <si>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</si>
  <si>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</si>
  <si>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</si>
  <si>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</si>
  <si>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</si>
  <si>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</si>
  <si>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</si>
  <si>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</si>
  <si>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</si>
  <si>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</si>
  <si>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</si>
  <si>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</si>
  <si>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</si>
  <si>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</si>
  <si>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</si>
  <si>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</si>
  <si>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</si>
  <si>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</si>
  <si>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</si>
  <si>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</si>
  <si>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</si>
  <si>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</si>
  <si>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</si>
  <si>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</si>
  <si>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</si>
  <si>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</si>
  <si>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</si>
  <si>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</si>
  <si>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</si>
  <si>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</si>
  <si>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</si>
  <si>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</si>
  <si>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</si>
  <si>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</si>
  <si>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</si>
  <si>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</si>
  <si>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</si>
  <si>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</si>
  <si>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</si>
  <si>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</si>
  <si>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</si>
  <si>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</si>
  <si>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</si>
  <si>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</si>
  <si>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</si>
  <si>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</si>
  <si>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</si>
  <si>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</si>
  <si>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</si>
  <si>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</si>
  <si>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</si>
  <si>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</si>
  <si>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</si>
  <si>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</si>
  <si>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</si>
  <si>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</si>
  <si>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</si>
  <si>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</si>
  <si>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</si>
  <si>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</si>
  <si>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</si>
  <si>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</si>
  <si>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</si>
  <si>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</si>
  <si>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</si>
  <si>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</si>
  <si>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</si>
  <si>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</si>
  <si>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</si>
  <si>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</si>
  <si>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</si>
  <si>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</si>
  <si>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</si>
  <si>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</si>
  <si>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</si>
  <si>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</si>
  <si>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</si>
  <si>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</si>
  <si>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</si>
  <si>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</si>
  <si>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</si>
  <si>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</si>
  <si>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</si>
  <si>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</si>
  <si>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</si>
  <si>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</si>
  <si>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</si>
  <si>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</si>
  <si>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</si>
  <si>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</si>
  <si>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</si>
  <si>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</si>
  <si>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</si>
  <si>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</si>
  <si>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</si>
  <si>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</si>
  <si>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</si>
  <si>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</si>
  <si>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</si>
  <si>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</si>
  <si>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</si>
  <si>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</si>
  <si>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</si>
  <si>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</si>
  <si>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</si>
  <si>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</si>
  <si>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</si>
  <si>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</si>
  <si>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</si>
  <si>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</si>
  <si>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</si>
  <si>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</si>
  <si>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</si>
  <si>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</si>
  <si>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</si>
  <si>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</si>
  <si>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</si>
  <si>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</si>
  <si>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</si>
  <si>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</si>
  <si>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</si>
  <si>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</si>
  <si>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</si>
  <si>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</si>
  <si>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</si>
  <si>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</si>
  <si>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</si>
  <si>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</si>
  <si>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</si>
  <si>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</si>
  <si>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</si>
  <si>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</si>
  <si>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</si>
  <si>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</si>
  <si>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</si>
  <si>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</si>
  <si>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</si>
  <si>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</si>
  <si>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</si>
  <si>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</si>
  <si>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</si>
  <si>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</si>
  <si>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</si>
  <si>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</si>
  <si>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</si>
  <si>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</si>
  <si>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</si>
  <si>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</si>
  <si>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</si>
  <si>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</si>
  <si>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</si>
  <si>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</si>
  <si>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</si>
  <si>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</si>
  <si>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</si>
  <si>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</si>
  <si>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</si>
  <si>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</si>
  <si>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</si>
  <si>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</si>
  <si>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</si>
  <si>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</si>
  <si>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</si>
  <si>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</si>
  <si>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</si>
  <si>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</si>
  <si>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</si>
  <si>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</si>
  <si>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</si>
  <si>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</si>
  <si>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</si>
  <si>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</si>
  <si>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</si>
  <si>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</si>
  <si>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</si>
  <si>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</si>
  <si>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</si>
  <si>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</si>
  <si>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</si>
  <si>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</si>
  <si>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</si>
  <si>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</si>
  <si>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</si>
  <si>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</si>
  <si>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</si>
  <si>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</si>
  <si>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</si>
  <si>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</si>
  <si>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</si>
  <si>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</si>
  <si>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</si>
  <si>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</si>
  <si>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</si>
  <si>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</si>
  <si>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</si>
  <si>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</si>
  <si>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</si>
  <si>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</si>
  <si>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</si>
  <si>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</si>
  <si>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</si>
  <si>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</si>
  <si>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</si>
  <si>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</si>
  <si>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</si>
  <si>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</si>
  <si>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</si>
  <si>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</si>
  <si>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</si>
  <si>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</si>
  <si>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</si>
  <si>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</si>
  <si>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</si>
  <si>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</si>
  <si>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</si>
  <si>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</si>
  <si>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</si>
  <si>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</si>
  <si>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</si>
  <si>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</si>
  <si>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</si>
  <si>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</si>
  <si>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</si>
  <si>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</si>
  <si>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</si>
  <si>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</si>
  <si>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</si>
  <si>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</si>
  <si>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</si>
  <si>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</si>
  <si>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</si>
  <si>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</si>
  <si>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</si>
  <si>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</si>
  <si>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</si>
  <si>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</si>
  <si>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</si>
  <si>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</si>
  <si>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</si>
  <si>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</si>
  <si>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</si>
  <si>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</si>
  <si>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</si>
  <si>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</si>
  <si>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</si>
  <si>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</si>
  <si>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</si>
  <si>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</si>
  <si>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</si>
  <si>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</si>
  <si>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</si>
  <si>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</si>
  <si>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</si>
  <si>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</si>
  <si>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</si>
  <si>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</si>
  <si>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</si>
  <si>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</si>
  <si>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</si>
  <si>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</si>
  <si>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</si>
  <si>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</si>
  <si>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</si>
  <si>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</si>
  <si>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</si>
  <si>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</si>
  <si>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</si>
  <si>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</si>
  <si>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</si>
  <si>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</si>
  <si>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</si>
  <si>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</si>
  <si>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</si>
  <si>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</si>
  <si>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</si>
  <si>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</si>
  <si>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</si>
  <si>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</si>
  <si>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</si>
  <si>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</si>
  <si>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</si>
  <si>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</si>
  <si>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</si>
  <si>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</si>
  <si>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</si>
  <si>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</si>
  <si>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</si>
  <si>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</si>
  <si>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</si>
  <si>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</si>
  <si>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</si>
  <si>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</si>
  <si>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</si>
  <si>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</si>
  <si>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</si>
  <si>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</si>
  <si>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</si>
  <si>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</si>
  <si>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</si>
  <si>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</si>
  <si>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</si>
  <si>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</si>
  <si>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</si>
  <si>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</si>
  <si>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</si>
  <si>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</si>
  <si>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</si>
  <si>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</si>
  <si>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</si>
  <si>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</si>
  <si>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</si>
  <si>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</si>
  <si>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</si>
  <si>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</si>
  <si>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</si>
  <si>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</si>
  <si>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</si>
  <si>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</si>
  <si>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</si>
  <si>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</si>
  <si>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</si>
  <si>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</si>
  <si>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</si>
  <si>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</si>
  <si>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</si>
  <si>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</si>
  <si>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</si>
  <si>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</si>
  <si>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</si>
  <si>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</si>
  <si>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</si>
  <si>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</si>
  <si>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</si>
  <si>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</si>
  <si>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</si>
  <si>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</si>
  <si>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</si>
  <si>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</si>
  <si>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</si>
  <si>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</si>
  <si>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</si>
  <si>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</si>
  <si>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</si>
  <si>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</si>
  <si>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</si>
  <si>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</si>
  <si>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</si>
  <si>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</si>
  <si>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</si>
  <si>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</si>
  <si>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</si>
  <si>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</si>
  <si>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</si>
  <si>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</si>
  <si>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</si>
  <si>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</si>
  <si>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</si>
  <si>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</si>
  <si>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</si>
  <si>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</si>
  <si>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</si>
  <si>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</si>
  <si>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</si>
  <si>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</si>
  <si>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</si>
  <si>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</si>
  <si>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</si>
  <si>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</si>
  <si>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</si>
  <si>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</si>
  <si>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</si>
  <si>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</si>
  <si>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</si>
  <si>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</si>
  <si>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</si>
  <si>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</si>
  <si>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</si>
  <si>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</si>
  <si>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</si>
  <si>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</si>
  <si>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</si>
  <si>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</si>
  <si>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</si>
  <si>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</si>
  <si>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</si>
  <si>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</si>
  <si>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</si>
  <si>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</si>
  <si>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</si>
  <si>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</si>
  <si>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</si>
  <si>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</si>
  <si>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</si>
  <si>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</si>
  <si>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</si>
  <si>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</si>
  <si>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</si>
  <si>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</si>
  <si>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</si>
  <si>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</si>
  <si>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</si>
  <si>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</si>
  <si>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</si>
  <si>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</si>
  <si>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</si>
  <si>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</si>
  <si>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</si>
  <si>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</si>
  <si>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</si>
  <si>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</si>
  <si>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</si>
  <si>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</si>
  <si>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</si>
  <si>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</si>
  <si>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</si>
  <si>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</si>
  <si>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</si>
  <si>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</si>
  <si>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</si>
  <si>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</si>
  <si>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</si>
  <si>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</si>
  <si>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</si>
  <si>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</si>
  <si>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</si>
  <si>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</si>
  <si>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</si>
  <si>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</si>
  <si>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</si>
  <si>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</si>
  <si>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</si>
  <si>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</si>
  <si>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</si>
  <si>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</si>
  <si>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</si>
  <si>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</si>
  <si>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</si>
  <si>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</si>
  <si>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</si>
  <si>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</si>
  <si>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</si>
  <si>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</si>
  <si>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</si>
  <si>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</si>
  <si>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</si>
  <si>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</si>
  <si>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</si>
  <si>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</si>
  <si>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</si>
  <si>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</si>
  <si>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</si>
  <si>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</si>
  <si>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</si>
  <si>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</si>
  <si>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</si>
  <si>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</si>
  <si>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</si>
  <si>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</si>
  <si>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</si>
  <si>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</si>
  <si>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</si>
  <si>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</si>
  <si>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</si>
  <si>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</si>
  <si>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</si>
  <si>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</si>
  <si>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</si>
  <si>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</si>
  <si>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</si>
  <si>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</si>
  <si>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</si>
  <si>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</si>
  <si>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</si>
  <si>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</si>
  <si>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</si>
  <si>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</si>
  <si>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</si>
  <si>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</si>
  <si>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</si>
  <si>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</si>
  <si>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</si>
  <si>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</si>
  <si>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</si>
  <si>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</si>
  <si>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</si>
  <si>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</si>
  <si>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</si>
  <si>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</si>
  <si>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</si>
  <si>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</si>
  <si>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</si>
  <si>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</si>
  <si>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</si>
  <si>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</si>
  <si>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</si>
  <si>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</si>
  <si>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</si>
  <si>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</si>
  <si>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</si>
  <si>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</si>
  <si>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</si>
  <si>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</si>
  <si>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</si>
  <si>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</si>
  <si>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</si>
  <si>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</si>
  <si>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</si>
  <si>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</si>
  <si>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</si>
  <si>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</si>
  <si>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</si>
  <si>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</si>
  <si>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</si>
  <si>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</si>
  <si>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</si>
  <si>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</si>
  <si>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</si>
  <si>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</si>
  <si>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</si>
  <si>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</si>
  <si>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</si>
  <si>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</si>
  <si>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</si>
  <si>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</si>
  <si>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</si>
  <si>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</si>
  <si>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</si>
  <si>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</si>
  <si>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</si>
  <si>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</si>
  <si>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</si>
  <si>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</si>
  <si>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</si>
  <si>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</si>
  <si>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</si>
  <si>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</si>
  <si>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</si>
  <si>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</si>
  <si>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</si>
  <si>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</si>
  <si>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</si>
  <si>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</si>
  <si>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</si>
  <si>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</si>
  <si>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</si>
  <si>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</si>
  <si>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</si>
  <si>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</si>
  <si>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</si>
  <si>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</si>
  <si>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</si>
  <si>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</si>
  <si>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</si>
  <si>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</si>
  <si>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</si>
  <si>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</si>
  <si>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</si>
  <si>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</si>
  <si>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</si>
  <si>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</si>
  <si>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</si>
  <si>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</si>
  <si>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</si>
  <si>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</si>
  <si>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</si>
  <si>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</si>
  <si>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</si>
  <si>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</si>
  <si>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</si>
  <si>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</si>
  <si>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</si>
  <si>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</si>
  <si>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</si>
  <si>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</si>
  <si>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</si>
  <si>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</si>
  <si>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</si>
  <si>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</si>
  <si>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</si>
  <si>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</si>
  <si>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</si>
  <si>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</si>
  <si>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</si>
  <si>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</si>
  <si>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</si>
  <si>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</si>
  <si>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</si>
  <si>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</si>
  <si>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</si>
  <si>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</si>
  <si>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</si>
  <si>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</si>
  <si>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</si>
  <si>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</si>
  <si>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</si>
  <si>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</si>
  <si>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</si>
  <si>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</si>
  <si>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</si>
  <si>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</si>
  <si>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</si>
  <si>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</si>
  <si>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</si>
  <si>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</si>
  <si>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</si>
  <si>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</si>
  <si>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</si>
  <si>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</si>
  <si>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</si>
  <si>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</si>
  <si>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</si>
  <si>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</si>
  <si>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</si>
  <si>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</si>
  <si>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</si>
  <si>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</si>
  <si>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</si>
  <si>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</si>
  <si>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</si>
  <si>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</si>
  <si>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</si>
  <si>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</si>
  <si>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</si>
  <si>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</si>
  <si>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</si>
  <si>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</si>
  <si>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</si>
  <si>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</si>
  <si>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</si>
  <si>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</si>
  <si>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</si>
  <si>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</si>
  <si>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</si>
  <si>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</si>
  <si>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</si>
  <si>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</si>
  <si>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</si>
  <si>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</si>
  <si>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</si>
  <si>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</si>
  <si>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</si>
  <si>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</si>
  <si>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</si>
  <si>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</si>
  <si>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</si>
  <si>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</si>
  <si>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</si>
  <si>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</si>
  <si>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</si>
  <si>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</si>
  <si>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</si>
  <si>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</si>
  <si>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</si>
  <si>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</si>
  <si>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</si>
  <si>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</si>
  <si>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</si>
  <si>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</si>
  <si>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</si>
  <si>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</si>
  <si>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</si>
  <si>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</si>
  <si>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</si>
  <si>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</si>
  <si>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</si>
  <si>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</si>
  <si>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</si>
  <si>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</si>
  <si>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</si>
  <si>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</si>
  <si>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</si>
  <si>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</si>
  <si>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</si>
  <si>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</si>
  <si>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</si>
  <si>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</si>
  <si>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</si>
  <si>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</si>
  <si>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</si>
  <si>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</si>
  <si>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</si>
  <si>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</si>
  <si>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</si>
  <si>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</si>
  <si>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</si>
  <si>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</si>
  <si>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</si>
  <si>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</si>
  <si>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</si>
  <si>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</si>
  <si>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</si>
  <si>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</si>
  <si>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</si>
  <si>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</si>
  <si>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</si>
  <si>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</si>
  <si>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</si>
  <si>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</si>
  <si>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</si>
  <si>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</si>
  <si>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</si>
  <si>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</si>
  <si>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</si>
  <si>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</si>
  <si>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</si>
  <si>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</si>
  <si>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</si>
  <si>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</si>
  <si>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</si>
  <si>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</si>
  <si>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</si>
  <si>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</si>
  <si>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</si>
  <si>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</si>
  <si>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</si>
  <si>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</si>
  <si>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</si>
  <si>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</si>
  <si>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</si>
  <si>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</si>
  <si>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</si>
  <si>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</si>
  <si>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</si>
  <si>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</si>
  <si>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</si>
  <si>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</si>
  <si>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</si>
  <si>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</si>
  <si>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</si>
  <si>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</si>
  <si>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</si>
  <si>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</si>
  <si>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</si>
  <si>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</si>
  <si>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</si>
  <si>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</si>
  <si>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</si>
  <si>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</si>
  <si>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</si>
  <si>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</si>
  <si>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</si>
  <si>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</si>
  <si>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</si>
  <si>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</si>
  <si>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</si>
  <si>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</si>
  <si>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</si>
  <si>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</si>
  <si>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</si>
  <si>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</si>
  <si>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</si>
  <si>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</si>
  <si>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</si>
  <si>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</si>
  <si>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</si>
  <si>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</si>
  <si>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</si>
  <si>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</si>
  <si>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</si>
  <si>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</si>
  <si>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</si>
  <si>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</si>
  <si>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</si>
  <si>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</si>
  <si>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</si>
  <si>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</si>
  <si>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</si>
  <si>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</si>
  <si>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</si>
  <si>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</si>
  <si>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</si>
  <si>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</si>
  <si>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</si>
  <si>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</si>
  <si>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</si>
  <si>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</si>
  <si>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</si>
  <si>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</si>
  <si>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</si>
  <si>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</si>
  <si>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</si>
  <si>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</si>
  <si>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</si>
  <si>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</si>
  <si>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</si>
  <si>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</si>
  <si>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</si>
  <si>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</si>
  <si>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</si>
  <si>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</si>
  <si>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</si>
  <si>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</si>
  <si>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</si>
  <si>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</si>
  <si>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</si>
  <si>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</si>
  <si>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</si>
  <si>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</si>
  <si>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</si>
  <si>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</si>
  <si>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</si>
  <si>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</si>
  <si>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</si>
  <si>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</si>
  <si>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</si>
  <si>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</si>
  <si>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</si>
  <si>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</si>
  <si>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</si>
  <si>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</si>
  <si>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</si>
  <si>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</si>
  <si>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</si>
  <si>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</si>
  <si>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</si>
  <si>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</si>
  <si>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</si>
  <si>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</si>
  <si>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</si>
  <si>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</si>
  <si>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</si>
  <si>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</si>
  <si>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</si>
  <si>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</si>
  <si>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</si>
  <si>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</si>
  <si>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</si>
  <si>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</si>
  <si>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</si>
  <si>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</si>
  <si>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</si>
  <si>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</si>
  <si>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</si>
  <si>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</si>
  <si>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</si>
  <si>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</si>
  <si>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</si>
  <si>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</si>
  <si>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</si>
  <si>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</si>
  <si>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</si>
  <si>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</si>
  <si>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</si>
  <si>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</si>
  <si>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</si>
  <si>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</si>
  <si>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</si>
  <si>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</si>
  <si>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</si>
  <si>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</si>
  <si>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</si>
  <si>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</si>
  <si>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</si>
  <si>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</si>
  <si>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</si>
  <si>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</si>
  <si>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</si>
  <si>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</si>
  <si>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</si>
  <si>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</si>
  <si>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</si>
  <si>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</si>
  <si>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</si>
  <si>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</si>
  <si>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</si>
  <si>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</si>
  <si>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</si>
  <si>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</si>
  <si>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</si>
  <si>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</si>
  <si>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</si>
  <si>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</si>
  <si>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</si>
  <si>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</si>
  <si>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</si>
  <si>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</si>
  <si>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</si>
  <si>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</si>
  <si>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</si>
  <si>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</si>
  <si>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</si>
  <si>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</si>
  <si>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</si>
  <si>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</si>
  <si>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</si>
  <si>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</si>
  <si>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</si>
  <si>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</si>
  <si>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</si>
  <si>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</si>
  <si>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</si>
  <si>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</si>
  <si>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</si>
  <si>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</si>
  <si>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</si>
  <si>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</si>
  <si>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</si>
  <si>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</si>
  <si>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</si>
  <si>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</si>
  <si>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</si>
  <si>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</si>
  <si>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</si>
  <si>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</si>
  <si>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</si>
  <si>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</si>
  <si>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</si>
  <si>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</si>
  <si>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</si>
  <si>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</si>
  <si>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</si>
  <si>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</si>
  <si>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</si>
  <si>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</si>
  <si>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</si>
  <si>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</si>
  <si>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</si>
  <si>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</si>
  <si>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</si>
  <si>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</si>
  <si>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</si>
  <si>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</si>
  <si>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</si>
  <si>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</si>
  <si>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</si>
  <si>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</si>
  <si>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</si>
  <si>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</si>
  <si>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</si>
  <si>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</si>
  <si>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</si>
  <si>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</si>
  <si>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</si>
  <si>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</si>
  <si>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</si>
  <si>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</si>
  <si>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</si>
  <si>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</si>
  <si>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</si>
  <si>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</si>
  <si>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</si>
  <si>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</si>
  <si>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</si>
  <si>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</si>
  <si>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</si>
  <si>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</si>
  <si>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</si>
  <si>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</si>
  <si>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</si>
  <si>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</si>
  <si>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</si>
  <si>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</si>
  <si>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</si>
  <si>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</si>
  <si>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</si>
  <si>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</si>
  <si>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</si>
  <si>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</si>
  <si>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</si>
  <si>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</si>
  <si>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</si>
  <si>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</si>
  <si>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</si>
  <si>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</si>
  <si>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</si>
  <si>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</si>
  <si>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</si>
  <si>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</si>
  <si>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</si>
  <si>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</si>
  <si>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</si>
  <si>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</si>
  <si>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</si>
  <si>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</si>
  <si>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</si>
  <si>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</si>
  <si>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</si>
  <si>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</si>
  <si>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</si>
  <si>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</si>
  <si>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</si>
  <si>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</si>
  <si>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</si>
  <si>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</si>
  <si>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</si>
  <si>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</si>
  <si>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</si>
  <si>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</si>
  <si>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</si>
  <si>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</si>
  <si>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</si>
  <si>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</si>
  <si>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</si>
  <si>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</si>
  <si>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</si>
  <si>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</si>
  <si>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</si>
  <si>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</si>
  <si>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</si>
  <si>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</si>
  <si>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</si>
  <si>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</si>
  <si>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</si>
  <si>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</si>
  <si>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</si>
  <si>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</si>
  <si>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</si>
  <si>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</si>
  <si>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</si>
  <si>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</si>
  <si>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</si>
  <si>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</si>
  <si>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</si>
  <si>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</si>
  <si>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</si>
  <si>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</si>
  <si>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</si>
  <si>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</si>
  <si>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</si>
  <si>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</si>
  <si>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</si>
  <si>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</si>
  <si>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</si>
  <si>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</si>
  <si>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</si>
  <si>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</si>
  <si>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</si>
  <si>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</si>
  <si>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</si>
  <si>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</si>
  <si>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</si>
  <si>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</si>
  <si>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</si>
  <si>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</si>
  <si>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</si>
  <si>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</si>
  <si>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</si>
  <si>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</si>
  <si>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</si>
  <si>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</si>
  <si>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</si>
  <si>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</si>
  <si>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</si>
  <si>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</si>
  <si>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</si>
  <si>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</si>
  <si>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</si>
  <si>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</si>
  <si>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</si>
  <si>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</si>
  <si>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</si>
  <si>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</si>
  <si>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</si>
  <si>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</si>
  <si>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</si>
  <si>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</si>
  <si>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</si>
  <si>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</si>
  <si>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</si>
  <si>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</si>
  <si>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</si>
  <si>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</si>
  <si>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</si>
  <si>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</si>
  <si>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</si>
  <si>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</si>
  <si>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</si>
  <si>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</si>
  <si>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</si>
  <si>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</si>
  <si>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</si>
  <si>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</si>
  <si>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</si>
  <si>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</si>
  <si>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</si>
  <si>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</si>
  <si>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</si>
  <si>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</si>
  <si>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</si>
  <si>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</si>
  <si>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</si>
  <si>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</si>
  <si>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</si>
  <si>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</si>
  <si>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</si>
  <si>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</si>
  <si>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</si>
  <si>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</si>
  <si>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</si>
  <si>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</si>
  <si>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</si>
  <si>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</si>
  <si>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</si>
  <si>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</si>
  <si>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</si>
  <si>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</si>
  <si>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</si>
  <si>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</si>
  <si>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</si>
  <si>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</si>
  <si>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</si>
  <si>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</si>
  <si>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</si>
  <si>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</si>
  <si>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</si>
  <si>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</si>
  <si>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</si>
  <si>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</si>
  <si>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</si>
  <si>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</si>
  <si>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</si>
  <si>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</si>
  <si>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</si>
  <si>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</si>
  <si>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</si>
  <si>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</si>
  <si>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</si>
  <si>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</si>
  <si>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</si>
  <si>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</si>
  <si>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</si>
  <si>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</si>
  <si>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</si>
  <si>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</si>
  <si>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</si>
  <si>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</si>
  <si>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</si>
  <si>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</si>
  <si>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</si>
  <si>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</si>
  <si>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</si>
  <si>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</si>
  <si>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</si>
  <si>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</si>
  <si>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</si>
  <si>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</si>
  <si>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</si>
  <si>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</si>
  <si>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</si>
  <si>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</si>
  <si>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</si>
  <si>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</si>
  <si>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</si>
  <si>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</si>
  <si>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</si>
  <si>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</si>
  <si>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</si>
  <si>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</si>
  <si>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</si>
  <si>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</si>
  <si>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</si>
  <si>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</si>
  <si>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</si>
  <si>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</si>
  <si>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</si>
  <si>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</si>
  <si>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</si>
  <si>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</si>
  <si>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</si>
  <si>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</si>
  <si>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</si>
  <si>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</si>
  <si>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</si>
  <si>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</si>
  <si>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</si>
  <si>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</si>
  <si>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</si>
  <si>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</si>
  <si>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</si>
  <si>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</si>
  <si>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</si>
  <si>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</si>
  <si>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</si>
  <si>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</si>
  <si>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</si>
  <si>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</si>
  <si>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</si>
  <si>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</si>
  <si>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</si>
  <si>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</si>
  <si>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</si>
  <si>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</si>
  <si>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</si>
  <si>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</si>
  <si>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</si>
  <si>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</si>
  <si>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</si>
  <si>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</si>
  <si>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</si>
  <si>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</si>
  <si>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</si>
  <si>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</si>
  <si>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</si>
  <si>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</si>
  <si>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</si>
  <si>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</si>
  <si>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</si>
  <si>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</si>
  <si>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</si>
  <si>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</si>
  <si>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</si>
  <si>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</si>
  <si>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</si>
  <si>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</si>
  <si>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</si>
  <si>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</si>
  <si>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</si>
  <si>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r>
      <rPr>
        <sz val="10"/>
        <color rgb="FFFFFF00"/>
        <rFont val="Calibri"/>
        <family val="2"/>
        <charset val="238"/>
        <scheme val="minor"/>
      </rPr>
      <t>UKUPNI PRIHVATLJIVI IZDACI</t>
    </r>
    <r>
      <rPr>
        <sz val="10"/>
        <color theme="0"/>
        <rFont val="Calibri"/>
        <family val="2"/>
        <charset val="238"/>
        <scheme val="minor"/>
      </rPr>
      <t xml:space="preserve">
TOTAL ELIGIBLE EXPENDITURE
= Bespovratna sredstva ukupno + doprinos korisnika
= Ukupni prihvatljivi troškovi
= Ukupna ugovorena vrijednost projekta EUR</t>
    </r>
  </si>
  <si>
    <t>Datum posljednjeg ažuriranja Popisa operacija: 31. prosinca 2025.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</si>
</sst>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s>
  <fonts count="104"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indexed="64"/>
      </left>
      <right style="thin">
        <color indexed="64"/>
      </right>
      <top style="thin">
        <color auto="1"/>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6"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1" fillId="0" borderId="0"/>
    <xf numFmtId="4" fontId="30"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8"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68"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68"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6"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89" fillId="0" borderId="0"/>
    <xf numFmtId="0" fontId="90" fillId="0" borderId="0"/>
    <xf numFmtId="0" fontId="102" fillId="0" borderId="0"/>
    <xf numFmtId="0" fontId="22" fillId="24" borderId="66" applyNumberFormat="0" applyFont="0" applyAlignment="0" applyProtection="0"/>
    <xf numFmtId="0" fontId="55" fillId="21" borderId="67" applyNumberFormat="0" applyAlignment="0" applyProtection="0"/>
    <xf numFmtId="0" fontId="8" fillId="21" borderId="67" applyNumberFormat="0" applyAlignment="0" applyProtection="0"/>
    <xf numFmtId="0" fontId="8" fillId="21" borderId="67" applyNumberFormat="0" applyAlignment="0" applyProtection="0"/>
    <xf numFmtId="0" fontId="62" fillId="21" borderId="67" applyNumberFormat="0" applyAlignment="0" applyProtection="0"/>
    <xf numFmtId="0" fontId="15" fillId="8" borderId="67" applyNumberFormat="0" applyAlignment="0" applyProtection="0"/>
    <xf numFmtId="0" fontId="15" fillId="8" borderId="67" applyNumberFormat="0" applyAlignment="0" applyProtection="0"/>
    <xf numFmtId="0" fontId="63" fillId="21" borderId="68" applyNumberFormat="0" applyAlignment="0" applyProtection="0"/>
    <xf numFmtId="0" fontId="55"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3"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8"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8" fillId="0" borderId="69" applyNumberFormat="0" applyFill="0" applyAlignment="0" applyProtection="0"/>
    <xf numFmtId="0" fontId="62"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7" fillId="29" borderId="51" applyNumberFormat="0" applyAlignment="0" applyProtection="0"/>
    <xf numFmtId="0" fontId="100"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8">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9" fontId="52" fillId="0" borderId="64" xfId="5408" applyFont="1" applyFill="1" applyBorder="1" applyAlignment="1">
      <alignment horizontal="center" vertical="center"/>
    </xf>
    <xf numFmtId="0" fontId="76" fillId="0" borderId="0" xfId="0" applyFont="1"/>
    <xf numFmtId="0" fontId="76" fillId="0" borderId="0" xfId="0" applyFont="1" applyAlignment="1">
      <alignment horizontal="center"/>
    </xf>
    <xf numFmtId="49" fontId="52" fillId="0" borderId="64" xfId="0" applyNumberFormat="1" applyFont="1" applyBorder="1" applyAlignment="1">
      <alignment horizontal="center" vertical="center" wrapText="1"/>
    </xf>
    <xf numFmtId="169" fontId="52" fillId="0" borderId="64" xfId="5408" applyNumberFormat="1" applyFont="1" applyFill="1" applyBorder="1" applyAlignment="1">
      <alignment horizontal="center" vertical="center"/>
    </xf>
    <xf numFmtId="169" fontId="52" fillId="0" borderId="64" xfId="5408" applyNumberFormat="1" applyFont="1" applyFill="1" applyBorder="1" applyAlignment="1">
      <alignment vertical="center"/>
    </xf>
    <xf numFmtId="0" fontId="52" fillId="0" borderId="64" xfId="0" applyFont="1" applyBorder="1" applyAlignment="1">
      <alignment horizontal="center" vertical="center" wrapText="1"/>
    </xf>
    <xf numFmtId="4" fontId="52" fillId="0" borderId="0" xfId="0" applyNumberFormat="1" applyFont="1" applyAlignment="1">
      <alignment horizontal="center" vertical="center" wrapText="1"/>
    </xf>
    <xf numFmtId="0" fontId="52" fillId="0" borderId="64" xfId="0" applyFont="1" applyBorder="1" applyAlignment="1">
      <alignment horizontal="center" vertical="center"/>
    </xf>
    <xf numFmtId="49" fontId="52" fillId="0" borderId="64" xfId="0" applyNumberFormat="1" applyFont="1" applyBorder="1" applyAlignment="1">
      <alignment horizontal="left" vertical="center" wrapText="1"/>
    </xf>
    <xf numFmtId="0" fontId="52" fillId="0" borderId="64" xfId="0" applyFont="1" applyBorder="1" applyAlignment="1">
      <alignment horizontal="left" vertical="center" wrapText="1"/>
    </xf>
    <xf numFmtId="14" fontId="52" fillId="0" borderId="64" xfId="0" applyNumberFormat="1" applyFont="1" applyBorder="1" applyAlignment="1">
      <alignment vertical="center" wrapText="1"/>
    </xf>
    <xf numFmtId="14" fontId="52" fillId="0" borderId="64" xfId="737" applyNumberFormat="1" applyFont="1" applyFill="1" applyBorder="1" applyAlignment="1">
      <alignment vertical="center" wrapText="1"/>
    </xf>
    <xf numFmtId="171" fontId="52" fillId="0" borderId="64" xfId="0" applyNumberFormat="1" applyFont="1" applyBorder="1" applyAlignment="1">
      <alignment horizontal="center" vertical="center"/>
    </xf>
    <xf numFmtId="171" fontId="52" fillId="0" borderId="0" xfId="0" applyNumberFormat="1" applyFont="1" applyAlignment="1">
      <alignment horizontal="center" vertical="center"/>
    </xf>
    <xf numFmtId="171" fontId="74" fillId="58" borderId="63" xfId="0" applyNumberFormat="1" applyFont="1" applyFill="1" applyBorder="1" applyAlignment="1">
      <alignment horizontal="center" vertical="center" wrapText="1"/>
    </xf>
    <xf numFmtId="0" fontId="52" fillId="0" borderId="0" xfId="737" applyNumberFormat="1" applyFont="1" applyFill="1" applyBorder="1" applyAlignment="1">
      <alignment horizontal="center" vertical="center"/>
    </xf>
    <xf numFmtId="0" fontId="82" fillId="0" borderId="0" xfId="737" applyNumberFormat="1" applyFont="1" applyFill="1" applyBorder="1" applyAlignment="1">
      <alignment horizontal="center" vertical="center"/>
    </xf>
    <xf numFmtId="0" fontId="52" fillId="0" borderId="64" xfId="737" applyNumberFormat="1" applyFont="1" applyFill="1" applyBorder="1" applyAlignment="1">
      <alignment horizontal="center" vertical="center"/>
    </xf>
    <xf numFmtId="49" fontId="82" fillId="0" borderId="64" xfId="737" applyNumberFormat="1" applyFont="1" applyFill="1" applyBorder="1" applyAlignment="1">
      <alignment horizontal="center" vertical="center" wrapText="1"/>
    </xf>
    <xf numFmtId="0" fontId="82" fillId="0" borderId="65" xfId="737" applyNumberFormat="1" applyFont="1" applyFill="1" applyBorder="1" applyAlignment="1">
      <alignment horizontal="left" vertical="center" wrapText="1"/>
    </xf>
    <xf numFmtId="172" fontId="52" fillId="0" borderId="64" xfId="5408" applyNumberFormat="1" applyFont="1" applyFill="1" applyBorder="1" applyAlignment="1">
      <alignment horizontal="center" vertical="center"/>
    </xf>
    <xf numFmtId="172" fontId="52" fillId="0" borderId="0" xfId="0" applyNumberFormat="1" applyFont="1" applyAlignment="1">
      <alignment horizontal="center" vertical="center"/>
    </xf>
    <xf numFmtId="172" fontId="52" fillId="0" borderId="0" xfId="0" applyNumberFormat="1" applyFont="1" applyAlignment="1">
      <alignment horizontal="center" vertical="center" wrapText="1"/>
    </xf>
    <xf numFmtId="172" fontId="0" fillId="0" borderId="0" xfId="0" applyNumberFormat="1"/>
    <xf numFmtId="172" fontId="52" fillId="0" borderId="64" xfId="5408" applyNumberFormat="1" applyFont="1" applyFill="1" applyBorder="1" applyAlignment="1">
      <alignment vertical="center"/>
    </xf>
    <xf numFmtId="0" fontId="52" fillId="0" borderId="0" xfId="0" applyFont="1" applyAlignment="1">
      <alignment horizontal="left" vertical="center" wrapText="1"/>
    </xf>
    <xf numFmtId="14" fontId="52" fillId="0" borderId="0" xfId="0" applyNumberFormat="1" applyFont="1" applyAlignment="1">
      <alignment vertical="center" wrapText="1"/>
    </xf>
    <xf numFmtId="49" fontId="52" fillId="0" borderId="74" xfId="737" applyNumberFormat="1" applyFont="1" applyFill="1" applyBorder="1" applyAlignment="1">
      <alignment horizontal="left" vertical="center" wrapText="1"/>
    </xf>
    <xf numFmtId="49" fontId="52" fillId="0" borderId="74" xfId="0" applyNumberFormat="1" applyFont="1" applyBorder="1" applyAlignment="1">
      <alignment horizontal="left" vertical="center" wrapText="1"/>
    </xf>
    <xf numFmtId="0" fontId="52" fillId="0" borderId="75" xfId="737" applyNumberFormat="1" applyFont="1" applyFill="1" applyBorder="1" applyAlignment="1">
      <alignment horizontal="left" vertical="center" wrapText="1"/>
    </xf>
    <xf numFmtId="0" fontId="82" fillId="0" borderId="75" xfId="737" applyNumberFormat="1" applyFont="1" applyFill="1" applyBorder="1" applyAlignment="1">
      <alignment horizontal="left" vertical="center" wrapText="1"/>
    </xf>
    <xf numFmtId="0" fontId="52" fillId="0" borderId="75" xfId="0" applyFont="1" applyBorder="1" applyAlignment="1">
      <alignment horizontal="left" vertical="center" wrapText="1"/>
    </xf>
    <xf numFmtId="171" fontId="52" fillId="0" borderId="76" xfId="0" applyNumberFormat="1" applyFont="1" applyBorder="1" applyAlignment="1">
      <alignment horizontal="center" vertical="center"/>
    </xf>
    <xf numFmtId="172" fontId="74" fillId="58" borderId="77" xfId="0" applyNumberFormat="1" applyFont="1" applyFill="1" applyBorder="1" applyAlignment="1">
      <alignment horizontal="center" vertical="center" wrapText="1"/>
    </xf>
    <xf numFmtId="172" fontId="73" fillId="58" borderId="77" xfId="0" applyNumberFormat="1" applyFont="1" applyFill="1" applyBorder="1" applyAlignment="1">
      <alignment horizontal="center" vertical="center" wrapText="1"/>
    </xf>
    <xf numFmtId="0" fontId="75" fillId="58" borderId="77" xfId="0" applyFont="1" applyFill="1" applyBorder="1" applyAlignment="1">
      <alignment horizontal="center" vertical="center" wrapText="1"/>
    </xf>
    <xf numFmtId="49" fontId="52" fillId="58" borderId="77" xfId="0" applyNumberFormat="1" applyFont="1" applyFill="1" applyBorder="1" applyAlignment="1">
      <alignment horizontal="center" vertical="center" wrapText="1"/>
    </xf>
    <xf numFmtId="0" fontId="52" fillId="58" borderId="77" xfId="0" applyFont="1" applyFill="1" applyBorder="1" applyAlignment="1">
      <alignment horizontal="center" vertical="center" wrapText="1"/>
    </xf>
    <xf numFmtId="49" fontId="74" fillId="58" borderId="77" xfId="0" applyNumberFormat="1" applyFont="1" applyFill="1" applyBorder="1" applyAlignment="1">
      <alignment horizontal="center" vertical="center" wrapText="1"/>
    </xf>
    <xf numFmtId="0" fontId="52" fillId="0" borderId="77" xfId="0" applyFont="1" applyBorder="1" applyAlignment="1">
      <alignment horizontal="center" vertical="center"/>
    </xf>
    <xf numFmtId="49" fontId="52" fillId="0" borderId="77" xfId="0" applyNumberFormat="1" applyFont="1" applyBorder="1" applyAlignment="1">
      <alignment horizontal="left" vertical="center" wrapText="1"/>
    </xf>
    <xf numFmtId="0" fontId="52" fillId="0" borderId="77" xfId="0" applyFont="1" applyBorder="1" applyAlignment="1">
      <alignment horizontal="left" vertical="center" wrapText="1"/>
    </xf>
    <xf numFmtId="0" fontId="52" fillId="0" borderId="77" xfId="0" applyFont="1" applyBorder="1" applyAlignment="1">
      <alignment horizontal="center" vertical="center" wrapText="1"/>
    </xf>
    <xf numFmtId="14" fontId="52" fillId="0" borderId="77" xfId="0" applyNumberFormat="1" applyFont="1" applyBorder="1" applyAlignment="1">
      <alignment vertical="center" wrapText="1"/>
    </xf>
    <xf numFmtId="49" fontId="52" fillId="0" borderId="77" xfId="0" applyNumberFormat="1" applyFont="1" applyBorder="1" applyAlignment="1">
      <alignment horizontal="center" vertical="center" wrapText="1"/>
    </xf>
    <xf numFmtId="171" fontId="52" fillId="0" borderId="77" xfId="0" applyNumberFormat="1" applyFont="1" applyBorder="1" applyAlignment="1">
      <alignment horizontal="center" vertical="center"/>
    </xf>
    <xf numFmtId="14" fontId="52" fillId="0" borderId="77" xfId="0" applyNumberFormat="1" applyFont="1" applyBorder="1" applyAlignment="1">
      <alignment horizontal="center" vertical="center"/>
    </xf>
    <xf numFmtId="9" fontId="52" fillId="0" borderId="77" xfId="5408" applyFont="1" applyFill="1" applyBorder="1" applyAlignment="1">
      <alignment horizontal="center" vertical="center"/>
    </xf>
    <xf numFmtId="172" fontId="52" fillId="0" borderId="77" xfId="5408" applyNumberFormat="1" applyFont="1" applyFill="1" applyBorder="1" applyAlignment="1">
      <alignment horizontal="center" vertical="center"/>
    </xf>
    <xf numFmtId="169" fontId="52" fillId="0" borderId="77" xfId="5408" applyNumberFormat="1" applyFont="1" applyFill="1" applyBorder="1" applyAlignment="1">
      <alignment horizontal="center" vertical="center"/>
    </xf>
    <xf numFmtId="172" fontId="52" fillId="0" borderId="77" xfId="5408" applyNumberFormat="1" applyFont="1" applyFill="1" applyBorder="1" applyAlignment="1">
      <alignment vertical="center"/>
    </xf>
    <xf numFmtId="169" fontId="52" fillId="0" borderId="77" xfId="5408" applyNumberFormat="1" applyFont="1" applyFill="1" applyBorder="1" applyAlignment="1">
      <alignment vertical="center"/>
    </xf>
    <xf numFmtId="0" fontId="76" fillId="0" borderId="77" xfId="737" applyNumberFormat="1" applyFont="1" applyFill="1" applyBorder="1" applyAlignment="1">
      <alignment horizontal="center" vertical="center"/>
    </xf>
    <xf numFmtId="49"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center" vertical="center" wrapText="1"/>
    </xf>
    <xf numFmtId="49" fontId="52" fillId="0" borderId="77" xfId="737" applyNumberFormat="1" applyFont="1" applyFill="1" applyBorder="1" applyAlignment="1">
      <alignment horizontal="center" vertical="center" wrapText="1"/>
    </xf>
    <xf numFmtId="171" fontId="52" fillId="0" borderId="77" xfId="737" applyNumberFormat="1" applyFont="1" applyFill="1" applyBorder="1" applyAlignment="1">
      <alignment horizontal="center" vertical="center"/>
    </xf>
    <xf numFmtId="10" fontId="52" fillId="0" borderId="77" xfId="5408" applyNumberFormat="1" applyFont="1" applyFill="1" applyBorder="1" applyAlignment="1">
      <alignment horizontal="center" vertical="center"/>
    </xf>
    <xf numFmtId="0" fontId="52" fillId="0" borderId="77" xfId="737" applyNumberFormat="1" applyFont="1" applyFill="1" applyBorder="1" applyAlignment="1">
      <alignment horizontal="center" vertical="center"/>
    </xf>
    <xf numFmtId="14" fontId="52" fillId="0" borderId="77" xfId="737" applyNumberFormat="1" applyFont="1" applyFill="1" applyBorder="1" applyAlignment="1">
      <alignment vertical="center" wrapText="1"/>
    </xf>
    <xf numFmtId="0" fontId="86" fillId="0" borderId="77" xfId="737" applyNumberFormat="1" applyFont="1" applyFill="1" applyBorder="1" applyAlignment="1">
      <alignment horizontal="left" vertical="center" wrapText="1"/>
    </xf>
    <xf numFmtId="14" fontId="76" fillId="0" borderId="77" xfId="737" applyNumberFormat="1" applyFont="1" applyFill="1" applyBorder="1" applyAlignment="1">
      <alignment vertical="center" wrapText="1"/>
    </xf>
    <xf numFmtId="171" fontId="52" fillId="0" borderId="77" xfId="0" applyNumberFormat="1" applyFont="1" applyBorder="1" applyAlignment="1">
      <alignment horizontal="center" vertical="center" wrapText="1"/>
    </xf>
    <xf numFmtId="0" fontId="82" fillId="0" borderId="77" xfId="737" applyNumberFormat="1" applyFont="1" applyFill="1" applyBorder="1" applyAlignment="1">
      <alignment horizontal="center" vertical="center"/>
    </xf>
    <xf numFmtId="49" fontId="82" fillId="0" borderId="77" xfId="737" applyNumberFormat="1" applyFont="1" applyFill="1" applyBorder="1" applyAlignment="1">
      <alignment horizontal="center" vertical="center" wrapText="1"/>
    </xf>
    <xf numFmtId="9" fontId="82" fillId="0" borderId="77" xfId="5408" applyFont="1" applyFill="1" applyBorder="1" applyAlignment="1">
      <alignment horizontal="center" vertical="center"/>
    </xf>
    <xf numFmtId="14" fontId="52" fillId="0" borderId="77" xfId="0" quotePrefix="1" applyNumberFormat="1" applyFont="1" applyBorder="1" applyAlignment="1">
      <alignment vertical="center" wrapText="1"/>
    </xf>
    <xf numFmtId="0" fontId="84" fillId="0" borderId="77" xfId="5500" applyFont="1" applyBorder="1" applyAlignment="1">
      <alignment wrapText="1"/>
    </xf>
    <xf numFmtId="49" fontId="52" fillId="0" borderId="77" xfId="0" applyNumberFormat="1" applyFont="1" applyBorder="1" applyAlignment="1">
      <alignment vertical="center" wrapText="1"/>
    </xf>
    <xf numFmtId="14" fontId="82" fillId="0" borderId="77" xfId="737" applyNumberFormat="1" applyFont="1" applyFill="1" applyBorder="1" applyAlignment="1">
      <alignment vertical="center" wrapText="1"/>
    </xf>
    <xf numFmtId="49" fontId="52" fillId="0" borderId="77" xfId="5408" applyNumberFormat="1" applyFont="1" applyFill="1" applyBorder="1" applyAlignment="1">
      <alignment horizontal="center" vertical="center"/>
    </xf>
    <xf numFmtId="171" fontId="76" fillId="0" borderId="77" xfId="0" applyNumberFormat="1" applyFont="1" applyBorder="1" applyAlignment="1">
      <alignment horizontal="center" vertical="center"/>
    </xf>
    <xf numFmtId="0" fontId="76" fillId="0" borderId="77" xfId="737" applyNumberFormat="1" applyFont="1" applyFill="1" applyBorder="1" applyAlignment="1">
      <alignment horizontal="center" vertical="center" wrapText="1"/>
    </xf>
    <xf numFmtId="171" fontId="52" fillId="0" borderId="77" xfId="737" applyNumberFormat="1" applyFont="1" applyFill="1" applyBorder="1" applyAlignment="1" applyProtection="1">
      <alignment horizontal="center" vertical="center"/>
      <protection locked="0"/>
    </xf>
    <xf numFmtId="49" fontId="52" fillId="0" borderId="77" xfId="737" applyNumberFormat="1" applyFont="1" applyFill="1" applyBorder="1" applyAlignment="1" applyProtection="1">
      <alignment horizontal="center" vertical="center" wrapText="1"/>
      <protection locked="0"/>
    </xf>
    <xf numFmtId="172" fontId="52" fillId="0" borderId="77" xfId="5408" applyNumberFormat="1" applyFont="1" applyFill="1" applyBorder="1" applyAlignment="1" applyProtection="1">
      <alignment horizontal="center" vertical="center"/>
      <protection locked="0"/>
    </xf>
    <xf numFmtId="169" fontId="52" fillId="0" borderId="77" xfId="5408" applyNumberFormat="1" applyFont="1" applyFill="1" applyBorder="1" applyAlignment="1" applyProtection="1">
      <alignment horizontal="center" vertical="center"/>
      <protection locked="0"/>
    </xf>
    <xf numFmtId="14" fontId="52" fillId="0" borderId="77" xfId="0" applyNumberFormat="1" applyFont="1" applyBorder="1" applyAlignment="1" applyProtection="1">
      <alignment vertical="center" wrapText="1"/>
      <protection locked="0"/>
    </xf>
    <xf numFmtId="49" fontId="52" fillId="0" borderId="77" xfId="0" applyNumberFormat="1" applyFont="1" applyBorder="1" applyAlignment="1" applyProtection="1">
      <alignment horizontal="center" vertical="center" wrapText="1"/>
      <protection locked="0"/>
    </xf>
    <xf numFmtId="172" fontId="52" fillId="0" borderId="77" xfId="0" applyNumberFormat="1" applyFont="1" applyBorder="1" applyAlignment="1">
      <alignment horizontal="center" vertical="center"/>
    </xf>
    <xf numFmtId="169" fontId="52" fillId="0" borderId="77" xfId="0" applyNumberFormat="1" applyFont="1" applyBorder="1" applyAlignment="1">
      <alignment horizontal="center" vertical="center"/>
    </xf>
    <xf numFmtId="172" fontId="52" fillId="0" borderId="77" xfId="0" applyNumberFormat="1" applyFont="1" applyBorder="1" applyAlignment="1">
      <alignment vertical="center"/>
    </xf>
    <xf numFmtId="169" fontId="52" fillId="0" borderId="77" xfId="0" applyNumberFormat="1" applyFont="1" applyBorder="1" applyAlignment="1">
      <alignment vertical="center"/>
    </xf>
    <xf numFmtId="49" fontId="82" fillId="0" borderId="77" xfId="5408" applyNumberFormat="1" applyFont="1" applyFill="1" applyBorder="1" applyAlignment="1">
      <alignment horizontal="center" vertical="center"/>
    </xf>
    <xf numFmtId="0" fontId="82" fillId="0" borderId="77" xfId="737" applyNumberFormat="1" applyFont="1" applyFill="1" applyBorder="1" applyAlignment="1">
      <alignment horizontal="left" vertical="center" wrapText="1"/>
    </xf>
    <xf numFmtId="0" fontId="85" fillId="0" borderId="77" xfId="737" applyNumberFormat="1" applyFont="1" applyFill="1" applyBorder="1" applyAlignment="1">
      <alignment horizontal="center" vertical="center"/>
    </xf>
    <xf numFmtId="171" fontId="82" fillId="0" borderId="77" xfId="737" applyNumberFormat="1" applyFont="1" applyFill="1" applyBorder="1" applyAlignment="1">
      <alignment horizontal="center" vertical="center"/>
    </xf>
    <xf numFmtId="172" fontId="82" fillId="0" borderId="77" xfId="5408" applyNumberFormat="1" applyFont="1" applyFill="1" applyBorder="1" applyAlignment="1">
      <alignment horizontal="center" vertical="center"/>
    </xf>
    <xf numFmtId="169" fontId="82" fillId="0" borderId="77" xfId="5408" applyNumberFormat="1" applyFont="1" applyFill="1" applyBorder="1" applyAlignment="1">
      <alignment horizontal="center" vertical="center"/>
    </xf>
    <xf numFmtId="172" fontId="82" fillId="0" borderId="77" xfId="5408" applyNumberFormat="1" applyFont="1" applyFill="1" applyBorder="1" applyAlignment="1">
      <alignment vertical="center"/>
    </xf>
    <xf numFmtId="169" fontId="82" fillId="0" borderId="77" xfId="5408" applyNumberFormat="1" applyFont="1" applyFill="1" applyBorder="1" applyAlignment="1">
      <alignment vertical="center"/>
    </xf>
    <xf numFmtId="171" fontId="81"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center" vertical="center" wrapText="1"/>
    </xf>
    <xf numFmtId="2" fontId="52" fillId="0" borderId="77" xfId="737" applyNumberFormat="1" applyFont="1" applyFill="1" applyBorder="1" applyAlignment="1">
      <alignment horizontal="center" vertical="center"/>
    </xf>
    <xf numFmtId="2" fontId="82" fillId="0" borderId="77" xfId="737" applyNumberFormat="1" applyFont="1" applyFill="1" applyBorder="1" applyAlignment="1">
      <alignment horizontal="center" vertical="center"/>
    </xf>
    <xf numFmtId="0" fontId="82" fillId="0" borderId="77" xfId="0" applyFont="1" applyBorder="1" applyAlignment="1">
      <alignment horizontal="center" vertical="center"/>
    </xf>
    <xf numFmtId="0" fontId="52" fillId="0" borderId="77" xfId="737" applyNumberFormat="1" applyFont="1" applyFill="1" applyBorder="1" applyAlignment="1">
      <alignment vertical="center" wrapText="1"/>
    </xf>
    <xf numFmtId="0" fontId="83" fillId="0" borderId="77" xfId="737" applyNumberFormat="1" applyFont="1" applyFill="1" applyBorder="1" applyAlignment="1">
      <alignment horizontal="center" vertical="center" wrapText="1"/>
    </xf>
    <xf numFmtId="0" fontId="87" fillId="0" borderId="77" xfId="0" applyFont="1" applyBorder="1" applyAlignment="1">
      <alignment vertical="center"/>
    </xf>
    <xf numFmtId="0" fontId="52" fillId="0" borderId="77" xfId="737" applyNumberFormat="1" applyFont="1" applyFill="1" applyBorder="1" applyAlignment="1">
      <alignment horizontal="left" wrapText="1"/>
    </xf>
    <xf numFmtId="49" fontId="52" fillId="0" borderId="77" xfId="737" applyNumberFormat="1" applyFont="1" applyFill="1" applyBorder="1" applyAlignment="1">
      <alignment horizontal="left" vertical="top" wrapText="1"/>
    </xf>
    <xf numFmtId="14" fontId="52" fillId="0" borderId="77" xfId="737" applyNumberFormat="1" applyFont="1" applyFill="1" applyBorder="1" applyAlignment="1" applyProtection="1">
      <alignment vertical="center" wrapText="1"/>
      <protection locked="0"/>
    </xf>
    <xf numFmtId="172" fontId="82" fillId="0" borderId="77" xfId="0" applyNumberFormat="1" applyFont="1" applyBorder="1" applyAlignment="1">
      <alignment horizontal="center" vertical="center"/>
    </xf>
    <xf numFmtId="169" fontId="82" fillId="0" borderId="77" xfId="0" applyNumberFormat="1" applyFont="1" applyBorder="1" applyAlignment="1">
      <alignment horizontal="center" vertical="center"/>
    </xf>
    <xf numFmtId="172" fontId="82" fillId="0" borderId="77" xfId="0" applyNumberFormat="1" applyFont="1" applyBorder="1" applyAlignment="1">
      <alignment vertical="center"/>
    </xf>
    <xf numFmtId="169" fontId="82" fillId="0" borderId="77" xfId="0" applyNumberFormat="1" applyFont="1" applyBorder="1" applyAlignment="1">
      <alignment vertical="center"/>
    </xf>
    <xf numFmtId="0" fontId="84" fillId="0" borderId="75" xfId="5500" applyFont="1" applyBorder="1" applyAlignment="1">
      <alignment wrapText="1"/>
    </xf>
    <xf numFmtId="0" fontId="52" fillId="0" borderId="77" xfId="0" applyFont="1" applyBorder="1" applyAlignment="1" applyProtection="1">
      <alignment horizontal="center" vertical="center" wrapText="1"/>
      <protection locked="0"/>
    </xf>
    <xf numFmtId="171" fontId="52" fillId="0" borderId="77" xfId="0" applyNumberFormat="1" applyFont="1" applyBorder="1" applyAlignment="1" applyProtection="1">
      <alignment horizontal="center" vertical="center"/>
      <protection locked="0"/>
    </xf>
    <xf numFmtId="0" fontId="52" fillId="0" borderId="77" xfId="0" applyFont="1" applyBorder="1" applyAlignment="1">
      <alignment vertical="center" wrapText="1"/>
    </xf>
    <xf numFmtId="0" fontId="52" fillId="0" borderId="75" xfId="5500" applyFont="1" applyBorder="1" applyAlignment="1">
      <alignment horizontal="left" vertical="center" wrapText="1"/>
    </xf>
    <xf numFmtId="49" fontId="82" fillId="0" borderId="77" xfId="737" applyNumberFormat="1" applyFont="1" applyFill="1" applyBorder="1" applyAlignment="1">
      <alignment horizontal="left" vertical="center" wrapText="1"/>
    </xf>
    <xf numFmtId="14" fontId="52" fillId="0" borderId="77" xfId="737" applyNumberFormat="1" applyFont="1" applyFill="1" applyBorder="1" applyAlignment="1">
      <alignment horizontal="left" vertical="center" wrapText="1"/>
    </xf>
    <xf numFmtId="171" fontId="76"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left" vertical="top" wrapText="1"/>
    </xf>
    <xf numFmtId="14" fontId="52" fillId="0" borderId="77" xfId="0" applyNumberFormat="1" applyFont="1" applyBorder="1" applyAlignment="1">
      <alignment horizontal="left" vertical="center" wrapText="1"/>
    </xf>
    <xf numFmtId="171" fontId="52" fillId="59" borderId="77" xfId="737" applyNumberFormat="1" applyFont="1" applyFill="1" applyBorder="1" applyAlignment="1">
      <alignment horizontal="center" vertical="center"/>
    </xf>
    <xf numFmtId="0" fontId="52" fillId="59" borderId="77" xfId="0" applyFont="1" applyFill="1" applyBorder="1" applyAlignment="1">
      <alignment vertical="center" wrapText="1"/>
    </xf>
    <xf numFmtId="9" fontId="52" fillId="0" borderId="77" xfId="0" applyNumberFormat="1" applyFont="1" applyBorder="1" applyAlignment="1">
      <alignment horizontal="center" vertical="center"/>
    </xf>
    <xf numFmtId="170" fontId="52" fillId="0" borderId="77" xfId="0" applyNumberFormat="1" applyFont="1" applyBorder="1" applyAlignment="1">
      <alignment horizontal="center" vertical="center"/>
    </xf>
    <xf numFmtId="170" fontId="0" fillId="0" borderId="0" xfId="0" applyNumberFormat="1"/>
    <xf numFmtId="2" fontId="52" fillId="0" borderId="0" xfId="0" applyNumberFormat="1" applyFont="1" applyAlignment="1">
      <alignment horizontal="center" vertical="center"/>
    </xf>
    <xf numFmtId="0" fontId="73" fillId="58" borderId="63" xfId="0" applyFont="1" applyFill="1" applyBorder="1" applyAlignment="1">
      <alignment horizontal="center" vertical="center" wrapText="1"/>
    </xf>
    <xf numFmtId="49" fontId="73" fillId="58" borderId="77" xfId="0" applyNumberFormat="1" applyFont="1" applyFill="1" applyBorder="1" applyAlignment="1">
      <alignment horizontal="center" vertical="center" wrapText="1"/>
    </xf>
    <xf numFmtId="14" fontId="52" fillId="0" borderId="0" xfId="0" applyNumberFormat="1" applyFont="1" applyAlignment="1">
      <alignment horizontal="center" vertical="center"/>
    </xf>
    <xf numFmtId="14" fontId="52"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5">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0</xdr:rowOff>
    </xdr:from>
    <xdr:ext cx="2105025" cy="1007520"/>
    <xdr:pic>
      <xdr:nvPicPr>
        <xdr:cNvPr id="3" name="Slika 2">
          <a:extLst>
            <a:ext uri="{FF2B5EF4-FFF2-40B4-BE49-F238E27FC236}">
              <a16:creationId xmlns:a16="http://schemas.microsoft.com/office/drawing/2014/main" id="{58834F72-A286-4E6F-B1CB-519C77FAB1B6}"/>
            </a:ext>
          </a:extLst>
        </xdr:cNvPr>
        <xdr:cNvPicPr>
          <a:picLocks noChangeAspect="1"/>
        </xdr:cNvPicPr>
      </xdr:nvPicPr>
      <xdr:blipFill>
        <a:blip xmlns:r="http://schemas.openxmlformats.org/officeDocument/2006/relationships" r:embed="rId1"/>
        <a:stretch>
          <a:fillRect/>
        </a:stretch>
      </xdr:blipFill>
      <xdr:spPr>
        <a:xfrm>
          <a:off x="323850" y="0"/>
          <a:ext cx="2105025" cy="1007520"/>
        </a:xfrm>
        <a:prstGeom prst="rect">
          <a:avLst/>
        </a:prstGeom>
        <a:noFill/>
        <a:ln cap="flat">
          <a:noFill/>
        </a:ln>
      </xdr:spPr>
    </xdr:pic>
    <xdr:clientData/>
  </xdr:oneCellAnchor>
  <xdr:twoCellAnchor editAs="oneCell">
    <xdr:from>
      <xdr:col>11</xdr:col>
      <xdr:colOff>0</xdr:colOff>
      <xdr:row>4038</xdr:row>
      <xdr:rowOff>0</xdr:rowOff>
    </xdr:from>
    <xdr:to>
      <xdr:col>12</xdr:col>
      <xdr:colOff>546552</xdr:colOff>
      <xdr:row>4043</xdr:row>
      <xdr:rowOff>23614</xdr:rowOff>
    </xdr:to>
    <xdr:pic>
      <xdr:nvPicPr>
        <xdr:cNvPr id="2" name="Slika 1">
          <a:extLst>
            <a:ext uri="{FF2B5EF4-FFF2-40B4-BE49-F238E27FC236}">
              <a16:creationId xmlns:a16="http://schemas.microsoft.com/office/drawing/2014/main" id="{625351E7-ADAD-4B49-BF04-B25BE242F251}"/>
            </a:ext>
          </a:extLst>
        </xdr:cNvPr>
        <xdr:cNvPicPr>
          <a:picLocks noChangeAspect="1"/>
        </xdr:cNvPicPr>
      </xdr:nvPicPr>
      <xdr:blipFill>
        <a:blip xmlns:r="http://schemas.openxmlformats.org/officeDocument/2006/relationships" r:embed="rId2"/>
        <a:stretch>
          <a:fillRect/>
        </a:stretch>
      </xdr:blipFill>
      <xdr:spPr>
        <a:xfrm>
          <a:off x="36480750" y="3423037350"/>
          <a:ext cx="2280102" cy="9216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3E7F79-5CE2-4796-9C81-8B285F2F9C95}" name="Ugovori_OPULJP3" displayName="Ugovori_OPULJP3" ref="A3:AD4037" totalsRowCount="1" headerRowDxfId="64" dataDxfId="63" totalsRowDxfId="61" tableBorderDxfId="62" totalsRowCellStyle="Calculation 2 3 9">
  <autoFilter ref="A3:AD4036" xr:uid="{793E7F79-5CE2-4796-9C81-8B285F2F9C95}"/>
  <sortState xmlns:xlrd2="http://schemas.microsoft.com/office/spreadsheetml/2017/richdata2" ref="A4:AD4036">
    <sortCondition ref="A3:A4036"/>
  </sortState>
  <tableColumns count="30">
    <tableColumn id="6" xr3:uid="{EE5E53D0-7631-4874-A438-2B730A294F72}" name="ŠIFRA UGOVORA_x000a_CONTRACT CODE" totalsRowFunction="count" dataDxfId="60" totalsRowDxfId="59" dataCellStyle="Calculation 2 3 9"/>
    <tableColumn id="2" xr3:uid="{4A166B68-CD34-4898-A47E-1D3CF5DDB35B}" name="PRIORITETNA OS_x000a_PRIORITY AXIS" dataDxfId="58" totalsRowDxfId="57" dataCellStyle="Calculation 2 3 9"/>
    <tableColumn id="3" xr3:uid="{E38678D9-84F2-465B-A42A-15895365AAF5}" name="SPECIFIČNI CILJ_x000a_SPECIFIC OBJECTIVE" dataDxfId="56" totalsRowDxfId="55" dataCellStyle="Calculation 2 3 9"/>
    <tableColumn id="4" xr3:uid="{1DA5FC43-E39B-4EA4-8BA9-33D8C6AF60E6}" name="NAZIV POSTUPKA DODJELE _x000a_CALL FOR PROPOSALS" dataDxfId="54" totalsRowDxfId="53" dataCellStyle="Calculation 2 3 9"/>
    <tableColumn id="19" xr3:uid="{D98BE550-E263-4196-847A-9A6BE67E70FE}" name="VRSTA POSTUPKA DODJELE_x000a_TYPE OF AWARD PROCEDURE" totalsRowFunction="custom" dataDxfId="52" totalsRowDxfId="51" dataCellStyle="Calculation 2 3 9">
      <totalsRowFormula array="1">SUMPRODUCT(--(FREQUENCY(MATCH(E4:E4036,E4:E4036,0),ROW(E4:E4036)-ROW(E4)+1)&gt;0))</totalsRowFormula>
    </tableColumn>
    <tableColumn id="15" xr3:uid="{C8A32B5A-40FD-4A9B-90AE-C5BF96E4EC60}" name="NAZIV OPERACIJE_x000a_NAME OF OPERATION" dataDxfId="50" totalsRowDxfId="49" dataCellStyle="Calculation 2 3 9"/>
    <tableColumn id="10" xr3:uid="{189B4093-6B96-4CBD-8850-97951FD0AE57}" name="NAZIV KORISNIKA (pravna osoba)_x000a_BENEFICIARY NAME (legal entity)" totalsRowFunction="custom" dataDxfId="48" totalsRowDxfId="47" dataCellStyle="Calculation 2 3 9">
      <totalsRowFormula array="1">SUMPRODUCT(--(FREQUENCY(MATCH(G4:G4036,G4:G4036,0),ROW(G4:G4036)-ROW(G4)+1)&gt;0))</totalsRowFormula>
    </tableColumn>
    <tableColumn id="27" xr3:uid="{D41D73EE-9A89-4809-9443-9DEC8FD075A2}" name="DATUM POČETKA OPERACIJE" dataDxfId="46" totalsRowDxfId="45" dataCellStyle="Calculation 2 3 9"/>
    <tableColumn id="16" xr3:uid="{AE64ABC1-74EA-4B34-8D27-5D7126815E96}" name="DATUM ZAVRŠETKA OPERACIJE" dataDxfId="44" totalsRowDxfId="43" dataCellStyle="Calculation 2 3 9"/>
    <tableColumn id="17" xr3:uid="{5CBDC0FB-2C66-4FA2-821F-D7BA3C1188DC}" name="STATUS PROVEDBE PROJEKTNIH AKTIVNOSTI_x000a_PROJECT ACTIVITIES IMPLEMENTATION STATUS" dataDxfId="42" totalsRowDxfId="41" dataCellStyle="Calculation 2 3 9">
      <calculatedColumnFormula>IF(Ugovori_OPULJP3[[#This Row],[DATUM ZAVRŠETKA OPERACIJE]]&gt;DATE(2024,12,31),"u provedbi","završen")</calculatedColumnFormula>
    </tableColumn>
    <tableColumn id="11" xr3:uid="{DE79E08F-B2E2-408C-87D8-4280C72678A3}" name="LOKACIJA PROVEDBE PROJEKTA (županija)_x000a_PROJECT IMPLEMENTATION LOCATION (County)" dataDxfId="40" totalsRowDxfId="39" dataCellStyle="Calculation 2 3 9"/>
    <tableColumn id="20" xr3:uid="{E60560CA-81B9-4435-831D-CF04BC5660E9}" name="LOKACIJA NOSITELJA PROJEKTA (županija)_x000a_PROJECT BENEFICIARY LOCATION (County)" dataDxfId="38" totalsRowDxfId="37" dataCellStyle="Calculation 2 3 9"/>
    <tableColumn id="42" xr3:uid="{8D0E1725-F935-4F39-95E5-7DEE1B91F84C}" name="EU STOPA SUFINANCIRANJA %_x000a_EU CO-FINANCING RATE %" dataDxfId="36" totalsRowDxfId="35"/>
    <tableColumn id="44" xr3:uid="{2EE290AF-EC7D-4C76-83A7-5B18A26B33D5}" name="STOPA NACIONALNOG SUFINANCIRANJA %" dataDxfId="34" totalsRowDxfId="33"/>
    <tableColumn id="38" xr3:uid="{A5533CF0-961C-40B1-843B-129FC05D39E5}" name="Bespovratna sredstva - EU dio - HRK" totalsRowFunction="sum" dataDxfId="32" totalsRowDxfId="31">
      <calculatedColumnFormula>Ugovori_OPULJP3[[#This Row],[Bespovratna sredstva - Ukupno (EU+Nac) HRK
= Ukupna ugovorena vrijednost bespovratnih sredstava]]*Ugovori_OPULJP3[[#This Row],[EU STOPA SUFINANCIRANJA %
EU CO-FINANCING RATE %]]</calculatedColumnFormula>
    </tableColumn>
    <tableColumn id="47" xr3:uid="{2694C109-4D26-40E7-AEEA-BAE1F5E8F75C}" name="Bespovratna sredstva - EU dio - EUR" totalsRowFunction="sum" dataDxfId="30" totalsRowDxfId="29">
      <calculatedColumnFormula>Ugovori_OPULJP3[[#This Row],[Bespovratna sredstva - EU dio - HRK]]/7.5345</calculatedColumnFormula>
    </tableColumn>
    <tableColumn id="37" xr3:uid="{109AF7BD-AD8D-479A-92B2-57720537BD0F}" name="Bespovratna sredstva - Nacionalni dio - HRK" totalsRowFunction="sum" dataDxfId="28" totalsRowDxfId="27">
      <calculatedColumnFormula>Ugovori_OPULJP3[[#This Row],[Bespovratna sredstva - Ukupno (EU+Nac) HRK
= Ukupna ugovorena vrijednost bespovratnih sredstava]]*Ugovori_OPULJP3[[#This Row],[STOPA NACIONALNOG SUFINANCIRANJA %]]</calculatedColumnFormula>
    </tableColumn>
    <tableColumn id="48" xr3:uid="{8F3BDB4E-80F9-46F6-8C1B-F9C9619C38B7}" name="Bespovratna sredstva - Nacionalni dio - EUR" totalsRowFunction="sum" dataDxfId="26" totalsRowDxfId="25">
      <calculatedColumnFormula>Ugovori_OPULJP3[[#This Row],[Bespovratna sredstva - Nacionalni dio - HRK]]/7.5345</calculatedColumnFormula>
    </tableColumn>
    <tableColumn id="39" xr3:uid="{489B485F-A8AB-49A2-A0F7-B5CBD8488691}" name="Bespovratna sredstva - Ukupno (EU+Nac) HRK_x000a_= Ukupna ugovorena vrijednost bespovratnih sredstava" totalsRowFunction="sum" dataDxfId="24" totalsRowDxfId="23"/>
    <tableColumn id="49" xr3:uid="{65787537-4DF2-4387-BC58-D2E66D0474EB}" name="Bespovratna sredstva - Ukupno (EU+Nac) EUR_x000a_= Ukupna ugovorena vrijednost bespovratnih sredstava" totalsRowFunction="sum" dataDxfId="22" totalsRowDxfId="21">
      <calculatedColumnFormula>Ugovori_OPULJP3[[#This Row],[Bespovratna sredstva - Ukupno (EU+Nac) HRK
= Ukupna ugovorena vrijednost bespovratnih sredstava]]/7.5345</calculatedColumnFormula>
    </tableColumn>
    <tableColumn id="35" xr3:uid="{2A69D3B8-2B63-4FAF-9925-19485F9B1878}" name="Javni doprinos korisnika - HRK" totalsRowFunction="sum" dataDxfId="20" totalsRowDxfId="19"/>
    <tableColumn id="50" xr3:uid="{A6B31754-87D8-455F-9D9B-0072ED460807}" name="Javni doprinos korisnika - EUR" totalsRowFunction="sum" dataDxfId="18" totalsRowDxfId="17">
      <calculatedColumnFormula>Ugovori_OPULJP3[[#This Row],[Javni doprinos korisnika - HRK]]/7.5345</calculatedColumnFormula>
    </tableColumn>
    <tableColumn id="34" xr3:uid="{F991E49D-15E4-4182-B4CA-0F9915341A42}" name="Privatni doprinos korisnika - HRK" totalsRowFunction="sum" dataDxfId="16" totalsRowDxfId="15"/>
    <tableColumn id="51" xr3:uid="{01A8E8E7-5435-4689-A011-0C8757EABB45}" name="Privatni doprinos korisnika - EUR" totalsRowFunction="sum" dataDxfId="14" totalsRowDxfId="13">
      <calculatedColumnFormula>Ugovori_OPULJP3[[#This Row],[Privatni doprinos korisnika - HRK]]/7.5345</calculatedColumnFormula>
    </tableColumn>
    <tableColumn id="33" xr3:uid="{2DFD660E-2AFA-471D-B117-5D9D6F2C8F2D}" name="UKUPNI PRIHVATLJIVI IZDACI_x000a_TOTAL ELIGIBLE EXPENDITURE_x000a_= Bespovratna sredstva ukupno + doprinos korisnika_x000a_= Ukupni prihvatljivi troškovi_x000a_= Ukupna ugovorena vrijednost projekta HRK" totalsRowFunction="sum" dataDxfId="12" totalsRowDxfId="11"/>
    <tableColumn id="52" xr3:uid="{656714A4-BE95-440A-BFE1-49E608A1A242}" name="UKUPNI PRIHVATLJIVI IZDACI_x000a_TOTAL ELIGIBLE EXPENDITURE_x000a_= Bespovratna sredstva ukupno + doprinos korisnika_x000a_= Ukupni prihvatljivi troškovi_x000a_= Ukupna ugovorena vrijednost projekta EUR" totalsRowFunction="sum" dataDxfId="10" totalsRowDxfId="9">
      <calculatedColumnFormula>Ugovori_OPULJP3[[#This Row],[UKUPNI PRIHVATLJIVI IZDACI
TOTAL ELIGIBLE EXPENDITURE
= Bespovratna sredstva ukupno + doprinos korisnika
= Ukupni prihvatljivi troškovi
= Ukupna ugovorena vrijednost projekta HRK]]/7.5345</calculatedColumnFormula>
    </tableColumn>
    <tableColumn id="26" xr3:uid="{EC8B0364-C4BB-4655-8882-F9549CE2BCB6}" name="POSREDNIČKO TIJELO RAZINE 1_x000a_INTERMEDIATE BODY LEVEL 1" dataDxfId="8" totalsRowDxfId="7" dataCellStyle="Calculation 2 3 9"/>
    <tableColumn id="29" xr3:uid="{3A6C7F0D-F3AE-4D25-AF95-5AE209205488}" name="POSREDNIČKO TIJELO RAZINE 2_x000a_INTERMEDIATE BODY LEVEL 2" dataDxfId="6" totalsRowDxfId="5" dataCellStyle="Calculation 2 3 9"/>
    <tableColumn id="21" xr3:uid="{435415E3-4482-447A-8FA0-2DA584962450}" name="SAŽETAK OPERACIJE_x000a_OPERATION SUMMARY" dataDxfId="4" totalsRowDxfId="3" dataCellStyle="Calculation 2 3 9"/>
    <tableColumn id="28" xr3:uid="{1DC44FAA-0A67-4FB7-9AD4-7270D3D754DB}" name="KATEGORIJA INTERVENCIJE_x000a_NAME OF CATEGORY OF INTERVENTION" dataDxfId="2" totalsRowDxfId="1"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3BF7-8686-4C3B-A009-1894469469EF}">
  <dimension ref="A1:AE4116"/>
  <sheetViews>
    <sheetView tabSelected="1" topLeftCell="A2" zoomScale="90" zoomScaleNormal="90" workbookViewId="0">
      <selection activeCell="A3" sqref="A3"/>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8.7109375" style="6" customWidth="1"/>
    <col min="11" max="11" width="40.5703125" style="12" customWidth="1"/>
    <col min="12" max="12" width="25.85546875" style="3" customWidth="1"/>
    <col min="13" max="14" width="19.42578125" style="3" customWidth="1"/>
    <col min="15" max="15" width="36" style="33" bestFit="1" customWidth="1"/>
    <col min="16" max="16" width="31.5703125" style="3" customWidth="1"/>
    <col min="17" max="17" width="28.7109375" style="33" customWidth="1"/>
    <col min="18" max="18" width="25.85546875" style="3" customWidth="1"/>
    <col min="19" max="19" width="27.28515625" style="33" bestFit="1" customWidth="1"/>
    <col min="20" max="20" width="23.42578125" style="3" customWidth="1"/>
    <col min="21" max="21" width="23.85546875" style="33" customWidth="1"/>
    <col min="22" max="22" width="27.42578125" style="3" customWidth="1"/>
    <col min="23" max="23" width="19" style="33" customWidth="1"/>
    <col min="24" max="24" width="19" style="3" customWidth="1"/>
    <col min="25" max="25" width="34.140625" style="33" customWidth="1"/>
    <col min="26" max="26" width="34.140625" style="3" customWidth="1"/>
    <col min="27" max="27" width="27" style="11" customWidth="1"/>
    <col min="28" max="28" width="26.140625" style="7" customWidth="1"/>
    <col min="29" max="29" width="61.42578125" style="7" customWidth="1"/>
    <col min="30" max="30" width="48.85546875" style="5" customWidth="1"/>
    <col min="31" max="16384" width="9.140625" style="9"/>
  </cols>
  <sheetData>
    <row r="1" spans="1:31" ht="86.25" customHeight="1" x14ac:dyDescent="0.2">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1" ht="51.75" customHeight="1" x14ac:dyDescent="0.2">
      <c r="A2" s="137" t="s">
        <v>14677</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1" s="8" customFormat="1" ht="89.25" x14ac:dyDescent="0.2">
      <c r="A3" s="46" t="s">
        <v>0</v>
      </c>
      <c r="B3" s="47" t="s">
        <v>1</v>
      </c>
      <c r="C3" s="47" t="s">
        <v>2</v>
      </c>
      <c r="D3" s="48" t="s">
        <v>3</v>
      </c>
      <c r="E3" s="2" t="s">
        <v>4</v>
      </c>
      <c r="F3" s="1" t="s">
        <v>5</v>
      </c>
      <c r="G3" s="1" t="s">
        <v>6</v>
      </c>
      <c r="H3" s="25" t="s">
        <v>7</v>
      </c>
      <c r="I3" s="25" t="s">
        <v>8</v>
      </c>
      <c r="J3" s="2" t="s">
        <v>9</v>
      </c>
      <c r="K3" s="1" t="s">
        <v>10</v>
      </c>
      <c r="L3" s="1" t="s">
        <v>11</v>
      </c>
      <c r="M3" s="1" t="s">
        <v>12</v>
      </c>
      <c r="N3" s="134" t="s">
        <v>13</v>
      </c>
      <c r="O3" s="44" t="s">
        <v>14</v>
      </c>
      <c r="P3" s="135" t="s">
        <v>15</v>
      </c>
      <c r="Q3" s="44" t="s">
        <v>16</v>
      </c>
      <c r="R3" s="135" t="s">
        <v>17</v>
      </c>
      <c r="S3" s="44" t="s">
        <v>18</v>
      </c>
      <c r="T3" s="135" t="s">
        <v>19</v>
      </c>
      <c r="U3" s="44" t="s">
        <v>20</v>
      </c>
      <c r="V3" s="135" t="s">
        <v>21</v>
      </c>
      <c r="W3" s="44" t="s">
        <v>22</v>
      </c>
      <c r="X3" s="135" t="s">
        <v>23</v>
      </c>
      <c r="Y3" s="45" t="s">
        <v>24</v>
      </c>
      <c r="Z3" s="49" t="s">
        <v>14676</v>
      </c>
      <c r="AA3" s="1" t="s">
        <v>25</v>
      </c>
      <c r="AB3" s="1" t="s">
        <v>26</v>
      </c>
      <c r="AC3" s="1" t="s">
        <v>27</v>
      </c>
      <c r="AD3" s="1" t="s">
        <v>28</v>
      </c>
      <c r="AE3" s="17"/>
    </row>
    <row r="4" spans="1:31" ht="51" customHeight="1" x14ac:dyDescent="0.2">
      <c r="A4" s="50" t="s">
        <v>29</v>
      </c>
      <c r="B4" s="51" t="s">
        <v>30</v>
      </c>
      <c r="C4" s="52" t="s">
        <v>31</v>
      </c>
      <c r="D4" s="52" t="s">
        <v>32</v>
      </c>
      <c r="E4" s="53" t="s">
        <v>33</v>
      </c>
      <c r="F4" s="54" t="s">
        <v>32</v>
      </c>
      <c r="G4" s="54" t="s">
        <v>34</v>
      </c>
      <c r="H4" s="56">
        <v>42005</v>
      </c>
      <c r="I4" s="56">
        <v>44196</v>
      </c>
      <c r="J4" s="57" t="str">
        <f>IF(Ugovori_OPULJP3[[#This Row],[DATUM ZAVRŠETKA OPERACIJE]]&gt;DATE(2024,12,31),"u provedbi","završen")</f>
        <v>završen</v>
      </c>
      <c r="K4" s="55" t="s">
        <v>35</v>
      </c>
      <c r="L4" s="55" t="s">
        <v>36</v>
      </c>
      <c r="M4" s="58">
        <v>0.85</v>
      </c>
      <c r="N4" s="58">
        <v>0.15</v>
      </c>
      <c r="O4" s="59">
        <f>Ugovori_OPULJP3[[#This Row],[Bespovratna sredstva - Ukupno (EU+Nac) HRK
= Ukupna ugovorena vrijednost bespovratnih sredstava]]*Ugovori_OPULJP3[[#This Row],[EU STOPA SUFINANCIRANJA %
EU CO-FINANCING RATE %]]</f>
        <v>65025000</v>
      </c>
      <c r="P4" s="60">
        <f>Ugovori_OPULJP3[[#This Row],[Bespovratna sredstva - EU dio - HRK]]/7.5345</f>
        <v>8630300.6171610579</v>
      </c>
      <c r="Q4" s="59">
        <f>Ugovori_OPULJP3[[#This Row],[Bespovratna sredstva - Ukupno (EU+Nac) HRK
= Ukupna ugovorena vrijednost bespovratnih sredstava]]*Ugovori_OPULJP3[[#This Row],[STOPA NACIONALNOG SUFINANCIRANJA %]]</f>
        <v>11475000</v>
      </c>
      <c r="R4" s="60">
        <f>Ugovori_OPULJP3[[#This Row],[Bespovratna sredstva - Nacionalni dio - HRK]]/7.5345</f>
        <v>1522994.2265578338</v>
      </c>
      <c r="S4" s="59">
        <v>76500000</v>
      </c>
      <c r="T4" s="60">
        <f>Ugovori_OPULJP3[[#This Row],[Bespovratna sredstva - Ukupno (EU+Nac) HRK
= Ukupna ugovorena vrijednost bespovratnih sredstava]]/7.5345</f>
        <v>10153294.843718892</v>
      </c>
      <c r="U4" s="59">
        <v>0</v>
      </c>
      <c r="V4" s="60">
        <f>Ugovori_OPULJP3[[#This Row],[Javni doprinos korisnika - HRK]]/7.5345</f>
        <v>0</v>
      </c>
      <c r="W4" s="59">
        <v>0</v>
      </c>
      <c r="X4" s="60">
        <f>Ugovori_OPULJP3[[#This Row],[Privatni doprinos korisnika - HRK]]/7.5345</f>
        <v>0</v>
      </c>
      <c r="Y4" s="61">
        <v>76500000</v>
      </c>
      <c r="Z4" s="62">
        <f>Ugovori_OPULJP3[[#This Row],[UKUPNI PRIHVATLJIVI IZDACI
TOTAL ELIGIBLE EXPENDITURE
= Bespovratna sredstva ukupno + doprinos korisnika
= Ukupni prihvatljivi troškovi
= Ukupna ugovorena vrijednost projekta HRK]]/7.5345</f>
        <v>10153294.843718892</v>
      </c>
      <c r="AA4" s="53" t="s">
        <v>37</v>
      </c>
      <c r="AB4" s="53" t="s">
        <v>34</v>
      </c>
      <c r="AC4" s="52" t="s">
        <v>38</v>
      </c>
      <c r="AD4" s="52" t="s">
        <v>39</v>
      </c>
    </row>
    <row r="5" spans="1:31" ht="51" customHeight="1" x14ac:dyDescent="0.2">
      <c r="A5" s="50" t="s">
        <v>40</v>
      </c>
      <c r="B5" s="51" t="s">
        <v>30</v>
      </c>
      <c r="C5" s="52" t="s">
        <v>31</v>
      </c>
      <c r="D5" s="52" t="s">
        <v>41</v>
      </c>
      <c r="E5" s="53" t="s">
        <v>33</v>
      </c>
      <c r="F5" s="54" t="s">
        <v>41</v>
      </c>
      <c r="G5" s="54" t="s">
        <v>34</v>
      </c>
      <c r="H5" s="56">
        <v>42005</v>
      </c>
      <c r="I5" s="56">
        <v>44012</v>
      </c>
      <c r="J5" s="57" t="str">
        <f>IF(Ugovori_OPULJP3[[#This Row],[DATUM ZAVRŠETKA OPERACIJE]]&gt;DATE(2024,12,31),"u provedbi","završen")</f>
        <v>završen</v>
      </c>
      <c r="K5" s="55" t="s">
        <v>35</v>
      </c>
      <c r="L5" s="55" t="s">
        <v>36</v>
      </c>
      <c r="M5" s="58">
        <v>0.85</v>
      </c>
      <c r="N5" s="58">
        <v>0.15</v>
      </c>
      <c r="O5" s="59">
        <f>Ugovori_OPULJP3[[#This Row],[Bespovratna sredstva - Ukupno (EU+Nac) HRK
= Ukupna ugovorena vrijednost bespovratnih sredstava]]*Ugovori_OPULJP3[[#This Row],[EU STOPA SUFINANCIRANJA %
EU CO-FINANCING RATE %]]</f>
        <v>162562500</v>
      </c>
      <c r="P5" s="60">
        <f>Ugovori_OPULJP3[[#This Row],[Bespovratna sredstva - EU dio - HRK]]/7.5345</f>
        <v>21575751.542902648</v>
      </c>
      <c r="Q5" s="59">
        <f>Ugovori_OPULJP3[[#This Row],[Bespovratna sredstva - Ukupno (EU+Nac) HRK
= Ukupna ugovorena vrijednost bespovratnih sredstava]]*Ugovori_OPULJP3[[#This Row],[STOPA NACIONALNOG SUFINANCIRANJA %]]</f>
        <v>28687500</v>
      </c>
      <c r="R5" s="60">
        <f>Ugovori_OPULJP3[[#This Row],[Bespovratna sredstva - Nacionalni dio - HRK]]/7.5345</f>
        <v>3807485.5663945847</v>
      </c>
      <c r="S5" s="59">
        <v>191250000</v>
      </c>
      <c r="T5" s="60">
        <f>Ugovori_OPULJP3[[#This Row],[Bespovratna sredstva - Ukupno (EU+Nac) HRK
= Ukupna ugovorena vrijednost bespovratnih sredstava]]/7.5345</f>
        <v>25383237.109297231</v>
      </c>
      <c r="U5" s="59">
        <v>0</v>
      </c>
      <c r="V5" s="60">
        <f>Ugovori_OPULJP3[[#This Row],[Javni doprinos korisnika - HRK]]/7.5345</f>
        <v>0</v>
      </c>
      <c r="W5" s="59">
        <v>0</v>
      </c>
      <c r="X5" s="60">
        <f>Ugovori_OPULJP3[[#This Row],[Privatni doprinos korisnika - HRK]]/7.5345</f>
        <v>0</v>
      </c>
      <c r="Y5" s="61">
        <v>191250000</v>
      </c>
      <c r="Z5" s="62">
        <f>Ugovori_OPULJP3[[#This Row],[UKUPNI PRIHVATLJIVI IZDACI
TOTAL ELIGIBLE EXPENDITURE
= Bespovratna sredstva ukupno + doprinos korisnika
= Ukupni prihvatljivi troškovi
= Ukupna ugovorena vrijednost projekta HRK]]/7.5345</f>
        <v>25383237.109297231</v>
      </c>
      <c r="AA5" s="53" t="s">
        <v>37</v>
      </c>
      <c r="AB5" s="53" t="s">
        <v>34</v>
      </c>
      <c r="AC5" s="52" t="s">
        <v>42</v>
      </c>
      <c r="AD5" s="52" t="s">
        <v>39</v>
      </c>
    </row>
    <row r="6" spans="1:31" ht="64.5" customHeight="1" x14ac:dyDescent="0.2">
      <c r="A6" s="50" t="s">
        <v>43</v>
      </c>
      <c r="B6" s="51" t="s">
        <v>30</v>
      </c>
      <c r="C6" s="52" t="s">
        <v>31</v>
      </c>
      <c r="D6" s="52" t="s">
        <v>44</v>
      </c>
      <c r="E6" s="53" t="s">
        <v>33</v>
      </c>
      <c r="F6" s="54" t="s">
        <v>45</v>
      </c>
      <c r="G6" s="54" t="s">
        <v>34</v>
      </c>
      <c r="H6" s="56">
        <v>42019</v>
      </c>
      <c r="I6" s="56">
        <v>45291</v>
      </c>
      <c r="J6" s="57" t="str">
        <f>IF(Ugovori_OPULJP3[[#This Row],[DATUM ZAVRŠETKA OPERACIJE]]&gt;DATE(2024,12,31),"u provedbi","završen")</f>
        <v>završen</v>
      </c>
      <c r="K6" s="55" t="s">
        <v>35</v>
      </c>
      <c r="L6" s="55" t="s">
        <v>36</v>
      </c>
      <c r="M6" s="58">
        <v>0.85</v>
      </c>
      <c r="N6" s="58">
        <v>0.15</v>
      </c>
      <c r="O6" s="59">
        <f>Ugovori_OPULJP3[[#This Row],[Bespovratna sredstva - Ukupno (EU+Nac) HRK
= Ukupna ugovorena vrijednost bespovratnih sredstava]]*Ugovori_OPULJP3[[#This Row],[EU STOPA SUFINANCIRANJA %
EU CO-FINANCING RATE %]]</f>
        <v>242148833.84999999</v>
      </c>
      <c r="P6" s="60">
        <f>Ugovori_OPULJP3[[#This Row],[Bespovratna sredstva - EU dio - HRK]]/7.5345</f>
        <v>32138673.282898664</v>
      </c>
      <c r="Q6" s="59">
        <f>Ugovori_OPULJP3[[#This Row],[Bespovratna sredstva - Ukupno (EU+Nac) HRK
= Ukupna ugovorena vrijednost bespovratnih sredstava]]*Ugovori_OPULJP3[[#This Row],[STOPA NACIONALNOG SUFINANCIRANJA %]]</f>
        <v>42732147.149999999</v>
      </c>
      <c r="R6" s="60">
        <f>Ugovori_OPULJP3[[#This Row],[Bespovratna sredstva - Nacionalni dio - HRK]]/7.5345</f>
        <v>5671530.5793350581</v>
      </c>
      <c r="S6" s="59">
        <v>284880981</v>
      </c>
      <c r="T6" s="60">
        <f>Ugovori_OPULJP3[[#This Row],[Bespovratna sredstva - Ukupno (EU+Nac) HRK
= Ukupna ugovorena vrijednost bespovratnih sredstava]]/7.5345</f>
        <v>37810203.862233721</v>
      </c>
      <c r="U6" s="59">
        <v>0</v>
      </c>
      <c r="V6" s="60">
        <f>Ugovori_OPULJP3[[#This Row],[Javni doprinos korisnika - HRK]]/7.5345</f>
        <v>0</v>
      </c>
      <c r="W6" s="59">
        <v>0</v>
      </c>
      <c r="X6" s="60">
        <f>Ugovori_OPULJP3[[#This Row],[Privatni doprinos korisnika - HRK]]/7.5345</f>
        <v>0</v>
      </c>
      <c r="Y6" s="61">
        <v>284880981</v>
      </c>
      <c r="Z6" s="62">
        <f>Ugovori_OPULJP3[[#This Row],[UKUPNI PRIHVATLJIVI IZDACI
TOTAL ELIGIBLE EXPENDITURE
= Bespovratna sredstva ukupno + doprinos korisnika
= Ukupni prihvatljivi troškovi
= Ukupna ugovorena vrijednost projekta HRK]]/7.5345</f>
        <v>37810203.862233721</v>
      </c>
      <c r="AA6" s="53" t="s">
        <v>37</v>
      </c>
      <c r="AB6" s="53" t="s">
        <v>34</v>
      </c>
      <c r="AC6" s="52" t="s">
        <v>46</v>
      </c>
      <c r="AD6" s="52" t="s">
        <v>39</v>
      </c>
    </row>
    <row r="7" spans="1:31" ht="51" customHeight="1" x14ac:dyDescent="0.2">
      <c r="A7" s="50" t="s">
        <v>47</v>
      </c>
      <c r="B7" s="51" t="s">
        <v>30</v>
      </c>
      <c r="C7" s="52" t="s">
        <v>48</v>
      </c>
      <c r="D7" s="52" t="s">
        <v>49</v>
      </c>
      <c r="E7" s="53" t="s">
        <v>33</v>
      </c>
      <c r="F7" s="54" t="s">
        <v>49</v>
      </c>
      <c r="G7" s="54" t="s">
        <v>34</v>
      </c>
      <c r="H7" s="56">
        <v>42005</v>
      </c>
      <c r="I7" s="56">
        <v>44012</v>
      </c>
      <c r="J7" s="57" t="str">
        <f>IF(Ugovori_OPULJP3[[#This Row],[DATUM ZAVRŠETKA OPERACIJE]]&gt;DATE(2024,12,31),"u provedbi","završen")</f>
        <v>završen</v>
      </c>
      <c r="K7" s="55" t="s">
        <v>35</v>
      </c>
      <c r="L7" s="55" t="s">
        <v>36</v>
      </c>
      <c r="M7" s="58">
        <v>0.85</v>
      </c>
      <c r="N7" s="58">
        <v>0.15</v>
      </c>
      <c r="O7" s="59">
        <f>Ugovori_OPULJP3[[#This Row],[Bespovratna sredstva - Ukupno (EU+Nac) HRK
= Ukupna ugovorena vrijednost bespovratnih sredstava]]*Ugovori_OPULJP3[[#This Row],[EU STOPA SUFINANCIRANJA %
EU CO-FINANCING RATE %]]</f>
        <v>149557500</v>
      </c>
      <c r="P7" s="60">
        <f>Ugovori_OPULJP3[[#This Row],[Bespovratna sredstva - EU dio - HRK]]/7.5345</f>
        <v>19849691.419470433</v>
      </c>
      <c r="Q7" s="59">
        <f>Ugovori_OPULJP3[[#This Row],[Bespovratna sredstva - Ukupno (EU+Nac) HRK
= Ukupna ugovorena vrijednost bespovratnih sredstava]]*Ugovori_OPULJP3[[#This Row],[STOPA NACIONALNOG SUFINANCIRANJA %]]</f>
        <v>26392500</v>
      </c>
      <c r="R7" s="60">
        <f>Ugovori_OPULJP3[[#This Row],[Bespovratna sredstva - Nacionalni dio - HRK]]/7.5345</f>
        <v>3502886.721083018</v>
      </c>
      <c r="S7" s="59">
        <v>175950000</v>
      </c>
      <c r="T7" s="60">
        <f>Ugovori_OPULJP3[[#This Row],[Bespovratna sredstva - Ukupno (EU+Nac) HRK
= Ukupna ugovorena vrijednost bespovratnih sredstava]]/7.5345</f>
        <v>23352578.140553452</v>
      </c>
      <c r="U7" s="59">
        <v>0</v>
      </c>
      <c r="V7" s="60">
        <f>Ugovori_OPULJP3[[#This Row],[Javni doprinos korisnika - HRK]]/7.5345</f>
        <v>0</v>
      </c>
      <c r="W7" s="59">
        <v>0</v>
      </c>
      <c r="X7" s="60">
        <f>Ugovori_OPULJP3[[#This Row],[Privatni doprinos korisnika - HRK]]/7.5345</f>
        <v>0</v>
      </c>
      <c r="Y7" s="61">
        <v>175950000</v>
      </c>
      <c r="Z7" s="62">
        <f>Ugovori_OPULJP3[[#This Row],[UKUPNI PRIHVATLJIVI IZDACI
TOTAL ELIGIBLE EXPENDITURE
= Bespovratna sredstva ukupno + doprinos korisnika
= Ukupni prihvatljivi troškovi
= Ukupna ugovorena vrijednost projekta HRK]]/7.5345</f>
        <v>23352578.140553452</v>
      </c>
      <c r="AA7" s="53" t="s">
        <v>37</v>
      </c>
      <c r="AB7" s="53" t="s">
        <v>34</v>
      </c>
      <c r="AC7" s="52" t="s">
        <v>50</v>
      </c>
      <c r="AD7" s="52" t="s">
        <v>39</v>
      </c>
    </row>
    <row r="8" spans="1:31" ht="51" customHeight="1" x14ac:dyDescent="0.2">
      <c r="A8" s="50" t="s">
        <v>51</v>
      </c>
      <c r="B8" s="51" t="s">
        <v>30</v>
      </c>
      <c r="C8" s="52" t="s">
        <v>48</v>
      </c>
      <c r="D8" s="52" t="s">
        <v>52</v>
      </c>
      <c r="E8" s="53" t="s">
        <v>33</v>
      </c>
      <c r="F8" s="54" t="s">
        <v>53</v>
      </c>
      <c r="G8" s="54" t="s">
        <v>34</v>
      </c>
      <c r="H8" s="56">
        <v>42829</v>
      </c>
      <c r="I8" s="56">
        <v>45291</v>
      </c>
      <c r="J8" s="57" t="str">
        <f>IF(Ugovori_OPULJP3[[#This Row],[DATUM ZAVRŠETKA OPERACIJE]]&gt;DATE(2024,12,31),"u provedbi","završen")</f>
        <v>završen</v>
      </c>
      <c r="K8" s="55" t="s">
        <v>35</v>
      </c>
      <c r="L8" s="55" t="s">
        <v>36</v>
      </c>
      <c r="M8" s="58">
        <v>0.85</v>
      </c>
      <c r="N8" s="58">
        <v>0.15</v>
      </c>
      <c r="O8" s="59">
        <f>Ugovori_OPULJP3[[#This Row],[Bespovratna sredstva - Ukupno (EU+Nac) HRK
= Ukupna ugovorena vrijednost bespovratnih sredstava]]*Ugovori_OPULJP3[[#This Row],[EU STOPA SUFINANCIRANJA %
EU CO-FINANCING RATE %]]</f>
        <v>806650000</v>
      </c>
      <c r="P8" s="60">
        <f>Ugovori_OPULJP3[[#This Row],[Bespovratna sredstva - EU dio - HRK]]/7.5345</f>
        <v>107060853.4076581</v>
      </c>
      <c r="Q8" s="59">
        <f>Ugovori_OPULJP3[[#This Row],[Bespovratna sredstva - Ukupno (EU+Nac) HRK
= Ukupna ugovorena vrijednost bespovratnih sredstava]]*Ugovori_OPULJP3[[#This Row],[STOPA NACIONALNOG SUFINANCIRANJA %]]</f>
        <v>142350000</v>
      </c>
      <c r="R8" s="60">
        <f>Ugovori_OPULJP3[[#This Row],[Bespovratna sredstva - Nacionalni dio - HRK]]/7.5345</f>
        <v>18893091.777822018</v>
      </c>
      <c r="S8" s="59">
        <v>949000000</v>
      </c>
      <c r="T8" s="60">
        <f>Ugovori_OPULJP3[[#This Row],[Bespovratna sredstva - Ukupno (EU+Nac) HRK
= Ukupna ugovorena vrijednost bespovratnih sredstava]]/7.5345</f>
        <v>125953945.18548012</v>
      </c>
      <c r="U8" s="59">
        <v>0</v>
      </c>
      <c r="V8" s="60">
        <f>Ugovori_OPULJP3[[#This Row],[Javni doprinos korisnika - HRK]]/7.5345</f>
        <v>0</v>
      </c>
      <c r="W8" s="59">
        <v>0</v>
      </c>
      <c r="X8" s="60">
        <f>Ugovori_OPULJP3[[#This Row],[Privatni doprinos korisnika - HRK]]/7.5345</f>
        <v>0</v>
      </c>
      <c r="Y8" s="61">
        <v>949000000</v>
      </c>
      <c r="Z8" s="62">
        <f>Ugovori_OPULJP3[[#This Row],[UKUPNI PRIHVATLJIVI IZDACI
TOTAL ELIGIBLE EXPENDITURE
= Bespovratna sredstva ukupno + doprinos korisnika
= Ukupni prihvatljivi troškovi
= Ukupna ugovorena vrijednost projekta HRK]]/7.5345</f>
        <v>125953945.18548012</v>
      </c>
      <c r="AA8" s="53" t="s">
        <v>37</v>
      </c>
      <c r="AB8" s="53" t="s">
        <v>34</v>
      </c>
      <c r="AC8" s="52" t="s">
        <v>54</v>
      </c>
      <c r="AD8" s="52" t="s">
        <v>39</v>
      </c>
    </row>
    <row r="9" spans="1:31" ht="51" customHeight="1" x14ac:dyDescent="0.2">
      <c r="A9" s="50" t="s">
        <v>56</v>
      </c>
      <c r="B9" s="51" t="s">
        <v>30</v>
      </c>
      <c r="C9" s="52" t="s">
        <v>57</v>
      </c>
      <c r="D9" s="52" t="s">
        <v>58</v>
      </c>
      <c r="E9" s="53" t="s">
        <v>33</v>
      </c>
      <c r="F9" s="54" t="s">
        <v>58</v>
      </c>
      <c r="G9" s="54" t="s">
        <v>34</v>
      </c>
      <c r="H9" s="56">
        <v>42005</v>
      </c>
      <c r="I9" s="56">
        <v>44196</v>
      </c>
      <c r="J9" s="57" t="str">
        <f>IF(Ugovori_OPULJP3[[#This Row],[DATUM ZAVRŠETKA OPERACIJE]]&gt;DATE(2024,12,31),"u provedbi","završen")</f>
        <v>završen</v>
      </c>
      <c r="K9" s="55" t="s">
        <v>35</v>
      </c>
      <c r="L9" s="55" t="s">
        <v>36</v>
      </c>
      <c r="M9" s="58">
        <v>0.85</v>
      </c>
      <c r="N9" s="58">
        <v>0.15</v>
      </c>
      <c r="O9" s="59">
        <f>Ugovori_OPULJP3[[#This Row],[Bespovratna sredstva - Ukupno (EU+Nac) HRK
= Ukupna ugovorena vrijednost bespovratnih sredstava]]*Ugovori_OPULJP3[[#This Row],[EU STOPA SUFINANCIRANJA %
EU CO-FINANCING RATE %]]</f>
        <v>56571750</v>
      </c>
      <c r="P9" s="60">
        <f>Ugovori_OPULJP3[[#This Row],[Bespovratna sredstva - EU dio - HRK]]/7.5345</f>
        <v>7508361.5369301215</v>
      </c>
      <c r="Q9" s="59">
        <f>Ugovori_OPULJP3[[#This Row],[Bespovratna sredstva - Ukupno (EU+Nac) HRK
= Ukupna ugovorena vrijednost bespovratnih sredstava]]*Ugovori_OPULJP3[[#This Row],[STOPA NACIONALNOG SUFINANCIRANJA %]]</f>
        <v>9983250</v>
      </c>
      <c r="R9" s="60">
        <f>Ugovori_OPULJP3[[#This Row],[Bespovratna sredstva - Nacionalni dio - HRK]]/7.5345</f>
        <v>1325004.9771053155</v>
      </c>
      <c r="S9" s="59">
        <v>66555000</v>
      </c>
      <c r="T9" s="60">
        <f>Ugovori_OPULJP3[[#This Row],[Bespovratna sredstva - Ukupno (EU+Nac) HRK
= Ukupna ugovorena vrijednost bespovratnih sredstava]]/7.5345</f>
        <v>8833366.5140354373</v>
      </c>
      <c r="U9" s="59">
        <v>0</v>
      </c>
      <c r="V9" s="60">
        <f>Ugovori_OPULJP3[[#This Row],[Javni doprinos korisnika - HRK]]/7.5345</f>
        <v>0</v>
      </c>
      <c r="W9" s="59">
        <v>0</v>
      </c>
      <c r="X9" s="60">
        <f>Ugovori_OPULJP3[[#This Row],[Privatni doprinos korisnika - HRK]]/7.5345</f>
        <v>0</v>
      </c>
      <c r="Y9" s="61">
        <v>66555000</v>
      </c>
      <c r="Z9" s="62">
        <f>Ugovori_OPULJP3[[#This Row],[UKUPNI PRIHVATLJIVI IZDACI
TOTAL ELIGIBLE EXPENDITURE
= Bespovratna sredstva ukupno + doprinos korisnika
= Ukupni prihvatljivi troškovi
= Ukupna ugovorena vrijednost projekta HRK]]/7.5345</f>
        <v>8833366.5140354373</v>
      </c>
      <c r="AA9" s="53" t="s">
        <v>37</v>
      </c>
      <c r="AB9" s="53" t="s">
        <v>34</v>
      </c>
      <c r="AC9" s="52" t="s">
        <v>59</v>
      </c>
      <c r="AD9" s="52" t="s">
        <v>39</v>
      </c>
    </row>
    <row r="10" spans="1:31" ht="51" customHeight="1" x14ac:dyDescent="0.2">
      <c r="A10" s="63" t="s">
        <v>60</v>
      </c>
      <c r="B10" s="64" t="s">
        <v>30</v>
      </c>
      <c r="C10" s="65" t="s">
        <v>57</v>
      </c>
      <c r="D10" s="65" t="s">
        <v>61</v>
      </c>
      <c r="E10" s="66" t="s">
        <v>33</v>
      </c>
      <c r="F10" s="64" t="s">
        <v>61</v>
      </c>
      <c r="G10" s="64" t="s">
        <v>34</v>
      </c>
      <c r="H10" s="68">
        <v>43891</v>
      </c>
      <c r="I10" s="68">
        <v>44530</v>
      </c>
      <c r="J10" s="57" t="str">
        <f>IF(Ugovori_OPULJP3[[#This Row],[DATUM ZAVRŠETKA OPERACIJE]]&gt;DATE(2024,12,31),"u provedbi","završen")</f>
        <v>završen</v>
      </c>
      <c r="K10" s="55" t="s">
        <v>35</v>
      </c>
      <c r="L10" s="55" t="s">
        <v>36</v>
      </c>
      <c r="M10" s="58">
        <v>0.85</v>
      </c>
      <c r="N10" s="58">
        <v>0.15</v>
      </c>
      <c r="O10" s="59">
        <f>Ugovori_OPULJP3[[#This Row],[Bespovratna sredstva - Ukupno (EU+Nac) HRK
= Ukupna ugovorena vrijednost bespovratnih sredstava]]*Ugovori_OPULJP3[[#This Row],[EU STOPA SUFINANCIRANJA %
EU CO-FINANCING RATE %]]</f>
        <v>710600000</v>
      </c>
      <c r="P10" s="60">
        <f>Ugovori_OPULJP3[[#This Row],[Bespovratna sredstva - EU dio - HRK]]/7.5345</f>
        <v>94312827.659433275</v>
      </c>
      <c r="Q10" s="59">
        <f>Ugovori_OPULJP3[[#This Row],[Bespovratna sredstva - Ukupno (EU+Nac) HRK
= Ukupna ugovorena vrijednost bespovratnih sredstava]]*Ugovori_OPULJP3[[#This Row],[STOPA NACIONALNOG SUFINANCIRANJA %]]</f>
        <v>125400000</v>
      </c>
      <c r="R10" s="60">
        <f>Ugovori_OPULJP3[[#This Row],[Bespovratna sredstva - Nacionalni dio - HRK]]/7.5345</f>
        <v>16643440.175194107</v>
      </c>
      <c r="S10" s="59">
        <v>836000000</v>
      </c>
      <c r="T10" s="60">
        <f>Ugovori_OPULJP3[[#This Row],[Bespovratna sredstva - Ukupno (EU+Nac) HRK
= Ukupna ugovorena vrijednost bespovratnih sredstava]]/7.5345</f>
        <v>110956267.83462738</v>
      </c>
      <c r="U10" s="59">
        <v>0</v>
      </c>
      <c r="V10" s="60">
        <f>Ugovori_OPULJP3[[#This Row],[Javni doprinos korisnika - HRK]]/7.5345</f>
        <v>0</v>
      </c>
      <c r="W10" s="59">
        <v>0</v>
      </c>
      <c r="X10" s="60">
        <f>Ugovori_OPULJP3[[#This Row],[Privatni doprinos korisnika - HRK]]/7.5345</f>
        <v>0</v>
      </c>
      <c r="Y10" s="61">
        <v>836000000</v>
      </c>
      <c r="Z10" s="62">
        <f>Ugovori_OPULJP3[[#This Row],[UKUPNI PRIHVATLJIVI IZDACI
TOTAL ELIGIBLE EXPENDITURE
= Bespovratna sredstva ukupno + doprinos korisnika
= Ukupni prihvatljivi troškovi
= Ukupna ugovorena vrijednost projekta HRK]]/7.5345</f>
        <v>110956267.83462738</v>
      </c>
      <c r="AA10" s="53" t="s">
        <v>37</v>
      </c>
      <c r="AB10" s="53" t="s">
        <v>34</v>
      </c>
      <c r="AC10" s="65" t="s">
        <v>62</v>
      </c>
      <c r="AD10" s="52" t="s">
        <v>39</v>
      </c>
    </row>
    <row r="11" spans="1:31" ht="51" customHeight="1" x14ac:dyDescent="0.2">
      <c r="A11" s="50" t="s">
        <v>63</v>
      </c>
      <c r="B11" s="51" t="s">
        <v>30</v>
      </c>
      <c r="C11" s="52" t="s">
        <v>64</v>
      </c>
      <c r="D11" s="52" t="s">
        <v>65</v>
      </c>
      <c r="E11" s="53" t="s">
        <v>33</v>
      </c>
      <c r="F11" s="54" t="s">
        <v>66</v>
      </c>
      <c r="G11" s="54" t="s">
        <v>34</v>
      </c>
      <c r="H11" s="56">
        <v>42005</v>
      </c>
      <c r="I11" s="56">
        <v>44196</v>
      </c>
      <c r="J11" s="57" t="str">
        <f>IF(Ugovori_OPULJP3[[#This Row],[DATUM ZAVRŠETKA OPERACIJE]]&gt;DATE(2024,12,31),"u provedbi","završen")</f>
        <v>završen</v>
      </c>
      <c r="K11" s="55" t="s">
        <v>35</v>
      </c>
      <c r="L11" s="55" t="s">
        <v>36</v>
      </c>
      <c r="M11" s="69">
        <v>0.91891891591700003</v>
      </c>
      <c r="N11" s="69">
        <v>8.1081084082999993E-2</v>
      </c>
      <c r="O11" s="59">
        <f>Ugovori_OPULJP3[[#This Row],[Bespovratna sredstva - Ukupno (EU+Nac) HRK
= Ukupna ugovorena vrijednost bespovratnih sredstava]]*Ugovori_OPULJP3[[#This Row],[EU STOPA SUFINANCIRANJA %
EU CO-FINANCING RATE %]]</f>
        <v>1017791154.9356264</v>
      </c>
      <c r="P11" s="60">
        <f>Ugovori_OPULJP3[[#This Row],[Bespovratna sredstva - EU dio - HRK]]/7.5345</f>
        <v>135084100.46262211</v>
      </c>
      <c r="Q11" s="59">
        <f>Ugovori_OPULJP3[[#This Row],[Bespovratna sredstva - Ukupno (EU+Nac) HRK
= Ukupna ugovorena vrijednost bespovratnih sredstava]]*Ugovori_OPULJP3[[#This Row],[STOPA NACIONALNOG SUFINANCIRANJA %]]</f>
        <v>89805105.524373621</v>
      </c>
      <c r="R11" s="60">
        <f>Ugovori_OPULJP3[[#This Row],[Bespovratna sredstva - Nacionalni dio - HRK]]/7.5345</f>
        <v>11919185.815166716</v>
      </c>
      <c r="S11" s="59">
        <v>1107596260.46</v>
      </c>
      <c r="T11" s="60">
        <f>Ugovori_OPULJP3[[#This Row],[Bespovratna sredstva - Ukupno (EU+Nac) HRK
= Ukupna ugovorena vrijednost bespovratnih sredstava]]/7.5345</f>
        <v>147003286.27778885</v>
      </c>
      <c r="U11" s="59">
        <v>0</v>
      </c>
      <c r="V11" s="60">
        <f>Ugovori_OPULJP3[[#This Row],[Javni doprinos korisnika - HRK]]/7.5345</f>
        <v>0</v>
      </c>
      <c r="W11" s="59">
        <v>0</v>
      </c>
      <c r="X11" s="60">
        <f>Ugovori_OPULJP3[[#This Row],[Privatni doprinos korisnika - HRK]]/7.5345</f>
        <v>0</v>
      </c>
      <c r="Y11" s="61">
        <v>1107596260.46</v>
      </c>
      <c r="Z11" s="62">
        <f>Ugovori_OPULJP3[[#This Row],[UKUPNI PRIHVATLJIVI IZDACI
TOTAL ELIGIBLE EXPENDITURE
= Bespovratna sredstva ukupno + doprinos korisnika
= Ukupni prihvatljivi troškovi
= Ukupna ugovorena vrijednost projekta HRK]]/7.5345</f>
        <v>147003286.27778885</v>
      </c>
      <c r="AA11" s="53" t="s">
        <v>37</v>
      </c>
      <c r="AB11" s="53" t="s">
        <v>34</v>
      </c>
      <c r="AC11" s="52" t="s">
        <v>67</v>
      </c>
      <c r="AD11" s="52" t="s">
        <v>68</v>
      </c>
    </row>
    <row r="12" spans="1:31" ht="51" customHeight="1" x14ac:dyDescent="0.2">
      <c r="A12" s="50" t="s">
        <v>69</v>
      </c>
      <c r="B12" s="51" t="s">
        <v>30</v>
      </c>
      <c r="C12" s="52" t="s">
        <v>64</v>
      </c>
      <c r="D12" s="52" t="s">
        <v>70</v>
      </c>
      <c r="E12" s="53" t="s">
        <v>33</v>
      </c>
      <c r="F12" s="54" t="s">
        <v>71</v>
      </c>
      <c r="G12" s="54" t="s">
        <v>34</v>
      </c>
      <c r="H12" s="56">
        <v>42033</v>
      </c>
      <c r="I12" s="56">
        <v>45291</v>
      </c>
      <c r="J12" s="57" t="str">
        <f>IF(Ugovori_OPULJP3[[#This Row],[DATUM ZAVRŠETKA OPERACIJE]]&gt;DATE(2024,12,31),"u provedbi","završen")</f>
        <v>završen</v>
      </c>
      <c r="K12" s="55" t="s">
        <v>35</v>
      </c>
      <c r="L12" s="55" t="s">
        <v>36</v>
      </c>
      <c r="M12" s="69">
        <v>0.91891891591700003</v>
      </c>
      <c r="N12" s="69">
        <v>8.1081084082999993E-2</v>
      </c>
      <c r="O12" s="59">
        <f>Ugovori_OPULJP3[[#This Row],[Bespovratna sredstva - Ukupno (EU+Nac) HRK
= Ukupna ugovorena vrijednost bespovratnih sredstava]]*Ugovori_OPULJP3[[#This Row],[EU STOPA SUFINANCIRANJA %
EU CO-FINANCING RATE %]]</f>
        <v>587098062.88679993</v>
      </c>
      <c r="P12" s="60">
        <f>Ugovori_OPULJP3[[#This Row],[Bespovratna sredstva - EU dio - HRK]]/7.5345</f>
        <v>77921303.721122816</v>
      </c>
      <c r="Q12" s="59">
        <f>Ugovori_OPULJP3[[#This Row],[Bespovratna sredstva - Ukupno (EU+Nac) HRK
= Ukupna ugovorena vrijednost bespovratnih sredstava]]*Ugovori_OPULJP3[[#This Row],[STOPA NACIONALNOG SUFINANCIRANJA %]]</f>
        <v>51802772.341875121</v>
      </c>
      <c r="R12" s="60">
        <f>Ugovori_OPULJP3[[#This Row],[Bespovratna sredstva - Nacionalni dio - HRK]]/7.5345</f>
        <v>6875409.4288771804</v>
      </c>
      <c r="S12" s="59">
        <v>638900835.22867501</v>
      </c>
      <c r="T12" s="60">
        <f>Ugovori_OPULJP3[[#This Row],[Bespovratna sredstva - Ukupno (EU+Nac) HRK
= Ukupna ugovorena vrijednost bespovratnih sredstava]]/7.5345</f>
        <v>84796713.149999991</v>
      </c>
      <c r="U12" s="59">
        <v>0</v>
      </c>
      <c r="V12" s="60">
        <f>Ugovori_OPULJP3[[#This Row],[Javni doprinos korisnika - HRK]]/7.5345</f>
        <v>0</v>
      </c>
      <c r="W12" s="59">
        <v>0</v>
      </c>
      <c r="X12" s="60">
        <f>Ugovori_OPULJP3[[#This Row],[Privatni doprinos korisnika - HRK]]/7.5345</f>
        <v>0</v>
      </c>
      <c r="Y12" s="61">
        <v>638900835.22867501</v>
      </c>
      <c r="Z12" s="62">
        <f>Ugovori_OPULJP3[[#This Row],[UKUPNI PRIHVATLJIVI IZDACI
TOTAL ELIGIBLE EXPENDITURE
= Bespovratna sredstva ukupno + doprinos korisnika
= Ukupni prihvatljivi troškovi
= Ukupna ugovorena vrijednost projekta HRK]]/7.5345</f>
        <v>84796713.149999991</v>
      </c>
      <c r="AA12" s="53" t="s">
        <v>37</v>
      </c>
      <c r="AB12" s="53" t="s">
        <v>34</v>
      </c>
      <c r="AC12" s="52" t="s">
        <v>72</v>
      </c>
      <c r="AD12" s="52" t="s">
        <v>68</v>
      </c>
    </row>
    <row r="13" spans="1:31" ht="63.75" customHeight="1" x14ac:dyDescent="0.2">
      <c r="A13" s="70" t="s">
        <v>73</v>
      </c>
      <c r="B13" s="64" t="s">
        <v>30</v>
      </c>
      <c r="C13" s="65" t="s">
        <v>64</v>
      </c>
      <c r="D13" s="65" t="s">
        <v>74</v>
      </c>
      <c r="E13" s="66" t="s">
        <v>75</v>
      </c>
      <c r="F13" s="71" t="s">
        <v>76</v>
      </c>
      <c r="G13" s="71" t="s">
        <v>77</v>
      </c>
      <c r="H13" s="68">
        <v>44383</v>
      </c>
      <c r="I13" s="68">
        <v>45113</v>
      </c>
      <c r="J13" s="57" t="str">
        <f>IF(Ugovori_OPULJP3[[#This Row],[DATUM ZAVRŠETKA OPERACIJE]]&gt;DATE(2024,12,31),"u provedbi","završen")</f>
        <v>završen</v>
      </c>
      <c r="K13" s="67" t="s">
        <v>78</v>
      </c>
      <c r="L13" s="67" t="s">
        <v>78</v>
      </c>
      <c r="M13" s="69">
        <v>0.91891891591700003</v>
      </c>
      <c r="N13" s="69">
        <v>8.1081084082999993E-2</v>
      </c>
      <c r="O13" s="59">
        <f>Ugovori_OPULJP3[[#This Row],[Bespovratna sredstva - Ukupno (EU+Nac) HRK
= Ukupna ugovorena vrijednost bespovratnih sredstava]]*Ugovori_OPULJP3[[#This Row],[EU STOPA SUFINANCIRANJA %
EU CO-FINANCING RATE %]]</f>
        <v>1677806.1361405745</v>
      </c>
      <c r="P13" s="60">
        <f>Ugovori_OPULJP3[[#This Row],[Bespovratna sredstva - EU dio - HRK]]/7.5345</f>
        <v>222683.14236386944</v>
      </c>
      <c r="Q13" s="59">
        <f>Ugovori_OPULJP3[[#This Row],[Bespovratna sredstva - Ukupno (EU+Nac) HRK
= Ukupna ugovorena vrijednost bespovratnih sredstava]]*Ugovori_OPULJP3[[#This Row],[STOPA NACIONALNOG SUFINANCIRANJA %]]</f>
        <v>148041.72385942561</v>
      </c>
      <c r="R13" s="60">
        <f>Ugovori_OPULJP3[[#This Row],[Bespovratna sredstva - Nacionalni dio - HRK]]/7.5345</f>
        <v>19648.513353165519</v>
      </c>
      <c r="S13" s="59">
        <v>1825847.86</v>
      </c>
      <c r="T13" s="60">
        <f>Ugovori_OPULJP3[[#This Row],[Bespovratna sredstva - Ukupno (EU+Nac) HRK
= Ukupna ugovorena vrijednost bespovratnih sredstava]]/7.5345</f>
        <v>242331.65571703497</v>
      </c>
      <c r="U13" s="59">
        <v>0</v>
      </c>
      <c r="V13" s="60">
        <f>Ugovori_OPULJP3[[#This Row],[Javni doprinos korisnika - HRK]]/7.5345</f>
        <v>0</v>
      </c>
      <c r="W13" s="59">
        <v>0</v>
      </c>
      <c r="X13" s="60">
        <f>Ugovori_OPULJP3[[#This Row],[Privatni doprinos korisnika - HRK]]/7.5345</f>
        <v>0</v>
      </c>
      <c r="Y13" s="61">
        <v>1825847.86</v>
      </c>
      <c r="Z13" s="62">
        <f>Ugovori_OPULJP3[[#This Row],[UKUPNI PRIHVATLJIVI IZDACI
TOTAL ELIGIBLE EXPENDITURE
= Bespovratna sredstva ukupno + doprinos korisnika
= Ukupni prihvatljivi troškovi
= Ukupna ugovorena vrijednost projekta HRK]]/7.5345</f>
        <v>242331.65571703497</v>
      </c>
      <c r="AA13" s="53" t="s">
        <v>37</v>
      </c>
      <c r="AB13" s="66" t="s">
        <v>34</v>
      </c>
      <c r="AC13" s="65" t="s">
        <v>79</v>
      </c>
      <c r="AD13" s="72" t="s">
        <v>68</v>
      </c>
    </row>
    <row r="14" spans="1:31" ht="51" customHeight="1" x14ac:dyDescent="0.2">
      <c r="A14" s="70" t="s">
        <v>80</v>
      </c>
      <c r="B14" s="64" t="s">
        <v>30</v>
      </c>
      <c r="C14" s="65" t="s">
        <v>64</v>
      </c>
      <c r="D14" s="65" t="s">
        <v>74</v>
      </c>
      <c r="E14" s="66" t="s">
        <v>75</v>
      </c>
      <c r="F14" s="71" t="s">
        <v>81</v>
      </c>
      <c r="G14" s="71" t="s">
        <v>82</v>
      </c>
      <c r="H14" s="68">
        <v>44389</v>
      </c>
      <c r="I14" s="68">
        <v>45119</v>
      </c>
      <c r="J14" s="57" t="str">
        <f>IF(Ugovori_OPULJP3[[#This Row],[DATUM ZAVRŠETKA OPERACIJE]]&gt;DATE(2024,12,31),"u provedbi","završen")</f>
        <v>završen</v>
      </c>
      <c r="K14" s="67" t="s">
        <v>83</v>
      </c>
      <c r="L14" s="67" t="s">
        <v>83</v>
      </c>
      <c r="M14" s="69">
        <v>0.91891891591700003</v>
      </c>
      <c r="N14" s="69">
        <v>8.1081084082999993E-2</v>
      </c>
      <c r="O14" s="59">
        <f>Ugovori_OPULJP3[[#This Row],[Bespovratna sredstva - Ukupno (EU+Nac) HRK
= Ukupna ugovorena vrijednost bespovratnih sredstava]]*Ugovori_OPULJP3[[#This Row],[EU STOPA SUFINANCIRANJA %
EU CO-FINANCING RATE %]]</f>
        <v>1468524.3195269578</v>
      </c>
      <c r="P14" s="60">
        <f>Ugovori_OPULJP3[[#This Row],[Bespovratna sredstva - EU dio - HRK]]/7.5345</f>
        <v>194906.67191279551</v>
      </c>
      <c r="Q14" s="59">
        <f>Ugovori_OPULJP3[[#This Row],[Bespovratna sredstva - Ukupno (EU+Nac) HRK
= Ukupna ugovorena vrijednost bespovratnih sredstava]]*Ugovori_OPULJP3[[#This Row],[STOPA NACIONALNOG SUFINANCIRANJA %]]</f>
        <v>129575.68047304229</v>
      </c>
      <c r="R14" s="60">
        <f>Ugovori_OPULJP3[[#This Row],[Bespovratna sredstva - Nacionalni dio - HRK]]/7.5345</f>
        <v>17197.648214618392</v>
      </c>
      <c r="S14" s="59">
        <v>1598100</v>
      </c>
      <c r="T14" s="60">
        <f>Ugovori_OPULJP3[[#This Row],[Bespovratna sredstva - Ukupno (EU+Nac) HRK
= Ukupna ugovorena vrijednost bespovratnih sredstava]]/7.5345</f>
        <v>212104.32012741387</v>
      </c>
      <c r="U14" s="59">
        <v>0</v>
      </c>
      <c r="V14" s="60">
        <f>Ugovori_OPULJP3[[#This Row],[Javni doprinos korisnika - HRK]]/7.5345</f>
        <v>0</v>
      </c>
      <c r="W14" s="59">
        <v>0</v>
      </c>
      <c r="X14" s="60">
        <f>Ugovori_OPULJP3[[#This Row],[Privatni doprinos korisnika - HRK]]/7.5345</f>
        <v>0</v>
      </c>
      <c r="Y14" s="61">
        <v>1598100</v>
      </c>
      <c r="Z14" s="62">
        <f>Ugovori_OPULJP3[[#This Row],[UKUPNI PRIHVATLJIVI IZDACI
TOTAL ELIGIBLE EXPENDITURE
= Bespovratna sredstva ukupno + doprinos korisnika
= Ukupni prihvatljivi troškovi
= Ukupna ugovorena vrijednost projekta HRK]]/7.5345</f>
        <v>212104.32012741387</v>
      </c>
      <c r="AA14" s="66" t="s">
        <v>37</v>
      </c>
      <c r="AB14" s="66" t="s">
        <v>34</v>
      </c>
      <c r="AC14" s="65" t="s">
        <v>84</v>
      </c>
      <c r="AD14" s="72" t="s">
        <v>68</v>
      </c>
    </row>
    <row r="15" spans="1:31" ht="63.75" customHeight="1" x14ac:dyDescent="0.2">
      <c r="A15" s="70" t="s">
        <v>85</v>
      </c>
      <c r="B15" s="64" t="s">
        <v>30</v>
      </c>
      <c r="C15" s="65" t="s">
        <v>64</v>
      </c>
      <c r="D15" s="65" t="s">
        <v>74</v>
      </c>
      <c r="E15" s="66" t="s">
        <v>75</v>
      </c>
      <c r="F15" s="71" t="s">
        <v>86</v>
      </c>
      <c r="G15" s="71" t="s">
        <v>87</v>
      </c>
      <c r="H15" s="68">
        <v>44389</v>
      </c>
      <c r="I15" s="68">
        <v>45119</v>
      </c>
      <c r="J15" s="57" t="str">
        <f>IF(Ugovori_OPULJP3[[#This Row],[DATUM ZAVRŠETKA OPERACIJE]]&gt;DATE(2024,12,31),"u provedbi","završen")</f>
        <v>završen</v>
      </c>
      <c r="K15" s="67" t="s">
        <v>88</v>
      </c>
      <c r="L15" s="67" t="s">
        <v>83</v>
      </c>
      <c r="M15" s="69">
        <v>0.91891891591700003</v>
      </c>
      <c r="N15" s="69">
        <v>8.1081084082999993E-2</v>
      </c>
      <c r="O15" s="59">
        <f>Ugovori_OPULJP3[[#This Row],[Bespovratna sredstva - Ukupno (EU+Nac) HRK
= Ukupna ugovorena vrijednost bespovratnih sredstava]]*Ugovori_OPULJP3[[#This Row],[EU STOPA SUFINANCIRANJA %
EU CO-FINANCING RATE %]]</f>
        <v>1252008.6445585941</v>
      </c>
      <c r="P15" s="60">
        <f>Ugovori_OPULJP3[[#This Row],[Bespovratna sredstva - EU dio - HRK]]/7.5345</f>
        <v>166170.10346520593</v>
      </c>
      <c r="Q15" s="59">
        <f>Ugovori_OPULJP3[[#This Row],[Bespovratna sredstva - Ukupno (EU+Nac) HRK
= Ukupna ugovorena vrijednost bespovratnih sredstava]]*Ugovori_OPULJP3[[#This Row],[STOPA NACIONALNOG SUFINANCIRANJA %]]</f>
        <v>110471.35544140583</v>
      </c>
      <c r="R15" s="60">
        <f>Ugovori_OPULJP3[[#This Row],[Bespovratna sredstva - Nacionalni dio - HRK]]/7.5345</f>
        <v>14662.068543553763</v>
      </c>
      <c r="S15" s="59">
        <v>1362480</v>
      </c>
      <c r="T15" s="60">
        <f>Ugovori_OPULJP3[[#This Row],[Bespovratna sredstva - Ukupno (EU+Nac) HRK
= Ukupna ugovorena vrijednost bespovratnih sredstava]]/7.5345</f>
        <v>180832.17200875969</v>
      </c>
      <c r="U15" s="59">
        <v>0</v>
      </c>
      <c r="V15" s="60">
        <f>Ugovori_OPULJP3[[#This Row],[Javni doprinos korisnika - HRK]]/7.5345</f>
        <v>0</v>
      </c>
      <c r="W15" s="59">
        <v>0</v>
      </c>
      <c r="X15" s="60">
        <f>Ugovori_OPULJP3[[#This Row],[Privatni doprinos korisnika - HRK]]/7.5345</f>
        <v>0</v>
      </c>
      <c r="Y15" s="61">
        <v>1362480</v>
      </c>
      <c r="Z15" s="62">
        <f>Ugovori_OPULJP3[[#This Row],[UKUPNI PRIHVATLJIVI IZDACI
TOTAL ELIGIBLE EXPENDITURE
= Bespovratna sredstva ukupno + doprinos korisnika
= Ukupni prihvatljivi troškovi
= Ukupna ugovorena vrijednost projekta HRK]]/7.5345</f>
        <v>180832.17200875969</v>
      </c>
      <c r="AA15" s="66" t="s">
        <v>37</v>
      </c>
      <c r="AB15" s="66" t="s">
        <v>34</v>
      </c>
      <c r="AC15" s="65" t="s">
        <v>89</v>
      </c>
      <c r="AD15" s="72" t="s">
        <v>68</v>
      </c>
    </row>
    <row r="16" spans="1:31" ht="51" customHeight="1" x14ac:dyDescent="0.2">
      <c r="A16" s="70" t="s">
        <v>90</v>
      </c>
      <c r="B16" s="64" t="s">
        <v>30</v>
      </c>
      <c r="C16" s="65" t="s">
        <v>64</v>
      </c>
      <c r="D16" s="65" t="s">
        <v>74</v>
      </c>
      <c r="E16" s="66" t="s">
        <v>75</v>
      </c>
      <c r="F16" s="71" t="s">
        <v>91</v>
      </c>
      <c r="G16" s="71" t="s">
        <v>92</v>
      </c>
      <c r="H16" s="68">
        <v>44383</v>
      </c>
      <c r="I16" s="68">
        <v>45113</v>
      </c>
      <c r="J16" s="57" t="str">
        <f>IF(Ugovori_OPULJP3[[#This Row],[DATUM ZAVRŠETKA OPERACIJE]]&gt;DATE(2024,12,31),"u provedbi","završen")</f>
        <v>završen</v>
      </c>
      <c r="K16" s="67" t="s">
        <v>93</v>
      </c>
      <c r="L16" s="67" t="s">
        <v>93</v>
      </c>
      <c r="M16" s="69">
        <v>0.91891891591700003</v>
      </c>
      <c r="N16" s="69">
        <v>8.1081084082999993E-2</v>
      </c>
      <c r="O16" s="59">
        <f>Ugovori_OPULJP3[[#This Row],[Bespovratna sredstva - Ukupno (EU+Nac) HRK
= Ukupna ugovorena vrijednost bespovratnih sredstava]]*Ugovori_OPULJP3[[#This Row],[EU STOPA SUFINANCIRANJA %
EU CO-FINANCING RATE %]]</f>
        <v>1617885.400120107</v>
      </c>
      <c r="P16" s="60">
        <f>Ugovori_OPULJP3[[#This Row],[Bespovratna sredstva - EU dio - HRK]]/7.5345</f>
        <v>214730.29399696155</v>
      </c>
      <c r="Q16" s="59">
        <f>Ugovori_OPULJP3[[#This Row],[Bespovratna sredstva - Ukupno (EU+Nac) HRK
= Ukupna ugovorena vrijednost bespovratnih sredstava]]*Ugovori_OPULJP3[[#This Row],[STOPA NACIONALNOG SUFINANCIRANJA %]]</f>
        <v>142754.5998798931</v>
      </c>
      <c r="R16" s="60">
        <f>Ugovori_OPULJP3[[#This Row],[Bespovratna sredstva - Nacionalni dio - HRK]]/7.5345</f>
        <v>18946.79141016565</v>
      </c>
      <c r="S16" s="59">
        <v>1760640</v>
      </c>
      <c r="T16" s="60">
        <f>Ugovori_OPULJP3[[#This Row],[Bespovratna sredstva - Ukupno (EU+Nac) HRK
= Ukupna ugovorena vrijednost bespovratnih sredstava]]/7.5345</f>
        <v>233677.08540712719</v>
      </c>
      <c r="U16" s="59">
        <v>0</v>
      </c>
      <c r="V16" s="60">
        <f>Ugovori_OPULJP3[[#This Row],[Javni doprinos korisnika - HRK]]/7.5345</f>
        <v>0</v>
      </c>
      <c r="W16" s="59">
        <v>0</v>
      </c>
      <c r="X16" s="60">
        <f>Ugovori_OPULJP3[[#This Row],[Privatni doprinos korisnika - HRK]]/7.5345</f>
        <v>0</v>
      </c>
      <c r="Y16" s="61">
        <v>1760640</v>
      </c>
      <c r="Z16" s="62">
        <f>Ugovori_OPULJP3[[#This Row],[UKUPNI PRIHVATLJIVI IZDACI
TOTAL ELIGIBLE EXPENDITURE
= Bespovratna sredstva ukupno + doprinos korisnika
= Ukupni prihvatljivi troškovi
= Ukupna ugovorena vrijednost projekta HRK]]/7.5345</f>
        <v>233677.08540712719</v>
      </c>
      <c r="AA16" s="66" t="s">
        <v>37</v>
      </c>
      <c r="AB16" s="66" t="s">
        <v>34</v>
      </c>
      <c r="AC16" s="65" t="s">
        <v>94</v>
      </c>
      <c r="AD16" s="72" t="s">
        <v>68</v>
      </c>
    </row>
    <row r="17" spans="1:30" ht="51" customHeight="1" x14ac:dyDescent="0.2">
      <c r="A17" s="70" t="s">
        <v>95</v>
      </c>
      <c r="B17" s="64" t="s">
        <v>30</v>
      </c>
      <c r="C17" s="65" t="s">
        <v>64</v>
      </c>
      <c r="D17" s="65" t="s">
        <v>74</v>
      </c>
      <c r="E17" s="66" t="s">
        <v>75</v>
      </c>
      <c r="F17" s="71" t="s">
        <v>96</v>
      </c>
      <c r="G17" s="71" t="s">
        <v>97</v>
      </c>
      <c r="H17" s="68">
        <v>44383</v>
      </c>
      <c r="I17" s="56">
        <v>45052</v>
      </c>
      <c r="J17" s="57" t="str">
        <f>IF(Ugovori_OPULJP3[[#This Row],[DATUM ZAVRŠETKA OPERACIJE]]&gt;DATE(2024,12,31),"u provedbi","završen")</f>
        <v>završen</v>
      </c>
      <c r="K17" s="67" t="s">
        <v>98</v>
      </c>
      <c r="L17" s="67" t="s">
        <v>98</v>
      </c>
      <c r="M17" s="69">
        <v>0.91891891591700003</v>
      </c>
      <c r="N17" s="69">
        <v>8.1081084082999993E-2</v>
      </c>
      <c r="O17" s="59">
        <f>Ugovori_OPULJP3[[#This Row],[Bespovratna sredstva - Ukupno (EU+Nac) HRK
= Ukupna ugovorena vrijednost bespovratnih sredstava]]*Ugovori_OPULJP3[[#This Row],[EU STOPA SUFINANCIRANJA %
EU CO-FINANCING RATE %]]</f>
        <v>822542.28650211298</v>
      </c>
      <c r="P17" s="60">
        <f>Ugovori_OPULJP3[[#This Row],[Bespovratna sredstva - EU dio - HRK]]/7.5345</f>
        <v>109170.12230434839</v>
      </c>
      <c r="Q17" s="59">
        <f>Ugovori_OPULJP3[[#This Row],[Bespovratna sredstva - Ukupno (EU+Nac) HRK
= Ukupna ugovorena vrijednost bespovratnih sredstava]]*Ugovori_OPULJP3[[#This Row],[STOPA NACIONALNOG SUFINANCIRANJA %]]</f>
        <v>72577.263497887121</v>
      </c>
      <c r="R17" s="60">
        <f>Ugovori_OPULJP3[[#This Row],[Bespovratna sredstva - Nacionalni dio - HRK]]/7.5345</f>
        <v>9632.6582384879039</v>
      </c>
      <c r="S17" s="59">
        <v>895119.55</v>
      </c>
      <c r="T17" s="60">
        <f>Ugovori_OPULJP3[[#This Row],[Bespovratna sredstva - Ukupno (EU+Nac) HRK
= Ukupna ugovorena vrijednost bespovratnih sredstava]]/7.5345</f>
        <v>118802.78054283629</v>
      </c>
      <c r="U17" s="59">
        <v>0</v>
      </c>
      <c r="V17" s="60">
        <f>Ugovori_OPULJP3[[#This Row],[Javni doprinos korisnika - HRK]]/7.5345</f>
        <v>0</v>
      </c>
      <c r="W17" s="59">
        <v>0</v>
      </c>
      <c r="X17" s="60">
        <f>Ugovori_OPULJP3[[#This Row],[Privatni doprinos korisnika - HRK]]/7.5345</f>
        <v>0</v>
      </c>
      <c r="Y17" s="61">
        <v>895119.55</v>
      </c>
      <c r="Z17" s="62">
        <f>Ugovori_OPULJP3[[#This Row],[UKUPNI PRIHVATLJIVI IZDACI
TOTAL ELIGIBLE EXPENDITURE
= Bespovratna sredstva ukupno + doprinos korisnika
= Ukupni prihvatljivi troškovi
= Ukupna ugovorena vrijednost projekta HRK]]/7.5345</f>
        <v>118802.78054283629</v>
      </c>
      <c r="AA17" s="66" t="s">
        <v>37</v>
      </c>
      <c r="AB17" s="66" t="s">
        <v>34</v>
      </c>
      <c r="AC17" s="65" t="s">
        <v>99</v>
      </c>
      <c r="AD17" s="72" t="s">
        <v>68</v>
      </c>
    </row>
    <row r="18" spans="1:30" ht="51" customHeight="1" x14ac:dyDescent="0.2">
      <c r="A18" s="70" t="s">
        <v>100</v>
      </c>
      <c r="B18" s="64" t="s">
        <v>30</v>
      </c>
      <c r="C18" s="65" t="s">
        <v>64</v>
      </c>
      <c r="D18" s="65" t="s">
        <v>74</v>
      </c>
      <c r="E18" s="66" t="s">
        <v>75</v>
      </c>
      <c r="F18" s="71" t="s">
        <v>101</v>
      </c>
      <c r="G18" s="71" t="s">
        <v>102</v>
      </c>
      <c r="H18" s="68">
        <v>44393</v>
      </c>
      <c r="I18" s="68">
        <v>45123</v>
      </c>
      <c r="J18" s="57" t="str">
        <f>IF(Ugovori_OPULJP3[[#This Row],[DATUM ZAVRŠETKA OPERACIJE]]&gt;DATE(2024,12,31),"u provedbi","završen")</f>
        <v>završen</v>
      </c>
      <c r="K18" s="67" t="s">
        <v>103</v>
      </c>
      <c r="L18" s="67" t="s">
        <v>103</v>
      </c>
      <c r="M18" s="69">
        <v>0.91891891591700003</v>
      </c>
      <c r="N18" s="69">
        <v>8.1081084082999993E-2</v>
      </c>
      <c r="O18" s="59">
        <f>Ugovori_OPULJP3[[#This Row],[Bespovratna sredstva - Ukupno (EU+Nac) HRK
= Ukupna ugovorena vrijednost bespovratnih sredstava]]*Ugovori_OPULJP3[[#This Row],[EU STOPA SUFINANCIRANJA %
EU CO-FINANCING RATE %]]</f>
        <v>1237461.8824439533</v>
      </c>
      <c r="P18" s="60">
        <f>Ugovori_OPULJP3[[#This Row],[Bespovratna sredstva - EU dio - HRK]]/7.5345</f>
        <v>164239.41634401132</v>
      </c>
      <c r="Q18" s="59">
        <f>Ugovori_OPULJP3[[#This Row],[Bespovratna sredstva - Ukupno (EU+Nac) HRK
= Ukupna ugovorena vrijednost bespovratnih sredstava]]*Ugovori_OPULJP3[[#This Row],[STOPA NACIONALNOG SUFINANCIRANJA %]]</f>
        <v>109187.81755604671</v>
      </c>
      <c r="R18" s="60">
        <f>Ugovori_OPULJP3[[#This Row],[Bespovratna sredstva - Nacionalni dio - HRK]]/7.5345</f>
        <v>14491.71379070233</v>
      </c>
      <c r="S18" s="59">
        <v>1346649.7</v>
      </c>
      <c r="T18" s="60">
        <f>Ugovori_OPULJP3[[#This Row],[Bespovratna sredstva - Ukupno (EU+Nac) HRK
= Ukupna ugovorena vrijednost bespovratnih sredstava]]/7.5345</f>
        <v>178731.13013471363</v>
      </c>
      <c r="U18" s="59">
        <v>0</v>
      </c>
      <c r="V18" s="60">
        <f>Ugovori_OPULJP3[[#This Row],[Javni doprinos korisnika - HRK]]/7.5345</f>
        <v>0</v>
      </c>
      <c r="W18" s="59">
        <v>0</v>
      </c>
      <c r="X18" s="60">
        <f>Ugovori_OPULJP3[[#This Row],[Privatni doprinos korisnika - HRK]]/7.5345</f>
        <v>0</v>
      </c>
      <c r="Y18" s="61">
        <v>1346649.7</v>
      </c>
      <c r="Z18" s="62">
        <f>Ugovori_OPULJP3[[#This Row],[UKUPNI PRIHVATLJIVI IZDACI
TOTAL ELIGIBLE EXPENDITURE
= Bespovratna sredstva ukupno + doprinos korisnika
= Ukupni prihvatljivi troškovi
= Ukupna ugovorena vrijednost projekta HRK]]/7.5345</f>
        <v>178731.13013471363</v>
      </c>
      <c r="AA18" s="66" t="s">
        <v>37</v>
      </c>
      <c r="AB18" s="66" t="s">
        <v>34</v>
      </c>
      <c r="AC18" s="65" t="s">
        <v>104</v>
      </c>
      <c r="AD18" s="72" t="s">
        <v>68</v>
      </c>
    </row>
    <row r="19" spans="1:30" ht="51" customHeight="1" x14ac:dyDescent="0.2">
      <c r="A19" s="70" t="s">
        <v>105</v>
      </c>
      <c r="B19" s="64" t="s">
        <v>30</v>
      </c>
      <c r="C19" s="65" t="s">
        <v>64</v>
      </c>
      <c r="D19" s="65" t="s">
        <v>74</v>
      </c>
      <c r="E19" s="66" t="s">
        <v>75</v>
      </c>
      <c r="F19" s="71" t="s">
        <v>106</v>
      </c>
      <c r="G19" s="54" t="s">
        <v>107</v>
      </c>
      <c r="H19" s="68">
        <v>44392</v>
      </c>
      <c r="I19" s="68">
        <v>45122</v>
      </c>
      <c r="J19" s="57" t="str">
        <f>IF(Ugovori_OPULJP3[[#This Row],[DATUM ZAVRŠETKA OPERACIJE]]&gt;DATE(2024,12,31),"u provedbi","završen")</f>
        <v>završen</v>
      </c>
      <c r="K19" s="67" t="s">
        <v>108</v>
      </c>
      <c r="L19" s="67" t="s">
        <v>98</v>
      </c>
      <c r="M19" s="69">
        <v>0.91891891591700003</v>
      </c>
      <c r="N19" s="69">
        <v>8.1081084082999993E-2</v>
      </c>
      <c r="O19" s="59">
        <f>Ugovori_OPULJP3[[#This Row],[Bespovratna sredstva - Ukupno (EU+Nac) HRK
= Ukupna ugovorena vrijednost bespovratnih sredstava]]*Ugovori_OPULJP3[[#This Row],[EU STOPA SUFINANCIRANJA %
EU CO-FINANCING RATE %]]</f>
        <v>1440545.8023210606</v>
      </c>
      <c r="P19" s="60">
        <f>Ugovori_OPULJP3[[#This Row],[Bespovratna sredstva - EU dio - HRK]]/7.5345</f>
        <v>191193.2845339519</v>
      </c>
      <c r="Q19" s="59">
        <f>Ugovori_OPULJP3[[#This Row],[Bespovratna sredstva - Ukupno (EU+Nac) HRK
= Ukupna ugovorena vrijednost bespovratnih sredstava]]*Ugovori_OPULJP3[[#This Row],[STOPA NACIONALNOG SUFINANCIRANJA %]]</f>
        <v>127106.98767893953</v>
      </c>
      <c r="R19" s="60">
        <f>Ugovori_OPULJP3[[#This Row],[Bespovratna sredstva - Nacionalni dio - HRK]]/7.5345</f>
        <v>16869.996373872124</v>
      </c>
      <c r="S19" s="59">
        <v>1567652.79</v>
      </c>
      <c r="T19" s="60">
        <f>Ugovori_OPULJP3[[#This Row],[Bespovratna sredstva - Ukupno (EU+Nac) HRK
= Ukupna ugovorena vrijednost bespovratnih sredstava]]/7.5345</f>
        <v>208063.280907824</v>
      </c>
      <c r="U19" s="59">
        <v>0</v>
      </c>
      <c r="V19" s="60">
        <f>Ugovori_OPULJP3[[#This Row],[Javni doprinos korisnika - HRK]]/7.5345</f>
        <v>0</v>
      </c>
      <c r="W19" s="59">
        <v>0</v>
      </c>
      <c r="X19" s="60">
        <f>Ugovori_OPULJP3[[#This Row],[Privatni doprinos korisnika - HRK]]/7.5345</f>
        <v>0</v>
      </c>
      <c r="Y19" s="61">
        <v>1567652.79</v>
      </c>
      <c r="Z19" s="62">
        <f>Ugovori_OPULJP3[[#This Row],[UKUPNI PRIHVATLJIVI IZDACI
TOTAL ELIGIBLE EXPENDITURE
= Bespovratna sredstva ukupno + doprinos korisnika
= Ukupni prihvatljivi troškovi
= Ukupna ugovorena vrijednost projekta HRK]]/7.5345</f>
        <v>208063.280907824</v>
      </c>
      <c r="AA19" s="66" t="s">
        <v>37</v>
      </c>
      <c r="AB19" s="66" t="s">
        <v>34</v>
      </c>
      <c r="AC19" s="65" t="s">
        <v>109</v>
      </c>
      <c r="AD19" s="72" t="s">
        <v>68</v>
      </c>
    </row>
    <row r="20" spans="1:30" ht="51" customHeight="1" x14ac:dyDescent="0.2">
      <c r="A20" s="70" t="s">
        <v>110</v>
      </c>
      <c r="B20" s="64" t="s">
        <v>30</v>
      </c>
      <c r="C20" s="65" t="s">
        <v>64</v>
      </c>
      <c r="D20" s="65" t="s">
        <v>74</v>
      </c>
      <c r="E20" s="66" t="s">
        <v>75</v>
      </c>
      <c r="F20" s="71" t="s">
        <v>111</v>
      </c>
      <c r="G20" s="71" t="s">
        <v>112</v>
      </c>
      <c r="H20" s="68">
        <v>44383</v>
      </c>
      <c r="I20" s="68">
        <v>45113</v>
      </c>
      <c r="J20" s="57" t="str">
        <f>IF(Ugovori_OPULJP3[[#This Row],[DATUM ZAVRŠETKA OPERACIJE]]&gt;DATE(2024,12,31),"u provedbi","završen")</f>
        <v>završen</v>
      </c>
      <c r="K20" s="67" t="s">
        <v>36</v>
      </c>
      <c r="L20" s="67" t="s">
        <v>36</v>
      </c>
      <c r="M20" s="69">
        <v>0.91891891591700003</v>
      </c>
      <c r="N20" s="69">
        <v>8.1081084082999993E-2</v>
      </c>
      <c r="O20" s="59">
        <f>Ugovori_OPULJP3[[#This Row],[Bespovratna sredstva - Ukupno (EU+Nac) HRK
= Ukupna ugovorena vrijednost bespovratnih sredstava]]*Ugovori_OPULJP3[[#This Row],[EU STOPA SUFINANCIRANJA %
EU CO-FINANCING RATE %]]</f>
        <v>1837102.6967012666</v>
      </c>
      <c r="P20" s="60">
        <f>Ugovori_OPULJP3[[#This Row],[Bespovratna sredstva - EU dio - HRK]]/7.5345</f>
        <v>243825.42925227506</v>
      </c>
      <c r="Q20" s="59">
        <f>Ugovori_OPULJP3[[#This Row],[Bespovratna sredstva - Ukupno (EU+Nac) HRK
= Ukupna ugovorena vrijednost bespovratnih sredstava]]*Ugovori_OPULJP3[[#This Row],[STOPA NACIONALNOG SUFINANCIRANJA %]]</f>
        <v>162097.30329873358</v>
      </c>
      <c r="R20" s="60">
        <f>Ugovori_OPULJP3[[#This Row],[Bespovratna sredstva - Nacionalni dio - HRK]]/7.5345</f>
        <v>21514.009330245346</v>
      </c>
      <c r="S20" s="59">
        <v>1999200</v>
      </c>
      <c r="T20" s="60">
        <f>Ugovori_OPULJP3[[#This Row],[Bespovratna sredstva - Ukupno (EU+Nac) HRK
= Ukupna ugovorena vrijednost bespovratnih sredstava]]/7.5345</f>
        <v>265339.43858252041</v>
      </c>
      <c r="U20" s="59">
        <v>0</v>
      </c>
      <c r="V20" s="60">
        <f>Ugovori_OPULJP3[[#This Row],[Javni doprinos korisnika - HRK]]/7.5345</f>
        <v>0</v>
      </c>
      <c r="W20" s="59">
        <v>0</v>
      </c>
      <c r="X20" s="60">
        <f>Ugovori_OPULJP3[[#This Row],[Privatni doprinos korisnika - HRK]]/7.5345</f>
        <v>0</v>
      </c>
      <c r="Y20" s="61">
        <v>1999200</v>
      </c>
      <c r="Z20" s="62">
        <f>Ugovori_OPULJP3[[#This Row],[UKUPNI PRIHVATLJIVI IZDACI
TOTAL ELIGIBLE EXPENDITURE
= Bespovratna sredstva ukupno + doprinos korisnika
= Ukupni prihvatljivi troškovi
= Ukupna ugovorena vrijednost projekta HRK]]/7.5345</f>
        <v>265339.43858252041</v>
      </c>
      <c r="AA20" s="66" t="s">
        <v>37</v>
      </c>
      <c r="AB20" s="66" t="s">
        <v>34</v>
      </c>
      <c r="AC20" s="65" t="s">
        <v>113</v>
      </c>
      <c r="AD20" s="72" t="s">
        <v>68</v>
      </c>
    </row>
    <row r="21" spans="1:30" ht="51" customHeight="1" x14ac:dyDescent="0.2">
      <c r="A21" s="70" t="s">
        <v>114</v>
      </c>
      <c r="B21" s="64" t="s">
        <v>30</v>
      </c>
      <c r="C21" s="65" t="s">
        <v>64</v>
      </c>
      <c r="D21" s="65" t="s">
        <v>74</v>
      </c>
      <c r="E21" s="66" t="s">
        <v>75</v>
      </c>
      <c r="F21" s="71" t="s">
        <v>115</v>
      </c>
      <c r="G21" s="71" t="s">
        <v>116</v>
      </c>
      <c r="H21" s="68">
        <v>44389</v>
      </c>
      <c r="I21" s="68">
        <v>45119</v>
      </c>
      <c r="J21" s="57" t="str">
        <f>IF(Ugovori_OPULJP3[[#This Row],[DATUM ZAVRŠETKA OPERACIJE]]&gt;DATE(2024,12,31),"u provedbi","završen")</f>
        <v>završen</v>
      </c>
      <c r="K21" s="67" t="s">
        <v>103</v>
      </c>
      <c r="L21" s="67" t="s">
        <v>103</v>
      </c>
      <c r="M21" s="69">
        <v>0.91891891591700003</v>
      </c>
      <c r="N21" s="69">
        <v>8.1081084082999993E-2</v>
      </c>
      <c r="O21" s="59">
        <f>Ugovori_OPULJP3[[#This Row],[Bespovratna sredstva - Ukupno (EU+Nac) HRK
= Ukupna ugovorena vrijednost bespovratnih sredstava]]*Ugovori_OPULJP3[[#This Row],[EU STOPA SUFINANCIRANJA %
EU CO-FINANCING RATE %]]</f>
        <v>1086717.7369904576</v>
      </c>
      <c r="P21" s="60">
        <f>Ugovori_OPULJP3[[#This Row],[Bespovratna sredstva - EU dio - HRK]]/7.5345</f>
        <v>144232.23000736049</v>
      </c>
      <c r="Q21" s="59">
        <f>Ugovori_OPULJP3[[#This Row],[Bespovratna sredstva - Ukupno (EU+Nac) HRK
= Ukupna ugovorena vrijednost bespovratnih sredstava]]*Ugovori_OPULJP3[[#This Row],[STOPA NACIONALNOG SUFINANCIRANJA %]]</f>
        <v>95886.863009542576</v>
      </c>
      <c r="R21" s="60">
        <f>Ugovori_OPULJP3[[#This Row],[Bespovratna sredstva - Nacionalni dio - HRK]]/7.5345</f>
        <v>12726.373748695012</v>
      </c>
      <c r="S21" s="59">
        <v>1182604.6000000001</v>
      </c>
      <c r="T21" s="60">
        <f>Ugovori_OPULJP3[[#This Row],[Bespovratna sredstva - Ukupno (EU+Nac) HRK
= Ukupna ugovorena vrijednost bespovratnih sredstava]]/7.5345</f>
        <v>156958.60375605547</v>
      </c>
      <c r="U21" s="59">
        <v>0</v>
      </c>
      <c r="V21" s="60">
        <f>Ugovori_OPULJP3[[#This Row],[Javni doprinos korisnika - HRK]]/7.5345</f>
        <v>0</v>
      </c>
      <c r="W21" s="59">
        <v>0</v>
      </c>
      <c r="X21" s="60">
        <f>Ugovori_OPULJP3[[#This Row],[Privatni doprinos korisnika - HRK]]/7.5345</f>
        <v>0</v>
      </c>
      <c r="Y21" s="61">
        <v>1182604.6000000001</v>
      </c>
      <c r="Z21" s="62">
        <f>Ugovori_OPULJP3[[#This Row],[UKUPNI PRIHVATLJIVI IZDACI
TOTAL ELIGIBLE EXPENDITURE
= Bespovratna sredstva ukupno + doprinos korisnika
= Ukupni prihvatljivi troškovi
= Ukupna ugovorena vrijednost projekta HRK]]/7.5345</f>
        <v>156958.60375605547</v>
      </c>
      <c r="AA21" s="66" t="s">
        <v>37</v>
      </c>
      <c r="AB21" s="66" t="s">
        <v>34</v>
      </c>
      <c r="AC21" s="65" t="s">
        <v>117</v>
      </c>
      <c r="AD21" s="72" t="s">
        <v>68</v>
      </c>
    </row>
    <row r="22" spans="1:30" ht="51" customHeight="1" x14ac:dyDescent="0.2">
      <c r="A22" s="70" t="s">
        <v>118</v>
      </c>
      <c r="B22" s="64" t="s">
        <v>30</v>
      </c>
      <c r="C22" s="65" t="s">
        <v>64</v>
      </c>
      <c r="D22" s="65" t="s">
        <v>74</v>
      </c>
      <c r="E22" s="66" t="s">
        <v>75</v>
      </c>
      <c r="F22" s="71" t="s">
        <v>119</v>
      </c>
      <c r="G22" s="71" t="s">
        <v>120</v>
      </c>
      <c r="H22" s="68">
        <v>44389</v>
      </c>
      <c r="I22" s="68">
        <v>44938</v>
      </c>
      <c r="J22" s="57" t="str">
        <f>IF(Ugovori_OPULJP3[[#This Row],[DATUM ZAVRŠETKA OPERACIJE]]&gt;DATE(2024,12,31),"u provedbi","završen")</f>
        <v>završen</v>
      </c>
      <c r="K22" s="67" t="s">
        <v>108</v>
      </c>
      <c r="L22" s="67" t="s">
        <v>98</v>
      </c>
      <c r="M22" s="69">
        <v>0.91891891591700003</v>
      </c>
      <c r="N22" s="69">
        <v>8.1081084082999993E-2</v>
      </c>
      <c r="O22" s="59">
        <f>Ugovori_OPULJP3[[#This Row],[Bespovratna sredstva - Ukupno (EU+Nac) HRK
= Ukupna ugovorena vrijednost bespovratnih sredstava]]*Ugovori_OPULJP3[[#This Row],[EU STOPA SUFINANCIRANJA %
EU CO-FINANCING RATE %]]</f>
        <v>1431329.6153241408</v>
      </c>
      <c r="P22" s="60">
        <f>Ugovori_OPULJP3[[#This Row],[Bespovratna sredstva - EU dio - HRK]]/7.5345</f>
        <v>189970.08631284634</v>
      </c>
      <c r="Q22" s="59">
        <f>Ugovori_OPULJP3[[#This Row],[Bespovratna sredstva - Ukupno (EU+Nac) HRK
= Ukupna ugovorena vrijednost bespovratnih sredstava]]*Ugovori_OPULJP3[[#This Row],[STOPA NACIONALNOG SUFINANCIRANJA %]]</f>
        <v>126293.79467585917</v>
      </c>
      <c r="R22" s="60">
        <f>Ugovori_OPULJP3[[#This Row],[Bespovratna sredstva - Nacionalni dio - HRK]]/7.5345</f>
        <v>16762.067114720176</v>
      </c>
      <c r="S22" s="59">
        <v>1557623.41</v>
      </c>
      <c r="T22" s="60">
        <f>Ugovori_OPULJP3[[#This Row],[Bespovratna sredstva - Ukupno (EU+Nac) HRK
= Ukupna ugovorena vrijednost bespovratnih sredstava]]/7.5345</f>
        <v>206732.15342756652</v>
      </c>
      <c r="U22" s="59">
        <v>0</v>
      </c>
      <c r="V22" s="60">
        <f>Ugovori_OPULJP3[[#This Row],[Javni doprinos korisnika - HRK]]/7.5345</f>
        <v>0</v>
      </c>
      <c r="W22" s="59">
        <v>0</v>
      </c>
      <c r="X22" s="60">
        <f>Ugovori_OPULJP3[[#This Row],[Privatni doprinos korisnika - HRK]]/7.5345</f>
        <v>0</v>
      </c>
      <c r="Y22" s="61">
        <v>1557623.41</v>
      </c>
      <c r="Z22" s="62">
        <f>Ugovori_OPULJP3[[#This Row],[UKUPNI PRIHVATLJIVI IZDACI
TOTAL ELIGIBLE EXPENDITURE
= Bespovratna sredstva ukupno + doprinos korisnika
= Ukupni prihvatljivi troškovi
= Ukupna ugovorena vrijednost projekta HRK]]/7.5345</f>
        <v>206732.15342756652</v>
      </c>
      <c r="AA22" s="66" t="s">
        <v>37</v>
      </c>
      <c r="AB22" s="66" t="s">
        <v>34</v>
      </c>
      <c r="AC22" s="65" t="s">
        <v>121</v>
      </c>
      <c r="AD22" s="72" t="s">
        <v>68</v>
      </c>
    </row>
    <row r="23" spans="1:30" ht="51" customHeight="1" x14ac:dyDescent="0.2">
      <c r="A23" s="70" t="s">
        <v>122</v>
      </c>
      <c r="B23" s="64" t="s">
        <v>30</v>
      </c>
      <c r="C23" s="65" t="s">
        <v>64</v>
      </c>
      <c r="D23" s="65" t="s">
        <v>74</v>
      </c>
      <c r="E23" s="66" t="s">
        <v>75</v>
      </c>
      <c r="F23" s="71" t="s">
        <v>123</v>
      </c>
      <c r="G23" s="71" t="s">
        <v>124</v>
      </c>
      <c r="H23" s="68">
        <v>44383</v>
      </c>
      <c r="I23" s="68">
        <v>45113</v>
      </c>
      <c r="J23" s="57" t="str">
        <f>IF(Ugovori_OPULJP3[[#This Row],[DATUM ZAVRŠETKA OPERACIJE]]&gt;DATE(2024,12,31),"u provedbi","završen")</f>
        <v>završen</v>
      </c>
      <c r="K23" s="67" t="s">
        <v>36</v>
      </c>
      <c r="L23" s="67" t="s">
        <v>36</v>
      </c>
      <c r="M23" s="69">
        <v>0.91891891591700003</v>
      </c>
      <c r="N23" s="69">
        <v>8.1081084082999993E-2</v>
      </c>
      <c r="O23" s="59">
        <f>Ugovori_OPULJP3[[#This Row],[Bespovratna sredstva - Ukupno (EU+Nac) HRK
= Ukupna ugovorena vrijednost bespovratnih sredstava]]*Ugovori_OPULJP3[[#This Row],[EU STOPA SUFINANCIRANJA %
EU CO-FINANCING RATE %]]</f>
        <v>1752351.9261673191</v>
      </c>
      <c r="P23" s="60">
        <f>Ugovori_OPULJP3[[#This Row],[Bespovratna sredstva - EU dio - HRK]]/7.5345</f>
        <v>232577.068971706</v>
      </c>
      <c r="Q23" s="59">
        <f>Ugovori_OPULJP3[[#This Row],[Bespovratna sredstva - Ukupno (EU+Nac) HRK
= Ukupna ugovorena vrijednost bespovratnih sredstava]]*Ugovori_OPULJP3[[#This Row],[STOPA NACIONALNOG SUFINANCIRANJA %]]</f>
        <v>154619.29383268108</v>
      </c>
      <c r="R23" s="60">
        <f>Ugovori_OPULJP3[[#This Row],[Bespovratna sredstva - Nacionalni dio - HRK]]/7.5345</f>
        <v>20521.506912559704</v>
      </c>
      <c r="S23" s="59">
        <v>1906971.22</v>
      </c>
      <c r="T23" s="60">
        <f>Ugovori_OPULJP3[[#This Row],[Bespovratna sredstva - Ukupno (EU+Nac) HRK
= Ukupna ugovorena vrijednost bespovratnih sredstava]]/7.5345</f>
        <v>253098.57588426568</v>
      </c>
      <c r="U23" s="59">
        <v>0</v>
      </c>
      <c r="V23" s="60">
        <f>Ugovori_OPULJP3[[#This Row],[Javni doprinos korisnika - HRK]]/7.5345</f>
        <v>0</v>
      </c>
      <c r="W23" s="59">
        <v>0</v>
      </c>
      <c r="X23" s="60">
        <f>Ugovori_OPULJP3[[#This Row],[Privatni doprinos korisnika - HRK]]/7.5345</f>
        <v>0</v>
      </c>
      <c r="Y23" s="61">
        <v>1906971.22</v>
      </c>
      <c r="Z23" s="62">
        <f>Ugovori_OPULJP3[[#This Row],[UKUPNI PRIHVATLJIVI IZDACI
TOTAL ELIGIBLE EXPENDITURE
= Bespovratna sredstva ukupno + doprinos korisnika
= Ukupni prihvatljivi troškovi
= Ukupna ugovorena vrijednost projekta HRK]]/7.5345</f>
        <v>253098.57588426568</v>
      </c>
      <c r="AA23" s="66" t="s">
        <v>37</v>
      </c>
      <c r="AB23" s="66" t="s">
        <v>34</v>
      </c>
      <c r="AC23" s="65" t="s">
        <v>125</v>
      </c>
      <c r="AD23" s="72" t="s">
        <v>68</v>
      </c>
    </row>
    <row r="24" spans="1:30" ht="63.75" customHeight="1" x14ac:dyDescent="0.2">
      <c r="A24" s="70" t="s">
        <v>126</v>
      </c>
      <c r="B24" s="64" t="s">
        <v>30</v>
      </c>
      <c r="C24" s="65" t="s">
        <v>64</v>
      </c>
      <c r="D24" s="65" t="s">
        <v>74</v>
      </c>
      <c r="E24" s="66" t="s">
        <v>75</v>
      </c>
      <c r="F24" s="71" t="s">
        <v>127</v>
      </c>
      <c r="G24" s="71" t="s">
        <v>128</v>
      </c>
      <c r="H24" s="68">
        <v>44383</v>
      </c>
      <c r="I24" s="68">
        <v>45113</v>
      </c>
      <c r="J24" s="57" t="str">
        <f>IF(Ugovori_OPULJP3[[#This Row],[DATUM ZAVRŠETKA OPERACIJE]]&gt;DATE(2024,12,31),"u provedbi","završen")</f>
        <v>završen</v>
      </c>
      <c r="K24" s="67" t="s">
        <v>129</v>
      </c>
      <c r="L24" s="67" t="s">
        <v>129</v>
      </c>
      <c r="M24" s="69">
        <v>0.91891891591700003</v>
      </c>
      <c r="N24" s="69">
        <v>8.1081084082999993E-2</v>
      </c>
      <c r="O24" s="59">
        <f>Ugovori_OPULJP3[[#This Row],[Bespovratna sredstva - Ukupno (EU+Nac) HRK
= Ukupna ugovorena vrijednost bespovratnih sredstava]]*Ugovori_OPULJP3[[#This Row],[EU STOPA SUFINANCIRANJA %
EU CO-FINANCING RATE %]]</f>
        <v>1837102.6967012666</v>
      </c>
      <c r="P24" s="60">
        <f>Ugovori_OPULJP3[[#This Row],[Bespovratna sredstva - EU dio - HRK]]/7.5345</f>
        <v>243825.42925227506</v>
      </c>
      <c r="Q24" s="59">
        <f>Ugovori_OPULJP3[[#This Row],[Bespovratna sredstva - Ukupno (EU+Nac) HRK
= Ukupna ugovorena vrijednost bespovratnih sredstava]]*Ugovori_OPULJP3[[#This Row],[STOPA NACIONALNOG SUFINANCIRANJA %]]</f>
        <v>162097.30329873358</v>
      </c>
      <c r="R24" s="60">
        <f>Ugovori_OPULJP3[[#This Row],[Bespovratna sredstva - Nacionalni dio - HRK]]/7.5345</f>
        <v>21514.009330245346</v>
      </c>
      <c r="S24" s="59">
        <v>1999200</v>
      </c>
      <c r="T24" s="60">
        <f>Ugovori_OPULJP3[[#This Row],[Bespovratna sredstva - Ukupno (EU+Nac) HRK
= Ukupna ugovorena vrijednost bespovratnih sredstava]]/7.5345</f>
        <v>265339.43858252041</v>
      </c>
      <c r="U24" s="59">
        <v>0</v>
      </c>
      <c r="V24" s="60">
        <f>Ugovori_OPULJP3[[#This Row],[Javni doprinos korisnika - HRK]]/7.5345</f>
        <v>0</v>
      </c>
      <c r="W24" s="59">
        <v>0</v>
      </c>
      <c r="X24" s="60">
        <f>Ugovori_OPULJP3[[#This Row],[Privatni doprinos korisnika - HRK]]/7.5345</f>
        <v>0</v>
      </c>
      <c r="Y24" s="61">
        <v>1999200</v>
      </c>
      <c r="Z24" s="62">
        <f>Ugovori_OPULJP3[[#This Row],[UKUPNI PRIHVATLJIVI IZDACI
TOTAL ELIGIBLE EXPENDITURE
= Bespovratna sredstva ukupno + doprinos korisnika
= Ukupni prihvatljivi troškovi
= Ukupna ugovorena vrijednost projekta HRK]]/7.5345</f>
        <v>265339.43858252041</v>
      </c>
      <c r="AA24" s="66" t="s">
        <v>37</v>
      </c>
      <c r="AB24" s="66" t="s">
        <v>34</v>
      </c>
      <c r="AC24" s="65" t="s">
        <v>130</v>
      </c>
      <c r="AD24" s="72" t="s">
        <v>68</v>
      </c>
    </row>
    <row r="25" spans="1:30" ht="51" customHeight="1" x14ac:dyDescent="0.2">
      <c r="A25" s="70" t="s">
        <v>131</v>
      </c>
      <c r="B25" s="64" t="s">
        <v>30</v>
      </c>
      <c r="C25" s="65" t="s">
        <v>64</v>
      </c>
      <c r="D25" s="65" t="s">
        <v>74</v>
      </c>
      <c r="E25" s="66" t="s">
        <v>75</v>
      </c>
      <c r="F25" s="71" t="s">
        <v>132</v>
      </c>
      <c r="G25" s="71" t="s">
        <v>133</v>
      </c>
      <c r="H25" s="68">
        <v>44383</v>
      </c>
      <c r="I25" s="68">
        <v>45113</v>
      </c>
      <c r="J25" s="57" t="str">
        <f>IF(Ugovori_OPULJP3[[#This Row],[DATUM ZAVRŠETKA OPERACIJE]]&gt;DATE(2024,12,31),"u provedbi","završen")</f>
        <v>završen</v>
      </c>
      <c r="K25" s="67" t="s">
        <v>98</v>
      </c>
      <c r="L25" s="67" t="s">
        <v>98</v>
      </c>
      <c r="M25" s="69">
        <v>0.91891891591700003</v>
      </c>
      <c r="N25" s="69">
        <v>8.1081084082999993E-2</v>
      </c>
      <c r="O25" s="59">
        <f>Ugovori_OPULJP3[[#This Row],[Bespovratna sredstva - Ukupno (EU+Nac) HRK
= Ukupna ugovorena vrijednost bespovratnih sredstava]]*Ugovori_OPULJP3[[#This Row],[EU STOPA SUFINANCIRANJA %
EU CO-FINANCING RATE %]]</f>
        <v>1168912.323208431</v>
      </c>
      <c r="P25" s="60">
        <f>Ugovori_OPULJP3[[#This Row],[Bespovratna sredstva - EU dio - HRK]]/7.5345</f>
        <v>155141.32632668802</v>
      </c>
      <c r="Q25" s="59">
        <f>Ugovori_OPULJP3[[#This Row],[Bespovratna sredstva - Ukupno (EU+Nac) HRK
= Ukupna ugovorena vrijednost bespovratnih sredstava]]*Ugovori_OPULJP3[[#This Row],[STOPA NACIONALNOG SUFINANCIRANJA %]]</f>
        <v>103139.32679156888</v>
      </c>
      <c r="R25" s="60">
        <f>Ugovori_OPULJP3[[#This Row],[Bespovratna sredstva - Nacionalni dio - HRK]]/7.5345</f>
        <v>13688.941109770903</v>
      </c>
      <c r="S25" s="59">
        <v>1272051.6499999999</v>
      </c>
      <c r="T25" s="60">
        <f>Ugovori_OPULJP3[[#This Row],[Bespovratna sredstva - Ukupno (EU+Nac) HRK
= Ukupna ugovorena vrijednost bespovratnih sredstava]]/7.5345</f>
        <v>168830.26743645893</v>
      </c>
      <c r="U25" s="59">
        <v>0</v>
      </c>
      <c r="V25" s="60">
        <f>Ugovori_OPULJP3[[#This Row],[Javni doprinos korisnika - HRK]]/7.5345</f>
        <v>0</v>
      </c>
      <c r="W25" s="59">
        <v>0</v>
      </c>
      <c r="X25" s="60">
        <f>Ugovori_OPULJP3[[#This Row],[Privatni doprinos korisnika - HRK]]/7.5345</f>
        <v>0</v>
      </c>
      <c r="Y25" s="61">
        <v>1272051.6499999999</v>
      </c>
      <c r="Z25" s="62">
        <f>Ugovori_OPULJP3[[#This Row],[UKUPNI PRIHVATLJIVI IZDACI
TOTAL ELIGIBLE EXPENDITURE
= Bespovratna sredstva ukupno + doprinos korisnika
= Ukupni prihvatljivi troškovi
= Ukupna ugovorena vrijednost projekta HRK]]/7.5345</f>
        <v>168830.26743645893</v>
      </c>
      <c r="AA25" s="66" t="s">
        <v>37</v>
      </c>
      <c r="AB25" s="66" t="s">
        <v>34</v>
      </c>
      <c r="AC25" s="65" t="s">
        <v>135</v>
      </c>
      <c r="AD25" s="72" t="s">
        <v>68</v>
      </c>
    </row>
    <row r="26" spans="1:30" ht="51" customHeight="1" x14ac:dyDescent="0.2">
      <c r="A26" s="70" t="s">
        <v>136</v>
      </c>
      <c r="B26" s="64" t="s">
        <v>30</v>
      </c>
      <c r="C26" s="65" t="s">
        <v>64</v>
      </c>
      <c r="D26" s="65" t="s">
        <v>74</v>
      </c>
      <c r="E26" s="66" t="s">
        <v>75</v>
      </c>
      <c r="F26" s="71" t="s">
        <v>137</v>
      </c>
      <c r="G26" s="71" t="s">
        <v>138</v>
      </c>
      <c r="H26" s="68">
        <v>44383</v>
      </c>
      <c r="I26" s="68">
        <v>45113</v>
      </c>
      <c r="J26" s="57" t="str">
        <f>IF(Ugovori_OPULJP3[[#This Row],[DATUM ZAVRŠETKA OPERACIJE]]&gt;DATE(2024,12,31),"u provedbi","završen")</f>
        <v>završen</v>
      </c>
      <c r="K26" s="67" t="s">
        <v>139</v>
      </c>
      <c r="L26" s="67" t="s">
        <v>36</v>
      </c>
      <c r="M26" s="69">
        <v>0.91891891591700003</v>
      </c>
      <c r="N26" s="69">
        <v>8.1081084082999993E-2</v>
      </c>
      <c r="O26" s="59">
        <f>Ugovori_OPULJP3[[#This Row],[Bespovratna sredstva - Ukupno (EU+Nac) HRK
= Ukupna ugovorena vrijednost bespovratnih sredstava]]*Ugovori_OPULJP3[[#This Row],[EU STOPA SUFINANCIRANJA %
EU CO-FINANCING RATE %]]</f>
        <v>1062392.3727455989</v>
      </c>
      <c r="P26" s="60">
        <f>Ugovori_OPULJP3[[#This Row],[Bespovratna sredstva - EU dio - HRK]]/7.5345</f>
        <v>141003.6993490741</v>
      </c>
      <c r="Q26" s="59">
        <f>Ugovori_OPULJP3[[#This Row],[Bespovratna sredstva - Ukupno (EU+Nac) HRK
= Ukupna ugovorena vrijednost bespovratnih sredstava]]*Ugovori_OPULJP3[[#This Row],[STOPA NACIONALNOG SUFINANCIRANJA %]]</f>
        <v>93740.507254400931</v>
      </c>
      <c r="R26" s="60">
        <f>Ugovori_OPULJP3[[#This Row],[Bespovratna sredstva - Nacionalni dio - HRK]]/7.5345</f>
        <v>12441.503385015718</v>
      </c>
      <c r="S26" s="59">
        <v>1156132.8799999999</v>
      </c>
      <c r="T26" s="60">
        <f>Ugovori_OPULJP3[[#This Row],[Bespovratna sredstva - Ukupno (EU+Nac) HRK
= Ukupna ugovorena vrijednost bespovratnih sredstava]]/7.5345</f>
        <v>153445.20273408983</v>
      </c>
      <c r="U26" s="59">
        <v>0</v>
      </c>
      <c r="V26" s="60">
        <f>Ugovori_OPULJP3[[#This Row],[Javni doprinos korisnika - HRK]]/7.5345</f>
        <v>0</v>
      </c>
      <c r="W26" s="59">
        <v>0</v>
      </c>
      <c r="X26" s="60">
        <f>Ugovori_OPULJP3[[#This Row],[Privatni doprinos korisnika - HRK]]/7.5345</f>
        <v>0</v>
      </c>
      <c r="Y26" s="61">
        <v>1156132.8799999999</v>
      </c>
      <c r="Z26" s="62">
        <f>Ugovori_OPULJP3[[#This Row],[UKUPNI PRIHVATLJIVI IZDACI
TOTAL ELIGIBLE EXPENDITURE
= Bespovratna sredstva ukupno + doprinos korisnika
= Ukupni prihvatljivi troškovi
= Ukupna ugovorena vrijednost projekta HRK]]/7.5345</f>
        <v>153445.20273408983</v>
      </c>
      <c r="AA26" s="66" t="s">
        <v>37</v>
      </c>
      <c r="AB26" s="66" t="s">
        <v>34</v>
      </c>
      <c r="AC26" s="65" t="s">
        <v>140</v>
      </c>
      <c r="AD26" s="72" t="s">
        <v>68</v>
      </c>
    </row>
    <row r="27" spans="1:30" ht="51" customHeight="1" x14ac:dyDescent="0.2">
      <c r="A27" s="70" t="s">
        <v>141</v>
      </c>
      <c r="B27" s="64" t="s">
        <v>30</v>
      </c>
      <c r="C27" s="65" t="s">
        <v>64</v>
      </c>
      <c r="D27" s="65" t="s">
        <v>74</v>
      </c>
      <c r="E27" s="66" t="s">
        <v>75</v>
      </c>
      <c r="F27" s="71" t="s">
        <v>142</v>
      </c>
      <c r="G27" s="71" t="s">
        <v>143</v>
      </c>
      <c r="H27" s="68">
        <v>44384</v>
      </c>
      <c r="I27" s="68">
        <v>45114</v>
      </c>
      <c r="J27" s="57" t="str">
        <f>IF(Ugovori_OPULJP3[[#This Row],[DATUM ZAVRŠETKA OPERACIJE]]&gt;DATE(2024,12,31),"u provedbi","završen")</f>
        <v>završen</v>
      </c>
      <c r="K27" s="67" t="s">
        <v>36</v>
      </c>
      <c r="L27" s="67" t="s">
        <v>36</v>
      </c>
      <c r="M27" s="69">
        <v>0.91891891591700003</v>
      </c>
      <c r="N27" s="69">
        <v>8.1081084082999993E-2</v>
      </c>
      <c r="O27" s="59">
        <f>Ugovori_OPULJP3[[#This Row],[Bespovratna sredstva - Ukupno (EU+Nac) HRK
= Ukupna ugovorena vrijednost bespovratnih sredstava]]*Ugovori_OPULJP3[[#This Row],[EU STOPA SUFINANCIRANJA %
EU CO-FINANCING RATE %]]</f>
        <v>1823335.5178273222</v>
      </c>
      <c r="P27" s="60">
        <f>Ugovori_OPULJP3[[#This Row],[Bespovratna sredstva - EU dio - HRK]]/7.5345</f>
        <v>241998.21060817866</v>
      </c>
      <c r="Q27" s="59">
        <f>Ugovori_OPULJP3[[#This Row],[Bespovratna sredstva - Ukupno (EU+Nac) HRK
= Ukupna ugovorena vrijednost bespovratnih sredstava]]*Ugovori_OPULJP3[[#This Row],[STOPA NACIONALNOG SUFINANCIRANJA %]]</f>
        <v>160882.55217267797</v>
      </c>
      <c r="R27" s="60">
        <f>Ugovori_OPULJP3[[#This Row],[Bespovratna sredstva - Nacionalni dio - HRK]]/7.5345</f>
        <v>21352.784149270417</v>
      </c>
      <c r="S27" s="59">
        <v>1984218.07</v>
      </c>
      <c r="T27" s="60">
        <f>Ugovori_OPULJP3[[#This Row],[Bespovratna sredstva - Ukupno (EU+Nac) HRK
= Ukupna ugovorena vrijednost bespovratnih sredstava]]/7.5345</f>
        <v>263350.99475744908</v>
      </c>
      <c r="U27" s="59">
        <v>0</v>
      </c>
      <c r="V27" s="60">
        <f>Ugovori_OPULJP3[[#This Row],[Javni doprinos korisnika - HRK]]/7.5345</f>
        <v>0</v>
      </c>
      <c r="W27" s="59">
        <v>0</v>
      </c>
      <c r="X27" s="60">
        <f>Ugovori_OPULJP3[[#This Row],[Privatni doprinos korisnika - HRK]]/7.5345</f>
        <v>0</v>
      </c>
      <c r="Y27" s="61">
        <v>1984218.07</v>
      </c>
      <c r="Z27" s="62">
        <f>Ugovori_OPULJP3[[#This Row],[UKUPNI PRIHVATLJIVI IZDACI
TOTAL ELIGIBLE EXPENDITURE
= Bespovratna sredstva ukupno + doprinos korisnika
= Ukupni prihvatljivi troškovi
= Ukupna ugovorena vrijednost projekta HRK]]/7.5345</f>
        <v>263350.99475744908</v>
      </c>
      <c r="AA27" s="66" t="s">
        <v>37</v>
      </c>
      <c r="AB27" s="66" t="s">
        <v>34</v>
      </c>
      <c r="AC27" s="65" t="s">
        <v>144</v>
      </c>
      <c r="AD27" s="72" t="s">
        <v>68</v>
      </c>
    </row>
    <row r="28" spans="1:30" ht="63.75" customHeight="1" x14ac:dyDescent="0.2">
      <c r="A28" s="70" t="s">
        <v>145</v>
      </c>
      <c r="B28" s="64" t="s">
        <v>30</v>
      </c>
      <c r="C28" s="65" t="s">
        <v>64</v>
      </c>
      <c r="D28" s="65" t="s">
        <v>74</v>
      </c>
      <c r="E28" s="66" t="s">
        <v>75</v>
      </c>
      <c r="F28" s="71" t="s">
        <v>146</v>
      </c>
      <c r="G28" s="71" t="s">
        <v>147</v>
      </c>
      <c r="H28" s="68">
        <v>44383</v>
      </c>
      <c r="I28" s="68">
        <v>45113</v>
      </c>
      <c r="J28" s="57" t="str">
        <f>IF(Ugovori_OPULJP3[[#This Row],[DATUM ZAVRŠETKA OPERACIJE]]&gt;DATE(2024,12,31),"u provedbi","završen")</f>
        <v>završen</v>
      </c>
      <c r="K28" s="67" t="s">
        <v>148</v>
      </c>
      <c r="L28" s="67" t="s">
        <v>129</v>
      </c>
      <c r="M28" s="69">
        <v>0.91891891591700003</v>
      </c>
      <c r="N28" s="69">
        <v>8.1081084082999993E-2</v>
      </c>
      <c r="O28" s="59">
        <f>Ugovori_OPULJP3[[#This Row],[Bespovratna sredstva - Ukupno (EU+Nac) HRK
= Ukupna ugovorena vrijednost bespovratnih sredstava]]*Ugovori_OPULJP3[[#This Row],[EU STOPA SUFINANCIRANJA %
EU CO-FINANCING RATE %]]</f>
        <v>1714705.0311551685</v>
      </c>
      <c r="P28" s="60">
        <f>Ugovori_OPULJP3[[#This Row],[Bespovratna sredstva - EU dio - HRK]]/7.5345</f>
        <v>227580.46733760281</v>
      </c>
      <c r="Q28" s="59">
        <f>Ugovori_OPULJP3[[#This Row],[Bespovratna sredstva - Ukupno (EU+Nac) HRK
= Ukupna ugovorena vrijednost bespovratnih sredstava]]*Ugovori_OPULJP3[[#This Row],[STOPA NACIONALNOG SUFINANCIRANJA %]]</f>
        <v>151297.50884483155</v>
      </c>
      <c r="R28" s="60">
        <f>Ugovori_OPULJP3[[#This Row],[Bespovratna sredstva - Nacionalni dio - HRK]]/7.5345</f>
        <v>20080.630280022768</v>
      </c>
      <c r="S28" s="59">
        <v>1866002.54</v>
      </c>
      <c r="T28" s="60">
        <f>Ugovori_OPULJP3[[#This Row],[Bespovratna sredstva - Ukupno (EU+Nac) HRK
= Ukupna ugovorena vrijednost bespovratnih sredstava]]/7.5345</f>
        <v>247661.09761762558</v>
      </c>
      <c r="U28" s="59">
        <v>0</v>
      </c>
      <c r="V28" s="60">
        <f>Ugovori_OPULJP3[[#This Row],[Javni doprinos korisnika - HRK]]/7.5345</f>
        <v>0</v>
      </c>
      <c r="W28" s="59">
        <v>0</v>
      </c>
      <c r="X28" s="60">
        <f>Ugovori_OPULJP3[[#This Row],[Privatni doprinos korisnika - HRK]]/7.5345</f>
        <v>0</v>
      </c>
      <c r="Y28" s="61">
        <v>1866002.54</v>
      </c>
      <c r="Z28" s="62">
        <f>Ugovori_OPULJP3[[#This Row],[UKUPNI PRIHVATLJIVI IZDACI
TOTAL ELIGIBLE EXPENDITURE
= Bespovratna sredstva ukupno + doprinos korisnika
= Ukupni prihvatljivi troškovi
= Ukupna ugovorena vrijednost projekta HRK]]/7.5345</f>
        <v>247661.09761762558</v>
      </c>
      <c r="AA28" s="66" t="s">
        <v>37</v>
      </c>
      <c r="AB28" s="66" t="s">
        <v>34</v>
      </c>
      <c r="AC28" s="65" t="s">
        <v>149</v>
      </c>
      <c r="AD28" s="72" t="s">
        <v>68</v>
      </c>
    </row>
    <row r="29" spans="1:30" ht="51" customHeight="1" x14ac:dyDescent="0.2">
      <c r="A29" s="70" t="s">
        <v>150</v>
      </c>
      <c r="B29" s="64" t="s">
        <v>30</v>
      </c>
      <c r="C29" s="65" t="s">
        <v>64</v>
      </c>
      <c r="D29" s="65" t="s">
        <v>74</v>
      </c>
      <c r="E29" s="66" t="s">
        <v>75</v>
      </c>
      <c r="F29" s="71" t="s">
        <v>151</v>
      </c>
      <c r="G29" s="71" t="s">
        <v>152</v>
      </c>
      <c r="H29" s="68">
        <v>44383</v>
      </c>
      <c r="I29" s="68">
        <v>45113</v>
      </c>
      <c r="J29" s="57" t="str">
        <f>IF(Ugovori_OPULJP3[[#This Row],[DATUM ZAVRŠETKA OPERACIJE]]&gt;DATE(2024,12,31),"u provedbi","završen")</f>
        <v>završen</v>
      </c>
      <c r="K29" s="67" t="s">
        <v>153</v>
      </c>
      <c r="L29" s="55" t="s">
        <v>154</v>
      </c>
      <c r="M29" s="69">
        <v>0.91891891591700003</v>
      </c>
      <c r="N29" s="69">
        <v>8.1081084082999993E-2</v>
      </c>
      <c r="O29" s="59">
        <f>Ugovori_OPULJP3[[#This Row],[Bespovratna sredstva - Ukupno (EU+Nac) HRK
= Ukupna ugovorena vrijednost bespovratnih sredstava]]*Ugovori_OPULJP3[[#This Row],[EU STOPA SUFINANCIRANJA %
EU CO-FINANCING RATE %]]</f>
        <v>1250693.2488872157</v>
      </c>
      <c r="P29" s="60">
        <f>Ugovori_OPULJP3[[#This Row],[Bespovratna sredstva - EU dio - HRK]]/7.5345</f>
        <v>165995.52045752414</v>
      </c>
      <c r="Q29" s="59">
        <f>Ugovori_OPULJP3[[#This Row],[Bespovratna sredstva - Ukupno (EU+Nac) HRK
= Ukupna ugovorena vrijednost bespovratnih sredstava]]*Ugovori_OPULJP3[[#This Row],[STOPA NACIONALNOG SUFINANCIRANJA %]]</f>
        <v>110355.29111278438</v>
      </c>
      <c r="R29" s="60">
        <f>Ugovori_OPULJP3[[#This Row],[Bespovratna sredstva - Nacionalni dio - HRK]]/7.5345</f>
        <v>14646.664159902366</v>
      </c>
      <c r="S29" s="59">
        <v>1361048.54</v>
      </c>
      <c r="T29" s="60">
        <f>Ugovori_OPULJP3[[#This Row],[Bespovratna sredstva - Ukupno (EU+Nac) HRK
= Ukupna ugovorena vrijednost bespovratnih sredstava]]/7.5345</f>
        <v>180642.18461742651</v>
      </c>
      <c r="U29" s="59">
        <v>0</v>
      </c>
      <c r="V29" s="60">
        <f>Ugovori_OPULJP3[[#This Row],[Javni doprinos korisnika - HRK]]/7.5345</f>
        <v>0</v>
      </c>
      <c r="W29" s="59">
        <v>0</v>
      </c>
      <c r="X29" s="60">
        <f>Ugovori_OPULJP3[[#This Row],[Privatni doprinos korisnika - HRK]]/7.5345</f>
        <v>0</v>
      </c>
      <c r="Y29" s="61">
        <v>1361048.54</v>
      </c>
      <c r="Z29" s="62">
        <f>Ugovori_OPULJP3[[#This Row],[UKUPNI PRIHVATLJIVI IZDACI
TOTAL ELIGIBLE EXPENDITURE
= Bespovratna sredstva ukupno + doprinos korisnika
= Ukupni prihvatljivi troškovi
= Ukupna ugovorena vrijednost projekta HRK]]/7.5345</f>
        <v>180642.18461742651</v>
      </c>
      <c r="AA29" s="66" t="s">
        <v>37</v>
      </c>
      <c r="AB29" s="66" t="s">
        <v>34</v>
      </c>
      <c r="AC29" s="65" t="s">
        <v>155</v>
      </c>
      <c r="AD29" s="72" t="s">
        <v>68</v>
      </c>
    </row>
    <row r="30" spans="1:30" ht="51" customHeight="1" x14ac:dyDescent="0.2">
      <c r="A30" s="70" t="s">
        <v>156</v>
      </c>
      <c r="B30" s="64" t="s">
        <v>30</v>
      </c>
      <c r="C30" s="65" t="s">
        <v>64</v>
      </c>
      <c r="D30" s="65" t="s">
        <v>74</v>
      </c>
      <c r="E30" s="66" t="s">
        <v>75</v>
      </c>
      <c r="F30" s="71" t="s">
        <v>157</v>
      </c>
      <c r="G30" s="71" t="s">
        <v>158</v>
      </c>
      <c r="H30" s="68">
        <v>44383</v>
      </c>
      <c r="I30" s="68">
        <v>45113</v>
      </c>
      <c r="J30" s="57" t="str">
        <f>IF(Ugovori_OPULJP3[[#This Row],[DATUM ZAVRŠETKA OPERACIJE]]&gt;DATE(2024,12,31),"u provedbi","završen")</f>
        <v>završen</v>
      </c>
      <c r="K30" s="67" t="s">
        <v>159</v>
      </c>
      <c r="L30" s="67" t="s">
        <v>36</v>
      </c>
      <c r="M30" s="69">
        <v>0.91891891591700003</v>
      </c>
      <c r="N30" s="69">
        <v>8.1081084082999993E-2</v>
      </c>
      <c r="O30" s="59">
        <f>Ugovori_OPULJP3[[#This Row],[Bespovratna sredstva - Ukupno (EU+Nac) HRK
= Ukupna ugovorena vrijednost bespovratnih sredstava]]*Ugovori_OPULJP3[[#This Row],[EU STOPA SUFINANCIRANJA %
EU CO-FINANCING RATE %]]</f>
        <v>1543783.7787405602</v>
      </c>
      <c r="P30" s="60">
        <f>Ugovori_OPULJP3[[#This Row],[Bespovratna sredstva - EU dio - HRK]]/7.5345</f>
        <v>204895.3186993908</v>
      </c>
      <c r="Q30" s="59">
        <f>Ugovori_OPULJP3[[#This Row],[Bespovratna sredstva - Ukupno (EU+Nac) HRK
= Ukupna ugovorena vrijednost bespovratnih sredstava]]*Ugovori_OPULJP3[[#This Row],[STOPA NACIONALNOG SUFINANCIRANJA %]]</f>
        <v>136216.22125943998</v>
      </c>
      <c r="R30" s="60">
        <f>Ugovori_OPULJP3[[#This Row],[Bespovratna sredstva - Nacionalni dio - HRK]]/7.5345</f>
        <v>18078.999437180963</v>
      </c>
      <c r="S30" s="59">
        <v>1680000</v>
      </c>
      <c r="T30" s="60">
        <f>Ugovori_OPULJP3[[#This Row],[Bespovratna sredstva - Ukupno (EU+Nac) HRK
= Ukupna ugovorena vrijednost bespovratnih sredstava]]/7.5345</f>
        <v>222974.31813657176</v>
      </c>
      <c r="U30" s="59">
        <v>0</v>
      </c>
      <c r="V30" s="60">
        <f>Ugovori_OPULJP3[[#This Row],[Javni doprinos korisnika - HRK]]/7.5345</f>
        <v>0</v>
      </c>
      <c r="W30" s="59">
        <v>0</v>
      </c>
      <c r="X30" s="60">
        <f>Ugovori_OPULJP3[[#This Row],[Privatni doprinos korisnika - HRK]]/7.5345</f>
        <v>0</v>
      </c>
      <c r="Y30" s="61">
        <v>1680000</v>
      </c>
      <c r="Z30" s="62">
        <f>Ugovori_OPULJP3[[#This Row],[UKUPNI PRIHVATLJIVI IZDACI
TOTAL ELIGIBLE EXPENDITURE
= Bespovratna sredstva ukupno + doprinos korisnika
= Ukupni prihvatljivi troškovi
= Ukupna ugovorena vrijednost projekta HRK]]/7.5345</f>
        <v>222974.31813657176</v>
      </c>
      <c r="AA30" s="66" t="s">
        <v>37</v>
      </c>
      <c r="AB30" s="66" t="s">
        <v>34</v>
      </c>
      <c r="AC30" s="65" t="s">
        <v>160</v>
      </c>
      <c r="AD30" s="72" t="s">
        <v>68</v>
      </c>
    </row>
    <row r="31" spans="1:30" ht="51" customHeight="1" x14ac:dyDescent="0.2">
      <c r="A31" s="70" t="s">
        <v>161</v>
      </c>
      <c r="B31" s="64" t="s">
        <v>30</v>
      </c>
      <c r="C31" s="65" t="s">
        <v>64</v>
      </c>
      <c r="D31" s="65" t="s">
        <v>74</v>
      </c>
      <c r="E31" s="66" t="s">
        <v>75</v>
      </c>
      <c r="F31" s="71" t="s">
        <v>162</v>
      </c>
      <c r="G31" s="71" t="s">
        <v>163</v>
      </c>
      <c r="H31" s="68">
        <v>44386</v>
      </c>
      <c r="I31" s="68">
        <v>45116</v>
      </c>
      <c r="J31" s="57" t="str">
        <f>IF(Ugovori_OPULJP3[[#This Row],[DATUM ZAVRŠETKA OPERACIJE]]&gt;DATE(2024,12,31),"u provedbi","završen")</f>
        <v>završen</v>
      </c>
      <c r="K31" s="67" t="s">
        <v>36</v>
      </c>
      <c r="L31" s="67" t="s">
        <v>36</v>
      </c>
      <c r="M31" s="69">
        <v>0.91891891591700003</v>
      </c>
      <c r="N31" s="69">
        <v>8.1081084082999993E-2</v>
      </c>
      <c r="O31" s="59">
        <f>Ugovori_OPULJP3[[#This Row],[Bespovratna sredstva - Ukupno (EU+Nac) HRK
= Ukupna ugovorena vrijednost bespovratnih sredstava]]*Ugovori_OPULJP3[[#This Row],[EU STOPA SUFINANCIRANJA %
EU CO-FINANCING RATE %]]</f>
        <v>1355833.249624826</v>
      </c>
      <c r="P31" s="60">
        <f>Ugovori_OPULJP3[[#This Row],[Bespovratna sredstva - EU dio - HRK]]/7.5345</f>
        <v>179949.99663213565</v>
      </c>
      <c r="Q31" s="59">
        <f>Ugovori_OPULJP3[[#This Row],[Bespovratna sredstva - Ukupno (EU+Nac) HRK
= Ukupna ugovorena vrijednost bespovratnih sredstava]]*Ugovori_OPULJP3[[#This Row],[STOPA NACIONALNOG SUFINANCIRANJA %]]</f>
        <v>119632.35037517405</v>
      </c>
      <c r="R31" s="60">
        <f>Ugovori_OPULJP3[[#This Row],[Bespovratna sredstva - Nacionalni dio - HRK]]/7.5345</f>
        <v>15877.941519035641</v>
      </c>
      <c r="S31" s="59">
        <v>1475465.6</v>
      </c>
      <c r="T31" s="60">
        <f>Ugovori_OPULJP3[[#This Row],[Bespovratna sredstva - Ukupno (EU+Nac) HRK
= Ukupna ugovorena vrijednost bespovratnih sredstava]]/7.5345</f>
        <v>195827.93815117129</v>
      </c>
      <c r="U31" s="59">
        <v>0</v>
      </c>
      <c r="V31" s="60">
        <f>Ugovori_OPULJP3[[#This Row],[Javni doprinos korisnika - HRK]]/7.5345</f>
        <v>0</v>
      </c>
      <c r="W31" s="59">
        <v>0</v>
      </c>
      <c r="X31" s="60">
        <f>Ugovori_OPULJP3[[#This Row],[Privatni doprinos korisnika - HRK]]/7.5345</f>
        <v>0</v>
      </c>
      <c r="Y31" s="61">
        <v>1475465.6</v>
      </c>
      <c r="Z31" s="62">
        <f>Ugovori_OPULJP3[[#This Row],[UKUPNI PRIHVATLJIVI IZDACI
TOTAL ELIGIBLE EXPENDITURE
= Bespovratna sredstva ukupno + doprinos korisnika
= Ukupni prihvatljivi troškovi
= Ukupna ugovorena vrijednost projekta HRK]]/7.5345</f>
        <v>195827.93815117129</v>
      </c>
      <c r="AA31" s="66" t="s">
        <v>37</v>
      </c>
      <c r="AB31" s="66" t="s">
        <v>34</v>
      </c>
      <c r="AC31" s="65" t="s">
        <v>164</v>
      </c>
      <c r="AD31" s="72" t="s">
        <v>68</v>
      </c>
    </row>
    <row r="32" spans="1:30" ht="51" customHeight="1" x14ac:dyDescent="0.2">
      <c r="A32" s="70" t="s">
        <v>165</v>
      </c>
      <c r="B32" s="64" t="s">
        <v>30</v>
      </c>
      <c r="C32" s="65" t="s">
        <v>64</v>
      </c>
      <c r="D32" s="65" t="s">
        <v>74</v>
      </c>
      <c r="E32" s="66" t="s">
        <v>75</v>
      </c>
      <c r="F32" s="71" t="s">
        <v>166</v>
      </c>
      <c r="G32" s="54" t="s">
        <v>167</v>
      </c>
      <c r="H32" s="68">
        <v>44383</v>
      </c>
      <c r="I32" s="68">
        <v>45113</v>
      </c>
      <c r="J32" s="57" t="str">
        <f>IF(Ugovori_OPULJP3[[#This Row],[DATUM ZAVRŠETKA OPERACIJE]]&gt;DATE(2024,12,31),"u provedbi","završen")</f>
        <v>završen</v>
      </c>
      <c r="K32" s="67" t="s">
        <v>36</v>
      </c>
      <c r="L32" s="67" t="s">
        <v>36</v>
      </c>
      <c r="M32" s="69">
        <v>0.91891891591700003</v>
      </c>
      <c r="N32" s="69">
        <v>8.1081084082999993E-2</v>
      </c>
      <c r="O32" s="59">
        <f>Ugovori_OPULJP3[[#This Row],[Bespovratna sredstva - Ukupno (EU+Nac) HRK
= Ukupna ugovorena vrijednost bespovratnih sredstava]]*Ugovori_OPULJP3[[#This Row],[EU STOPA SUFINANCIRANJA %
EU CO-FINANCING RATE %]]</f>
        <v>1089422.4829275676</v>
      </c>
      <c r="P32" s="60">
        <f>Ugovori_OPULJP3[[#This Row],[Bespovratna sredstva - EU dio - HRK]]/7.5345</f>
        <v>144591.21148418175</v>
      </c>
      <c r="Q32" s="59">
        <f>Ugovori_OPULJP3[[#This Row],[Bespovratna sredstva - Ukupno (EU+Nac) HRK
= Ukupna ugovorena vrijednost bespovratnih sredstava]]*Ugovori_OPULJP3[[#This Row],[STOPA NACIONALNOG SUFINANCIRANJA %]]</f>
        <v>96125.517072432471</v>
      </c>
      <c r="R32" s="60">
        <f>Ugovori_OPULJP3[[#This Row],[Bespovratna sredstva - Nacionalni dio - HRK]]/7.5345</f>
        <v>12758.04858616132</v>
      </c>
      <c r="S32" s="59">
        <v>1185548</v>
      </c>
      <c r="T32" s="60">
        <f>Ugovori_OPULJP3[[#This Row],[Bespovratna sredstva - Ukupno (EU+Nac) HRK
= Ukupna ugovorena vrijednost bespovratnih sredstava]]/7.5345</f>
        <v>157349.26007034307</v>
      </c>
      <c r="U32" s="59">
        <v>0</v>
      </c>
      <c r="V32" s="60">
        <f>Ugovori_OPULJP3[[#This Row],[Javni doprinos korisnika - HRK]]/7.5345</f>
        <v>0</v>
      </c>
      <c r="W32" s="59">
        <v>0</v>
      </c>
      <c r="X32" s="60">
        <f>Ugovori_OPULJP3[[#This Row],[Privatni doprinos korisnika - HRK]]/7.5345</f>
        <v>0</v>
      </c>
      <c r="Y32" s="61">
        <v>1185548</v>
      </c>
      <c r="Z32" s="62">
        <f>Ugovori_OPULJP3[[#This Row],[UKUPNI PRIHVATLJIVI IZDACI
TOTAL ELIGIBLE EXPENDITURE
= Bespovratna sredstva ukupno + doprinos korisnika
= Ukupni prihvatljivi troškovi
= Ukupna ugovorena vrijednost projekta HRK]]/7.5345</f>
        <v>157349.26007034307</v>
      </c>
      <c r="AA32" s="66" t="s">
        <v>37</v>
      </c>
      <c r="AB32" s="66" t="s">
        <v>34</v>
      </c>
      <c r="AC32" s="65" t="s">
        <v>168</v>
      </c>
      <c r="AD32" s="72" t="s">
        <v>68</v>
      </c>
    </row>
    <row r="33" spans="1:30" ht="51" customHeight="1" x14ac:dyDescent="0.2">
      <c r="A33" s="70" t="s">
        <v>169</v>
      </c>
      <c r="B33" s="64" t="s">
        <v>30</v>
      </c>
      <c r="C33" s="65" t="s">
        <v>64</v>
      </c>
      <c r="D33" s="65" t="s">
        <v>74</v>
      </c>
      <c r="E33" s="66" t="s">
        <v>75</v>
      </c>
      <c r="F33" s="71" t="s">
        <v>170</v>
      </c>
      <c r="G33" s="54" t="s">
        <v>171</v>
      </c>
      <c r="H33" s="68">
        <v>44383</v>
      </c>
      <c r="I33" s="68">
        <v>45113</v>
      </c>
      <c r="J33" s="57" t="str">
        <f>IF(Ugovori_OPULJP3[[#This Row],[DATUM ZAVRŠETKA OPERACIJE]]&gt;DATE(2024,12,31),"u provedbi","završen")</f>
        <v>završen</v>
      </c>
      <c r="K33" s="67" t="s">
        <v>172</v>
      </c>
      <c r="L33" s="67" t="s">
        <v>172</v>
      </c>
      <c r="M33" s="69">
        <v>0.91891891591700003</v>
      </c>
      <c r="N33" s="69">
        <v>8.1081084082999993E-2</v>
      </c>
      <c r="O33" s="59">
        <f>Ugovori_OPULJP3[[#This Row],[Bespovratna sredstva - Ukupno (EU+Nac) HRK
= Ukupna ugovorena vrijednost bespovratnih sredstava]]*Ugovori_OPULJP3[[#This Row],[EU STOPA SUFINANCIRANJA %
EU CO-FINANCING RATE %]]</f>
        <v>1819512.5118938652</v>
      </c>
      <c r="P33" s="60">
        <f>Ugovori_OPULJP3[[#This Row],[Bespovratna sredstva - EU dio - HRK]]/7.5345</f>
        <v>241490.81052410445</v>
      </c>
      <c r="Q33" s="59">
        <f>Ugovori_OPULJP3[[#This Row],[Bespovratna sredstva - Ukupno (EU+Nac) HRK
= Ukupna ugovorena vrijednost bespovratnih sredstava]]*Ugovori_OPULJP3[[#This Row],[STOPA NACIONALNOG SUFINANCIRANJA %]]</f>
        <v>160545.22810613495</v>
      </c>
      <c r="R33" s="60">
        <f>Ugovori_OPULJP3[[#This Row],[Bespovratna sredstva - Nacionalni dio - HRK]]/7.5345</f>
        <v>21308.013551812986</v>
      </c>
      <c r="S33" s="59">
        <v>1980057.74</v>
      </c>
      <c r="T33" s="60">
        <f>Ugovori_OPULJP3[[#This Row],[Bespovratna sredstva - Ukupno (EU+Nac) HRK
= Ukupna ugovorena vrijednost bespovratnih sredstava]]/7.5345</f>
        <v>262798.82407591742</v>
      </c>
      <c r="U33" s="59">
        <v>0</v>
      </c>
      <c r="V33" s="60">
        <f>Ugovori_OPULJP3[[#This Row],[Javni doprinos korisnika - HRK]]/7.5345</f>
        <v>0</v>
      </c>
      <c r="W33" s="59">
        <v>0</v>
      </c>
      <c r="X33" s="60">
        <f>Ugovori_OPULJP3[[#This Row],[Privatni doprinos korisnika - HRK]]/7.5345</f>
        <v>0</v>
      </c>
      <c r="Y33" s="61">
        <v>1980057.74</v>
      </c>
      <c r="Z33" s="62">
        <f>Ugovori_OPULJP3[[#This Row],[UKUPNI PRIHVATLJIVI IZDACI
TOTAL ELIGIBLE EXPENDITURE
= Bespovratna sredstva ukupno + doprinos korisnika
= Ukupni prihvatljivi troškovi
= Ukupna ugovorena vrijednost projekta HRK]]/7.5345</f>
        <v>262798.82407591742</v>
      </c>
      <c r="AA33" s="66" t="s">
        <v>37</v>
      </c>
      <c r="AB33" s="66" t="s">
        <v>34</v>
      </c>
      <c r="AC33" s="65" t="s">
        <v>173</v>
      </c>
      <c r="AD33" s="72" t="s">
        <v>68</v>
      </c>
    </row>
    <row r="34" spans="1:30" ht="51" customHeight="1" x14ac:dyDescent="0.2">
      <c r="A34" s="70" t="s">
        <v>174</v>
      </c>
      <c r="B34" s="64" t="s">
        <v>30</v>
      </c>
      <c r="C34" s="65" t="s">
        <v>64</v>
      </c>
      <c r="D34" s="65" t="s">
        <v>74</v>
      </c>
      <c r="E34" s="66" t="s">
        <v>75</v>
      </c>
      <c r="F34" s="71" t="s">
        <v>175</v>
      </c>
      <c r="G34" s="71" t="s">
        <v>176</v>
      </c>
      <c r="H34" s="68">
        <v>44383</v>
      </c>
      <c r="I34" s="68">
        <v>45113</v>
      </c>
      <c r="J34" s="57" t="str">
        <f>IF(Ugovori_OPULJP3[[#This Row],[DATUM ZAVRŠETKA OPERACIJE]]&gt;DATE(2024,12,31),"u provedbi","završen")</f>
        <v>završen</v>
      </c>
      <c r="K34" s="67" t="s">
        <v>36</v>
      </c>
      <c r="L34" s="67" t="s">
        <v>36</v>
      </c>
      <c r="M34" s="69">
        <v>0.91891891591700003</v>
      </c>
      <c r="N34" s="69">
        <v>8.1081084082999993E-2</v>
      </c>
      <c r="O34" s="59">
        <f>Ugovori_OPULJP3[[#This Row],[Bespovratna sredstva - Ukupno (EU+Nac) HRK
= Ukupna ugovorena vrijednost bespovratnih sredstava]]*Ugovori_OPULJP3[[#This Row],[EU STOPA SUFINANCIRANJA %
EU CO-FINANCING RATE %]]</f>
        <v>1810657.4692200902</v>
      </c>
      <c r="P34" s="60">
        <f>Ugovori_OPULJP3[[#This Row],[Bespovratna sredstva - EU dio - HRK]]/7.5345</f>
        <v>240315.5443918097</v>
      </c>
      <c r="Q34" s="59">
        <f>Ugovori_OPULJP3[[#This Row],[Bespovratna sredstva - Ukupno (EU+Nac) HRK
= Ukupna ugovorena vrijednost bespovratnih sredstava]]*Ugovori_OPULJP3[[#This Row],[STOPA NACIONALNOG SUFINANCIRANJA %]]</f>
        <v>159763.90077991004</v>
      </c>
      <c r="R34" s="60">
        <f>Ugovori_OPULJP3[[#This Row],[Bespovratna sredstva - Nacionalni dio - HRK]]/7.5345</f>
        <v>21204.313594785326</v>
      </c>
      <c r="S34" s="59">
        <v>1970421.37</v>
      </c>
      <c r="T34" s="60">
        <f>Ugovori_OPULJP3[[#This Row],[Bespovratna sredstva - Ukupno (EU+Nac) HRK
= Ukupna ugovorena vrijednost bespovratnih sredstava]]/7.5345</f>
        <v>261519.85798659499</v>
      </c>
      <c r="U34" s="59">
        <v>0</v>
      </c>
      <c r="V34" s="60">
        <f>Ugovori_OPULJP3[[#This Row],[Javni doprinos korisnika - HRK]]/7.5345</f>
        <v>0</v>
      </c>
      <c r="W34" s="59">
        <v>0</v>
      </c>
      <c r="X34" s="60">
        <f>Ugovori_OPULJP3[[#This Row],[Privatni doprinos korisnika - HRK]]/7.5345</f>
        <v>0</v>
      </c>
      <c r="Y34" s="61">
        <v>1970421.37</v>
      </c>
      <c r="Z34" s="62">
        <f>Ugovori_OPULJP3[[#This Row],[UKUPNI PRIHVATLJIVI IZDACI
TOTAL ELIGIBLE EXPENDITURE
= Bespovratna sredstva ukupno + doprinos korisnika
= Ukupni prihvatljivi troškovi
= Ukupna ugovorena vrijednost projekta HRK]]/7.5345</f>
        <v>261519.85798659499</v>
      </c>
      <c r="AA34" s="66" t="s">
        <v>37</v>
      </c>
      <c r="AB34" s="66" t="s">
        <v>34</v>
      </c>
      <c r="AC34" s="65" t="s">
        <v>177</v>
      </c>
      <c r="AD34" s="72" t="s">
        <v>68</v>
      </c>
    </row>
    <row r="35" spans="1:30" ht="51" customHeight="1" x14ac:dyDescent="0.2">
      <c r="A35" s="70" t="s">
        <v>178</v>
      </c>
      <c r="B35" s="64" t="s">
        <v>30</v>
      </c>
      <c r="C35" s="65" t="s">
        <v>64</v>
      </c>
      <c r="D35" s="65" t="s">
        <v>74</v>
      </c>
      <c r="E35" s="66" t="s">
        <v>75</v>
      </c>
      <c r="F35" s="71" t="s">
        <v>179</v>
      </c>
      <c r="G35" s="71" t="s">
        <v>180</v>
      </c>
      <c r="H35" s="68">
        <v>44383</v>
      </c>
      <c r="I35" s="68">
        <v>45113</v>
      </c>
      <c r="J35" s="57" t="str">
        <f>IF(Ugovori_OPULJP3[[#This Row],[DATUM ZAVRŠETKA OPERACIJE]]&gt;DATE(2024,12,31),"u provedbi","završen")</f>
        <v>završen</v>
      </c>
      <c r="K35" s="67" t="s">
        <v>153</v>
      </c>
      <c r="L35" s="67" t="s">
        <v>36</v>
      </c>
      <c r="M35" s="69">
        <v>0.91891891591700003</v>
      </c>
      <c r="N35" s="69">
        <v>8.1081084082999993E-2</v>
      </c>
      <c r="O35" s="59">
        <f>Ugovori_OPULJP3[[#This Row],[Bespovratna sredstva - Ukupno (EU+Nac) HRK
= Ukupna ugovorena vrijednost bespovratnih sredstava]]*Ugovori_OPULJP3[[#This Row],[EU STOPA SUFINANCIRANJA %
EU CO-FINANCING RATE %]]</f>
        <v>1761457.291542979</v>
      </c>
      <c r="P35" s="60">
        <f>Ugovori_OPULJP3[[#This Row],[Bespovratna sredstva - EU dio - HRK]]/7.5345</f>
        <v>233785.55863600489</v>
      </c>
      <c r="Q35" s="59">
        <f>Ugovori_OPULJP3[[#This Row],[Bespovratna sredstva - Ukupno (EU+Nac) HRK
= Ukupna ugovorena vrijednost bespovratnih sredstava]]*Ugovori_OPULJP3[[#This Row],[STOPA NACIONALNOG SUFINANCIRANJA %]]</f>
        <v>155422.70845702101</v>
      </c>
      <c r="R35" s="60">
        <f>Ugovori_OPULJP3[[#This Row],[Bespovratna sredstva - Nacionalni dio - HRK]]/7.5345</f>
        <v>20628.138357823478</v>
      </c>
      <c r="S35" s="59">
        <v>1916880</v>
      </c>
      <c r="T35" s="60">
        <f>Ugovori_OPULJP3[[#This Row],[Bespovratna sredstva - Ukupno (EU+Nac) HRK
= Ukupna ugovorena vrijednost bespovratnih sredstava]]/7.5345</f>
        <v>254413.69699382837</v>
      </c>
      <c r="U35" s="59">
        <v>0</v>
      </c>
      <c r="V35" s="60">
        <f>Ugovori_OPULJP3[[#This Row],[Javni doprinos korisnika - HRK]]/7.5345</f>
        <v>0</v>
      </c>
      <c r="W35" s="59">
        <v>0</v>
      </c>
      <c r="X35" s="60">
        <f>Ugovori_OPULJP3[[#This Row],[Privatni doprinos korisnika - HRK]]/7.5345</f>
        <v>0</v>
      </c>
      <c r="Y35" s="61">
        <v>1916880</v>
      </c>
      <c r="Z35" s="62">
        <f>Ugovori_OPULJP3[[#This Row],[UKUPNI PRIHVATLJIVI IZDACI
TOTAL ELIGIBLE EXPENDITURE
= Bespovratna sredstva ukupno + doprinos korisnika
= Ukupni prihvatljivi troškovi
= Ukupna ugovorena vrijednost projekta HRK]]/7.5345</f>
        <v>254413.69699382837</v>
      </c>
      <c r="AA35" s="66" t="s">
        <v>37</v>
      </c>
      <c r="AB35" s="66" t="s">
        <v>34</v>
      </c>
      <c r="AC35" s="65" t="s">
        <v>181</v>
      </c>
      <c r="AD35" s="72" t="s">
        <v>68</v>
      </c>
    </row>
    <row r="36" spans="1:30" ht="51" customHeight="1" x14ac:dyDescent="0.2">
      <c r="A36" s="70" t="s">
        <v>182</v>
      </c>
      <c r="B36" s="64" t="s">
        <v>30</v>
      </c>
      <c r="C36" s="65" t="s">
        <v>64</v>
      </c>
      <c r="D36" s="65" t="s">
        <v>74</v>
      </c>
      <c r="E36" s="66" t="s">
        <v>75</v>
      </c>
      <c r="F36" s="71" t="s">
        <v>183</v>
      </c>
      <c r="G36" s="71" t="s">
        <v>184</v>
      </c>
      <c r="H36" s="68">
        <v>44383</v>
      </c>
      <c r="I36" s="68">
        <v>45113</v>
      </c>
      <c r="J36" s="57" t="str">
        <f>IF(Ugovori_OPULJP3[[#This Row],[DATUM ZAVRŠETKA OPERACIJE]]&gt;DATE(2024,12,31),"u provedbi","završen")</f>
        <v>završen</v>
      </c>
      <c r="K36" s="67" t="s">
        <v>185</v>
      </c>
      <c r="L36" s="67" t="s">
        <v>185</v>
      </c>
      <c r="M36" s="69">
        <v>0.91891891591700003</v>
      </c>
      <c r="N36" s="69">
        <v>8.1081084082999993E-2</v>
      </c>
      <c r="O36" s="59">
        <f>Ugovori_OPULJP3[[#This Row],[Bespovratna sredstva - Ukupno (EU+Nac) HRK
= Ukupna ugovorena vrijednost bespovratnih sredstava]]*Ugovori_OPULJP3[[#This Row],[EU STOPA SUFINANCIRANJA %
EU CO-FINANCING RATE %]]</f>
        <v>1265902.6985672594</v>
      </c>
      <c r="P36" s="60">
        <f>Ugovori_OPULJP3[[#This Row],[Bespovratna sredstva - EU dio - HRK]]/7.5345</f>
        <v>168014.16133350047</v>
      </c>
      <c r="Q36" s="59">
        <f>Ugovori_OPULJP3[[#This Row],[Bespovratna sredstva - Ukupno (EU+Nac) HRK
= Ukupna ugovorena vrijednost bespovratnih sredstava]]*Ugovori_OPULJP3[[#This Row],[STOPA NACIONALNOG SUFINANCIRANJA %]]</f>
        <v>111697.30143274079</v>
      </c>
      <c r="R36" s="60">
        <f>Ugovori_OPULJP3[[#This Row],[Bespovratna sredstva - Nacionalni dio - HRK]]/7.5345</f>
        <v>14824.77953848839</v>
      </c>
      <c r="S36" s="59">
        <v>1377600</v>
      </c>
      <c r="T36" s="60">
        <f>Ugovori_OPULJP3[[#This Row],[Bespovratna sredstva - Ukupno (EU+Nac) HRK
= Ukupna ugovorena vrijednost bespovratnih sredstava]]/7.5345</f>
        <v>182838.94087198883</v>
      </c>
      <c r="U36" s="59">
        <v>0</v>
      </c>
      <c r="V36" s="60">
        <f>Ugovori_OPULJP3[[#This Row],[Javni doprinos korisnika - HRK]]/7.5345</f>
        <v>0</v>
      </c>
      <c r="W36" s="59">
        <v>0</v>
      </c>
      <c r="X36" s="60">
        <f>Ugovori_OPULJP3[[#This Row],[Privatni doprinos korisnika - HRK]]/7.5345</f>
        <v>0</v>
      </c>
      <c r="Y36" s="61">
        <v>1377600</v>
      </c>
      <c r="Z36" s="62">
        <f>Ugovori_OPULJP3[[#This Row],[UKUPNI PRIHVATLJIVI IZDACI
TOTAL ELIGIBLE EXPENDITURE
= Bespovratna sredstva ukupno + doprinos korisnika
= Ukupni prihvatljivi troškovi
= Ukupna ugovorena vrijednost projekta HRK]]/7.5345</f>
        <v>182838.94087198883</v>
      </c>
      <c r="AA36" s="66" t="s">
        <v>37</v>
      </c>
      <c r="AB36" s="66" t="s">
        <v>34</v>
      </c>
      <c r="AC36" s="65" t="s">
        <v>186</v>
      </c>
      <c r="AD36" s="72" t="s">
        <v>68</v>
      </c>
    </row>
    <row r="37" spans="1:30" ht="63.75" customHeight="1" x14ac:dyDescent="0.2">
      <c r="A37" s="70" t="s">
        <v>187</v>
      </c>
      <c r="B37" s="64" t="s">
        <v>30</v>
      </c>
      <c r="C37" s="65" t="s">
        <v>64</v>
      </c>
      <c r="D37" s="65" t="s">
        <v>74</v>
      </c>
      <c r="E37" s="66" t="s">
        <v>75</v>
      </c>
      <c r="F37" s="71" t="s">
        <v>188</v>
      </c>
      <c r="G37" s="71" t="s">
        <v>189</v>
      </c>
      <c r="H37" s="68">
        <v>44383</v>
      </c>
      <c r="I37" s="68">
        <v>45113</v>
      </c>
      <c r="J37" s="57" t="str">
        <f>IF(Ugovori_OPULJP3[[#This Row],[DATUM ZAVRŠETKA OPERACIJE]]&gt;DATE(2024,12,31),"u provedbi","završen")</f>
        <v>završen</v>
      </c>
      <c r="K37" s="67" t="s">
        <v>83</v>
      </c>
      <c r="L37" s="67" t="s">
        <v>83</v>
      </c>
      <c r="M37" s="69">
        <v>0.91891891591700003</v>
      </c>
      <c r="N37" s="69">
        <v>8.1081084082999993E-2</v>
      </c>
      <c r="O37" s="59">
        <f>Ugovori_OPULJP3[[#This Row],[Bespovratna sredstva - Ukupno (EU+Nac) HRK
= Ukupna ugovorena vrijednost bespovratnih sredstava]]*Ugovori_OPULJP3[[#This Row],[EU STOPA SUFINANCIRANJA %
EU CO-FINANCING RATE %]]</f>
        <v>1204151.3474176368</v>
      </c>
      <c r="P37" s="60">
        <f>Ugovori_OPULJP3[[#This Row],[Bespovratna sredstva - EU dio - HRK]]/7.5345</f>
        <v>159818.3485855248</v>
      </c>
      <c r="Q37" s="59">
        <f>Ugovori_OPULJP3[[#This Row],[Bespovratna sredstva - Ukupno (EU+Nac) HRK
= Ukupna ugovorena vrijednost bespovratnih sredstava]]*Ugovori_OPULJP3[[#This Row],[STOPA NACIONALNOG SUFINANCIRANJA %]]</f>
        <v>106248.6525823632</v>
      </c>
      <c r="R37" s="60">
        <f>Ugovori_OPULJP3[[#This Row],[Bespovratna sredstva - Nacionalni dio - HRK]]/7.5345</f>
        <v>14101.619561001153</v>
      </c>
      <c r="S37" s="59">
        <v>1310400</v>
      </c>
      <c r="T37" s="60">
        <f>Ugovori_OPULJP3[[#This Row],[Bespovratna sredstva - Ukupno (EU+Nac) HRK
= Ukupna ugovorena vrijednost bespovratnih sredstava]]/7.5345</f>
        <v>173919.96814652596</v>
      </c>
      <c r="U37" s="59">
        <v>0</v>
      </c>
      <c r="V37" s="60">
        <f>Ugovori_OPULJP3[[#This Row],[Javni doprinos korisnika - HRK]]/7.5345</f>
        <v>0</v>
      </c>
      <c r="W37" s="59">
        <v>0</v>
      </c>
      <c r="X37" s="60">
        <f>Ugovori_OPULJP3[[#This Row],[Privatni doprinos korisnika - HRK]]/7.5345</f>
        <v>0</v>
      </c>
      <c r="Y37" s="61">
        <v>1310400</v>
      </c>
      <c r="Z37" s="62">
        <f>Ugovori_OPULJP3[[#This Row],[UKUPNI PRIHVATLJIVI IZDACI
TOTAL ELIGIBLE EXPENDITURE
= Bespovratna sredstva ukupno + doprinos korisnika
= Ukupni prihvatljivi troškovi
= Ukupna ugovorena vrijednost projekta HRK]]/7.5345</f>
        <v>173919.96814652596</v>
      </c>
      <c r="AA37" s="66" t="s">
        <v>37</v>
      </c>
      <c r="AB37" s="66" t="s">
        <v>34</v>
      </c>
      <c r="AC37" s="65" t="s">
        <v>190</v>
      </c>
      <c r="AD37" s="72" t="s">
        <v>68</v>
      </c>
    </row>
    <row r="38" spans="1:30" ht="51" customHeight="1" x14ac:dyDescent="0.2">
      <c r="A38" s="70" t="s">
        <v>191</v>
      </c>
      <c r="B38" s="64" t="s">
        <v>30</v>
      </c>
      <c r="C38" s="65" t="s">
        <v>64</v>
      </c>
      <c r="D38" s="65" t="s">
        <v>74</v>
      </c>
      <c r="E38" s="66" t="s">
        <v>75</v>
      </c>
      <c r="F38" s="71" t="s">
        <v>192</v>
      </c>
      <c r="G38" s="71" t="s">
        <v>193</v>
      </c>
      <c r="H38" s="68">
        <v>44393</v>
      </c>
      <c r="I38" s="68">
        <v>45123</v>
      </c>
      <c r="J38" s="57" t="str">
        <f>IF(Ugovori_OPULJP3[[#This Row],[DATUM ZAVRŠETKA OPERACIJE]]&gt;DATE(2024,12,31),"u provedbi","završen")</f>
        <v>završen</v>
      </c>
      <c r="K38" s="67" t="s">
        <v>194</v>
      </c>
      <c r="L38" s="55" t="s">
        <v>83</v>
      </c>
      <c r="M38" s="69">
        <v>0.91891891591700003</v>
      </c>
      <c r="N38" s="69">
        <v>8.1081084082999993E-2</v>
      </c>
      <c r="O38" s="59">
        <f>Ugovori_OPULJP3[[#This Row],[Bespovratna sredstva - Ukupno (EU+Nac) HRK
= Ukupna ugovorena vrijednost bespovratnih sredstava]]*Ugovori_OPULJP3[[#This Row],[EU STOPA SUFINANCIRANJA %
EU CO-FINANCING RATE %]]</f>
        <v>1835867.6696782741</v>
      </c>
      <c r="P38" s="60">
        <f>Ugovori_OPULJP3[[#This Row],[Bespovratna sredstva - EU dio - HRK]]/7.5345</f>
        <v>243661.51299731556</v>
      </c>
      <c r="Q38" s="59">
        <f>Ugovori_OPULJP3[[#This Row],[Bespovratna sredstva - Ukupno (EU+Nac) HRK
= Ukupna ugovorena vrijednost bespovratnih sredstava]]*Ugovori_OPULJP3[[#This Row],[STOPA NACIONALNOG SUFINANCIRANJA %]]</f>
        <v>161988.33032172604</v>
      </c>
      <c r="R38" s="60">
        <f>Ugovori_OPULJP3[[#This Row],[Bespovratna sredstva - Nacionalni dio - HRK]]/7.5345</f>
        <v>21499.546130695606</v>
      </c>
      <c r="S38" s="59">
        <v>1997856</v>
      </c>
      <c r="T38" s="60">
        <f>Ugovori_OPULJP3[[#This Row],[Bespovratna sredstva - Ukupno (EU+Nac) HRK
= Ukupna ugovorena vrijednost bespovratnih sredstava]]/7.5345</f>
        <v>265161.05912801111</v>
      </c>
      <c r="U38" s="59">
        <v>0</v>
      </c>
      <c r="V38" s="60">
        <f>Ugovori_OPULJP3[[#This Row],[Javni doprinos korisnika - HRK]]/7.5345</f>
        <v>0</v>
      </c>
      <c r="W38" s="59">
        <v>0</v>
      </c>
      <c r="X38" s="60">
        <f>Ugovori_OPULJP3[[#This Row],[Privatni doprinos korisnika - HRK]]/7.5345</f>
        <v>0</v>
      </c>
      <c r="Y38" s="61">
        <v>1997856</v>
      </c>
      <c r="Z38" s="62">
        <f>Ugovori_OPULJP3[[#This Row],[UKUPNI PRIHVATLJIVI IZDACI
TOTAL ELIGIBLE EXPENDITURE
= Bespovratna sredstva ukupno + doprinos korisnika
= Ukupni prihvatljivi troškovi
= Ukupna ugovorena vrijednost projekta HRK]]/7.5345</f>
        <v>265161.05912801111</v>
      </c>
      <c r="AA38" s="66" t="s">
        <v>37</v>
      </c>
      <c r="AB38" s="66" t="s">
        <v>34</v>
      </c>
      <c r="AC38" s="65" t="s">
        <v>195</v>
      </c>
      <c r="AD38" s="72" t="s">
        <v>68</v>
      </c>
    </row>
    <row r="39" spans="1:30" ht="51" customHeight="1" x14ac:dyDescent="0.2">
      <c r="A39" s="70" t="s">
        <v>196</v>
      </c>
      <c r="B39" s="64" t="s">
        <v>30</v>
      </c>
      <c r="C39" s="65" t="s">
        <v>64</v>
      </c>
      <c r="D39" s="65" t="s">
        <v>74</v>
      </c>
      <c r="E39" s="66" t="s">
        <v>75</v>
      </c>
      <c r="F39" s="71" t="s">
        <v>197</v>
      </c>
      <c r="G39" s="73" t="s">
        <v>198</v>
      </c>
      <c r="H39" s="68">
        <v>44383</v>
      </c>
      <c r="I39" s="68">
        <v>45113</v>
      </c>
      <c r="J39" s="57" t="str">
        <f>IF(Ugovori_OPULJP3[[#This Row],[DATUM ZAVRŠETKA OPERACIJE]]&gt;DATE(2024,12,31),"u provedbi","završen")</f>
        <v>završen</v>
      </c>
      <c r="K39" s="67" t="s">
        <v>199</v>
      </c>
      <c r="L39" s="67" t="s">
        <v>199</v>
      </c>
      <c r="M39" s="69">
        <v>0.91891891591700003</v>
      </c>
      <c r="N39" s="69">
        <v>8.1081084082999993E-2</v>
      </c>
      <c r="O39" s="59">
        <f>Ugovori_OPULJP3[[#This Row],[Bespovratna sredstva - Ukupno (EU+Nac) HRK
= Ukupna ugovorena vrijednost bespovratnih sredstava]]*Ugovori_OPULJP3[[#This Row],[EU STOPA SUFINANCIRANJA %
EU CO-FINANCING RATE %]]</f>
        <v>1747091.6575358545</v>
      </c>
      <c r="P39" s="60">
        <f>Ugovori_OPULJP3[[#This Row],[Bespovratna sredstva - EU dio - HRK]]/7.5345</f>
        <v>231878.91134592268</v>
      </c>
      <c r="Q39" s="59">
        <f>Ugovori_OPULJP3[[#This Row],[Bespovratna sredstva - Ukupno (EU+Nac) HRK
= Ukupna ugovorena vrijednost bespovratnih sredstava]]*Ugovori_OPULJP3[[#This Row],[STOPA NACIONALNOG SUFINANCIRANJA %]]</f>
        <v>154155.1524641455</v>
      </c>
      <c r="R39" s="60">
        <f>Ugovori_OPULJP3[[#This Row],[Bespovratna sredstva - Nacionalni dio - HRK]]/7.5345</f>
        <v>20459.904766626252</v>
      </c>
      <c r="S39" s="59">
        <v>1901246.81</v>
      </c>
      <c r="T39" s="60">
        <f>Ugovori_OPULJP3[[#This Row],[Bespovratna sredstva - Ukupno (EU+Nac) HRK
= Ukupna ugovorena vrijednost bespovratnih sredstava]]/7.5345</f>
        <v>252338.81611254893</v>
      </c>
      <c r="U39" s="59">
        <v>0</v>
      </c>
      <c r="V39" s="60">
        <f>Ugovori_OPULJP3[[#This Row],[Javni doprinos korisnika - HRK]]/7.5345</f>
        <v>0</v>
      </c>
      <c r="W39" s="59">
        <v>79835.73</v>
      </c>
      <c r="X39" s="60">
        <f>Ugovori_OPULJP3[[#This Row],[Privatni doprinos korisnika - HRK]]/7.5345</f>
        <v>10596.022297431813</v>
      </c>
      <c r="Y39" s="61">
        <v>1981082.54</v>
      </c>
      <c r="Z39" s="62">
        <f>Ugovori_OPULJP3[[#This Row],[UKUPNI PRIHVATLJIVI IZDACI
TOTAL ELIGIBLE EXPENDITURE
= Bespovratna sredstva ukupno + doprinos korisnika
= Ukupni prihvatljivi troškovi
= Ukupna ugovorena vrijednost projekta HRK]]/7.5345</f>
        <v>262934.83840998076</v>
      </c>
      <c r="AA39" s="66" t="s">
        <v>37</v>
      </c>
      <c r="AB39" s="66" t="s">
        <v>34</v>
      </c>
      <c r="AC39" s="65" t="s">
        <v>200</v>
      </c>
      <c r="AD39" s="72" t="s">
        <v>68</v>
      </c>
    </row>
    <row r="40" spans="1:30" ht="49.5" customHeight="1" x14ac:dyDescent="0.2">
      <c r="A40" s="70" t="s">
        <v>201</v>
      </c>
      <c r="B40" s="64" t="s">
        <v>30</v>
      </c>
      <c r="C40" s="65" t="s">
        <v>64</v>
      </c>
      <c r="D40" s="65" t="s">
        <v>74</v>
      </c>
      <c r="E40" s="66" t="s">
        <v>75</v>
      </c>
      <c r="F40" s="71" t="s">
        <v>202</v>
      </c>
      <c r="G40" s="71" t="s">
        <v>203</v>
      </c>
      <c r="H40" s="68">
        <v>44383</v>
      </c>
      <c r="I40" s="68">
        <v>45113</v>
      </c>
      <c r="J40" s="57" t="str">
        <f>IF(Ugovori_OPULJP3[[#This Row],[DATUM ZAVRŠETKA OPERACIJE]]&gt;DATE(2024,12,31),"u provedbi","završen")</f>
        <v>završen</v>
      </c>
      <c r="K40" s="67" t="s">
        <v>204</v>
      </c>
      <c r="L40" s="67" t="s">
        <v>36</v>
      </c>
      <c r="M40" s="69">
        <v>0.91891891591700003</v>
      </c>
      <c r="N40" s="69">
        <v>8.1081084082999993E-2</v>
      </c>
      <c r="O40" s="59">
        <f>Ugovori_OPULJP3[[#This Row],[Bespovratna sredstva - Ukupno (EU+Nac) HRK
= Ukupna ugovorena vrijednost bespovratnih sredstava]]*Ugovori_OPULJP3[[#This Row],[EU STOPA SUFINANCIRANJA %
EU CO-FINANCING RATE %]]</f>
        <v>1067118.4554328627</v>
      </c>
      <c r="P40" s="60">
        <f>Ugovori_OPULJP3[[#This Row],[Bespovratna sredstva - EU dio - HRK]]/7.5345</f>
        <v>141630.95831612751</v>
      </c>
      <c r="Q40" s="59">
        <f>Ugovori_OPULJP3[[#This Row],[Bespovratna sredstva - Ukupno (EU+Nac) HRK
= Ukupna ugovorena vrijednost bespovratnih sredstava]]*Ugovori_OPULJP3[[#This Row],[STOPA NACIONALNOG SUFINANCIRANJA %]]</f>
        <v>94157.514567137376</v>
      </c>
      <c r="R40" s="60">
        <f>Ugovori_OPULJP3[[#This Row],[Bespovratna sredstva - Nacionalni dio - HRK]]/7.5345</f>
        <v>12496.849766691535</v>
      </c>
      <c r="S40" s="59">
        <v>1161275.97</v>
      </c>
      <c r="T40" s="60">
        <f>Ugovori_OPULJP3[[#This Row],[Bespovratna sredstva - Ukupno (EU+Nac) HRK
= Ukupna ugovorena vrijednost bespovratnih sredstava]]/7.5345</f>
        <v>154127.80808281901</v>
      </c>
      <c r="U40" s="59">
        <v>0</v>
      </c>
      <c r="V40" s="60">
        <f>Ugovori_OPULJP3[[#This Row],[Javni doprinos korisnika - HRK]]/7.5345</f>
        <v>0</v>
      </c>
      <c r="W40" s="59">
        <v>0</v>
      </c>
      <c r="X40" s="60">
        <f>Ugovori_OPULJP3[[#This Row],[Privatni doprinos korisnika - HRK]]/7.5345</f>
        <v>0</v>
      </c>
      <c r="Y40" s="61">
        <v>1161275.97</v>
      </c>
      <c r="Z40" s="62">
        <f>Ugovori_OPULJP3[[#This Row],[UKUPNI PRIHVATLJIVI IZDACI
TOTAL ELIGIBLE EXPENDITURE
= Bespovratna sredstva ukupno + doprinos korisnika
= Ukupni prihvatljivi troškovi
= Ukupna ugovorena vrijednost projekta HRK]]/7.5345</f>
        <v>154127.80808281901</v>
      </c>
      <c r="AA40" s="66" t="s">
        <v>37</v>
      </c>
      <c r="AB40" s="66" t="s">
        <v>34</v>
      </c>
      <c r="AC40" s="65" t="s">
        <v>205</v>
      </c>
      <c r="AD40" s="72" t="s">
        <v>68</v>
      </c>
    </row>
    <row r="41" spans="1:30" ht="63.75" customHeight="1" x14ac:dyDescent="0.2">
      <c r="A41" s="70" t="s">
        <v>206</v>
      </c>
      <c r="B41" s="64" t="s">
        <v>30</v>
      </c>
      <c r="C41" s="65" t="s">
        <v>64</v>
      </c>
      <c r="D41" s="65" t="s">
        <v>74</v>
      </c>
      <c r="E41" s="66" t="s">
        <v>75</v>
      </c>
      <c r="F41" s="71" t="s">
        <v>207</v>
      </c>
      <c r="G41" s="71" t="s">
        <v>208</v>
      </c>
      <c r="H41" s="68">
        <v>44389</v>
      </c>
      <c r="I41" s="68">
        <v>45119</v>
      </c>
      <c r="J41" s="57" t="str">
        <f>IF(Ugovori_OPULJP3[[#This Row],[DATUM ZAVRŠETKA OPERACIJE]]&gt;DATE(2024,12,31),"u provedbi","završen")</f>
        <v>završen</v>
      </c>
      <c r="K41" s="67" t="s">
        <v>209</v>
      </c>
      <c r="L41" s="67" t="s">
        <v>210</v>
      </c>
      <c r="M41" s="69">
        <v>0.91891891591700003</v>
      </c>
      <c r="N41" s="69">
        <v>8.1081084082999993E-2</v>
      </c>
      <c r="O41" s="59">
        <f>Ugovori_OPULJP3[[#This Row],[Bespovratna sredstva - Ukupno (EU+Nac) HRK
= Ukupna ugovorena vrijednost bespovratnih sredstava]]*Ugovori_OPULJP3[[#This Row],[EU STOPA SUFINANCIRANJA %
EU CO-FINANCING RATE %]]</f>
        <v>1717459.453848873</v>
      </c>
      <c r="P41" s="60">
        <f>Ugovori_OPULJP3[[#This Row],[Bespovratna sredstva - EU dio - HRK]]/7.5345</f>
        <v>227946.04205307225</v>
      </c>
      <c r="Q41" s="59">
        <f>Ugovori_OPULJP3[[#This Row],[Bespovratna sredstva - Ukupno (EU+Nac) HRK
= Ukupna ugovorena vrijednost bespovratnih sredstava]]*Ugovori_OPULJP3[[#This Row],[STOPA NACIONALNOG SUFINANCIRANJA %]]</f>
        <v>151540.546151127</v>
      </c>
      <c r="R41" s="60">
        <f>Ugovori_OPULJP3[[#This Row],[Bespovratna sredstva - Nacionalni dio - HRK]]/7.5345</f>
        <v>20112.886873863827</v>
      </c>
      <c r="S41" s="59">
        <v>1869000</v>
      </c>
      <c r="T41" s="60">
        <f>Ugovori_OPULJP3[[#This Row],[Bespovratna sredstva - Ukupno (EU+Nac) HRK
= Ukupna ugovorena vrijednost bespovratnih sredstava]]/7.5345</f>
        <v>248058.92892693609</v>
      </c>
      <c r="U41" s="59">
        <v>0</v>
      </c>
      <c r="V41" s="60">
        <f>Ugovori_OPULJP3[[#This Row],[Javni doprinos korisnika - HRK]]/7.5345</f>
        <v>0</v>
      </c>
      <c r="W41" s="59">
        <v>0</v>
      </c>
      <c r="X41" s="60">
        <f>Ugovori_OPULJP3[[#This Row],[Privatni doprinos korisnika - HRK]]/7.5345</f>
        <v>0</v>
      </c>
      <c r="Y41" s="61">
        <v>1869000</v>
      </c>
      <c r="Z41" s="62">
        <f>Ugovori_OPULJP3[[#This Row],[UKUPNI PRIHVATLJIVI IZDACI
TOTAL ELIGIBLE EXPENDITURE
= Bespovratna sredstva ukupno + doprinos korisnika
= Ukupni prihvatljivi troškovi
= Ukupna ugovorena vrijednost projekta HRK]]/7.5345</f>
        <v>248058.92892693609</v>
      </c>
      <c r="AA41" s="66" t="s">
        <v>37</v>
      </c>
      <c r="AB41" s="66" t="s">
        <v>34</v>
      </c>
      <c r="AC41" s="65" t="s">
        <v>211</v>
      </c>
      <c r="AD41" s="72" t="s">
        <v>68</v>
      </c>
    </row>
    <row r="42" spans="1:30" ht="63.75" customHeight="1" x14ac:dyDescent="0.2">
      <c r="A42" s="70" t="s">
        <v>212</v>
      </c>
      <c r="B42" s="64" t="s">
        <v>30</v>
      </c>
      <c r="C42" s="65" t="s">
        <v>64</v>
      </c>
      <c r="D42" s="65" t="s">
        <v>74</v>
      </c>
      <c r="E42" s="66" t="s">
        <v>75</v>
      </c>
      <c r="F42" s="71" t="s">
        <v>213</v>
      </c>
      <c r="G42" s="71" t="s">
        <v>214</v>
      </c>
      <c r="H42" s="68">
        <v>44391</v>
      </c>
      <c r="I42" s="68">
        <v>45121</v>
      </c>
      <c r="J42" s="57" t="str">
        <f>IF(Ugovori_OPULJP3[[#This Row],[DATUM ZAVRŠETKA OPERACIJE]]&gt;DATE(2024,12,31),"u provedbi","završen")</f>
        <v>završen</v>
      </c>
      <c r="K42" s="67" t="s">
        <v>215</v>
      </c>
      <c r="L42" s="67" t="s">
        <v>36</v>
      </c>
      <c r="M42" s="69">
        <v>0.91891891591700003</v>
      </c>
      <c r="N42" s="69">
        <v>8.1081084082999993E-2</v>
      </c>
      <c r="O42" s="59">
        <f>Ugovori_OPULJP3[[#This Row],[Bespovratna sredstva - Ukupno (EU+Nac) HRK
= Ukupna ugovorena vrijednost bespovratnih sredstava]]*Ugovori_OPULJP3[[#This Row],[EU STOPA SUFINANCIRANJA %
EU CO-FINANCING RATE %]]</f>
        <v>1652728.8481143888</v>
      </c>
      <c r="P42" s="60">
        <f>Ugovori_OPULJP3[[#This Row],[Bespovratna sredstva - EU dio - HRK]]/7.5345</f>
        <v>219354.81426961161</v>
      </c>
      <c r="Q42" s="59">
        <f>Ugovori_OPULJP3[[#This Row],[Bespovratna sredstva - Ukupno (EU+Nac) HRK
= Ukupna ugovorena vrijednost bespovratnih sredstava]]*Ugovori_OPULJP3[[#This Row],[STOPA NACIONALNOG SUFINANCIRANJA %]]</f>
        <v>145829.02188561138</v>
      </c>
      <c r="R42" s="60">
        <f>Ugovori_OPULJP3[[#This Row],[Bespovratna sredstva - Nacionalni dio - HRK]]/7.5345</f>
        <v>19354.837333016309</v>
      </c>
      <c r="S42" s="59">
        <v>1798557.87</v>
      </c>
      <c r="T42" s="60">
        <f>Ugovori_OPULJP3[[#This Row],[Bespovratna sredstva - Ukupno (EU+Nac) HRK
= Ukupna ugovorena vrijednost bespovratnih sredstava]]/7.5345</f>
        <v>238709.65160262791</v>
      </c>
      <c r="U42" s="59">
        <v>0</v>
      </c>
      <c r="V42" s="60">
        <f>Ugovori_OPULJP3[[#This Row],[Javni doprinos korisnika - HRK]]/7.5345</f>
        <v>0</v>
      </c>
      <c r="W42" s="59">
        <v>0</v>
      </c>
      <c r="X42" s="60">
        <f>Ugovori_OPULJP3[[#This Row],[Privatni doprinos korisnika - HRK]]/7.5345</f>
        <v>0</v>
      </c>
      <c r="Y42" s="61">
        <v>1798557.87</v>
      </c>
      <c r="Z42" s="62">
        <f>Ugovori_OPULJP3[[#This Row],[UKUPNI PRIHVATLJIVI IZDACI
TOTAL ELIGIBLE EXPENDITURE
= Bespovratna sredstva ukupno + doprinos korisnika
= Ukupni prihvatljivi troškovi
= Ukupna ugovorena vrijednost projekta HRK]]/7.5345</f>
        <v>238709.65160262791</v>
      </c>
      <c r="AA42" s="66" t="s">
        <v>37</v>
      </c>
      <c r="AB42" s="66" t="s">
        <v>34</v>
      </c>
      <c r="AC42" s="65" t="s">
        <v>216</v>
      </c>
      <c r="AD42" s="72" t="s">
        <v>68</v>
      </c>
    </row>
    <row r="43" spans="1:30" ht="51" customHeight="1" x14ac:dyDescent="0.2">
      <c r="A43" s="70" t="s">
        <v>217</v>
      </c>
      <c r="B43" s="64" t="s">
        <v>30</v>
      </c>
      <c r="C43" s="65" t="s">
        <v>64</v>
      </c>
      <c r="D43" s="65" t="s">
        <v>74</v>
      </c>
      <c r="E43" s="66" t="s">
        <v>75</v>
      </c>
      <c r="F43" s="71" t="s">
        <v>218</v>
      </c>
      <c r="G43" s="71" t="s">
        <v>219</v>
      </c>
      <c r="H43" s="68">
        <v>44383</v>
      </c>
      <c r="I43" s="68">
        <v>45113</v>
      </c>
      <c r="J43" s="57" t="str">
        <f>IF(Ugovori_OPULJP3[[#This Row],[DATUM ZAVRŠETKA OPERACIJE]]&gt;DATE(2024,12,31),"u provedbi","završen")</f>
        <v>završen</v>
      </c>
      <c r="K43" s="67" t="s">
        <v>36</v>
      </c>
      <c r="L43" s="67" t="s">
        <v>36</v>
      </c>
      <c r="M43" s="69">
        <v>0.91891891591700003</v>
      </c>
      <c r="N43" s="69">
        <v>8.1081084082999993E-2</v>
      </c>
      <c r="O43" s="59">
        <f>Ugovori_OPULJP3[[#This Row],[Bespovratna sredstva - Ukupno (EU+Nac) HRK
= Ukupna ugovorena vrijednost bespovratnih sredstava]]*Ugovori_OPULJP3[[#This Row],[EU STOPA SUFINANCIRANJA %
EU CO-FINANCING RATE %]]</f>
        <v>1593541.2439834182</v>
      </c>
      <c r="P43" s="60">
        <f>Ugovori_OPULJP3[[#This Row],[Bespovratna sredstva - EU dio - HRK]]/7.5345</f>
        <v>211499.26922601607</v>
      </c>
      <c r="Q43" s="59">
        <f>Ugovori_OPULJP3[[#This Row],[Bespovratna sredstva - Ukupno (EU+Nac) HRK
= Ukupna ugovorena vrijednost bespovratnih sredstava]]*Ugovori_OPULJP3[[#This Row],[STOPA NACIONALNOG SUFINANCIRANJA %]]</f>
        <v>140606.58601658198</v>
      </c>
      <c r="R43" s="60">
        <f>Ugovori_OPULJP3[[#This Row],[Bespovratna sredstva - Nacionalni dio - HRK]]/7.5345</f>
        <v>18661.700977713448</v>
      </c>
      <c r="S43" s="59">
        <v>1734147.83</v>
      </c>
      <c r="T43" s="60">
        <f>Ugovori_OPULJP3[[#This Row],[Bespovratna sredstva - Ukupno (EU+Nac) HRK
= Ukupna ugovorena vrijednost bespovratnih sredstava]]/7.5345</f>
        <v>230160.97020372952</v>
      </c>
      <c r="U43" s="59">
        <v>0</v>
      </c>
      <c r="V43" s="60">
        <f>Ugovori_OPULJP3[[#This Row],[Javni doprinos korisnika - HRK]]/7.5345</f>
        <v>0</v>
      </c>
      <c r="W43" s="59">
        <v>0</v>
      </c>
      <c r="X43" s="60">
        <f>Ugovori_OPULJP3[[#This Row],[Privatni doprinos korisnika - HRK]]/7.5345</f>
        <v>0</v>
      </c>
      <c r="Y43" s="61">
        <v>1734147.83</v>
      </c>
      <c r="Z43" s="62">
        <f>Ugovori_OPULJP3[[#This Row],[UKUPNI PRIHVATLJIVI IZDACI
TOTAL ELIGIBLE EXPENDITURE
= Bespovratna sredstva ukupno + doprinos korisnika
= Ukupni prihvatljivi troškovi
= Ukupna ugovorena vrijednost projekta HRK]]/7.5345</f>
        <v>230160.97020372952</v>
      </c>
      <c r="AA43" s="66" t="s">
        <v>37</v>
      </c>
      <c r="AB43" s="66" t="s">
        <v>34</v>
      </c>
      <c r="AC43" s="65" t="s">
        <v>220</v>
      </c>
      <c r="AD43" s="72" t="s">
        <v>68</v>
      </c>
    </row>
    <row r="44" spans="1:30" ht="51" customHeight="1" x14ac:dyDescent="0.2">
      <c r="A44" s="50" t="s">
        <v>221</v>
      </c>
      <c r="B44" s="51" t="s">
        <v>30</v>
      </c>
      <c r="C44" s="52" t="s">
        <v>222</v>
      </c>
      <c r="D44" s="52" t="s">
        <v>223</v>
      </c>
      <c r="E44" s="53" t="s">
        <v>33</v>
      </c>
      <c r="F44" s="54" t="s">
        <v>223</v>
      </c>
      <c r="G44" s="54" t="s">
        <v>34</v>
      </c>
      <c r="H44" s="56">
        <v>42005</v>
      </c>
      <c r="I44" s="56">
        <v>43646</v>
      </c>
      <c r="J44" s="57" t="str">
        <f>IF(Ugovori_OPULJP3[[#This Row],[DATUM ZAVRŠETKA OPERACIJE]]&gt;DATE(2024,12,31),"u provedbi","završen")</f>
        <v>završen</v>
      </c>
      <c r="K44" s="55" t="s">
        <v>35</v>
      </c>
      <c r="L44" s="55" t="s">
        <v>36</v>
      </c>
      <c r="M44" s="58">
        <v>0.85</v>
      </c>
      <c r="N44" s="58">
        <v>0.15</v>
      </c>
      <c r="O44" s="59">
        <f>Ugovori_OPULJP3[[#This Row],[Bespovratna sredstva - Ukupno (EU+Nac) HRK
= Ukupna ugovorena vrijednost bespovratnih sredstava]]*Ugovori_OPULJP3[[#This Row],[EU STOPA SUFINANCIRANJA %
EU CO-FINANCING RATE %]]</f>
        <v>94592803.859999999</v>
      </c>
      <c r="P44" s="60">
        <f>Ugovori_OPULJP3[[#This Row],[Bespovratna sredstva - EU dio - HRK]]/7.5345</f>
        <v>12554622.584113078</v>
      </c>
      <c r="Q44" s="59">
        <f>Ugovori_OPULJP3[[#This Row],[Bespovratna sredstva - Ukupno (EU+Nac) HRK
= Ukupna ugovorena vrijednost bespovratnih sredstava]]*Ugovori_OPULJP3[[#This Row],[STOPA NACIONALNOG SUFINANCIRANJA %]]</f>
        <v>16692847.739999998</v>
      </c>
      <c r="R44" s="60">
        <f>Ugovori_OPULJP3[[#This Row],[Bespovratna sredstva - Nacionalni dio - HRK]]/7.5345</f>
        <v>2215521.6324905432</v>
      </c>
      <c r="S44" s="59">
        <v>111285651.59999999</v>
      </c>
      <c r="T44" s="60">
        <f>Ugovori_OPULJP3[[#This Row],[Bespovratna sredstva - Ukupno (EU+Nac) HRK
= Ukupna ugovorena vrijednost bespovratnih sredstava]]/7.5345</f>
        <v>14770144.216603622</v>
      </c>
      <c r="U44" s="59">
        <v>0</v>
      </c>
      <c r="V44" s="60">
        <f>Ugovori_OPULJP3[[#This Row],[Javni doprinos korisnika - HRK]]/7.5345</f>
        <v>0</v>
      </c>
      <c r="W44" s="59">
        <v>0</v>
      </c>
      <c r="X44" s="60">
        <f>Ugovori_OPULJP3[[#This Row],[Privatni doprinos korisnika - HRK]]/7.5345</f>
        <v>0</v>
      </c>
      <c r="Y44" s="61">
        <v>111285651.59999999</v>
      </c>
      <c r="Z44" s="62">
        <f>Ugovori_OPULJP3[[#This Row],[UKUPNI PRIHVATLJIVI IZDACI
TOTAL ELIGIBLE EXPENDITURE
= Bespovratna sredstva ukupno + doprinos korisnika
= Ukupni prihvatljivi troškovi
= Ukupna ugovorena vrijednost projekta HRK]]/7.5345</f>
        <v>14770144.216603622</v>
      </c>
      <c r="AA44" s="53" t="s">
        <v>37</v>
      </c>
      <c r="AB44" s="53" t="s">
        <v>34</v>
      </c>
      <c r="AC44" s="52" t="s">
        <v>224</v>
      </c>
      <c r="AD44" s="52" t="s">
        <v>68</v>
      </c>
    </row>
    <row r="45" spans="1:30" ht="51" customHeight="1" x14ac:dyDescent="0.2">
      <c r="A45" s="50" t="s">
        <v>225</v>
      </c>
      <c r="B45" s="51" t="s">
        <v>30</v>
      </c>
      <c r="C45" s="52" t="s">
        <v>222</v>
      </c>
      <c r="D45" s="52" t="s">
        <v>226</v>
      </c>
      <c r="E45" s="53" t="s">
        <v>33</v>
      </c>
      <c r="F45" s="54" t="s">
        <v>226</v>
      </c>
      <c r="G45" s="54" t="s">
        <v>34</v>
      </c>
      <c r="H45" s="56">
        <v>42030</v>
      </c>
      <c r="I45" s="56">
        <v>45291</v>
      </c>
      <c r="J45" s="57" t="str">
        <f>IF(Ugovori_OPULJP3[[#This Row],[DATUM ZAVRŠETKA OPERACIJE]]&gt;DATE(2024,12,31),"u provedbi","završen")</f>
        <v>završen</v>
      </c>
      <c r="K45" s="55" t="s">
        <v>35</v>
      </c>
      <c r="L45" s="55" t="s">
        <v>36</v>
      </c>
      <c r="M45" s="58">
        <v>0.85</v>
      </c>
      <c r="N45" s="58">
        <v>0.15</v>
      </c>
      <c r="O45" s="59">
        <f>Ugovori_OPULJP3[[#This Row],[Bespovratna sredstva - Ukupno (EU+Nac) HRK
= Ukupna ugovorena vrijednost bespovratnih sredstava]]*Ugovori_OPULJP3[[#This Row],[EU STOPA SUFINANCIRANJA %
EU CO-FINANCING RATE %]]</f>
        <v>480245240</v>
      </c>
      <c r="P45" s="60">
        <f>Ugovori_OPULJP3[[#This Row],[Bespovratna sredstva - EU dio - HRK]]/7.5345</f>
        <v>63739496.980556108</v>
      </c>
      <c r="Q45" s="59">
        <f>Ugovori_OPULJP3[[#This Row],[Bespovratna sredstva - Ukupno (EU+Nac) HRK
= Ukupna ugovorena vrijednost bespovratnih sredstava]]*Ugovori_OPULJP3[[#This Row],[STOPA NACIONALNOG SUFINANCIRANJA %]]</f>
        <v>84749160</v>
      </c>
      <c r="R45" s="60">
        <f>Ugovori_OPULJP3[[#This Row],[Bespovratna sredstva - Nacionalni dio - HRK]]/7.5345</f>
        <v>11248146.525980489</v>
      </c>
      <c r="S45" s="59">
        <v>564994400</v>
      </c>
      <c r="T45" s="60">
        <f>Ugovori_OPULJP3[[#This Row],[Bespovratna sredstva - Ukupno (EU+Nac) HRK
= Ukupna ugovorena vrijednost bespovratnih sredstava]]/7.5345</f>
        <v>74987643.506536588</v>
      </c>
      <c r="U45" s="59">
        <v>0</v>
      </c>
      <c r="V45" s="60">
        <f>Ugovori_OPULJP3[[#This Row],[Javni doprinos korisnika - HRK]]/7.5345</f>
        <v>0</v>
      </c>
      <c r="W45" s="59">
        <v>0</v>
      </c>
      <c r="X45" s="60">
        <f>Ugovori_OPULJP3[[#This Row],[Privatni doprinos korisnika - HRK]]/7.5345</f>
        <v>0</v>
      </c>
      <c r="Y45" s="61">
        <v>564994400</v>
      </c>
      <c r="Z45" s="62">
        <f>Ugovori_OPULJP3[[#This Row],[UKUPNI PRIHVATLJIVI IZDACI
TOTAL ELIGIBLE EXPENDITURE
= Bespovratna sredstva ukupno + doprinos korisnika
= Ukupni prihvatljivi troškovi
= Ukupna ugovorena vrijednost projekta HRK]]/7.5345</f>
        <v>74987643.506536588</v>
      </c>
      <c r="AA45" s="53" t="s">
        <v>37</v>
      </c>
      <c r="AB45" s="53" t="s">
        <v>34</v>
      </c>
      <c r="AC45" s="52" t="s">
        <v>227</v>
      </c>
      <c r="AD45" s="52" t="s">
        <v>68</v>
      </c>
    </row>
    <row r="46" spans="1:30" ht="51" customHeight="1" x14ac:dyDescent="0.2">
      <c r="A46" s="50" t="s">
        <v>228</v>
      </c>
      <c r="B46" s="51" t="s">
        <v>30</v>
      </c>
      <c r="C46" s="52" t="s">
        <v>229</v>
      </c>
      <c r="D46" s="52" t="s">
        <v>230</v>
      </c>
      <c r="E46" s="53" t="s">
        <v>231</v>
      </c>
      <c r="F46" s="54" t="s">
        <v>232</v>
      </c>
      <c r="G46" s="54" t="s">
        <v>233</v>
      </c>
      <c r="H46" s="56">
        <v>43550</v>
      </c>
      <c r="I46" s="56">
        <v>43916</v>
      </c>
      <c r="J46" s="57" t="str">
        <f>IF(Ugovori_OPULJP3[[#This Row],[DATUM ZAVRŠETKA OPERACIJE]]&gt;DATE(2024,12,31),"u provedbi","završen")</f>
        <v>završen</v>
      </c>
      <c r="K46" s="55" t="s">
        <v>98</v>
      </c>
      <c r="L46" s="55" t="s">
        <v>98</v>
      </c>
      <c r="M46" s="58">
        <v>0.85</v>
      </c>
      <c r="N46" s="58">
        <v>0.15</v>
      </c>
      <c r="O46" s="59">
        <f>Ugovori_OPULJP3[[#This Row],[Bespovratna sredstva - Ukupno (EU+Nac) HRK
= Ukupna ugovorena vrijednost bespovratnih sredstava]]*Ugovori_OPULJP3[[#This Row],[EU STOPA SUFINANCIRANJA %
EU CO-FINANCING RATE %]]</f>
        <v>619580.95449999999</v>
      </c>
      <c r="P46" s="60">
        <f>Ugovori_OPULJP3[[#This Row],[Bespovratna sredstva - EU dio - HRK]]/7.5345</f>
        <v>82232.524321454635</v>
      </c>
      <c r="Q46" s="59">
        <f>Ugovori_OPULJP3[[#This Row],[Bespovratna sredstva - Ukupno (EU+Nac) HRK
= Ukupna ugovorena vrijednost bespovratnih sredstava]]*Ugovori_OPULJP3[[#This Row],[STOPA NACIONALNOG SUFINANCIRANJA %]]</f>
        <v>109337.8155</v>
      </c>
      <c r="R46" s="60">
        <f>Ugovori_OPULJP3[[#This Row],[Bespovratna sredstva - Nacionalni dio - HRK]]/7.5345</f>
        <v>14511.621939080229</v>
      </c>
      <c r="S46" s="59">
        <v>728918.77</v>
      </c>
      <c r="T46" s="60">
        <f>Ugovori_OPULJP3[[#This Row],[Bespovratna sredstva - Ukupno (EU+Nac) HRK
= Ukupna ugovorena vrijednost bespovratnih sredstava]]/7.5345</f>
        <v>96744.146260534864</v>
      </c>
      <c r="U46" s="59">
        <v>0</v>
      </c>
      <c r="V46" s="60">
        <f>Ugovori_OPULJP3[[#This Row],[Javni doprinos korisnika - HRK]]/7.5345</f>
        <v>0</v>
      </c>
      <c r="W46" s="59">
        <v>0</v>
      </c>
      <c r="X46" s="60">
        <f>Ugovori_OPULJP3[[#This Row],[Privatni doprinos korisnika - HRK]]/7.5345</f>
        <v>0</v>
      </c>
      <c r="Y46" s="61">
        <v>728918.77</v>
      </c>
      <c r="Z46" s="62">
        <f>Ugovori_OPULJP3[[#This Row],[UKUPNI PRIHVATLJIVI IZDACI
TOTAL ELIGIBLE EXPENDITURE
= Bespovratna sredstva ukupno + doprinos korisnika
= Ukupni prihvatljivi troškovi
= Ukupna ugovorena vrijednost projekta HRK]]/7.5345</f>
        <v>96744.146260534864</v>
      </c>
      <c r="AA46" s="53" t="s">
        <v>37</v>
      </c>
      <c r="AB46" s="53" t="s">
        <v>34</v>
      </c>
      <c r="AC46" s="52" t="s">
        <v>234</v>
      </c>
      <c r="AD46" s="52" t="s">
        <v>235</v>
      </c>
    </row>
    <row r="47" spans="1:30" ht="51" customHeight="1" x14ac:dyDescent="0.2">
      <c r="A47" s="50" t="s">
        <v>236</v>
      </c>
      <c r="B47" s="51" t="s">
        <v>30</v>
      </c>
      <c r="C47" s="52" t="s">
        <v>229</v>
      </c>
      <c r="D47" s="52" t="s">
        <v>230</v>
      </c>
      <c r="E47" s="53" t="s">
        <v>231</v>
      </c>
      <c r="F47" s="54" t="s">
        <v>237</v>
      </c>
      <c r="G47" s="54" t="s">
        <v>238</v>
      </c>
      <c r="H47" s="56">
        <v>43234</v>
      </c>
      <c r="I47" s="56">
        <v>44149</v>
      </c>
      <c r="J47" s="57" t="str">
        <f>IF(Ugovori_OPULJP3[[#This Row],[DATUM ZAVRŠETKA OPERACIJE]]&gt;DATE(2024,12,31),"u provedbi","završen")</f>
        <v>završen</v>
      </c>
      <c r="K47" s="55" t="s">
        <v>210</v>
      </c>
      <c r="L47" s="55" t="s">
        <v>210</v>
      </c>
      <c r="M47" s="58">
        <v>0.85</v>
      </c>
      <c r="N47" s="58">
        <v>0.15</v>
      </c>
      <c r="O47" s="59">
        <f>Ugovori_OPULJP3[[#This Row],[Bespovratna sredstva - Ukupno (EU+Nac) HRK
= Ukupna ugovorena vrijednost bespovratnih sredstava]]*Ugovori_OPULJP3[[#This Row],[EU STOPA SUFINANCIRANJA %
EU CO-FINANCING RATE %]]</f>
        <v>1698261.2655</v>
      </c>
      <c r="P47" s="60">
        <f>Ugovori_OPULJP3[[#This Row],[Bespovratna sredstva - EU dio - HRK]]/7.5345</f>
        <v>225398.00457893687</v>
      </c>
      <c r="Q47" s="59">
        <f>Ugovori_OPULJP3[[#This Row],[Bespovratna sredstva - Ukupno (EU+Nac) HRK
= Ukupna ugovorena vrijednost bespovratnih sredstava]]*Ugovori_OPULJP3[[#This Row],[STOPA NACIONALNOG SUFINANCIRANJA %]]</f>
        <v>299693.16449999996</v>
      </c>
      <c r="R47" s="60">
        <f>Ugovori_OPULJP3[[#This Row],[Bespovratna sredstva - Nacionalni dio - HRK]]/7.5345</f>
        <v>39776.118455106502</v>
      </c>
      <c r="S47" s="59">
        <v>1997954.43</v>
      </c>
      <c r="T47" s="60">
        <f>Ugovori_OPULJP3[[#This Row],[Bespovratna sredstva - Ukupno (EU+Nac) HRK
= Ukupna ugovorena vrijednost bespovratnih sredstava]]/7.5345</f>
        <v>265174.12303404335</v>
      </c>
      <c r="U47" s="59">
        <v>0</v>
      </c>
      <c r="V47" s="60">
        <f>Ugovori_OPULJP3[[#This Row],[Javni doprinos korisnika - HRK]]/7.5345</f>
        <v>0</v>
      </c>
      <c r="W47" s="59">
        <v>0</v>
      </c>
      <c r="X47" s="60">
        <f>Ugovori_OPULJP3[[#This Row],[Privatni doprinos korisnika - HRK]]/7.5345</f>
        <v>0</v>
      </c>
      <c r="Y47" s="61">
        <v>1997954.43</v>
      </c>
      <c r="Z47" s="62">
        <f>Ugovori_OPULJP3[[#This Row],[UKUPNI PRIHVATLJIVI IZDACI
TOTAL ELIGIBLE EXPENDITURE
= Bespovratna sredstva ukupno + doprinos korisnika
= Ukupni prihvatljivi troškovi
= Ukupna ugovorena vrijednost projekta HRK]]/7.5345</f>
        <v>265174.12303404335</v>
      </c>
      <c r="AA47" s="53" t="s">
        <v>37</v>
      </c>
      <c r="AB47" s="53" t="s">
        <v>34</v>
      </c>
      <c r="AC47" s="52" t="s">
        <v>239</v>
      </c>
      <c r="AD47" s="52" t="s">
        <v>235</v>
      </c>
    </row>
    <row r="48" spans="1:30" ht="51" customHeight="1" x14ac:dyDescent="0.2">
      <c r="A48" s="50" t="s">
        <v>240</v>
      </c>
      <c r="B48" s="51" t="s">
        <v>30</v>
      </c>
      <c r="C48" s="52" t="s">
        <v>229</v>
      </c>
      <c r="D48" s="52" t="s">
        <v>230</v>
      </c>
      <c r="E48" s="53" t="s">
        <v>231</v>
      </c>
      <c r="F48" s="54" t="s">
        <v>241</v>
      </c>
      <c r="G48" s="54" t="s">
        <v>242</v>
      </c>
      <c r="H48" s="56">
        <v>43234</v>
      </c>
      <c r="I48" s="56">
        <v>44149</v>
      </c>
      <c r="J48" s="57" t="str">
        <f>IF(Ugovori_OPULJP3[[#This Row],[DATUM ZAVRŠETKA OPERACIJE]]&gt;DATE(2024,12,31),"u provedbi","završen")</f>
        <v>završen</v>
      </c>
      <c r="K48" s="55" t="s">
        <v>243</v>
      </c>
      <c r="L48" s="55" t="s">
        <v>243</v>
      </c>
      <c r="M48" s="58">
        <v>0.85</v>
      </c>
      <c r="N48" s="58">
        <v>0.15</v>
      </c>
      <c r="O48" s="59">
        <f>Ugovori_OPULJP3[[#This Row],[Bespovratna sredstva - Ukupno (EU+Nac) HRK
= Ukupna ugovorena vrijednost bespovratnih sredstava]]*Ugovori_OPULJP3[[#This Row],[EU STOPA SUFINANCIRANJA %
EU CO-FINANCING RATE %]]</f>
        <v>1272186.1089999999</v>
      </c>
      <c r="P48" s="60">
        <f>Ugovori_OPULJP3[[#This Row],[Bespovratna sredstva - EU dio - HRK]]/7.5345</f>
        <v>168848.11321255556</v>
      </c>
      <c r="Q48" s="59">
        <f>Ugovori_OPULJP3[[#This Row],[Bespovratna sredstva - Ukupno (EU+Nac) HRK
= Ukupna ugovorena vrijednost bespovratnih sredstava]]*Ugovori_OPULJP3[[#This Row],[STOPA NACIONALNOG SUFINANCIRANJA %]]</f>
        <v>224503.43100000001</v>
      </c>
      <c r="R48" s="60">
        <f>Ugovori_OPULJP3[[#This Row],[Bespovratna sredstva - Nacionalni dio - HRK]]/7.5345</f>
        <v>29796.72586103922</v>
      </c>
      <c r="S48" s="59">
        <v>1496689.54</v>
      </c>
      <c r="T48" s="60">
        <f>Ugovori_OPULJP3[[#This Row],[Bespovratna sredstva - Ukupno (EU+Nac) HRK
= Ukupna ugovorena vrijednost bespovratnih sredstava]]/7.5345</f>
        <v>198644.83907359481</v>
      </c>
      <c r="U48" s="59">
        <v>0</v>
      </c>
      <c r="V48" s="60">
        <f>Ugovori_OPULJP3[[#This Row],[Javni doprinos korisnika - HRK]]/7.5345</f>
        <v>0</v>
      </c>
      <c r="W48" s="59">
        <v>0</v>
      </c>
      <c r="X48" s="60">
        <f>Ugovori_OPULJP3[[#This Row],[Privatni doprinos korisnika - HRK]]/7.5345</f>
        <v>0</v>
      </c>
      <c r="Y48" s="61">
        <v>1496689.54</v>
      </c>
      <c r="Z48" s="62">
        <f>Ugovori_OPULJP3[[#This Row],[UKUPNI PRIHVATLJIVI IZDACI
TOTAL ELIGIBLE EXPENDITURE
= Bespovratna sredstva ukupno + doprinos korisnika
= Ukupni prihvatljivi troškovi
= Ukupna ugovorena vrijednost projekta HRK]]/7.5345</f>
        <v>198644.83907359481</v>
      </c>
      <c r="AA48" s="53" t="s">
        <v>37</v>
      </c>
      <c r="AB48" s="53" t="s">
        <v>34</v>
      </c>
      <c r="AC48" s="52" t="s">
        <v>244</v>
      </c>
      <c r="AD48" s="52" t="s">
        <v>235</v>
      </c>
    </row>
    <row r="49" spans="1:30" ht="51" customHeight="1" x14ac:dyDescent="0.2">
      <c r="A49" s="50" t="s">
        <v>245</v>
      </c>
      <c r="B49" s="51" t="s">
        <v>30</v>
      </c>
      <c r="C49" s="52" t="s">
        <v>229</v>
      </c>
      <c r="D49" s="52" t="s">
        <v>230</v>
      </c>
      <c r="E49" s="53" t="s">
        <v>231</v>
      </c>
      <c r="F49" s="54" t="s">
        <v>246</v>
      </c>
      <c r="G49" s="54" t="s">
        <v>247</v>
      </c>
      <c r="H49" s="56">
        <v>43550</v>
      </c>
      <c r="I49" s="56">
        <v>44100</v>
      </c>
      <c r="J49" s="57" t="str">
        <f>IF(Ugovori_OPULJP3[[#This Row],[DATUM ZAVRŠETKA OPERACIJE]]&gt;DATE(2024,12,31),"u provedbi","završen")</f>
        <v>završen</v>
      </c>
      <c r="K49" s="55" t="s">
        <v>248</v>
      </c>
      <c r="L49" s="55" t="s">
        <v>248</v>
      </c>
      <c r="M49" s="58">
        <v>0.85</v>
      </c>
      <c r="N49" s="58">
        <v>0.15</v>
      </c>
      <c r="O49" s="59">
        <f>Ugovori_OPULJP3[[#This Row],[Bespovratna sredstva - Ukupno (EU+Nac) HRK
= Ukupna ugovorena vrijednost bespovratnih sredstava]]*Ugovori_OPULJP3[[#This Row],[EU STOPA SUFINANCIRANJA %
EU CO-FINANCING RATE %]]</f>
        <v>771206.90399999998</v>
      </c>
      <c r="P49" s="60">
        <f>Ugovori_OPULJP3[[#This Row],[Bespovratna sredstva - EU dio - HRK]]/7.5345</f>
        <v>102356.74616762889</v>
      </c>
      <c r="Q49" s="59">
        <f>Ugovori_OPULJP3[[#This Row],[Bespovratna sredstva - Ukupno (EU+Nac) HRK
= Ukupna ugovorena vrijednost bespovratnih sredstava]]*Ugovori_OPULJP3[[#This Row],[STOPA NACIONALNOG SUFINANCIRANJA %]]</f>
        <v>136095.33599999998</v>
      </c>
      <c r="R49" s="60">
        <f>Ugovori_OPULJP3[[#This Row],[Bespovratna sredstva - Nacionalni dio - HRK]]/7.5345</f>
        <v>18062.955206052156</v>
      </c>
      <c r="S49" s="59">
        <v>907302.24</v>
      </c>
      <c r="T49" s="60">
        <f>Ugovori_OPULJP3[[#This Row],[Bespovratna sredstva - Ukupno (EU+Nac) HRK
= Ukupna ugovorena vrijednost bespovratnih sredstava]]/7.5345</f>
        <v>120419.70137368106</v>
      </c>
      <c r="U49" s="59">
        <v>0</v>
      </c>
      <c r="V49" s="60">
        <f>Ugovori_OPULJP3[[#This Row],[Javni doprinos korisnika - HRK]]/7.5345</f>
        <v>0</v>
      </c>
      <c r="W49" s="59">
        <v>0</v>
      </c>
      <c r="X49" s="60">
        <f>Ugovori_OPULJP3[[#This Row],[Privatni doprinos korisnika - HRK]]/7.5345</f>
        <v>0</v>
      </c>
      <c r="Y49" s="61">
        <v>907302.24</v>
      </c>
      <c r="Z49" s="62">
        <f>Ugovori_OPULJP3[[#This Row],[UKUPNI PRIHVATLJIVI IZDACI
TOTAL ELIGIBLE EXPENDITURE
= Bespovratna sredstva ukupno + doprinos korisnika
= Ukupni prihvatljivi troškovi
= Ukupna ugovorena vrijednost projekta HRK]]/7.5345</f>
        <v>120419.70137368106</v>
      </c>
      <c r="AA49" s="53" t="s">
        <v>37</v>
      </c>
      <c r="AB49" s="53" t="s">
        <v>34</v>
      </c>
      <c r="AC49" s="52" t="s">
        <v>249</v>
      </c>
      <c r="AD49" s="52" t="s">
        <v>235</v>
      </c>
    </row>
    <row r="50" spans="1:30" ht="51" customHeight="1" x14ac:dyDescent="0.2">
      <c r="A50" s="50" t="s">
        <v>250</v>
      </c>
      <c r="B50" s="51" t="s">
        <v>30</v>
      </c>
      <c r="C50" s="52" t="s">
        <v>229</v>
      </c>
      <c r="D50" s="52" t="s">
        <v>230</v>
      </c>
      <c r="E50" s="53" t="s">
        <v>231</v>
      </c>
      <c r="F50" s="54" t="s">
        <v>251</v>
      </c>
      <c r="G50" s="54" t="s">
        <v>252</v>
      </c>
      <c r="H50" s="56">
        <v>43550</v>
      </c>
      <c r="I50" s="56">
        <v>44465</v>
      </c>
      <c r="J50" s="57" t="str">
        <f>IF(Ugovori_OPULJP3[[#This Row],[DATUM ZAVRŠETKA OPERACIJE]]&gt;DATE(2024,12,31),"u provedbi","završen")</f>
        <v>završen</v>
      </c>
      <c r="K50" s="55" t="s">
        <v>253</v>
      </c>
      <c r="L50" s="55" t="s">
        <v>36</v>
      </c>
      <c r="M50" s="58">
        <v>0.85</v>
      </c>
      <c r="N50" s="58">
        <v>0.15</v>
      </c>
      <c r="O50" s="59">
        <f>Ugovori_OPULJP3[[#This Row],[Bespovratna sredstva - Ukupno (EU+Nac) HRK
= Ukupna ugovorena vrijednost bespovratnih sredstava]]*Ugovori_OPULJP3[[#This Row],[EU STOPA SUFINANCIRANJA %
EU CO-FINANCING RATE %]]</f>
        <v>759005.56199999992</v>
      </c>
      <c r="P50" s="60">
        <f>Ugovori_OPULJP3[[#This Row],[Bespovratna sredstva - EU dio - HRK]]/7.5345</f>
        <v>100737.34979096155</v>
      </c>
      <c r="Q50" s="59">
        <f>Ugovori_OPULJP3[[#This Row],[Bespovratna sredstva - Ukupno (EU+Nac) HRK
= Ukupna ugovorena vrijednost bespovratnih sredstava]]*Ugovori_OPULJP3[[#This Row],[STOPA NACIONALNOG SUFINANCIRANJA %]]</f>
        <v>133942.158</v>
      </c>
      <c r="R50" s="60">
        <f>Ugovori_OPULJP3[[#This Row],[Bespovratna sredstva - Nacionalni dio - HRK]]/7.5345</f>
        <v>17777.17937487557</v>
      </c>
      <c r="S50" s="59">
        <v>892947.72</v>
      </c>
      <c r="T50" s="60">
        <f>Ugovori_OPULJP3[[#This Row],[Bespovratna sredstva - Ukupno (EU+Nac) HRK
= Ukupna ugovorena vrijednost bespovratnih sredstava]]/7.5345</f>
        <v>118514.52916583714</v>
      </c>
      <c r="U50" s="59">
        <v>0</v>
      </c>
      <c r="V50" s="60">
        <f>Ugovori_OPULJP3[[#This Row],[Javni doprinos korisnika - HRK]]/7.5345</f>
        <v>0</v>
      </c>
      <c r="W50" s="59">
        <v>0</v>
      </c>
      <c r="X50" s="60">
        <f>Ugovori_OPULJP3[[#This Row],[Privatni doprinos korisnika - HRK]]/7.5345</f>
        <v>0</v>
      </c>
      <c r="Y50" s="61">
        <v>892947.72</v>
      </c>
      <c r="Z50" s="62">
        <f>Ugovori_OPULJP3[[#This Row],[UKUPNI PRIHVATLJIVI IZDACI
TOTAL ELIGIBLE EXPENDITURE
= Bespovratna sredstva ukupno + doprinos korisnika
= Ukupni prihvatljivi troškovi
= Ukupna ugovorena vrijednost projekta HRK]]/7.5345</f>
        <v>118514.52916583714</v>
      </c>
      <c r="AA50" s="53" t="s">
        <v>37</v>
      </c>
      <c r="AB50" s="53" t="s">
        <v>34</v>
      </c>
      <c r="AC50" s="52" t="s">
        <v>254</v>
      </c>
      <c r="AD50" s="52" t="s">
        <v>235</v>
      </c>
    </row>
    <row r="51" spans="1:30" ht="51" customHeight="1" x14ac:dyDescent="0.2">
      <c r="A51" s="50" t="s">
        <v>255</v>
      </c>
      <c r="B51" s="51" t="s">
        <v>30</v>
      </c>
      <c r="C51" s="52" t="s">
        <v>229</v>
      </c>
      <c r="D51" s="52" t="s">
        <v>230</v>
      </c>
      <c r="E51" s="53" t="s">
        <v>231</v>
      </c>
      <c r="F51" s="54" t="s">
        <v>256</v>
      </c>
      <c r="G51" s="54" t="s">
        <v>257</v>
      </c>
      <c r="H51" s="56">
        <v>43550</v>
      </c>
      <c r="I51" s="56">
        <v>44465</v>
      </c>
      <c r="J51" s="57" t="str">
        <f>IF(Ugovori_OPULJP3[[#This Row],[DATUM ZAVRŠETKA OPERACIJE]]&gt;DATE(2024,12,31),"u provedbi","završen")</f>
        <v>završen</v>
      </c>
      <c r="K51" s="55" t="s">
        <v>36</v>
      </c>
      <c r="L51" s="55" t="s">
        <v>36</v>
      </c>
      <c r="M51" s="58">
        <v>0.85</v>
      </c>
      <c r="N51" s="58">
        <v>0.15</v>
      </c>
      <c r="O51" s="59">
        <f>Ugovori_OPULJP3[[#This Row],[Bespovratna sredstva - Ukupno (EU+Nac) HRK
= Ukupna ugovorena vrijednost bespovratnih sredstava]]*Ugovori_OPULJP3[[#This Row],[EU STOPA SUFINANCIRANJA %
EU CO-FINANCING RATE %]]</f>
        <v>832617.5</v>
      </c>
      <c r="P51" s="60">
        <f>Ugovori_OPULJP3[[#This Row],[Bespovratna sredstva - EU dio - HRK]]/7.5345</f>
        <v>110507.3329351649</v>
      </c>
      <c r="Q51" s="59">
        <f>Ugovori_OPULJP3[[#This Row],[Bespovratna sredstva - Ukupno (EU+Nac) HRK
= Ukupna ugovorena vrijednost bespovratnih sredstava]]*Ugovori_OPULJP3[[#This Row],[STOPA NACIONALNOG SUFINANCIRANJA %]]</f>
        <v>146932.5</v>
      </c>
      <c r="R51" s="60">
        <f>Ugovori_OPULJP3[[#This Row],[Bespovratna sredstva - Nacionalni dio - HRK]]/7.5345</f>
        <v>19501.294047382042</v>
      </c>
      <c r="S51" s="59">
        <v>979550</v>
      </c>
      <c r="T51" s="60">
        <f>Ugovori_OPULJP3[[#This Row],[Bespovratna sredstva - Ukupno (EU+Nac) HRK
= Ukupna ugovorena vrijednost bespovratnih sredstava]]/7.5345</f>
        <v>130008.62698254695</v>
      </c>
      <c r="U51" s="59">
        <v>0</v>
      </c>
      <c r="V51" s="60">
        <f>Ugovori_OPULJP3[[#This Row],[Javni doprinos korisnika - HRK]]/7.5345</f>
        <v>0</v>
      </c>
      <c r="W51" s="59">
        <v>0</v>
      </c>
      <c r="X51" s="60">
        <f>Ugovori_OPULJP3[[#This Row],[Privatni doprinos korisnika - HRK]]/7.5345</f>
        <v>0</v>
      </c>
      <c r="Y51" s="61">
        <v>979550</v>
      </c>
      <c r="Z51" s="62">
        <f>Ugovori_OPULJP3[[#This Row],[UKUPNI PRIHVATLJIVI IZDACI
TOTAL ELIGIBLE EXPENDITURE
= Bespovratna sredstva ukupno + doprinos korisnika
= Ukupni prihvatljivi troškovi
= Ukupna ugovorena vrijednost projekta HRK]]/7.5345</f>
        <v>130008.62698254695</v>
      </c>
      <c r="AA51" s="53" t="s">
        <v>37</v>
      </c>
      <c r="AB51" s="53" t="s">
        <v>34</v>
      </c>
      <c r="AC51" s="52" t="s">
        <v>258</v>
      </c>
      <c r="AD51" s="52" t="s">
        <v>235</v>
      </c>
    </row>
    <row r="52" spans="1:30" ht="51" customHeight="1" x14ac:dyDescent="0.2">
      <c r="A52" s="50" t="s">
        <v>259</v>
      </c>
      <c r="B52" s="51" t="s">
        <v>30</v>
      </c>
      <c r="C52" s="52" t="s">
        <v>229</v>
      </c>
      <c r="D52" s="52" t="s">
        <v>230</v>
      </c>
      <c r="E52" s="53" t="s">
        <v>231</v>
      </c>
      <c r="F52" s="54" t="s">
        <v>260</v>
      </c>
      <c r="G52" s="54" t="s">
        <v>261</v>
      </c>
      <c r="H52" s="56">
        <v>43550</v>
      </c>
      <c r="I52" s="56">
        <v>44100</v>
      </c>
      <c r="J52" s="57" t="str">
        <f>IF(Ugovori_OPULJP3[[#This Row],[DATUM ZAVRŠETKA OPERACIJE]]&gt;DATE(2024,12,31),"u provedbi","završen")</f>
        <v>završen</v>
      </c>
      <c r="K52" s="55" t="s">
        <v>199</v>
      </c>
      <c r="L52" s="55" t="s">
        <v>199</v>
      </c>
      <c r="M52" s="58">
        <v>0.85</v>
      </c>
      <c r="N52" s="58">
        <v>0.15</v>
      </c>
      <c r="O52" s="59">
        <f>Ugovori_OPULJP3[[#This Row],[Bespovratna sredstva - Ukupno (EU+Nac) HRK
= Ukupna ugovorena vrijednost bespovratnih sredstava]]*Ugovori_OPULJP3[[#This Row],[EU STOPA SUFINANCIRANJA %
EU CO-FINANCING RATE %]]</f>
        <v>690092.32199999993</v>
      </c>
      <c r="P52" s="60">
        <f>Ugovori_OPULJP3[[#This Row],[Bespovratna sredstva - EU dio - HRK]]/7.5345</f>
        <v>91590.991041210422</v>
      </c>
      <c r="Q52" s="59">
        <f>Ugovori_OPULJP3[[#This Row],[Bespovratna sredstva - Ukupno (EU+Nac) HRK
= Ukupna ugovorena vrijednost bespovratnih sredstava]]*Ugovori_OPULJP3[[#This Row],[STOPA NACIONALNOG SUFINANCIRANJA %]]</f>
        <v>121780.99799999999</v>
      </c>
      <c r="R52" s="60">
        <f>Ugovori_OPULJP3[[#This Row],[Bespovratna sredstva - Nacionalni dio - HRK]]/7.5345</f>
        <v>16163.116066095956</v>
      </c>
      <c r="S52" s="59">
        <v>811873.32</v>
      </c>
      <c r="T52" s="60">
        <f>Ugovori_OPULJP3[[#This Row],[Bespovratna sredstva - Ukupno (EU+Nac) HRK
= Ukupna ugovorena vrijednost bespovratnih sredstava]]/7.5345</f>
        <v>107754.10710730638</v>
      </c>
      <c r="U52" s="59">
        <v>0</v>
      </c>
      <c r="V52" s="60">
        <f>Ugovori_OPULJP3[[#This Row],[Javni doprinos korisnika - HRK]]/7.5345</f>
        <v>0</v>
      </c>
      <c r="W52" s="59">
        <v>0</v>
      </c>
      <c r="X52" s="60">
        <f>Ugovori_OPULJP3[[#This Row],[Privatni doprinos korisnika - HRK]]/7.5345</f>
        <v>0</v>
      </c>
      <c r="Y52" s="61">
        <v>811873.32</v>
      </c>
      <c r="Z52" s="62">
        <f>Ugovori_OPULJP3[[#This Row],[UKUPNI PRIHVATLJIVI IZDACI
TOTAL ELIGIBLE EXPENDITURE
= Bespovratna sredstva ukupno + doprinos korisnika
= Ukupni prihvatljivi troškovi
= Ukupna ugovorena vrijednost projekta HRK]]/7.5345</f>
        <v>107754.10710730638</v>
      </c>
      <c r="AA52" s="53" t="s">
        <v>37</v>
      </c>
      <c r="AB52" s="53" t="s">
        <v>34</v>
      </c>
      <c r="AC52" s="52" t="s">
        <v>262</v>
      </c>
      <c r="AD52" s="52" t="s">
        <v>235</v>
      </c>
    </row>
    <row r="53" spans="1:30" ht="51" customHeight="1" x14ac:dyDescent="0.2">
      <c r="A53" s="50" t="s">
        <v>263</v>
      </c>
      <c r="B53" s="51" t="s">
        <v>30</v>
      </c>
      <c r="C53" s="52" t="s">
        <v>229</v>
      </c>
      <c r="D53" s="52" t="s">
        <v>230</v>
      </c>
      <c r="E53" s="53" t="s">
        <v>231</v>
      </c>
      <c r="F53" s="54" t="s">
        <v>264</v>
      </c>
      <c r="G53" s="54" t="s">
        <v>265</v>
      </c>
      <c r="H53" s="56">
        <v>43550</v>
      </c>
      <c r="I53" s="56">
        <v>44281</v>
      </c>
      <c r="J53" s="57" t="str">
        <f>IF(Ugovori_OPULJP3[[#This Row],[DATUM ZAVRŠETKA OPERACIJE]]&gt;DATE(2024,12,31),"u provedbi","završen")</f>
        <v>završen</v>
      </c>
      <c r="K53" s="55" t="s">
        <v>153</v>
      </c>
      <c r="L53" s="55" t="s">
        <v>36</v>
      </c>
      <c r="M53" s="58">
        <v>0.85</v>
      </c>
      <c r="N53" s="58">
        <v>0.15</v>
      </c>
      <c r="O53" s="59">
        <f>Ugovori_OPULJP3[[#This Row],[Bespovratna sredstva - Ukupno (EU+Nac) HRK
= Ukupna ugovorena vrijednost bespovratnih sredstava]]*Ugovori_OPULJP3[[#This Row],[EU STOPA SUFINANCIRANJA %
EU CO-FINANCING RATE %]]</f>
        <v>763446.70149999997</v>
      </c>
      <c r="P53" s="60">
        <f>Ugovori_OPULJP3[[#This Row],[Bespovratna sredstva - EU dio - HRK]]/7.5345</f>
        <v>101326.7902979627</v>
      </c>
      <c r="Q53" s="59">
        <f>Ugovori_OPULJP3[[#This Row],[Bespovratna sredstva - Ukupno (EU+Nac) HRK
= Ukupna ugovorena vrijednost bespovratnih sredstava]]*Ugovori_OPULJP3[[#This Row],[STOPA NACIONALNOG SUFINANCIRANJA %]]</f>
        <v>134725.8885</v>
      </c>
      <c r="R53" s="60">
        <f>Ugovori_OPULJP3[[#This Row],[Bespovratna sredstva - Nacionalni dio - HRK]]/7.5345</f>
        <v>17881.19828787577</v>
      </c>
      <c r="S53" s="59">
        <v>898172.59</v>
      </c>
      <c r="T53" s="60">
        <f>Ugovori_OPULJP3[[#This Row],[Bespovratna sredstva - Ukupno (EU+Nac) HRK
= Ukupna ugovorena vrijednost bespovratnih sredstava]]/7.5345</f>
        <v>119207.98858583847</v>
      </c>
      <c r="U53" s="59">
        <v>0</v>
      </c>
      <c r="V53" s="60">
        <f>Ugovori_OPULJP3[[#This Row],[Javni doprinos korisnika - HRK]]/7.5345</f>
        <v>0</v>
      </c>
      <c r="W53" s="59">
        <v>0</v>
      </c>
      <c r="X53" s="60">
        <f>Ugovori_OPULJP3[[#This Row],[Privatni doprinos korisnika - HRK]]/7.5345</f>
        <v>0</v>
      </c>
      <c r="Y53" s="61">
        <v>898172.59</v>
      </c>
      <c r="Z53" s="62">
        <f>Ugovori_OPULJP3[[#This Row],[UKUPNI PRIHVATLJIVI IZDACI
TOTAL ELIGIBLE EXPENDITURE
= Bespovratna sredstva ukupno + doprinos korisnika
= Ukupni prihvatljivi troškovi
= Ukupna ugovorena vrijednost projekta HRK]]/7.5345</f>
        <v>119207.98858583847</v>
      </c>
      <c r="AA53" s="53" t="s">
        <v>37</v>
      </c>
      <c r="AB53" s="53" t="s">
        <v>34</v>
      </c>
      <c r="AC53" s="52" t="s">
        <v>266</v>
      </c>
      <c r="AD53" s="52" t="s">
        <v>235</v>
      </c>
    </row>
    <row r="54" spans="1:30" ht="51" customHeight="1" x14ac:dyDescent="0.2">
      <c r="A54" s="50" t="s">
        <v>267</v>
      </c>
      <c r="B54" s="51" t="s">
        <v>30</v>
      </c>
      <c r="C54" s="52" t="s">
        <v>229</v>
      </c>
      <c r="D54" s="52" t="s">
        <v>230</v>
      </c>
      <c r="E54" s="53" t="s">
        <v>231</v>
      </c>
      <c r="F54" s="54" t="s">
        <v>268</v>
      </c>
      <c r="G54" s="54" t="s">
        <v>269</v>
      </c>
      <c r="H54" s="56">
        <v>43234</v>
      </c>
      <c r="I54" s="56">
        <v>44149</v>
      </c>
      <c r="J54" s="57" t="str">
        <f>IF(Ugovori_OPULJP3[[#This Row],[DATUM ZAVRŠETKA OPERACIJE]]&gt;DATE(2024,12,31),"u provedbi","završen")</f>
        <v>završen</v>
      </c>
      <c r="K54" s="55" t="s">
        <v>270</v>
      </c>
      <c r="L54" s="55" t="s">
        <v>270</v>
      </c>
      <c r="M54" s="58">
        <v>0.85</v>
      </c>
      <c r="N54" s="58">
        <v>0.15</v>
      </c>
      <c r="O54" s="59">
        <f>Ugovori_OPULJP3[[#This Row],[Bespovratna sredstva - Ukupno (EU+Nac) HRK
= Ukupna ugovorena vrijednost bespovratnih sredstava]]*Ugovori_OPULJP3[[#This Row],[EU STOPA SUFINANCIRANJA %
EU CO-FINANCING RATE %]]</f>
        <v>1472713.638</v>
      </c>
      <c r="P54" s="60">
        <f>Ugovori_OPULJP3[[#This Row],[Bespovratna sredstva - EU dio - HRK]]/7.5345</f>
        <v>195462.69002588093</v>
      </c>
      <c r="Q54" s="59">
        <f>Ugovori_OPULJP3[[#This Row],[Bespovratna sredstva - Ukupno (EU+Nac) HRK
= Ukupna ugovorena vrijednost bespovratnih sredstava]]*Ugovori_OPULJP3[[#This Row],[STOPA NACIONALNOG SUFINANCIRANJA %]]</f>
        <v>259890.64199999999</v>
      </c>
      <c r="R54" s="60">
        <f>Ugovori_OPULJP3[[#This Row],[Bespovratna sredstva - Nacionalni dio - HRK]]/7.5345</f>
        <v>34493.415886920164</v>
      </c>
      <c r="S54" s="59">
        <v>1732604.28</v>
      </c>
      <c r="T54" s="60">
        <f>Ugovori_OPULJP3[[#This Row],[Bespovratna sredstva - Ukupno (EU+Nac) HRK
= Ukupna ugovorena vrijednost bespovratnih sredstava]]/7.5345</f>
        <v>229956.10591280111</v>
      </c>
      <c r="U54" s="59">
        <v>0</v>
      </c>
      <c r="V54" s="60">
        <f>Ugovori_OPULJP3[[#This Row],[Javni doprinos korisnika - HRK]]/7.5345</f>
        <v>0</v>
      </c>
      <c r="W54" s="59">
        <v>0</v>
      </c>
      <c r="X54" s="60">
        <f>Ugovori_OPULJP3[[#This Row],[Privatni doprinos korisnika - HRK]]/7.5345</f>
        <v>0</v>
      </c>
      <c r="Y54" s="61">
        <v>1732604.28</v>
      </c>
      <c r="Z54" s="62">
        <f>Ugovori_OPULJP3[[#This Row],[UKUPNI PRIHVATLJIVI IZDACI
TOTAL ELIGIBLE EXPENDITURE
= Bespovratna sredstva ukupno + doprinos korisnika
= Ukupni prihvatljivi troškovi
= Ukupna ugovorena vrijednost projekta HRK]]/7.5345</f>
        <v>229956.10591280111</v>
      </c>
      <c r="AA54" s="53" t="s">
        <v>37</v>
      </c>
      <c r="AB54" s="53" t="s">
        <v>34</v>
      </c>
      <c r="AC54" s="52" t="s">
        <v>271</v>
      </c>
      <c r="AD54" s="52" t="s">
        <v>235</v>
      </c>
    </row>
    <row r="55" spans="1:30" ht="51" customHeight="1" x14ac:dyDescent="0.2">
      <c r="A55" s="50" t="s">
        <v>272</v>
      </c>
      <c r="B55" s="51" t="s">
        <v>30</v>
      </c>
      <c r="C55" s="52" t="s">
        <v>229</v>
      </c>
      <c r="D55" s="52" t="s">
        <v>230</v>
      </c>
      <c r="E55" s="53" t="s">
        <v>231</v>
      </c>
      <c r="F55" s="54" t="s">
        <v>273</v>
      </c>
      <c r="G55" s="54" t="s">
        <v>274</v>
      </c>
      <c r="H55" s="56">
        <v>43234</v>
      </c>
      <c r="I55" s="56">
        <v>43691</v>
      </c>
      <c r="J55" s="57" t="str">
        <f>IF(Ugovori_OPULJP3[[#This Row],[DATUM ZAVRŠETKA OPERACIJE]]&gt;DATE(2024,12,31),"u provedbi","završen")</f>
        <v>završen</v>
      </c>
      <c r="K55" s="55" t="s">
        <v>93</v>
      </c>
      <c r="L55" s="55" t="s">
        <v>93</v>
      </c>
      <c r="M55" s="58">
        <v>0.85</v>
      </c>
      <c r="N55" s="58">
        <v>0.15</v>
      </c>
      <c r="O55" s="59">
        <f>Ugovori_OPULJP3[[#This Row],[Bespovratna sredstva - Ukupno (EU+Nac) HRK
= Ukupna ugovorena vrijednost bespovratnih sredstava]]*Ugovori_OPULJP3[[#This Row],[EU STOPA SUFINANCIRANJA %
EU CO-FINANCING RATE %]]</f>
        <v>576788.75</v>
      </c>
      <c r="P55" s="60">
        <f>Ugovori_OPULJP3[[#This Row],[Bespovratna sredstva - EU dio - HRK]]/7.5345</f>
        <v>76553.022761961634</v>
      </c>
      <c r="Q55" s="59">
        <f>Ugovori_OPULJP3[[#This Row],[Bespovratna sredstva - Ukupno (EU+Nac) HRK
= Ukupna ugovorena vrijednost bespovratnih sredstava]]*Ugovori_OPULJP3[[#This Row],[STOPA NACIONALNOG SUFINANCIRANJA %]]</f>
        <v>101786.25</v>
      </c>
      <c r="R55" s="60">
        <f>Ugovori_OPULJP3[[#This Row],[Bespovratna sredstva - Nacionalni dio - HRK]]/7.5345</f>
        <v>13509.35695799323</v>
      </c>
      <c r="S55" s="59">
        <v>678575</v>
      </c>
      <c r="T55" s="60">
        <f>Ugovori_OPULJP3[[#This Row],[Bespovratna sredstva - Ukupno (EU+Nac) HRK
= Ukupna ugovorena vrijednost bespovratnih sredstava]]/7.5345</f>
        <v>90062.379719954872</v>
      </c>
      <c r="U55" s="59">
        <v>0</v>
      </c>
      <c r="V55" s="60">
        <f>Ugovori_OPULJP3[[#This Row],[Javni doprinos korisnika - HRK]]/7.5345</f>
        <v>0</v>
      </c>
      <c r="W55" s="59">
        <v>0</v>
      </c>
      <c r="X55" s="60">
        <f>Ugovori_OPULJP3[[#This Row],[Privatni doprinos korisnika - HRK]]/7.5345</f>
        <v>0</v>
      </c>
      <c r="Y55" s="61">
        <v>678575</v>
      </c>
      <c r="Z55" s="62">
        <f>Ugovori_OPULJP3[[#This Row],[UKUPNI PRIHVATLJIVI IZDACI
TOTAL ELIGIBLE EXPENDITURE
= Bespovratna sredstva ukupno + doprinos korisnika
= Ukupni prihvatljivi troškovi
= Ukupna ugovorena vrijednost projekta HRK]]/7.5345</f>
        <v>90062.379719954872</v>
      </c>
      <c r="AA55" s="53" t="s">
        <v>37</v>
      </c>
      <c r="AB55" s="53" t="s">
        <v>34</v>
      </c>
      <c r="AC55" s="52" t="s">
        <v>275</v>
      </c>
      <c r="AD55" s="52" t="s">
        <v>235</v>
      </c>
    </row>
    <row r="56" spans="1:30" ht="63.75" customHeight="1" x14ac:dyDescent="0.2">
      <c r="A56" s="50" t="s">
        <v>276</v>
      </c>
      <c r="B56" s="51" t="s">
        <v>30</v>
      </c>
      <c r="C56" s="52" t="s">
        <v>229</v>
      </c>
      <c r="D56" s="52" t="s">
        <v>230</v>
      </c>
      <c r="E56" s="53" t="s">
        <v>231</v>
      </c>
      <c r="F56" s="54" t="s">
        <v>277</v>
      </c>
      <c r="G56" s="54" t="s">
        <v>278</v>
      </c>
      <c r="H56" s="56">
        <v>43234</v>
      </c>
      <c r="I56" s="56">
        <v>43965</v>
      </c>
      <c r="J56" s="57" t="str">
        <f>IF(Ugovori_OPULJP3[[#This Row],[DATUM ZAVRŠETKA OPERACIJE]]&gt;DATE(2024,12,31),"u provedbi","završen")</f>
        <v>završen</v>
      </c>
      <c r="K56" s="55" t="s">
        <v>103</v>
      </c>
      <c r="L56" s="55" t="s">
        <v>103</v>
      </c>
      <c r="M56" s="58">
        <v>0.85</v>
      </c>
      <c r="N56" s="58">
        <v>0.15</v>
      </c>
      <c r="O56" s="59">
        <f>Ugovori_OPULJP3[[#This Row],[Bespovratna sredstva - Ukupno (EU+Nac) HRK
= Ukupna ugovorena vrijednost bespovratnih sredstava]]*Ugovori_OPULJP3[[#This Row],[EU STOPA SUFINANCIRANJA %
EU CO-FINANCING RATE %]]</f>
        <v>829856.11349999998</v>
      </c>
      <c r="P56" s="60">
        <f>Ugovori_OPULJP3[[#This Row],[Bespovratna sredstva - EU dio - HRK]]/7.5345</f>
        <v>110140.83396376666</v>
      </c>
      <c r="Q56" s="59">
        <f>Ugovori_OPULJP3[[#This Row],[Bespovratna sredstva - Ukupno (EU+Nac) HRK
= Ukupna ugovorena vrijednost bespovratnih sredstava]]*Ugovori_OPULJP3[[#This Row],[STOPA NACIONALNOG SUFINANCIRANJA %]]</f>
        <v>146445.19649999999</v>
      </c>
      <c r="R56" s="60">
        <f>Ugovori_OPULJP3[[#This Row],[Bespovratna sredstva - Nacionalni dio - HRK]]/7.5345</f>
        <v>19436.617758311764</v>
      </c>
      <c r="S56" s="59">
        <v>976301.31</v>
      </c>
      <c r="T56" s="60">
        <f>Ugovori_OPULJP3[[#This Row],[Bespovratna sredstva - Ukupno (EU+Nac) HRK
= Ukupna ugovorena vrijednost bespovratnih sredstava]]/7.5345</f>
        <v>129577.45172207843</v>
      </c>
      <c r="U56" s="59">
        <v>0</v>
      </c>
      <c r="V56" s="60">
        <f>Ugovori_OPULJP3[[#This Row],[Javni doprinos korisnika - HRK]]/7.5345</f>
        <v>0</v>
      </c>
      <c r="W56" s="59">
        <v>0</v>
      </c>
      <c r="X56" s="60">
        <f>Ugovori_OPULJP3[[#This Row],[Privatni doprinos korisnika - HRK]]/7.5345</f>
        <v>0</v>
      </c>
      <c r="Y56" s="61">
        <v>976301.31</v>
      </c>
      <c r="Z56" s="62">
        <f>Ugovori_OPULJP3[[#This Row],[UKUPNI PRIHVATLJIVI IZDACI
TOTAL ELIGIBLE EXPENDITURE
= Bespovratna sredstva ukupno + doprinos korisnika
= Ukupni prihvatljivi troškovi
= Ukupna ugovorena vrijednost projekta HRK]]/7.5345</f>
        <v>129577.45172207843</v>
      </c>
      <c r="AA56" s="53" t="s">
        <v>37</v>
      </c>
      <c r="AB56" s="53" t="s">
        <v>34</v>
      </c>
      <c r="AC56" s="52" t="s">
        <v>279</v>
      </c>
      <c r="AD56" s="52" t="s">
        <v>235</v>
      </c>
    </row>
    <row r="57" spans="1:30" ht="51" customHeight="1" x14ac:dyDescent="0.2">
      <c r="A57" s="50" t="s">
        <v>280</v>
      </c>
      <c r="B57" s="51" t="s">
        <v>30</v>
      </c>
      <c r="C57" s="52" t="s">
        <v>229</v>
      </c>
      <c r="D57" s="52" t="s">
        <v>230</v>
      </c>
      <c r="E57" s="53" t="s">
        <v>231</v>
      </c>
      <c r="F57" s="54" t="s">
        <v>281</v>
      </c>
      <c r="G57" s="54" t="s">
        <v>282</v>
      </c>
      <c r="H57" s="56">
        <v>43234</v>
      </c>
      <c r="I57" s="56">
        <v>44149</v>
      </c>
      <c r="J57" s="57" t="str">
        <f>IF(Ugovori_OPULJP3[[#This Row],[DATUM ZAVRŠETKA OPERACIJE]]&gt;DATE(2024,12,31),"u provedbi","završen")</f>
        <v>završen</v>
      </c>
      <c r="K57" s="55" t="s">
        <v>103</v>
      </c>
      <c r="L57" s="55" t="s">
        <v>103</v>
      </c>
      <c r="M57" s="58">
        <v>0.85</v>
      </c>
      <c r="N57" s="58">
        <v>0.15</v>
      </c>
      <c r="O57" s="59">
        <f>Ugovori_OPULJP3[[#This Row],[Bespovratna sredstva - Ukupno (EU+Nac) HRK
= Ukupna ugovorena vrijednost bespovratnih sredstava]]*Ugovori_OPULJP3[[#This Row],[EU STOPA SUFINANCIRANJA %
EU CO-FINANCING RATE %]]</f>
        <v>1697913.1310000001</v>
      </c>
      <c r="P57" s="60">
        <f>Ugovori_OPULJP3[[#This Row],[Bespovratna sredstva - EU dio - HRK]]/7.5345</f>
        <v>225351.79919039086</v>
      </c>
      <c r="Q57" s="59">
        <f>Ugovori_OPULJP3[[#This Row],[Bespovratna sredstva - Ukupno (EU+Nac) HRK
= Ukupna ugovorena vrijednost bespovratnih sredstava]]*Ugovori_OPULJP3[[#This Row],[STOPA NACIONALNOG SUFINANCIRANJA %]]</f>
        <v>299631.72899999999</v>
      </c>
      <c r="R57" s="60">
        <f>Ugovori_OPULJP3[[#This Row],[Bespovratna sredstva - Nacionalni dio - HRK]]/7.5345</f>
        <v>39767.964563010151</v>
      </c>
      <c r="S57" s="59">
        <v>1997544.86</v>
      </c>
      <c r="T57" s="60">
        <f>Ugovori_OPULJP3[[#This Row],[Bespovratna sredstva - Ukupno (EU+Nac) HRK
= Ukupna ugovorena vrijednost bespovratnih sredstava]]/7.5345</f>
        <v>265119.763753401</v>
      </c>
      <c r="U57" s="59">
        <v>0</v>
      </c>
      <c r="V57" s="60">
        <f>Ugovori_OPULJP3[[#This Row],[Javni doprinos korisnika - HRK]]/7.5345</f>
        <v>0</v>
      </c>
      <c r="W57" s="59">
        <v>0</v>
      </c>
      <c r="X57" s="60">
        <f>Ugovori_OPULJP3[[#This Row],[Privatni doprinos korisnika - HRK]]/7.5345</f>
        <v>0</v>
      </c>
      <c r="Y57" s="61">
        <v>1997544.86</v>
      </c>
      <c r="Z57" s="62">
        <f>Ugovori_OPULJP3[[#This Row],[UKUPNI PRIHVATLJIVI IZDACI
TOTAL ELIGIBLE EXPENDITURE
= Bespovratna sredstva ukupno + doprinos korisnika
= Ukupni prihvatljivi troškovi
= Ukupna ugovorena vrijednost projekta HRK]]/7.5345</f>
        <v>265119.763753401</v>
      </c>
      <c r="AA57" s="53" t="s">
        <v>37</v>
      </c>
      <c r="AB57" s="53" t="s">
        <v>34</v>
      </c>
      <c r="AC57" s="52" t="s">
        <v>283</v>
      </c>
      <c r="AD57" s="52" t="s">
        <v>235</v>
      </c>
    </row>
    <row r="58" spans="1:30" ht="51" customHeight="1" x14ac:dyDescent="0.2">
      <c r="A58" s="50" t="s">
        <v>284</v>
      </c>
      <c r="B58" s="51" t="s">
        <v>30</v>
      </c>
      <c r="C58" s="52" t="s">
        <v>229</v>
      </c>
      <c r="D58" s="52" t="s">
        <v>230</v>
      </c>
      <c r="E58" s="53" t="s">
        <v>231</v>
      </c>
      <c r="F58" s="54" t="s">
        <v>285</v>
      </c>
      <c r="G58" s="54" t="s">
        <v>286</v>
      </c>
      <c r="H58" s="56">
        <v>43234</v>
      </c>
      <c r="I58" s="56">
        <v>44149</v>
      </c>
      <c r="J58" s="57" t="str">
        <f>IF(Ugovori_OPULJP3[[#This Row],[DATUM ZAVRŠETKA OPERACIJE]]&gt;DATE(2024,12,31),"u provedbi","završen")</f>
        <v>završen</v>
      </c>
      <c r="K58" s="55" t="s">
        <v>210</v>
      </c>
      <c r="L58" s="55" t="s">
        <v>210</v>
      </c>
      <c r="M58" s="58">
        <v>0.85</v>
      </c>
      <c r="N58" s="58">
        <v>0.15</v>
      </c>
      <c r="O58" s="59">
        <f>Ugovori_OPULJP3[[#This Row],[Bespovratna sredstva - Ukupno (EU+Nac) HRK
= Ukupna ugovorena vrijednost bespovratnih sredstava]]*Ugovori_OPULJP3[[#This Row],[EU STOPA SUFINANCIRANJA %
EU CO-FINANCING RATE %]]</f>
        <v>753450.50599999994</v>
      </c>
      <c r="P58" s="60">
        <f>Ugovori_OPULJP3[[#This Row],[Bespovratna sredstva - EU dio - HRK]]/7.5345</f>
        <v>100000.06715774104</v>
      </c>
      <c r="Q58" s="59">
        <f>Ugovori_OPULJP3[[#This Row],[Bespovratna sredstva - Ukupno (EU+Nac) HRK
= Ukupna ugovorena vrijednost bespovratnih sredstava]]*Ugovori_OPULJP3[[#This Row],[STOPA NACIONALNOG SUFINANCIRANJA %]]</f>
        <v>132961.85399999999</v>
      </c>
      <c r="R58" s="60">
        <f>Ugovori_OPULJP3[[#This Row],[Bespovratna sredstva - Nacionalni dio - HRK]]/7.5345</f>
        <v>17647.07067489548</v>
      </c>
      <c r="S58" s="59">
        <v>886412.36</v>
      </c>
      <c r="T58" s="60">
        <f>Ugovori_OPULJP3[[#This Row],[Bespovratna sredstva - Ukupno (EU+Nac) HRK
= Ukupna ugovorena vrijednost bespovratnih sredstava]]/7.5345</f>
        <v>117647.13783263652</v>
      </c>
      <c r="U58" s="59">
        <v>0</v>
      </c>
      <c r="V58" s="60">
        <f>Ugovori_OPULJP3[[#This Row],[Javni doprinos korisnika - HRK]]/7.5345</f>
        <v>0</v>
      </c>
      <c r="W58" s="59">
        <v>0</v>
      </c>
      <c r="X58" s="60">
        <f>Ugovori_OPULJP3[[#This Row],[Privatni doprinos korisnika - HRK]]/7.5345</f>
        <v>0</v>
      </c>
      <c r="Y58" s="61">
        <v>886412.36</v>
      </c>
      <c r="Z58" s="62">
        <f>Ugovori_OPULJP3[[#This Row],[UKUPNI PRIHVATLJIVI IZDACI
TOTAL ELIGIBLE EXPENDITURE
= Bespovratna sredstva ukupno + doprinos korisnika
= Ukupni prihvatljivi troškovi
= Ukupna ugovorena vrijednost projekta HRK]]/7.5345</f>
        <v>117647.13783263652</v>
      </c>
      <c r="AA58" s="53" t="s">
        <v>37</v>
      </c>
      <c r="AB58" s="53" t="s">
        <v>34</v>
      </c>
      <c r="AC58" s="52" t="s">
        <v>287</v>
      </c>
      <c r="AD58" s="52" t="s">
        <v>235</v>
      </c>
    </row>
    <row r="59" spans="1:30" ht="51" customHeight="1" x14ac:dyDescent="0.2">
      <c r="A59" s="50" t="s">
        <v>288</v>
      </c>
      <c r="B59" s="51" t="s">
        <v>30</v>
      </c>
      <c r="C59" s="52" t="s">
        <v>229</v>
      </c>
      <c r="D59" s="52" t="s">
        <v>230</v>
      </c>
      <c r="E59" s="53" t="s">
        <v>231</v>
      </c>
      <c r="F59" s="54" t="s">
        <v>289</v>
      </c>
      <c r="G59" s="54" t="s">
        <v>290</v>
      </c>
      <c r="H59" s="56">
        <v>43234</v>
      </c>
      <c r="I59" s="56">
        <v>44057</v>
      </c>
      <c r="J59" s="57" t="str">
        <f>IF(Ugovori_OPULJP3[[#This Row],[DATUM ZAVRŠETKA OPERACIJE]]&gt;DATE(2024,12,31),"u provedbi","završen")</f>
        <v>završen</v>
      </c>
      <c r="K59" s="55" t="s">
        <v>83</v>
      </c>
      <c r="L59" s="55" t="s">
        <v>83</v>
      </c>
      <c r="M59" s="58">
        <v>0.85</v>
      </c>
      <c r="N59" s="58">
        <v>0.15</v>
      </c>
      <c r="O59" s="59">
        <f>Ugovori_OPULJP3[[#This Row],[Bespovratna sredstva - Ukupno (EU+Nac) HRK
= Ukupna ugovorena vrijednost bespovratnih sredstava]]*Ugovori_OPULJP3[[#This Row],[EU STOPA SUFINANCIRANJA %
EU CO-FINANCING RATE %]]</f>
        <v>730594.125</v>
      </c>
      <c r="P59" s="60">
        <f>Ugovori_OPULJP3[[#This Row],[Bespovratna sredstva - EU dio - HRK]]/7.5345</f>
        <v>96966.504081226347</v>
      </c>
      <c r="Q59" s="59">
        <f>Ugovori_OPULJP3[[#This Row],[Bespovratna sredstva - Ukupno (EU+Nac) HRK
= Ukupna ugovorena vrijednost bespovratnih sredstava]]*Ugovori_OPULJP3[[#This Row],[STOPA NACIONALNOG SUFINANCIRANJA %]]</f>
        <v>128928.375</v>
      </c>
      <c r="R59" s="60">
        <f>Ugovori_OPULJP3[[#This Row],[Bespovratna sredstva - Nacionalni dio - HRK]]/7.5345</f>
        <v>17111.736014334063</v>
      </c>
      <c r="S59" s="59">
        <v>859522.5</v>
      </c>
      <c r="T59" s="60">
        <f>Ugovori_OPULJP3[[#This Row],[Bespovratna sredstva - Ukupno (EU+Nac) HRK
= Ukupna ugovorena vrijednost bespovratnih sredstava]]/7.5345</f>
        <v>114078.24009556041</v>
      </c>
      <c r="U59" s="59">
        <v>0</v>
      </c>
      <c r="V59" s="60">
        <f>Ugovori_OPULJP3[[#This Row],[Javni doprinos korisnika - HRK]]/7.5345</f>
        <v>0</v>
      </c>
      <c r="W59" s="59">
        <v>0</v>
      </c>
      <c r="X59" s="60">
        <f>Ugovori_OPULJP3[[#This Row],[Privatni doprinos korisnika - HRK]]/7.5345</f>
        <v>0</v>
      </c>
      <c r="Y59" s="61">
        <v>859522.5</v>
      </c>
      <c r="Z59" s="62">
        <f>Ugovori_OPULJP3[[#This Row],[UKUPNI PRIHVATLJIVI IZDACI
TOTAL ELIGIBLE EXPENDITURE
= Bespovratna sredstva ukupno + doprinos korisnika
= Ukupni prihvatljivi troškovi
= Ukupna ugovorena vrijednost projekta HRK]]/7.5345</f>
        <v>114078.24009556041</v>
      </c>
      <c r="AA59" s="53" t="s">
        <v>37</v>
      </c>
      <c r="AB59" s="53" t="s">
        <v>34</v>
      </c>
      <c r="AC59" s="52" t="s">
        <v>291</v>
      </c>
      <c r="AD59" s="52" t="s">
        <v>235</v>
      </c>
    </row>
    <row r="60" spans="1:30" ht="51" customHeight="1" x14ac:dyDescent="0.2">
      <c r="A60" s="50" t="s">
        <v>292</v>
      </c>
      <c r="B60" s="51" t="s">
        <v>30</v>
      </c>
      <c r="C60" s="52" t="s">
        <v>229</v>
      </c>
      <c r="D60" s="52" t="s">
        <v>230</v>
      </c>
      <c r="E60" s="53" t="s">
        <v>231</v>
      </c>
      <c r="F60" s="54" t="s">
        <v>293</v>
      </c>
      <c r="G60" s="54" t="s">
        <v>294</v>
      </c>
      <c r="H60" s="56">
        <v>43550</v>
      </c>
      <c r="I60" s="74">
        <v>44373</v>
      </c>
      <c r="J60" s="57" t="str">
        <f>IF(Ugovori_OPULJP3[[#This Row],[DATUM ZAVRŠETKA OPERACIJE]]&gt;DATE(2024,12,31),"u provedbi","završen")</f>
        <v>završen</v>
      </c>
      <c r="K60" s="55" t="s">
        <v>93</v>
      </c>
      <c r="L60" s="55" t="s">
        <v>93</v>
      </c>
      <c r="M60" s="58">
        <v>0.85</v>
      </c>
      <c r="N60" s="58">
        <v>0.15</v>
      </c>
      <c r="O60" s="59">
        <f>Ugovori_OPULJP3[[#This Row],[Bespovratna sredstva - Ukupno (EU+Nac) HRK
= Ukupna ugovorena vrijednost bespovratnih sredstava]]*Ugovori_OPULJP3[[#This Row],[EU STOPA SUFINANCIRANJA %
EU CO-FINANCING RATE %]]</f>
        <v>850000</v>
      </c>
      <c r="P60" s="60">
        <f>Ugovori_OPULJP3[[#This Row],[Bespovratna sredstva - EU dio - HRK]]/7.5345</f>
        <v>112814.38715243214</v>
      </c>
      <c r="Q60" s="59">
        <f>Ugovori_OPULJP3[[#This Row],[Bespovratna sredstva - Ukupno (EU+Nac) HRK
= Ukupna ugovorena vrijednost bespovratnih sredstava]]*Ugovori_OPULJP3[[#This Row],[STOPA NACIONALNOG SUFINANCIRANJA %]]</f>
        <v>150000</v>
      </c>
      <c r="R60" s="60">
        <f>Ugovori_OPULJP3[[#This Row],[Bespovratna sredstva - Nacionalni dio - HRK]]/7.5345</f>
        <v>19908.421262193908</v>
      </c>
      <c r="S60" s="59">
        <v>1000000</v>
      </c>
      <c r="T60" s="60">
        <f>Ugovori_OPULJP3[[#This Row],[Bespovratna sredstva - Ukupno (EU+Nac) HRK
= Ukupna ugovorena vrijednost bespovratnih sredstava]]/7.5345</f>
        <v>132722.80841462605</v>
      </c>
      <c r="U60" s="59">
        <v>0</v>
      </c>
      <c r="V60" s="60">
        <f>Ugovori_OPULJP3[[#This Row],[Javni doprinos korisnika - HRK]]/7.5345</f>
        <v>0</v>
      </c>
      <c r="W60" s="59">
        <v>117501.2</v>
      </c>
      <c r="X60" s="60">
        <f>Ugovori_OPULJP3[[#This Row],[Privatni doprinos korisnika - HRK]]/7.5345</f>
        <v>15595.089256088657</v>
      </c>
      <c r="Y60" s="61">
        <v>1117501.2</v>
      </c>
      <c r="Z60" s="62">
        <f>Ugovori_OPULJP3[[#This Row],[UKUPNI PRIHVATLJIVI IZDACI
TOTAL ELIGIBLE EXPENDITURE
= Bespovratna sredstva ukupno + doprinos korisnika
= Ukupni prihvatljivi troškovi
= Ukupna ugovorena vrijednost projekta HRK]]/7.5345</f>
        <v>148317.89767071471</v>
      </c>
      <c r="AA60" s="53" t="s">
        <v>37</v>
      </c>
      <c r="AB60" s="53" t="s">
        <v>34</v>
      </c>
      <c r="AC60" s="52" t="s">
        <v>295</v>
      </c>
      <c r="AD60" s="52" t="s">
        <v>235</v>
      </c>
    </row>
    <row r="61" spans="1:30" ht="51" customHeight="1" x14ac:dyDescent="0.2">
      <c r="A61" s="50" t="s">
        <v>296</v>
      </c>
      <c r="B61" s="51" t="s">
        <v>30</v>
      </c>
      <c r="C61" s="52" t="s">
        <v>229</v>
      </c>
      <c r="D61" s="52" t="s">
        <v>230</v>
      </c>
      <c r="E61" s="53" t="s">
        <v>231</v>
      </c>
      <c r="F61" s="54" t="s">
        <v>297</v>
      </c>
      <c r="G61" s="54" t="s">
        <v>298</v>
      </c>
      <c r="H61" s="56">
        <v>43550</v>
      </c>
      <c r="I61" s="56">
        <v>44013</v>
      </c>
      <c r="J61" s="57" t="str">
        <f>IF(Ugovori_OPULJP3[[#This Row],[DATUM ZAVRŠETKA OPERACIJE]]&gt;DATE(2024,12,31),"u provedbi","završen")</f>
        <v>završen</v>
      </c>
      <c r="K61" s="55" t="s">
        <v>299</v>
      </c>
      <c r="L61" s="55" t="s">
        <v>36</v>
      </c>
      <c r="M61" s="58">
        <v>0.85</v>
      </c>
      <c r="N61" s="58">
        <v>0.15</v>
      </c>
      <c r="O61" s="59">
        <f>Ugovori_OPULJP3[[#This Row],[Bespovratna sredstva - Ukupno (EU+Nac) HRK
= Ukupna ugovorena vrijednost bespovratnih sredstava]]*Ugovori_OPULJP3[[#This Row],[EU STOPA SUFINANCIRANJA %
EU CO-FINANCING RATE %]]</f>
        <v>697834.5895</v>
      </c>
      <c r="P61" s="60">
        <f>Ugovori_OPULJP3[[#This Row],[Bespovratna sredstva - EU dio - HRK]]/7.5345</f>
        <v>92618.566527307717</v>
      </c>
      <c r="Q61" s="59">
        <f>Ugovori_OPULJP3[[#This Row],[Bespovratna sredstva - Ukupno (EU+Nac) HRK
= Ukupna ugovorena vrijednost bespovratnih sredstava]]*Ugovori_OPULJP3[[#This Row],[STOPA NACIONALNOG SUFINANCIRANJA %]]</f>
        <v>123147.28049999999</v>
      </c>
      <c r="R61" s="60">
        <f>Ugovori_OPULJP3[[#This Row],[Bespovratna sredstva - Nacionalni dio - HRK]]/7.5345</f>
        <v>16344.452916583714</v>
      </c>
      <c r="S61" s="59">
        <v>820981.87</v>
      </c>
      <c r="T61" s="60">
        <f>Ugovori_OPULJP3[[#This Row],[Bespovratna sredstva - Ukupno (EU+Nac) HRK
= Ukupna ugovorena vrijednost bespovratnih sredstava]]/7.5345</f>
        <v>108963.01944389143</v>
      </c>
      <c r="U61" s="59">
        <v>0</v>
      </c>
      <c r="V61" s="60">
        <f>Ugovori_OPULJP3[[#This Row],[Javni doprinos korisnika - HRK]]/7.5345</f>
        <v>0</v>
      </c>
      <c r="W61" s="59">
        <v>0</v>
      </c>
      <c r="X61" s="60">
        <f>Ugovori_OPULJP3[[#This Row],[Privatni doprinos korisnika - HRK]]/7.5345</f>
        <v>0</v>
      </c>
      <c r="Y61" s="61">
        <v>820981.87</v>
      </c>
      <c r="Z61" s="62">
        <f>Ugovori_OPULJP3[[#This Row],[UKUPNI PRIHVATLJIVI IZDACI
TOTAL ELIGIBLE EXPENDITURE
= Bespovratna sredstva ukupno + doprinos korisnika
= Ukupni prihvatljivi troškovi
= Ukupna ugovorena vrijednost projekta HRK]]/7.5345</f>
        <v>108963.01944389143</v>
      </c>
      <c r="AA61" s="53" t="s">
        <v>37</v>
      </c>
      <c r="AB61" s="53" t="s">
        <v>34</v>
      </c>
      <c r="AC61" s="52" t="s">
        <v>300</v>
      </c>
      <c r="AD61" s="52" t="s">
        <v>235</v>
      </c>
    </row>
    <row r="62" spans="1:30" ht="51" customHeight="1" x14ac:dyDescent="0.2">
      <c r="A62" s="50" t="s">
        <v>301</v>
      </c>
      <c r="B62" s="51" t="s">
        <v>30</v>
      </c>
      <c r="C62" s="52" t="s">
        <v>229</v>
      </c>
      <c r="D62" s="52" t="s">
        <v>230</v>
      </c>
      <c r="E62" s="53" t="s">
        <v>231</v>
      </c>
      <c r="F62" s="54" t="s">
        <v>302</v>
      </c>
      <c r="G62" s="54" t="s">
        <v>303</v>
      </c>
      <c r="H62" s="56">
        <v>43234</v>
      </c>
      <c r="I62" s="56">
        <v>44149</v>
      </c>
      <c r="J62" s="57" t="str">
        <f>IF(Ugovori_OPULJP3[[#This Row],[DATUM ZAVRŠETKA OPERACIJE]]&gt;DATE(2024,12,31),"u provedbi","završen")</f>
        <v>završen</v>
      </c>
      <c r="K62" s="55" t="s">
        <v>199</v>
      </c>
      <c r="L62" s="55" t="s">
        <v>199</v>
      </c>
      <c r="M62" s="58">
        <v>0.85</v>
      </c>
      <c r="N62" s="58">
        <v>0.15</v>
      </c>
      <c r="O62" s="59">
        <f>Ugovori_OPULJP3[[#This Row],[Bespovratna sredstva - Ukupno (EU+Nac) HRK
= Ukupna ugovorena vrijednost bespovratnih sredstava]]*Ugovori_OPULJP3[[#This Row],[EU STOPA SUFINANCIRANJA %
EU CO-FINANCING RATE %]]</f>
        <v>1652351.3459999999</v>
      </c>
      <c r="P62" s="60">
        <f>Ugovori_OPULJP3[[#This Row],[Bespovratna sredstva - EU dio - HRK]]/7.5345</f>
        <v>219304.71112880745</v>
      </c>
      <c r="Q62" s="59">
        <f>Ugovori_OPULJP3[[#This Row],[Bespovratna sredstva - Ukupno (EU+Nac) HRK
= Ukupna ugovorena vrijednost bespovratnih sredstava]]*Ugovori_OPULJP3[[#This Row],[STOPA NACIONALNOG SUFINANCIRANJA %]]</f>
        <v>291591.41399999999</v>
      </c>
      <c r="R62" s="60">
        <f>Ugovori_OPULJP3[[#This Row],[Bespovratna sredstva - Nacionalni dio - HRK]]/7.5345</f>
        <v>38700.831375671907</v>
      </c>
      <c r="S62" s="59">
        <v>1943942.76</v>
      </c>
      <c r="T62" s="60">
        <f>Ugovori_OPULJP3[[#This Row],[Bespovratna sredstva - Ukupno (EU+Nac) HRK
= Ukupna ugovorena vrijednost bespovratnih sredstava]]/7.5345</f>
        <v>258005.54250447938</v>
      </c>
      <c r="U62" s="59">
        <v>0</v>
      </c>
      <c r="V62" s="60">
        <f>Ugovori_OPULJP3[[#This Row],[Javni doprinos korisnika - HRK]]/7.5345</f>
        <v>0</v>
      </c>
      <c r="W62" s="59">
        <v>0</v>
      </c>
      <c r="X62" s="60">
        <f>Ugovori_OPULJP3[[#This Row],[Privatni doprinos korisnika - HRK]]/7.5345</f>
        <v>0</v>
      </c>
      <c r="Y62" s="61">
        <v>1943942.76</v>
      </c>
      <c r="Z62" s="62">
        <f>Ugovori_OPULJP3[[#This Row],[UKUPNI PRIHVATLJIVI IZDACI
TOTAL ELIGIBLE EXPENDITURE
= Bespovratna sredstva ukupno + doprinos korisnika
= Ukupni prihvatljivi troškovi
= Ukupna ugovorena vrijednost projekta HRK]]/7.5345</f>
        <v>258005.54250447938</v>
      </c>
      <c r="AA62" s="53" t="s">
        <v>37</v>
      </c>
      <c r="AB62" s="53" t="s">
        <v>34</v>
      </c>
      <c r="AC62" s="52" t="s">
        <v>304</v>
      </c>
      <c r="AD62" s="52" t="s">
        <v>235</v>
      </c>
    </row>
    <row r="63" spans="1:30" ht="51" customHeight="1" x14ac:dyDescent="0.2">
      <c r="A63" s="50" t="s">
        <v>305</v>
      </c>
      <c r="B63" s="51" t="s">
        <v>30</v>
      </c>
      <c r="C63" s="52" t="s">
        <v>229</v>
      </c>
      <c r="D63" s="52" t="s">
        <v>230</v>
      </c>
      <c r="E63" s="53" t="s">
        <v>231</v>
      </c>
      <c r="F63" s="54" t="s">
        <v>306</v>
      </c>
      <c r="G63" s="54" t="s">
        <v>307</v>
      </c>
      <c r="H63" s="56">
        <v>43234</v>
      </c>
      <c r="I63" s="56">
        <v>43783</v>
      </c>
      <c r="J63" s="57" t="str">
        <f>IF(Ugovori_OPULJP3[[#This Row],[DATUM ZAVRŠETKA OPERACIJE]]&gt;DATE(2024,12,31),"u provedbi","završen")</f>
        <v>završen</v>
      </c>
      <c r="K63" s="55" t="s">
        <v>36</v>
      </c>
      <c r="L63" s="55" t="s">
        <v>36</v>
      </c>
      <c r="M63" s="58">
        <v>0.85</v>
      </c>
      <c r="N63" s="58">
        <v>0.15</v>
      </c>
      <c r="O63" s="59">
        <f>Ugovori_OPULJP3[[#This Row],[Bespovratna sredstva - Ukupno (EU+Nac) HRK
= Ukupna ugovorena vrijednost bespovratnih sredstava]]*Ugovori_OPULJP3[[#This Row],[EU STOPA SUFINANCIRANJA %
EU CO-FINANCING RATE %]]</f>
        <v>836751.36450000003</v>
      </c>
      <c r="P63" s="60">
        <f>Ugovori_OPULJP3[[#This Row],[Bespovratna sredstva - EU dio - HRK]]/7.5345</f>
        <v>111055.99104121044</v>
      </c>
      <c r="Q63" s="59">
        <f>Ugovori_OPULJP3[[#This Row],[Bespovratna sredstva - Ukupno (EU+Nac) HRK
= Ukupna ugovorena vrijednost bespovratnih sredstava]]*Ugovori_OPULJP3[[#This Row],[STOPA NACIONALNOG SUFINANCIRANJA %]]</f>
        <v>147662.0055</v>
      </c>
      <c r="R63" s="60">
        <f>Ugovori_OPULJP3[[#This Row],[Bespovratna sredstva - Nacionalni dio - HRK]]/7.5345</f>
        <v>19598.116066095958</v>
      </c>
      <c r="S63" s="59">
        <v>984413.37</v>
      </c>
      <c r="T63" s="60">
        <f>Ugovori_OPULJP3[[#This Row],[Bespovratna sredstva - Ukupno (EU+Nac) HRK
= Ukupna ugovorena vrijednost bespovratnih sredstava]]/7.5345</f>
        <v>130654.10710730638</v>
      </c>
      <c r="U63" s="59">
        <v>0</v>
      </c>
      <c r="V63" s="60">
        <f>Ugovori_OPULJP3[[#This Row],[Javni doprinos korisnika - HRK]]/7.5345</f>
        <v>0</v>
      </c>
      <c r="W63" s="59">
        <v>0</v>
      </c>
      <c r="X63" s="60">
        <f>Ugovori_OPULJP3[[#This Row],[Privatni doprinos korisnika - HRK]]/7.5345</f>
        <v>0</v>
      </c>
      <c r="Y63" s="61">
        <v>984413.37</v>
      </c>
      <c r="Z63" s="62">
        <f>Ugovori_OPULJP3[[#This Row],[UKUPNI PRIHVATLJIVI IZDACI
TOTAL ELIGIBLE EXPENDITURE
= Bespovratna sredstva ukupno + doprinos korisnika
= Ukupni prihvatljivi troškovi
= Ukupna ugovorena vrijednost projekta HRK]]/7.5345</f>
        <v>130654.10710730638</v>
      </c>
      <c r="AA63" s="53" t="s">
        <v>37</v>
      </c>
      <c r="AB63" s="53" t="s">
        <v>34</v>
      </c>
      <c r="AC63" s="52" t="s">
        <v>308</v>
      </c>
      <c r="AD63" s="52" t="s">
        <v>235</v>
      </c>
    </row>
    <row r="64" spans="1:30" ht="51" customHeight="1" x14ac:dyDescent="0.2">
      <c r="A64" s="50" t="s">
        <v>309</v>
      </c>
      <c r="B64" s="51" t="s">
        <v>30</v>
      </c>
      <c r="C64" s="52" t="s">
        <v>229</v>
      </c>
      <c r="D64" s="52" t="s">
        <v>230</v>
      </c>
      <c r="E64" s="53" t="s">
        <v>231</v>
      </c>
      <c r="F64" s="54" t="s">
        <v>310</v>
      </c>
      <c r="G64" s="54" t="s">
        <v>311</v>
      </c>
      <c r="H64" s="56">
        <v>43550</v>
      </c>
      <c r="I64" s="56">
        <v>44281</v>
      </c>
      <c r="J64" s="57" t="str">
        <f>IF(Ugovori_OPULJP3[[#This Row],[DATUM ZAVRŠETKA OPERACIJE]]&gt;DATE(2024,12,31),"u provedbi","završen")</f>
        <v>završen</v>
      </c>
      <c r="K64" s="55" t="s">
        <v>215</v>
      </c>
      <c r="L64" s="55" t="s">
        <v>36</v>
      </c>
      <c r="M64" s="58">
        <v>0.85</v>
      </c>
      <c r="N64" s="58">
        <v>0.15</v>
      </c>
      <c r="O64" s="59">
        <f>Ugovori_OPULJP3[[#This Row],[Bespovratna sredstva - Ukupno (EU+Nac) HRK
= Ukupna ugovorena vrijednost bespovratnih sredstava]]*Ugovori_OPULJP3[[#This Row],[EU STOPA SUFINANCIRANJA %
EU CO-FINANCING RATE %]]</f>
        <v>775612.60699999996</v>
      </c>
      <c r="P64" s="60">
        <f>Ugovori_OPULJP3[[#This Row],[Bespovratna sredstva - EU dio - HRK]]/7.5345</f>
        <v>102941.48344282965</v>
      </c>
      <c r="Q64" s="59">
        <f>Ugovori_OPULJP3[[#This Row],[Bespovratna sredstva - Ukupno (EU+Nac) HRK
= Ukupna ugovorena vrijednost bespovratnih sredstava]]*Ugovori_OPULJP3[[#This Row],[STOPA NACIONALNOG SUFINANCIRANJA %]]</f>
        <v>136872.81299999999</v>
      </c>
      <c r="R64" s="60">
        <f>Ugovori_OPULJP3[[#This Row],[Bespovratna sredstva - Nacionalni dio - HRK]]/7.5345</f>
        <v>18166.144136969935</v>
      </c>
      <c r="S64" s="59">
        <v>912485.42</v>
      </c>
      <c r="T64" s="60">
        <f>Ugovori_OPULJP3[[#This Row],[Bespovratna sredstva - Ukupno (EU+Nac) HRK
= Ukupna ugovorena vrijednost bespovratnih sredstava]]/7.5345</f>
        <v>121107.62757979959</v>
      </c>
      <c r="U64" s="59">
        <v>0</v>
      </c>
      <c r="V64" s="60">
        <f>Ugovori_OPULJP3[[#This Row],[Javni doprinos korisnika - HRK]]/7.5345</f>
        <v>0</v>
      </c>
      <c r="W64" s="59">
        <v>0</v>
      </c>
      <c r="X64" s="60">
        <f>Ugovori_OPULJP3[[#This Row],[Privatni doprinos korisnika - HRK]]/7.5345</f>
        <v>0</v>
      </c>
      <c r="Y64" s="61">
        <v>912485.42</v>
      </c>
      <c r="Z64" s="62">
        <f>Ugovori_OPULJP3[[#This Row],[UKUPNI PRIHVATLJIVI IZDACI
TOTAL ELIGIBLE EXPENDITURE
= Bespovratna sredstva ukupno + doprinos korisnika
= Ukupni prihvatljivi troškovi
= Ukupna ugovorena vrijednost projekta HRK]]/7.5345</f>
        <v>121107.62757979959</v>
      </c>
      <c r="AA64" s="53" t="s">
        <v>37</v>
      </c>
      <c r="AB64" s="53" t="s">
        <v>34</v>
      </c>
      <c r="AC64" s="52" t="s">
        <v>312</v>
      </c>
      <c r="AD64" s="52" t="s">
        <v>235</v>
      </c>
    </row>
    <row r="65" spans="1:30" ht="51" customHeight="1" x14ac:dyDescent="0.2">
      <c r="A65" s="50" t="s">
        <v>313</v>
      </c>
      <c r="B65" s="51" t="s">
        <v>30</v>
      </c>
      <c r="C65" s="52" t="s">
        <v>229</v>
      </c>
      <c r="D65" s="65" t="s">
        <v>230</v>
      </c>
      <c r="E65" s="53" t="s">
        <v>231</v>
      </c>
      <c r="F65" s="54" t="s">
        <v>314</v>
      </c>
      <c r="G65" s="54" t="s">
        <v>315</v>
      </c>
      <c r="H65" s="56">
        <v>43234</v>
      </c>
      <c r="I65" s="56">
        <v>44149</v>
      </c>
      <c r="J65" s="57" t="str">
        <f>IF(Ugovori_OPULJP3[[#This Row],[DATUM ZAVRŠETKA OPERACIJE]]&gt;DATE(2024,12,31),"u provedbi","završen")</f>
        <v>završen</v>
      </c>
      <c r="K65" s="55" t="s">
        <v>36</v>
      </c>
      <c r="L65" s="55" t="s">
        <v>36</v>
      </c>
      <c r="M65" s="58">
        <v>0.85</v>
      </c>
      <c r="N65" s="58">
        <v>0.15</v>
      </c>
      <c r="O65" s="59">
        <f>Ugovori_OPULJP3[[#This Row],[Bespovratna sredstva - Ukupno (EU+Nac) HRK
= Ukupna ugovorena vrijednost bespovratnih sredstava]]*Ugovori_OPULJP3[[#This Row],[EU STOPA SUFINANCIRANJA %
EU CO-FINANCING RATE %]]</f>
        <v>1692753.3589999999</v>
      </c>
      <c r="P65" s="60">
        <f>Ugovori_OPULJP3[[#This Row],[Bespovratna sredstva - EU dio - HRK]]/7.5345</f>
        <v>224666.9797597717</v>
      </c>
      <c r="Q65" s="59">
        <f>Ugovori_OPULJP3[[#This Row],[Bespovratna sredstva - Ukupno (EU+Nac) HRK
= Ukupna ugovorena vrijednost bespovratnih sredstava]]*Ugovori_OPULJP3[[#This Row],[STOPA NACIONALNOG SUFINANCIRANJA %]]</f>
        <v>298721.18099999998</v>
      </c>
      <c r="R65" s="60">
        <f>Ugovori_OPULJP3[[#This Row],[Bespovratna sredstva - Nacionalni dio - HRK]]/7.5345</f>
        <v>39647.114075253827</v>
      </c>
      <c r="S65" s="59">
        <v>1991474.54</v>
      </c>
      <c r="T65" s="60">
        <f>Ugovori_OPULJP3[[#This Row],[Bespovratna sredstva - Ukupno (EU+Nac) HRK
= Ukupna ugovorena vrijednost bespovratnih sredstava]]/7.5345</f>
        <v>264314.09383502556</v>
      </c>
      <c r="U65" s="59">
        <v>0</v>
      </c>
      <c r="V65" s="60">
        <f>Ugovori_OPULJP3[[#This Row],[Javni doprinos korisnika - HRK]]/7.5345</f>
        <v>0</v>
      </c>
      <c r="W65" s="59">
        <v>0</v>
      </c>
      <c r="X65" s="60">
        <f>Ugovori_OPULJP3[[#This Row],[Privatni doprinos korisnika - HRK]]/7.5345</f>
        <v>0</v>
      </c>
      <c r="Y65" s="61">
        <v>1991474.54</v>
      </c>
      <c r="Z65" s="62">
        <f>Ugovori_OPULJP3[[#This Row],[UKUPNI PRIHVATLJIVI IZDACI
TOTAL ELIGIBLE EXPENDITURE
= Bespovratna sredstva ukupno + doprinos korisnika
= Ukupni prihvatljivi troškovi
= Ukupna ugovorena vrijednost projekta HRK]]/7.5345</f>
        <v>264314.09383502556</v>
      </c>
      <c r="AA65" s="53" t="s">
        <v>37</v>
      </c>
      <c r="AB65" s="53" t="s">
        <v>34</v>
      </c>
      <c r="AC65" s="52" t="s">
        <v>316</v>
      </c>
      <c r="AD65" s="52" t="s">
        <v>235</v>
      </c>
    </row>
    <row r="66" spans="1:30" ht="51" customHeight="1" x14ac:dyDescent="0.2">
      <c r="A66" s="50" t="s">
        <v>317</v>
      </c>
      <c r="B66" s="51" t="s">
        <v>30</v>
      </c>
      <c r="C66" s="52" t="s">
        <v>229</v>
      </c>
      <c r="D66" s="52" t="s">
        <v>230</v>
      </c>
      <c r="E66" s="53" t="s">
        <v>231</v>
      </c>
      <c r="F66" s="54" t="s">
        <v>318</v>
      </c>
      <c r="G66" s="54" t="s">
        <v>319</v>
      </c>
      <c r="H66" s="56">
        <v>43550</v>
      </c>
      <c r="I66" s="56">
        <v>44465</v>
      </c>
      <c r="J66" s="57" t="str">
        <f>IF(Ugovori_OPULJP3[[#This Row],[DATUM ZAVRŠETKA OPERACIJE]]&gt;DATE(2024,12,31),"u provedbi","završen")</f>
        <v>završen</v>
      </c>
      <c r="K66" s="55" t="s">
        <v>199</v>
      </c>
      <c r="L66" s="55" t="s">
        <v>199</v>
      </c>
      <c r="M66" s="58">
        <v>0.85</v>
      </c>
      <c r="N66" s="58">
        <v>0.15</v>
      </c>
      <c r="O66" s="59">
        <f>Ugovori_OPULJP3[[#This Row],[Bespovratna sredstva - Ukupno (EU+Nac) HRK
= Ukupna ugovorena vrijednost bespovratnih sredstava]]*Ugovori_OPULJP3[[#This Row],[EU STOPA SUFINANCIRANJA %
EU CO-FINANCING RATE %]]</f>
        <v>659526.57699999993</v>
      </c>
      <c r="P66" s="60">
        <f>Ugovori_OPULJP3[[#This Row],[Bespovratna sredstva - EU dio - HRK]]/7.5345</f>
        <v>87534.219523525098</v>
      </c>
      <c r="Q66" s="59">
        <f>Ugovori_OPULJP3[[#This Row],[Bespovratna sredstva - Ukupno (EU+Nac) HRK
= Ukupna ugovorena vrijednost bespovratnih sredstava]]*Ugovori_OPULJP3[[#This Row],[STOPA NACIONALNOG SUFINANCIRANJA %]]</f>
        <v>116387.04299999999</v>
      </c>
      <c r="R66" s="60">
        <f>Ugovori_OPULJP3[[#This Row],[Bespovratna sredstva - Nacionalni dio - HRK]]/7.5345</f>
        <v>15447.215210033843</v>
      </c>
      <c r="S66" s="59">
        <v>775913.62</v>
      </c>
      <c r="T66" s="60">
        <f>Ugovori_OPULJP3[[#This Row],[Bespovratna sredstva - Ukupno (EU+Nac) HRK
= Ukupna ugovorena vrijednost bespovratnih sredstava]]/7.5345</f>
        <v>102981.43473355896</v>
      </c>
      <c r="U66" s="59">
        <v>0</v>
      </c>
      <c r="V66" s="60">
        <f>Ugovori_OPULJP3[[#This Row],[Javni doprinos korisnika - HRK]]/7.5345</f>
        <v>0</v>
      </c>
      <c r="W66" s="59">
        <v>0</v>
      </c>
      <c r="X66" s="60">
        <f>Ugovori_OPULJP3[[#This Row],[Privatni doprinos korisnika - HRK]]/7.5345</f>
        <v>0</v>
      </c>
      <c r="Y66" s="61">
        <v>775913.62</v>
      </c>
      <c r="Z66" s="62">
        <f>Ugovori_OPULJP3[[#This Row],[UKUPNI PRIHVATLJIVI IZDACI
TOTAL ELIGIBLE EXPENDITURE
= Bespovratna sredstva ukupno + doprinos korisnika
= Ukupni prihvatljivi troškovi
= Ukupna ugovorena vrijednost projekta HRK]]/7.5345</f>
        <v>102981.43473355896</v>
      </c>
      <c r="AA66" s="53" t="s">
        <v>37</v>
      </c>
      <c r="AB66" s="53" t="s">
        <v>34</v>
      </c>
      <c r="AC66" s="52" t="s">
        <v>320</v>
      </c>
      <c r="AD66" s="52" t="s">
        <v>235</v>
      </c>
    </row>
    <row r="67" spans="1:30" ht="51" customHeight="1" x14ac:dyDescent="0.2">
      <c r="A67" s="50" t="s">
        <v>321</v>
      </c>
      <c r="B67" s="51" t="s">
        <v>30</v>
      </c>
      <c r="C67" s="52" t="s">
        <v>229</v>
      </c>
      <c r="D67" s="52" t="s">
        <v>230</v>
      </c>
      <c r="E67" s="53" t="s">
        <v>231</v>
      </c>
      <c r="F67" s="54" t="s">
        <v>322</v>
      </c>
      <c r="G67" s="54" t="s">
        <v>323</v>
      </c>
      <c r="H67" s="56">
        <v>43550</v>
      </c>
      <c r="I67" s="56">
        <v>44281</v>
      </c>
      <c r="J67" s="57" t="str">
        <f>IF(Ugovori_OPULJP3[[#This Row],[DATUM ZAVRŠETKA OPERACIJE]]&gt;DATE(2024,12,31),"u provedbi","završen")</f>
        <v>završen</v>
      </c>
      <c r="K67" s="55" t="s">
        <v>248</v>
      </c>
      <c r="L67" s="55" t="s">
        <v>248</v>
      </c>
      <c r="M67" s="58">
        <v>0.85</v>
      </c>
      <c r="N67" s="58">
        <v>0.15</v>
      </c>
      <c r="O67" s="59">
        <f>Ugovori_OPULJP3[[#This Row],[Bespovratna sredstva - Ukupno (EU+Nac) HRK
= Ukupna ugovorena vrijednost bespovratnih sredstava]]*Ugovori_OPULJP3[[#This Row],[EU STOPA SUFINANCIRANJA %
EU CO-FINANCING RATE %]]</f>
        <v>810305.76500000001</v>
      </c>
      <c r="P67" s="60">
        <f>Ugovori_OPULJP3[[#This Row],[Bespovratna sredstva - EU dio - HRK]]/7.5345</f>
        <v>107546.05680536199</v>
      </c>
      <c r="Q67" s="59">
        <f>Ugovori_OPULJP3[[#This Row],[Bespovratna sredstva - Ukupno (EU+Nac) HRK
= Ukupna ugovorena vrijednost bespovratnih sredstava]]*Ugovori_OPULJP3[[#This Row],[STOPA NACIONALNOG SUFINANCIRANJA %]]</f>
        <v>142995.13500000001</v>
      </c>
      <c r="R67" s="60">
        <f>Ugovori_OPULJP3[[#This Row],[Bespovratna sredstva - Nacionalni dio - HRK]]/7.5345</f>
        <v>18978.715906828587</v>
      </c>
      <c r="S67" s="59">
        <v>953300.9</v>
      </c>
      <c r="T67" s="60">
        <f>Ugovori_OPULJP3[[#This Row],[Bespovratna sredstva - Ukupno (EU+Nac) HRK
= Ukupna ugovorena vrijednost bespovratnih sredstava]]/7.5345</f>
        <v>126524.77271219059</v>
      </c>
      <c r="U67" s="59">
        <v>0</v>
      </c>
      <c r="V67" s="60">
        <f>Ugovori_OPULJP3[[#This Row],[Javni doprinos korisnika - HRK]]/7.5345</f>
        <v>0</v>
      </c>
      <c r="W67" s="59">
        <v>0</v>
      </c>
      <c r="X67" s="60">
        <f>Ugovori_OPULJP3[[#This Row],[Privatni doprinos korisnika - HRK]]/7.5345</f>
        <v>0</v>
      </c>
      <c r="Y67" s="61">
        <v>953300.9</v>
      </c>
      <c r="Z67" s="62">
        <f>Ugovori_OPULJP3[[#This Row],[UKUPNI PRIHVATLJIVI IZDACI
TOTAL ELIGIBLE EXPENDITURE
= Bespovratna sredstva ukupno + doprinos korisnika
= Ukupni prihvatljivi troškovi
= Ukupna ugovorena vrijednost projekta HRK]]/7.5345</f>
        <v>126524.77271219059</v>
      </c>
      <c r="AA67" s="53" t="s">
        <v>37</v>
      </c>
      <c r="AB67" s="53" t="s">
        <v>34</v>
      </c>
      <c r="AC67" s="52" t="s">
        <v>324</v>
      </c>
      <c r="AD67" s="52" t="s">
        <v>235</v>
      </c>
    </row>
    <row r="68" spans="1:30" ht="51" customHeight="1" x14ac:dyDescent="0.2">
      <c r="A68" s="50" t="s">
        <v>325</v>
      </c>
      <c r="B68" s="51" t="s">
        <v>30</v>
      </c>
      <c r="C68" s="52" t="s">
        <v>229</v>
      </c>
      <c r="D68" s="52" t="s">
        <v>230</v>
      </c>
      <c r="E68" s="53" t="s">
        <v>231</v>
      </c>
      <c r="F68" s="54" t="s">
        <v>326</v>
      </c>
      <c r="G68" s="54" t="s">
        <v>327</v>
      </c>
      <c r="H68" s="56">
        <v>43550</v>
      </c>
      <c r="I68" s="56">
        <v>44008</v>
      </c>
      <c r="J68" s="57" t="str">
        <f>IF(Ugovori_OPULJP3[[#This Row],[DATUM ZAVRŠETKA OPERACIJE]]&gt;DATE(2024,12,31),"u provedbi","završen")</f>
        <v>završen</v>
      </c>
      <c r="K68" s="55" t="s">
        <v>103</v>
      </c>
      <c r="L68" s="55" t="s">
        <v>103</v>
      </c>
      <c r="M68" s="58">
        <v>0.85</v>
      </c>
      <c r="N68" s="58">
        <v>0.15</v>
      </c>
      <c r="O68" s="59">
        <f>Ugovori_OPULJP3[[#This Row],[Bespovratna sredstva - Ukupno (EU+Nac) HRK
= Ukupna ugovorena vrijednost bespovratnih sredstava]]*Ugovori_OPULJP3[[#This Row],[EU STOPA SUFINANCIRANJA %
EU CO-FINANCING RATE %]]</f>
        <v>740648.39250000007</v>
      </c>
      <c r="P68" s="60">
        <f>Ugovori_OPULJP3[[#This Row],[Bespovratna sredstva - EU dio - HRK]]/7.5345</f>
        <v>98300.93470037826</v>
      </c>
      <c r="Q68" s="59">
        <f>Ugovori_OPULJP3[[#This Row],[Bespovratna sredstva - Ukupno (EU+Nac) HRK
= Ukupna ugovorena vrijednost bespovratnih sredstava]]*Ugovori_OPULJP3[[#This Row],[STOPA NACIONALNOG SUFINANCIRANJA %]]</f>
        <v>130702.6575</v>
      </c>
      <c r="R68" s="60">
        <f>Ugovori_OPULJP3[[#This Row],[Bespovratna sredstva - Nacionalni dio - HRK]]/7.5345</f>
        <v>17347.223770654986</v>
      </c>
      <c r="S68" s="59">
        <v>871351.05</v>
      </c>
      <c r="T68" s="60">
        <f>Ugovori_OPULJP3[[#This Row],[Bespovratna sredstva - Ukupno (EU+Nac) HRK
= Ukupna ugovorena vrijednost bespovratnih sredstava]]/7.5345</f>
        <v>115648.15847103325</v>
      </c>
      <c r="U68" s="59">
        <v>0</v>
      </c>
      <c r="V68" s="60">
        <f>Ugovori_OPULJP3[[#This Row],[Javni doprinos korisnika - HRK]]/7.5345</f>
        <v>0</v>
      </c>
      <c r="W68" s="59">
        <v>0</v>
      </c>
      <c r="X68" s="60">
        <f>Ugovori_OPULJP3[[#This Row],[Privatni doprinos korisnika - HRK]]/7.5345</f>
        <v>0</v>
      </c>
      <c r="Y68" s="61">
        <v>871351.05</v>
      </c>
      <c r="Z68" s="62">
        <f>Ugovori_OPULJP3[[#This Row],[UKUPNI PRIHVATLJIVI IZDACI
TOTAL ELIGIBLE EXPENDITURE
= Bespovratna sredstva ukupno + doprinos korisnika
= Ukupni prihvatljivi troškovi
= Ukupna ugovorena vrijednost projekta HRK]]/7.5345</f>
        <v>115648.15847103325</v>
      </c>
      <c r="AA68" s="53" t="s">
        <v>37</v>
      </c>
      <c r="AB68" s="53" t="s">
        <v>34</v>
      </c>
      <c r="AC68" s="52" t="s">
        <v>328</v>
      </c>
      <c r="AD68" s="52" t="s">
        <v>235</v>
      </c>
    </row>
    <row r="69" spans="1:30" ht="51" customHeight="1" x14ac:dyDescent="0.2">
      <c r="A69" s="50" t="s">
        <v>329</v>
      </c>
      <c r="B69" s="51" t="s">
        <v>30</v>
      </c>
      <c r="C69" s="52" t="s">
        <v>229</v>
      </c>
      <c r="D69" s="52" t="s">
        <v>230</v>
      </c>
      <c r="E69" s="53" t="s">
        <v>231</v>
      </c>
      <c r="F69" s="54" t="s">
        <v>330</v>
      </c>
      <c r="G69" s="54" t="s">
        <v>331</v>
      </c>
      <c r="H69" s="56">
        <v>43550</v>
      </c>
      <c r="I69" s="56">
        <v>44281</v>
      </c>
      <c r="J69" s="57" t="str">
        <f>IF(Ugovori_OPULJP3[[#This Row],[DATUM ZAVRŠETKA OPERACIJE]]&gt;DATE(2024,12,31),"u provedbi","završen")</f>
        <v>završen</v>
      </c>
      <c r="K69" s="55" t="s">
        <v>332</v>
      </c>
      <c r="L69" s="55" t="s">
        <v>332</v>
      </c>
      <c r="M69" s="58">
        <v>0.85</v>
      </c>
      <c r="N69" s="58">
        <v>0.15</v>
      </c>
      <c r="O69" s="59">
        <f>Ugovori_OPULJP3[[#This Row],[Bespovratna sredstva - Ukupno (EU+Nac) HRK
= Ukupna ugovorena vrijednost bespovratnih sredstava]]*Ugovori_OPULJP3[[#This Row],[EU STOPA SUFINANCIRANJA %
EU CO-FINANCING RATE %]]</f>
        <v>678221.97849999997</v>
      </c>
      <c r="P69" s="60">
        <f>Ugovori_OPULJP3[[#This Row],[Bespovratna sredstva - EU dio - HRK]]/7.5345</f>
        <v>90015.525715044118</v>
      </c>
      <c r="Q69" s="59">
        <f>Ugovori_OPULJP3[[#This Row],[Bespovratna sredstva - Ukupno (EU+Nac) HRK
= Ukupna ugovorena vrijednost bespovratnih sredstava]]*Ugovori_OPULJP3[[#This Row],[STOPA NACIONALNOG SUFINANCIRANJA %]]</f>
        <v>119686.23149999999</v>
      </c>
      <c r="R69" s="60">
        <f>Ugovori_OPULJP3[[#This Row],[Bespovratna sredstva - Nacionalni dio - HRK]]/7.5345</f>
        <v>15885.092773243081</v>
      </c>
      <c r="S69" s="59">
        <v>797908.21</v>
      </c>
      <c r="T69" s="60">
        <f>Ugovori_OPULJP3[[#This Row],[Bespovratna sredstva - Ukupno (EU+Nac) HRK
= Ukupna ugovorena vrijednost bespovratnih sredstava]]/7.5345</f>
        <v>105900.6184882872</v>
      </c>
      <c r="U69" s="59">
        <v>0</v>
      </c>
      <c r="V69" s="60">
        <f>Ugovori_OPULJP3[[#This Row],[Javni doprinos korisnika - HRK]]/7.5345</f>
        <v>0</v>
      </c>
      <c r="W69" s="59">
        <v>0</v>
      </c>
      <c r="X69" s="60">
        <f>Ugovori_OPULJP3[[#This Row],[Privatni doprinos korisnika - HRK]]/7.5345</f>
        <v>0</v>
      </c>
      <c r="Y69" s="61">
        <v>797908.21</v>
      </c>
      <c r="Z69" s="62">
        <f>Ugovori_OPULJP3[[#This Row],[UKUPNI PRIHVATLJIVI IZDACI
TOTAL ELIGIBLE EXPENDITURE
= Bespovratna sredstva ukupno + doprinos korisnika
= Ukupni prihvatljivi troškovi
= Ukupna ugovorena vrijednost projekta HRK]]/7.5345</f>
        <v>105900.6184882872</v>
      </c>
      <c r="AA69" s="53" t="s">
        <v>37</v>
      </c>
      <c r="AB69" s="53" t="s">
        <v>34</v>
      </c>
      <c r="AC69" s="52" t="s">
        <v>333</v>
      </c>
      <c r="AD69" s="52" t="s">
        <v>235</v>
      </c>
    </row>
    <row r="70" spans="1:30" ht="51" customHeight="1" x14ac:dyDescent="0.2">
      <c r="A70" s="50" t="s">
        <v>334</v>
      </c>
      <c r="B70" s="51" t="s">
        <v>30</v>
      </c>
      <c r="C70" s="52" t="s">
        <v>229</v>
      </c>
      <c r="D70" s="52" t="s">
        <v>230</v>
      </c>
      <c r="E70" s="53" t="s">
        <v>231</v>
      </c>
      <c r="F70" s="54" t="s">
        <v>335</v>
      </c>
      <c r="G70" s="54" t="s">
        <v>336</v>
      </c>
      <c r="H70" s="56">
        <v>43234</v>
      </c>
      <c r="I70" s="56">
        <v>43783</v>
      </c>
      <c r="J70" s="57" t="str">
        <f>IF(Ugovori_OPULJP3[[#This Row],[DATUM ZAVRŠETKA OPERACIJE]]&gt;DATE(2024,12,31),"u provedbi","završen")</f>
        <v>završen</v>
      </c>
      <c r="K70" s="55" t="s">
        <v>337</v>
      </c>
      <c r="L70" s="55" t="s">
        <v>337</v>
      </c>
      <c r="M70" s="58">
        <v>0.85</v>
      </c>
      <c r="N70" s="58">
        <v>0.15</v>
      </c>
      <c r="O70" s="59">
        <f>Ugovori_OPULJP3[[#This Row],[Bespovratna sredstva - Ukupno (EU+Nac) HRK
= Ukupna ugovorena vrijednost bespovratnih sredstava]]*Ugovori_OPULJP3[[#This Row],[EU STOPA SUFINANCIRANJA %
EU CO-FINANCING RATE %]]</f>
        <v>592319.73749999993</v>
      </c>
      <c r="P70" s="60">
        <f>Ugovori_OPULJP3[[#This Row],[Bespovratna sredstva - EU dio - HRK]]/7.5345</f>
        <v>78614.339040414081</v>
      </c>
      <c r="Q70" s="59">
        <f>Ugovori_OPULJP3[[#This Row],[Bespovratna sredstva - Ukupno (EU+Nac) HRK
= Ukupna ugovorena vrijednost bespovratnih sredstava]]*Ugovori_OPULJP3[[#This Row],[STOPA NACIONALNOG SUFINANCIRANJA %]]</f>
        <v>104527.0125</v>
      </c>
      <c r="R70" s="60">
        <f>Ugovori_OPULJP3[[#This Row],[Bespovratna sredstva - Nacionalni dio - HRK]]/7.5345</f>
        <v>13873.118654190721</v>
      </c>
      <c r="S70" s="59">
        <v>696846.75</v>
      </c>
      <c r="T70" s="60">
        <f>Ugovori_OPULJP3[[#This Row],[Bespovratna sredstva - Ukupno (EU+Nac) HRK
= Ukupna ugovorena vrijednost bespovratnih sredstava]]/7.5345</f>
        <v>92487.457694604818</v>
      </c>
      <c r="U70" s="59">
        <v>0</v>
      </c>
      <c r="V70" s="60">
        <f>Ugovori_OPULJP3[[#This Row],[Javni doprinos korisnika - HRK]]/7.5345</f>
        <v>0</v>
      </c>
      <c r="W70" s="59">
        <v>0</v>
      </c>
      <c r="X70" s="60">
        <f>Ugovori_OPULJP3[[#This Row],[Privatni doprinos korisnika - HRK]]/7.5345</f>
        <v>0</v>
      </c>
      <c r="Y70" s="61">
        <v>696846.75</v>
      </c>
      <c r="Z70" s="62">
        <f>Ugovori_OPULJP3[[#This Row],[UKUPNI PRIHVATLJIVI IZDACI
TOTAL ELIGIBLE EXPENDITURE
= Bespovratna sredstva ukupno + doprinos korisnika
= Ukupni prihvatljivi troškovi
= Ukupna ugovorena vrijednost projekta HRK]]/7.5345</f>
        <v>92487.457694604818</v>
      </c>
      <c r="AA70" s="53" t="s">
        <v>37</v>
      </c>
      <c r="AB70" s="53" t="s">
        <v>34</v>
      </c>
      <c r="AC70" s="52" t="s">
        <v>338</v>
      </c>
      <c r="AD70" s="52" t="s">
        <v>235</v>
      </c>
    </row>
    <row r="71" spans="1:30" ht="51" customHeight="1" x14ac:dyDescent="0.2">
      <c r="A71" s="50" t="s">
        <v>339</v>
      </c>
      <c r="B71" s="51" t="s">
        <v>30</v>
      </c>
      <c r="C71" s="52" t="s">
        <v>229</v>
      </c>
      <c r="D71" s="52" t="s">
        <v>230</v>
      </c>
      <c r="E71" s="53" t="s">
        <v>231</v>
      </c>
      <c r="F71" s="54" t="s">
        <v>340</v>
      </c>
      <c r="G71" s="54" t="s">
        <v>341</v>
      </c>
      <c r="H71" s="56">
        <v>43234</v>
      </c>
      <c r="I71" s="56">
        <v>44149</v>
      </c>
      <c r="J71" s="57" t="str">
        <f>IF(Ugovori_OPULJP3[[#This Row],[DATUM ZAVRŠETKA OPERACIJE]]&gt;DATE(2024,12,31),"u provedbi","završen")</f>
        <v>završen</v>
      </c>
      <c r="K71" s="55" t="s">
        <v>172</v>
      </c>
      <c r="L71" s="55" t="s">
        <v>172</v>
      </c>
      <c r="M71" s="58">
        <v>0.85</v>
      </c>
      <c r="N71" s="58">
        <v>0.15</v>
      </c>
      <c r="O71" s="59">
        <f>Ugovori_OPULJP3[[#This Row],[Bespovratna sredstva - Ukupno (EU+Nac) HRK
= Ukupna ugovorena vrijednost bespovratnih sredstava]]*Ugovori_OPULJP3[[#This Row],[EU STOPA SUFINANCIRANJA %
EU CO-FINANCING RATE %]]</f>
        <v>1689268.1125</v>
      </c>
      <c r="P71" s="60">
        <f>Ugovori_OPULJP3[[#This Row],[Bespovratna sredstva - EU dio - HRK]]/7.5345</f>
        <v>224204.40805627446</v>
      </c>
      <c r="Q71" s="59">
        <f>Ugovori_OPULJP3[[#This Row],[Bespovratna sredstva - Ukupno (EU+Nac) HRK
= Ukupna ugovorena vrijednost bespovratnih sredstava]]*Ugovori_OPULJP3[[#This Row],[STOPA NACIONALNOG SUFINANCIRANJA %]]</f>
        <v>298106.13750000001</v>
      </c>
      <c r="R71" s="60">
        <f>Ugovori_OPULJP3[[#This Row],[Bespovratna sredstva - Nacionalni dio - HRK]]/7.5345</f>
        <v>39565.483774636668</v>
      </c>
      <c r="S71" s="59">
        <v>1987374.25</v>
      </c>
      <c r="T71" s="60">
        <f>Ugovori_OPULJP3[[#This Row],[Bespovratna sredstva - Ukupno (EU+Nac) HRK
= Ukupna ugovorena vrijednost bespovratnih sredstava]]/7.5345</f>
        <v>263769.8918309111</v>
      </c>
      <c r="U71" s="59">
        <v>0</v>
      </c>
      <c r="V71" s="60">
        <f>Ugovori_OPULJP3[[#This Row],[Javni doprinos korisnika - HRK]]/7.5345</f>
        <v>0</v>
      </c>
      <c r="W71" s="59">
        <v>0</v>
      </c>
      <c r="X71" s="60">
        <f>Ugovori_OPULJP3[[#This Row],[Privatni doprinos korisnika - HRK]]/7.5345</f>
        <v>0</v>
      </c>
      <c r="Y71" s="61">
        <v>1987374.25</v>
      </c>
      <c r="Z71" s="62">
        <f>Ugovori_OPULJP3[[#This Row],[UKUPNI PRIHVATLJIVI IZDACI
TOTAL ELIGIBLE EXPENDITURE
= Bespovratna sredstva ukupno + doprinos korisnika
= Ukupni prihvatljivi troškovi
= Ukupna ugovorena vrijednost projekta HRK]]/7.5345</f>
        <v>263769.8918309111</v>
      </c>
      <c r="AA71" s="53" t="s">
        <v>37</v>
      </c>
      <c r="AB71" s="53" t="s">
        <v>34</v>
      </c>
      <c r="AC71" s="52" t="s">
        <v>342</v>
      </c>
      <c r="AD71" s="52" t="s">
        <v>235</v>
      </c>
    </row>
    <row r="72" spans="1:30" ht="51" customHeight="1" x14ac:dyDescent="0.2">
      <c r="A72" s="50" t="s">
        <v>343</v>
      </c>
      <c r="B72" s="51" t="s">
        <v>30</v>
      </c>
      <c r="C72" s="52" t="s">
        <v>229</v>
      </c>
      <c r="D72" s="52" t="s">
        <v>230</v>
      </c>
      <c r="E72" s="53" t="s">
        <v>231</v>
      </c>
      <c r="F72" s="54" t="s">
        <v>344</v>
      </c>
      <c r="G72" s="54" t="s">
        <v>345</v>
      </c>
      <c r="H72" s="56">
        <v>43234</v>
      </c>
      <c r="I72" s="56">
        <v>44149</v>
      </c>
      <c r="J72" s="57" t="str">
        <f>IF(Ugovori_OPULJP3[[#This Row],[DATUM ZAVRŠETKA OPERACIJE]]&gt;DATE(2024,12,31),"u provedbi","završen")</f>
        <v>završen</v>
      </c>
      <c r="K72" s="55" t="s">
        <v>129</v>
      </c>
      <c r="L72" s="55" t="s">
        <v>129</v>
      </c>
      <c r="M72" s="58">
        <v>0.85</v>
      </c>
      <c r="N72" s="58">
        <v>0.15</v>
      </c>
      <c r="O72" s="59">
        <f>Ugovori_OPULJP3[[#This Row],[Bespovratna sredstva - Ukupno (EU+Nac) HRK
= Ukupna ugovorena vrijednost bespovratnih sredstava]]*Ugovori_OPULJP3[[#This Row],[EU STOPA SUFINANCIRANJA %
EU CO-FINANCING RATE %]]</f>
        <v>1697623.3659999999</v>
      </c>
      <c r="P72" s="60">
        <f>Ugovori_OPULJP3[[#This Row],[Bespovratna sredstva - EU dio - HRK]]/7.5345</f>
        <v>225313.34076581057</v>
      </c>
      <c r="Q72" s="59">
        <f>Ugovori_OPULJP3[[#This Row],[Bespovratna sredstva - Ukupno (EU+Nac) HRK
= Ukupna ugovorena vrijednost bespovratnih sredstava]]*Ugovori_OPULJP3[[#This Row],[STOPA NACIONALNOG SUFINANCIRANJA %]]</f>
        <v>299580.59399999998</v>
      </c>
      <c r="R72" s="60">
        <f>Ugovori_OPULJP3[[#This Row],[Bespovratna sredstva - Nacionalni dio - HRK]]/7.5345</f>
        <v>39761.17778220187</v>
      </c>
      <c r="S72" s="59">
        <v>1997203.96</v>
      </c>
      <c r="T72" s="60">
        <f>Ugovori_OPULJP3[[#This Row],[Bespovratna sredstva - Ukupno (EU+Nac) HRK
= Ukupna ugovorena vrijednost bespovratnih sredstava]]/7.5345</f>
        <v>265074.51854801248</v>
      </c>
      <c r="U72" s="59">
        <v>0</v>
      </c>
      <c r="V72" s="60">
        <f>Ugovori_OPULJP3[[#This Row],[Javni doprinos korisnika - HRK]]/7.5345</f>
        <v>0</v>
      </c>
      <c r="W72" s="59">
        <v>0</v>
      </c>
      <c r="X72" s="60">
        <f>Ugovori_OPULJP3[[#This Row],[Privatni doprinos korisnika - HRK]]/7.5345</f>
        <v>0</v>
      </c>
      <c r="Y72" s="61">
        <v>1997203.96</v>
      </c>
      <c r="Z72" s="62">
        <f>Ugovori_OPULJP3[[#This Row],[UKUPNI PRIHVATLJIVI IZDACI
TOTAL ELIGIBLE EXPENDITURE
= Bespovratna sredstva ukupno + doprinos korisnika
= Ukupni prihvatljivi troškovi
= Ukupna ugovorena vrijednost projekta HRK]]/7.5345</f>
        <v>265074.51854801248</v>
      </c>
      <c r="AA72" s="53" t="s">
        <v>37</v>
      </c>
      <c r="AB72" s="53" t="s">
        <v>34</v>
      </c>
      <c r="AC72" s="52" t="s">
        <v>346</v>
      </c>
      <c r="AD72" s="52" t="s">
        <v>235</v>
      </c>
    </row>
    <row r="73" spans="1:30" ht="51" customHeight="1" x14ac:dyDescent="0.2">
      <c r="A73" s="50" t="s">
        <v>347</v>
      </c>
      <c r="B73" s="51" t="s">
        <v>30</v>
      </c>
      <c r="C73" s="52" t="s">
        <v>229</v>
      </c>
      <c r="D73" s="52" t="s">
        <v>230</v>
      </c>
      <c r="E73" s="53" t="s">
        <v>231</v>
      </c>
      <c r="F73" s="54" t="s">
        <v>348</v>
      </c>
      <c r="G73" s="54" t="s">
        <v>349</v>
      </c>
      <c r="H73" s="56">
        <v>43234</v>
      </c>
      <c r="I73" s="56">
        <v>44149</v>
      </c>
      <c r="J73" s="57" t="str">
        <f>IF(Ugovori_OPULJP3[[#This Row],[DATUM ZAVRŠETKA OPERACIJE]]&gt;DATE(2024,12,31),"u provedbi","završen")</f>
        <v>završen</v>
      </c>
      <c r="K73" s="55" t="s">
        <v>337</v>
      </c>
      <c r="L73" s="55" t="s">
        <v>337</v>
      </c>
      <c r="M73" s="58">
        <v>0.85</v>
      </c>
      <c r="N73" s="58">
        <v>0.15</v>
      </c>
      <c r="O73" s="59">
        <f>Ugovori_OPULJP3[[#This Row],[Bespovratna sredstva - Ukupno (EU+Nac) HRK
= Ukupna ugovorena vrijednost bespovratnih sredstava]]*Ugovori_OPULJP3[[#This Row],[EU STOPA SUFINANCIRANJA %
EU CO-FINANCING RATE %]]</f>
        <v>1683819.621</v>
      </c>
      <c r="P73" s="60">
        <f>Ugovori_OPULJP3[[#This Row],[Bespovratna sredstva - EU dio - HRK]]/7.5345</f>
        <v>223481.26896277125</v>
      </c>
      <c r="Q73" s="59">
        <f>Ugovori_OPULJP3[[#This Row],[Bespovratna sredstva - Ukupno (EU+Nac) HRK
= Ukupna ugovorena vrijednost bespovratnih sredstava]]*Ugovori_OPULJP3[[#This Row],[STOPA NACIONALNOG SUFINANCIRANJA %]]</f>
        <v>297144.63899999997</v>
      </c>
      <c r="R73" s="60">
        <f>Ugovori_OPULJP3[[#This Row],[Bespovratna sredstva - Nacionalni dio - HRK]]/7.5345</f>
        <v>39437.870993430217</v>
      </c>
      <c r="S73" s="59">
        <v>1980964.26</v>
      </c>
      <c r="T73" s="60">
        <f>Ugovori_OPULJP3[[#This Row],[Bespovratna sredstva - Ukupno (EU+Nac) HRK
= Ukupna ugovorena vrijednost bespovratnih sredstava]]/7.5345</f>
        <v>262919.13995620148</v>
      </c>
      <c r="U73" s="59">
        <v>18462.760000000009</v>
      </c>
      <c r="V73" s="60">
        <f>Ugovori_OPULJP3[[#This Row],[Javni doprinos korisnika - HRK]]/7.5345</f>
        <v>2450.4293582852224</v>
      </c>
      <c r="W73" s="59">
        <v>0</v>
      </c>
      <c r="X73" s="60">
        <f>Ugovori_OPULJP3[[#This Row],[Privatni doprinos korisnika - HRK]]/7.5345</f>
        <v>0</v>
      </c>
      <c r="Y73" s="61">
        <v>1999427.02</v>
      </c>
      <c r="Z73" s="62">
        <f>Ugovori_OPULJP3[[#This Row],[UKUPNI PRIHVATLJIVI IZDACI
TOTAL ELIGIBLE EXPENDITURE
= Bespovratna sredstva ukupno + doprinos korisnika
= Ukupni prihvatljivi troškovi
= Ukupna ugovorena vrijednost projekta HRK]]/7.5345</f>
        <v>265369.5693144867</v>
      </c>
      <c r="AA73" s="53" t="s">
        <v>37</v>
      </c>
      <c r="AB73" s="53" t="s">
        <v>34</v>
      </c>
      <c r="AC73" s="52" t="s">
        <v>350</v>
      </c>
      <c r="AD73" s="52" t="s">
        <v>235</v>
      </c>
    </row>
    <row r="74" spans="1:30" ht="51" customHeight="1" x14ac:dyDescent="0.2">
      <c r="A74" s="50" t="s">
        <v>351</v>
      </c>
      <c r="B74" s="51" t="s">
        <v>30</v>
      </c>
      <c r="C74" s="52" t="s">
        <v>229</v>
      </c>
      <c r="D74" s="52" t="s">
        <v>230</v>
      </c>
      <c r="E74" s="53" t="s">
        <v>231</v>
      </c>
      <c r="F74" s="54" t="s">
        <v>352</v>
      </c>
      <c r="G74" s="54" t="s">
        <v>353</v>
      </c>
      <c r="H74" s="56">
        <v>43550</v>
      </c>
      <c r="I74" s="56">
        <v>44038</v>
      </c>
      <c r="J74" s="57" t="str">
        <f>IF(Ugovori_OPULJP3[[#This Row],[DATUM ZAVRŠETKA OPERACIJE]]&gt;DATE(2024,12,31),"u provedbi","završen")</f>
        <v>završen</v>
      </c>
      <c r="K74" s="55" t="s">
        <v>103</v>
      </c>
      <c r="L74" s="55" t="s">
        <v>103</v>
      </c>
      <c r="M74" s="58">
        <v>0.85</v>
      </c>
      <c r="N74" s="58">
        <v>0.15</v>
      </c>
      <c r="O74" s="59">
        <f>Ugovori_OPULJP3[[#This Row],[Bespovratna sredstva - Ukupno (EU+Nac) HRK
= Ukupna ugovorena vrijednost bespovratnih sredstava]]*Ugovori_OPULJP3[[#This Row],[EU STOPA SUFINANCIRANJA %
EU CO-FINANCING RATE %]]</f>
        <v>551633</v>
      </c>
      <c r="P74" s="60">
        <f>Ugovori_OPULJP3[[#This Row],[Bespovratna sredstva - EU dio - HRK]]/7.5345</f>
        <v>73214.280974185414</v>
      </c>
      <c r="Q74" s="59">
        <f>Ugovori_OPULJP3[[#This Row],[Bespovratna sredstva - Ukupno (EU+Nac) HRK
= Ukupna ugovorena vrijednost bespovratnih sredstava]]*Ugovori_OPULJP3[[#This Row],[STOPA NACIONALNOG SUFINANCIRANJA %]]</f>
        <v>97347</v>
      </c>
      <c r="R74" s="60">
        <f>Ugovori_OPULJP3[[#This Row],[Bespovratna sredstva - Nacionalni dio - HRK]]/7.5345</f>
        <v>12920.167230738602</v>
      </c>
      <c r="S74" s="59">
        <v>648980</v>
      </c>
      <c r="T74" s="60">
        <f>Ugovori_OPULJP3[[#This Row],[Bespovratna sredstva - Ukupno (EU+Nac) HRK
= Ukupna ugovorena vrijednost bespovratnih sredstava]]/7.5345</f>
        <v>86134.448204924018</v>
      </c>
      <c r="U74" s="59">
        <v>0</v>
      </c>
      <c r="V74" s="60">
        <f>Ugovori_OPULJP3[[#This Row],[Javni doprinos korisnika - HRK]]/7.5345</f>
        <v>0</v>
      </c>
      <c r="W74" s="59">
        <v>0</v>
      </c>
      <c r="X74" s="60">
        <f>Ugovori_OPULJP3[[#This Row],[Privatni doprinos korisnika - HRK]]/7.5345</f>
        <v>0</v>
      </c>
      <c r="Y74" s="61">
        <v>648980</v>
      </c>
      <c r="Z74" s="62">
        <f>Ugovori_OPULJP3[[#This Row],[UKUPNI PRIHVATLJIVI IZDACI
TOTAL ELIGIBLE EXPENDITURE
= Bespovratna sredstva ukupno + doprinos korisnika
= Ukupni prihvatljivi troškovi
= Ukupna ugovorena vrijednost projekta HRK]]/7.5345</f>
        <v>86134.448204924018</v>
      </c>
      <c r="AA74" s="53" t="s">
        <v>37</v>
      </c>
      <c r="AB74" s="53" t="s">
        <v>34</v>
      </c>
      <c r="AC74" s="52" t="s">
        <v>354</v>
      </c>
      <c r="AD74" s="52" t="s">
        <v>235</v>
      </c>
    </row>
    <row r="75" spans="1:30" ht="51" customHeight="1" x14ac:dyDescent="0.2">
      <c r="A75" s="50" t="s">
        <v>355</v>
      </c>
      <c r="B75" s="51" t="s">
        <v>30</v>
      </c>
      <c r="C75" s="52" t="s">
        <v>229</v>
      </c>
      <c r="D75" s="52" t="s">
        <v>230</v>
      </c>
      <c r="E75" s="53" t="s">
        <v>231</v>
      </c>
      <c r="F75" s="54" t="s">
        <v>356</v>
      </c>
      <c r="G75" s="54" t="s">
        <v>357</v>
      </c>
      <c r="H75" s="56">
        <v>43550</v>
      </c>
      <c r="I75" s="56">
        <v>43977</v>
      </c>
      <c r="J75" s="57" t="str">
        <f>IF(Ugovori_OPULJP3[[#This Row],[DATUM ZAVRŠETKA OPERACIJE]]&gt;DATE(2024,12,31),"u provedbi","završen")</f>
        <v>završen</v>
      </c>
      <c r="K75" s="55" t="s">
        <v>103</v>
      </c>
      <c r="L75" s="55" t="s">
        <v>103</v>
      </c>
      <c r="M75" s="58">
        <v>0.85</v>
      </c>
      <c r="N75" s="58">
        <v>0.15</v>
      </c>
      <c r="O75" s="59">
        <f>Ugovori_OPULJP3[[#This Row],[Bespovratna sredstva - Ukupno (EU+Nac) HRK
= Ukupna ugovorena vrijednost bespovratnih sredstava]]*Ugovori_OPULJP3[[#This Row],[EU STOPA SUFINANCIRANJA %
EU CO-FINANCING RATE %]]</f>
        <v>395496.5</v>
      </c>
      <c r="P75" s="60">
        <f>Ugovori_OPULJP3[[#This Row],[Bespovratna sredstva - EU dio - HRK]]/7.5345</f>
        <v>52491.406198155149</v>
      </c>
      <c r="Q75" s="59">
        <f>Ugovori_OPULJP3[[#This Row],[Bespovratna sredstva - Ukupno (EU+Nac) HRK
= Ukupna ugovorena vrijednost bespovratnih sredstava]]*Ugovori_OPULJP3[[#This Row],[STOPA NACIONALNOG SUFINANCIRANJA %]]</f>
        <v>69793.5</v>
      </c>
      <c r="R75" s="60">
        <f>Ugovori_OPULJP3[[#This Row],[Bespovratna sredstva - Nacionalni dio - HRK]]/7.5345</f>
        <v>9263.1893290862026</v>
      </c>
      <c r="S75" s="59">
        <v>465290</v>
      </c>
      <c r="T75" s="60">
        <f>Ugovori_OPULJP3[[#This Row],[Bespovratna sredstva - Ukupno (EU+Nac) HRK
= Ukupna ugovorena vrijednost bespovratnih sredstava]]/7.5345</f>
        <v>61754.595527241356</v>
      </c>
      <c r="U75" s="59">
        <v>0</v>
      </c>
      <c r="V75" s="60">
        <f>Ugovori_OPULJP3[[#This Row],[Javni doprinos korisnika - HRK]]/7.5345</f>
        <v>0</v>
      </c>
      <c r="W75" s="59">
        <v>0</v>
      </c>
      <c r="X75" s="60">
        <f>Ugovori_OPULJP3[[#This Row],[Privatni doprinos korisnika - HRK]]/7.5345</f>
        <v>0</v>
      </c>
      <c r="Y75" s="61">
        <v>465290</v>
      </c>
      <c r="Z75" s="62">
        <f>Ugovori_OPULJP3[[#This Row],[UKUPNI PRIHVATLJIVI IZDACI
TOTAL ELIGIBLE EXPENDITURE
= Bespovratna sredstva ukupno + doprinos korisnika
= Ukupni prihvatljivi troškovi
= Ukupna ugovorena vrijednost projekta HRK]]/7.5345</f>
        <v>61754.595527241356</v>
      </c>
      <c r="AA75" s="53" t="s">
        <v>37</v>
      </c>
      <c r="AB75" s="53" t="s">
        <v>34</v>
      </c>
      <c r="AC75" s="52" t="s">
        <v>358</v>
      </c>
      <c r="AD75" s="52" t="s">
        <v>235</v>
      </c>
    </row>
    <row r="76" spans="1:30" ht="51" customHeight="1" x14ac:dyDescent="0.2">
      <c r="A76" s="50" t="s">
        <v>359</v>
      </c>
      <c r="B76" s="51" t="s">
        <v>30</v>
      </c>
      <c r="C76" s="52" t="s">
        <v>229</v>
      </c>
      <c r="D76" s="52" t="s">
        <v>230</v>
      </c>
      <c r="E76" s="53" t="s">
        <v>231</v>
      </c>
      <c r="F76" s="54" t="s">
        <v>360</v>
      </c>
      <c r="G76" s="54" t="s">
        <v>361</v>
      </c>
      <c r="H76" s="56">
        <v>43234</v>
      </c>
      <c r="I76" s="56">
        <v>43599</v>
      </c>
      <c r="J76" s="57" t="str">
        <f>IF(Ugovori_OPULJP3[[#This Row],[DATUM ZAVRŠETKA OPERACIJE]]&gt;DATE(2024,12,31),"u provedbi","završen")</f>
        <v>završen</v>
      </c>
      <c r="K76" s="55" t="s">
        <v>103</v>
      </c>
      <c r="L76" s="55" t="s">
        <v>103</v>
      </c>
      <c r="M76" s="58">
        <v>0.85</v>
      </c>
      <c r="N76" s="58">
        <v>0.15</v>
      </c>
      <c r="O76" s="59">
        <f>Ugovori_OPULJP3[[#This Row],[Bespovratna sredstva - Ukupno (EU+Nac) HRK
= Ukupna ugovorena vrijednost bespovratnih sredstava]]*Ugovori_OPULJP3[[#This Row],[EU STOPA SUFINANCIRANJA %
EU CO-FINANCING RATE %]]</f>
        <v>811450.61300000001</v>
      </c>
      <c r="P76" s="60">
        <f>Ugovori_OPULJP3[[#This Row],[Bespovratna sredstva - EU dio - HRK]]/7.5345</f>
        <v>107698.00424712987</v>
      </c>
      <c r="Q76" s="59">
        <f>Ugovori_OPULJP3[[#This Row],[Bespovratna sredstva - Ukupno (EU+Nac) HRK
= Ukupna ugovorena vrijednost bespovratnih sredstava]]*Ugovori_OPULJP3[[#This Row],[STOPA NACIONALNOG SUFINANCIRANJA %]]</f>
        <v>143197.16699999999</v>
      </c>
      <c r="R76" s="60">
        <f>Ugovori_OPULJP3[[#This Row],[Bespovratna sredstva - Nacionalni dio - HRK]]/7.5345</f>
        <v>19005.530161258208</v>
      </c>
      <c r="S76" s="59">
        <v>954647.78</v>
      </c>
      <c r="T76" s="60">
        <f>Ugovori_OPULJP3[[#This Row],[Bespovratna sredstva - Ukupno (EU+Nac) HRK
= Ukupna ugovorena vrijednost bespovratnih sredstava]]/7.5345</f>
        <v>126703.53440838808</v>
      </c>
      <c r="U76" s="59">
        <v>0</v>
      </c>
      <c r="V76" s="60">
        <f>Ugovori_OPULJP3[[#This Row],[Javni doprinos korisnika - HRK]]/7.5345</f>
        <v>0</v>
      </c>
      <c r="W76" s="59">
        <v>0</v>
      </c>
      <c r="X76" s="60">
        <f>Ugovori_OPULJP3[[#This Row],[Privatni doprinos korisnika - HRK]]/7.5345</f>
        <v>0</v>
      </c>
      <c r="Y76" s="61">
        <v>954647.78</v>
      </c>
      <c r="Z76" s="62">
        <f>Ugovori_OPULJP3[[#This Row],[UKUPNI PRIHVATLJIVI IZDACI
TOTAL ELIGIBLE EXPENDITURE
= Bespovratna sredstva ukupno + doprinos korisnika
= Ukupni prihvatljivi troškovi
= Ukupna ugovorena vrijednost projekta HRK]]/7.5345</f>
        <v>126703.53440838808</v>
      </c>
      <c r="AA76" s="53" t="s">
        <v>37</v>
      </c>
      <c r="AB76" s="53" t="s">
        <v>34</v>
      </c>
      <c r="AC76" s="52" t="s">
        <v>362</v>
      </c>
      <c r="AD76" s="52" t="s">
        <v>235</v>
      </c>
    </row>
    <row r="77" spans="1:30" ht="51" customHeight="1" x14ac:dyDescent="0.2">
      <c r="A77" s="50" t="s">
        <v>363</v>
      </c>
      <c r="B77" s="51" t="s">
        <v>30</v>
      </c>
      <c r="C77" s="52" t="s">
        <v>229</v>
      </c>
      <c r="D77" s="52" t="s">
        <v>230</v>
      </c>
      <c r="E77" s="53" t="s">
        <v>231</v>
      </c>
      <c r="F77" s="54" t="s">
        <v>364</v>
      </c>
      <c r="G77" s="54" t="s">
        <v>365</v>
      </c>
      <c r="H77" s="56">
        <v>43550</v>
      </c>
      <c r="I77" s="56">
        <v>44119</v>
      </c>
      <c r="J77" s="57" t="str">
        <f>IF(Ugovori_OPULJP3[[#This Row],[DATUM ZAVRŠETKA OPERACIJE]]&gt;DATE(2024,12,31),"u provedbi","završen")</f>
        <v>završen</v>
      </c>
      <c r="K77" s="55" t="s">
        <v>36</v>
      </c>
      <c r="L77" s="55" t="s">
        <v>36</v>
      </c>
      <c r="M77" s="58">
        <v>0.85</v>
      </c>
      <c r="N77" s="58">
        <v>0.15</v>
      </c>
      <c r="O77" s="59">
        <f>Ugovori_OPULJP3[[#This Row],[Bespovratna sredstva - Ukupno (EU+Nac) HRK
= Ukupna ugovorena vrijednost bespovratnih sredstava]]*Ugovori_OPULJP3[[#This Row],[EU STOPA SUFINANCIRANJA %
EU CO-FINANCING RATE %]]</f>
        <v>838286.26049999997</v>
      </c>
      <c r="P77" s="60">
        <f>Ugovori_OPULJP3[[#This Row],[Bespovratna sredstva - EU dio - HRK]]/7.5345</f>
        <v>111259.70674895479</v>
      </c>
      <c r="Q77" s="59">
        <f>Ugovori_OPULJP3[[#This Row],[Bespovratna sredstva - Ukupno (EU+Nac) HRK
= Ukupna ugovorena vrijednost bespovratnih sredstava]]*Ugovori_OPULJP3[[#This Row],[STOPA NACIONALNOG SUFINANCIRANJA %]]</f>
        <v>147932.8695</v>
      </c>
      <c r="R77" s="60">
        <f>Ugovori_OPULJP3[[#This Row],[Bespovratna sredstva - Nacionalni dio - HRK]]/7.5345</f>
        <v>19634.065896874377</v>
      </c>
      <c r="S77" s="59">
        <v>986219.13</v>
      </c>
      <c r="T77" s="60">
        <f>Ugovori_OPULJP3[[#This Row],[Bespovratna sredstva - Ukupno (EU+Nac) HRK
= Ukupna ugovorena vrijednost bespovratnih sredstava]]/7.5345</f>
        <v>130893.77264582917</v>
      </c>
      <c r="U77" s="59">
        <v>0</v>
      </c>
      <c r="V77" s="60">
        <f>Ugovori_OPULJP3[[#This Row],[Javni doprinos korisnika - HRK]]/7.5345</f>
        <v>0</v>
      </c>
      <c r="W77" s="59">
        <v>0</v>
      </c>
      <c r="X77" s="60">
        <f>Ugovori_OPULJP3[[#This Row],[Privatni doprinos korisnika - HRK]]/7.5345</f>
        <v>0</v>
      </c>
      <c r="Y77" s="61">
        <v>986219.13</v>
      </c>
      <c r="Z77" s="62">
        <f>Ugovori_OPULJP3[[#This Row],[UKUPNI PRIHVATLJIVI IZDACI
TOTAL ELIGIBLE EXPENDITURE
= Bespovratna sredstva ukupno + doprinos korisnika
= Ukupni prihvatljivi troškovi
= Ukupna ugovorena vrijednost projekta HRK]]/7.5345</f>
        <v>130893.77264582917</v>
      </c>
      <c r="AA77" s="53" t="s">
        <v>37</v>
      </c>
      <c r="AB77" s="53" t="s">
        <v>34</v>
      </c>
      <c r="AC77" s="52" t="s">
        <v>366</v>
      </c>
      <c r="AD77" s="52" t="s">
        <v>235</v>
      </c>
    </row>
    <row r="78" spans="1:30" ht="51" customHeight="1" x14ac:dyDescent="0.2">
      <c r="A78" s="50" t="s">
        <v>367</v>
      </c>
      <c r="B78" s="51" t="s">
        <v>30</v>
      </c>
      <c r="C78" s="52" t="s">
        <v>229</v>
      </c>
      <c r="D78" s="52" t="s">
        <v>230</v>
      </c>
      <c r="E78" s="53" t="s">
        <v>231</v>
      </c>
      <c r="F78" s="54" t="s">
        <v>368</v>
      </c>
      <c r="G78" s="54" t="s">
        <v>369</v>
      </c>
      <c r="H78" s="56">
        <v>43550</v>
      </c>
      <c r="I78" s="56">
        <v>44281</v>
      </c>
      <c r="J78" s="57" t="str">
        <f>IF(Ugovori_OPULJP3[[#This Row],[DATUM ZAVRŠETKA OPERACIJE]]&gt;DATE(2024,12,31),"u provedbi","završen")</f>
        <v>završen</v>
      </c>
      <c r="K78" s="55" t="s">
        <v>370</v>
      </c>
      <c r="L78" s="55" t="s">
        <v>370</v>
      </c>
      <c r="M78" s="58">
        <v>0.85</v>
      </c>
      <c r="N78" s="58">
        <v>0.15</v>
      </c>
      <c r="O78" s="59">
        <f>Ugovori_OPULJP3[[#This Row],[Bespovratna sredstva - Ukupno (EU+Nac) HRK
= Ukupna ugovorena vrijednost bespovratnih sredstava]]*Ugovori_OPULJP3[[#This Row],[EU STOPA SUFINANCIRANJA %
EU CO-FINANCING RATE %]]</f>
        <v>684184.15049999999</v>
      </c>
      <c r="P78" s="60">
        <f>Ugovori_OPULJP3[[#This Row],[Bespovratna sredstva - EU dio - HRK]]/7.5345</f>
        <v>90806.841927135174</v>
      </c>
      <c r="Q78" s="59">
        <f>Ugovori_OPULJP3[[#This Row],[Bespovratna sredstva - Ukupno (EU+Nac) HRK
= Ukupna ugovorena vrijednost bespovratnih sredstava]]*Ugovori_OPULJP3[[#This Row],[STOPA NACIONALNOG SUFINANCIRANJA %]]</f>
        <v>120738.3795</v>
      </c>
      <c r="R78" s="60">
        <f>Ugovori_OPULJP3[[#This Row],[Bespovratna sredstva - Nacionalni dio - HRK]]/7.5345</f>
        <v>16024.736810670913</v>
      </c>
      <c r="S78" s="59">
        <v>804922.53</v>
      </c>
      <c r="T78" s="60">
        <f>Ugovori_OPULJP3[[#This Row],[Bespovratna sredstva - Ukupno (EU+Nac) HRK
= Ukupna ugovorena vrijednost bespovratnih sredstava]]/7.5345</f>
        <v>106831.57873780609</v>
      </c>
      <c r="U78" s="59">
        <v>0</v>
      </c>
      <c r="V78" s="60">
        <f>Ugovori_OPULJP3[[#This Row],[Javni doprinos korisnika - HRK]]/7.5345</f>
        <v>0</v>
      </c>
      <c r="W78" s="59">
        <v>0</v>
      </c>
      <c r="X78" s="60">
        <f>Ugovori_OPULJP3[[#This Row],[Privatni doprinos korisnika - HRK]]/7.5345</f>
        <v>0</v>
      </c>
      <c r="Y78" s="61">
        <v>804922.53</v>
      </c>
      <c r="Z78" s="62">
        <f>Ugovori_OPULJP3[[#This Row],[UKUPNI PRIHVATLJIVI IZDACI
TOTAL ELIGIBLE EXPENDITURE
= Bespovratna sredstva ukupno + doprinos korisnika
= Ukupni prihvatljivi troškovi
= Ukupna ugovorena vrijednost projekta HRK]]/7.5345</f>
        <v>106831.57873780609</v>
      </c>
      <c r="AA78" s="53" t="s">
        <v>37</v>
      </c>
      <c r="AB78" s="53" t="s">
        <v>34</v>
      </c>
      <c r="AC78" s="52" t="s">
        <v>371</v>
      </c>
      <c r="AD78" s="52" t="s">
        <v>235</v>
      </c>
    </row>
    <row r="79" spans="1:30" ht="51" customHeight="1" x14ac:dyDescent="0.2">
      <c r="A79" s="50" t="s">
        <v>372</v>
      </c>
      <c r="B79" s="51" t="s">
        <v>30</v>
      </c>
      <c r="C79" s="52" t="s">
        <v>229</v>
      </c>
      <c r="D79" s="52" t="s">
        <v>230</v>
      </c>
      <c r="E79" s="53" t="s">
        <v>231</v>
      </c>
      <c r="F79" s="54" t="s">
        <v>373</v>
      </c>
      <c r="G79" s="54" t="s">
        <v>374</v>
      </c>
      <c r="H79" s="56">
        <v>43550</v>
      </c>
      <c r="I79" s="56">
        <v>43977</v>
      </c>
      <c r="J79" s="57" t="str">
        <f>IF(Ugovori_OPULJP3[[#This Row],[DATUM ZAVRŠETKA OPERACIJE]]&gt;DATE(2024,12,31),"u provedbi","završen")</f>
        <v>završen</v>
      </c>
      <c r="K79" s="55" t="s">
        <v>248</v>
      </c>
      <c r="L79" s="55" t="s">
        <v>248</v>
      </c>
      <c r="M79" s="58">
        <v>0.85</v>
      </c>
      <c r="N79" s="58">
        <v>0.15</v>
      </c>
      <c r="O79" s="59">
        <f>Ugovori_OPULJP3[[#This Row],[Bespovratna sredstva - Ukupno (EU+Nac) HRK
= Ukupna ugovorena vrijednost bespovratnih sredstava]]*Ugovori_OPULJP3[[#This Row],[EU STOPA SUFINANCIRANJA %
EU CO-FINANCING RATE %]]</f>
        <v>484298.47350000002</v>
      </c>
      <c r="P79" s="60">
        <f>Ugovori_OPULJP3[[#This Row],[Bespovratna sredstva - EU dio - HRK]]/7.5345</f>
        <v>64277.45351383635</v>
      </c>
      <c r="Q79" s="59">
        <f>Ugovori_OPULJP3[[#This Row],[Bespovratna sredstva - Ukupno (EU+Nac) HRK
= Ukupna ugovorena vrijednost bespovratnih sredstava]]*Ugovori_OPULJP3[[#This Row],[STOPA NACIONALNOG SUFINANCIRANJA %]]</f>
        <v>85464.436499999996</v>
      </c>
      <c r="R79" s="60">
        <f>Ugovori_OPULJP3[[#This Row],[Bespovratna sredstva - Nacionalni dio - HRK]]/7.5345</f>
        <v>11343.080031853473</v>
      </c>
      <c r="S79" s="59">
        <v>569762.91</v>
      </c>
      <c r="T79" s="60">
        <f>Ugovori_OPULJP3[[#This Row],[Bespovratna sredstva - Ukupno (EU+Nac) HRK
= Ukupna ugovorena vrijednost bespovratnih sredstava]]/7.5345</f>
        <v>75620.533545689832</v>
      </c>
      <c r="U79" s="59">
        <v>0</v>
      </c>
      <c r="V79" s="60">
        <f>Ugovori_OPULJP3[[#This Row],[Javni doprinos korisnika - HRK]]/7.5345</f>
        <v>0</v>
      </c>
      <c r="W79" s="59">
        <v>0</v>
      </c>
      <c r="X79" s="60">
        <f>Ugovori_OPULJP3[[#This Row],[Privatni doprinos korisnika - HRK]]/7.5345</f>
        <v>0</v>
      </c>
      <c r="Y79" s="61">
        <v>569762.91</v>
      </c>
      <c r="Z79" s="62">
        <f>Ugovori_OPULJP3[[#This Row],[UKUPNI PRIHVATLJIVI IZDACI
TOTAL ELIGIBLE EXPENDITURE
= Bespovratna sredstva ukupno + doprinos korisnika
= Ukupni prihvatljivi troškovi
= Ukupna ugovorena vrijednost projekta HRK]]/7.5345</f>
        <v>75620.533545689832</v>
      </c>
      <c r="AA79" s="53" t="s">
        <v>37</v>
      </c>
      <c r="AB79" s="53" t="s">
        <v>34</v>
      </c>
      <c r="AC79" s="52" t="s">
        <v>375</v>
      </c>
      <c r="AD79" s="52" t="s">
        <v>235</v>
      </c>
    </row>
    <row r="80" spans="1:30" ht="51" customHeight="1" x14ac:dyDescent="0.2">
      <c r="A80" s="50" t="s">
        <v>376</v>
      </c>
      <c r="B80" s="51" t="s">
        <v>30</v>
      </c>
      <c r="C80" s="52" t="s">
        <v>229</v>
      </c>
      <c r="D80" s="52" t="s">
        <v>230</v>
      </c>
      <c r="E80" s="53" t="s">
        <v>231</v>
      </c>
      <c r="F80" s="54" t="s">
        <v>377</v>
      </c>
      <c r="G80" s="54" t="s">
        <v>378</v>
      </c>
      <c r="H80" s="56">
        <v>43550</v>
      </c>
      <c r="I80" s="56">
        <v>44131</v>
      </c>
      <c r="J80" s="57" t="str">
        <f>IF(Ugovori_OPULJP3[[#This Row],[DATUM ZAVRŠETKA OPERACIJE]]&gt;DATE(2024,12,31),"u provedbi","završen")</f>
        <v>završen</v>
      </c>
      <c r="K80" s="55" t="s">
        <v>153</v>
      </c>
      <c r="L80" s="55" t="s">
        <v>36</v>
      </c>
      <c r="M80" s="58">
        <v>0.85</v>
      </c>
      <c r="N80" s="58">
        <v>0.15</v>
      </c>
      <c r="O80" s="59">
        <f>Ugovori_OPULJP3[[#This Row],[Bespovratna sredstva - Ukupno (EU+Nac) HRK
= Ukupna ugovorena vrijednost bespovratnih sredstava]]*Ugovori_OPULJP3[[#This Row],[EU STOPA SUFINANCIRANJA %
EU CO-FINANCING RATE %]]</f>
        <v>710506.15149999992</v>
      </c>
      <c r="P80" s="60">
        <f>Ugovori_OPULJP3[[#This Row],[Bespovratna sredstva - EU dio - HRK]]/7.5345</f>
        <v>94300.371822947753</v>
      </c>
      <c r="Q80" s="59">
        <f>Ugovori_OPULJP3[[#This Row],[Bespovratna sredstva - Ukupno (EU+Nac) HRK
= Ukupna ugovorena vrijednost bespovratnih sredstava]]*Ugovori_OPULJP3[[#This Row],[STOPA NACIONALNOG SUFINANCIRANJA %]]</f>
        <v>125383.43849999999</v>
      </c>
      <c r="R80" s="60">
        <f>Ugovori_OPULJP3[[#This Row],[Bespovratna sredstva - Nacionalni dio - HRK]]/7.5345</f>
        <v>16641.242086402544</v>
      </c>
      <c r="S80" s="59">
        <v>835889.59</v>
      </c>
      <c r="T80" s="60">
        <f>Ugovori_OPULJP3[[#This Row],[Bespovratna sredstva - Ukupno (EU+Nac) HRK
= Ukupna ugovorena vrijednost bespovratnih sredstava]]/7.5345</f>
        <v>110941.61390935032</v>
      </c>
      <c r="U80" s="59">
        <v>0</v>
      </c>
      <c r="V80" s="60">
        <f>Ugovori_OPULJP3[[#This Row],[Javni doprinos korisnika - HRK]]/7.5345</f>
        <v>0</v>
      </c>
      <c r="W80" s="59">
        <v>0</v>
      </c>
      <c r="X80" s="60">
        <f>Ugovori_OPULJP3[[#This Row],[Privatni doprinos korisnika - HRK]]/7.5345</f>
        <v>0</v>
      </c>
      <c r="Y80" s="61">
        <v>835889.59</v>
      </c>
      <c r="Z80" s="62">
        <f>Ugovori_OPULJP3[[#This Row],[UKUPNI PRIHVATLJIVI IZDACI
TOTAL ELIGIBLE EXPENDITURE
= Bespovratna sredstva ukupno + doprinos korisnika
= Ukupni prihvatljivi troškovi
= Ukupna ugovorena vrijednost projekta HRK]]/7.5345</f>
        <v>110941.61390935032</v>
      </c>
      <c r="AA80" s="53" t="s">
        <v>37</v>
      </c>
      <c r="AB80" s="53" t="s">
        <v>34</v>
      </c>
      <c r="AC80" s="52" t="s">
        <v>379</v>
      </c>
      <c r="AD80" s="52" t="s">
        <v>235</v>
      </c>
    </row>
    <row r="81" spans="1:30" ht="89.25" customHeight="1" x14ac:dyDescent="0.2">
      <c r="A81" s="50" t="s">
        <v>380</v>
      </c>
      <c r="B81" s="51" t="s">
        <v>30</v>
      </c>
      <c r="C81" s="52" t="s">
        <v>229</v>
      </c>
      <c r="D81" s="52" t="s">
        <v>230</v>
      </c>
      <c r="E81" s="53" t="s">
        <v>231</v>
      </c>
      <c r="F81" s="54" t="s">
        <v>381</v>
      </c>
      <c r="G81" s="54" t="s">
        <v>382</v>
      </c>
      <c r="H81" s="56">
        <v>43234</v>
      </c>
      <c r="I81" s="56">
        <v>43599</v>
      </c>
      <c r="J81" s="57" t="str">
        <f>IF(Ugovori_OPULJP3[[#This Row],[DATUM ZAVRŠETKA OPERACIJE]]&gt;DATE(2024,12,31),"u provedbi","završen")</f>
        <v>završen</v>
      </c>
      <c r="K81" s="55" t="s">
        <v>383</v>
      </c>
      <c r="L81" s="55" t="s">
        <v>248</v>
      </c>
      <c r="M81" s="58">
        <v>0.85</v>
      </c>
      <c r="N81" s="58">
        <v>0.15</v>
      </c>
      <c r="O81" s="59">
        <f>Ugovori_OPULJP3[[#This Row],[Bespovratna sredstva - Ukupno (EU+Nac) HRK
= Ukupna ugovorena vrijednost bespovratnih sredstava]]*Ugovori_OPULJP3[[#This Row],[EU STOPA SUFINANCIRANJA %
EU CO-FINANCING RATE %]]</f>
        <v>818608.68400000001</v>
      </c>
      <c r="P81" s="60">
        <f>Ugovori_OPULJP3[[#This Row],[Bespovratna sredstva - EU dio - HRK]]/7.5345</f>
        <v>108648.04353308116</v>
      </c>
      <c r="Q81" s="59">
        <f>Ugovori_OPULJP3[[#This Row],[Bespovratna sredstva - Ukupno (EU+Nac) HRK
= Ukupna ugovorena vrijednost bespovratnih sredstava]]*Ugovori_OPULJP3[[#This Row],[STOPA NACIONALNOG SUFINANCIRANJA %]]</f>
        <v>144460.356</v>
      </c>
      <c r="R81" s="60">
        <f>Ugovori_OPULJP3[[#This Row],[Bespovratna sredstva - Nacionalni dio - HRK]]/7.5345</f>
        <v>19173.184152896672</v>
      </c>
      <c r="S81" s="59">
        <v>963069.04</v>
      </c>
      <c r="T81" s="60">
        <f>Ugovori_OPULJP3[[#This Row],[Bespovratna sredstva - Ukupno (EU+Nac) HRK
= Ukupna ugovorena vrijednost bespovratnih sredstava]]/7.5345</f>
        <v>127821.22768597784</v>
      </c>
      <c r="U81" s="59">
        <v>0</v>
      </c>
      <c r="V81" s="60">
        <f>Ugovori_OPULJP3[[#This Row],[Javni doprinos korisnika - HRK]]/7.5345</f>
        <v>0</v>
      </c>
      <c r="W81" s="59">
        <v>0</v>
      </c>
      <c r="X81" s="60">
        <f>Ugovori_OPULJP3[[#This Row],[Privatni doprinos korisnika - HRK]]/7.5345</f>
        <v>0</v>
      </c>
      <c r="Y81" s="61">
        <v>963069.04</v>
      </c>
      <c r="Z81" s="62">
        <f>Ugovori_OPULJP3[[#This Row],[UKUPNI PRIHVATLJIVI IZDACI
TOTAL ELIGIBLE EXPENDITURE
= Bespovratna sredstva ukupno + doprinos korisnika
= Ukupni prihvatljivi troškovi
= Ukupna ugovorena vrijednost projekta HRK]]/7.5345</f>
        <v>127821.22768597784</v>
      </c>
      <c r="AA81" s="53" t="s">
        <v>37</v>
      </c>
      <c r="AB81" s="53" t="s">
        <v>34</v>
      </c>
      <c r="AC81" s="52" t="s">
        <v>384</v>
      </c>
      <c r="AD81" s="52" t="s">
        <v>235</v>
      </c>
    </row>
    <row r="82" spans="1:30" ht="51" customHeight="1" x14ac:dyDescent="0.2">
      <c r="A82" s="50" t="s">
        <v>385</v>
      </c>
      <c r="B82" s="51" t="s">
        <v>30</v>
      </c>
      <c r="C82" s="52" t="s">
        <v>229</v>
      </c>
      <c r="D82" s="52" t="s">
        <v>230</v>
      </c>
      <c r="E82" s="53" t="s">
        <v>231</v>
      </c>
      <c r="F82" s="54" t="s">
        <v>386</v>
      </c>
      <c r="G82" s="54" t="s">
        <v>387</v>
      </c>
      <c r="H82" s="56">
        <v>43234</v>
      </c>
      <c r="I82" s="56">
        <v>44149</v>
      </c>
      <c r="J82" s="57" t="str">
        <f>IF(Ugovori_OPULJP3[[#This Row],[DATUM ZAVRŠETKA OPERACIJE]]&gt;DATE(2024,12,31),"u provedbi","završen")</f>
        <v>završen</v>
      </c>
      <c r="K82" s="55" t="s">
        <v>154</v>
      </c>
      <c r="L82" s="55" t="s">
        <v>36</v>
      </c>
      <c r="M82" s="58">
        <v>0.85</v>
      </c>
      <c r="N82" s="58">
        <v>0.15</v>
      </c>
      <c r="O82" s="59">
        <f>Ugovori_OPULJP3[[#This Row],[Bespovratna sredstva - Ukupno (EU+Nac) HRK
= Ukupna ugovorena vrijednost bespovratnih sredstava]]*Ugovori_OPULJP3[[#This Row],[EU STOPA SUFINANCIRANJA %
EU CO-FINANCING RATE %]]</f>
        <v>1699721.9479999999</v>
      </c>
      <c r="P82" s="60">
        <f>Ugovori_OPULJP3[[#This Row],[Bespovratna sredstva - EU dio - HRK]]/7.5345</f>
        <v>225591.87046253897</v>
      </c>
      <c r="Q82" s="59">
        <f>Ugovori_OPULJP3[[#This Row],[Bespovratna sredstva - Ukupno (EU+Nac) HRK
= Ukupna ugovorena vrijednost bespovratnih sredstava]]*Ugovori_OPULJP3[[#This Row],[STOPA NACIONALNOG SUFINANCIRANJA %]]</f>
        <v>299950.93199999997</v>
      </c>
      <c r="R82" s="60">
        <f>Ugovori_OPULJP3[[#This Row],[Bespovratna sredstva - Nacionalni dio - HRK]]/7.5345</f>
        <v>39810.330081624525</v>
      </c>
      <c r="S82" s="59">
        <v>1999672.88</v>
      </c>
      <c r="T82" s="60">
        <f>Ugovori_OPULJP3[[#This Row],[Bespovratna sredstva - Ukupno (EU+Nac) HRK
= Ukupna ugovorena vrijednost bespovratnih sredstava]]/7.5345</f>
        <v>265402.20054416347</v>
      </c>
      <c r="U82" s="59">
        <v>0</v>
      </c>
      <c r="V82" s="60">
        <f>Ugovori_OPULJP3[[#This Row],[Javni doprinos korisnika - HRK]]/7.5345</f>
        <v>0</v>
      </c>
      <c r="W82" s="59">
        <v>0</v>
      </c>
      <c r="X82" s="60">
        <f>Ugovori_OPULJP3[[#This Row],[Privatni doprinos korisnika - HRK]]/7.5345</f>
        <v>0</v>
      </c>
      <c r="Y82" s="61">
        <v>1999672.88</v>
      </c>
      <c r="Z82" s="62">
        <f>Ugovori_OPULJP3[[#This Row],[UKUPNI PRIHVATLJIVI IZDACI
TOTAL ELIGIBLE EXPENDITURE
= Bespovratna sredstva ukupno + doprinos korisnika
= Ukupni prihvatljivi troškovi
= Ukupna ugovorena vrijednost projekta HRK]]/7.5345</f>
        <v>265402.20054416347</v>
      </c>
      <c r="AA82" s="53" t="s">
        <v>37</v>
      </c>
      <c r="AB82" s="53" t="s">
        <v>34</v>
      </c>
      <c r="AC82" s="52" t="s">
        <v>388</v>
      </c>
      <c r="AD82" s="52" t="s">
        <v>235</v>
      </c>
    </row>
    <row r="83" spans="1:30" ht="51" customHeight="1" x14ac:dyDescent="0.2">
      <c r="A83" s="50" t="s">
        <v>389</v>
      </c>
      <c r="B83" s="51" t="s">
        <v>30</v>
      </c>
      <c r="C83" s="52" t="s">
        <v>229</v>
      </c>
      <c r="D83" s="52" t="s">
        <v>230</v>
      </c>
      <c r="E83" s="53" t="s">
        <v>231</v>
      </c>
      <c r="F83" s="54" t="s">
        <v>390</v>
      </c>
      <c r="G83" s="54" t="s">
        <v>387</v>
      </c>
      <c r="H83" s="56">
        <v>43234</v>
      </c>
      <c r="I83" s="56">
        <v>44057</v>
      </c>
      <c r="J83" s="57" t="str">
        <f>IF(Ugovori_OPULJP3[[#This Row],[DATUM ZAVRŠETKA OPERACIJE]]&gt;DATE(2024,12,31),"u provedbi","završen")</f>
        <v>završen</v>
      </c>
      <c r="K83" s="55" t="s">
        <v>154</v>
      </c>
      <c r="L83" s="55" t="s">
        <v>36</v>
      </c>
      <c r="M83" s="58">
        <v>0.85</v>
      </c>
      <c r="N83" s="58">
        <v>0.15</v>
      </c>
      <c r="O83" s="59">
        <f>Ugovori_OPULJP3[[#This Row],[Bespovratna sredstva - Ukupno (EU+Nac) HRK
= Ukupna ugovorena vrijednost bespovratnih sredstava]]*Ugovori_OPULJP3[[#This Row],[EU STOPA SUFINANCIRANJA %
EU CO-FINANCING RATE %]]</f>
        <v>741229.27399999998</v>
      </c>
      <c r="P83" s="60">
        <f>Ugovori_OPULJP3[[#This Row],[Bespovratna sredstva - EU dio - HRK]]/7.5345</f>
        <v>98378.030924414357</v>
      </c>
      <c r="Q83" s="59">
        <f>Ugovori_OPULJP3[[#This Row],[Bespovratna sredstva - Ukupno (EU+Nac) HRK
= Ukupna ugovorena vrijednost bespovratnih sredstava]]*Ugovori_OPULJP3[[#This Row],[STOPA NACIONALNOG SUFINANCIRANJA %]]</f>
        <v>130805.16599999998</v>
      </c>
      <c r="R83" s="60">
        <f>Ugovori_OPULJP3[[#This Row],[Bespovratna sredstva - Nacionalni dio - HRK]]/7.5345</f>
        <v>17360.828986661356</v>
      </c>
      <c r="S83" s="59">
        <v>872034.44</v>
      </c>
      <c r="T83" s="60">
        <f>Ugovori_OPULJP3[[#This Row],[Bespovratna sredstva - Ukupno (EU+Nac) HRK
= Ukupna ugovorena vrijednost bespovratnih sredstava]]/7.5345</f>
        <v>115738.85991107571</v>
      </c>
      <c r="U83" s="59">
        <v>0</v>
      </c>
      <c r="V83" s="60">
        <f>Ugovori_OPULJP3[[#This Row],[Javni doprinos korisnika - HRK]]/7.5345</f>
        <v>0</v>
      </c>
      <c r="W83" s="59">
        <v>0</v>
      </c>
      <c r="X83" s="60">
        <f>Ugovori_OPULJP3[[#This Row],[Privatni doprinos korisnika - HRK]]/7.5345</f>
        <v>0</v>
      </c>
      <c r="Y83" s="61">
        <v>872034.44</v>
      </c>
      <c r="Z83" s="62">
        <f>Ugovori_OPULJP3[[#This Row],[UKUPNI PRIHVATLJIVI IZDACI
TOTAL ELIGIBLE EXPENDITURE
= Bespovratna sredstva ukupno + doprinos korisnika
= Ukupni prihvatljivi troškovi
= Ukupna ugovorena vrijednost projekta HRK]]/7.5345</f>
        <v>115738.85991107571</v>
      </c>
      <c r="AA83" s="53" t="s">
        <v>37</v>
      </c>
      <c r="AB83" s="53" t="s">
        <v>34</v>
      </c>
      <c r="AC83" s="52" t="s">
        <v>391</v>
      </c>
      <c r="AD83" s="52" t="s">
        <v>235</v>
      </c>
    </row>
    <row r="84" spans="1:30" ht="63.75" customHeight="1" x14ac:dyDescent="0.2">
      <c r="A84" s="50" t="s">
        <v>392</v>
      </c>
      <c r="B84" s="51" t="s">
        <v>30</v>
      </c>
      <c r="C84" s="52" t="s">
        <v>229</v>
      </c>
      <c r="D84" s="52" t="s">
        <v>230</v>
      </c>
      <c r="E84" s="53" t="s">
        <v>231</v>
      </c>
      <c r="F84" s="54" t="s">
        <v>393</v>
      </c>
      <c r="G84" s="54" t="s">
        <v>394</v>
      </c>
      <c r="H84" s="56">
        <v>43234</v>
      </c>
      <c r="I84" s="56">
        <v>44149</v>
      </c>
      <c r="J84" s="57" t="str">
        <f>IF(Ugovori_OPULJP3[[#This Row],[DATUM ZAVRŠETKA OPERACIJE]]&gt;DATE(2024,12,31),"u provedbi","završen")</f>
        <v>završen</v>
      </c>
      <c r="K84" s="55" t="s">
        <v>154</v>
      </c>
      <c r="L84" s="55" t="s">
        <v>36</v>
      </c>
      <c r="M84" s="58">
        <v>0.85</v>
      </c>
      <c r="N84" s="58">
        <v>0.15</v>
      </c>
      <c r="O84" s="59">
        <f>Ugovori_OPULJP3[[#This Row],[Bespovratna sredstva - Ukupno (EU+Nac) HRK
= Ukupna ugovorena vrijednost bespovratnih sredstava]]*Ugovori_OPULJP3[[#This Row],[EU STOPA SUFINANCIRANJA %
EU CO-FINANCING RATE %]]</f>
        <v>820239.79999999993</v>
      </c>
      <c r="P84" s="60">
        <f>Ugovori_OPULJP3[[#This Row],[Bespovratna sredstva - EU dio - HRK]]/7.5345</f>
        <v>108864.52982945117</v>
      </c>
      <c r="Q84" s="59">
        <f>Ugovori_OPULJP3[[#This Row],[Bespovratna sredstva - Ukupno (EU+Nac) HRK
= Ukupna ugovorena vrijednost bespovratnih sredstava]]*Ugovori_OPULJP3[[#This Row],[STOPA NACIONALNOG SUFINANCIRANJA %]]</f>
        <v>144748.19999999998</v>
      </c>
      <c r="R84" s="60">
        <f>Ugovori_OPULJP3[[#This Row],[Bespovratna sredstva - Nacionalni dio - HRK]]/7.5345</f>
        <v>19211.387616961973</v>
      </c>
      <c r="S84" s="59">
        <v>964988</v>
      </c>
      <c r="T84" s="60">
        <f>Ugovori_OPULJP3[[#This Row],[Bespovratna sredstva - Ukupno (EU+Nac) HRK
= Ukupna ugovorena vrijednost bespovratnih sredstava]]/7.5345</f>
        <v>128075.91744641316</v>
      </c>
      <c r="U84" s="59">
        <v>0</v>
      </c>
      <c r="V84" s="60">
        <f>Ugovori_OPULJP3[[#This Row],[Javni doprinos korisnika - HRK]]/7.5345</f>
        <v>0</v>
      </c>
      <c r="W84" s="59">
        <v>0</v>
      </c>
      <c r="X84" s="60">
        <f>Ugovori_OPULJP3[[#This Row],[Privatni doprinos korisnika - HRK]]/7.5345</f>
        <v>0</v>
      </c>
      <c r="Y84" s="61">
        <v>964988</v>
      </c>
      <c r="Z84" s="62">
        <f>Ugovori_OPULJP3[[#This Row],[UKUPNI PRIHVATLJIVI IZDACI
TOTAL ELIGIBLE EXPENDITURE
= Bespovratna sredstva ukupno + doprinos korisnika
= Ukupni prihvatljivi troškovi
= Ukupna ugovorena vrijednost projekta HRK]]/7.5345</f>
        <v>128075.91744641316</v>
      </c>
      <c r="AA84" s="53" t="s">
        <v>37</v>
      </c>
      <c r="AB84" s="53" t="s">
        <v>34</v>
      </c>
      <c r="AC84" s="52" t="s">
        <v>395</v>
      </c>
      <c r="AD84" s="52" t="s">
        <v>235</v>
      </c>
    </row>
    <row r="85" spans="1:30" ht="51" customHeight="1" x14ac:dyDescent="0.2">
      <c r="A85" s="50" t="s">
        <v>396</v>
      </c>
      <c r="B85" s="51" t="s">
        <v>30</v>
      </c>
      <c r="C85" s="52" t="s">
        <v>229</v>
      </c>
      <c r="D85" s="52" t="s">
        <v>230</v>
      </c>
      <c r="E85" s="53" t="s">
        <v>231</v>
      </c>
      <c r="F85" s="54" t="s">
        <v>397</v>
      </c>
      <c r="G85" s="54" t="s">
        <v>398</v>
      </c>
      <c r="H85" s="56">
        <v>43234</v>
      </c>
      <c r="I85" s="56">
        <v>43965</v>
      </c>
      <c r="J85" s="57" t="str">
        <f>IF(Ugovori_OPULJP3[[#This Row],[DATUM ZAVRŠETKA OPERACIJE]]&gt;DATE(2024,12,31),"u provedbi","završen")</f>
        <v>završen</v>
      </c>
      <c r="K85" s="55" t="s">
        <v>36</v>
      </c>
      <c r="L85" s="55" t="s">
        <v>36</v>
      </c>
      <c r="M85" s="58">
        <v>0.85</v>
      </c>
      <c r="N85" s="58">
        <v>0.15</v>
      </c>
      <c r="O85" s="59">
        <f>Ugovori_OPULJP3[[#This Row],[Bespovratna sredstva - Ukupno (EU+Nac) HRK
= Ukupna ugovorena vrijednost bespovratnih sredstava]]*Ugovori_OPULJP3[[#This Row],[EU STOPA SUFINANCIRANJA %
EU CO-FINANCING RATE %]]</f>
        <v>848781.75450000004</v>
      </c>
      <c r="P85" s="60">
        <f>Ugovori_OPULJP3[[#This Row],[Bespovratna sredstva - EU dio - HRK]]/7.5345</f>
        <v>112652.69818833367</v>
      </c>
      <c r="Q85" s="59">
        <f>Ugovori_OPULJP3[[#This Row],[Bespovratna sredstva - Ukupno (EU+Nac) HRK
= Ukupna ugovorena vrijednost bespovratnih sredstava]]*Ugovori_OPULJP3[[#This Row],[STOPA NACIONALNOG SUFINANCIRANJA %]]</f>
        <v>149785.01550000001</v>
      </c>
      <c r="R85" s="60">
        <f>Ugovori_OPULJP3[[#This Row],[Bespovratna sredstva - Nacionalni dio - HRK]]/7.5345</f>
        <v>19879.887915588293</v>
      </c>
      <c r="S85" s="59">
        <v>998566.77</v>
      </c>
      <c r="T85" s="60">
        <f>Ugovori_OPULJP3[[#This Row],[Bespovratna sredstva - Ukupno (EU+Nac) HRK
= Ukupna ugovorena vrijednost bespovratnih sredstava]]/7.5345</f>
        <v>132532.58610392196</v>
      </c>
      <c r="U85" s="59">
        <v>0</v>
      </c>
      <c r="V85" s="60">
        <f>Ugovori_OPULJP3[[#This Row],[Javni doprinos korisnika - HRK]]/7.5345</f>
        <v>0</v>
      </c>
      <c r="W85" s="59">
        <v>0</v>
      </c>
      <c r="X85" s="60">
        <f>Ugovori_OPULJP3[[#This Row],[Privatni doprinos korisnika - HRK]]/7.5345</f>
        <v>0</v>
      </c>
      <c r="Y85" s="61">
        <v>998566.77</v>
      </c>
      <c r="Z85" s="62">
        <f>Ugovori_OPULJP3[[#This Row],[UKUPNI PRIHVATLJIVI IZDACI
TOTAL ELIGIBLE EXPENDITURE
= Bespovratna sredstva ukupno + doprinos korisnika
= Ukupni prihvatljivi troškovi
= Ukupna ugovorena vrijednost projekta HRK]]/7.5345</f>
        <v>132532.58610392196</v>
      </c>
      <c r="AA85" s="53" t="s">
        <v>37</v>
      </c>
      <c r="AB85" s="53" t="s">
        <v>34</v>
      </c>
      <c r="AC85" s="52" t="s">
        <v>399</v>
      </c>
      <c r="AD85" s="52" t="s">
        <v>235</v>
      </c>
    </row>
    <row r="86" spans="1:30" ht="51" customHeight="1" x14ac:dyDescent="0.2">
      <c r="A86" s="50" t="s">
        <v>400</v>
      </c>
      <c r="B86" s="51" t="s">
        <v>30</v>
      </c>
      <c r="C86" s="52" t="s">
        <v>229</v>
      </c>
      <c r="D86" s="52" t="s">
        <v>230</v>
      </c>
      <c r="E86" s="53" t="s">
        <v>231</v>
      </c>
      <c r="F86" s="54" t="s">
        <v>401</v>
      </c>
      <c r="G86" s="54" t="s">
        <v>402</v>
      </c>
      <c r="H86" s="56">
        <v>43550</v>
      </c>
      <c r="I86" s="56">
        <v>44465</v>
      </c>
      <c r="J86" s="57" t="str">
        <f>IF(Ugovori_OPULJP3[[#This Row],[DATUM ZAVRŠETKA OPERACIJE]]&gt;DATE(2024,12,31),"u provedbi","završen")</f>
        <v>završen</v>
      </c>
      <c r="K86" s="55" t="s">
        <v>36</v>
      </c>
      <c r="L86" s="55" t="s">
        <v>36</v>
      </c>
      <c r="M86" s="58">
        <v>0.85</v>
      </c>
      <c r="N86" s="58">
        <v>0.15</v>
      </c>
      <c r="O86" s="59">
        <f>Ugovori_OPULJP3[[#This Row],[Bespovratna sredstva - Ukupno (EU+Nac) HRK
= Ukupna ugovorena vrijednost bespovratnih sredstava]]*Ugovori_OPULJP3[[#This Row],[EU STOPA SUFINANCIRANJA %
EU CO-FINANCING RATE %]]</f>
        <v>836713.83699999994</v>
      </c>
      <c r="P86" s="60">
        <f>Ugovori_OPULJP3[[#This Row],[Bespovratna sredstva - EU dio - HRK]]/7.5345</f>
        <v>111051.01028601764</v>
      </c>
      <c r="Q86" s="59">
        <f>Ugovori_OPULJP3[[#This Row],[Bespovratna sredstva - Ukupno (EU+Nac) HRK
= Ukupna ugovorena vrijednost bespovratnih sredstava]]*Ugovori_OPULJP3[[#This Row],[STOPA NACIONALNOG SUFINANCIRANJA %]]</f>
        <v>147655.383</v>
      </c>
      <c r="R86" s="60">
        <f>Ugovori_OPULJP3[[#This Row],[Bespovratna sredstva - Nacionalni dio - HRK]]/7.5345</f>
        <v>19597.237109297232</v>
      </c>
      <c r="S86" s="59">
        <v>984369.22</v>
      </c>
      <c r="T86" s="60">
        <f>Ugovori_OPULJP3[[#This Row],[Bespovratna sredstva - Ukupno (EU+Nac) HRK
= Ukupna ugovorena vrijednost bespovratnih sredstava]]/7.5345</f>
        <v>130648.24739531487</v>
      </c>
      <c r="U86" s="59">
        <v>0</v>
      </c>
      <c r="V86" s="60">
        <f>Ugovori_OPULJP3[[#This Row],[Javni doprinos korisnika - HRK]]/7.5345</f>
        <v>0</v>
      </c>
      <c r="W86" s="59">
        <v>0</v>
      </c>
      <c r="X86" s="60">
        <f>Ugovori_OPULJP3[[#This Row],[Privatni doprinos korisnika - HRK]]/7.5345</f>
        <v>0</v>
      </c>
      <c r="Y86" s="61">
        <v>984369.22</v>
      </c>
      <c r="Z86" s="62">
        <f>Ugovori_OPULJP3[[#This Row],[UKUPNI PRIHVATLJIVI IZDACI
TOTAL ELIGIBLE EXPENDITURE
= Bespovratna sredstva ukupno + doprinos korisnika
= Ukupni prihvatljivi troškovi
= Ukupna ugovorena vrijednost projekta HRK]]/7.5345</f>
        <v>130648.24739531487</v>
      </c>
      <c r="AA86" s="53" t="s">
        <v>37</v>
      </c>
      <c r="AB86" s="53" t="s">
        <v>34</v>
      </c>
      <c r="AC86" s="52" t="s">
        <v>403</v>
      </c>
      <c r="AD86" s="52" t="s">
        <v>235</v>
      </c>
    </row>
    <row r="87" spans="1:30" ht="51" customHeight="1" x14ac:dyDescent="0.2">
      <c r="A87" s="50" t="s">
        <v>404</v>
      </c>
      <c r="B87" s="51" t="s">
        <v>30</v>
      </c>
      <c r="C87" s="52" t="s">
        <v>229</v>
      </c>
      <c r="D87" s="52" t="s">
        <v>230</v>
      </c>
      <c r="E87" s="53" t="s">
        <v>231</v>
      </c>
      <c r="F87" s="54" t="s">
        <v>405</v>
      </c>
      <c r="G87" s="54" t="s">
        <v>406</v>
      </c>
      <c r="H87" s="56">
        <v>43550</v>
      </c>
      <c r="I87" s="56">
        <v>44281</v>
      </c>
      <c r="J87" s="57" t="str">
        <f>IF(Ugovori_OPULJP3[[#This Row],[DATUM ZAVRŠETKA OPERACIJE]]&gt;DATE(2024,12,31),"u provedbi","završen")</f>
        <v>završen</v>
      </c>
      <c r="K87" s="55" t="s">
        <v>154</v>
      </c>
      <c r="L87" s="55" t="s">
        <v>154</v>
      </c>
      <c r="M87" s="58">
        <v>0.85</v>
      </c>
      <c r="N87" s="58">
        <v>0.15</v>
      </c>
      <c r="O87" s="59">
        <f>Ugovori_OPULJP3[[#This Row],[Bespovratna sredstva - Ukupno (EU+Nac) HRK
= Ukupna ugovorena vrijednost bespovratnih sredstava]]*Ugovori_OPULJP3[[#This Row],[EU STOPA SUFINANCIRANJA %
EU CO-FINANCING RATE %]]</f>
        <v>841776.28399999999</v>
      </c>
      <c r="P87" s="60">
        <f>Ugovori_OPULJP3[[#This Row],[Bespovratna sredstva - EU dio - HRK]]/7.5345</f>
        <v>111722.91246930785</v>
      </c>
      <c r="Q87" s="59">
        <f>Ugovori_OPULJP3[[#This Row],[Bespovratna sredstva - Ukupno (EU+Nac) HRK
= Ukupna ugovorena vrijednost bespovratnih sredstava]]*Ugovori_OPULJP3[[#This Row],[STOPA NACIONALNOG SUFINANCIRANJA %]]</f>
        <v>148548.75599999999</v>
      </c>
      <c r="R87" s="60">
        <f>Ugovori_OPULJP3[[#This Row],[Bespovratna sredstva - Nacionalni dio - HRK]]/7.5345</f>
        <v>19715.808082819032</v>
      </c>
      <c r="S87" s="59">
        <v>990325.04</v>
      </c>
      <c r="T87" s="60">
        <f>Ugovori_OPULJP3[[#This Row],[Bespovratna sredstva - Ukupno (EU+Nac) HRK
= Ukupna ugovorena vrijednost bespovratnih sredstava]]/7.5345</f>
        <v>131438.72055212688</v>
      </c>
      <c r="U87" s="59">
        <v>0</v>
      </c>
      <c r="V87" s="60">
        <f>Ugovori_OPULJP3[[#This Row],[Javni doprinos korisnika - HRK]]/7.5345</f>
        <v>0</v>
      </c>
      <c r="W87" s="59">
        <v>0</v>
      </c>
      <c r="X87" s="60">
        <f>Ugovori_OPULJP3[[#This Row],[Privatni doprinos korisnika - HRK]]/7.5345</f>
        <v>0</v>
      </c>
      <c r="Y87" s="61">
        <v>990325.04</v>
      </c>
      <c r="Z87" s="62">
        <f>Ugovori_OPULJP3[[#This Row],[UKUPNI PRIHVATLJIVI IZDACI
TOTAL ELIGIBLE EXPENDITURE
= Bespovratna sredstva ukupno + doprinos korisnika
= Ukupni prihvatljivi troškovi
= Ukupna ugovorena vrijednost projekta HRK]]/7.5345</f>
        <v>131438.72055212688</v>
      </c>
      <c r="AA87" s="53" t="s">
        <v>37</v>
      </c>
      <c r="AB87" s="53" t="s">
        <v>34</v>
      </c>
      <c r="AC87" s="52" t="s">
        <v>407</v>
      </c>
      <c r="AD87" s="52" t="s">
        <v>235</v>
      </c>
    </row>
    <row r="88" spans="1:30" ht="51" customHeight="1" x14ac:dyDescent="0.2">
      <c r="A88" s="50" t="s">
        <v>408</v>
      </c>
      <c r="B88" s="51" t="s">
        <v>30</v>
      </c>
      <c r="C88" s="52" t="s">
        <v>229</v>
      </c>
      <c r="D88" s="52" t="s">
        <v>230</v>
      </c>
      <c r="E88" s="53" t="s">
        <v>231</v>
      </c>
      <c r="F88" s="54" t="s">
        <v>409</v>
      </c>
      <c r="G88" s="54" t="s">
        <v>410</v>
      </c>
      <c r="H88" s="56">
        <v>43550</v>
      </c>
      <c r="I88" s="56">
        <v>44281</v>
      </c>
      <c r="J88" s="57" t="str">
        <f>IF(Ugovori_OPULJP3[[#This Row],[DATUM ZAVRŠETKA OPERACIJE]]&gt;DATE(2024,12,31),"u provedbi","završen")</f>
        <v>završen</v>
      </c>
      <c r="K88" s="55" t="s">
        <v>411</v>
      </c>
      <c r="L88" s="55" t="s">
        <v>78</v>
      </c>
      <c r="M88" s="58">
        <v>0.85</v>
      </c>
      <c r="N88" s="58">
        <v>0.15</v>
      </c>
      <c r="O88" s="59">
        <f>Ugovori_OPULJP3[[#This Row],[Bespovratna sredstva - Ukupno (EU+Nac) HRK
= Ukupna ugovorena vrijednost bespovratnih sredstava]]*Ugovori_OPULJP3[[#This Row],[EU STOPA SUFINANCIRANJA %
EU CO-FINANCING RATE %]]</f>
        <v>845683.5554999999</v>
      </c>
      <c r="P88" s="60">
        <f>Ugovori_OPULJP3[[#This Row],[Bespovratna sredstva - EU dio - HRK]]/7.5345</f>
        <v>112241.49651602627</v>
      </c>
      <c r="Q88" s="59">
        <f>Ugovori_OPULJP3[[#This Row],[Bespovratna sredstva - Ukupno (EU+Nac) HRK
= Ukupna ugovorena vrijednost bespovratnih sredstava]]*Ugovori_OPULJP3[[#This Row],[STOPA NACIONALNOG SUFINANCIRANJA %]]</f>
        <v>149238.2745</v>
      </c>
      <c r="R88" s="60">
        <f>Ugovori_OPULJP3[[#This Row],[Bespovratna sredstva - Nacionalni dio - HRK]]/7.5345</f>
        <v>19807.322914592871</v>
      </c>
      <c r="S88" s="59">
        <v>994921.83</v>
      </c>
      <c r="T88" s="60">
        <f>Ugovori_OPULJP3[[#This Row],[Bespovratna sredstva - Ukupno (EU+Nac) HRK
= Ukupna ugovorena vrijednost bespovratnih sredstava]]/7.5345</f>
        <v>132048.81943061913</v>
      </c>
      <c r="U88" s="59">
        <v>0</v>
      </c>
      <c r="V88" s="60">
        <f>Ugovori_OPULJP3[[#This Row],[Javni doprinos korisnika - HRK]]/7.5345</f>
        <v>0</v>
      </c>
      <c r="W88" s="59">
        <v>0</v>
      </c>
      <c r="X88" s="60">
        <f>Ugovori_OPULJP3[[#This Row],[Privatni doprinos korisnika - HRK]]/7.5345</f>
        <v>0</v>
      </c>
      <c r="Y88" s="61">
        <v>994921.83</v>
      </c>
      <c r="Z88" s="62">
        <f>Ugovori_OPULJP3[[#This Row],[UKUPNI PRIHVATLJIVI IZDACI
TOTAL ELIGIBLE EXPENDITURE
= Bespovratna sredstva ukupno + doprinos korisnika
= Ukupni prihvatljivi troškovi
= Ukupna ugovorena vrijednost projekta HRK]]/7.5345</f>
        <v>132048.81943061913</v>
      </c>
      <c r="AA88" s="53" t="s">
        <v>37</v>
      </c>
      <c r="AB88" s="53" t="s">
        <v>34</v>
      </c>
      <c r="AC88" s="52" t="s">
        <v>412</v>
      </c>
      <c r="AD88" s="52" t="s">
        <v>235</v>
      </c>
    </row>
    <row r="89" spans="1:30" ht="51" customHeight="1" x14ac:dyDescent="0.2">
      <c r="A89" s="50" t="s">
        <v>413</v>
      </c>
      <c r="B89" s="51" t="s">
        <v>30</v>
      </c>
      <c r="C89" s="52" t="s">
        <v>229</v>
      </c>
      <c r="D89" s="52" t="s">
        <v>230</v>
      </c>
      <c r="E89" s="53" t="s">
        <v>231</v>
      </c>
      <c r="F89" s="54" t="s">
        <v>414</v>
      </c>
      <c r="G89" s="54" t="s">
        <v>203</v>
      </c>
      <c r="H89" s="56">
        <v>43234</v>
      </c>
      <c r="I89" s="56">
        <v>43660</v>
      </c>
      <c r="J89" s="57" t="str">
        <f>IF(Ugovori_OPULJP3[[#This Row],[DATUM ZAVRŠETKA OPERACIJE]]&gt;DATE(2024,12,31),"u provedbi","završen")</f>
        <v>završen</v>
      </c>
      <c r="K89" s="55" t="s">
        <v>415</v>
      </c>
      <c r="L89" s="55" t="s">
        <v>36</v>
      </c>
      <c r="M89" s="58">
        <v>0.85</v>
      </c>
      <c r="N89" s="58">
        <v>0.15</v>
      </c>
      <c r="O89" s="59">
        <f>Ugovori_OPULJP3[[#This Row],[Bespovratna sredstva - Ukupno (EU+Nac) HRK
= Ukupna ugovorena vrijednost bespovratnih sredstava]]*Ugovori_OPULJP3[[#This Row],[EU STOPA SUFINANCIRANJA %
EU CO-FINANCING RATE %]]</f>
        <v>489334.49400000001</v>
      </c>
      <c r="P89" s="60">
        <f>Ugovori_OPULJP3[[#This Row],[Bespovratna sredstva - EU dio - HRK]]/7.5345</f>
        <v>64945.84829782998</v>
      </c>
      <c r="Q89" s="59">
        <f>Ugovori_OPULJP3[[#This Row],[Bespovratna sredstva - Ukupno (EU+Nac) HRK
= Ukupna ugovorena vrijednost bespovratnih sredstava]]*Ugovori_OPULJP3[[#This Row],[STOPA NACIONALNOG SUFINANCIRANJA %]]</f>
        <v>86353.145999999993</v>
      </c>
      <c r="R89" s="60">
        <f>Ugovori_OPULJP3[[#This Row],[Bespovratna sredstva - Nacionalni dio - HRK]]/7.5345</f>
        <v>11461.03205255823</v>
      </c>
      <c r="S89" s="59">
        <v>575687.64</v>
      </c>
      <c r="T89" s="60">
        <f>Ugovori_OPULJP3[[#This Row],[Bespovratna sredstva - Ukupno (EU+Nac) HRK
= Ukupna ugovorena vrijednost bespovratnih sredstava]]/7.5345</f>
        <v>76406.880350388208</v>
      </c>
      <c r="U89" s="59">
        <v>0</v>
      </c>
      <c r="V89" s="60">
        <f>Ugovori_OPULJP3[[#This Row],[Javni doprinos korisnika - HRK]]/7.5345</f>
        <v>0</v>
      </c>
      <c r="W89" s="59">
        <v>0</v>
      </c>
      <c r="X89" s="60">
        <f>Ugovori_OPULJP3[[#This Row],[Privatni doprinos korisnika - HRK]]/7.5345</f>
        <v>0</v>
      </c>
      <c r="Y89" s="61">
        <v>575687.64</v>
      </c>
      <c r="Z89" s="62">
        <f>Ugovori_OPULJP3[[#This Row],[UKUPNI PRIHVATLJIVI IZDACI
TOTAL ELIGIBLE EXPENDITURE
= Bespovratna sredstva ukupno + doprinos korisnika
= Ukupni prihvatljivi troškovi
= Ukupna ugovorena vrijednost projekta HRK]]/7.5345</f>
        <v>76406.880350388208</v>
      </c>
      <c r="AA89" s="53" t="s">
        <v>37</v>
      </c>
      <c r="AB89" s="53" t="s">
        <v>34</v>
      </c>
      <c r="AC89" s="52" t="s">
        <v>416</v>
      </c>
      <c r="AD89" s="52" t="s">
        <v>235</v>
      </c>
    </row>
    <row r="90" spans="1:30" ht="51" customHeight="1" x14ac:dyDescent="0.2">
      <c r="A90" s="50" t="s">
        <v>417</v>
      </c>
      <c r="B90" s="51" t="s">
        <v>30</v>
      </c>
      <c r="C90" s="52" t="s">
        <v>229</v>
      </c>
      <c r="D90" s="52" t="s">
        <v>230</v>
      </c>
      <c r="E90" s="53" t="s">
        <v>231</v>
      </c>
      <c r="F90" s="54" t="s">
        <v>418</v>
      </c>
      <c r="G90" s="54" t="s">
        <v>419</v>
      </c>
      <c r="H90" s="56">
        <v>43234</v>
      </c>
      <c r="I90" s="56">
        <v>44057</v>
      </c>
      <c r="J90" s="57" t="str">
        <f>IF(Ugovori_OPULJP3[[#This Row],[DATUM ZAVRŠETKA OPERACIJE]]&gt;DATE(2024,12,31),"u provedbi","završen")</f>
        <v>završen</v>
      </c>
      <c r="K90" s="55" t="s">
        <v>36</v>
      </c>
      <c r="L90" s="55" t="s">
        <v>36</v>
      </c>
      <c r="M90" s="58">
        <v>0.85</v>
      </c>
      <c r="N90" s="58">
        <v>0.15</v>
      </c>
      <c r="O90" s="59">
        <f>Ugovori_OPULJP3[[#This Row],[Bespovratna sredstva - Ukupno (EU+Nac) HRK
= Ukupna ugovorena vrijednost bespovratnih sredstava]]*Ugovori_OPULJP3[[#This Row],[EU STOPA SUFINANCIRANJA %
EU CO-FINANCING RATE %]]</f>
        <v>845410.29749999999</v>
      </c>
      <c r="P90" s="60">
        <f>Ugovori_OPULJP3[[#This Row],[Bespovratna sredstva - EU dio - HRK]]/7.5345</f>
        <v>112205.22894684451</v>
      </c>
      <c r="Q90" s="59">
        <f>Ugovori_OPULJP3[[#This Row],[Bespovratna sredstva - Ukupno (EU+Nac) HRK
= Ukupna ugovorena vrijednost bespovratnih sredstava]]*Ugovori_OPULJP3[[#This Row],[STOPA NACIONALNOG SUFINANCIRANJA %]]</f>
        <v>149190.05249999999</v>
      </c>
      <c r="R90" s="60">
        <f>Ugovori_OPULJP3[[#This Row],[Bespovratna sredstva - Nacionalni dio - HRK]]/7.5345</f>
        <v>19800.9227553255</v>
      </c>
      <c r="S90" s="59">
        <v>994600.35</v>
      </c>
      <c r="T90" s="60">
        <f>Ugovori_OPULJP3[[#This Row],[Bespovratna sredstva - Ukupno (EU+Nac) HRK
= Ukupna ugovorena vrijednost bespovratnih sredstava]]/7.5345</f>
        <v>132006.15170217</v>
      </c>
      <c r="U90" s="59">
        <v>0</v>
      </c>
      <c r="V90" s="60">
        <f>Ugovori_OPULJP3[[#This Row],[Javni doprinos korisnika - HRK]]/7.5345</f>
        <v>0</v>
      </c>
      <c r="W90" s="59">
        <v>0</v>
      </c>
      <c r="X90" s="60">
        <f>Ugovori_OPULJP3[[#This Row],[Privatni doprinos korisnika - HRK]]/7.5345</f>
        <v>0</v>
      </c>
      <c r="Y90" s="61">
        <v>994600.35</v>
      </c>
      <c r="Z90" s="62">
        <f>Ugovori_OPULJP3[[#This Row],[UKUPNI PRIHVATLJIVI IZDACI
TOTAL ELIGIBLE EXPENDITURE
= Bespovratna sredstva ukupno + doprinos korisnika
= Ukupni prihvatljivi troškovi
= Ukupna ugovorena vrijednost projekta HRK]]/7.5345</f>
        <v>132006.15170217</v>
      </c>
      <c r="AA90" s="53" t="s">
        <v>37</v>
      </c>
      <c r="AB90" s="53" t="s">
        <v>34</v>
      </c>
      <c r="AC90" s="52" t="s">
        <v>420</v>
      </c>
      <c r="AD90" s="52" t="s">
        <v>235</v>
      </c>
    </row>
    <row r="91" spans="1:30" ht="51" customHeight="1" x14ac:dyDescent="0.2">
      <c r="A91" s="50" t="s">
        <v>421</v>
      </c>
      <c r="B91" s="51" t="s">
        <v>30</v>
      </c>
      <c r="C91" s="52" t="s">
        <v>229</v>
      </c>
      <c r="D91" s="52" t="s">
        <v>230</v>
      </c>
      <c r="E91" s="53" t="s">
        <v>231</v>
      </c>
      <c r="F91" s="54" t="s">
        <v>422</v>
      </c>
      <c r="G91" s="54" t="s">
        <v>423</v>
      </c>
      <c r="H91" s="56">
        <v>43255</v>
      </c>
      <c r="I91" s="56">
        <v>43742</v>
      </c>
      <c r="J91" s="57" t="str">
        <f>IF(Ugovori_OPULJP3[[#This Row],[DATUM ZAVRŠETKA OPERACIJE]]&gt;DATE(2024,12,31),"u provedbi","završen")</f>
        <v>završen</v>
      </c>
      <c r="K91" s="55" t="s">
        <v>424</v>
      </c>
      <c r="L91" s="55" t="s">
        <v>36</v>
      </c>
      <c r="M91" s="58">
        <v>0.85</v>
      </c>
      <c r="N91" s="58">
        <v>0.15</v>
      </c>
      <c r="O91" s="59">
        <f>Ugovori_OPULJP3[[#This Row],[Bespovratna sredstva - Ukupno (EU+Nac) HRK
= Ukupna ugovorena vrijednost bespovratnih sredstava]]*Ugovori_OPULJP3[[#This Row],[EU STOPA SUFINANCIRANJA %
EU CO-FINANCING RATE %]]</f>
        <v>845113.10349999997</v>
      </c>
      <c r="P91" s="60">
        <f>Ugovori_OPULJP3[[#This Row],[Bespovratna sredstva - EU dio - HRK]]/7.5345</f>
        <v>112165.78452452052</v>
      </c>
      <c r="Q91" s="59">
        <f>Ugovori_OPULJP3[[#This Row],[Bespovratna sredstva - Ukupno (EU+Nac) HRK
= Ukupna ugovorena vrijednost bespovratnih sredstava]]*Ugovori_OPULJP3[[#This Row],[STOPA NACIONALNOG SUFINANCIRANJA %]]</f>
        <v>149137.60649999999</v>
      </c>
      <c r="R91" s="60">
        <f>Ugovori_OPULJP3[[#This Row],[Bespovratna sredstva - Nacionalni dio - HRK]]/7.5345</f>
        <v>19793.961974915386</v>
      </c>
      <c r="S91" s="59">
        <v>994250.71</v>
      </c>
      <c r="T91" s="60">
        <f>Ugovori_OPULJP3[[#This Row],[Bespovratna sredstva - Ukupno (EU+Nac) HRK
= Ukupna ugovorena vrijednost bespovratnih sredstava]]/7.5345</f>
        <v>131959.74649943592</v>
      </c>
      <c r="U91" s="59">
        <v>0</v>
      </c>
      <c r="V91" s="60">
        <f>Ugovori_OPULJP3[[#This Row],[Javni doprinos korisnika - HRK]]/7.5345</f>
        <v>0</v>
      </c>
      <c r="W91" s="59">
        <v>0</v>
      </c>
      <c r="X91" s="60">
        <f>Ugovori_OPULJP3[[#This Row],[Privatni doprinos korisnika - HRK]]/7.5345</f>
        <v>0</v>
      </c>
      <c r="Y91" s="61">
        <v>994250.71</v>
      </c>
      <c r="Z91" s="62">
        <f>Ugovori_OPULJP3[[#This Row],[UKUPNI PRIHVATLJIVI IZDACI
TOTAL ELIGIBLE EXPENDITURE
= Bespovratna sredstva ukupno + doprinos korisnika
= Ukupni prihvatljivi troškovi
= Ukupna ugovorena vrijednost projekta HRK]]/7.5345</f>
        <v>131959.74649943592</v>
      </c>
      <c r="AA91" s="53" t="s">
        <v>37</v>
      </c>
      <c r="AB91" s="53" t="s">
        <v>34</v>
      </c>
      <c r="AC91" s="52" t="s">
        <v>425</v>
      </c>
      <c r="AD91" s="52" t="s">
        <v>235</v>
      </c>
    </row>
    <row r="92" spans="1:30" ht="51" customHeight="1" x14ac:dyDescent="0.2">
      <c r="A92" s="50" t="s">
        <v>426</v>
      </c>
      <c r="B92" s="51" t="s">
        <v>30</v>
      </c>
      <c r="C92" s="52" t="s">
        <v>229</v>
      </c>
      <c r="D92" s="52" t="s">
        <v>230</v>
      </c>
      <c r="E92" s="53" t="s">
        <v>231</v>
      </c>
      <c r="F92" s="54" t="s">
        <v>427</v>
      </c>
      <c r="G92" s="54" t="s">
        <v>428</v>
      </c>
      <c r="H92" s="56">
        <v>43550</v>
      </c>
      <c r="I92" s="56">
        <v>44100</v>
      </c>
      <c r="J92" s="57" t="str">
        <f>IF(Ugovori_OPULJP3[[#This Row],[DATUM ZAVRŠETKA OPERACIJE]]&gt;DATE(2024,12,31),"u provedbi","završen")</f>
        <v>završen</v>
      </c>
      <c r="K92" s="55" t="s">
        <v>185</v>
      </c>
      <c r="L92" s="55" t="s">
        <v>185</v>
      </c>
      <c r="M92" s="58">
        <v>0.85</v>
      </c>
      <c r="N92" s="58">
        <v>0.15</v>
      </c>
      <c r="O92" s="59">
        <f>Ugovori_OPULJP3[[#This Row],[Bespovratna sredstva - Ukupno (EU+Nac) HRK
= Ukupna ugovorena vrijednost bespovratnih sredstava]]*Ugovori_OPULJP3[[#This Row],[EU STOPA SUFINANCIRANJA %
EU CO-FINANCING RATE %]]</f>
        <v>700430.09849999996</v>
      </c>
      <c r="P92" s="60">
        <f>Ugovori_OPULJP3[[#This Row],[Bespovratna sredstva - EU dio - HRK]]/7.5345</f>
        <v>92963.049771053149</v>
      </c>
      <c r="Q92" s="59">
        <f>Ugovori_OPULJP3[[#This Row],[Bespovratna sredstva - Ukupno (EU+Nac) HRK
= Ukupna ugovorena vrijednost bespovratnih sredstava]]*Ugovori_OPULJP3[[#This Row],[STOPA NACIONALNOG SUFINANCIRANJA %]]</f>
        <v>123605.3115</v>
      </c>
      <c r="R92" s="60">
        <f>Ugovori_OPULJP3[[#This Row],[Bespovratna sredstva - Nacionalni dio - HRK]]/7.5345</f>
        <v>16405.244077244672</v>
      </c>
      <c r="S92" s="59">
        <v>824035.41</v>
      </c>
      <c r="T92" s="60">
        <f>Ugovori_OPULJP3[[#This Row],[Bespovratna sredstva - Ukupno (EU+Nac) HRK
= Ukupna ugovorena vrijednost bespovratnih sredstava]]/7.5345</f>
        <v>109368.29384829784</v>
      </c>
      <c r="U92" s="59">
        <v>0</v>
      </c>
      <c r="V92" s="60">
        <f>Ugovori_OPULJP3[[#This Row],[Javni doprinos korisnika - HRK]]/7.5345</f>
        <v>0</v>
      </c>
      <c r="W92" s="59">
        <v>0</v>
      </c>
      <c r="X92" s="60">
        <f>Ugovori_OPULJP3[[#This Row],[Privatni doprinos korisnika - HRK]]/7.5345</f>
        <v>0</v>
      </c>
      <c r="Y92" s="61">
        <v>824035.41</v>
      </c>
      <c r="Z92" s="62">
        <f>Ugovori_OPULJP3[[#This Row],[UKUPNI PRIHVATLJIVI IZDACI
TOTAL ELIGIBLE EXPENDITURE
= Bespovratna sredstva ukupno + doprinos korisnika
= Ukupni prihvatljivi troškovi
= Ukupna ugovorena vrijednost projekta HRK]]/7.5345</f>
        <v>109368.29384829784</v>
      </c>
      <c r="AA92" s="53" t="s">
        <v>37</v>
      </c>
      <c r="AB92" s="53" t="s">
        <v>34</v>
      </c>
      <c r="AC92" s="52" t="s">
        <v>429</v>
      </c>
      <c r="AD92" s="52" t="s">
        <v>235</v>
      </c>
    </row>
    <row r="93" spans="1:30" ht="51" customHeight="1" x14ac:dyDescent="0.2">
      <c r="A93" s="50" t="s">
        <v>430</v>
      </c>
      <c r="B93" s="51" t="s">
        <v>30</v>
      </c>
      <c r="C93" s="52" t="s">
        <v>229</v>
      </c>
      <c r="D93" s="52" t="s">
        <v>230</v>
      </c>
      <c r="E93" s="53" t="s">
        <v>231</v>
      </c>
      <c r="F93" s="54" t="s">
        <v>431</v>
      </c>
      <c r="G93" s="54" t="s">
        <v>432</v>
      </c>
      <c r="H93" s="56">
        <v>43550</v>
      </c>
      <c r="I93" s="56">
        <v>44465</v>
      </c>
      <c r="J93" s="57" t="str">
        <f>IF(Ugovori_OPULJP3[[#This Row],[DATUM ZAVRŠETKA OPERACIJE]]&gt;DATE(2024,12,31),"u provedbi","završen")</f>
        <v>završen</v>
      </c>
      <c r="K93" s="55" t="s">
        <v>433</v>
      </c>
      <c r="L93" s="55" t="s">
        <v>98</v>
      </c>
      <c r="M93" s="58">
        <v>0.85</v>
      </c>
      <c r="N93" s="58">
        <v>0.15</v>
      </c>
      <c r="O93" s="59">
        <f>Ugovori_OPULJP3[[#This Row],[Bespovratna sredstva - Ukupno (EU+Nac) HRK
= Ukupna ugovorena vrijednost bespovratnih sredstava]]*Ugovori_OPULJP3[[#This Row],[EU STOPA SUFINANCIRANJA %
EU CO-FINANCING RATE %]]</f>
        <v>846717.91200000001</v>
      </c>
      <c r="P93" s="60">
        <f>Ugovori_OPULJP3[[#This Row],[Bespovratna sredstva - EU dio - HRK]]/7.5345</f>
        <v>112378.7792156082</v>
      </c>
      <c r="Q93" s="59">
        <f>Ugovori_OPULJP3[[#This Row],[Bespovratna sredstva - Ukupno (EU+Nac) HRK
= Ukupna ugovorena vrijednost bespovratnih sredstava]]*Ugovori_OPULJP3[[#This Row],[STOPA NACIONALNOG SUFINANCIRANJA %]]</f>
        <v>149420.80799999999</v>
      </c>
      <c r="R93" s="60">
        <f>Ugovori_OPULJP3[[#This Row],[Bespovratna sredstva - Nacionalni dio - HRK]]/7.5345</f>
        <v>19831.549273342622</v>
      </c>
      <c r="S93" s="59">
        <v>996138.72</v>
      </c>
      <c r="T93" s="60">
        <f>Ugovori_OPULJP3[[#This Row],[Bespovratna sredstva - Ukupno (EU+Nac) HRK
= Ukupna ugovorena vrijednost bespovratnih sredstava]]/7.5345</f>
        <v>132210.32848895082</v>
      </c>
      <c r="U93" s="59">
        <v>0</v>
      </c>
      <c r="V93" s="60">
        <f>Ugovori_OPULJP3[[#This Row],[Javni doprinos korisnika - HRK]]/7.5345</f>
        <v>0</v>
      </c>
      <c r="W93" s="59">
        <v>0</v>
      </c>
      <c r="X93" s="60">
        <f>Ugovori_OPULJP3[[#This Row],[Privatni doprinos korisnika - HRK]]/7.5345</f>
        <v>0</v>
      </c>
      <c r="Y93" s="61">
        <v>996138.72</v>
      </c>
      <c r="Z93" s="62">
        <f>Ugovori_OPULJP3[[#This Row],[UKUPNI PRIHVATLJIVI IZDACI
TOTAL ELIGIBLE EXPENDITURE
= Bespovratna sredstva ukupno + doprinos korisnika
= Ukupni prihvatljivi troškovi
= Ukupna ugovorena vrijednost projekta HRK]]/7.5345</f>
        <v>132210.32848895082</v>
      </c>
      <c r="AA93" s="53" t="s">
        <v>37</v>
      </c>
      <c r="AB93" s="53" t="s">
        <v>34</v>
      </c>
      <c r="AC93" s="52" t="s">
        <v>434</v>
      </c>
      <c r="AD93" s="52" t="s">
        <v>235</v>
      </c>
    </row>
    <row r="94" spans="1:30" ht="51" customHeight="1" x14ac:dyDescent="0.2">
      <c r="A94" s="50" t="s">
        <v>435</v>
      </c>
      <c r="B94" s="51" t="s">
        <v>30</v>
      </c>
      <c r="C94" s="52" t="s">
        <v>229</v>
      </c>
      <c r="D94" s="52" t="s">
        <v>230</v>
      </c>
      <c r="E94" s="53" t="s">
        <v>231</v>
      </c>
      <c r="F94" s="54" t="s">
        <v>436</v>
      </c>
      <c r="G94" s="54" t="s">
        <v>437</v>
      </c>
      <c r="H94" s="56">
        <v>43550</v>
      </c>
      <c r="I94" s="56">
        <v>43971</v>
      </c>
      <c r="J94" s="57" t="str">
        <f>IF(Ugovori_OPULJP3[[#This Row],[DATUM ZAVRŠETKA OPERACIJE]]&gt;DATE(2024,12,31),"u provedbi","završen")</f>
        <v>završen</v>
      </c>
      <c r="K94" s="55" t="s">
        <v>103</v>
      </c>
      <c r="L94" s="55" t="s">
        <v>103</v>
      </c>
      <c r="M94" s="58">
        <v>0.85</v>
      </c>
      <c r="N94" s="58">
        <v>0.15</v>
      </c>
      <c r="O94" s="59">
        <f>Ugovori_OPULJP3[[#This Row],[Bespovratna sredstva - Ukupno (EU+Nac) HRK
= Ukupna ugovorena vrijednost bespovratnih sredstava]]*Ugovori_OPULJP3[[#This Row],[EU STOPA SUFINANCIRANJA %
EU CO-FINANCING RATE %]]</f>
        <v>561548.25</v>
      </c>
      <c r="P94" s="60">
        <f>Ugovori_OPULJP3[[#This Row],[Bespovratna sredstva - EU dio - HRK]]/7.5345</f>
        <v>74530.260800318531</v>
      </c>
      <c r="Q94" s="59">
        <f>Ugovori_OPULJP3[[#This Row],[Bespovratna sredstva - Ukupno (EU+Nac) HRK
= Ukupna ugovorena vrijednost bespovratnih sredstava]]*Ugovori_OPULJP3[[#This Row],[STOPA NACIONALNOG SUFINANCIRANJA %]]</f>
        <v>99096.75</v>
      </c>
      <c r="R94" s="60">
        <f>Ugovori_OPULJP3[[#This Row],[Bespovratna sredstva - Nacionalni dio - HRK]]/7.5345</f>
        <v>13152.398964762093</v>
      </c>
      <c r="S94" s="59">
        <v>660645</v>
      </c>
      <c r="T94" s="60">
        <f>Ugovori_OPULJP3[[#This Row],[Bespovratna sredstva - Ukupno (EU+Nac) HRK
= Ukupna ugovorena vrijednost bespovratnih sredstava]]/7.5345</f>
        <v>87682.659765080622</v>
      </c>
      <c r="U94" s="59">
        <v>0</v>
      </c>
      <c r="V94" s="60">
        <f>Ugovori_OPULJP3[[#This Row],[Javni doprinos korisnika - HRK]]/7.5345</f>
        <v>0</v>
      </c>
      <c r="W94" s="59">
        <v>0</v>
      </c>
      <c r="X94" s="60">
        <f>Ugovori_OPULJP3[[#This Row],[Privatni doprinos korisnika - HRK]]/7.5345</f>
        <v>0</v>
      </c>
      <c r="Y94" s="61">
        <v>660645</v>
      </c>
      <c r="Z94" s="62">
        <f>Ugovori_OPULJP3[[#This Row],[UKUPNI PRIHVATLJIVI IZDACI
TOTAL ELIGIBLE EXPENDITURE
= Bespovratna sredstva ukupno + doprinos korisnika
= Ukupni prihvatljivi troškovi
= Ukupna ugovorena vrijednost projekta HRK]]/7.5345</f>
        <v>87682.659765080622</v>
      </c>
      <c r="AA94" s="53" t="s">
        <v>37</v>
      </c>
      <c r="AB94" s="53" t="s">
        <v>34</v>
      </c>
      <c r="AC94" s="52" t="s">
        <v>438</v>
      </c>
      <c r="AD94" s="52" t="s">
        <v>235</v>
      </c>
    </row>
    <row r="95" spans="1:30" ht="51" customHeight="1" x14ac:dyDescent="0.2">
      <c r="A95" s="50" t="s">
        <v>439</v>
      </c>
      <c r="B95" s="51" t="s">
        <v>30</v>
      </c>
      <c r="C95" s="52" t="s">
        <v>229</v>
      </c>
      <c r="D95" s="52" t="s">
        <v>230</v>
      </c>
      <c r="E95" s="53" t="s">
        <v>231</v>
      </c>
      <c r="F95" s="54" t="s">
        <v>440</v>
      </c>
      <c r="G95" s="54" t="s">
        <v>441</v>
      </c>
      <c r="H95" s="56">
        <v>43550</v>
      </c>
      <c r="I95" s="56">
        <v>44100</v>
      </c>
      <c r="J95" s="57" t="str">
        <f>IF(Ugovori_OPULJP3[[#This Row],[DATUM ZAVRŠETKA OPERACIJE]]&gt;DATE(2024,12,31),"u provedbi","završen")</f>
        <v>završen</v>
      </c>
      <c r="K95" s="55" t="s">
        <v>98</v>
      </c>
      <c r="L95" s="55" t="s">
        <v>98</v>
      </c>
      <c r="M95" s="58">
        <v>0.85</v>
      </c>
      <c r="N95" s="58">
        <v>0.15</v>
      </c>
      <c r="O95" s="59">
        <f>Ugovori_OPULJP3[[#This Row],[Bespovratna sredstva - Ukupno (EU+Nac) HRK
= Ukupna ugovorena vrijednost bespovratnih sredstava]]*Ugovori_OPULJP3[[#This Row],[EU STOPA SUFINANCIRANJA %
EU CO-FINANCING RATE %]]</f>
        <v>713871.04650000005</v>
      </c>
      <c r="P95" s="60">
        <f>Ugovori_OPULJP3[[#This Row],[Bespovratna sredstva - EU dio - HRK]]/7.5345</f>
        <v>94746.970137368102</v>
      </c>
      <c r="Q95" s="59">
        <f>Ugovori_OPULJP3[[#This Row],[Bespovratna sredstva - Ukupno (EU+Nac) HRK
= Ukupna ugovorena vrijednost bespovratnih sredstava]]*Ugovori_OPULJP3[[#This Row],[STOPA NACIONALNOG SUFINANCIRANJA %]]</f>
        <v>125977.2435</v>
      </c>
      <c r="R95" s="60">
        <f>Ugovori_OPULJP3[[#This Row],[Bespovratna sredstva - Nacionalni dio - HRK]]/7.5345</f>
        <v>16720.053553653193</v>
      </c>
      <c r="S95" s="59">
        <v>839848.29</v>
      </c>
      <c r="T95" s="60">
        <f>Ugovori_OPULJP3[[#This Row],[Bespovratna sredstva - Ukupno (EU+Nac) HRK
= Ukupna ugovorena vrijednost bespovratnih sredstava]]/7.5345</f>
        <v>111467.0236910213</v>
      </c>
      <c r="U95" s="59">
        <v>0</v>
      </c>
      <c r="V95" s="60">
        <f>Ugovori_OPULJP3[[#This Row],[Javni doprinos korisnika - HRK]]/7.5345</f>
        <v>0</v>
      </c>
      <c r="W95" s="59">
        <v>0</v>
      </c>
      <c r="X95" s="60">
        <f>Ugovori_OPULJP3[[#This Row],[Privatni doprinos korisnika - HRK]]/7.5345</f>
        <v>0</v>
      </c>
      <c r="Y95" s="61">
        <v>839848.29</v>
      </c>
      <c r="Z95" s="62">
        <f>Ugovori_OPULJP3[[#This Row],[UKUPNI PRIHVATLJIVI IZDACI
TOTAL ELIGIBLE EXPENDITURE
= Bespovratna sredstva ukupno + doprinos korisnika
= Ukupni prihvatljivi troškovi
= Ukupna ugovorena vrijednost projekta HRK]]/7.5345</f>
        <v>111467.0236910213</v>
      </c>
      <c r="AA95" s="53" t="s">
        <v>37</v>
      </c>
      <c r="AB95" s="53" t="s">
        <v>34</v>
      </c>
      <c r="AC95" s="52" t="s">
        <v>442</v>
      </c>
      <c r="AD95" s="52" t="s">
        <v>235</v>
      </c>
    </row>
    <row r="96" spans="1:30" ht="73.5" customHeight="1" x14ac:dyDescent="0.2">
      <c r="A96" s="50" t="s">
        <v>443</v>
      </c>
      <c r="B96" s="51" t="s">
        <v>30</v>
      </c>
      <c r="C96" s="52" t="s">
        <v>229</v>
      </c>
      <c r="D96" s="52" t="s">
        <v>230</v>
      </c>
      <c r="E96" s="53" t="s">
        <v>231</v>
      </c>
      <c r="F96" s="54" t="s">
        <v>444</v>
      </c>
      <c r="G96" s="54" t="s">
        <v>445</v>
      </c>
      <c r="H96" s="56">
        <v>43234</v>
      </c>
      <c r="I96" s="56">
        <v>44149</v>
      </c>
      <c r="J96" s="57" t="str">
        <f>IF(Ugovori_OPULJP3[[#This Row],[DATUM ZAVRŠETKA OPERACIJE]]&gt;DATE(2024,12,31),"u provedbi","završen")</f>
        <v>završen</v>
      </c>
      <c r="K96" s="55" t="s">
        <v>332</v>
      </c>
      <c r="L96" s="55" t="s">
        <v>332</v>
      </c>
      <c r="M96" s="58">
        <v>0.85</v>
      </c>
      <c r="N96" s="58">
        <v>0.15</v>
      </c>
      <c r="O96" s="59">
        <f>Ugovori_OPULJP3[[#This Row],[Bespovratna sredstva - Ukupno (EU+Nac) HRK
= Ukupna ugovorena vrijednost bespovratnih sredstava]]*Ugovori_OPULJP3[[#This Row],[EU STOPA SUFINANCIRANJA %
EU CO-FINANCING RATE %]]</f>
        <v>1041649.2194999999</v>
      </c>
      <c r="P96" s="60">
        <f>Ugovori_OPULJP3[[#This Row],[Bespovratna sredstva - EU dio - HRK]]/7.5345</f>
        <v>138250.60979494324</v>
      </c>
      <c r="Q96" s="59">
        <f>Ugovori_OPULJP3[[#This Row],[Bespovratna sredstva - Ukupno (EU+Nac) HRK
= Ukupna ugovorena vrijednost bespovratnih sredstava]]*Ugovori_OPULJP3[[#This Row],[STOPA NACIONALNOG SUFINANCIRANJA %]]</f>
        <v>183820.45049999998</v>
      </c>
      <c r="R96" s="60">
        <f>Ugovori_OPULJP3[[#This Row],[Bespovratna sredstva - Nacionalni dio - HRK]]/7.5345</f>
        <v>24397.166434401748</v>
      </c>
      <c r="S96" s="59">
        <v>1225469.67</v>
      </c>
      <c r="T96" s="60">
        <f>Ugovori_OPULJP3[[#This Row],[Bespovratna sredstva - Ukupno (EU+Nac) HRK
= Ukupna ugovorena vrijednost bespovratnih sredstava]]/7.5345</f>
        <v>162647.77622934501</v>
      </c>
      <c r="U96" s="59">
        <v>0</v>
      </c>
      <c r="V96" s="60">
        <f>Ugovori_OPULJP3[[#This Row],[Javni doprinos korisnika - HRK]]/7.5345</f>
        <v>0</v>
      </c>
      <c r="W96" s="59">
        <v>0</v>
      </c>
      <c r="X96" s="60">
        <f>Ugovori_OPULJP3[[#This Row],[Privatni doprinos korisnika - HRK]]/7.5345</f>
        <v>0</v>
      </c>
      <c r="Y96" s="61">
        <v>1225469.67</v>
      </c>
      <c r="Z96" s="62">
        <f>Ugovori_OPULJP3[[#This Row],[UKUPNI PRIHVATLJIVI IZDACI
TOTAL ELIGIBLE EXPENDITURE
= Bespovratna sredstva ukupno + doprinos korisnika
= Ukupni prihvatljivi troškovi
= Ukupna ugovorena vrijednost projekta HRK]]/7.5345</f>
        <v>162647.77622934501</v>
      </c>
      <c r="AA96" s="53" t="s">
        <v>37</v>
      </c>
      <c r="AB96" s="53" t="s">
        <v>34</v>
      </c>
      <c r="AC96" s="52" t="s">
        <v>446</v>
      </c>
      <c r="AD96" s="52" t="s">
        <v>235</v>
      </c>
    </row>
    <row r="97" spans="1:30" ht="51" customHeight="1" x14ac:dyDescent="0.2">
      <c r="A97" s="50" t="s">
        <v>447</v>
      </c>
      <c r="B97" s="51" t="s">
        <v>30</v>
      </c>
      <c r="C97" s="52" t="s">
        <v>229</v>
      </c>
      <c r="D97" s="52" t="s">
        <v>230</v>
      </c>
      <c r="E97" s="53" t="s">
        <v>231</v>
      </c>
      <c r="F97" s="54" t="s">
        <v>448</v>
      </c>
      <c r="G97" s="54" t="s">
        <v>449</v>
      </c>
      <c r="H97" s="56">
        <v>43234</v>
      </c>
      <c r="I97" s="56">
        <v>44149</v>
      </c>
      <c r="J97" s="57" t="str">
        <f>IF(Ugovori_OPULJP3[[#This Row],[DATUM ZAVRŠETKA OPERACIJE]]&gt;DATE(2024,12,31),"u provedbi","završen")</f>
        <v>završen</v>
      </c>
      <c r="K97" s="55" t="s">
        <v>98</v>
      </c>
      <c r="L97" s="55" t="s">
        <v>98</v>
      </c>
      <c r="M97" s="58">
        <v>0.85</v>
      </c>
      <c r="N97" s="58">
        <v>0.15</v>
      </c>
      <c r="O97" s="59">
        <f>Ugovori_OPULJP3[[#This Row],[Bespovratna sredstva - Ukupno (EU+Nac) HRK
= Ukupna ugovorena vrijednost bespovratnih sredstava]]*Ugovori_OPULJP3[[#This Row],[EU STOPA SUFINANCIRANJA %
EU CO-FINANCING RATE %]]</f>
        <v>1672383.1259999999</v>
      </c>
      <c r="P97" s="60">
        <f>Ugovori_OPULJP3[[#This Row],[Bespovratna sredstva - EU dio - HRK]]/7.5345</f>
        <v>221963.3852279514</v>
      </c>
      <c r="Q97" s="59">
        <f>Ugovori_OPULJP3[[#This Row],[Bespovratna sredstva - Ukupno (EU+Nac) HRK
= Ukupna ugovorena vrijednost bespovratnih sredstava]]*Ugovori_OPULJP3[[#This Row],[STOPA NACIONALNOG SUFINANCIRANJA %]]</f>
        <v>295126.43400000001</v>
      </c>
      <c r="R97" s="60">
        <f>Ugovori_OPULJP3[[#This Row],[Bespovratna sredstva - Nacionalni dio - HRK]]/7.5345</f>
        <v>39170.009157873777</v>
      </c>
      <c r="S97" s="59">
        <v>1967509.56</v>
      </c>
      <c r="T97" s="60">
        <f>Ugovori_OPULJP3[[#This Row],[Bespovratna sredstva - Ukupno (EU+Nac) HRK
= Ukupna ugovorena vrijednost bespovratnih sredstava]]/7.5345</f>
        <v>261133.3943858252</v>
      </c>
      <c r="U97" s="59">
        <v>0</v>
      </c>
      <c r="V97" s="60">
        <f>Ugovori_OPULJP3[[#This Row],[Javni doprinos korisnika - HRK]]/7.5345</f>
        <v>0</v>
      </c>
      <c r="W97" s="59">
        <v>0</v>
      </c>
      <c r="X97" s="60">
        <f>Ugovori_OPULJP3[[#This Row],[Privatni doprinos korisnika - HRK]]/7.5345</f>
        <v>0</v>
      </c>
      <c r="Y97" s="61">
        <v>1967509.56</v>
      </c>
      <c r="Z97" s="62">
        <f>Ugovori_OPULJP3[[#This Row],[UKUPNI PRIHVATLJIVI IZDACI
TOTAL ELIGIBLE EXPENDITURE
= Bespovratna sredstva ukupno + doprinos korisnika
= Ukupni prihvatljivi troškovi
= Ukupna ugovorena vrijednost projekta HRK]]/7.5345</f>
        <v>261133.3943858252</v>
      </c>
      <c r="AA97" s="53" t="s">
        <v>37</v>
      </c>
      <c r="AB97" s="53" t="s">
        <v>34</v>
      </c>
      <c r="AC97" s="52" t="s">
        <v>450</v>
      </c>
      <c r="AD97" s="52" t="s">
        <v>235</v>
      </c>
    </row>
    <row r="98" spans="1:30" ht="51" customHeight="1" x14ac:dyDescent="0.2">
      <c r="A98" s="50" t="s">
        <v>451</v>
      </c>
      <c r="B98" s="51" t="s">
        <v>30</v>
      </c>
      <c r="C98" s="52" t="s">
        <v>229</v>
      </c>
      <c r="D98" s="52" t="s">
        <v>230</v>
      </c>
      <c r="E98" s="53" t="s">
        <v>231</v>
      </c>
      <c r="F98" s="54" t="s">
        <v>452</v>
      </c>
      <c r="G98" s="54" t="s">
        <v>453</v>
      </c>
      <c r="H98" s="56">
        <v>43234</v>
      </c>
      <c r="I98" s="56">
        <v>44149</v>
      </c>
      <c r="J98" s="57" t="str">
        <f>IF(Ugovori_OPULJP3[[#This Row],[DATUM ZAVRŠETKA OPERACIJE]]&gt;DATE(2024,12,31),"u provedbi","završen")</f>
        <v>završen</v>
      </c>
      <c r="K98" s="55" t="s">
        <v>83</v>
      </c>
      <c r="L98" s="55" t="s">
        <v>83</v>
      </c>
      <c r="M98" s="58">
        <v>0.85</v>
      </c>
      <c r="N98" s="58">
        <v>0.15</v>
      </c>
      <c r="O98" s="59">
        <f>Ugovori_OPULJP3[[#This Row],[Bespovratna sredstva - Ukupno (EU+Nac) HRK
= Ukupna ugovorena vrijednost bespovratnih sredstava]]*Ugovori_OPULJP3[[#This Row],[EU STOPA SUFINANCIRANJA %
EU CO-FINANCING RATE %]]</f>
        <v>844261.446</v>
      </c>
      <c r="P98" s="60">
        <f>Ugovori_OPULJP3[[#This Row],[Bespovratna sredstva - EU dio - HRK]]/7.5345</f>
        <v>112052.75014931316</v>
      </c>
      <c r="Q98" s="59">
        <f>Ugovori_OPULJP3[[#This Row],[Bespovratna sredstva - Ukupno (EU+Nac) HRK
= Ukupna ugovorena vrijednost bespovratnih sredstava]]*Ugovori_OPULJP3[[#This Row],[STOPA NACIONALNOG SUFINANCIRANJA %]]</f>
        <v>148987.31399999998</v>
      </c>
      <c r="R98" s="60">
        <f>Ugovori_OPULJP3[[#This Row],[Bespovratna sredstva - Nacionalni dio - HRK]]/7.5345</f>
        <v>19774.014732231732</v>
      </c>
      <c r="S98" s="59">
        <v>993248.76</v>
      </c>
      <c r="T98" s="60">
        <f>Ugovori_OPULJP3[[#This Row],[Bespovratna sredstva - Ukupno (EU+Nac) HRK
= Ukupna ugovorena vrijednost bespovratnih sredstava]]/7.5345</f>
        <v>131826.76488154489</v>
      </c>
      <c r="U98" s="59">
        <v>0</v>
      </c>
      <c r="V98" s="60">
        <f>Ugovori_OPULJP3[[#This Row],[Javni doprinos korisnika - HRK]]/7.5345</f>
        <v>0</v>
      </c>
      <c r="W98" s="59">
        <v>0</v>
      </c>
      <c r="X98" s="60">
        <f>Ugovori_OPULJP3[[#This Row],[Privatni doprinos korisnika - HRK]]/7.5345</f>
        <v>0</v>
      </c>
      <c r="Y98" s="61">
        <v>993248.76</v>
      </c>
      <c r="Z98" s="62">
        <f>Ugovori_OPULJP3[[#This Row],[UKUPNI PRIHVATLJIVI IZDACI
TOTAL ELIGIBLE EXPENDITURE
= Bespovratna sredstva ukupno + doprinos korisnika
= Ukupni prihvatljivi troškovi
= Ukupna ugovorena vrijednost projekta HRK]]/7.5345</f>
        <v>131826.76488154489</v>
      </c>
      <c r="AA98" s="53" t="s">
        <v>37</v>
      </c>
      <c r="AB98" s="53" t="s">
        <v>34</v>
      </c>
      <c r="AC98" s="52" t="s">
        <v>454</v>
      </c>
      <c r="AD98" s="52" t="s">
        <v>235</v>
      </c>
    </row>
    <row r="99" spans="1:30" ht="51" customHeight="1" x14ac:dyDescent="0.2">
      <c r="A99" s="50" t="s">
        <v>455</v>
      </c>
      <c r="B99" s="51" t="s">
        <v>30</v>
      </c>
      <c r="C99" s="52" t="s">
        <v>229</v>
      </c>
      <c r="D99" s="52" t="s">
        <v>230</v>
      </c>
      <c r="E99" s="53" t="s">
        <v>231</v>
      </c>
      <c r="F99" s="54" t="s">
        <v>456</v>
      </c>
      <c r="G99" s="54" t="s">
        <v>457</v>
      </c>
      <c r="H99" s="56">
        <v>43234</v>
      </c>
      <c r="I99" s="56">
        <v>44149</v>
      </c>
      <c r="J99" s="57" t="str">
        <f>IF(Ugovori_OPULJP3[[#This Row],[DATUM ZAVRŠETKA OPERACIJE]]&gt;DATE(2024,12,31),"u provedbi","završen")</f>
        <v>završen</v>
      </c>
      <c r="K99" s="55" t="s">
        <v>185</v>
      </c>
      <c r="L99" s="55" t="s">
        <v>185</v>
      </c>
      <c r="M99" s="58">
        <v>0.85</v>
      </c>
      <c r="N99" s="58">
        <v>0.15</v>
      </c>
      <c r="O99" s="59">
        <f>Ugovori_OPULJP3[[#This Row],[Bespovratna sredstva - Ukupno (EU+Nac) HRK
= Ukupna ugovorena vrijednost bespovratnih sredstava]]*Ugovori_OPULJP3[[#This Row],[EU STOPA SUFINANCIRANJA %
EU CO-FINANCING RATE %]]</f>
        <v>1684053.2944999998</v>
      </c>
      <c r="P99" s="60">
        <f>Ugovori_OPULJP3[[#This Row],[Bespovratna sredstva - EU dio - HRK]]/7.5345</f>
        <v>223512.2827659433</v>
      </c>
      <c r="Q99" s="59">
        <f>Ugovori_OPULJP3[[#This Row],[Bespovratna sredstva - Ukupno (EU+Nac) HRK
= Ukupna ugovorena vrijednost bespovratnih sredstava]]*Ugovori_OPULJP3[[#This Row],[STOPA NACIONALNOG SUFINANCIRANJA %]]</f>
        <v>297185.87549999997</v>
      </c>
      <c r="R99" s="60">
        <f>Ugovori_OPULJP3[[#This Row],[Bespovratna sredstva - Nacionalni dio - HRK]]/7.5345</f>
        <v>39443.344017519405</v>
      </c>
      <c r="S99" s="59">
        <v>1981239.17</v>
      </c>
      <c r="T99" s="60">
        <f>Ugovori_OPULJP3[[#This Row],[Bespovratna sredstva - Ukupno (EU+Nac) HRK
= Ukupna ugovorena vrijednost bespovratnih sredstava]]/7.5345</f>
        <v>262955.62678346271</v>
      </c>
      <c r="U99" s="59">
        <v>0</v>
      </c>
      <c r="V99" s="60">
        <f>Ugovori_OPULJP3[[#This Row],[Javni doprinos korisnika - HRK]]/7.5345</f>
        <v>0</v>
      </c>
      <c r="W99" s="59">
        <v>0</v>
      </c>
      <c r="X99" s="60">
        <f>Ugovori_OPULJP3[[#This Row],[Privatni doprinos korisnika - HRK]]/7.5345</f>
        <v>0</v>
      </c>
      <c r="Y99" s="61">
        <v>1981239.17</v>
      </c>
      <c r="Z99" s="62">
        <f>Ugovori_OPULJP3[[#This Row],[UKUPNI PRIHVATLJIVI IZDACI
TOTAL ELIGIBLE EXPENDITURE
= Bespovratna sredstva ukupno + doprinos korisnika
= Ukupni prihvatljivi troškovi
= Ukupna ugovorena vrijednost projekta HRK]]/7.5345</f>
        <v>262955.62678346271</v>
      </c>
      <c r="AA99" s="53" t="s">
        <v>37</v>
      </c>
      <c r="AB99" s="53" t="s">
        <v>34</v>
      </c>
      <c r="AC99" s="52" t="s">
        <v>458</v>
      </c>
      <c r="AD99" s="52" t="s">
        <v>235</v>
      </c>
    </row>
    <row r="100" spans="1:30" ht="51" customHeight="1" x14ac:dyDescent="0.2">
      <c r="A100" s="50" t="s">
        <v>459</v>
      </c>
      <c r="B100" s="51" t="s">
        <v>30</v>
      </c>
      <c r="C100" s="52" t="s">
        <v>229</v>
      </c>
      <c r="D100" s="52" t="s">
        <v>230</v>
      </c>
      <c r="E100" s="53" t="s">
        <v>231</v>
      </c>
      <c r="F100" s="54" t="s">
        <v>460</v>
      </c>
      <c r="G100" s="54" t="s">
        <v>461</v>
      </c>
      <c r="H100" s="56">
        <v>43234</v>
      </c>
      <c r="I100" s="56">
        <v>43965</v>
      </c>
      <c r="J100" s="57" t="str">
        <f>IF(Ugovori_OPULJP3[[#This Row],[DATUM ZAVRŠETKA OPERACIJE]]&gt;DATE(2024,12,31),"u provedbi","završen")</f>
        <v>završen</v>
      </c>
      <c r="K100" s="55" t="s">
        <v>424</v>
      </c>
      <c r="L100" s="55" t="s">
        <v>424</v>
      </c>
      <c r="M100" s="58">
        <v>0.85</v>
      </c>
      <c r="N100" s="58">
        <v>0.15</v>
      </c>
      <c r="O100" s="59">
        <f>Ugovori_OPULJP3[[#This Row],[Bespovratna sredstva - Ukupno (EU+Nac) HRK
= Ukupna ugovorena vrijednost bespovratnih sredstava]]*Ugovori_OPULJP3[[#This Row],[EU STOPA SUFINANCIRANJA %
EU CO-FINANCING RATE %]]</f>
        <v>813500.41350000002</v>
      </c>
      <c r="P100" s="60">
        <f>Ugovori_OPULJP3[[#This Row],[Bespovratna sredstva - EU dio - HRK]]/7.5345</f>
        <v>107970.05952617957</v>
      </c>
      <c r="Q100" s="59">
        <f>Ugovori_OPULJP3[[#This Row],[Bespovratna sredstva - Ukupno (EU+Nac) HRK
= Ukupna ugovorena vrijednost bespovratnih sredstava]]*Ugovori_OPULJP3[[#This Row],[STOPA NACIONALNOG SUFINANCIRANJA %]]</f>
        <v>143558.8965</v>
      </c>
      <c r="R100" s="60">
        <f>Ugovori_OPULJP3[[#This Row],[Bespovratna sredstva - Nacionalni dio - HRK]]/7.5345</f>
        <v>19053.53991638463</v>
      </c>
      <c r="S100" s="59">
        <v>957059.31</v>
      </c>
      <c r="T100" s="60">
        <f>Ugovori_OPULJP3[[#This Row],[Bespovratna sredstva - Ukupno (EU+Nac) HRK
= Ukupna ugovorena vrijednost bespovratnih sredstava]]/7.5345</f>
        <v>127023.5994425642</v>
      </c>
      <c r="U100" s="59">
        <v>0</v>
      </c>
      <c r="V100" s="60">
        <f>Ugovori_OPULJP3[[#This Row],[Javni doprinos korisnika - HRK]]/7.5345</f>
        <v>0</v>
      </c>
      <c r="W100" s="59">
        <v>0</v>
      </c>
      <c r="X100" s="60">
        <f>Ugovori_OPULJP3[[#This Row],[Privatni doprinos korisnika - HRK]]/7.5345</f>
        <v>0</v>
      </c>
      <c r="Y100" s="61">
        <v>957059.31</v>
      </c>
      <c r="Z100" s="62">
        <f>Ugovori_OPULJP3[[#This Row],[UKUPNI PRIHVATLJIVI IZDACI
TOTAL ELIGIBLE EXPENDITURE
= Bespovratna sredstva ukupno + doprinos korisnika
= Ukupni prihvatljivi troškovi
= Ukupna ugovorena vrijednost projekta HRK]]/7.5345</f>
        <v>127023.5994425642</v>
      </c>
      <c r="AA100" s="53" t="s">
        <v>37</v>
      </c>
      <c r="AB100" s="53" t="s">
        <v>34</v>
      </c>
      <c r="AC100" s="52" t="s">
        <v>462</v>
      </c>
      <c r="AD100" s="52" t="s">
        <v>235</v>
      </c>
    </row>
    <row r="101" spans="1:30" ht="51" customHeight="1" x14ac:dyDescent="0.2">
      <c r="A101" s="50" t="s">
        <v>463</v>
      </c>
      <c r="B101" s="51" t="s">
        <v>30</v>
      </c>
      <c r="C101" s="52" t="s">
        <v>229</v>
      </c>
      <c r="D101" s="52" t="s">
        <v>230</v>
      </c>
      <c r="E101" s="53" t="s">
        <v>231</v>
      </c>
      <c r="F101" s="54" t="s">
        <v>464</v>
      </c>
      <c r="G101" s="54" t="s">
        <v>465</v>
      </c>
      <c r="H101" s="56">
        <v>43550</v>
      </c>
      <c r="I101" s="56">
        <v>44281</v>
      </c>
      <c r="J101" s="57" t="str">
        <f>IF(Ugovori_OPULJP3[[#This Row],[DATUM ZAVRŠETKA OPERACIJE]]&gt;DATE(2024,12,31),"u provedbi","završen")</f>
        <v>završen</v>
      </c>
      <c r="K101" s="55" t="s">
        <v>93</v>
      </c>
      <c r="L101" s="55" t="s">
        <v>93</v>
      </c>
      <c r="M101" s="58">
        <v>0.85</v>
      </c>
      <c r="N101" s="58">
        <v>0.15</v>
      </c>
      <c r="O101" s="59">
        <f>Ugovori_OPULJP3[[#This Row],[Bespovratna sredstva - Ukupno (EU+Nac) HRK
= Ukupna ugovorena vrijednost bespovratnih sredstava]]*Ugovori_OPULJP3[[#This Row],[EU STOPA SUFINANCIRANJA %
EU CO-FINANCING RATE %]]</f>
        <v>752577.19050000003</v>
      </c>
      <c r="P101" s="60">
        <f>Ugovori_OPULJP3[[#This Row],[Bespovratna sredstva - EU dio - HRK]]/7.5345</f>
        <v>99884.158271949025</v>
      </c>
      <c r="Q101" s="59">
        <f>Ugovori_OPULJP3[[#This Row],[Bespovratna sredstva - Ukupno (EU+Nac) HRK
= Ukupna ugovorena vrijednost bespovratnih sredstava]]*Ugovori_OPULJP3[[#This Row],[STOPA NACIONALNOG SUFINANCIRANJA %]]</f>
        <v>132807.7395</v>
      </c>
      <c r="R101" s="60">
        <f>Ugovori_OPULJP3[[#This Row],[Bespovratna sredstva - Nacionalni dio - HRK]]/7.5345</f>
        <v>17626.616165638065</v>
      </c>
      <c r="S101" s="59">
        <v>885384.93</v>
      </c>
      <c r="T101" s="60">
        <f>Ugovori_OPULJP3[[#This Row],[Bespovratna sredstva - Ukupno (EU+Nac) HRK
= Ukupna ugovorena vrijednost bespovratnih sredstava]]/7.5345</f>
        <v>117510.7744375871</v>
      </c>
      <c r="U101" s="59">
        <v>0</v>
      </c>
      <c r="V101" s="60">
        <f>Ugovori_OPULJP3[[#This Row],[Javni doprinos korisnika - HRK]]/7.5345</f>
        <v>0</v>
      </c>
      <c r="W101" s="59">
        <v>0</v>
      </c>
      <c r="X101" s="60">
        <f>Ugovori_OPULJP3[[#This Row],[Privatni doprinos korisnika - HRK]]/7.5345</f>
        <v>0</v>
      </c>
      <c r="Y101" s="61">
        <v>885384.93</v>
      </c>
      <c r="Z101" s="62">
        <f>Ugovori_OPULJP3[[#This Row],[UKUPNI PRIHVATLJIVI IZDACI
TOTAL ELIGIBLE EXPENDITURE
= Bespovratna sredstva ukupno + doprinos korisnika
= Ukupni prihvatljivi troškovi
= Ukupna ugovorena vrijednost projekta HRK]]/7.5345</f>
        <v>117510.7744375871</v>
      </c>
      <c r="AA101" s="53" t="s">
        <v>37</v>
      </c>
      <c r="AB101" s="53" t="s">
        <v>34</v>
      </c>
      <c r="AC101" s="52" t="s">
        <v>466</v>
      </c>
      <c r="AD101" s="52" t="s">
        <v>235</v>
      </c>
    </row>
    <row r="102" spans="1:30" ht="51" customHeight="1" x14ac:dyDescent="0.2">
      <c r="A102" s="50" t="s">
        <v>467</v>
      </c>
      <c r="B102" s="51" t="s">
        <v>30</v>
      </c>
      <c r="C102" s="52" t="s">
        <v>229</v>
      </c>
      <c r="D102" s="52" t="s">
        <v>230</v>
      </c>
      <c r="E102" s="53" t="s">
        <v>231</v>
      </c>
      <c r="F102" s="54" t="s">
        <v>468</v>
      </c>
      <c r="G102" s="54" t="s">
        <v>87</v>
      </c>
      <c r="H102" s="56">
        <v>43566</v>
      </c>
      <c r="I102" s="56">
        <v>44480</v>
      </c>
      <c r="J102" s="57" t="str">
        <f>IF(Ugovori_OPULJP3[[#This Row],[DATUM ZAVRŠETKA OPERACIJE]]&gt;DATE(2024,12,31),"u provedbi","završen")</f>
        <v>završen</v>
      </c>
      <c r="K102" s="55" t="s">
        <v>83</v>
      </c>
      <c r="L102" s="55" t="s">
        <v>83</v>
      </c>
      <c r="M102" s="58">
        <v>0.85</v>
      </c>
      <c r="N102" s="58">
        <v>0.15</v>
      </c>
      <c r="O102" s="59">
        <f>Ugovori_OPULJP3[[#This Row],[Bespovratna sredstva - Ukupno (EU+Nac) HRK
= Ukupna ugovorena vrijednost bespovratnih sredstava]]*Ugovori_OPULJP3[[#This Row],[EU STOPA SUFINANCIRANJA %
EU CO-FINANCING RATE %]]</f>
        <v>811320.32499999995</v>
      </c>
      <c r="P102" s="60">
        <f>Ugovori_OPULJP3[[#This Row],[Bespovratna sredstva - EU dio - HRK]]/7.5345</f>
        <v>107680.71205786713</v>
      </c>
      <c r="Q102" s="59">
        <f>Ugovori_OPULJP3[[#This Row],[Bespovratna sredstva - Ukupno (EU+Nac) HRK
= Ukupna ugovorena vrijednost bespovratnih sredstava]]*Ugovori_OPULJP3[[#This Row],[STOPA NACIONALNOG SUFINANCIRANJA %]]</f>
        <v>143174.17499999999</v>
      </c>
      <c r="R102" s="60">
        <f>Ugovori_OPULJP3[[#This Row],[Bespovratna sredstva - Nacionalni dio - HRK]]/7.5345</f>
        <v>19002.478598447142</v>
      </c>
      <c r="S102" s="59">
        <v>954494.5</v>
      </c>
      <c r="T102" s="60">
        <f>Ugovori_OPULJP3[[#This Row],[Bespovratna sredstva - Ukupno (EU+Nac) HRK
= Ukupna ugovorena vrijednost bespovratnih sredstava]]/7.5345</f>
        <v>126683.19065631428</v>
      </c>
      <c r="U102" s="59">
        <v>0</v>
      </c>
      <c r="V102" s="60">
        <f>Ugovori_OPULJP3[[#This Row],[Javni doprinos korisnika - HRK]]/7.5345</f>
        <v>0</v>
      </c>
      <c r="W102" s="59">
        <v>0</v>
      </c>
      <c r="X102" s="60">
        <f>Ugovori_OPULJP3[[#This Row],[Privatni doprinos korisnika - HRK]]/7.5345</f>
        <v>0</v>
      </c>
      <c r="Y102" s="61">
        <v>954494.5</v>
      </c>
      <c r="Z102" s="62">
        <f>Ugovori_OPULJP3[[#This Row],[UKUPNI PRIHVATLJIVI IZDACI
TOTAL ELIGIBLE EXPENDITURE
= Bespovratna sredstva ukupno + doprinos korisnika
= Ukupni prihvatljivi troškovi
= Ukupna ugovorena vrijednost projekta HRK]]/7.5345</f>
        <v>126683.19065631428</v>
      </c>
      <c r="AA102" s="53" t="s">
        <v>37</v>
      </c>
      <c r="AB102" s="53" t="s">
        <v>34</v>
      </c>
      <c r="AC102" s="52" t="s">
        <v>469</v>
      </c>
      <c r="AD102" s="52" t="s">
        <v>235</v>
      </c>
    </row>
    <row r="103" spans="1:30" ht="51" customHeight="1" x14ac:dyDescent="0.2">
      <c r="A103" s="50" t="s">
        <v>470</v>
      </c>
      <c r="B103" s="51" t="s">
        <v>30</v>
      </c>
      <c r="C103" s="52" t="s">
        <v>229</v>
      </c>
      <c r="D103" s="52" t="s">
        <v>230</v>
      </c>
      <c r="E103" s="53" t="s">
        <v>231</v>
      </c>
      <c r="F103" s="51" t="s">
        <v>471</v>
      </c>
      <c r="G103" s="51" t="s">
        <v>472</v>
      </c>
      <c r="H103" s="56">
        <v>43234</v>
      </c>
      <c r="I103" s="56">
        <v>43996</v>
      </c>
      <c r="J103" s="57" t="str">
        <f>IF(Ugovori_OPULJP3[[#This Row],[DATUM ZAVRŠETKA OPERACIJE]]&gt;DATE(2024,12,31),"u provedbi","završen")</f>
        <v>završen</v>
      </c>
      <c r="K103" s="55" t="s">
        <v>199</v>
      </c>
      <c r="L103" s="55" t="s">
        <v>199</v>
      </c>
      <c r="M103" s="58">
        <v>0.85</v>
      </c>
      <c r="N103" s="58">
        <v>0.15</v>
      </c>
      <c r="O103" s="59">
        <f>Ugovori_OPULJP3[[#This Row],[Bespovratna sredstva - Ukupno (EU+Nac) HRK
= Ukupna ugovorena vrijednost bespovratnih sredstava]]*Ugovori_OPULJP3[[#This Row],[EU STOPA SUFINANCIRANJA %
EU CO-FINANCING RATE %]]</f>
        <v>710268.27899999998</v>
      </c>
      <c r="P103" s="60">
        <f>Ugovori_OPULJP3[[#This Row],[Bespovratna sredstva - EU dio - HRK]]/7.5345</f>
        <v>94268.800716703161</v>
      </c>
      <c r="Q103" s="59">
        <f>Ugovori_OPULJP3[[#This Row],[Bespovratna sredstva - Ukupno (EU+Nac) HRK
= Ukupna ugovorena vrijednost bespovratnih sredstava]]*Ugovori_OPULJP3[[#This Row],[STOPA NACIONALNOG SUFINANCIRANJA %]]</f>
        <v>125341.461</v>
      </c>
      <c r="R103" s="60">
        <f>Ugovori_OPULJP3[[#This Row],[Bespovratna sredstva - Nacionalni dio - HRK]]/7.5345</f>
        <v>16635.670714712323</v>
      </c>
      <c r="S103" s="59">
        <v>835609.74</v>
      </c>
      <c r="T103" s="60">
        <f>Ugovori_OPULJP3[[#This Row],[Bespovratna sredstva - Ukupno (EU+Nac) HRK
= Ukupna ugovorena vrijednost bespovratnih sredstava]]/7.5345</f>
        <v>110904.47143141548</v>
      </c>
      <c r="U103" s="59">
        <v>0</v>
      </c>
      <c r="V103" s="60">
        <f>Ugovori_OPULJP3[[#This Row],[Javni doprinos korisnika - HRK]]/7.5345</f>
        <v>0</v>
      </c>
      <c r="W103" s="59">
        <v>0</v>
      </c>
      <c r="X103" s="60">
        <f>Ugovori_OPULJP3[[#This Row],[Privatni doprinos korisnika - HRK]]/7.5345</f>
        <v>0</v>
      </c>
      <c r="Y103" s="61">
        <v>835609.74</v>
      </c>
      <c r="Z103" s="62">
        <f>Ugovori_OPULJP3[[#This Row],[UKUPNI PRIHVATLJIVI IZDACI
TOTAL ELIGIBLE EXPENDITURE
= Bespovratna sredstva ukupno + doprinos korisnika
= Ukupni prihvatljivi troškovi
= Ukupna ugovorena vrijednost projekta HRK]]/7.5345</f>
        <v>110904.47143141548</v>
      </c>
      <c r="AA103" s="53" t="s">
        <v>37</v>
      </c>
      <c r="AB103" s="53" t="s">
        <v>34</v>
      </c>
      <c r="AC103" s="52" t="s">
        <v>473</v>
      </c>
      <c r="AD103" s="52" t="s">
        <v>235</v>
      </c>
    </row>
    <row r="104" spans="1:30" ht="51" customHeight="1" x14ac:dyDescent="0.2">
      <c r="A104" s="50" t="s">
        <v>474</v>
      </c>
      <c r="B104" s="51" t="s">
        <v>30</v>
      </c>
      <c r="C104" s="52" t="s">
        <v>229</v>
      </c>
      <c r="D104" s="52" t="s">
        <v>230</v>
      </c>
      <c r="E104" s="53" t="s">
        <v>231</v>
      </c>
      <c r="F104" s="54" t="s">
        <v>475</v>
      </c>
      <c r="G104" s="54" t="s">
        <v>476</v>
      </c>
      <c r="H104" s="56">
        <v>43234</v>
      </c>
      <c r="I104" s="56">
        <v>44149</v>
      </c>
      <c r="J104" s="57" t="str">
        <f>IF(Ugovori_OPULJP3[[#This Row],[DATUM ZAVRŠETKA OPERACIJE]]&gt;DATE(2024,12,31),"u provedbi","završen")</f>
        <v>završen</v>
      </c>
      <c r="K104" s="55" t="s">
        <v>78</v>
      </c>
      <c r="L104" s="55" t="s">
        <v>78</v>
      </c>
      <c r="M104" s="58">
        <v>0.85</v>
      </c>
      <c r="N104" s="58">
        <v>0.15</v>
      </c>
      <c r="O104" s="59">
        <f>Ugovori_OPULJP3[[#This Row],[Bespovratna sredstva - Ukupno (EU+Nac) HRK
= Ukupna ugovorena vrijednost bespovratnih sredstava]]*Ugovori_OPULJP3[[#This Row],[EU STOPA SUFINANCIRANJA %
EU CO-FINANCING RATE %]]</f>
        <v>1700000</v>
      </c>
      <c r="P104" s="60">
        <f>Ugovori_OPULJP3[[#This Row],[Bespovratna sredstva - EU dio - HRK]]/7.5345</f>
        <v>225628.77430486429</v>
      </c>
      <c r="Q104" s="59">
        <f>Ugovori_OPULJP3[[#This Row],[Bespovratna sredstva - Ukupno (EU+Nac) HRK
= Ukupna ugovorena vrijednost bespovratnih sredstava]]*Ugovori_OPULJP3[[#This Row],[STOPA NACIONALNOG SUFINANCIRANJA %]]</f>
        <v>300000</v>
      </c>
      <c r="R104" s="60">
        <f>Ugovori_OPULJP3[[#This Row],[Bespovratna sredstva - Nacionalni dio - HRK]]/7.5345</f>
        <v>39816.842524387816</v>
      </c>
      <c r="S104" s="59">
        <v>2000000</v>
      </c>
      <c r="T104" s="60">
        <f>Ugovori_OPULJP3[[#This Row],[Bespovratna sredstva - Ukupno (EU+Nac) HRK
= Ukupna ugovorena vrijednost bespovratnih sredstava]]/7.5345</f>
        <v>265445.6168292521</v>
      </c>
      <c r="U104" s="59">
        <v>0</v>
      </c>
      <c r="V104" s="60">
        <f>Ugovori_OPULJP3[[#This Row],[Javni doprinos korisnika - HRK]]/7.5345</f>
        <v>0</v>
      </c>
      <c r="W104" s="59">
        <v>0</v>
      </c>
      <c r="X104" s="60">
        <f>Ugovori_OPULJP3[[#This Row],[Privatni doprinos korisnika - HRK]]/7.5345</f>
        <v>0</v>
      </c>
      <c r="Y104" s="61">
        <v>2000000</v>
      </c>
      <c r="Z104" s="62">
        <f>Ugovori_OPULJP3[[#This Row],[UKUPNI PRIHVATLJIVI IZDACI
TOTAL ELIGIBLE EXPENDITURE
= Bespovratna sredstva ukupno + doprinos korisnika
= Ukupni prihvatljivi troškovi
= Ukupna ugovorena vrijednost projekta HRK]]/7.5345</f>
        <v>265445.6168292521</v>
      </c>
      <c r="AA104" s="53" t="s">
        <v>37</v>
      </c>
      <c r="AB104" s="53" t="s">
        <v>34</v>
      </c>
      <c r="AC104" s="52" t="s">
        <v>477</v>
      </c>
      <c r="AD104" s="52" t="s">
        <v>235</v>
      </c>
    </row>
    <row r="105" spans="1:30" ht="51" customHeight="1" x14ac:dyDescent="0.2">
      <c r="A105" s="50" t="s">
        <v>478</v>
      </c>
      <c r="B105" s="51" t="s">
        <v>30</v>
      </c>
      <c r="C105" s="52" t="s">
        <v>229</v>
      </c>
      <c r="D105" s="52" t="s">
        <v>230</v>
      </c>
      <c r="E105" s="53" t="s">
        <v>231</v>
      </c>
      <c r="F105" s="54" t="s">
        <v>479</v>
      </c>
      <c r="G105" s="54" t="s">
        <v>480</v>
      </c>
      <c r="H105" s="56">
        <v>43550</v>
      </c>
      <c r="I105" s="56">
        <v>44465</v>
      </c>
      <c r="J105" s="57" t="str">
        <f>IF(Ugovori_OPULJP3[[#This Row],[DATUM ZAVRŠETKA OPERACIJE]]&gt;DATE(2024,12,31),"u provedbi","završen")</f>
        <v>završen</v>
      </c>
      <c r="K105" s="55" t="s">
        <v>78</v>
      </c>
      <c r="L105" s="55" t="s">
        <v>78</v>
      </c>
      <c r="M105" s="58">
        <v>0.85</v>
      </c>
      <c r="N105" s="58">
        <v>0.15</v>
      </c>
      <c r="O105" s="59">
        <f>Ugovori_OPULJP3[[#This Row],[Bespovratna sredstva - Ukupno (EU+Nac) HRK
= Ukupna ugovorena vrijednost bespovratnih sredstava]]*Ugovori_OPULJP3[[#This Row],[EU STOPA SUFINANCIRANJA %
EU CO-FINANCING RATE %]]</f>
        <v>449159.10799999995</v>
      </c>
      <c r="P105" s="60">
        <f>Ugovori_OPULJP3[[#This Row],[Bespovratna sredstva - EU dio - HRK]]/7.5345</f>
        <v>59613.658238768323</v>
      </c>
      <c r="Q105" s="59">
        <f>Ugovori_OPULJP3[[#This Row],[Bespovratna sredstva - Ukupno (EU+Nac) HRK
= Ukupna ugovorena vrijednost bespovratnih sredstava]]*Ugovori_OPULJP3[[#This Row],[STOPA NACIONALNOG SUFINANCIRANJA %]]</f>
        <v>79263.371999999988</v>
      </c>
      <c r="R105" s="60">
        <f>Ugovori_OPULJP3[[#This Row],[Bespovratna sredstva - Nacionalni dio - HRK]]/7.5345</f>
        <v>10520.057336253232</v>
      </c>
      <c r="S105" s="59">
        <v>528422.48</v>
      </c>
      <c r="T105" s="60">
        <f>Ugovori_OPULJP3[[#This Row],[Bespovratna sredstva - Ukupno (EU+Nac) HRK
= Ukupna ugovorena vrijednost bespovratnih sredstava]]/7.5345</f>
        <v>70133.715575021561</v>
      </c>
      <c r="U105" s="59">
        <v>0</v>
      </c>
      <c r="V105" s="60">
        <f>Ugovori_OPULJP3[[#This Row],[Javni doprinos korisnika - HRK]]/7.5345</f>
        <v>0</v>
      </c>
      <c r="W105" s="59">
        <v>0</v>
      </c>
      <c r="X105" s="60">
        <f>Ugovori_OPULJP3[[#This Row],[Privatni doprinos korisnika - HRK]]/7.5345</f>
        <v>0</v>
      </c>
      <c r="Y105" s="61">
        <v>528422.48</v>
      </c>
      <c r="Z105" s="62">
        <f>Ugovori_OPULJP3[[#This Row],[UKUPNI PRIHVATLJIVI IZDACI
TOTAL ELIGIBLE EXPENDITURE
= Bespovratna sredstva ukupno + doprinos korisnika
= Ukupni prihvatljivi troškovi
= Ukupna ugovorena vrijednost projekta HRK]]/7.5345</f>
        <v>70133.715575021561</v>
      </c>
      <c r="AA105" s="53" t="s">
        <v>37</v>
      </c>
      <c r="AB105" s="53" t="s">
        <v>34</v>
      </c>
      <c r="AC105" s="52" t="s">
        <v>481</v>
      </c>
      <c r="AD105" s="52" t="s">
        <v>235</v>
      </c>
    </row>
    <row r="106" spans="1:30" ht="51" customHeight="1" x14ac:dyDescent="0.2">
      <c r="A106" s="50" t="s">
        <v>482</v>
      </c>
      <c r="B106" s="51" t="s">
        <v>30</v>
      </c>
      <c r="C106" s="52" t="s">
        <v>229</v>
      </c>
      <c r="D106" s="52" t="s">
        <v>230</v>
      </c>
      <c r="E106" s="53" t="s">
        <v>231</v>
      </c>
      <c r="F106" s="54" t="s">
        <v>483</v>
      </c>
      <c r="G106" s="54" t="s">
        <v>484</v>
      </c>
      <c r="H106" s="56">
        <v>43234</v>
      </c>
      <c r="I106" s="56">
        <v>44149</v>
      </c>
      <c r="J106" s="57" t="str">
        <f>IF(Ugovori_OPULJP3[[#This Row],[DATUM ZAVRŠETKA OPERACIJE]]&gt;DATE(2024,12,31),"u provedbi","završen")</f>
        <v>završen</v>
      </c>
      <c r="K106" s="55" t="s">
        <v>185</v>
      </c>
      <c r="L106" s="55" t="s">
        <v>185</v>
      </c>
      <c r="M106" s="58">
        <v>0.85</v>
      </c>
      <c r="N106" s="58">
        <v>0.15</v>
      </c>
      <c r="O106" s="59">
        <f>Ugovori_OPULJP3[[#This Row],[Bespovratna sredstva - Ukupno (EU+Nac) HRK
= Ukupna ugovorena vrijednost bespovratnih sredstava]]*Ugovori_OPULJP3[[#This Row],[EU STOPA SUFINANCIRANJA %
EU CO-FINANCING RATE %]]</f>
        <v>831333.93200000003</v>
      </c>
      <c r="P106" s="60">
        <f>Ugovori_OPULJP3[[#This Row],[Bespovratna sredstva - EU dio - HRK]]/7.5345</f>
        <v>110336.97418541377</v>
      </c>
      <c r="Q106" s="59">
        <f>Ugovori_OPULJP3[[#This Row],[Bespovratna sredstva - Ukupno (EU+Nac) HRK
= Ukupna ugovorena vrijednost bespovratnih sredstava]]*Ugovori_OPULJP3[[#This Row],[STOPA NACIONALNOG SUFINANCIRANJA %]]</f>
        <v>146705.98800000001</v>
      </c>
      <c r="R106" s="60">
        <f>Ugovori_OPULJP3[[#This Row],[Bespovratna sredstva - Nacionalni dio - HRK]]/7.5345</f>
        <v>19471.230738602429</v>
      </c>
      <c r="S106" s="59">
        <v>978039.92</v>
      </c>
      <c r="T106" s="60">
        <f>Ugovori_OPULJP3[[#This Row],[Bespovratna sredstva - Ukupno (EU+Nac) HRK
= Ukupna ugovorena vrijednost bespovratnih sredstava]]/7.5345</f>
        <v>129808.20492401619</v>
      </c>
      <c r="U106" s="59">
        <v>0</v>
      </c>
      <c r="V106" s="60">
        <f>Ugovori_OPULJP3[[#This Row],[Javni doprinos korisnika - HRK]]/7.5345</f>
        <v>0</v>
      </c>
      <c r="W106" s="59">
        <v>0</v>
      </c>
      <c r="X106" s="60">
        <f>Ugovori_OPULJP3[[#This Row],[Privatni doprinos korisnika - HRK]]/7.5345</f>
        <v>0</v>
      </c>
      <c r="Y106" s="61">
        <v>978039.92</v>
      </c>
      <c r="Z106" s="62">
        <f>Ugovori_OPULJP3[[#This Row],[UKUPNI PRIHVATLJIVI IZDACI
TOTAL ELIGIBLE EXPENDITURE
= Bespovratna sredstva ukupno + doprinos korisnika
= Ukupni prihvatljivi troškovi
= Ukupna ugovorena vrijednost projekta HRK]]/7.5345</f>
        <v>129808.20492401619</v>
      </c>
      <c r="AA106" s="53" t="s">
        <v>37</v>
      </c>
      <c r="AB106" s="53" t="s">
        <v>34</v>
      </c>
      <c r="AC106" s="52" t="s">
        <v>485</v>
      </c>
      <c r="AD106" s="52" t="s">
        <v>235</v>
      </c>
    </row>
    <row r="107" spans="1:30" ht="63.75" customHeight="1" x14ac:dyDescent="0.2">
      <c r="A107" s="50" t="s">
        <v>486</v>
      </c>
      <c r="B107" s="51" t="s">
        <v>30</v>
      </c>
      <c r="C107" s="52" t="s">
        <v>229</v>
      </c>
      <c r="D107" s="52" t="s">
        <v>230</v>
      </c>
      <c r="E107" s="53" t="s">
        <v>231</v>
      </c>
      <c r="F107" s="54" t="s">
        <v>487</v>
      </c>
      <c r="G107" s="54" t="s">
        <v>488</v>
      </c>
      <c r="H107" s="56">
        <v>43550</v>
      </c>
      <c r="I107" s="56">
        <v>44281</v>
      </c>
      <c r="J107" s="57" t="str">
        <f>IF(Ugovori_OPULJP3[[#This Row],[DATUM ZAVRŠETKA OPERACIJE]]&gt;DATE(2024,12,31),"u provedbi","završen")</f>
        <v>završen</v>
      </c>
      <c r="K107" s="55" t="s">
        <v>185</v>
      </c>
      <c r="L107" s="55" t="s">
        <v>185</v>
      </c>
      <c r="M107" s="58">
        <v>0.85</v>
      </c>
      <c r="N107" s="58">
        <v>0.15</v>
      </c>
      <c r="O107" s="59">
        <f>Ugovori_OPULJP3[[#This Row],[Bespovratna sredstva - Ukupno (EU+Nac) HRK
= Ukupna ugovorena vrijednost bespovratnih sredstava]]*Ugovori_OPULJP3[[#This Row],[EU STOPA SUFINANCIRANJA %
EU CO-FINANCING RATE %]]</f>
        <v>401697.25</v>
      </c>
      <c r="P107" s="60">
        <f>Ugovori_OPULJP3[[#This Row],[Bespovratna sredstva - EU dio - HRK]]/7.5345</f>
        <v>53314.387152432144</v>
      </c>
      <c r="Q107" s="59">
        <f>Ugovori_OPULJP3[[#This Row],[Bespovratna sredstva - Ukupno (EU+Nac) HRK
= Ukupna ugovorena vrijednost bespovratnih sredstava]]*Ugovori_OPULJP3[[#This Row],[STOPA NACIONALNOG SUFINANCIRANJA %]]</f>
        <v>70887.75</v>
      </c>
      <c r="R107" s="60">
        <f>Ugovori_OPULJP3[[#This Row],[Bespovratna sredstva - Nacionalni dio - HRK]]/7.5345</f>
        <v>9408.4212621939078</v>
      </c>
      <c r="S107" s="59">
        <v>472585</v>
      </c>
      <c r="T107" s="60">
        <f>Ugovori_OPULJP3[[#This Row],[Bespovratna sredstva - Ukupno (EU+Nac) HRK
= Ukupna ugovorena vrijednost bespovratnih sredstava]]/7.5345</f>
        <v>62722.808414626052</v>
      </c>
      <c r="U107" s="59">
        <v>0</v>
      </c>
      <c r="V107" s="60">
        <f>Ugovori_OPULJP3[[#This Row],[Javni doprinos korisnika - HRK]]/7.5345</f>
        <v>0</v>
      </c>
      <c r="W107" s="59">
        <v>0</v>
      </c>
      <c r="X107" s="60">
        <f>Ugovori_OPULJP3[[#This Row],[Privatni doprinos korisnika - HRK]]/7.5345</f>
        <v>0</v>
      </c>
      <c r="Y107" s="61">
        <v>472585</v>
      </c>
      <c r="Z107" s="62">
        <f>Ugovori_OPULJP3[[#This Row],[UKUPNI PRIHVATLJIVI IZDACI
TOTAL ELIGIBLE EXPENDITURE
= Bespovratna sredstva ukupno + doprinos korisnika
= Ukupni prihvatljivi troškovi
= Ukupna ugovorena vrijednost projekta HRK]]/7.5345</f>
        <v>62722.808414626052</v>
      </c>
      <c r="AA107" s="53" t="s">
        <v>37</v>
      </c>
      <c r="AB107" s="53" t="s">
        <v>34</v>
      </c>
      <c r="AC107" s="52" t="s">
        <v>489</v>
      </c>
      <c r="AD107" s="52" t="s">
        <v>235</v>
      </c>
    </row>
    <row r="108" spans="1:30" ht="51" customHeight="1" x14ac:dyDescent="0.2">
      <c r="A108" s="50" t="s">
        <v>490</v>
      </c>
      <c r="B108" s="51" t="s">
        <v>30</v>
      </c>
      <c r="C108" s="52" t="s">
        <v>229</v>
      </c>
      <c r="D108" s="52" t="s">
        <v>230</v>
      </c>
      <c r="E108" s="53" t="s">
        <v>231</v>
      </c>
      <c r="F108" s="54" t="s">
        <v>491</v>
      </c>
      <c r="G108" s="54" t="s">
        <v>492</v>
      </c>
      <c r="H108" s="56">
        <v>43234</v>
      </c>
      <c r="I108" s="56">
        <v>43783</v>
      </c>
      <c r="J108" s="57" t="str">
        <f>IF(Ugovori_OPULJP3[[#This Row],[DATUM ZAVRŠETKA OPERACIJE]]&gt;DATE(2024,12,31),"u provedbi","završen")</f>
        <v>završen</v>
      </c>
      <c r="K108" s="55" t="s">
        <v>493</v>
      </c>
      <c r="L108" s="55" t="s">
        <v>270</v>
      </c>
      <c r="M108" s="58">
        <v>0.85</v>
      </c>
      <c r="N108" s="58">
        <v>0.15</v>
      </c>
      <c r="O108" s="59">
        <f>Ugovori_OPULJP3[[#This Row],[Bespovratna sredstva - Ukupno (EU+Nac) HRK
= Ukupna ugovorena vrijednost bespovratnih sredstava]]*Ugovori_OPULJP3[[#This Row],[EU STOPA SUFINANCIRANJA %
EU CO-FINANCING RATE %]]</f>
        <v>849585.76100000006</v>
      </c>
      <c r="P108" s="60">
        <f>Ugovori_OPULJP3[[#This Row],[Bespovratna sredstva - EU dio - HRK]]/7.5345</f>
        <v>112759.40818899729</v>
      </c>
      <c r="Q108" s="59">
        <f>Ugovori_OPULJP3[[#This Row],[Bespovratna sredstva - Ukupno (EU+Nac) HRK
= Ukupna ugovorena vrijednost bespovratnih sredstava]]*Ugovori_OPULJP3[[#This Row],[STOPA NACIONALNOG SUFINANCIRANJA %]]</f>
        <v>149926.899</v>
      </c>
      <c r="R108" s="60">
        <f>Ugovori_OPULJP3[[#This Row],[Bespovratna sredstva - Nacionalni dio - HRK]]/7.5345</f>
        <v>19898.71909217599</v>
      </c>
      <c r="S108" s="59">
        <v>999512.66</v>
      </c>
      <c r="T108" s="60">
        <f>Ugovori_OPULJP3[[#This Row],[Bespovratna sredstva - Ukupno (EU+Nac) HRK
= Ukupna ugovorena vrijednost bespovratnih sredstava]]/7.5345</f>
        <v>132658.12728117328</v>
      </c>
      <c r="U108" s="59">
        <v>0</v>
      </c>
      <c r="V108" s="60">
        <f>Ugovori_OPULJP3[[#This Row],[Javni doprinos korisnika - HRK]]/7.5345</f>
        <v>0</v>
      </c>
      <c r="W108" s="59">
        <v>0</v>
      </c>
      <c r="X108" s="60">
        <f>Ugovori_OPULJP3[[#This Row],[Privatni doprinos korisnika - HRK]]/7.5345</f>
        <v>0</v>
      </c>
      <c r="Y108" s="61">
        <v>999512.66</v>
      </c>
      <c r="Z108" s="62">
        <f>Ugovori_OPULJP3[[#This Row],[UKUPNI PRIHVATLJIVI IZDACI
TOTAL ELIGIBLE EXPENDITURE
= Bespovratna sredstva ukupno + doprinos korisnika
= Ukupni prihvatljivi troškovi
= Ukupna ugovorena vrijednost projekta HRK]]/7.5345</f>
        <v>132658.12728117328</v>
      </c>
      <c r="AA108" s="53" t="s">
        <v>37</v>
      </c>
      <c r="AB108" s="53" t="s">
        <v>34</v>
      </c>
      <c r="AC108" s="52" t="s">
        <v>494</v>
      </c>
      <c r="AD108" s="52" t="s">
        <v>235</v>
      </c>
    </row>
    <row r="109" spans="1:30" ht="51" customHeight="1" x14ac:dyDescent="0.2">
      <c r="A109" s="50" t="s">
        <v>495</v>
      </c>
      <c r="B109" s="51" t="s">
        <v>30</v>
      </c>
      <c r="C109" s="52" t="s">
        <v>229</v>
      </c>
      <c r="D109" s="52" t="s">
        <v>230</v>
      </c>
      <c r="E109" s="53" t="s">
        <v>231</v>
      </c>
      <c r="F109" s="54" t="s">
        <v>496</v>
      </c>
      <c r="G109" s="54" t="s">
        <v>497</v>
      </c>
      <c r="H109" s="56">
        <v>43550</v>
      </c>
      <c r="I109" s="56">
        <v>44130</v>
      </c>
      <c r="J109" s="57" t="str">
        <f>IF(Ugovori_OPULJP3[[#This Row],[DATUM ZAVRŠETKA OPERACIJE]]&gt;DATE(2024,12,31),"u provedbi","završen")</f>
        <v>završen</v>
      </c>
      <c r="K109" s="55" t="s">
        <v>36</v>
      </c>
      <c r="L109" s="55" t="s">
        <v>36</v>
      </c>
      <c r="M109" s="58">
        <v>0.85</v>
      </c>
      <c r="N109" s="58">
        <v>0.15</v>
      </c>
      <c r="O109" s="59">
        <f>Ugovori_OPULJP3[[#This Row],[Bespovratna sredstva - Ukupno (EU+Nac) HRK
= Ukupna ugovorena vrijednost bespovratnih sredstava]]*Ugovori_OPULJP3[[#This Row],[EU STOPA SUFINANCIRANJA %
EU CO-FINANCING RATE %]]</f>
        <v>826132.40799999994</v>
      </c>
      <c r="P109" s="60">
        <f>Ugovori_OPULJP3[[#This Row],[Bespovratna sredstva - EU dio - HRK]]/7.5345</f>
        <v>109646.61331209767</v>
      </c>
      <c r="Q109" s="59">
        <f>Ugovori_OPULJP3[[#This Row],[Bespovratna sredstva - Ukupno (EU+Nac) HRK
= Ukupna ugovorena vrijednost bespovratnih sredstava]]*Ugovori_OPULJP3[[#This Row],[STOPA NACIONALNOG SUFINANCIRANJA %]]</f>
        <v>145788.07199999999</v>
      </c>
      <c r="R109" s="60">
        <f>Ugovori_OPULJP3[[#This Row],[Bespovratna sredstva - Nacionalni dio - HRK]]/7.5345</f>
        <v>19349.402349193704</v>
      </c>
      <c r="S109" s="59">
        <v>971920.48</v>
      </c>
      <c r="T109" s="60">
        <f>Ugovori_OPULJP3[[#This Row],[Bespovratna sredstva - Ukupno (EU+Nac) HRK
= Ukupna ugovorena vrijednost bespovratnih sredstava]]/7.5345</f>
        <v>128996.01566129139</v>
      </c>
      <c r="U109" s="59">
        <v>0</v>
      </c>
      <c r="V109" s="60">
        <f>Ugovori_OPULJP3[[#This Row],[Javni doprinos korisnika - HRK]]/7.5345</f>
        <v>0</v>
      </c>
      <c r="W109" s="59">
        <v>0</v>
      </c>
      <c r="X109" s="60">
        <f>Ugovori_OPULJP3[[#This Row],[Privatni doprinos korisnika - HRK]]/7.5345</f>
        <v>0</v>
      </c>
      <c r="Y109" s="61">
        <v>971920.48</v>
      </c>
      <c r="Z109" s="62">
        <f>Ugovori_OPULJP3[[#This Row],[UKUPNI PRIHVATLJIVI IZDACI
TOTAL ELIGIBLE EXPENDITURE
= Bespovratna sredstva ukupno + doprinos korisnika
= Ukupni prihvatljivi troškovi
= Ukupna ugovorena vrijednost projekta HRK]]/7.5345</f>
        <v>128996.01566129139</v>
      </c>
      <c r="AA109" s="53" t="s">
        <v>37</v>
      </c>
      <c r="AB109" s="53" t="s">
        <v>34</v>
      </c>
      <c r="AC109" s="52" t="s">
        <v>498</v>
      </c>
      <c r="AD109" s="52" t="s">
        <v>235</v>
      </c>
    </row>
    <row r="110" spans="1:30" ht="51" customHeight="1" x14ac:dyDescent="0.2">
      <c r="A110" s="50" t="s">
        <v>499</v>
      </c>
      <c r="B110" s="51" t="s">
        <v>30</v>
      </c>
      <c r="C110" s="52" t="s">
        <v>229</v>
      </c>
      <c r="D110" s="52" t="s">
        <v>230</v>
      </c>
      <c r="E110" s="53" t="s">
        <v>231</v>
      </c>
      <c r="F110" s="54" t="s">
        <v>500</v>
      </c>
      <c r="G110" s="54" t="s">
        <v>501</v>
      </c>
      <c r="H110" s="56">
        <v>43550</v>
      </c>
      <c r="I110" s="56">
        <v>44465</v>
      </c>
      <c r="J110" s="57" t="str">
        <f>IF(Ugovori_OPULJP3[[#This Row],[DATUM ZAVRŠETKA OPERACIJE]]&gt;DATE(2024,12,31),"u provedbi","završen")</f>
        <v>završen</v>
      </c>
      <c r="K110" s="55" t="s">
        <v>243</v>
      </c>
      <c r="L110" s="55" t="s">
        <v>36</v>
      </c>
      <c r="M110" s="58">
        <v>0.85</v>
      </c>
      <c r="N110" s="58">
        <v>0.15</v>
      </c>
      <c r="O110" s="59">
        <f>Ugovori_OPULJP3[[#This Row],[Bespovratna sredstva - Ukupno (EU+Nac) HRK
= Ukupna ugovorena vrijednost bespovratnih sredstava]]*Ugovori_OPULJP3[[#This Row],[EU STOPA SUFINANCIRANJA %
EU CO-FINANCING RATE %]]</f>
        <v>700846.30099999998</v>
      </c>
      <c r="P110" s="60">
        <f>Ugovori_OPULJP3[[#This Row],[Bespovratna sredstva - EU dio - HRK]]/7.5345</f>
        <v>93018.289335722337</v>
      </c>
      <c r="Q110" s="59">
        <f>Ugovori_OPULJP3[[#This Row],[Bespovratna sredstva - Ukupno (EU+Nac) HRK
= Ukupna ugovorena vrijednost bespovratnih sredstava]]*Ugovori_OPULJP3[[#This Row],[STOPA NACIONALNOG SUFINANCIRANJA %]]</f>
        <v>123678.75900000001</v>
      </c>
      <c r="R110" s="60">
        <f>Ugovori_OPULJP3[[#This Row],[Bespovratna sredstva - Nacionalni dio - HRK]]/7.5345</f>
        <v>16414.992235715708</v>
      </c>
      <c r="S110" s="59">
        <v>824525.06</v>
      </c>
      <c r="T110" s="60">
        <f>Ugovori_OPULJP3[[#This Row],[Bespovratna sredstva - Ukupno (EU+Nac) HRK
= Ukupna ugovorena vrijednost bespovratnih sredstava]]/7.5345</f>
        <v>109433.28157143806</v>
      </c>
      <c r="U110" s="59">
        <v>0</v>
      </c>
      <c r="V110" s="60">
        <f>Ugovori_OPULJP3[[#This Row],[Javni doprinos korisnika - HRK]]/7.5345</f>
        <v>0</v>
      </c>
      <c r="W110" s="59">
        <v>0</v>
      </c>
      <c r="X110" s="60">
        <f>Ugovori_OPULJP3[[#This Row],[Privatni doprinos korisnika - HRK]]/7.5345</f>
        <v>0</v>
      </c>
      <c r="Y110" s="61">
        <v>824525.06</v>
      </c>
      <c r="Z110" s="62">
        <f>Ugovori_OPULJP3[[#This Row],[UKUPNI PRIHVATLJIVI IZDACI
TOTAL ELIGIBLE EXPENDITURE
= Bespovratna sredstva ukupno + doprinos korisnika
= Ukupni prihvatljivi troškovi
= Ukupna ugovorena vrijednost projekta HRK]]/7.5345</f>
        <v>109433.28157143806</v>
      </c>
      <c r="AA110" s="53" t="s">
        <v>37</v>
      </c>
      <c r="AB110" s="53" t="s">
        <v>34</v>
      </c>
      <c r="AC110" s="52" t="s">
        <v>502</v>
      </c>
      <c r="AD110" s="52" t="s">
        <v>235</v>
      </c>
    </row>
    <row r="111" spans="1:30" ht="51" customHeight="1" x14ac:dyDescent="0.2">
      <c r="A111" s="50" t="s">
        <v>503</v>
      </c>
      <c r="B111" s="51" t="s">
        <v>30</v>
      </c>
      <c r="C111" s="52" t="s">
        <v>229</v>
      </c>
      <c r="D111" s="52" t="s">
        <v>230</v>
      </c>
      <c r="E111" s="53" t="s">
        <v>231</v>
      </c>
      <c r="F111" s="54" t="s">
        <v>504</v>
      </c>
      <c r="G111" s="54" t="s">
        <v>505</v>
      </c>
      <c r="H111" s="56">
        <v>43234</v>
      </c>
      <c r="I111" s="56">
        <v>44057</v>
      </c>
      <c r="J111" s="57" t="str">
        <f>IF(Ugovori_OPULJP3[[#This Row],[DATUM ZAVRŠETKA OPERACIJE]]&gt;DATE(2024,12,31),"u provedbi","završen")</f>
        <v>završen</v>
      </c>
      <c r="K111" s="55" t="s">
        <v>370</v>
      </c>
      <c r="L111" s="55" t="s">
        <v>370</v>
      </c>
      <c r="M111" s="58">
        <v>0.85</v>
      </c>
      <c r="N111" s="58">
        <v>0.15</v>
      </c>
      <c r="O111" s="59">
        <f>Ugovori_OPULJP3[[#This Row],[Bespovratna sredstva - Ukupno (EU+Nac) HRK
= Ukupna ugovorena vrijednost bespovratnih sredstava]]*Ugovori_OPULJP3[[#This Row],[EU STOPA SUFINANCIRANJA %
EU CO-FINANCING RATE %]]</f>
        <v>1520518.216</v>
      </c>
      <c r="P111" s="60">
        <f>Ugovori_OPULJP3[[#This Row],[Bespovratna sredstva - EU dio - HRK]]/7.5345</f>
        <v>201807.44787311699</v>
      </c>
      <c r="Q111" s="59">
        <f>Ugovori_OPULJP3[[#This Row],[Bespovratna sredstva - Ukupno (EU+Nac) HRK
= Ukupna ugovorena vrijednost bespovratnih sredstava]]*Ugovori_OPULJP3[[#This Row],[STOPA NACIONALNOG SUFINANCIRANJA %]]</f>
        <v>268326.74400000001</v>
      </c>
      <c r="R111" s="60">
        <f>Ugovori_OPULJP3[[#This Row],[Bespovratna sredstva - Nacionalni dio - HRK]]/7.5345</f>
        <v>35613.079036432413</v>
      </c>
      <c r="S111" s="59">
        <v>1788844.96</v>
      </c>
      <c r="T111" s="60">
        <f>Ugovori_OPULJP3[[#This Row],[Bespovratna sredstva - Ukupno (EU+Nac) HRK
= Ukupna ugovorena vrijednost bespovratnih sredstava]]/7.5345</f>
        <v>237420.5269095494</v>
      </c>
      <c r="U111" s="59">
        <v>0</v>
      </c>
      <c r="V111" s="60">
        <f>Ugovori_OPULJP3[[#This Row],[Javni doprinos korisnika - HRK]]/7.5345</f>
        <v>0</v>
      </c>
      <c r="W111" s="59">
        <v>0</v>
      </c>
      <c r="X111" s="60">
        <f>Ugovori_OPULJP3[[#This Row],[Privatni doprinos korisnika - HRK]]/7.5345</f>
        <v>0</v>
      </c>
      <c r="Y111" s="61">
        <v>1788844.96</v>
      </c>
      <c r="Z111" s="62">
        <f>Ugovori_OPULJP3[[#This Row],[UKUPNI PRIHVATLJIVI IZDACI
TOTAL ELIGIBLE EXPENDITURE
= Bespovratna sredstva ukupno + doprinos korisnika
= Ukupni prihvatljivi troškovi
= Ukupna ugovorena vrijednost projekta HRK]]/7.5345</f>
        <v>237420.5269095494</v>
      </c>
      <c r="AA111" s="53" t="s">
        <v>37</v>
      </c>
      <c r="AB111" s="53" t="s">
        <v>34</v>
      </c>
      <c r="AC111" s="52" t="s">
        <v>506</v>
      </c>
      <c r="AD111" s="52" t="s">
        <v>235</v>
      </c>
    </row>
    <row r="112" spans="1:30" ht="51" customHeight="1" x14ac:dyDescent="0.2">
      <c r="A112" s="50" t="s">
        <v>507</v>
      </c>
      <c r="B112" s="51" t="s">
        <v>30</v>
      </c>
      <c r="C112" s="52" t="s">
        <v>229</v>
      </c>
      <c r="D112" s="52" t="s">
        <v>230</v>
      </c>
      <c r="E112" s="53" t="s">
        <v>231</v>
      </c>
      <c r="F112" s="54" t="s">
        <v>508</v>
      </c>
      <c r="G112" s="54" t="s">
        <v>509</v>
      </c>
      <c r="H112" s="56">
        <v>43550</v>
      </c>
      <c r="I112" s="56">
        <v>44130</v>
      </c>
      <c r="J112" s="57" t="str">
        <f>IF(Ugovori_OPULJP3[[#This Row],[DATUM ZAVRŠETKA OPERACIJE]]&gt;DATE(2024,12,31),"u provedbi","završen")</f>
        <v>završen</v>
      </c>
      <c r="K112" s="55" t="s">
        <v>108</v>
      </c>
      <c r="L112" s="55" t="s">
        <v>103</v>
      </c>
      <c r="M112" s="58">
        <v>0.85</v>
      </c>
      <c r="N112" s="58">
        <v>0.15</v>
      </c>
      <c r="O112" s="59">
        <f>Ugovori_OPULJP3[[#This Row],[Bespovratna sredstva - Ukupno (EU+Nac) HRK
= Ukupna ugovorena vrijednost bespovratnih sredstava]]*Ugovori_OPULJP3[[#This Row],[EU STOPA SUFINANCIRANJA %
EU CO-FINANCING RATE %]]</f>
        <v>844765.598</v>
      </c>
      <c r="P112" s="60">
        <f>Ugovori_OPULJP3[[#This Row],[Bespovratna sredstva - EU dio - HRK]]/7.5345</f>
        <v>112119.66261862101</v>
      </c>
      <c r="Q112" s="59">
        <f>Ugovori_OPULJP3[[#This Row],[Bespovratna sredstva - Ukupno (EU+Nac) HRK
= Ukupna ugovorena vrijednost bespovratnih sredstava]]*Ugovori_OPULJP3[[#This Row],[STOPA NACIONALNOG SUFINANCIRANJA %]]</f>
        <v>149076.28200000001</v>
      </c>
      <c r="R112" s="60">
        <f>Ugovori_OPULJP3[[#This Row],[Bespovratna sredstva - Nacionalni dio - HRK]]/7.5345</f>
        <v>19785.822815050768</v>
      </c>
      <c r="S112" s="59">
        <v>993841.88</v>
      </c>
      <c r="T112" s="60">
        <f>Ugovori_OPULJP3[[#This Row],[Bespovratna sredstva - Ukupno (EU+Nac) HRK
= Ukupna ugovorena vrijednost bespovratnih sredstava]]/7.5345</f>
        <v>131905.48543367177</v>
      </c>
      <c r="U112" s="59">
        <v>0</v>
      </c>
      <c r="V112" s="60">
        <f>Ugovori_OPULJP3[[#This Row],[Javni doprinos korisnika - HRK]]/7.5345</f>
        <v>0</v>
      </c>
      <c r="W112" s="59">
        <v>0</v>
      </c>
      <c r="X112" s="60">
        <f>Ugovori_OPULJP3[[#This Row],[Privatni doprinos korisnika - HRK]]/7.5345</f>
        <v>0</v>
      </c>
      <c r="Y112" s="61">
        <v>993841.88</v>
      </c>
      <c r="Z112" s="62">
        <f>Ugovori_OPULJP3[[#This Row],[UKUPNI PRIHVATLJIVI IZDACI
TOTAL ELIGIBLE EXPENDITURE
= Bespovratna sredstva ukupno + doprinos korisnika
= Ukupni prihvatljivi troškovi
= Ukupna ugovorena vrijednost projekta HRK]]/7.5345</f>
        <v>131905.48543367177</v>
      </c>
      <c r="AA112" s="53" t="s">
        <v>37</v>
      </c>
      <c r="AB112" s="53" t="s">
        <v>34</v>
      </c>
      <c r="AC112" s="52" t="s">
        <v>510</v>
      </c>
      <c r="AD112" s="52" t="s">
        <v>235</v>
      </c>
    </row>
    <row r="113" spans="1:30" ht="51" customHeight="1" x14ac:dyDescent="0.2">
      <c r="A113" s="50" t="s">
        <v>511</v>
      </c>
      <c r="B113" s="51" t="s">
        <v>30</v>
      </c>
      <c r="C113" s="52" t="s">
        <v>229</v>
      </c>
      <c r="D113" s="52" t="s">
        <v>230</v>
      </c>
      <c r="E113" s="53" t="s">
        <v>231</v>
      </c>
      <c r="F113" s="54" t="s">
        <v>512</v>
      </c>
      <c r="G113" s="54" t="s">
        <v>290</v>
      </c>
      <c r="H113" s="56">
        <v>43234</v>
      </c>
      <c r="I113" s="56">
        <v>44149</v>
      </c>
      <c r="J113" s="57" t="str">
        <f>IF(Ugovori_OPULJP3[[#This Row],[DATUM ZAVRŠETKA OPERACIJE]]&gt;DATE(2024,12,31),"u provedbi","završen")</f>
        <v>završen</v>
      </c>
      <c r="K113" s="55" t="s">
        <v>83</v>
      </c>
      <c r="L113" s="55" t="s">
        <v>83</v>
      </c>
      <c r="M113" s="58">
        <v>0.85</v>
      </c>
      <c r="N113" s="58">
        <v>0.15</v>
      </c>
      <c r="O113" s="59">
        <f>Ugovori_OPULJP3[[#This Row],[Bespovratna sredstva - Ukupno (EU+Nac) HRK
= Ukupna ugovorena vrijednost bespovratnih sredstava]]*Ugovori_OPULJP3[[#This Row],[EU STOPA SUFINANCIRANJA %
EU CO-FINANCING RATE %]]</f>
        <v>1684290.8015000001</v>
      </c>
      <c r="P113" s="60">
        <f>Ugovori_OPULJP3[[#This Row],[Bespovratna sredstva - EU dio - HRK]]/7.5345</f>
        <v>223543.80536200147</v>
      </c>
      <c r="Q113" s="59">
        <f>Ugovori_OPULJP3[[#This Row],[Bespovratna sredstva - Ukupno (EU+Nac) HRK
= Ukupna ugovorena vrijednost bespovratnih sredstava]]*Ugovori_OPULJP3[[#This Row],[STOPA NACIONALNOG SUFINANCIRANJA %]]</f>
        <v>297227.78850000002</v>
      </c>
      <c r="R113" s="60">
        <f>Ugovori_OPULJP3[[#This Row],[Bespovratna sredstva - Nacionalni dio - HRK]]/7.5345</f>
        <v>39448.906828588493</v>
      </c>
      <c r="S113" s="59">
        <v>1981518.59</v>
      </c>
      <c r="T113" s="60">
        <f>Ugovori_OPULJP3[[#This Row],[Bespovratna sredstva - Ukupno (EU+Nac) HRK
= Ukupna ugovorena vrijednost bespovratnih sredstava]]/7.5345</f>
        <v>262992.71219058993</v>
      </c>
      <c r="U113" s="59">
        <v>0</v>
      </c>
      <c r="V113" s="60">
        <f>Ugovori_OPULJP3[[#This Row],[Javni doprinos korisnika - HRK]]/7.5345</f>
        <v>0</v>
      </c>
      <c r="W113" s="59">
        <v>0</v>
      </c>
      <c r="X113" s="60">
        <f>Ugovori_OPULJP3[[#This Row],[Privatni doprinos korisnika - HRK]]/7.5345</f>
        <v>0</v>
      </c>
      <c r="Y113" s="61">
        <v>1981518.59</v>
      </c>
      <c r="Z113" s="62">
        <f>Ugovori_OPULJP3[[#This Row],[UKUPNI PRIHVATLJIVI IZDACI
TOTAL ELIGIBLE EXPENDITURE
= Bespovratna sredstva ukupno + doprinos korisnika
= Ukupni prihvatljivi troškovi
= Ukupna ugovorena vrijednost projekta HRK]]/7.5345</f>
        <v>262992.71219058993</v>
      </c>
      <c r="AA113" s="53" t="s">
        <v>37</v>
      </c>
      <c r="AB113" s="53" t="s">
        <v>34</v>
      </c>
      <c r="AC113" s="52" t="s">
        <v>513</v>
      </c>
      <c r="AD113" s="52" t="s">
        <v>235</v>
      </c>
    </row>
    <row r="114" spans="1:30" ht="51" customHeight="1" x14ac:dyDescent="0.2">
      <c r="A114" s="50" t="s">
        <v>514</v>
      </c>
      <c r="B114" s="51" t="s">
        <v>30</v>
      </c>
      <c r="C114" s="52" t="s">
        <v>229</v>
      </c>
      <c r="D114" s="52" t="s">
        <v>230</v>
      </c>
      <c r="E114" s="53" t="s">
        <v>231</v>
      </c>
      <c r="F114" s="54" t="s">
        <v>515</v>
      </c>
      <c r="G114" s="54" t="s">
        <v>516</v>
      </c>
      <c r="H114" s="56">
        <v>43234</v>
      </c>
      <c r="I114" s="56">
        <v>44026</v>
      </c>
      <c r="J114" s="57" t="str">
        <f>IF(Ugovori_OPULJP3[[#This Row],[DATUM ZAVRŠETKA OPERACIJE]]&gt;DATE(2024,12,31),"u provedbi","završen")</f>
        <v>završen</v>
      </c>
      <c r="K114" s="55" t="s">
        <v>424</v>
      </c>
      <c r="L114" s="55" t="s">
        <v>424</v>
      </c>
      <c r="M114" s="58">
        <v>0.85</v>
      </c>
      <c r="N114" s="58">
        <v>0.15</v>
      </c>
      <c r="O114" s="59">
        <f>Ugovori_OPULJP3[[#This Row],[Bespovratna sredstva - Ukupno (EU+Nac) HRK
= Ukupna ugovorena vrijednost bespovratnih sredstava]]*Ugovori_OPULJP3[[#This Row],[EU STOPA SUFINANCIRANJA %
EU CO-FINANCING RATE %]]</f>
        <v>1636958.6279999998</v>
      </c>
      <c r="P114" s="60">
        <f>Ugovori_OPULJP3[[#This Row],[Bespovratna sredstva - EU dio - HRK]]/7.5345</f>
        <v>217261.74636671308</v>
      </c>
      <c r="Q114" s="59">
        <f>Ugovori_OPULJP3[[#This Row],[Bespovratna sredstva - Ukupno (EU+Nac) HRK
= Ukupna ugovorena vrijednost bespovratnih sredstava]]*Ugovori_OPULJP3[[#This Row],[STOPA NACIONALNOG SUFINANCIRANJA %]]</f>
        <v>288875.05199999997</v>
      </c>
      <c r="R114" s="60">
        <f>Ugovori_OPULJP3[[#This Row],[Bespovratna sredstva - Nacionalni dio - HRK]]/7.5345</f>
        <v>38340.308182361136</v>
      </c>
      <c r="S114" s="59">
        <v>1925833.68</v>
      </c>
      <c r="T114" s="60">
        <f>Ugovori_OPULJP3[[#This Row],[Bespovratna sredstva - Ukupno (EU+Nac) HRK
= Ukupna ugovorena vrijednost bespovratnih sredstava]]/7.5345</f>
        <v>255602.05454907424</v>
      </c>
      <c r="U114" s="59">
        <v>0</v>
      </c>
      <c r="V114" s="60">
        <f>Ugovori_OPULJP3[[#This Row],[Javni doprinos korisnika - HRK]]/7.5345</f>
        <v>0</v>
      </c>
      <c r="W114" s="59">
        <v>0</v>
      </c>
      <c r="X114" s="60">
        <f>Ugovori_OPULJP3[[#This Row],[Privatni doprinos korisnika - HRK]]/7.5345</f>
        <v>0</v>
      </c>
      <c r="Y114" s="61">
        <v>1925833.68</v>
      </c>
      <c r="Z114" s="62">
        <f>Ugovori_OPULJP3[[#This Row],[UKUPNI PRIHVATLJIVI IZDACI
TOTAL ELIGIBLE EXPENDITURE
= Bespovratna sredstva ukupno + doprinos korisnika
= Ukupni prihvatljivi troškovi
= Ukupna ugovorena vrijednost projekta HRK]]/7.5345</f>
        <v>255602.05454907424</v>
      </c>
      <c r="AA114" s="53" t="s">
        <v>37</v>
      </c>
      <c r="AB114" s="53" t="s">
        <v>34</v>
      </c>
      <c r="AC114" s="52" t="s">
        <v>517</v>
      </c>
      <c r="AD114" s="52" t="s">
        <v>235</v>
      </c>
    </row>
    <row r="115" spans="1:30" ht="51" customHeight="1" x14ac:dyDescent="0.2">
      <c r="A115" s="50" t="s">
        <v>518</v>
      </c>
      <c r="B115" s="51" t="s">
        <v>30</v>
      </c>
      <c r="C115" s="52" t="s">
        <v>229</v>
      </c>
      <c r="D115" s="52" t="s">
        <v>230</v>
      </c>
      <c r="E115" s="53" t="s">
        <v>231</v>
      </c>
      <c r="F115" s="54" t="s">
        <v>519</v>
      </c>
      <c r="G115" s="54" t="s">
        <v>520</v>
      </c>
      <c r="H115" s="56">
        <v>43242</v>
      </c>
      <c r="I115" s="56">
        <v>43973</v>
      </c>
      <c r="J115" s="57" t="str">
        <f>IF(Ugovori_OPULJP3[[#This Row],[DATUM ZAVRŠETKA OPERACIJE]]&gt;DATE(2024,12,31),"u provedbi","završen")</f>
        <v>završen</v>
      </c>
      <c r="K115" s="55" t="s">
        <v>93</v>
      </c>
      <c r="L115" s="55" t="s">
        <v>93</v>
      </c>
      <c r="M115" s="58">
        <v>0.85</v>
      </c>
      <c r="N115" s="58">
        <v>0.15</v>
      </c>
      <c r="O115" s="59">
        <f>Ugovori_OPULJP3[[#This Row],[Bespovratna sredstva - Ukupno (EU+Nac) HRK
= Ukupna ugovorena vrijednost bespovratnih sredstava]]*Ugovori_OPULJP3[[#This Row],[EU STOPA SUFINANCIRANJA %
EU CO-FINANCING RATE %]]</f>
        <v>1439580.281</v>
      </c>
      <c r="P115" s="60">
        <f>Ugovori_OPULJP3[[#This Row],[Bespovratna sredstva - EU dio - HRK]]/7.5345</f>
        <v>191065.13783263651</v>
      </c>
      <c r="Q115" s="59">
        <f>Ugovori_OPULJP3[[#This Row],[Bespovratna sredstva - Ukupno (EU+Nac) HRK
= Ukupna ugovorena vrijednost bespovratnih sredstava]]*Ugovori_OPULJP3[[#This Row],[STOPA NACIONALNOG SUFINANCIRANJA %]]</f>
        <v>254043.579</v>
      </c>
      <c r="R115" s="60">
        <f>Ugovori_OPULJP3[[#This Row],[Bespovratna sredstva - Nacionalni dio - HRK]]/7.5345</f>
        <v>33717.377264582916</v>
      </c>
      <c r="S115" s="59">
        <v>1693623.86</v>
      </c>
      <c r="T115" s="60">
        <f>Ugovori_OPULJP3[[#This Row],[Bespovratna sredstva - Ukupno (EU+Nac) HRK
= Ukupna ugovorena vrijednost bespovratnih sredstava]]/7.5345</f>
        <v>224782.51509721947</v>
      </c>
      <c r="U115" s="59">
        <v>0</v>
      </c>
      <c r="V115" s="60">
        <f>Ugovori_OPULJP3[[#This Row],[Javni doprinos korisnika - HRK]]/7.5345</f>
        <v>0</v>
      </c>
      <c r="W115" s="59">
        <v>0</v>
      </c>
      <c r="X115" s="60">
        <f>Ugovori_OPULJP3[[#This Row],[Privatni doprinos korisnika - HRK]]/7.5345</f>
        <v>0</v>
      </c>
      <c r="Y115" s="61">
        <v>1693623.86</v>
      </c>
      <c r="Z115" s="62">
        <f>Ugovori_OPULJP3[[#This Row],[UKUPNI PRIHVATLJIVI IZDACI
TOTAL ELIGIBLE EXPENDITURE
= Bespovratna sredstva ukupno + doprinos korisnika
= Ukupni prihvatljivi troškovi
= Ukupna ugovorena vrijednost projekta HRK]]/7.5345</f>
        <v>224782.51509721947</v>
      </c>
      <c r="AA115" s="53" t="s">
        <v>37</v>
      </c>
      <c r="AB115" s="53" t="s">
        <v>34</v>
      </c>
      <c r="AC115" s="52" t="s">
        <v>521</v>
      </c>
      <c r="AD115" s="52" t="s">
        <v>235</v>
      </c>
    </row>
    <row r="116" spans="1:30" ht="51" customHeight="1" x14ac:dyDescent="0.2">
      <c r="A116" s="50" t="s">
        <v>522</v>
      </c>
      <c r="B116" s="51" t="s">
        <v>30</v>
      </c>
      <c r="C116" s="52" t="s">
        <v>229</v>
      </c>
      <c r="D116" s="52" t="s">
        <v>230</v>
      </c>
      <c r="E116" s="53" t="s">
        <v>231</v>
      </c>
      <c r="F116" s="54" t="s">
        <v>523</v>
      </c>
      <c r="G116" s="54" t="s">
        <v>524</v>
      </c>
      <c r="H116" s="56">
        <v>43234</v>
      </c>
      <c r="I116" s="56">
        <v>43844</v>
      </c>
      <c r="J116" s="57" t="str">
        <f>IF(Ugovori_OPULJP3[[#This Row],[DATUM ZAVRŠETKA OPERACIJE]]&gt;DATE(2024,12,31),"u provedbi","završen")</f>
        <v>završen</v>
      </c>
      <c r="K116" s="55" t="s">
        <v>199</v>
      </c>
      <c r="L116" s="55" t="s">
        <v>199</v>
      </c>
      <c r="M116" s="58">
        <v>0.85</v>
      </c>
      <c r="N116" s="58">
        <v>0.15</v>
      </c>
      <c r="O116" s="59">
        <f>Ugovori_OPULJP3[[#This Row],[Bespovratna sredstva - Ukupno (EU+Nac) HRK
= Ukupna ugovorena vrijednost bespovratnih sredstava]]*Ugovori_OPULJP3[[#This Row],[EU STOPA SUFINANCIRANJA %
EU CO-FINANCING RATE %]]</f>
        <v>845197.80599999998</v>
      </c>
      <c r="P116" s="60">
        <f>Ugovori_OPULJP3[[#This Row],[Bespovratna sredstva - EU dio - HRK]]/7.5345</f>
        <v>112177.02647820026</v>
      </c>
      <c r="Q116" s="59">
        <f>Ugovori_OPULJP3[[#This Row],[Bespovratna sredstva - Ukupno (EU+Nac) HRK
= Ukupna ugovorena vrijednost bespovratnih sredstava]]*Ugovori_OPULJP3[[#This Row],[STOPA NACIONALNOG SUFINANCIRANJA %]]</f>
        <v>149152.554</v>
      </c>
      <c r="R116" s="60">
        <f>Ugovori_OPULJP3[[#This Row],[Bespovratna sredstva - Nacionalni dio - HRK]]/7.5345</f>
        <v>19795.945849094165</v>
      </c>
      <c r="S116" s="59">
        <v>994350.36</v>
      </c>
      <c r="T116" s="60">
        <f>Ugovori_OPULJP3[[#This Row],[Bespovratna sredstva - Ukupno (EU+Nac) HRK
= Ukupna ugovorena vrijednost bespovratnih sredstava]]/7.5345</f>
        <v>131972.97232729444</v>
      </c>
      <c r="U116" s="59">
        <v>0</v>
      </c>
      <c r="V116" s="60">
        <f>Ugovori_OPULJP3[[#This Row],[Javni doprinos korisnika - HRK]]/7.5345</f>
        <v>0</v>
      </c>
      <c r="W116" s="59">
        <v>0</v>
      </c>
      <c r="X116" s="60">
        <f>Ugovori_OPULJP3[[#This Row],[Privatni doprinos korisnika - HRK]]/7.5345</f>
        <v>0</v>
      </c>
      <c r="Y116" s="61">
        <v>994350.36</v>
      </c>
      <c r="Z116" s="62">
        <f>Ugovori_OPULJP3[[#This Row],[UKUPNI PRIHVATLJIVI IZDACI
TOTAL ELIGIBLE EXPENDITURE
= Bespovratna sredstva ukupno + doprinos korisnika
= Ukupni prihvatljivi troškovi
= Ukupna ugovorena vrijednost projekta HRK]]/7.5345</f>
        <v>131972.97232729444</v>
      </c>
      <c r="AA116" s="53" t="s">
        <v>37</v>
      </c>
      <c r="AB116" s="53" t="s">
        <v>34</v>
      </c>
      <c r="AC116" s="52" t="s">
        <v>525</v>
      </c>
      <c r="AD116" s="52" t="s">
        <v>235</v>
      </c>
    </row>
    <row r="117" spans="1:30" ht="51" customHeight="1" x14ac:dyDescent="0.2">
      <c r="A117" s="50" t="s">
        <v>526</v>
      </c>
      <c r="B117" s="51" t="s">
        <v>30</v>
      </c>
      <c r="C117" s="52" t="s">
        <v>229</v>
      </c>
      <c r="D117" s="52" t="s">
        <v>230</v>
      </c>
      <c r="E117" s="53" t="s">
        <v>231</v>
      </c>
      <c r="F117" s="54" t="s">
        <v>527</v>
      </c>
      <c r="G117" s="54" t="s">
        <v>528</v>
      </c>
      <c r="H117" s="56">
        <v>43567</v>
      </c>
      <c r="I117" s="56">
        <v>44024</v>
      </c>
      <c r="J117" s="57" t="str">
        <f>IF(Ugovori_OPULJP3[[#This Row],[DATUM ZAVRŠETKA OPERACIJE]]&gt;DATE(2024,12,31),"u provedbi","završen")</f>
        <v>završen</v>
      </c>
      <c r="K117" s="55" t="s">
        <v>248</v>
      </c>
      <c r="L117" s="55" t="s">
        <v>36</v>
      </c>
      <c r="M117" s="58">
        <v>0.85</v>
      </c>
      <c r="N117" s="58">
        <v>0.15</v>
      </c>
      <c r="O117" s="59">
        <f>Ugovori_OPULJP3[[#This Row],[Bespovratna sredstva - Ukupno (EU+Nac) HRK
= Ukupna ugovorena vrijednost bespovratnih sredstava]]*Ugovori_OPULJP3[[#This Row],[EU STOPA SUFINANCIRANJA %
EU CO-FINANCING RATE %]]</f>
        <v>573373.79</v>
      </c>
      <c r="P117" s="60">
        <f>Ugovori_OPULJP3[[#This Row],[Bespovratna sredstva - EU dio - HRK]]/7.5345</f>
        <v>76099.779680138032</v>
      </c>
      <c r="Q117" s="59">
        <f>Ugovori_OPULJP3[[#This Row],[Bespovratna sredstva - Ukupno (EU+Nac) HRK
= Ukupna ugovorena vrijednost bespovratnih sredstava]]*Ugovori_OPULJP3[[#This Row],[STOPA NACIONALNOG SUFINANCIRANJA %]]</f>
        <v>101183.61</v>
      </c>
      <c r="R117" s="60">
        <f>Ugovori_OPULJP3[[#This Row],[Bespovratna sredstva - Nacionalni dio - HRK]]/7.5345</f>
        <v>13429.372884730241</v>
      </c>
      <c r="S117" s="59">
        <v>674557.4</v>
      </c>
      <c r="T117" s="60">
        <f>Ugovori_OPULJP3[[#This Row],[Bespovratna sredstva - Ukupno (EU+Nac) HRK
= Ukupna ugovorena vrijednost bespovratnih sredstava]]/7.5345</f>
        <v>89529.152564868273</v>
      </c>
      <c r="U117" s="59">
        <v>0</v>
      </c>
      <c r="V117" s="60">
        <f>Ugovori_OPULJP3[[#This Row],[Javni doprinos korisnika - HRK]]/7.5345</f>
        <v>0</v>
      </c>
      <c r="W117" s="59">
        <v>0</v>
      </c>
      <c r="X117" s="60">
        <f>Ugovori_OPULJP3[[#This Row],[Privatni doprinos korisnika - HRK]]/7.5345</f>
        <v>0</v>
      </c>
      <c r="Y117" s="61">
        <v>674557.4</v>
      </c>
      <c r="Z117" s="62">
        <f>Ugovori_OPULJP3[[#This Row],[UKUPNI PRIHVATLJIVI IZDACI
TOTAL ELIGIBLE EXPENDITURE
= Bespovratna sredstva ukupno + doprinos korisnika
= Ukupni prihvatljivi troškovi
= Ukupna ugovorena vrijednost projekta HRK]]/7.5345</f>
        <v>89529.152564868273</v>
      </c>
      <c r="AA117" s="53" t="s">
        <v>37</v>
      </c>
      <c r="AB117" s="53" t="s">
        <v>34</v>
      </c>
      <c r="AC117" s="52" t="s">
        <v>529</v>
      </c>
      <c r="AD117" s="52" t="s">
        <v>235</v>
      </c>
    </row>
    <row r="118" spans="1:30" ht="51" customHeight="1" x14ac:dyDescent="0.2">
      <c r="A118" s="50" t="s">
        <v>530</v>
      </c>
      <c r="B118" s="51" t="s">
        <v>30</v>
      </c>
      <c r="C118" s="52" t="s">
        <v>229</v>
      </c>
      <c r="D118" s="52" t="s">
        <v>230</v>
      </c>
      <c r="E118" s="53" t="s">
        <v>231</v>
      </c>
      <c r="F118" s="54" t="s">
        <v>531</v>
      </c>
      <c r="G118" s="54" t="s">
        <v>532</v>
      </c>
      <c r="H118" s="56">
        <v>43550</v>
      </c>
      <c r="I118" s="56">
        <v>43916</v>
      </c>
      <c r="J118" s="57" t="str">
        <f>IF(Ugovori_OPULJP3[[#This Row],[DATUM ZAVRŠETKA OPERACIJE]]&gt;DATE(2024,12,31),"u provedbi","završen")</f>
        <v>završen</v>
      </c>
      <c r="K118" s="55" t="s">
        <v>533</v>
      </c>
      <c r="L118" s="55" t="s">
        <v>172</v>
      </c>
      <c r="M118" s="58">
        <v>0.85</v>
      </c>
      <c r="N118" s="58">
        <v>0.15</v>
      </c>
      <c r="O118" s="59">
        <f>Ugovori_OPULJP3[[#This Row],[Bespovratna sredstva - Ukupno (EU+Nac) HRK
= Ukupna ugovorena vrijednost bespovratnih sredstava]]*Ugovori_OPULJP3[[#This Row],[EU STOPA SUFINANCIRANJA %
EU CO-FINANCING RATE %]]</f>
        <v>840368.62449999992</v>
      </c>
      <c r="P118" s="60">
        <f>Ugovori_OPULJP3[[#This Row],[Bespovratna sredstva - EU dio - HRK]]/7.5345</f>
        <v>111536.0839471763</v>
      </c>
      <c r="Q118" s="59">
        <f>Ugovori_OPULJP3[[#This Row],[Bespovratna sredstva - Ukupno (EU+Nac) HRK
= Ukupna ugovorena vrijednost bespovratnih sredstava]]*Ugovori_OPULJP3[[#This Row],[STOPA NACIONALNOG SUFINANCIRANJA %]]</f>
        <v>148300.3455</v>
      </c>
      <c r="R118" s="60">
        <f>Ugovori_OPULJP3[[#This Row],[Bespovratna sredstva - Nacionalni dio - HRK]]/7.5345</f>
        <v>19682.838343619351</v>
      </c>
      <c r="S118" s="59">
        <v>988668.97</v>
      </c>
      <c r="T118" s="60">
        <f>Ugovori_OPULJP3[[#This Row],[Bespovratna sredstva - Ukupno (EU+Nac) HRK
= Ukupna ugovorena vrijednost bespovratnih sredstava]]/7.5345</f>
        <v>131218.92229079566</v>
      </c>
      <c r="U118" s="59">
        <v>0</v>
      </c>
      <c r="V118" s="60">
        <f>Ugovori_OPULJP3[[#This Row],[Javni doprinos korisnika - HRK]]/7.5345</f>
        <v>0</v>
      </c>
      <c r="W118" s="59">
        <v>0</v>
      </c>
      <c r="X118" s="60">
        <f>Ugovori_OPULJP3[[#This Row],[Privatni doprinos korisnika - HRK]]/7.5345</f>
        <v>0</v>
      </c>
      <c r="Y118" s="61">
        <v>988668.97</v>
      </c>
      <c r="Z118" s="62">
        <f>Ugovori_OPULJP3[[#This Row],[UKUPNI PRIHVATLJIVI IZDACI
TOTAL ELIGIBLE EXPENDITURE
= Bespovratna sredstva ukupno + doprinos korisnika
= Ukupni prihvatljivi troškovi
= Ukupna ugovorena vrijednost projekta HRK]]/7.5345</f>
        <v>131218.92229079566</v>
      </c>
      <c r="AA118" s="53" t="s">
        <v>37</v>
      </c>
      <c r="AB118" s="53" t="s">
        <v>34</v>
      </c>
      <c r="AC118" s="52" t="s">
        <v>534</v>
      </c>
      <c r="AD118" s="52" t="s">
        <v>235</v>
      </c>
    </row>
    <row r="119" spans="1:30" ht="51" customHeight="1" x14ac:dyDescent="0.2">
      <c r="A119" s="50" t="s">
        <v>535</v>
      </c>
      <c r="B119" s="51" t="s">
        <v>30</v>
      </c>
      <c r="C119" s="52" t="s">
        <v>229</v>
      </c>
      <c r="D119" s="52" t="s">
        <v>230</v>
      </c>
      <c r="E119" s="53" t="s">
        <v>231</v>
      </c>
      <c r="F119" s="54" t="s">
        <v>536</v>
      </c>
      <c r="G119" s="54" t="s">
        <v>537</v>
      </c>
      <c r="H119" s="56">
        <v>43234</v>
      </c>
      <c r="I119" s="56">
        <v>44057</v>
      </c>
      <c r="J119" s="57" t="str">
        <f>IF(Ugovori_OPULJP3[[#This Row],[DATUM ZAVRŠETKA OPERACIJE]]&gt;DATE(2024,12,31),"u provedbi","završen")</f>
        <v>završen</v>
      </c>
      <c r="K119" s="55" t="s">
        <v>248</v>
      </c>
      <c r="L119" s="55" t="s">
        <v>248</v>
      </c>
      <c r="M119" s="58">
        <v>0.85</v>
      </c>
      <c r="N119" s="58">
        <v>0.15</v>
      </c>
      <c r="O119" s="59">
        <f>Ugovori_OPULJP3[[#This Row],[Bespovratna sredstva - Ukupno (EU+Nac) HRK
= Ukupna ugovorena vrijednost bespovratnih sredstava]]*Ugovori_OPULJP3[[#This Row],[EU STOPA SUFINANCIRANJA %
EU CO-FINANCING RATE %]]</f>
        <v>1689865.875</v>
      </c>
      <c r="P119" s="60">
        <f>Ugovori_OPULJP3[[#This Row],[Bespovratna sredstva - EU dio - HRK]]/7.5345</f>
        <v>224283.7447740394</v>
      </c>
      <c r="Q119" s="59">
        <f>Ugovori_OPULJP3[[#This Row],[Bespovratna sredstva - Ukupno (EU+Nac) HRK
= Ukupna ugovorena vrijednost bespovratnih sredstava]]*Ugovori_OPULJP3[[#This Row],[STOPA NACIONALNOG SUFINANCIRANJA %]]</f>
        <v>298211.625</v>
      </c>
      <c r="R119" s="60">
        <f>Ugovori_OPULJP3[[#This Row],[Bespovratna sredstva - Nacionalni dio - HRK]]/7.5345</f>
        <v>39579.48437188931</v>
      </c>
      <c r="S119" s="59">
        <v>1988077.5</v>
      </c>
      <c r="T119" s="60">
        <f>Ugovori_OPULJP3[[#This Row],[Bespovratna sredstva - Ukupno (EU+Nac) HRK
= Ukupna ugovorena vrijednost bespovratnih sredstava]]/7.5345</f>
        <v>263863.22914592869</v>
      </c>
      <c r="U119" s="59">
        <v>0</v>
      </c>
      <c r="V119" s="60">
        <f>Ugovori_OPULJP3[[#This Row],[Javni doprinos korisnika - HRK]]/7.5345</f>
        <v>0</v>
      </c>
      <c r="W119" s="59">
        <v>0</v>
      </c>
      <c r="X119" s="60">
        <f>Ugovori_OPULJP3[[#This Row],[Privatni doprinos korisnika - HRK]]/7.5345</f>
        <v>0</v>
      </c>
      <c r="Y119" s="61">
        <v>1988077.5</v>
      </c>
      <c r="Z119" s="62">
        <f>Ugovori_OPULJP3[[#This Row],[UKUPNI PRIHVATLJIVI IZDACI
TOTAL ELIGIBLE EXPENDITURE
= Bespovratna sredstva ukupno + doprinos korisnika
= Ukupni prihvatljivi troškovi
= Ukupna ugovorena vrijednost projekta HRK]]/7.5345</f>
        <v>263863.22914592869</v>
      </c>
      <c r="AA119" s="53" t="s">
        <v>37</v>
      </c>
      <c r="AB119" s="53" t="s">
        <v>34</v>
      </c>
      <c r="AC119" s="52" t="s">
        <v>538</v>
      </c>
      <c r="AD119" s="52" t="s">
        <v>235</v>
      </c>
    </row>
    <row r="120" spans="1:30" ht="51" customHeight="1" x14ac:dyDescent="0.2">
      <c r="A120" s="50" t="s">
        <v>539</v>
      </c>
      <c r="B120" s="51" t="s">
        <v>30</v>
      </c>
      <c r="C120" s="52" t="s">
        <v>229</v>
      </c>
      <c r="D120" s="52" t="s">
        <v>230</v>
      </c>
      <c r="E120" s="53" t="s">
        <v>231</v>
      </c>
      <c r="F120" s="54" t="s">
        <v>540</v>
      </c>
      <c r="G120" s="54" t="s">
        <v>541</v>
      </c>
      <c r="H120" s="56">
        <v>43550</v>
      </c>
      <c r="I120" s="56">
        <v>44100</v>
      </c>
      <c r="J120" s="57" t="str">
        <f>IF(Ugovori_OPULJP3[[#This Row],[DATUM ZAVRŠETKA OPERACIJE]]&gt;DATE(2024,12,31),"u provedbi","završen")</f>
        <v>završen</v>
      </c>
      <c r="K120" s="55" t="s">
        <v>542</v>
      </c>
      <c r="L120" s="55" t="s">
        <v>210</v>
      </c>
      <c r="M120" s="58">
        <v>0.85</v>
      </c>
      <c r="N120" s="58">
        <v>0.15</v>
      </c>
      <c r="O120" s="59">
        <f>Ugovori_OPULJP3[[#This Row],[Bespovratna sredstva - Ukupno (EU+Nac) HRK
= Ukupna ugovorena vrijednost bespovratnih sredstava]]*Ugovori_OPULJP3[[#This Row],[EU STOPA SUFINANCIRANJA %
EU CO-FINANCING RATE %]]</f>
        <v>793939.69499999995</v>
      </c>
      <c r="P120" s="60">
        <f>Ugovori_OPULJP3[[#This Row],[Bespovratna sredstva - EU dio - HRK]]/7.5345</f>
        <v>105373.90603225163</v>
      </c>
      <c r="Q120" s="59">
        <f>Ugovori_OPULJP3[[#This Row],[Bespovratna sredstva - Ukupno (EU+Nac) HRK
= Ukupna ugovorena vrijednost bespovratnih sredstava]]*Ugovori_OPULJP3[[#This Row],[STOPA NACIONALNOG SUFINANCIRANJA %]]</f>
        <v>140107.00499999998</v>
      </c>
      <c r="R120" s="60">
        <f>Ugovori_OPULJP3[[#This Row],[Bespovratna sredstva - Nacionalni dio - HRK]]/7.5345</f>
        <v>18595.39518216205</v>
      </c>
      <c r="S120" s="59">
        <v>934046.7</v>
      </c>
      <c r="T120" s="60">
        <f>Ugovori_OPULJP3[[#This Row],[Bespovratna sredstva - Ukupno (EU+Nac) HRK
= Ukupna ugovorena vrijednost bespovratnih sredstava]]/7.5345</f>
        <v>123969.30121441369</v>
      </c>
      <c r="U120" s="59">
        <v>0</v>
      </c>
      <c r="V120" s="60">
        <f>Ugovori_OPULJP3[[#This Row],[Javni doprinos korisnika - HRK]]/7.5345</f>
        <v>0</v>
      </c>
      <c r="W120" s="59">
        <v>0</v>
      </c>
      <c r="X120" s="60">
        <f>Ugovori_OPULJP3[[#This Row],[Privatni doprinos korisnika - HRK]]/7.5345</f>
        <v>0</v>
      </c>
      <c r="Y120" s="61">
        <v>934046.7</v>
      </c>
      <c r="Z120" s="62">
        <f>Ugovori_OPULJP3[[#This Row],[UKUPNI PRIHVATLJIVI IZDACI
TOTAL ELIGIBLE EXPENDITURE
= Bespovratna sredstva ukupno + doprinos korisnika
= Ukupni prihvatljivi troškovi
= Ukupna ugovorena vrijednost projekta HRK]]/7.5345</f>
        <v>123969.30121441369</v>
      </c>
      <c r="AA120" s="53" t="s">
        <v>37</v>
      </c>
      <c r="AB120" s="53" t="s">
        <v>34</v>
      </c>
      <c r="AC120" s="52" t="s">
        <v>543</v>
      </c>
      <c r="AD120" s="52" t="s">
        <v>235</v>
      </c>
    </row>
    <row r="121" spans="1:30" ht="51" customHeight="1" x14ac:dyDescent="0.2">
      <c r="A121" s="50" t="s">
        <v>544</v>
      </c>
      <c r="B121" s="51" t="s">
        <v>30</v>
      </c>
      <c r="C121" s="52" t="s">
        <v>229</v>
      </c>
      <c r="D121" s="52" t="s">
        <v>230</v>
      </c>
      <c r="E121" s="53" t="s">
        <v>231</v>
      </c>
      <c r="F121" s="54" t="s">
        <v>545</v>
      </c>
      <c r="G121" s="54" t="s">
        <v>546</v>
      </c>
      <c r="H121" s="56">
        <v>43234</v>
      </c>
      <c r="I121" s="56">
        <v>43783</v>
      </c>
      <c r="J121" s="57" t="str">
        <f>IF(Ugovori_OPULJP3[[#This Row],[DATUM ZAVRŠETKA OPERACIJE]]&gt;DATE(2024,12,31),"u provedbi","završen")</f>
        <v>završen</v>
      </c>
      <c r="K121" s="55" t="s">
        <v>542</v>
      </c>
      <c r="L121" s="55" t="s">
        <v>270</v>
      </c>
      <c r="M121" s="58">
        <v>0.85</v>
      </c>
      <c r="N121" s="58">
        <v>0.15</v>
      </c>
      <c r="O121" s="59">
        <f>Ugovori_OPULJP3[[#This Row],[Bespovratna sredstva - Ukupno (EU+Nac) HRK
= Ukupna ugovorena vrijednost bespovratnih sredstava]]*Ugovori_OPULJP3[[#This Row],[EU STOPA SUFINANCIRANJA %
EU CO-FINANCING RATE %]]</f>
        <v>788765.56649999996</v>
      </c>
      <c r="P121" s="60">
        <f>Ugovori_OPULJP3[[#This Row],[Bespovratna sredstva - EU dio - HRK]]/7.5345</f>
        <v>104687.18116663347</v>
      </c>
      <c r="Q121" s="59">
        <f>Ugovori_OPULJP3[[#This Row],[Bespovratna sredstva - Ukupno (EU+Nac) HRK
= Ukupna ugovorena vrijednost bespovratnih sredstava]]*Ugovori_OPULJP3[[#This Row],[STOPA NACIONALNOG SUFINANCIRANJA %]]</f>
        <v>139193.9235</v>
      </c>
      <c r="R121" s="60">
        <f>Ugovori_OPULJP3[[#This Row],[Bespovratna sredstva - Nacionalni dio - HRK]]/7.5345</f>
        <v>18474.208441170616</v>
      </c>
      <c r="S121" s="59">
        <v>927959.49</v>
      </c>
      <c r="T121" s="60">
        <f>Ugovori_OPULJP3[[#This Row],[Bespovratna sredstva - Ukupno (EU+Nac) HRK
= Ukupna ugovorena vrijednost bespovratnih sredstava]]/7.5345</f>
        <v>123161.3896078041</v>
      </c>
      <c r="U121" s="59">
        <v>0</v>
      </c>
      <c r="V121" s="60">
        <f>Ugovori_OPULJP3[[#This Row],[Javni doprinos korisnika - HRK]]/7.5345</f>
        <v>0</v>
      </c>
      <c r="W121" s="59">
        <v>0</v>
      </c>
      <c r="X121" s="60">
        <f>Ugovori_OPULJP3[[#This Row],[Privatni doprinos korisnika - HRK]]/7.5345</f>
        <v>0</v>
      </c>
      <c r="Y121" s="61">
        <v>927959.49</v>
      </c>
      <c r="Z121" s="62">
        <f>Ugovori_OPULJP3[[#This Row],[UKUPNI PRIHVATLJIVI IZDACI
TOTAL ELIGIBLE EXPENDITURE
= Bespovratna sredstva ukupno + doprinos korisnika
= Ukupni prihvatljivi troškovi
= Ukupna ugovorena vrijednost projekta HRK]]/7.5345</f>
        <v>123161.3896078041</v>
      </c>
      <c r="AA121" s="53" t="s">
        <v>37</v>
      </c>
      <c r="AB121" s="53" t="s">
        <v>34</v>
      </c>
      <c r="AC121" s="52" t="s">
        <v>547</v>
      </c>
      <c r="AD121" s="52" t="s">
        <v>235</v>
      </c>
    </row>
    <row r="122" spans="1:30" ht="51" customHeight="1" x14ac:dyDescent="0.2">
      <c r="A122" s="50" t="s">
        <v>548</v>
      </c>
      <c r="B122" s="51" t="s">
        <v>30</v>
      </c>
      <c r="C122" s="52" t="s">
        <v>229</v>
      </c>
      <c r="D122" s="52" t="s">
        <v>230</v>
      </c>
      <c r="E122" s="53" t="s">
        <v>231</v>
      </c>
      <c r="F122" s="54" t="s">
        <v>549</v>
      </c>
      <c r="G122" s="54" t="s">
        <v>550</v>
      </c>
      <c r="H122" s="56">
        <v>43550</v>
      </c>
      <c r="I122" s="56">
        <v>44191</v>
      </c>
      <c r="J122" s="57" t="str">
        <f>IF(Ugovori_OPULJP3[[#This Row],[DATUM ZAVRŠETKA OPERACIJE]]&gt;DATE(2024,12,31),"u provedbi","završen")</f>
        <v>završen</v>
      </c>
      <c r="K122" s="55" t="s">
        <v>153</v>
      </c>
      <c r="L122" s="55" t="s">
        <v>36</v>
      </c>
      <c r="M122" s="58">
        <v>0.85</v>
      </c>
      <c r="N122" s="58">
        <v>0.15</v>
      </c>
      <c r="O122" s="59">
        <f>Ugovori_OPULJP3[[#This Row],[Bespovratna sredstva - Ukupno (EU+Nac) HRK
= Ukupna ugovorena vrijednost bespovratnih sredstava]]*Ugovori_OPULJP3[[#This Row],[EU STOPA SUFINANCIRANJA %
EU CO-FINANCING RATE %]]</f>
        <v>842565.75549999997</v>
      </c>
      <c r="P122" s="60">
        <f>Ugovori_OPULJP3[[#This Row],[Bespovratna sredstva - EU dio - HRK]]/7.5345</f>
        <v>111827.69334395115</v>
      </c>
      <c r="Q122" s="59">
        <f>Ugovori_OPULJP3[[#This Row],[Bespovratna sredstva - Ukupno (EU+Nac) HRK
= Ukupna ugovorena vrijednost bespovratnih sredstava]]*Ugovori_OPULJP3[[#This Row],[STOPA NACIONALNOG SUFINANCIRANJA %]]</f>
        <v>148688.07449999999</v>
      </c>
      <c r="R122" s="60">
        <f>Ugovori_OPULJP3[[#This Row],[Bespovratna sredstva - Nacionalni dio - HRK]]/7.5345</f>
        <v>19734.298825403144</v>
      </c>
      <c r="S122" s="59">
        <v>991253.83</v>
      </c>
      <c r="T122" s="60">
        <f>Ugovori_OPULJP3[[#This Row],[Bespovratna sredstva - Ukupno (EU+Nac) HRK
= Ukupna ugovorena vrijednost bespovratnih sredstava]]/7.5345</f>
        <v>131561.99216935429</v>
      </c>
      <c r="U122" s="59">
        <v>0</v>
      </c>
      <c r="V122" s="60">
        <f>Ugovori_OPULJP3[[#This Row],[Javni doprinos korisnika - HRK]]/7.5345</f>
        <v>0</v>
      </c>
      <c r="W122" s="59">
        <v>0</v>
      </c>
      <c r="X122" s="60">
        <f>Ugovori_OPULJP3[[#This Row],[Privatni doprinos korisnika - HRK]]/7.5345</f>
        <v>0</v>
      </c>
      <c r="Y122" s="61">
        <v>991253.83</v>
      </c>
      <c r="Z122" s="62">
        <f>Ugovori_OPULJP3[[#This Row],[UKUPNI PRIHVATLJIVI IZDACI
TOTAL ELIGIBLE EXPENDITURE
= Bespovratna sredstva ukupno + doprinos korisnika
= Ukupni prihvatljivi troškovi
= Ukupna ugovorena vrijednost projekta HRK]]/7.5345</f>
        <v>131561.99216935429</v>
      </c>
      <c r="AA122" s="53" t="s">
        <v>37</v>
      </c>
      <c r="AB122" s="53" t="s">
        <v>34</v>
      </c>
      <c r="AC122" s="52" t="s">
        <v>551</v>
      </c>
      <c r="AD122" s="52" t="s">
        <v>235</v>
      </c>
    </row>
    <row r="123" spans="1:30" ht="51" customHeight="1" x14ac:dyDescent="0.2">
      <c r="A123" s="50" t="s">
        <v>552</v>
      </c>
      <c r="B123" s="51" t="s">
        <v>30</v>
      </c>
      <c r="C123" s="52" t="s">
        <v>229</v>
      </c>
      <c r="D123" s="52" t="s">
        <v>230</v>
      </c>
      <c r="E123" s="53" t="s">
        <v>231</v>
      </c>
      <c r="F123" s="54" t="s">
        <v>553</v>
      </c>
      <c r="G123" s="54" t="s">
        <v>554</v>
      </c>
      <c r="H123" s="56">
        <v>43550</v>
      </c>
      <c r="I123" s="56">
        <v>43916</v>
      </c>
      <c r="J123" s="57" t="str">
        <f>IF(Ugovori_OPULJP3[[#This Row],[DATUM ZAVRŠETKA OPERACIJE]]&gt;DATE(2024,12,31),"u provedbi","završen")</f>
        <v>završen</v>
      </c>
      <c r="K123" s="55" t="s">
        <v>36</v>
      </c>
      <c r="L123" s="55" t="s">
        <v>36</v>
      </c>
      <c r="M123" s="58">
        <v>0.85</v>
      </c>
      <c r="N123" s="58">
        <v>0.15</v>
      </c>
      <c r="O123" s="59">
        <f>Ugovori_OPULJP3[[#This Row],[Bespovratna sredstva - Ukupno (EU+Nac) HRK
= Ukupna ugovorena vrijednost bespovratnih sredstava]]*Ugovori_OPULJP3[[#This Row],[EU STOPA SUFINANCIRANJA %
EU CO-FINANCING RATE %]]</f>
        <v>451665.68150000001</v>
      </c>
      <c r="P123" s="60">
        <f>Ugovori_OPULJP3[[#This Row],[Bespovratna sredstva - EU dio - HRK]]/7.5345</f>
        <v>59946.337713186011</v>
      </c>
      <c r="Q123" s="59">
        <f>Ugovori_OPULJP3[[#This Row],[Bespovratna sredstva - Ukupno (EU+Nac) HRK
= Ukupna ugovorena vrijednost bespovratnih sredstava]]*Ugovori_OPULJP3[[#This Row],[STOPA NACIONALNOG SUFINANCIRANJA %]]</f>
        <v>79705.708499999993</v>
      </c>
      <c r="R123" s="60">
        <f>Ugovori_OPULJP3[[#This Row],[Bespovratna sredstva - Nacionalni dio - HRK]]/7.5345</f>
        <v>10578.76547879753</v>
      </c>
      <c r="S123" s="59">
        <v>531371.39</v>
      </c>
      <c r="T123" s="60">
        <f>Ugovori_OPULJP3[[#This Row],[Bespovratna sredstva - Ukupno (EU+Nac) HRK
= Ukupna ugovorena vrijednost bespovratnih sredstava]]/7.5345</f>
        <v>70525.103191983537</v>
      </c>
      <c r="U123" s="59">
        <v>0</v>
      </c>
      <c r="V123" s="60">
        <f>Ugovori_OPULJP3[[#This Row],[Javni doprinos korisnika - HRK]]/7.5345</f>
        <v>0</v>
      </c>
      <c r="W123" s="59">
        <v>0</v>
      </c>
      <c r="X123" s="60">
        <f>Ugovori_OPULJP3[[#This Row],[Privatni doprinos korisnika - HRK]]/7.5345</f>
        <v>0</v>
      </c>
      <c r="Y123" s="61">
        <v>531371.39</v>
      </c>
      <c r="Z123" s="62">
        <f>Ugovori_OPULJP3[[#This Row],[UKUPNI PRIHVATLJIVI IZDACI
TOTAL ELIGIBLE EXPENDITURE
= Bespovratna sredstva ukupno + doprinos korisnika
= Ukupni prihvatljivi troškovi
= Ukupna ugovorena vrijednost projekta HRK]]/7.5345</f>
        <v>70525.103191983537</v>
      </c>
      <c r="AA123" s="53" t="s">
        <v>37</v>
      </c>
      <c r="AB123" s="53" t="s">
        <v>34</v>
      </c>
      <c r="AC123" s="52" t="s">
        <v>555</v>
      </c>
      <c r="AD123" s="52" t="s">
        <v>235</v>
      </c>
    </row>
    <row r="124" spans="1:30" ht="51" customHeight="1" x14ac:dyDescent="0.2">
      <c r="A124" s="50" t="s">
        <v>556</v>
      </c>
      <c r="B124" s="51" t="s">
        <v>30</v>
      </c>
      <c r="C124" s="52" t="s">
        <v>229</v>
      </c>
      <c r="D124" s="52" t="s">
        <v>230</v>
      </c>
      <c r="E124" s="53" t="s">
        <v>231</v>
      </c>
      <c r="F124" s="54" t="s">
        <v>557</v>
      </c>
      <c r="G124" s="54" t="s">
        <v>558</v>
      </c>
      <c r="H124" s="56">
        <v>43550</v>
      </c>
      <c r="I124" s="56">
        <v>44465</v>
      </c>
      <c r="J124" s="57" t="str">
        <f>IF(Ugovori_OPULJP3[[#This Row],[DATUM ZAVRŠETKA OPERACIJE]]&gt;DATE(2024,12,31),"u provedbi","završen")</f>
        <v>završen</v>
      </c>
      <c r="K124" s="55" t="s">
        <v>248</v>
      </c>
      <c r="L124" s="55" t="s">
        <v>248</v>
      </c>
      <c r="M124" s="58">
        <v>0.85</v>
      </c>
      <c r="N124" s="58">
        <v>0.15</v>
      </c>
      <c r="O124" s="59">
        <f>Ugovori_OPULJP3[[#This Row],[Bespovratna sredstva - Ukupno (EU+Nac) HRK
= Ukupna ugovorena vrijednost bespovratnih sredstava]]*Ugovori_OPULJP3[[#This Row],[EU STOPA SUFINANCIRANJA %
EU CO-FINANCING RATE %]]</f>
        <v>849964.46149999998</v>
      </c>
      <c r="P124" s="60">
        <f>Ugovori_OPULJP3[[#This Row],[Bespovratna sredstva - EU dio - HRK]]/7.5345</f>
        <v>112809.67038290529</v>
      </c>
      <c r="Q124" s="59">
        <f>Ugovori_OPULJP3[[#This Row],[Bespovratna sredstva - Ukupno (EU+Nac) HRK
= Ukupna ugovorena vrijednost bespovratnih sredstava]]*Ugovori_OPULJP3[[#This Row],[STOPA NACIONALNOG SUFINANCIRANJA %]]</f>
        <v>149993.7285</v>
      </c>
      <c r="R124" s="60">
        <f>Ugovori_OPULJP3[[#This Row],[Bespovratna sredstva - Nacionalni dio - HRK]]/7.5345</f>
        <v>19907.588891100935</v>
      </c>
      <c r="S124" s="59">
        <v>999958.19</v>
      </c>
      <c r="T124" s="60">
        <f>Ugovori_OPULJP3[[#This Row],[Bespovratna sredstva - Ukupno (EU+Nac) HRK
= Ukupna ugovorena vrijednost bespovratnih sredstava]]/7.5345</f>
        <v>132717.25927400621</v>
      </c>
      <c r="U124" s="59">
        <v>0</v>
      </c>
      <c r="V124" s="60">
        <f>Ugovori_OPULJP3[[#This Row],[Javni doprinos korisnika - HRK]]/7.5345</f>
        <v>0</v>
      </c>
      <c r="W124" s="59">
        <v>0</v>
      </c>
      <c r="X124" s="60">
        <f>Ugovori_OPULJP3[[#This Row],[Privatni doprinos korisnika - HRK]]/7.5345</f>
        <v>0</v>
      </c>
      <c r="Y124" s="61">
        <v>999958.19</v>
      </c>
      <c r="Z124" s="62">
        <f>Ugovori_OPULJP3[[#This Row],[UKUPNI PRIHVATLJIVI IZDACI
TOTAL ELIGIBLE EXPENDITURE
= Bespovratna sredstva ukupno + doprinos korisnika
= Ukupni prihvatljivi troškovi
= Ukupna ugovorena vrijednost projekta HRK]]/7.5345</f>
        <v>132717.25927400621</v>
      </c>
      <c r="AA124" s="53" t="s">
        <v>37</v>
      </c>
      <c r="AB124" s="53" t="s">
        <v>34</v>
      </c>
      <c r="AC124" s="52" t="s">
        <v>559</v>
      </c>
      <c r="AD124" s="52" t="s">
        <v>235</v>
      </c>
    </row>
    <row r="125" spans="1:30" ht="51" customHeight="1" x14ac:dyDescent="0.2">
      <c r="A125" s="50" t="s">
        <v>560</v>
      </c>
      <c r="B125" s="51" t="s">
        <v>30</v>
      </c>
      <c r="C125" s="52" t="s">
        <v>229</v>
      </c>
      <c r="D125" s="52" t="s">
        <v>230</v>
      </c>
      <c r="E125" s="53" t="s">
        <v>231</v>
      </c>
      <c r="F125" s="54" t="s">
        <v>561</v>
      </c>
      <c r="G125" s="54" t="s">
        <v>128</v>
      </c>
      <c r="H125" s="56">
        <v>43550</v>
      </c>
      <c r="I125" s="56">
        <v>44465</v>
      </c>
      <c r="J125" s="57" t="str">
        <f>IF(Ugovori_OPULJP3[[#This Row],[DATUM ZAVRŠETKA OPERACIJE]]&gt;DATE(2024,12,31),"u provedbi","završen")</f>
        <v>završen</v>
      </c>
      <c r="K125" s="55" t="s">
        <v>129</v>
      </c>
      <c r="L125" s="55" t="s">
        <v>129</v>
      </c>
      <c r="M125" s="58">
        <v>0.85</v>
      </c>
      <c r="N125" s="58">
        <v>0.15</v>
      </c>
      <c r="O125" s="59">
        <f>Ugovori_OPULJP3[[#This Row],[Bespovratna sredstva - Ukupno (EU+Nac) HRK
= Ukupna ugovorena vrijednost bespovratnih sredstava]]*Ugovori_OPULJP3[[#This Row],[EU STOPA SUFINANCIRANJA %
EU CO-FINANCING RATE %]]</f>
        <v>831001.9219999999</v>
      </c>
      <c r="P125" s="60">
        <f>Ugovori_OPULJP3[[#This Row],[Bespovratna sredstva - EU dio - HRK]]/7.5345</f>
        <v>110292.908885792</v>
      </c>
      <c r="Q125" s="59">
        <f>Ugovori_OPULJP3[[#This Row],[Bespovratna sredstva - Ukupno (EU+Nac) HRK
= Ukupna ugovorena vrijednost bespovratnih sredstava]]*Ugovori_OPULJP3[[#This Row],[STOPA NACIONALNOG SUFINANCIRANJA %]]</f>
        <v>146647.39799999999</v>
      </c>
      <c r="R125" s="60">
        <f>Ugovori_OPULJP3[[#This Row],[Bespovratna sredstva - Nacionalni dio - HRK]]/7.5345</f>
        <v>19463.454509257412</v>
      </c>
      <c r="S125" s="59">
        <v>977649.32</v>
      </c>
      <c r="T125" s="60">
        <f>Ugovori_OPULJP3[[#This Row],[Bespovratna sredstva - Ukupno (EU+Nac) HRK
= Ukupna ugovorena vrijednost bespovratnih sredstava]]/7.5345</f>
        <v>129756.36339504943</v>
      </c>
      <c r="U125" s="59">
        <v>0</v>
      </c>
      <c r="V125" s="60">
        <f>Ugovori_OPULJP3[[#This Row],[Javni doprinos korisnika - HRK]]/7.5345</f>
        <v>0</v>
      </c>
      <c r="W125" s="59">
        <v>0</v>
      </c>
      <c r="X125" s="60">
        <f>Ugovori_OPULJP3[[#This Row],[Privatni doprinos korisnika - HRK]]/7.5345</f>
        <v>0</v>
      </c>
      <c r="Y125" s="61">
        <v>977649.32</v>
      </c>
      <c r="Z125" s="62">
        <f>Ugovori_OPULJP3[[#This Row],[UKUPNI PRIHVATLJIVI IZDACI
TOTAL ELIGIBLE EXPENDITURE
= Bespovratna sredstva ukupno + doprinos korisnika
= Ukupni prihvatljivi troškovi
= Ukupna ugovorena vrijednost projekta HRK]]/7.5345</f>
        <v>129756.36339504943</v>
      </c>
      <c r="AA125" s="53" t="s">
        <v>37</v>
      </c>
      <c r="AB125" s="53" t="s">
        <v>34</v>
      </c>
      <c r="AC125" s="52" t="s">
        <v>562</v>
      </c>
      <c r="AD125" s="52" t="s">
        <v>235</v>
      </c>
    </row>
    <row r="126" spans="1:30" ht="51" customHeight="1" x14ac:dyDescent="0.2">
      <c r="A126" s="50" t="s">
        <v>563</v>
      </c>
      <c r="B126" s="51" t="s">
        <v>30</v>
      </c>
      <c r="C126" s="52" t="s">
        <v>229</v>
      </c>
      <c r="D126" s="52" t="s">
        <v>230</v>
      </c>
      <c r="E126" s="53" t="s">
        <v>231</v>
      </c>
      <c r="F126" s="54" t="s">
        <v>564</v>
      </c>
      <c r="G126" s="71" t="s">
        <v>565</v>
      </c>
      <c r="H126" s="56">
        <v>43234</v>
      </c>
      <c r="I126" s="56">
        <v>43844</v>
      </c>
      <c r="J126" s="57" t="str">
        <f>IF(Ugovori_OPULJP3[[#This Row],[DATUM ZAVRŠETKA OPERACIJE]]&gt;DATE(2024,12,31),"u provedbi","završen")</f>
        <v>završen</v>
      </c>
      <c r="K126" s="55" t="s">
        <v>154</v>
      </c>
      <c r="L126" s="55" t="s">
        <v>154</v>
      </c>
      <c r="M126" s="58">
        <v>0.85</v>
      </c>
      <c r="N126" s="58">
        <v>0.15</v>
      </c>
      <c r="O126" s="59">
        <f>Ugovori_OPULJP3[[#This Row],[Bespovratna sredstva - Ukupno (EU+Nac) HRK
= Ukupna ugovorena vrijednost bespovratnih sredstava]]*Ugovori_OPULJP3[[#This Row],[EU STOPA SUFINANCIRANJA %
EU CO-FINANCING RATE %]]</f>
        <v>849533.97049999994</v>
      </c>
      <c r="P126" s="60">
        <f>Ugovori_OPULJP3[[#This Row],[Bespovratna sredstva - EU dio - HRK]]/7.5345</f>
        <v>112752.53440838806</v>
      </c>
      <c r="Q126" s="59">
        <f>Ugovori_OPULJP3[[#This Row],[Bespovratna sredstva - Ukupno (EU+Nac) HRK
= Ukupna ugovorena vrijednost bespovratnih sredstava]]*Ugovori_OPULJP3[[#This Row],[STOPA NACIONALNOG SUFINANCIRANJA %]]</f>
        <v>149917.75949999999</v>
      </c>
      <c r="R126" s="60">
        <f>Ugovori_OPULJP3[[#This Row],[Bespovratna sredstva - Nacionalni dio - HRK]]/7.5345</f>
        <v>19897.506072068481</v>
      </c>
      <c r="S126" s="59">
        <v>999451.73</v>
      </c>
      <c r="T126" s="60">
        <f>Ugovori_OPULJP3[[#This Row],[Bespovratna sredstva - Ukupno (EU+Nac) HRK
= Ukupna ugovorena vrijednost bespovratnih sredstava]]/7.5345</f>
        <v>132650.04048045655</v>
      </c>
      <c r="U126" s="59">
        <v>0</v>
      </c>
      <c r="V126" s="60">
        <f>Ugovori_OPULJP3[[#This Row],[Javni doprinos korisnika - HRK]]/7.5345</f>
        <v>0</v>
      </c>
      <c r="W126" s="59">
        <v>25673.989999999991</v>
      </c>
      <c r="X126" s="60">
        <f>Ugovori_OPULJP3[[#This Row],[Privatni doprinos korisnika - HRK]]/7.5345</f>
        <v>3407.5240560090238</v>
      </c>
      <c r="Y126" s="61">
        <v>1025125.72</v>
      </c>
      <c r="Z126" s="62">
        <f>Ugovori_OPULJP3[[#This Row],[UKUPNI PRIHVATLJIVI IZDACI
TOTAL ELIGIBLE EXPENDITURE
= Bespovratna sredstva ukupno + doprinos korisnika
= Ukupni prihvatljivi troškovi
= Ukupna ugovorena vrijednost projekta HRK]]/7.5345</f>
        <v>136057.56453646559</v>
      </c>
      <c r="AA126" s="53" t="s">
        <v>37</v>
      </c>
      <c r="AB126" s="53" t="s">
        <v>34</v>
      </c>
      <c r="AC126" s="52" t="s">
        <v>566</v>
      </c>
      <c r="AD126" s="52" t="s">
        <v>235</v>
      </c>
    </row>
    <row r="127" spans="1:30" ht="51" customHeight="1" x14ac:dyDescent="0.2">
      <c r="A127" s="50" t="s">
        <v>567</v>
      </c>
      <c r="B127" s="51" t="s">
        <v>30</v>
      </c>
      <c r="C127" s="52" t="s">
        <v>229</v>
      </c>
      <c r="D127" s="52" t="s">
        <v>230</v>
      </c>
      <c r="E127" s="53" t="s">
        <v>231</v>
      </c>
      <c r="F127" s="54" t="s">
        <v>568</v>
      </c>
      <c r="G127" s="54" t="s">
        <v>569</v>
      </c>
      <c r="H127" s="56">
        <v>43550</v>
      </c>
      <c r="I127" s="56">
        <v>44281</v>
      </c>
      <c r="J127" s="57" t="str">
        <f>IF(Ugovori_OPULJP3[[#This Row],[DATUM ZAVRŠETKA OPERACIJE]]&gt;DATE(2024,12,31),"u provedbi","završen")</f>
        <v>završen</v>
      </c>
      <c r="K127" s="55" t="s">
        <v>370</v>
      </c>
      <c r="L127" s="55" t="s">
        <v>370</v>
      </c>
      <c r="M127" s="58">
        <v>0.85</v>
      </c>
      <c r="N127" s="58">
        <v>0.15</v>
      </c>
      <c r="O127" s="59">
        <f>Ugovori_OPULJP3[[#This Row],[Bespovratna sredstva - Ukupno (EU+Nac) HRK
= Ukupna ugovorena vrijednost bespovratnih sredstava]]*Ugovori_OPULJP3[[#This Row],[EU STOPA SUFINANCIRANJA %
EU CO-FINANCING RATE %]]</f>
        <v>476678.43599999999</v>
      </c>
      <c r="P127" s="60">
        <f>Ugovori_OPULJP3[[#This Row],[Bespovratna sredstva - EU dio - HRK]]/7.5345</f>
        <v>63266.100736611581</v>
      </c>
      <c r="Q127" s="59">
        <f>Ugovori_OPULJP3[[#This Row],[Bespovratna sredstva - Ukupno (EU+Nac) HRK
= Ukupna ugovorena vrijednost bespovratnih sredstava]]*Ugovori_OPULJP3[[#This Row],[STOPA NACIONALNOG SUFINANCIRANJA %]]</f>
        <v>84119.724000000002</v>
      </c>
      <c r="R127" s="60">
        <f>Ugovori_OPULJP3[[#This Row],[Bespovratna sredstva - Nacionalni dio - HRK]]/7.5345</f>
        <v>11164.606012343222</v>
      </c>
      <c r="S127" s="59">
        <v>560798.16</v>
      </c>
      <c r="T127" s="60">
        <f>Ugovori_OPULJP3[[#This Row],[Bespovratna sredstva - Ukupno (EU+Nac) HRK
= Ukupna ugovorena vrijednost bespovratnih sredstava]]/7.5345</f>
        <v>74430.706748954806</v>
      </c>
      <c r="U127" s="59">
        <v>0</v>
      </c>
      <c r="V127" s="60">
        <f>Ugovori_OPULJP3[[#This Row],[Javni doprinos korisnika - HRK]]/7.5345</f>
        <v>0</v>
      </c>
      <c r="W127" s="59">
        <v>0</v>
      </c>
      <c r="X127" s="60">
        <f>Ugovori_OPULJP3[[#This Row],[Privatni doprinos korisnika - HRK]]/7.5345</f>
        <v>0</v>
      </c>
      <c r="Y127" s="61">
        <v>560798.16</v>
      </c>
      <c r="Z127" s="62">
        <f>Ugovori_OPULJP3[[#This Row],[UKUPNI PRIHVATLJIVI IZDACI
TOTAL ELIGIBLE EXPENDITURE
= Bespovratna sredstva ukupno + doprinos korisnika
= Ukupni prihvatljivi troškovi
= Ukupna ugovorena vrijednost projekta HRK]]/7.5345</f>
        <v>74430.706748954806</v>
      </c>
      <c r="AA127" s="53" t="s">
        <v>37</v>
      </c>
      <c r="AB127" s="53" t="s">
        <v>34</v>
      </c>
      <c r="AC127" s="52" t="s">
        <v>570</v>
      </c>
      <c r="AD127" s="52" t="s">
        <v>235</v>
      </c>
    </row>
    <row r="128" spans="1:30" ht="51" customHeight="1" x14ac:dyDescent="0.2">
      <c r="A128" s="50" t="s">
        <v>571</v>
      </c>
      <c r="B128" s="51" t="s">
        <v>30</v>
      </c>
      <c r="C128" s="52" t="s">
        <v>229</v>
      </c>
      <c r="D128" s="52" t="s">
        <v>230</v>
      </c>
      <c r="E128" s="53" t="s">
        <v>231</v>
      </c>
      <c r="F128" s="54" t="s">
        <v>572</v>
      </c>
      <c r="G128" s="71" t="s">
        <v>573</v>
      </c>
      <c r="H128" s="56">
        <v>43550</v>
      </c>
      <c r="I128" s="56">
        <v>43916</v>
      </c>
      <c r="J128" s="57" t="str">
        <f>IF(Ugovori_OPULJP3[[#This Row],[DATUM ZAVRŠETKA OPERACIJE]]&gt;DATE(2024,12,31),"u provedbi","završen")</f>
        <v>završen</v>
      </c>
      <c r="K128" s="55" t="s">
        <v>243</v>
      </c>
      <c r="L128" s="55" t="s">
        <v>243</v>
      </c>
      <c r="M128" s="58">
        <v>0.85</v>
      </c>
      <c r="N128" s="58">
        <v>0.15</v>
      </c>
      <c r="O128" s="59">
        <f>Ugovori_OPULJP3[[#This Row],[Bespovratna sredstva - Ukupno (EU+Nac) HRK
= Ukupna ugovorena vrijednost bespovratnih sredstava]]*Ugovori_OPULJP3[[#This Row],[EU STOPA SUFINANCIRANJA %
EU CO-FINANCING RATE %]]</f>
        <v>359980.86499999999</v>
      </c>
      <c r="P128" s="60">
        <f>Ugovori_OPULJP3[[#This Row],[Bespovratna sredstva - EU dio - HRK]]/7.5345</f>
        <v>47777.671378326362</v>
      </c>
      <c r="Q128" s="59">
        <f>Ugovori_OPULJP3[[#This Row],[Bespovratna sredstva - Ukupno (EU+Nac) HRK
= Ukupna ugovorena vrijednost bespovratnih sredstava]]*Ugovori_OPULJP3[[#This Row],[STOPA NACIONALNOG SUFINANCIRANJA %]]</f>
        <v>63526.035000000003</v>
      </c>
      <c r="R128" s="60">
        <f>Ugovori_OPULJP3[[#This Row],[Bespovratna sredstva - Nacionalni dio - HRK]]/7.5345</f>
        <v>8431.3537726458289</v>
      </c>
      <c r="S128" s="59">
        <v>423506.9</v>
      </c>
      <c r="T128" s="60">
        <f>Ugovori_OPULJP3[[#This Row],[Bespovratna sredstva - Ukupno (EU+Nac) HRK
= Ukupna ugovorena vrijednost bespovratnih sredstava]]/7.5345</f>
        <v>56209.025150972193</v>
      </c>
      <c r="U128" s="59">
        <v>0</v>
      </c>
      <c r="V128" s="60">
        <f>Ugovori_OPULJP3[[#This Row],[Javni doprinos korisnika - HRK]]/7.5345</f>
        <v>0</v>
      </c>
      <c r="W128" s="59">
        <v>0</v>
      </c>
      <c r="X128" s="60">
        <f>Ugovori_OPULJP3[[#This Row],[Privatni doprinos korisnika - HRK]]/7.5345</f>
        <v>0</v>
      </c>
      <c r="Y128" s="61">
        <v>423506.9</v>
      </c>
      <c r="Z128" s="62">
        <f>Ugovori_OPULJP3[[#This Row],[UKUPNI PRIHVATLJIVI IZDACI
TOTAL ELIGIBLE EXPENDITURE
= Bespovratna sredstva ukupno + doprinos korisnika
= Ukupni prihvatljivi troškovi
= Ukupna ugovorena vrijednost projekta HRK]]/7.5345</f>
        <v>56209.025150972193</v>
      </c>
      <c r="AA128" s="53" t="s">
        <v>37</v>
      </c>
      <c r="AB128" s="53" t="s">
        <v>34</v>
      </c>
      <c r="AC128" s="52" t="s">
        <v>574</v>
      </c>
      <c r="AD128" s="52" t="s">
        <v>235</v>
      </c>
    </row>
    <row r="129" spans="1:30" ht="51" customHeight="1" x14ac:dyDescent="0.2">
      <c r="A129" s="50" t="s">
        <v>575</v>
      </c>
      <c r="B129" s="51" t="s">
        <v>30</v>
      </c>
      <c r="C129" s="52" t="s">
        <v>229</v>
      </c>
      <c r="D129" s="52" t="s">
        <v>230</v>
      </c>
      <c r="E129" s="53" t="s">
        <v>231</v>
      </c>
      <c r="F129" s="54" t="s">
        <v>576</v>
      </c>
      <c r="G129" s="54" t="s">
        <v>577</v>
      </c>
      <c r="H129" s="56">
        <v>43556</v>
      </c>
      <c r="I129" s="56">
        <v>44348</v>
      </c>
      <c r="J129" s="57" t="str">
        <f>IF(Ugovori_OPULJP3[[#This Row],[DATUM ZAVRŠETKA OPERACIJE]]&gt;DATE(2024,12,31),"u provedbi","završen")</f>
        <v>završen</v>
      </c>
      <c r="K129" s="55" t="s">
        <v>78</v>
      </c>
      <c r="L129" s="55" t="s">
        <v>78</v>
      </c>
      <c r="M129" s="58">
        <v>0.85</v>
      </c>
      <c r="N129" s="58">
        <v>0.15</v>
      </c>
      <c r="O129" s="59">
        <f>Ugovori_OPULJP3[[#This Row],[Bespovratna sredstva - Ukupno (EU+Nac) HRK
= Ukupna ugovorena vrijednost bespovratnih sredstava]]*Ugovori_OPULJP3[[#This Row],[EU STOPA SUFINANCIRANJA %
EU CO-FINANCING RATE %]]</f>
        <v>472248.55900000001</v>
      </c>
      <c r="P129" s="60">
        <f>Ugovori_OPULJP3[[#This Row],[Bespovratna sredstva - EU dio - HRK]]/7.5345</f>
        <v>62678.155020240229</v>
      </c>
      <c r="Q129" s="59">
        <f>Ugovori_OPULJP3[[#This Row],[Bespovratna sredstva - Ukupno (EU+Nac) HRK
= Ukupna ugovorena vrijednost bespovratnih sredstava]]*Ugovori_OPULJP3[[#This Row],[STOPA NACIONALNOG SUFINANCIRANJA %]]</f>
        <v>83337.981</v>
      </c>
      <c r="R129" s="60">
        <f>Ugovori_OPULJP3[[#This Row],[Bespovratna sredstva - Nacionalni dio - HRK]]/7.5345</f>
        <v>11060.850885924745</v>
      </c>
      <c r="S129" s="59">
        <v>555586.54</v>
      </c>
      <c r="T129" s="60">
        <f>Ugovori_OPULJP3[[#This Row],[Bespovratna sredstva - Ukupno (EU+Nac) HRK
= Ukupna ugovorena vrijednost bespovratnih sredstava]]/7.5345</f>
        <v>73739.005906164981</v>
      </c>
      <c r="U129" s="59">
        <v>0</v>
      </c>
      <c r="V129" s="60">
        <f>Ugovori_OPULJP3[[#This Row],[Javni doprinos korisnika - HRK]]/7.5345</f>
        <v>0</v>
      </c>
      <c r="W129" s="59">
        <v>0</v>
      </c>
      <c r="X129" s="60">
        <f>Ugovori_OPULJP3[[#This Row],[Privatni doprinos korisnika - HRK]]/7.5345</f>
        <v>0</v>
      </c>
      <c r="Y129" s="61">
        <v>555586.54</v>
      </c>
      <c r="Z129" s="62">
        <f>Ugovori_OPULJP3[[#This Row],[UKUPNI PRIHVATLJIVI IZDACI
TOTAL ELIGIBLE EXPENDITURE
= Bespovratna sredstva ukupno + doprinos korisnika
= Ukupni prihvatljivi troškovi
= Ukupna ugovorena vrijednost projekta HRK]]/7.5345</f>
        <v>73739.005906164981</v>
      </c>
      <c r="AA129" s="53" t="s">
        <v>37</v>
      </c>
      <c r="AB129" s="53" t="s">
        <v>34</v>
      </c>
      <c r="AC129" s="52" t="s">
        <v>578</v>
      </c>
      <c r="AD129" s="52" t="s">
        <v>235</v>
      </c>
    </row>
    <row r="130" spans="1:30" ht="51" customHeight="1" x14ac:dyDescent="0.2">
      <c r="A130" s="50" t="s">
        <v>579</v>
      </c>
      <c r="B130" s="51" t="s">
        <v>30</v>
      </c>
      <c r="C130" s="52" t="s">
        <v>229</v>
      </c>
      <c r="D130" s="52" t="s">
        <v>230</v>
      </c>
      <c r="E130" s="53" t="s">
        <v>231</v>
      </c>
      <c r="F130" s="54" t="s">
        <v>580</v>
      </c>
      <c r="G130" s="54" t="s">
        <v>77</v>
      </c>
      <c r="H130" s="56">
        <v>43237</v>
      </c>
      <c r="I130" s="56">
        <v>43786</v>
      </c>
      <c r="J130" s="57" t="str">
        <f>IF(Ugovori_OPULJP3[[#This Row],[DATUM ZAVRŠETKA OPERACIJE]]&gt;DATE(2024,12,31),"u provedbi","završen")</f>
        <v>završen</v>
      </c>
      <c r="K130" s="55" t="s">
        <v>78</v>
      </c>
      <c r="L130" s="55" t="s">
        <v>78</v>
      </c>
      <c r="M130" s="58">
        <v>0.85</v>
      </c>
      <c r="N130" s="58">
        <v>0.15</v>
      </c>
      <c r="O130" s="59">
        <f>Ugovori_OPULJP3[[#This Row],[Bespovratna sredstva - Ukupno (EU+Nac) HRK
= Ukupna ugovorena vrijednost bespovratnih sredstava]]*Ugovori_OPULJP3[[#This Row],[EU STOPA SUFINANCIRANJA %
EU CO-FINANCING RATE %]]</f>
        <v>818665.05599999998</v>
      </c>
      <c r="P130" s="60">
        <f>Ugovori_OPULJP3[[#This Row],[Bespovratna sredstva - EU dio - HRK]]/7.5345</f>
        <v>108655.52538323709</v>
      </c>
      <c r="Q130" s="59">
        <f>Ugovori_OPULJP3[[#This Row],[Bespovratna sredstva - Ukupno (EU+Nac) HRK
= Ukupna ugovorena vrijednost bespovratnih sredstava]]*Ugovori_OPULJP3[[#This Row],[STOPA NACIONALNOG SUFINANCIRANJA %]]</f>
        <v>144470.304</v>
      </c>
      <c r="R130" s="60">
        <f>Ugovori_OPULJP3[[#This Row],[Bespovratna sredstva - Nacionalni dio - HRK]]/7.5345</f>
        <v>19174.504479394782</v>
      </c>
      <c r="S130" s="59">
        <v>963135.36</v>
      </c>
      <c r="T130" s="60">
        <f>Ugovori_OPULJP3[[#This Row],[Bespovratna sredstva - Ukupno (EU+Nac) HRK
= Ukupna ugovorena vrijednost bespovratnih sredstava]]/7.5345</f>
        <v>127830.02986263188</v>
      </c>
      <c r="U130" s="59">
        <v>0</v>
      </c>
      <c r="V130" s="60">
        <f>Ugovori_OPULJP3[[#This Row],[Javni doprinos korisnika - HRK]]/7.5345</f>
        <v>0</v>
      </c>
      <c r="W130" s="59">
        <v>0</v>
      </c>
      <c r="X130" s="60">
        <f>Ugovori_OPULJP3[[#This Row],[Privatni doprinos korisnika - HRK]]/7.5345</f>
        <v>0</v>
      </c>
      <c r="Y130" s="61">
        <v>963135.36</v>
      </c>
      <c r="Z130" s="62">
        <f>Ugovori_OPULJP3[[#This Row],[UKUPNI PRIHVATLJIVI IZDACI
TOTAL ELIGIBLE EXPENDITURE
= Bespovratna sredstva ukupno + doprinos korisnika
= Ukupni prihvatljivi troškovi
= Ukupna ugovorena vrijednost projekta HRK]]/7.5345</f>
        <v>127830.02986263188</v>
      </c>
      <c r="AA130" s="53" t="s">
        <v>37</v>
      </c>
      <c r="AB130" s="53" t="s">
        <v>34</v>
      </c>
      <c r="AC130" s="52" t="s">
        <v>581</v>
      </c>
      <c r="AD130" s="52" t="s">
        <v>235</v>
      </c>
    </row>
    <row r="131" spans="1:30" ht="51" customHeight="1" x14ac:dyDescent="0.2">
      <c r="A131" s="50" t="s">
        <v>582</v>
      </c>
      <c r="B131" s="51" t="s">
        <v>30</v>
      </c>
      <c r="C131" s="52" t="s">
        <v>229</v>
      </c>
      <c r="D131" s="52" t="s">
        <v>230</v>
      </c>
      <c r="E131" s="53" t="s">
        <v>231</v>
      </c>
      <c r="F131" s="54" t="s">
        <v>583</v>
      </c>
      <c r="G131" s="54" t="s">
        <v>584</v>
      </c>
      <c r="H131" s="56">
        <v>43550</v>
      </c>
      <c r="I131" s="56">
        <v>44100</v>
      </c>
      <c r="J131" s="57" t="str">
        <f>IF(Ugovori_OPULJP3[[#This Row],[DATUM ZAVRŠETKA OPERACIJE]]&gt;DATE(2024,12,31),"u provedbi","završen")</f>
        <v>završen</v>
      </c>
      <c r="K131" s="55" t="s">
        <v>199</v>
      </c>
      <c r="L131" s="55" t="s">
        <v>199</v>
      </c>
      <c r="M131" s="58">
        <v>0.85</v>
      </c>
      <c r="N131" s="58">
        <v>0.15</v>
      </c>
      <c r="O131" s="59">
        <f>Ugovori_OPULJP3[[#This Row],[Bespovratna sredstva - Ukupno (EU+Nac) HRK
= Ukupna ugovorena vrijednost bespovratnih sredstava]]*Ugovori_OPULJP3[[#This Row],[EU STOPA SUFINANCIRANJA %
EU CO-FINANCING RATE %]]</f>
        <v>637612.27649999992</v>
      </c>
      <c r="P131" s="60">
        <f>Ugovori_OPULJP3[[#This Row],[Bespovratna sredstva - EU dio - HRK]]/7.5345</f>
        <v>84625.692016723056</v>
      </c>
      <c r="Q131" s="59">
        <f>Ugovori_OPULJP3[[#This Row],[Bespovratna sredstva - Ukupno (EU+Nac) HRK
= Ukupna ugovorena vrijednost bespovratnih sredstava]]*Ugovori_OPULJP3[[#This Row],[STOPA NACIONALNOG SUFINANCIRANJA %]]</f>
        <v>112519.81349999999</v>
      </c>
      <c r="R131" s="60">
        <f>Ugovori_OPULJP3[[#This Row],[Bespovratna sredstva - Nacionalni dio - HRK]]/7.5345</f>
        <v>14933.945650009951</v>
      </c>
      <c r="S131" s="59">
        <v>750132.09</v>
      </c>
      <c r="T131" s="60">
        <f>Ugovori_OPULJP3[[#This Row],[Bespovratna sredstva - Ukupno (EU+Nac) HRK
= Ukupna ugovorena vrijednost bespovratnih sredstava]]/7.5345</f>
        <v>99559.637666733019</v>
      </c>
      <c r="U131" s="59">
        <v>0</v>
      </c>
      <c r="V131" s="60">
        <f>Ugovori_OPULJP3[[#This Row],[Javni doprinos korisnika - HRK]]/7.5345</f>
        <v>0</v>
      </c>
      <c r="W131" s="59">
        <v>0</v>
      </c>
      <c r="X131" s="60">
        <f>Ugovori_OPULJP3[[#This Row],[Privatni doprinos korisnika - HRK]]/7.5345</f>
        <v>0</v>
      </c>
      <c r="Y131" s="61">
        <v>750132.09</v>
      </c>
      <c r="Z131" s="62">
        <f>Ugovori_OPULJP3[[#This Row],[UKUPNI PRIHVATLJIVI IZDACI
TOTAL ELIGIBLE EXPENDITURE
= Bespovratna sredstva ukupno + doprinos korisnika
= Ukupni prihvatljivi troškovi
= Ukupna ugovorena vrijednost projekta HRK]]/7.5345</f>
        <v>99559.637666733019</v>
      </c>
      <c r="AA131" s="53" t="s">
        <v>37</v>
      </c>
      <c r="AB131" s="53" t="s">
        <v>34</v>
      </c>
      <c r="AC131" s="52" t="s">
        <v>585</v>
      </c>
      <c r="AD131" s="52" t="s">
        <v>235</v>
      </c>
    </row>
    <row r="132" spans="1:30" ht="63.75" customHeight="1" x14ac:dyDescent="0.2">
      <c r="A132" s="50" t="s">
        <v>586</v>
      </c>
      <c r="B132" s="51" t="s">
        <v>30</v>
      </c>
      <c r="C132" s="52" t="s">
        <v>229</v>
      </c>
      <c r="D132" s="52" t="s">
        <v>230</v>
      </c>
      <c r="E132" s="53" t="s">
        <v>231</v>
      </c>
      <c r="F132" s="54" t="s">
        <v>587</v>
      </c>
      <c r="G132" s="54" t="s">
        <v>588</v>
      </c>
      <c r="H132" s="56">
        <v>43234</v>
      </c>
      <c r="I132" s="56">
        <v>44026</v>
      </c>
      <c r="J132" s="57" t="str">
        <f>IF(Ugovori_OPULJP3[[#This Row],[DATUM ZAVRŠETKA OPERACIJE]]&gt;DATE(2024,12,31),"u provedbi","završen")</f>
        <v>završen</v>
      </c>
      <c r="K132" s="55" t="s">
        <v>270</v>
      </c>
      <c r="L132" s="55" t="s">
        <v>270</v>
      </c>
      <c r="M132" s="58">
        <v>0.85</v>
      </c>
      <c r="N132" s="58">
        <v>0.15</v>
      </c>
      <c r="O132" s="59">
        <f>Ugovori_OPULJP3[[#This Row],[Bespovratna sredstva - Ukupno (EU+Nac) HRK
= Ukupna ugovorena vrijednost bespovratnih sredstava]]*Ugovori_OPULJP3[[#This Row],[EU STOPA SUFINANCIRANJA %
EU CO-FINANCING RATE %]]</f>
        <v>841026.54999999993</v>
      </c>
      <c r="P132" s="60">
        <f>Ugovori_OPULJP3[[#This Row],[Bespovratna sredstva - EU dio - HRK]]/7.5345</f>
        <v>111623.4056672639</v>
      </c>
      <c r="Q132" s="59">
        <f>Ugovori_OPULJP3[[#This Row],[Bespovratna sredstva - Ukupno (EU+Nac) HRK
= Ukupna ugovorena vrijednost bespovratnih sredstava]]*Ugovori_OPULJP3[[#This Row],[STOPA NACIONALNOG SUFINANCIRANJA %]]</f>
        <v>148416.44999999998</v>
      </c>
      <c r="R132" s="60">
        <f>Ugovori_OPULJP3[[#This Row],[Bespovratna sredstva - Nacionalni dio - HRK]]/7.5345</f>
        <v>19698.248058928923</v>
      </c>
      <c r="S132" s="59">
        <v>989443</v>
      </c>
      <c r="T132" s="60">
        <f>Ugovori_OPULJP3[[#This Row],[Bespovratna sredstva - Ukupno (EU+Nac) HRK
= Ukupna ugovorena vrijednost bespovratnih sredstava]]/7.5345</f>
        <v>131321.65372619283</v>
      </c>
      <c r="U132" s="59">
        <v>0</v>
      </c>
      <c r="V132" s="60">
        <f>Ugovori_OPULJP3[[#This Row],[Javni doprinos korisnika - HRK]]/7.5345</f>
        <v>0</v>
      </c>
      <c r="W132" s="59">
        <v>0</v>
      </c>
      <c r="X132" s="60">
        <f>Ugovori_OPULJP3[[#This Row],[Privatni doprinos korisnika - HRK]]/7.5345</f>
        <v>0</v>
      </c>
      <c r="Y132" s="61">
        <v>989443</v>
      </c>
      <c r="Z132" s="62">
        <f>Ugovori_OPULJP3[[#This Row],[UKUPNI PRIHVATLJIVI IZDACI
TOTAL ELIGIBLE EXPENDITURE
= Bespovratna sredstva ukupno + doprinos korisnika
= Ukupni prihvatljivi troškovi
= Ukupna ugovorena vrijednost projekta HRK]]/7.5345</f>
        <v>131321.65372619283</v>
      </c>
      <c r="AA132" s="53" t="s">
        <v>37</v>
      </c>
      <c r="AB132" s="53" t="s">
        <v>34</v>
      </c>
      <c r="AC132" s="52" t="s">
        <v>589</v>
      </c>
      <c r="AD132" s="52" t="s">
        <v>235</v>
      </c>
    </row>
    <row r="133" spans="1:30" ht="51" customHeight="1" x14ac:dyDescent="0.2">
      <c r="A133" s="50" t="s">
        <v>590</v>
      </c>
      <c r="B133" s="51" t="s">
        <v>30</v>
      </c>
      <c r="C133" s="52" t="s">
        <v>229</v>
      </c>
      <c r="D133" s="52" t="s">
        <v>230</v>
      </c>
      <c r="E133" s="53" t="s">
        <v>231</v>
      </c>
      <c r="F133" s="54" t="s">
        <v>591</v>
      </c>
      <c r="G133" s="54" t="s">
        <v>592</v>
      </c>
      <c r="H133" s="56">
        <v>43234</v>
      </c>
      <c r="I133" s="56">
        <v>44149</v>
      </c>
      <c r="J133" s="57" t="str">
        <f>IF(Ugovori_OPULJP3[[#This Row],[DATUM ZAVRŠETKA OPERACIJE]]&gt;DATE(2024,12,31),"u provedbi","završen")</f>
        <v>završen</v>
      </c>
      <c r="K133" s="55" t="s">
        <v>593</v>
      </c>
      <c r="L133" s="55" t="s">
        <v>593</v>
      </c>
      <c r="M133" s="58">
        <v>0.85</v>
      </c>
      <c r="N133" s="58">
        <v>0.15</v>
      </c>
      <c r="O133" s="59">
        <f>Ugovori_OPULJP3[[#This Row],[Bespovratna sredstva - Ukupno (EU+Nac) HRK
= Ukupna ugovorena vrijednost bespovratnih sredstava]]*Ugovori_OPULJP3[[#This Row],[EU STOPA SUFINANCIRANJA %
EU CO-FINANCING RATE %]]</f>
        <v>800877.08049999992</v>
      </c>
      <c r="P133" s="60">
        <f>Ugovori_OPULJP3[[#This Row],[Bespovratna sredstva - EU dio - HRK]]/7.5345</f>
        <v>106294.65531886653</v>
      </c>
      <c r="Q133" s="59">
        <f>Ugovori_OPULJP3[[#This Row],[Bespovratna sredstva - Ukupno (EU+Nac) HRK
= Ukupna ugovorena vrijednost bespovratnih sredstava]]*Ugovori_OPULJP3[[#This Row],[STOPA NACIONALNOG SUFINANCIRANJA %]]</f>
        <v>141331.24949999998</v>
      </c>
      <c r="R133" s="60">
        <f>Ugovori_OPULJP3[[#This Row],[Bespovratna sredstva - Nacionalni dio - HRK]]/7.5345</f>
        <v>18757.880350388212</v>
      </c>
      <c r="S133" s="59">
        <v>942208.33</v>
      </c>
      <c r="T133" s="60">
        <f>Ugovori_OPULJP3[[#This Row],[Bespovratna sredstva - Ukupno (EU+Nac) HRK
= Ukupna ugovorena vrijednost bespovratnih sredstava]]/7.5345</f>
        <v>125052.53566925475</v>
      </c>
      <c r="U133" s="59">
        <v>0</v>
      </c>
      <c r="V133" s="60">
        <f>Ugovori_OPULJP3[[#This Row],[Javni doprinos korisnika - HRK]]/7.5345</f>
        <v>0</v>
      </c>
      <c r="W133" s="59">
        <v>0</v>
      </c>
      <c r="X133" s="60">
        <f>Ugovori_OPULJP3[[#This Row],[Privatni doprinos korisnika - HRK]]/7.5345</f>
        <v>0</v>
      </c>
      <c r="Y133" s="61">
        <v>942208.33</v>
      </c>
      <c r="Z133" s="62">
        <f>Ugovori_OPULJP3[[#This Row],[UKUPNI PRIHVATLJIVI IZDACI
TOTAL ELIGIBLE EXPENDITURE
= Bespovratna sredstva ukupno + doprinos korisnika
= Ukupni prihvatljivi troškovi
= Ukupna ugovorena vrijednost projekta HRK]]/7.5345</f>
        <v>125052.53566925475</v>
      </c>
      <c r="AA133" s="53" t="s">
        <v>37</v>
      </c>
      <c r="AB133" s="53" t="s">
        <v>34</v>
      </c>
      <c r="AC133" s="52" t="s">
        <v>594</v>
      </c>
      <c r="AD133" s="52" t="s">
        <v>235</v>
      </c>
    </row>
    <row r="134" spans="1:30" ht="51" customHeight="1" x14ac:dyDescent="0.2">
      <c r="A134" s="50" t="s">
        <v>595</v>
      </c>
      <c r="B134" s="51" t="s">
        <v>30</v>
      </c>
      <c r="C134" s="52" t="s">
        <v>229</v>
      </c>
      <c r="D134" s="52" t="s">
        <v>230</v>
      </c>
      <c r="E134" s="53" t="s">
        <v>231</v>
      </c>
      <c r="F134" s="54" t="s">
        <v>596</v>
      </c>
      <c r="G134" s="54" t="s">
        <v>597</v>
      </c>
      <c r="H134" s="56">
        <v>43234</v>
      </c>
      <c r="I134" s="56">
        <v>44149</v>
      </c>
      <c r="J134" s="57" t="str">
        <f>IF(Ugovori_OPULJP3[[#This Row],[DATUM ZAVRŠETKA OPERACIJE]]&gt;DATE(2024,12,31),"u provedbi","završen")</f>
        <v>završen</v>
      </c>
      <c r="K134" s="55" t="s">
        <v>598</v>
      </c>
      <c r="L134" s="55" t="s">
        <v>598</v>
      </c>
      <c r="M134" s="58">
        <v>0.85</v>
      </c>
      <c r="N134" s="58">
        <v>0.15</v>
      </c>
      <c r="O134" s="59">
        <f>Ugovori_OPULJP3[[#This Row],[Bespovratna sredstva - Ukupno (EU+Nac) HRK
= Ukupna ugovorena vrijednost bespovratnih sredstava]]*Ugovori_OPULJP3[[#This Row],[EU STOPA SUFINANCIRANJA %
EU CO-FINANCING RATE %]]</f>
        <v>1679507.5965</v>
      </c>
      <c r="P134" s="60">
        <f>Ugovori_OPULJP3[[#This Row],[Bespovratna sredstva - EU dio - HRK]]/7.5345</f>
        <v>222908.96496117857</v>
      </c>
      <c r="Q134" s="59">
        <f>Ugovori_OPULJP3[[#This Row],[Bespovratna sredstva - Ukupno (EU+Nac) HRK
= Ukupna ugovorena vrijednost bespovratnih sredstava]]*Ugovori_OPULJP3[[#This Row],[STOPA NACIONALNOG SUFINANCIRANJA %]]</f>
        <v>296383.69349999999</v>
      </c>
      <c r="R134" s="60">
        <f>Ugovori_OPULJP3[[#This Row],[Bespovratna sredstva - Nacionalni dio - HRK]]/7.5345</f>
        <v>39336.876169619747</v>
      </c>
      <c r="S134" s="59">
        <v>1975891.29</v>
      </c>
      <c r="T134" s="60">
        <f>Ugovori_OPULJP3[[#This Row],[Bespovratna sredstva - Ukupno (EU+Nac) HRK
= Ukupna ugovorena vrijednost bespovratnih sredstava]]/7.5345</f>
        <v>262245.84113079833</v>
      </c>
      <c r="U134" s="59">
        <v>0</v>
      </c>
      <c r="V134" s="60">
        <f>Ugovori_OPULJP3[[#This Row],[Javni doprinos korisnika - HRK]]/7.5345</f>
        <v>0</v>
      </c>
      <c r="W134" s="59">
        <v>0</v>
      </c>
      <c r="X134" s="60">
        <f>Ugovori_OPULJP3[[#This Row],[Privatni doprinos korisnika - HRK]]/7.5345</f>
        <v>0</v>
      </c>
      <c r="Y134" s="61">
        <v>1975891.29</v>
      </c>
      <c r="Z134" s="62">
        <f>Ugovori_OPULJP3[[#This Row],[UKUPNI PRIHVATLJIVI IZDACI
TOTAL ELIGIBLE EXPENDITURE
= Bespovratna sredstva ukupno + doprinos korisnika
= Ukupni prihvatljivi troškovi
= Ukupna ugovorena vrijednost projekta HRK]]/7.5345</f>
        <v>262245.84113079833</v>
      </c>
      <c r="AA134" s="53" t="s">
        <v>37</v>
      </c>
      <c r="AB134" s="53" t="s">
        <v>34</v>
      </c>
      <c r="AC134" s="52" t="s">
        <v>599</v>
      </c>
      <c r="AD134" s="52" t="s">
        <v>235</v>
      </c>
    </row>
    <row r="135" spans="1:30" ht="51" customHeight="1" x14ac:dyDescent="0.2">
      <c r="A135" s="50" t="s">
        <v>600</v>
      </c>
      <c r="B135" s="51" t="s">
        <v>30</v>
      </c>
      <c r="C135" s="52" t="s">
        <v>229</v>
      </c>
      <c r="D135" s="52" t="s">
        <v>230</v>
      </c>
      <c r="E135" s="53" t="s">
        <v>231</v>
      </c>
      <c r="F135" s="54" t="s">
        <v>601</v>
      </c>
      <c r="G135" s="54" t="s">
        <v>602</v>
      </c>
      <c r="H135" s="56">
        <v>43234</v>
      </c>
      <c r="I135" s="56">
        <v>44149</v>
      </c>
      <c r="J135" s="57" t="str">
        <f>IF(Ugovori_OPULJP3[[#This Row],[DATUM ZAVRŠETKA OPERACIJE]]&gt;DATE(2024,12,31),"u provedbi","završen")</f>
        <v>završen</v>
      </c>
      <c r="K135" s="55" t="s">
        <v>593</v>
      </c>
      <c r="L135" s="55" t="s">
        <v>593</v>
      </c>
      <c r="M135" s="58">
        <v>0.85</v>
      </c>
      <c r="N135" s="58">
        <v>0.15</v>
      </c>
      <c r="O135" s="59">
        <f>Ugovori_OPULJP3[[#This Row],[Bespovratna sredstva - Ukupno (EU+Nac) HRK
= Ukupna ugovorena vrijednost bespovratnih sredstava]]*Ugovori_OPULJP3[[#This Row],[EU STOPA SUFINANCIRANJA %
EU CO-FINANCING RATE %]]</f>
        <v>846562.99949999992</v>
      </c>
      <c r="P135" s="60">
        <f>Ugovori_OPULJP3[[#This Row],[Bespovratna sredstva - EU dio - HRK]]/7.5345</f>
        <v>112358.21879354965</v>
      </c>
      <c r="Q135" s="59">
        <f>Ugovori_OPULJP3[[#This Row],[Bespovratna sredstva - Ukupno (EU+Nac) HRK
= Ukupna ugovorena vrijednost bespovratnih sredstava]]*Ugovori_OPULJP3[[#This Row],[STOPA NACIONALNOG SUFINANCIRANJA %]]</f>
        <v>149393.4705</v>
      </c>
      <c r="R135" s="60">
        <f>Ugovori_OPULJP3[[#This Row],[Bespovratna sredstva - Nacionalni dio - HRK]]/7.5345</f>
        <v>19827.920963567587</v>
      </c>
      <c r="S135" s="59">
        <v>995956.47</v>
      </c>
      <c r="T135" s="60">
        <f>Ugovori_OPULJP3[[#This Row],[Bespovratna sredstva - Ukupno (EU+Nac) HRK
= Ukupna ugovorena vrijednost bespovratnih sredstava]]/7.5345</f>
        <v>132186.13975711726</v>
      </c>
      <c r="U135" s="59">
        <v>933724.42999999993</v>
      </c>
      <c r="V135" s="60">
        <f>Ugovori_OPULJP3[[#This Row],[Javni doprinos korisnika - HRK]]/7.5345</f>
        <v>123926.52863494591</v>
      </c>
      <c r="W135" s="59">
        <v>0</v>
      </c>
      <c r="X135" s="60">
        <f>Ugovori_OPULJP3[[#This Row],[Privatni doprinos korisnika - HRK]]/7.5345</f>
        <v>0</v>
      </c>
      <c r="Y135" s="61">
        <v>1929680.9</v>
      </c>
      <c r="Z135" s="62">
        <f>Ugovori_OPULJP3[[#This Row],[UKUPNI PRIHVATLJIVI IZDACI
TOTAL ELIGIBLE EXPENDITURE
= Bespovratna sredstva ukupno + doprinos korisnika
= Ukupni prihvatljivi troškovi
= Ukupna ugovorena vrijednost projekta HRK]]/7.5345</f>
        <v>256112.66839206315</v>
      </c>
      <c r="AA135" s="53" t="s">
        <v>37</v>
      </c>
      <c r="AB135" s="53" t="s">
        <v>34</v>
      </c>
      <c r="AC135" s="52" t="s">
        <v>603</v>
      </c>
      <c r="AD135" s="52" t="s">
        <v>235</v>
      </c>
    </row>
    <row r="136" spans="1:30" ht="51" customHeight="1" x14ac:dyDescent="0.2">
      <c r="A136" s="50" t="s">
        <v>604</v>
      </c>
      <c r="B136" s="51" t="s">
        <v>30</v>
      </c>
      <c r="C136" s="52" t="s">
        <v>229</v>
      </c>
      <c r="D136" s="52" t="s">
        <v>230</v>
      </c>
      <c r="E136" s="53" t="s">
        <v>231</v>
      </c>
      <c r="F136" s="54" t="s">
        <v>605</v>
      </c>
      <c r="G136" s="54" t="s">
        <v>606</v>
      </c>
      <c r="H136" s="56">
        <v>43550</v>
      </c>
      <c r="I136" s="56">
        <v>44465</v>
      </c>
      <c r="J136" s="57" t="str">
        <f>IF(Ugovori_OPULJP3[[#This Row],[DATUM ZAVRŠETKA OPERACIJE]]&gt;DATE(2024,12,31),"u provedbi","završen")</f>
        <v>završen</v>
      </c>
      <c r="K136" s="55" t="s">
        <v>93</v>
      </c>
      <c r="L136" s="55" t="s">
        <v>93</v>
      </c>
      <c r="M136" s="58">
        <v>0.85</v>
      </c>
      <c r="N136" s="58">
        <v>0.15</v>
      </c>
      <c r="O136" s="59">
        <f>Ugovori_OPULJP3[[#This Row],[Bespovratna sredstva - Ukupno (EU+Nac) HRK
= Ukupna ugovorena vrijednost bespovratnih sredstava]]*Ugovori_OPULJP3[[#This Row],[EU STOPA SUFINANCIRANJA %
EU CO-FINANCING RATE %]]</f>
        <v>807342.89450000005</v>
      </c>
      <c r="P136" s="60">
        <f>Ugovori_OPULJP3[[#This Row],[Bespovratna sredstva - EU dio - HRK]]/7.5345</f>
        <v>107152.81631163316</v>
      </c>
      <c r="Q136" s="59">
        <f>Ugovori_OPULJP3[[#This Row],[Bespovratna sredstva - Ukupno (EU+Nac) HRK
= Ukupna ugovorena vrijednost bespovratnih sredstava]]*Ugovori_OPULJP3[[#This Row],[STOPA NACIONALNOG SUFINANCIRANJA %]]</f>
        <v>142472.27549999999</v>
      </c>
      <c r="R136" s="60">
        <f>Ugovori_OPULJP3[[#This Row],[Bespovratna sredstva - Nacionalni dio - HRK]]/7.5345</f>
        <v>18909.32052558232</v>
      </c>
      <c r="S136" s="59">
        <v>949815.17</v>
      </c>
      <c r="T136" s="60">
        <f>Ugovori_OPULJP3[[#This Row],[Bespovratna sredstva - Ukupno (EU+Nac) HRK
= Ukupna ugovorena vrijednost bespovratnih sredstava]]/7.5345</f>
        <v>126062.13683721547</v>
      </c>
      <c r="U136" s="59">
        <v>0</v>
      </c>
      <c r="V136" s="60">
        <f>Ugovori_OPULJP3[[#This Row],[Javni doprinos korisnika - HRK]]/7.5345</f>
        <v>0</v>
      </c>
      <c r="W136" s="59">
        <v>0</v>
      </c>
      <c r="X136" s="60">
        <f>Ugovori_OPULJP3[[#This Row],[Privatni doprinos korisnika - HRK]]/7.5345</f>
        <v>0</v>
      </c>
      <c r="Y136" s="61">
        <v>949815.17</v>
      </c>
      <c r="Z136" s="62">
        <f>Ugovori_OPULJP3[[#This Row],[UKUPNI PRIHVATLJIVI IZDACI
TOTAL ELIGIBLE EXPENDITURE
= Bespovratna sredstva ukupno + doprinos korisnika
= Ukupni prihvatljivi troškovi
= Ukupna ugovorena vrijednost projekta HRK]]/7.5345</f>
        <v>126062.13683721547</v>
      </c>
      <c r="AA136" s="53" t="s">
        <v>37</v>
      </c>
      <c r="AB136" s="53" t="s">
        <v>34</v>
      </c>
      <c r="AC136" s="52" t="s">
        <v>607</v>
      </c>
      <c r="AD136" s="52" t="s">
        <v>235</v>
      </c>
    </row>
    <row r="137" spans="1:30" ht="51" customHeight="1" x14ac:dyDescent="0.2">
      <c r="A137" s="50" t="s">
        <v>608</v>
      </c>
      <c r="B137" s="51" t="s">
        <v>30</v>
      </c>
      <c r="C137" s="52" t="s">
        <v>229</v>
      </c>
      <c r="D137" s="52" t="s">
        <v>230</v>
      </c>
      <c r="E137" s="53" t="s">
        <v>231</v>
      </c>
      <c r="F137" s="54" t="s">
        <v>609</v>
      </c>
      <c r="G137" s="54" t="s">
        <v>610</v>
      </c>
      <c r="H137" s="56">
        <v>43234</v>
      </c>
      <c r="I137" s="56">
        <v>43965</v>
      </c>
      <c r="J137" s="57" t="str">
        <f>IF(Ugovori_OPULJP3[[#This Row],[DATUM ZAVRŠETKA OPERACIJE]]&gt;DATE(2024,12,31),"u provedbi","završen")</f>
        <v>završen</v>
      </c>
      <c r="K137" s="55" t="s">
        <v>424</v>
      </c>
      <c r="L137" s="55" t="s">
        <v>424</v>
      </c>
      <c r="M137" s="58">
        <v>0.85</v>
      </c>
      <c r="N137" s="58">
        <v>0.15</v>
      </c>
      <c r="O137" s="59">
        <f>Ugovori_OPULJP3[[#This Row],[Bespovratna sredstva - Ukupno (EU+Nac) HRK
= Ukupna ugovorena vrijednost bespovratnih sredstava]]*Ugovori_OPULJP3[[#This Row],[EU STOPA SUFINANCIRANJA %
EU CO-FINANCING RATE %]]</f>
        <v>726022.17050000001</v>
      </c>
      <c r="P137" s="60">
        <f>Ugovori_OPULJP3[[#This Row],[Bespovratna sredstva - EU dio - HRK]]/7.5345</f>
        <v>96359.701440042467</v>
      </c>
      <c r="Q137" s="59">
        <f>Ugovori_OPULJP3[[#This Row],[Bespovratna sredstva - Ukupno (EU+Nac) HRK
= Ukupna ugovorena vrijednost bespovratnih sredstava]]*Ugovori_OPULJP3[[#This Row],[STOPA NACIONALNOG SUFINANCIRANJA %]]</f>
        <v>128121.55949999999</v>
      </c>
      <c r="R137" s="60">
        <f>Ugovori_OPULJP3[[#This Row],[Bespovratna sredstva - Nacionalni dio - HRK]]/7.5345</f>
        <v>17004.653195301609</v>
      </c>
      <c r="S137" s="59">
        <v>854143.73</v>
      </c>
      <c r="T137" s="60">
        <f>Ugovori_OPULJP3[[#This Row],[Bespovratna sredstva - Ukupno (EU+Nac) HRK
= Ukupna ugovorena vrijednost bespovratnih sredstava]]/7.5345</f>
        <v>113364.35463534408</v>
      </c>
      <c r="U137" s="59">
        <v>0</v>
      </c>
      <c r="V137" s="60">
        <f>Ugovori_OPULJP3[[#This Row],[Javni doprinos korisnika - HRK]]/7.5345</f>
        <v>0</v>
      </c>
      <c r="W137" s="59">
        <v>0</v>
      </c>
      <c r="X137" s="60">
        <f>Ugovori_OPULJP3[[#This Row],[Privatni doprinos korisnika - HRK]]/7.5345</f>
        <v>0</v>
      </c>
      <c r="Y137" s="61">
        <v>854143.73</v>
      </c>
      <c r="Z137" s="62">
        <f>Ugovori_OPULJP3[[#This Row],[UKUPNI PRIHVATLJIVI IZDACI
TOTAL ELIGIBLE EXPENDITURE
= Bespovratna sredstva ukupno + doprinos korisnika
= Ukupni prihvatljivi troškovi
= Ukupna ugovorena vrijednost projekta HRK]]/7.5345</f>
        <v>113364.35463534408</v>
      </c>
      <c r="AA137" s="53" t="s">
        <v>37</v>
      </c>
      <c r="AB137" s="53" t="s">
        <v>34</v>
      </c>
      <c r="AC137" s="52" t="s">
        <v>611</v>
      </c>
      <c r="AD137" s="52" t="s">
        <v>235</v>
      </c>
    </row>
    <row r="138" spans="1:30" ht="51" customHeight="1" x14ac:dyDescent="0.2">
      <c r="A138" s="50" t="s">
        <v>612</v>
      </c>
      <c r="B138" s="51" t="s">
        <v>30</v>
      </c>
      <c r="C138" s="52" t="s">
        <v>229</v>
      </c>
      <c r="D138" s="52" t="s">
        <v>230</v>
      </c>
      <c r="E138" s="53" t="s">
        <v>231</v>
      </c>
      <c r="F138" s="54" t="s">
        <v>613</v>
      </c>
      <c r="G138" s="54" t="s">
        <v>614</v>
      </c>
      <c r="H138" s="56">
        <v>43234</v>
      </c>
      <c r="I138" s="56">
        <v>43722</v>
      </c>
      <c r="J138" s="57" t="str">
        <f>IF(Ugovori_OPULJP3[[#This Row],[DATUM ZAVRŠETKA OPERACIJE]]&gt;DATE(2024,12,31),"u provedbi","završen")</f>
        <v>završen</v>
      </c>
      <c r="K138" s="55" t="s">
        <v>93</v>
      </c>
      <c r="L138" s="55" t="s">
        <v>93</v>
      </c>
      <c r="M138" s="58">
        <v>0.85</v>
      </c>
      <c r="N138" s="58">
        <v>0.15</v>
      </c>
      <c r="O138" s="59">
        <f>Ugovori_OPULJP3[[#This Row],[Bespovratna sredstva - Ukupno (EU+Nac) HRK
= Ukupna ugovorena vrijednost bespovratnih sredstava]]*Ugovori_OPULJP3[[#This Row],[EU STOPA SUFINANCIRANJA %
EU CO-FINANCING RATE %]]</f>
        <v>763799.93599999999</v>
      </c>
      <c r="P138" s="60">
        <f>Ugovori_OPULJP3[[#This Row],[Bespovratna sredstva - EU dio - HRK]]/7.5345</f>
        <v>101373.67257283164</v>
      </c>
      <c r="Q138" s="59">
        <f>Ugovori_OPULJP3[[#This Row],[Bespovratna sredstva - Ukupno (EU+Nac) HRK
= Ukupna ugovorena vrijednost bespovratnih sredstava]]*Ugovori_OPULJP3[[#This Row],[STOPA NACIONALNOG SUFINANCIRANJA %]]</f>
        <v>134788.22399999999</v>
      </c>
      <c r="R138" s="60">
        <f>Ugovori_OPULJP3[[#This Row],[Bespovratna sredstva - Nacionalni dio - HRK]]/7.5345</f>
        <v>17889.471630499698</v>
      </c>
      <c r="S138" s="59">
        <v>898588.16000000003</v>
      </c>
      <c r="T138" s="60">
        <f>Ugovori_OPULJP3[[#This Row],[Bespovratna sredstva - Ukupno (EU+Nac) HRK
= Ukupna ugovorena vrijednost bespovratnih sredstava]]/7.5345</f>
        <v>119263.14420333134</v>
      </c>
      <c r="U138" s="59">
        <v>0</v>
      </c>
      <c r="V138" s="60">
        <f>Ugovori_OPULJP3[[#This Row],[Javni doprinos korisnika - HRK]]/7.5345</f>
        <v>0</v>
      </c>
      <c r="W138" s="59">
        <v>0</v>
      </c>
      <c r="X138" s="60">
        <f>Ugovori_OPULJP3[[#This Row],[Privatni doprinos korisnika - HRK]]/7.5345</f>
        <v>0</v>
      </c>
      <c r="Y138" s="61">
        <v>898588.16000000003</v>
      </c>
      <c r="Z138" s="62">
        <f>Ugovori_OPULJP3[[#This Row],[UKUPNI PRIHVATLJIVI IZDACI
TOTAL ELIGIBLE EXPENDITURE
= Bespovratna sredstva ukupno + doprinos korisnika
= Ukupni prihvatljivi troškovi
= Ukupna ugovorena vrijednost projekta HRK]]/7.5345</f>
        <v>119263.14420333134</v>
      </c>
      <c r="AA138" s="53" t="s">
        <v>37</v>
      </c>
      <c r="AB138" s="53" t="s">
        <v>34</v>
      </c>
      <c r="AC138" s="52" t="s">
        <v>615</v>
      </c>
      <c r="AD138" s="52" t="s">
        <v>235</v>
      </c>
    </row>
    <row r="139" spans="1:30" ht="51" customHeight="1" x14ac:dyDescent="0.2">
      <c r="A139" s="50" t="s">
        <v>616</v>
      </c>
      <c r="B139" s="51" t="s">
        <v>30</v>
      </c>
      <c r="C139" s="52" t="s">
        <v>229</v>
      </c>
      <c r="D139" s="52" t="s">
        <v>230</v>
      </c>
      <c r="E139" s="53" t="s">
        <v>231</v>
      </c>
      <c r="F139" s="54" t="s">
        <v>617</v>
      </c>
      <c r="G139" s="54" t="s">
        <v>618</v>
      </c>
      <c r="H139" s="56">
        <v>43234</v>
      </c>
      <c r="I139" s="56">
        <v>43660</v>
      </c>
      <c r="J139" s="57" t="str">
        <f>IF(Ugovori_OPULJP3[[#This Row],[DATUM ZAVRŠETKA OPERACIJE]]&gt;DATE(2024,12,31),"u provedbi","završen")</f>
        <v>završen</v>
      </c>
      <c r="K139" s="55" t="s">
        <v>210</v>
      </c>
      <c r="L139" s="55" t="s">
        <v>210</v>
      </c>
      <c r="M139" s="58">
        <v>0.85</v>
      </c>
      <c r="N139" s="58">
        <v>0.15</v>
      </c>
      <c r="O139" s="59">
        <f>Ugovori_OPULJP3[[#This Row],[Bespovratna sredstva - Ukupno (EU+Nac) HRK
= Ukupna ugovorena vrijednost bespovratnih sredstava]]*Ugovori_OPULJP3[[#This Row],[EU STOPA SUFINANCIRANJA %
EU CO-FINANCING RATE %]]</f>
        <v>690397.12349999999</v>
      </c>
      <c r="P139" s="60">
        <f>Ugovori_OPULJP3[[#This Row],[Bespovratna sredstva - EU dio - HRK]]/7.5345</f>
        <v>91631.44515229942</v>
      </c>
      <c r="Q139" s="59">
        <f>Ugovori_OPULJP3[[#This Row],[Bespovratna sredstva - Ukupno (EU+Nac) HRK
= Ukupna ugovorena vrijednost bespovratnih sredstava]]*Ugovori_OPULJP3[[#This Row],[STOPA NACIONALNOG SUFINANCIRANJA %]]</f>
        <v>121834.7865</v>
      </c>
      <c r="R139" s="60">
        <f>Ugovori_OPULJP3[[#This Row],[Bespovratna sredstva - Nacionalni dio - HRK]]/7.5345</f>
        <v>16170.255026876368</v>
      </c>
      <c r="S139" s="59">
        <v>812231.91</v>
      </c>
      <c r="T139" s="60">
        <f>Ugovori_OPULJP3[[#This Row],[Bespovratna sredstva - Ukupno (EU+Nac) HRK
= Ukupna ugovorena vrijednost bespovratnih sredstava]]/7.5345</f>
        <v>107801.70017917579</v>
      </c>
      <c r="U139" s="59">
        <v>0</v>
      </c>
      <c r="V139" s="60">
        <f>Ugovori_OPULJP3[[#This Row],[Javni doprinos korisnika - HRK]]/7.5345</f>
        <v>0</v>
      </c>
      <c r="W139" s="59">
        <v>0</v>
      </c>
      <c r="X139" s="60">
        <f>Ugovori_OPULJP3[[#This Row],[Privatni doprinos korisnika - HRK]]/7.5345</f>
        <v>0</v>
      </c>
      <c r="Y139" s="61">
        <v>812231.91</v>
      </c>
      <c r="Z139" s="62">
        <f>Ugovori_OPULJP3[[#This Row],[UKUPNI PRIHVATLJIVI IZDACI
TOTAL ELIGIBLE EXPENDITURE
= Bespovratna sredstva ukupno + doprinos korisnika
= Ukupni prihvatljivi troškovi
= Ukupna ugovorena vrijednost projekta HRK]]/7.5345</f>
        <v>107801.70017917579</v>
      </c>
      <c r="AA139" s="53" t="s">
        <v>37</v>
      </c>
      <c r="AB139" s="53" t="s">
        <v>34</v>
      </c>
      <c r="AC139" s="52" t="s">
        <v>619</v>
      </c>
      <c r="AD139" s="52" t="s">
        <v>235</v>
      </c>
    </row>
    <row r="140" spans="1:30" ht="51" customHeight="1" x14ac:dyDescent="0.2">
      <c r="A140" s="50" t="s">
        <v>620</v>
      </c>
      <c r="B140" s="51" t="s">
        <v>30</v>
      </c>
      <c r="C140" s="52" t="s">
        <v>229</v>
      </c>
      <c r="D140" s="52" t="s">
        <v>230</v>
      </c>
      <c r="E140" s="53" t="s">
        <v>231</v>
      </c>
      <c r="F140" s="54" t="s">
        <v>621</v>
      </c>
      <c r="G140" s="54" t="s">
        <v>622</v>
      </c>
      <c r="H140" s="56">
        <v>43234</v>
      </c>
      <c r="I140" s="56">
        <v>43783</v>
      </c>
      <c r="J140" s="57" t="str">
        <f>IF(Ugovori_OPULJP3[[#This Row],[DATUM ZAVRŠETKA OPERACIJE]]&gt;DATE(2024,12,31),"u provedbi","završen")</f>
        <v>završen</v>
      </c>
      <c r="K140" s="55" t="s">
        <v>98</v>
      </c>
      <c r="L140" s="55" t="s">
        <v>98</v>
      </c>
      <c r="M140" s="58">
        <v>0.85</v>
      </c>
      <c r="N140" s="58">
        <v>0.15</v>
      </c>
      <c r="O140" s="59">
        <f>Ugovori_OPULJP3[[#This Row],[Bespovratna sredstva - Ukupno (EU+Nac) HRK
= Ukupna ugovorena vrijednost bespovratnih sredstava]]*Ugovori_OPULJP3[[#This Row],[EU STOPA SUFINANCIRANJA %
EU CO-FINANCING RATE %]]</f>
        <v>849488.21499999997</v>
      </c>
      <c r="P140" s="60">
        <f>Ugovori_OPULJP3[[#This Row],[Bespovratna sredstva - EU dio - HRK]]/7.5345</f>
        <v>112746.46160992766</v>
      </c>
      <c r="Q140" s="59">
        <f>Ugovori_OPULJP3[[#This Row],[Bespovratna sredstva - Ukupno (EU+Nac) HRK
= Ukupna ugovorena vrijednost bespovratnih sredstava]]*Ugovori_OPULJP3[[#This Row],[STOPA NACIONALNOG SUFINANCIRANJA %]]</f>
        <v>149909.685</v>
      </c>
      <c r="R140" s="60">
        <f>Ugovori_OPULJP3[[#This Row],[Bespovratna sredstva - Nacionalni dio - HRK]]/7.5345</f>
        <v>19896.43440175194</v>
      </c>
      <c r="S140" s="59">
        <v>999397.9</v>
      </c>
      <c r="T140" s="60">
        <f>Ugovori_OPULJP3[[#This Row],[Bespovratna sredstva - Ukupno (EU+Nac) HRK
= Ukupna ugovorena vrijednost bespovratnih sredstava]]/7.5345</f>
        <v>132642.89601167961</v>
      </c>
      <c r="U140" s="59">
        <v>0</v>
      </c>
      <c r="V140" s="60">
        <f>Ugovori_OPULJP3[[#This Row],[Javni doprinos korisnika - HRK]]/7.5345</f>
        <v>0</v>
      </c>
      <c r="W140" s="59">
        <v>0</v>
      </c>
      <c r="X140" s="60">
        <f>Ugovori_OPULJP3[[#This Row],[Privatni doprinos korisnika - HRK]]/7.5345</f>
        <v>0</v>
      </c>
      <c r="Y140" s="61">
        <v>999397.9</v>
      </c>
      <c r="Z140" s="62">
        <f>Ugovori_OPULJP3[[#This Row],[UKUPNI PRIHVATLJIVI IZDACI
TOTAL ELIGIBLE EXPENDITURE
= Bespovratna sredstva ukupno + doprinos korisnika
= Ukupni prihvatljivi troškovi
= Ukupna ugovorena vrijednost projekta HRK]]/7.5345</f>
        <v>132642.89601167961</v>
      </c>
      <c r="AA140" s="53" t="s">
        <v>37</v>
      </c>
      <c r="AB140" s="53" t="s">
        <v>34</v>
      </c>
      <c r="AC140" s="52" t="s">
        <v>623</v>
      </c>
      <c r="AD140" s="52" t="s">
        <v>235</v>
      </c>
    </row>
    <row r="141" spans="1:30" ht="51" customHeight="1" x14ac:dyDescent="0.2">
      <c r="A141" s="50" t="s">
        <v>624</v>
      </c>
      <c r="B141" s="51" t="s">
        <v>30</v>
      </c>
      <c r="C141" s="52" t="s">
        <v>229</v>
      </c>
      <c r="D141" s="52" t="s">
        <v>230</v>
      </c>
      <c r="E141" s="53" t="s">
        <v>231</v>
      </c>
      <c r="F141" s="54" t="s">
        <v>625</v>
      </c>
      <c r="G141" s="54" t="s">
        <v>626</v>
      </c>
      <c r="H141" s="56">
        <v>43550</v>
      </c>
      <c r="I141" s="56">
        <v>44281</v>
      </c>
      <c r="J141" s="57" t="str">
        <f>IF(Ugovori_OPULJP3[[#This Row],[DATUM ZAVRŠETKA OPERACIJE]]&gt;DATE(2024,12,31),"u provedbi","završen")</f>
        <v>završen</v>
      </c>
      <c r="K141" s="55" t="s">
        <v>103</v>
      </c>
      <c r="L141" s="55" t="s">
        <v>103</v>
      </c>
      <c r="M141" s="58">
        <v>0.85</v>
      </c>
      <c r="N141" s="58">
        <v>0.15</v>
      </c>
      <c r="O141" s="59">
        <f>Ugovori_OPULJP3[[#This Row],[Bespovratna sredstva - Ukupno (EU+Nac) HRK
= Ukupna ugovorena vrijednost bespovratnih sredstava]]*Ugovori_OPULJP3[[#This Row],[EU STOPA SUFINANCIRANJA %
EU CO-FINANCING RATE %]]</f>
        <v>705571.52749999997</v>
      </c>
      <c r="P141" s="60">
        <f>Ugovori_OPULJP3[[#This Row],[Bespovratna sredstva - EU dio - HRK]]/7.5345</f>
        <v>93645.434667197551</v>
      </c>
      <c r="Q141" s="59">
        <f>Ugovori_OPULJP3[[#This Row],[Bespovratna sredstva - Ukupno (EU+Nac) HRK
= Ukupna ugovorena vrijednost bespovratnih sredstava]]*Ugovori_OPULJP3[[#This Row],[STOPA NACIONALNOG SUFINANCIRANJA %]]</f>
        <v>124512.6225</v>
      </c>
      <c r="R141" s="60">
        <f>Ugovori_OPULJP3[[#This Row],[Bespovratna sredstva - Nacionalni dio - HRK]]/7.5345</f>
        <v>16525.664941270155</v>
      </c>
      <c r="S141" s="59">
        <v>830084.15</v>
      </c>
      <c r="T141" s="60">
        <f>Ugovori_OPULJP3[[#This Row],[Bespovratna sredstva - Ukupno (EU+Nac) HRK
= Ukupna ugovorena vrijednost bespovratnih sredstava]]/7.5345</f>
        <v>110171.09960846772</v>
      </c>
      <c r="U141" s="59">
        <v>0</v>
      </c>
      <c r="V141" s="60">
        <f>Ugovori_OPULJP3[[#This Row],[Javni doprinos korisnika - HRK]]/7.5345</f>
        <v>0</v>
      </c>
      <c r="W141" s="59">
        <v>0</v>
      </c>
      <c r="X141" s="60">
        <f>Ugovori_OPULJP3[[#This Row],[Privatni doprinos korisnika - HRK]]/7.5345</f>
        <v>0</v>
      </c>
      <c r="Y141" s="61">
        <v>830084.15</v>
      </c>
      <c r="Z141" s="62">
        <f>Ugovori_OPULJP3[[#This Row],[UKUPNI PRIHVATLJIVI IZDACI
TOTAL ELIGIBLE EXPENDITURE
= Bespovratna sredstva ukupno + doprinos korisnika
= Ukupni prihvatljivi troškovi
= Ukupna ugovorena vrijednost projekta HRK]]/7.5345</f>
        <v>110171.09960846772</v>
      </c>
      <c r="AA141" s="53" t="s">
        <v>37</v>
      </c>
      <c r="AB141" s="53" t="s">
        <v>34</v>
      </c>
      <c r="AC141" s="52" t="s">
        <v>627</v>
      </c>
      <c r="AD141" s="52" t="s">
        <v>235</v>
      </c>
    </row>
    <row r="142" spans="1:30" ht="51" customHeight="1" x14ac:dyDescent="0.2">
      <c r="A142" s="50" t="s">
        <v>629</v>
      </c>
      <c r="B142" s="51" t="s">
        <v>30</v>
      </c>
      <c r="C142" s="52" t="s">
        <v>229</v>
      </c>
      <c r="D142" s="52" t="s">
        <v>230</v>
      </c>
      <c r="E142" s="53" t="s">
        <v>231</v>
      </c>
      <c r="F142" s="54" t="s">
        <v>630</v>
      </c>
      <c r="G142" s="54" t="s">
        <v>631</v>
      </c>
      <c r="H142" s="56">
        <v>43234</v>
      </c>
      <c r="I142" s="56">
        <v>44057</v>
      </c>
      <c r="J142" s="57" t="str">
        <f>IF(Ugovori_OPULJP3[[#This Row],[DATUM ZAVRŠETKA OPERACIJE]]&gt;DATE(2024,12,31),"u provedbi","završen")</f>
        <v>završen</v>
      </c>
      <c r="K142" s="55" t="s">
        <v>332</v>
      </c>
      <c r="L142" s="55" t="s">
        <v>332</v>
      </c>
      <c r="M142" s="58">
        <v>0.85</v>
      </c>
      <c r="N142" s="58">
        <v>0.15</v>
      </c>
      <c r="O142" s="59">
        <f>Ugovori_OPULJP3[[#This Row],[Bespovratna sredstva - Ukupno (EU+Nac) HRK
= Ukupna ugovorena vrijednost bespovratnih sredstava]]*Ugovori_OPULJP3[[#This Row],[EU STOPA SUFINANCIRANJA %
EU CO-FINANCING RATE %]]</f>
        <v>836739.15</v>
      </c>
      <c r="P142" s="60">
        <f>Ugovori_OPULJP3[[#This Row],[Bespovratna sredstva - EU dio - HRK]]/7.5345</f>
        <v>111054.36989846705</v>
      </c>
      <c r="Q142" s="59">
        <f>Ugovori_OPULJP3[[#This Row],[Bespovratna sredstva - Ukupno (EU+Nac) HRK
= Ukupna ugovorena vrijednost bespovratnih sredstava]]*Ugovori_OPULJP3[[#This Row],[STOPA NACIONALNOG SUFINANCIRANJA %]]</f>
        <v>147659.85</v>
      </c>
      <c r="R142" s="60">
        <f>Ugovori_OPULJP3[[#This Row],[Bespovratna sredstva - Nacionalni dio - HRK]]/7.5345</f>
        <v>19597.829982082421</v>
      </c>
      <c r="S142" s="59">
        <v>984399</v>
      </c>
      <c r="T142" s="60">
        <f>Ugovori_OPULJP3[[#This Row],[Bespovratna sredstva - Ukupno (EU+Nac) HRK
= Ukupna ugovorena vrijednost bespovratnih sredstava]]/7.5345</f>
        <v>130652.19988054947</v>
      </c>
      <c r="U142" s="59">
        <v>0</v>
      </c>
      <c r="V142" s="60">
        <f>Ugovori_OPULJP3[[#This Row],[Javni doprinos korisnika - HRK]]/7.5345</f>
        <v>0</v>
      </c>
      <c r="W142" s="59">
        <v>0</v>
      </c>
      <c r="X142" s="60">
        <f>Ugovori_OPULJP3[[#This Row],[Privatni doprinos korisnika - HRK]]/7.5345</f>
        <v>0</v>
      </c>
      <c r="Y142" s="61">
        <v>984399</v>
      </c>
      <c r="Z142" s="62">
        <f>Ugovori_OPULJP3[[#This Row],[UKUPNI PRIHVATLJIVI IZDACI
TOTAL ELIGIBLE EXPENDITURE
= Bespovratna sredstva ukupno + doprinos korisnika
= Ukupni prihvatljivi troškovi
= Ukupna ugovorena vrijednost projekta HRK]]/7.5345</f>
        <v>130652.19988054947</v>
      </c>
      <c r="AA142" s="53" t="s">
        <v>37</v>
      </c>
      <c r="AB142" s="53" t="s">
        <v>34</v>
      </c>
      <c r="AC142" s="52" t="s">
        <v>632</v>
      </c>
      <c r="AD142" s="52" t="s">
        <v>235</v>
      </c>
    </row>
    <row r="143" spans="1:30" ht="51" customHeight="1" x14ac:dyDescent="0.2">
      <c r="A143" s="50" t="s">
        <v>633</v>
      </c>
      <c r="B143" s="51" t="s">
        <v>30</v>
      </c>
      <c r="C143" s="52" t="s">
        <v>229</v>
      </c>
      <c r="D143" s="52" t="s">
        <v>230</v>
      </c>
      <c r="E143" s="53" t="s">
        <v>231</v>
      </c>
      <c r="F143" s="54" t="s">
        <v>634</v>
      </c>
      <c r="G143" s="54" t="s">
        <v>635</v>
      </c>
      <c r="H143" s="56">
        <v>43550</v>
      </c>
      <c r="I143" s="56">
        <v>44281</v>
      </c>
      <c r="J143" s="57" t="str">
        <f>IF(Ugovori_OPULJP3[[#This Row],[DATUM ZAVRŠETKA OPERACIJE]]&gt;DATE(2024,12,31),"u provedbi","završen")</f>
        <v>završen</v>
      </c>
      <c r="K143" s="55" t="s">
        <v>636</v>
      </c>
      <c r="L143" s="55" t="s">
        <v>424</v>
      </c>
      <c r="M143" s="58">
        <v>0.85</v>
      </c>
      <c r="N143" s="58">
        <v>0.15</v>
      </c>
      <c r="O143" s="59">
        <f>Ugovori_OPULJP3[[#This Row],[Bespovratna sredstva - Ukupno (EU+Nac) HRK
= Ukupna ugovorena vrijednost bespovratnih sredstava]]*Ugovori_OPULJP3[[#This Row],[EU STOPA SUFINANCIRANJA %
EU CO-FINANCING RATE %]]</f>
        <v>830067.5</v>
      </c>
      <c r="P143" s="60">
        <f>Ugovori_OPULJP3[[#This Row],[Bespovratna sredstva - EU dio - HRK]]/7.5345</f>
        <v>110168.8897737076</v>
      </c>
      <c r="Q143" s="59">
        <f>Ugovori_OPULJP3[[#This Row],[Bespovratna sredstva - Ukupno (EU+Nac) HRK
= Ukupna ugovorena vrijednost bespovratnih sredstava]]*Ugovori_OPULJP3[[#This Row],[STOPA NACIONALNOG SUFINANCIRANJA %]]</f>
        <v>146482.5</v>
      </c>
      <c r="R143" s="60">
        <f>Ugovori_OPULJP3[[#This Row],[Bespovratna sredstva - Nacionalni dio - HRK]]/7.5345</f>
        <v>19441.56878359546</v>
      </c>
      <c r="S143" s="59">
        <v>976550</v>
      </c>
      <c r="T143" s="60">
        <f>Ugovori_OPULJP3[[#This Row],[Bespovratna sredstva - Ukupno (EU+Nac) HRK
= Ukupna ugovorena vrijednost bespovratnih sredstava]]/7.5345</f>
        <v>129610.45855730306</v>
      </c>
      <c r="U143" s="59">
        <v>0</v>
      </c>
      <c r="V143" s="60">
        <f>Ugovori_OPULJP3[[#This Row],[Javni doprinos korisnika - HRK]]/7.5345</f>
        <v>0</v>
      </c>
      <c r="W143" s="59">
        <v>0</v>
      </c>
      <c r="X143" s="60">
        <f>Ugovori_OPULJP3[[#This Row],[Privatni doprinos korisnika - HRK]]/7.5345</f>
        <v>0</v>
      </c>
      <c r="Y143" s="61">
        <v>976550</v>
      </c>
      <c r="Z143" s="62">
        <f>Ugovori_OPULJP3[[#This Row],[UKUPNI PRIHVATLJIVI IZDACI
TOTAL ELIGIBLE EXPENDITURE
= Bespovratna sredstva ukupno + doprinos korisnika
= Ukupni prihvatljivi troškovi
= Ukupna ugovorena vrijednost projekta HRK]]/7.5345</f>
        <v>129610.45855730306</v>
      </c>
      <c r="AA143" s="53" t="s">
        <v>37</v>
      </c>
      <c r="AB143" s="53" t="s">
        <v>34</v>
      </c>
      <c r="AC143" s="52" t="s">
        <v>637</v>
      </c>
      <c r="AD143" s="52" t="s">
        <v>235</v>
      </c>
    </row>
    <row r="144" spans="1:30" ht="51" customHeight="1" x14ac:dyDescent="0.2">
      <c r="A144" s="50" t="s">
        <v>638</v>
      </c>
      <c r="B144" s="51" t="s">
        <v>30</v>
      </c>
      <c r="C144" s="52" t="s">
        <v>229</v>
      </c>
      <c r="D144" s="52" t="s">
        <v>230</v>
      </c>
      <c r="E144" s="53" t="s">
        <v>231</v>
      </c>
      <c r="F144" s="54" t="s">
        <v>639</v>
      </c>
      <c r="G144" s="54" t="s">
        <v>640</v>
      </c>
      <c r="H144" s="56">
        <v>43550</v>
      </c>
      <c r="I144" s="56">
        <v>44151</v>
      </c>
      <c r="J144" s="57" t="str">
        <f>IF(Ugovori_OPULJP3[[#This Row],[DATUM ZAVRŠETKA OPERACIJE]]&gt;DATE(2024,12,31),"u provedbi","završen")</f>
        <v>završen</v>
      </c>
      <c r="K144" s="55" t="s">
        <v>103</v>
      </c>
      <c r="L144" s="55" t="s">
        <v>103</v>
      </c>
      <c r="M144" s="58">
        <v>0.85</v>
      </c>
      <c r="N144" s="58">
        <v>0.15</v>
      </c>
      <c r="O144" s="59">
        <f>Ugovori_OPULJP3[[#This Row],[Bespovratna sredstva - Ukupno (EU+Nac) HRK
= Ukupna ugovorena vrijednost bespovratnih sredstava]]*Ugovori_OPULJP3[[#This Row],[EU STOPA SUFINANCIRANJA %
EU CO-FINANCING RATE %]]</f>
        <v>778254.55149999994</v>
      </c>
      <c r="P144" s="60">
        <f>Ugovori_OPULJP3[[#This Row],[Bespovratna sredstva - EU dio - HRK]]/7.5345</f>
        <v>103292.12973654522</v>
      </c>
      <c r="Q144" s="59">
        <f>Ugovori_OPULJP3[[#This Row],[Bespovratna sredstva - Ukupno (EU+Nac) HRK
= Ukupna ugovorena vrijednost bespovratnih sredstava]]*Ugovori_OPULJP3[[#This Row],[STOPA NACIONALNOG SUFINANCIRANJA %]]</f>
        <v>137339.0385</v>
      </c>
      <c r="R144" s="60">
        <f>Ugovori_OPULJP3[[#This Row],[Bespovratna sredstva - Nacionalni dio - HRK]]/7.5345</f>
        <v>18228.022894684451</v>
      </c>
      <c r="S144" s="59">
        <v>915593.59</v>
      </c>
      <c r="T144" s="60">
        <f>Ugovori_OPULJP3[[#This Row],[Bespovratna sredstva - Ukupno (EU+Nac) HRK
= Ukupna ugovorena vrijednost bespovratnih sredstava]]/7.5345</f>
        <v>121520.15263122966</v>
      </c>
      <c r="U144" s="59">
        <v>0</v>
      </c>
      <c r="V144" s="60">
        <f>Ugovori_OPULJP3[[#This Row],[Javni doprinos korisnika - HRK]]/7.5345</f>
        <v>0</v>
      </c>
      <c r="W144" s="59">
        <v>0</v>
      </c>
      <c r="X144" s="60">
        <f>Ugovori_OPULJP3[[#This Row],[Privatni doprinos korisnika - HRK]]/7.5345</f>
        <v>0</v>
      </c>
      <c r="Y144" s="61">
        <v>915593.59</v>
      </c>
      <c r="Z144" s="62">
        <f>Ugovori_OPULJP3[[#This Row],[UKUPNI PRIHVATLJIVI IZDACI
TOTAL ELIGIBLE EXPENDITURE
= Bespovratna sredstva ukupno + doprinos korisnika
= Ukupni prihvatljivi troškovi
= Ukupna ugovorena vrijednost projekta HRK]]/7.5345</f>
        <v>121520.15263122966</v>
      </c>
      <c r="AA144" s="53" t="s">
        <v>37</v>
      </c>
      <c r="AB144" s="53" t="s">
        <v>34</v>
      </c>
      <c r="AC144" s="52" t="s">
        <v>641</v>
      </c>
      <c r="AD144" s="52" t="s">
        <v>235</v>
      </c>
    </row>
    <row r="145" spans="1:30" ht="51" customHeight="1" x14ac:dyDescent="0.2">
      <c r="A145" s="50" t="s">
        <v>642</v>
      </c>
      <c r="B145" s="51" t="s">
        <v>30</v>
      </c>
      <c r="C145" s="52" t="s">
        <v>229</v>
      </c>
      <c r="D145" s="52" t="s">
        <v>230</v>
      </c>
      <c r="E145" s="53" t="s">
        <v>231</v>
      </c>
      <c r="F145" s="54" t="s">
        <v>643</v>
      </c>
      <c r="G145" s="71" t="s">
        <v>644</v>
      </c>
      <c r="H145" s="56">
        <v>43550</v>
      </c>
      <c r="I145" s="56">
        <v>43916</v>
      </c>
      <c r="J145" s="57" t="str">
        <f>IF(Ugovori_OPULJP3[[#This Row],[DATUM ZAVRŠETKA OPERACIJE]]&gt;DATE(2024,12,31),"u provedbi","završen")</f>
        <v>završen</v>
      </c>
      <c r="K145" s="55" t="s">
        <v>83</v>
      </c>
      <c r="L145" s="55" t="s">
        <v>83</v>
      </c>
      <c r="M145" s="58">
        <v>0.85</v>
      </c>
      <c r="N145" s="58">
        <v>0.15</v>
      </c>
      <c r="O145" s="59">
        <f>Ugovori_OPULJP3[[#This Row],[Bespovratna sredstva - Ukupno (EU+Nac) HRK
= Ukupna ugovorena vrijednost bespovratnih sredstava]]*Ugovori_OPULJP3[[#This Row],[EU STOPA SUFINANCIRANJA %
EU CO-FINANCING RATE %]]</f>
        <v>494151.49499999994</v>
      </c>
      <c r="P145" s="60">
        <f>Ugovori_OPULJP3[[#This Row],[Bespovratna sredstva - EU dio - HRK]]/7.5345</f>
        <v>65585.174198686029</v>
      </c>
      <c r="Q145" s="59">
        <f>Ugovori_OPULJP3[[#This Row],[Bespovratna sredstva - Ukupno (EU+Nac) HRK
= Ukupna ugovorena vrijednost bespovratnih sredstava]]*Ugovori_OPULJP3[[#This Row],[STOPA NACIONALNOG SUFINANCIRANJA %]]</f>
        <v>87203.204999999987</v>
      </c>
      <c r="R145" s="60">
        <f>Ugovori_OPULJP3[[#This Row],[Bespovratna sredstva - Nacionalni dio - HRK]]/7.5345</f>
        <v>11573.854270356358</v>
      </c>
      <c r="S145" s="59">
        <v>581354.69999999995</v>
      </c>
      <c r="T145" s="60">
        <f>Ugovori_OPULJP3[[#This Row],[Bespovratna sredstva - Ukupno (EU+Nac) HRK
= Ukupna ugovorena vrijednost bespovratnih sredstava]]/7.5345</f>
        <v>77159.028469042401</v>
      </c>
      <c r="U145" s="59">
        <v>0</v>
      </c>
      <c r="V145" s="60">
        <f>Ugovori_OPULJP3[[#This Row],[Javni doprinos korisnika - HRK]]/7.5345</f>
        <v>0</v>
      </c>
      <c r="W145" s="59">
        <v>0</v>
      </c>
      <c r="X145" s="60">
        <f>Ugovori_OPULJP3[[#This Row],[Privatni doprinos korisnika - HRK]]/7.5345</f>
        <v>0</v>
      </c>
      <c r="Y145" s="61">
        <v>581354.69999999995</v>
      </c>
      <c r="Z145" s="62">
        <f>Ugovori_OPULJP3[[#This Row],[UKUPNI PRIHVATLJIVI IZDACI
TOTAL ELIGIBLE EXPENDITURE
= Bespovratna sredstva ukupno + doprinos korisnika
= Ukupni prihvatljivi troškovi
= Ukupna ugovorena vrijednost projekta HRK]]/7.5345</f>
        <v>77159.028469042401</v>
      </c>
      <c r="AA145" s="53" t="s">
        <v>37</v>
      </c>
      <c r="AB145" s="53" t="s">
        <v>34</v>
      </c>
      <c r="AC145" s="52" t="s">
        <v>645</v>
      </c>
      <c r="AD145" s="52" t="s">
        <v>235</v>
      </c>
    </row>
    <row r="146" spans="1:30" ht="51" customHeight="1" x14ac:dyDescent="0.2">
      <c r="A146" s="50" t="s">
        <v>646</v>
      </c>
      <c r="B146" s="51" t="s">
        <v>30</v>
      </c>
      <c r="C146" s="52" t="s">
        <v>229</v>
      </c>
      <c r="D146" s="52" t="s">
        <v>230</v>
      </c>
      <c r="E146" s="53" t="s">
        <v>231</v>
      </c>
      <c r="F146" s="54" t="s">
        <v>647</v>
      </c>
      <c r="G146" s="54" t="s">
        <v>648</v>
      </c>
      <c r="H146" s="56">
        <v>43234</v>
      </c>
      <c r="I146" s="56">
        <v>43599</v>
      </c>
      <c r="J146" s="57" t="str">
        <f>IF(Ugovori_OPULJP3[[#This Row],[DATUM ZAVRŠETKA OPERACIJE]]&gt;DATE(2024,12,31),"u provedbi","završen")</f>
        <v>završen</v>
      </c>
      <c r="K146" s="55" t="s">
        <v>370</v>
      </c>
      <c r="L146" s="55" t="s">
        <v>370</v>
      </c>
      <c r="M146" s="58">
        <v>0.85</v>
      </c>
      <c r="N146" s="58">
        <v>0.15</v>
      </c>
      <c r="O146" s="59">
        <f>Ugovori_OPULJP3[[#This Row],[Bespovratna sredstva - Ukupno (EU+Nac) HRK
= Ukupna ugovorena vrijednost bespovratnih sredstava]]*Ugovori_OPULJP3[[#This Row],[EU STOPA SUFINANCIRANJA %
EU CO-FINANCING RATE %]]</f>
        <v>614926.38</v>
      </c>
      <c r="P146" s="60">
        <f>Ugovori_OPULJP3[[#This Row],[Bespovratna sredstva - EU dio - HRK]]/7.5345</f>
        <v>81614.756121839528</v>
      </c>
      <c r="Q146" s="59">
        <f>Ugovori_OPULJP3[[#This Row],[Bespovratna sredstva - Ukupno (EU+Nac) HRK
= Ukupna ugovorena vrijednost bespovratnih sredstava]]*Ugovori_OPULJP3[[#This Row],[STOPA NACIONALNOG SUFINANCIRANJA %]]</f>
        <v>108516.42</v>
      </c>
      <c r="R146" s="60">
        <f>Ugovori_OPULJP3[[#This Row],[Bespovratna sredstva - Nacionalni dio - HRK]]/7.5345</f>
        <v>14402.604021501094</v>
      </c>
      <c r="S146" s="59">
        <v>723442.8</v>
      </c>
      <c r="T146" s="60">
        <f>Ugovori_OPULJP3[[#This Row],[Bespovratna sredstva - Ukupno (EU+Nac) HRK
= Ukupna ugovorena vrijednost bespovratnih sredstava]]/7.5345</f>
        <v>96017.360143340629</v>
      </c>
      <c r="U146" s="59">
        <v>0</v>
      </c>
      <c r="V146" s="60">
        <f>Ugovori_OPULJP3[[#This Row],[Javni doprinos korisnika - HRK]]/7.5345</f>
        <v>0</v>
      </c>
      <c r="W146" s="59">
        <v>0</v>
      </c>
      <c r="X146" s="60">
        <f>Ugovori_OPULJP3[[#This Row],[Privatni doprinos korisnika - HRK]]/7.5345</f>
        <v>0</v>
      </c>
      <c r="Y146" s="61">
        <v>723442.8</v>
      </c>
      <c r="Z146" s="62">
        <f>Ugovori_OPULJP3[[#This Row],[UKUPNI PRIHVATLJIVI IZDACI
TOTAL ELIGIBLE EXPENDITURE
= Bespovratna sredstva ukupno + doprinos korisnika
= Ukupni prihvatljivi troškovi
= Ukupna ugovorena vrijednost projekta HRK]]/7.5345</f>
        <v>96017.360143340629</v>
      </c>
      <c r="AA146" s="53" t="s">
        <v>37</v>
      </c>
      <c r="AB146" s="53" t="s">
        <v>34</v>
      </c>
      <c r="AC146" s="52" t="s">
        <v>649</v>
      </c>
      <c r="AD146" s="52" t="s">
        <v>235</v>
      </c>
    </row>
    <row r="147" spans="1:30" ht="51" customHeight="1" x14ac:dyDescent="0.2">
      <c r="A147" s="50" t="s">
        <v>650</v>
      </c>
      <c r="B147" s="51" t="s">
        <v>30</v>
      </c>
      <c r="C147" s="52" t="s">
        <v>229</v>
      </c>
      <c r="D147" s="52" t="s">
        <v>230</v>
      </c>
      <c r="E147" s="53" t="s">
        <v>231</v>
      </c>
      <c r="F147" s="54" t="s">
        <v>651</v>
      </c>
      <c r="G147" s="54" t="s">
        <v>652</v>
      </c>
      <c r="H147" s="56">
        <v>43234</v>
      </c>
      <c r="I147" s="56">
        <v>44149</v>
      </c>
      <c r="J147" s="57" t="str">
        <f>IF(Ugovori_OPULJP3[[#This Row],[DATUM ZAVRŠETKA OPERACIJE]]&gt;DATE(2024,12,31),"u provedbi","završen")</f>
        <v>završen</v>
      </c>
      <c r="K147" s="55" t="s">
        <v>83</v>
      </c>
      <c r="L147" s="55" t="s">
        <v>83</v>
      </c>
      <c r="M147" s="58">
        <v>0.85</v>
      </c>
      <c r="N147" s="58">
        <v>0.15</v>
      </c>
      <c r="O147" s="59">
        <f>Ugovori_OPULJP3[[#This Row],[Bespovratna sredstva - Ukupno (EU+Nac) HRK
= Ukupna ugovorena vrijednost bespovratnih sredstava]]*Ugovori_OPULJP3[[#This Row],[EU STOPA SUFINANCIRANJA %
EU CO-FINANCING RATE %]]</f>
        <v>725941.27600000007</v>
      </c>
      <c r="P147" s="60">
        <f>Ugovori_OPULJP3[[#This Row],[Bespovratna sredstva - EU dio - HRK]]/7.5345</f>
        <v>96348.964894817182</v>
      </c>
      <c r="Q147" s="59">
        <f>Ugovori_OPULJP3[[#This Row],[Bespovratna sredstva - Ukupno (EU+Nac) HRK
= Ukupna ugovorena vrijednost bespovratnih sredstava]]*Ugovori_OPULJP3[[#This Row],[STOPA NACIONALNOG SUFINANCIRANJA %]]</f>
        <v>128107.284</v>
      </c>
      <c r="R147" s="60">
        <f>Ugovori_OPULJP3[[#This Row],[Bespovratna sredstva - Nacionalni dio - HRK]]/7.5345</f>
        <v>17002.75851085009</v>
      </c>
      <c r="S147" s="59">
        <v>854048.56</v>
      </c>
      <c r="T147" s="60">
        <f>Ugovori_OPULJP3[[#This Row],[Bespovratna sredstva - Ukupno (EU+Nac) HRK
= Ukupna ugovorena vrijednost bespovratnih sredstava]]/7.5345</f>
        <v>113351.72340566726</v>
      </c>
      <c r="U147" s="59">
        <v>0</v>
      </c>
      <c r="V147" s="60">
        <f>Ugovori_OPULJP3[[#This Row],[Javni doprinos korisnika - HRK]]/7.5345</f>
        <v>0</v>
      </c>
      <c r="W147" s="59">
        <v>0</v>
      </c>
      <c r="X147" s="60">
        <f>Ugovori_OPULJP3[[#This Row],[Privatni doprinos korisnika - HRK]]/7.5345</f>
        <v>0</v>
      </c>
      <c r="Y147" s="61">
        <v>854048.56</v>
      </c>
      <c r="Z147" s="62">
        <f>Ugovori_OPULJP3[[#This Row],[UKUPNI PRIHVATLJIVI IZDACI
TOTAL ELIGIBLE EXPENDITURE
= Bespovratna sredstva ukupno + doprinos korisnika
= Ukupni prihvatljivi troškovi
= Ukupna ugovorena vrijednost projekta HRK]]/7.5345</f>
        <v>113351.72340566726</v>
      </c>
      <c r="AA147" s="53" t="s">
        <v>37</v>
      </c>
      <c r="AB147" s="53" t="s">
        <v>34</v>
      </c>
      <c r="AC147" s="52" t="s">
        <v>653</v>
      </c>
      <c r="AD147" s="52" t="s">
        <v>235</v>
      </c>
    </row>
    <row r="148" spans="1:30" ht="51" customHeight="1" x14ac:dyDescent="0.2">
      <c r="A148" s="50" t="s">
        <v>654</v>
      </c>
      <c r="B148" s="51" t="s">
        <v>30</v>
      </c>
      <c r="C148" s="52" t="s">
        <v>229</v>
      </c>
      <c r="D148" s="52" t="s">
        <v>230</v>
      </c>
      <c r="E148" s="53" t="s">
        <v>231</v>
      </c>
      <c r="F148" s="54" t="s">
        <v>655</v>
      </c>
      <c r="G148" s="54" t="s">
        <v>656</v>
      </c>
      <c r="H148" s="56">
        <v>43234</v>
      </c>
      <c r="I148" s="56">
        <v>44149</v>
      </c>
      <c r="J148" s="57" t="str">
        <f>IF(Ugovori_OPULJP3[[#This Row],[DATUM ZAVRŠETKA OPERACIJE]]&gt;DATE(2024,12,31),"u provedbi","završen")</f>
        <v>završen</v>
      </c>
      <c r="K148" s="55" t="s">
        <v>593</v>
      </c>
      <c r="L148" s="55" t="s">
        <v>593</v>
      </c>
      <c r="M148" s="58">
        <v>0.85</v>
      </c>
      <c r="N148" s="58">
        <v>0.15</v>
      </c>
      <c r="O148" s="59">
        <f>Ugovori_OPULJP3[[#This Row],[Bespovratna sredstva - Ukupno (EU+Nac) HRK
= Ukupna ugovorena vrijednost bespovratnih sredstava]]*Ugovori_OPULJP3[[#This Row],[EU STOPA SUFINANCIRANJA %
EU CO-FINANCING RATE %]]</f>
        <v>1451702.6154999998</v>
      </c>
      <c r="P148" s="60">
        <f>Ugovori_OPULJP3[[#This Row],[Bespovratna sredstva - EU dio - HRK]]/7.5345</f>
        <v>192674.048112018</v>
      </c>
      <c r="Q148" s="59">
        <f>Ugovori_OPULJP3[[#This Row],[Bespovratna sredstva - Ukupno (EU+Nac) HRK
= Ukupna ugovorena vrijednost bespovratnih sredstava]]*Ugovori_OPULJP3[[#This Row],[STOPA NACIONALNOG SUFINANCIRANJA %]]</f>
        <v>256182.81449999998</v>
      </c>
      <c r="R148" s="60">
        <f>Ugovori_OPULJP3[[#This Row],[Bespovratna sredstva - Nacionalni dio - HRK]]/7.5345</f>
        <v>34001.302608003178</v>
      </c>
      <c r="S148" s="59">
        <v>1707885.43</v>
      </c>
      <c r="T148" s="60">
        <f>Ugovori_OPULJP3[[#This Row],[Bespovratna sredstva - Ukupno (EU+Nac) HRK
= Ukupna ugovorena vrijednost bespovratnih sredstava]]/7.5345</f>
        <v>226675.3507200212</v>
      </c>
      <c r="U148" s="59">
        <v>0</v>
      </c>
      <c r="V148" s="60">
        <f>Ugovori_OPULJP3[[#This Row],[Javni doprinos korisnika - HRK]]/7.5345</f>
        <v>0</v>
      </c>
      <c r="W148" s="59">
        <v>0</v>
      </c>
      <c r="X148" s="60">
        <f>Ugovori_OPULJP3[[#This Row],[Privatni doprinos korisnika - HRK]]/7.5345</f>
        <v>0</v>
      </c>
      <c r="Y148" s="61">
        <v>1707885.43</v>
      </c>
      <c r="Z148" s="62">
        <f>Ugovori_OPULJP3[[#This Row],[UKUPNI PRIHVATLJIVI IZDACI
TOTAL ELIGIBLE EXPENDITURE
= Bespovratna sredstva ukupno + doprinos korisnika
= Ukupni prihvatljivi troškovi
= Ukupna ugovorena vrijednost projekta HRK]]/7.5345</f>
        <v>226675.3507200212</v>
      </c>
      <c r="AA148" s="53" t="s">
        <v>37</v>
      </c>
      <c r="AB148" s="53" t="s">
        <v>34</v>
      </c>
      <c r="AC148" s="52" t="s">
        <v>657</v>
      </c>
      <c r="AD148" s="52" t="s">
        <v>235</v>
      </c>
    </row>
    <row r="149" spans="1:30" ht="51" customHeight="1" x14ac:dyDescent="0.2">
      <c r="A149" s="50" t="s">
        <v>658</v>
      </c>
      <c r="B149" s="51" t="s">
        <v>30</v>
      </c>
      <c r="C149" s="52" t="s">
        <v>229</v>
      </c>
      <c r="D149" s="52" t="s">
        <v>230</v>
      </c>
      <c r="E149" s="53" t="s">
        <v>231</v>
      </c>
      <c r="F149" s="54" t="s">
        <v>659</v>
      </c>
      <c r="G149" s="54" t="s">
        <v>660</v>
      </c>
      <c r="H149" s="56">
        <v>43550</v>
      </c>
      <c r="I149" s="56">
        <v>44100</v>
      </c>
      <c r="J149" s="57" t="str">
        <f>IF(Ugovori_OPULJP3[[#This Row],[DATUM ZAVRŠETKA OPERACIJE]]&gt;DATE(2024,12,31),"u provedbi","završen")</f>
        <v>završen</v>
      </c>
      <c r="K149" s="55" t="s">
        <v>243</v>
      </c>
      <c r="L149" s="55" t="s">
        <v>243</v>
      </c>
      <c r="M149" s="58">
        <v>0.85</v>
      </c>
      <c r="N149" s="58">
        <v>0.15</v>
      </c>
      <c r="O149" s="59">
        <f>Ugovori_OPULJP3[[#This Row],[Bespovratna sredstva - Ukupno (EU+Nac) HRK
= Ukupna ugovorena vrijednost bespovratnih sredstava]]*Ugovori_OPULJP3[[#This Row],[EU STOPA SUFINANCIRANJA %
EU CO-FINANCING RATE %]]</f>
        <v>357136</v>
      </c>
      <c r="P149" s="60">
        <f>Ugovori_OPULJP3[[#This Row],[Bespovratna sredstva - EU dio - HRK]]/7.5345</f>
        <v>47400.092905965888</v>
      </c>
      <c r="Q149" s="59">
        <f>Ugovori_OPULJP3[[#This Row],[Bespovratna sredstva - Ukupno (EU+Nac) HRK
= Ukupna ugovorena vrijednost bespovratnih sredstava]]*Ugovori_OPULJP3[[#This Row],[STOPA NACIONALNOG SUFINANCIRANJA %]]</f>
        <v>63024</v>
      </c>
      <c r="R149" s="60">
        <f>Ugovori_OPULJP3[[#This Row],[Bespovratna sredstva - Nacionalni dio - HRK]]/7.5345</f>
        <v>8364.7222775233913</v>
      </c>
      <c r="S149" s="59">
        <v>420160</v>
      </c>
      <c r="T149" s="60">
        <f>Ugovori_OPULJP3[[#This Row],[Bespovratna sredstva - Ukupno (EU+Nac) HRK
= Ukupna ugovorena vrijednost bespovratnih sredstava]]/7.5345</f>
        <v>55764.815183489278</v>
      </c>
      <c r="U149" s="59">
        <v>0</v>
      </c>
      <c r="V149" s="60">
        <f>Ugovori_OPULJP3[[#This Row],[Javni doprinos korisnika - HRK]]/7.5345</f>
        <v>0</v>
      </c>
      <c r="W149" s="59">
        <v>0</v>
      </c>
      <c r="X149" s="60">
        <f>Ugovori_OPULJP3[[#This Row],[Privatni doprinos korisnika - HRK]]/7.5345</f>
        <v>0</v>
      </c>
      <c r="Y149" s="61">
        <v>420160</v>
      </c>
      <c r="Z149" s="62">
        <f>Ugovori_OPULJP3[[#This Row],[UKUPNI PRIHVATLJIVI IZDACI
TOTAL ELIGIBLE EXPENDITURE
= Bespovratna sredstva ukupno + doprinos korisnika
= Ukupni prihvatljivi troškovi
= Ukupna ugovorena vrijednost projekta HRK]]/7.5345</f>
        <v>55764.815183489278</v>
      </c>
      <c r="AA149" s="53" t="s">
        <v>37</v>
      </c>
      <c r="AB149" s="53" t="s">
        <v>34</v>
      </c>
      <c r="AC149" s="52" t="s">
        <v>661</v>
      </c>
      <c r="AD149" s="52" t="s">
        <v>235</v>
      </c>
    </row>
    <row r="150" spans="1:30" ht="51" customHeight="1" x14ac:dyDescent="0.2">
      <c r="A150" s="50" t="s">
        <v>662</v>
      </c>
      <c r="B150" s="51" t="s">
        <v>30</v>
      </c>
      <c r="C150" s="52" t="s">
        <v>229</v>
      </c>
      <c r="D150" s="52" t="s">
        <v>230</v>
      </c>
      <c r="E150" s="53" t="s">
        <v>231</v>
      </c>
      <c r="F150" s="54" t="s">
        <v>663</v>
      </c>
      <c r="G150" s="54" t="s">
        <v>664</v>
      </c>
      <c r="H150" s="56">
        <v>43550</v>
      </c>
      <c r="I150" s="56">
        <v>44465</v>
      </c>
      <c r="J150" s="57" t="str">
        <f>IF(Ugovori_OPULJP3[[#This Row],[DATUM ZAVRŠETKA OPERACIJE]]&gt;DATE(2024,12,31),"u provedbi","završen")</f>
        <v>završen</v>
      </c>
      <c r="K150" s="55" t="s">
        <v>243</v>
      </c>
      <c r="L150" s="55" t="s">
        <v>243</v>
      </c>
      <c r="M150" s="58">
        <v>0.85</v>
      </c>
      <c r="N150" s="58">
        <v>0.15</v>
      </c>
      <c r="O150" s="59">
        <f>Ugovori_OPULJP3[[#This Row],[Bespovratna sredstva - Ukupno (EU+Nac) HRK
= Ukupna ugovorena vrijednost bespovratnih sredstava]]*Ugovori_OPULJP3[[#This Row],[EU STOPA SUFINANCIRANJA %
EU CO-FINANCING RATE %]]</f>
        <v>630288.37049999996</v>
      </c>
      <c r="P150" s="60">
        <f>Ugovori_OPULJP3[[#This Row],[Bespovratna sredstva - EU dio - HRK]]/7.5345</f>
        <v>83653.642643838335</v>
      </c>
      <c r="Q150" s="59">
        <f>Ugovori_OPULJP3[[#This Row],[Bespovratna sredstva - Ukupno (EU+Nac) HRK
= Ukupna ugovorena vrijednost bespovratnih sredstava]]*Ugovori_OPULJP3[[#This Row],[STOPA NACIONALNOG SUFINANCIRANJA %]]</f>
        <v>111227.35949999999</v>
      </c>
      <c r="R150" s="60">
        <f>Ugovori_OPULJP3[[#This Row],[Bespovratna sredstva - Nacionalni dio - HRK]]/7.5345</f>
        <v>14762.407525383234</v>
      </c>
      <c r="S150" s="59">
        <v>741515.73</v>
      </c>
      <c r="T150" s="60">
        <f>Ugovori_OPULJP3[[#This Row],[Bespovratna sredstva - Ukupno (EU+Nac) HRK
= Ukupna ugovorena vrijednost bespovratnih sredstava]]/7.5345</f>
        <v>98416.050169221577</v>
      </c>
      <c r="U150" s="59">
        <v>0</v>
      </c>
      <c r="V150" s="60">
        <f>Ugovori_OPULJP3[[#This Row],[Javni doprinos korisnika - HRK]]/7.5345</f>
        <v>0</v>
      </c>
      <c r="W150" s="59">
        <v>0</v>
      </c>
      <c r="X150" s="60">
        <f>Ugovori_OPULJP3[[#This Row],[Privatni doprinos korisnika - HRK]]/7.5345</f>
        <v>0</v>
      </c>
      <c r="Y150" s="61">
        <v>741515.73</v>
      </c>
      <c r="Z150" s="62">
        <f>Ugovori_OPULJP3[[#This Row],[UKUPNI PRIHVATLJIVI IZDACI
TOTAL ELIGIBLE EXPENDITURE
= Bespovratna sredstva ukupno + doprinos korisnika
= Ukupni prihvatljivi troškovi
= Ukupna ugovorena vrijednost projekta HRK]]/7.5345</f>
        <v>98416.050169221577</v>
      </c>
      <c r="AA150" s="53" t="s">
        <v>37</v>
      </c>
      <c r="AB150" s="53" t="s">
        <v>34</v>
      </c>
      <c r="AC150" s="52" t="s">
        <v>665</v>
      </c>
      <c r="AD150" s="52" t="s">
        <v>235</v>
      </c>
    </row>
    <row r="151" spans="1:30" ht="51" customHeight="1" x14ac:dyDescent="0.2">
      <c r="A151" s="50" t="s">
        <v>666</v>
      </c>
      <c r="B151" s="51" t="s">
        <v>30</v>
      </c>
      <c r="C151" s="52" t="s">
        <v>229</v>
      </c>
      <c r="D151" s="52" t="s">
        <v>230</v>
      </c>
      <c r="E151" s="53" t="s">
        <v>231</v>
      </c>
      <c r="F151" s="54" t="s">
        <v>667</v>
      </c>
      <c r="G151" s="54" t="s">
        <v>668</v>
      </c>
      <c r="H151" s="56">
        <v>43550</v>
      </c>
      <c r="I151" s="56">
        <v>43947</v>
      </c>
      <c r="J151" s="57" t="str">
        <f>IF(Ugovori_OPULJP3[[#This Row],[DATUM ZAVRŠETKA OPERACIJE]]&gt;DATE(2024,12,31),"u provedbi","završen")</f>
        <v>završen</v>
      </c>
      <c r="K151" s="55" t="s">
        <v>248</v>
      </c>
      <c r="L151" s="55" t="s">
        <v>248</v>
      </c>
      <c r="M151" s="58">
        <v>0.85</v>
      </c>
      <c r="N151" s="58">
        <v>0.15</v>
      </c>
      <c r="O151" s="59">
        <f>Ugovori_OPULJP3[[#This Row],[Bespovratna sredstva - Ukupno (EU+Nac) HRK
= Ukupna ugovorena vrijednost bespovratnih sredstava]]*Ugovori_OPULJP3[[#This Row],[EU STOPA SUFINANCIRANJA %
EU CO-FINANCING RATE %]]</f>
        <v>413956.70650000003</v>
      </c>
      <c r="P151" s="60">
        <f>Ugovori_OPULJP3[[#This Row],[Bespovratna sredstva - EU dio - HRK]]/7.5345</f>
        <v>54941.496648749089</v>
      </c>
      <c r="Q151" s="59">
        <f>Ugovori_OPULJP3[[#This Row],[Bespovratna sredstva - Ukupno (EU+Nac) HRK
= Ukupna ugovorena vrijednost bespovratnih sredstava]]*Ugovori_OPULJP3[[#This Row],[STOPA NACIONALNOG SUFINANCIRANJA %]]</f>
        <v>73051.183499999999</v>
      </c>
      <c r="R151" s="60">
        <f>Ugovori_OPULJP3[[#This Row],[Bespovratna sredstva - Nacionalni dio - HRK]]/7.5345</f>
        <v>9695.5582321321908</v>
      </c>
      <c r="S151" s="59">
        <v>487007.89</v>
      </c>
      <c r="T151" s="60">
        <f>Ugovori_OPULJP3[[#This Row],[Bespovratna sredstva - Ukupno (EU+Nac) HRK
= Ukupna ugovorena vrijednost bespovratnih sredstava]]/7.5345</f>
        <v>64637.054880881275</v>
      </c>
      <c r="U151" s="59">
        <v>0</v>
      </c>
      <c r="V151" s="60">
        <f>Ugovori_OPULJP3[[#This Row],[Javni doprinos korisnika - HRK]]/7.5345</f>
        <v>0</v>
      </c>
      <c r="W151" s="59">
        <v>0</v>
      </c>
      <c r="X151" s="60">
        <f>Ugovori_OPULJP3[[#This Row],[Privatni doprinos korisnika - HRK]]/7.5345</f>
        <v>0</v>
      </c>
      <c r="Y151" s="61">
        <v>487007.89</v>
      </c>
      <c r="Z151" s="62">
        <f>Ugovori_OPULJP3[[#This Row],[UKUPNI PRIHVATLJIVI IZDACI
TOTAL ELIGIBLE EXPENDITURE
= Bespovratna sredstva ukupno + doprinos korisnika
= Ukupni prihvatljivi troškovi
= Ukupna ugovorena vrijednost projekta HRK]]/7.5345</f>
        <v>64637.054880881275</v>
      </c>
      <c r="AA151" s="53" t="s">
        <v>37</v>
      </c>
      <c r="AB151" s="53" t="s">
        <v>34</v>
      </c>
      <c r="AC151" s="52" t="s">
        <v>669</v>
      </c>
      <c r="AD151" s="52" t="s">
        <v>235</v>
      </c>
    </row>
    <row r="152" spans="1:30" ht="51" customHeight="1" x14ac:dyDescent="0.2">
      <c r="A152" s="50" t="s">
        <v>670</v>
      </c>
      <c r="B152" s="51" t="s">
        <v>30</v>
      </c>
      <c r="C152" s="52" t="s">
        <v>229</v>
      </c>
      <c r="D152" s="52" t="s">
        <v>230</v>
      </c>
      <c r="E152" s="53" t="s">
        <v>231</v>
      </c>
      <c r="F152" s="54" t="s">
        <v>671</v>
      </c>
      <c r="G152" s="54" t="s">
        <v>672</v>
      </c>
      <c r="H152" s="56">
        <v>43550</v>
      </c>
      <c r="I152" s="56">
        <v>44465</v>
      </c>
      <c r="J152" s="57" t="str">
        <f>IF(Ugovori_OPULJP3[[#This Row],[DATUM ZAVRŠETKA OPERACIJE]]&gt;DATE(2024,12,31),"u provedbi","završen")</f>
        <v>završen</v>
      </c>
      <c r="K152" s="55" t="s">
        <v>103</v>
      </c>
      <c r="L152" s="55" t="s">
        <v>103</v>
      </c>
      <c r="M152" s="58">
        <v>0.85</v>
      </c>
      <c r="N152" s="58">
        <v>0.15</v>
      </c>
      <c r="O152" s="59">
        <f>Ugovori_OPULJP3[[#This Row],[Bespovratna sredstva - Ukupno (EU+Nac) HRK
= Ukupna ugovorena vrijednost bespovratnih sredstava]]*Ugovori_OPULJP3[[#This Row],[EU STOPA SUFINANCIRANJA %
EU CO-FINANCING RATE %]]</f>
        <v>849948.12449999992</v>
      </c>
      <c r="P152" s="60">
        <f>Ugovori_OPULJP3[[#This Row],[Bespovratna sredstva - EU dio - HRK]]/7.5345</f>
        <v>112807.50209038421</v>
      </c>
      <c r="Q152" s="59">
        <f>Ugovori_OPULJP3[[#This Row],[Bespovratna sredstva - Ukupno (EU+Nac) HRK
= Ukupna ugovorena vrijednost bespovratnih sredstava]]*Ugovori_OPULJP3[[#This Row],[STOPA NACIONALNOG SUFINANCIRANJA %]]</f>
        <v>149990.8455</v>
      </c>
      <c r="R152" s="60">
        <f>Ugovori_OPULJP3[[#This Row],[Bespovratna sredstva - Nacionalni dio - HRK]]/7.5345</f>
        <v>19907.206251244275</v>
      </c>
      <c r="S152" s="59">
        <v>999938.97</v>
      </c>
      <c r="T152" s="60">
        <f>Ugovori_OPULJP3[[#This Row],[Bespovratna sredstva - Ukupno (EU+Nac) HRK
= Ukupna ugovorena vrijednost bespovratnih sredstava]]/7.5345</f>
        <v>132714.70834162849</v>
      </c>
      <c r="U152" s="59">
        <v>0</v>
      </c>
      <c r="V152" s="60">
        <f>Ugovori_OPULJP3[[#This Row],[Javni doprinos korisnika - HRK]]/7.5345</f>
        <v>0</v>
      </c>
      <c r="W152" s="59">
        <v>0</v>
      </c>
      <c r="X152" s="60">
        <f>Ugovori_OPULJP3[[#This Row],[Privatni doprinos korisnika - HRK]]/7.5345</f>
        <v>0</v>
      </c>
      <c r="Y152" s="61">
        <v>999938.97</v>
      </c>
      <c r="Z152" s="62">
        <f>Ugovori_OPULJP3[[#This Row],[UKUPNI PRIHVATLJIVI IZDACI
TOTAL ELIGIBLE EXPENDITURE
= Bespovratna sredstva ukupno + doprinos korisnika
= Ukupni prihvatljivi troškovi
= Ukupna ugovorena vrijednost projekta HRK]]/7.5345</f>
        <v>132714.70834162849</v>
      </c>
      <c r="AA152" s="53" t="s">
        <v>37</v>
      </c>
      <c r="AB152" s="53" t="s">
        <v>34</v>
      </c>
      <c r="AC152" s="52" t="s">
        <v>673</v>
      </c>
      <c r="AD152" s="52" t="s">
        <v>235</v>
      </c>
    </row>
    <row r="153" spans="1:30" ht="51" customHeight="1" x14ac:dyDescent="0.2">
      <c r="A153" s="50" t="s">
        <v>674</v>
      </c>
      <c r="B153" s="51" t="s">
        <v>30</v>
      </c>
      <c r="C153" s="52" t="s">
        <v>229</v>
      </c>
      <c r="D153" s="52" t="s">
        <v>230</v>
      </c>
      <c r="E153" s="53" t="s">
        <v>231</v>
      </c>
      <c r="F153" s="54" t="s">
        <v>675</v>
      </c>
      <c r="G153" s="54" t="s">
        <v>676</v>
      </c>
      <c r="H153" s="56">
        <v>43550</v>
      </c>
      <c r="I153" s="56">
        <v>43916</v>
      </c>
      <c r="J153" s="57" t="str">
        <f>IF(Ugovori_OPULJP3[[#This Row],[DATUM ZAVRŠETKA OPERACIJE]]&gt;DATE(2024,12,31),"u provedbi","završen")</f>
        <v>završen</v>
      </c>
      <c r="K153" s="55" t="s">
        <v>243</v>
      </c>
      <c r="L153" s="55" t="s">
        <v>243</v>
      </c>
      <c r="M153" s="58">
        <v>0.85</v>
      </c>
      <c r="N153" s="58">
        <v>0.15</v>
      </c>
      <c r="O153" s="59">
        <f>Ugovori_OPULJP3[[#This Row],[Bespovratna sredstva - Ukupno (EU+Nac) HRK
= Ukupna ugovorena vrijednost bespovratnih sredstava]]*Ugovori_OPULJP3[[#This Row],[EU STOPA SUFINANCIRANJA %
EU CO-FINANCING RATE %]]</f>
        <v>458781.97499999998</v>
      </c>
      <c r="P153" s="60">
        <f>Ugovori_OPULJP3[[#This Row],[Bespovratna sredstva - EU dio - HRK]]/7.5345</f>
        <v>60890.832172008755</v>
      </c>
      <c r="Q153" s="59">
        <f>Ugovori_OPULJP3[[#This Row],[Bespovratna sredstva - Ukupno (EU+Nac) HRK
= Ukupna ugovorena vrijednost bespovratnih sredstava]]*Ugovori_OPULJP3[[#This Row],[STOPA NACIONALNOG SUFINANCIRANJA %]]</f>
        <v>80961.524999999994</v>
      </c>
      <c r="R153" s="60">
        <f>Ugovori_OPULJP3[[#This Row],[Bespovratna sredstva - Nacionalni dio - HRK]]/7.5345</f>
        <v>10745.440971530956</v>
      </c>
      <c r="S153" s="59">
        <v>539743.5</v>
      </c>
      <c r="T153" s="60">
        <f>Ugovori_OPULJP3[[#This Row],[Bespovratna sredstva - Ukupno (EU+Nac) HRK
= Ukupna ugovorena vrijednost bespovratnih sredstava]]/7.5345</f>
        <v>71636.273143539715</v>
      </c>
      <c r="U153" s="59">
        <v>0</v>
      </c>
      <c r="V153" s="60">
        <f>Ugovori_OPULJP3[[#This Row],[Javni doprinos korisnika - HRK]]/7.5345</f>
        <v>0</v>
      </c>
      <c r="W153" s="59">
        <v>0</v>
      </c>
      <c r="X153" s="60">
        <f>Ugovori_OPULJP3[[#This Row],[Privatni doprinos korisnika - HRK]]/7.5345</f>
        <v>0</v>
      </c>
      <c r="Y153" s="61">
        <v>539743.5</v>
      </c>
      <c r="Z153" s="62">
        <f>Ugovori_OPULJP3[[#This Row],[UKUPNI PRIHVATLJIVI IZDACI
TOTAL ELIGIBLE EXPENDITURE
= Bespovratna sredstva ukupno + doprinos korisnika
= Ukupni prihvatljivi troškovi
= Ukupna ugovorena vrijednost projekta HRK]]/7.5345</f>
        <v>71636.273143539715</v>
      </c>
      <c r="AA153" s="53" t="s">
        <v>37</v>
      </c>
      <c r="AB153" s="53" t="s">
        <v>34</v>
      </c>
      <c r="AC153" s="52" t="s">
        <v>677</v>
      </c>
      <c r="AD153" s="52" t="s">
        <v>235</v>
      </c>
    </row>
    <row r="154" spans="1:30" ht="51" customHeight="1" x14ac:dyDescent="0.2">
      <c r="A154" s="50" t="s">
        <v>678</v>
      </c>
      <c r="B154" s="51" t="s">
        <v>30</v>
      </c>
      <c r="C154" s="52" t="s">
        <v>229</v>
      </c>
      <c r="D154" s="52" t="s">
        <v>230</v>
      </c>
      <c r="E154" s="53" t="s">
        <v>231</v>
      </c>
      <c r="F154" s="54" t="s">
        <v>679</v>
      </c>
      <c r="G154" s="54" t="s">
        <v>680</v>
      </c>
      <c r="H154" s="56">
        <v>43550</v>
      </c>
      <c r="I154" s="56">
        <v>44281</v>
      </c>
      <c r="J154" s="57" t="str">
        <f>IF(Ugovori_OPULJP3[[#This Row],[DATUM ZAVRŠETKA OPERACIJE]]&gt;DATE(2024,12,31),"u provedbi","završen")</f>
        <v>završen</v>
      </c>
      <c r="K154" s="55" t="s">
        <v>243</v>
      </c>
      <c r="L154" s="55" t="s">
        <v>243</v>
      </c>
      <c r="M154" s="58">
        <v>0.85</v>
      </c>
      <c r="N154" s="58">
        <v>0.15</v>
      </c>
      <c r="O154" s="59">
        <f>Ugovori_OPULJP3[[#This Row],[Bespovratna sredstva - Ukupno (EU+Nac) HRK
= Ukupna ugovorena vrijednost bespovratnih sredstava]]*Ugovori_OPULJP3[[#This Row],[EU STOPA SUFINANCIRANJA %
EU CO-FINANCING RATE %]]</f>
        <v>684975.01599999995</v>
      </c>
      <c r="P154" s="60">
        <f>Ugovori_OPULJP3[[#This Row],[Bespovratna sredstva - EU dio - HRK]]/7.5345</f>
        <v>90911.80781737341</v>
      </c>
      <c r="Q154" s="59">
        <f>Ugovori_OPULJP3[[#This Row],[Bespovratna sredstva - Ukupno (EU+Nac) HRK
= Ukupna ugovorena vrijednost bespovratnih sredstava]]*Ugovori_OPULJP3[[#This Row],[STOPA NACIONALNOG SUFINANCIRANJA %]]</f>
        <v>120877.94399999999</v>
      </c>
      <c r="R154" s="60">
        <f>Ugovori_OPULJP3[[#This Row],[Bespovratna sredstva - Nacionalni dio - HRK]]/7.5345</f>
        <v>16043.260203065895</v>
      </c>
      <c r="S154" s="59">
        <v>805852.96</v>
      </c>
      <c r="T154" s="60">
        <f>Ugovori_OPULJP3[[#This Row],[Bespovratna sredstva - Ukupno (EU+Nac) HRK
= Ukupna ugovorena vrijednost bespovratnih sredstava]]/7.5345</f>
        <v>106955.0680204393</v>
      </c>
      <c r="U154" s="59">
        <v>0</v>
      </c>
      <c r="V154" s="60">
        <f>Ugovori_OPULJP3[[#This Row],[Javni doprinos korisnika - HRK]]/7.5345</f>
        <v>0</v>
      </c>
      <c r="W154" s="59">
        <v>0</v>
      </c>
      <c r="X154" s="60">
        <f>Ugovori_OPULJP3[[#This Row],[Privatni doprinos korisnika - HRK]]/7.5345</f>
        <v>0</v>
      </c>
      <c r="Y154" s="61">
        <v>805852.96</v>
      </c>
      <c r="Z154" s="62">
        <f>Ugovori_OPULJP3[[#This Row],[UKUPNI PRIHVATLJIVI IZDACI
TOTAL ELIGIBLE EXPENDITURE
= Bespovratna sredstva ukupno + doprinos korisnika
= Ukupni prihvatljivi troškovi
= Ukupna ugovorena vrijednost projekta HRK]]/7.5345</f>
        <v>106955.0680204393</v>
      </c>
      <c r="AA154" s="53" t="s">
        <v>37</v>
      </c>
      <c r="AB154" s="53" t="s">
        <v>34</v>
      </c>
      <c r="AC154" s="52" t="s">
        <v>681</v>
      </c>
      <c r="AD154" s="52" t="s">
        <v>235</v>
      </c>
    </row>
    <row r="155" spans="1:30" ht="51" customHeight="1" x14ac:dyDescent="0.2">
      <c r="A155" s="50" t="s">
        <v>682</v>
      </c>
      <c r="B155" s="51" t="s">
        <v>30</v>
      </c>
      <c r="C155" s="52" t="s">
        <v>229</v>
      </c>
      <c r="D155" s="52" t="s">
        <v>230</v>
      </c>
      <c r="E155" s="53" t="s">
        <v>231</v>
      </c>
      <c r="F155" s="54" t="s">
        <v>683</v>
      </c>
      <c r="G155" s="54" t="s">
        <v>684</v>
      </c>
      <c r="H155" s="56">
        <v>43234</v>
      </c>
      <c r="I155" s="56">
        <v>44149</v>
      </c>
      <c r="J155" s="57" t="str">
        <f>IF(Ugovori_OPULJP3[[#This Row],[DATUM ZAVRŠETKA OPERACIJE]]&gt;DATE(2024,12,31),"u provedbi","završen")</f>
        <v>završen</v>
      </c>
      <c r="K155" s="55" t="s">
        <v>210</v>
      </c>
      <c r="L155" s="55" t="s">
        <v>210</v>
      </c>
      <c r="M155" s="58">
        <v>0.85</v>
      </c>
      <c r="N155" s="58">
        <v>0.15</v>
      </c>
      <c r="O155" s="59">
        <f>Ugovori_OPULJP3[[#This Row],[Bespovratna sredstva - Ukupno (EU+Nac) HRK
= Ukupna ugovorena vrijednost bespovratnih sredstava]]*Ugovori_OPULJP3[[#This Row],[EU STOPA SUFINANCIRANJA %
EU CO-FINANCING RATE %]]</f>
        <v>849702.5</v>
      </c>
      <c r="P155" s="60">
        <f>Ugovori_OPULJP3[[#This Row],[Bespovratna sredstva - EU dio - HRK]]/7.5345</f>
        <v>112774.90211692879</v>
      </c>
      <c r="Q155" s="59">
        <f>Ugovori_OPULJP3[[#This Row],[Bespovratna sredstva - Ukupno (EU+Nac) HRK
= Ukupna ugovorena vrijednost bespovratnih sredstava]]*Ugovori_OPULJP3[[#This Row],[STOPA NACIONALNOG SUFINANCIRANJA %]]</f>
        <v>149947.5</v>
      </c>
      <c r="R155" s="60">
        <f>Ugovori_OPULJP3[[#This Row],[Bespovratna sredstva - Nacionalni dio - HRK]]/7.5345</f>
        <v>19901.45331475214</v>
      </c>
      <c r="S155" s="59">
        <v>999650</v>
      </c>
      <c r="T155" s="60">
        <f>Ugovori_OPULJP3[[#This Row],[Bespovratna sredstva - Ukupno (EU+Nac) HRK
= Ukupna ugovorena vrijednost bespovratnih sredstava]]/7.5345</f>
        <v>132676.35543168092</v>
      </c>
      <c r="U155" s="59">
        <v>0</v>
      </c>
      <c r="V155" s="60">
        <f>Ugovori_OPULJP3[[#This Row],[Javni doprinos korisnika - HRK]]/7.5345</f>
        <v>0</v>
      </c>
      <c r="W155" s="59">
        <v>0</v>
      </c>
      <c r="X155" s="60">
        <f>Ugovori_OPULJP3[[#This Row],[Privatni doprinos korisnika - HRK]]/7.5345</f>
        <v>0</v>
      </c>
      <c r="Y155" s="61">
        <v>999650</v>
      </c>
      <c r="Z155" s="62">
        <f>Ugovori_OPULJP3[[#This Row],[UKUPNI PRIHVATLJIVI IZDACI
TOTAL ELIGIBLE EXPENDITURE
= Bespovratna sredstva ukupno + doprinos korisnika
= Ukupni prihvatljivi troškovi
= Ukupna ugovorena vrijednost projekta HRK]]/7.5345</f>
        <v>132676.35543168092</v>
      </c>
      <c r="AA155" s="53" t="s">
        <v>37</v>
      </c>
      <c r="AB155" s="53" t="s">
        <v>34</v>
      </c>
      <c r="AC155" s="52" t="s">
        <v>685</v>
      </c>
      <c r="AD155" s="52" t="s">
        <v>235</v>
      </c>
    </row>
    <row r="156" spans="1:30" ht="51" customHeight="1" x14ac:dyDescent="0.2">
      <c r="A156" s="50" t="s">
        <v>686</v>
      </c>
      <c r="B156" s="51" t="s">
        <v>30</v>
      </c>
      <c r="C156" s="52" t="s">
        <v>229</v>
      </c>
      <c r="D156" s="52" t="s">
        <v>230</v>
      </c>
      <c r="E156" s="53" t="s">
        <v>231</v>
      </c>
      <c r="F156" s="54" t="s">
        <v>687</v>
      </c>
      <c r="G156" s="54" t="s">
        <v>688</v>
      </c>
      <c r="H156" s="56">
        <v>43550</v>
      </c>
      <c r="I156" s="56">
        <v>43916</v>
      </c>
      <c r="J156" s="57" t="str">
        <f>IF(Ugovori_OPULJP3[[#This Row],[DATUM ZAVRŠETKA OPERACIJE]]&gt;DATE(2024,12,31),"u provedbi","završen")</f>
        <v>završen</v>
      </c>
      <c r="K156" s="55" t="s">
        <v>689</v>
      </c>
      <c r="L156" s="55" t="s">
        <v>210</v>
      </c>
      <c r="M156" s="58">
        <v>0.85</v>
      </c>
      <c r="N156" s="58">
        <v>0.15</v>
      </c>
      <c r="O156" s="59">
        <f>Ugovori_OPULJP3[[#This Row],[Bespovratna sredstva - Ukupno (EU+Nac) HRK
= Ukupna ugovorena vrijednost bespovratnih sredstava]]*Ugovori_OPULJP3[[#This Row],[EU STOPA SUFINANCIRANJA %
EU CO-FINANCING RATE %]]</f>
        <v>509915</v>
      </c>
      <c r="P156" s="60">
        <f>Ugovori_OPULJP3[[#This Row],[Bespovratna sredstva - EU dio - HRK]]/7.5345</f>
        <v>67677.350852744043</v>
      </c>
      <c r="Q156" s="59">
        <f>Ugovori_OPULJP3[[#This Row],[Bespovratna sredstva - Ukupno (EU+Nac) HRK
= Ukupna ugovorena vrijednost bespovratnih sredstava]]*Ugovori_OPULJP3[[#This Row],[STOPA NACIONALNOG SUFINANCIRANJA %]]</f>
        <v>89985</v>
      </c>
      <c r="R156" s="60">
        <f>Ugovori_OPULJP3[[#This Row],[Bespovratna sredstva - Nacionalni dio - HRK]]/7.5345</f>
        <v>11943.061915190125</v>
      </c>
      <c r="S156" s="59">
        <v>599900</v>
      </c>
      <c r="T156" s="60">
        <f>Ugovori_OPULJP3[[#This Row],[Bespovratna sredstva - Ukupno (EU+Nac) HRK
= Ukupna ugovorena vrijednost bespovratnih sredstava]]/7.5345</f>
        <v>79620.412767934162</v>
      </c>
      <c r="U156" s="59">
        <v>0</v>
      </c>
      <c r="V156" s="60">
        <f>Ugovori_OPULJP3[[#This Row],[Javni doprinos korisnika - HRK]]/7.5345</f>
        <v>0</v>
      </c>
      <c r="W156" s="59">
        <v>0</v>
      </c>
      <c r="X156" s="60">
        <f>Ugovori_OPULJP3[[#This Row],[Privatni doprinos korisnika - HRK]]/7.5345</f>
        <v>0</v>
      </c>
      <c r="Y156" s="61">
        <v>599900</v>
      </c>
      <c r="Z156" s="62">
        <f>Ugovori_OPULJP3[[#This Row],[UKUPNI PRIHVATLJIVI IZDACI
TOTAL ELIGIBLE EXPENDITURE
= Bespovratna sredstva ukupno + doprinos korisnika
= Ukupni prihvatljivi troškovi
= Ukupna ugovorena vrijednost projekta HRK]]/7.5345</f>
        <v>79620.412767934162</v>
      </c>
      <c r="AA156" s="53" t="s">
        <v>37</v>
      </c>
      <c r="AB156" s="53" t="s">
        <v>34</v>
      </c>
      <c r="AC156" s="52" t="s">
        <v>690</v>
      </c>
      <c r="AD156" s="52" t="s">
        <v>235</v>
      </c>
    </row>
    <row r="157" spans="1:30" ht="51" customHeight="1" x14ac:dyDescent="0.2">
      <c r="A157" s="50" t="s">
        <v>692</v>
      </c>
      <c r="B157" s="51" t="s">
        <v>30</v>
      </c>
      <c r="C157" s="52" t="s">
        <v>691</v>
      </c>
      <c r="D157" s="52" t="s">
        <v>693</v>
      </c>
      <c r="E157" s="53" t="s">
        <v>33</v>
      </c>
      <c r="F157" s="54" t="s">
        <v>694</v>
      </c>
      <c r="G157" s="54" t="s">
        <v>34</v>
      </c>
      <c r="H157" s="56">
        <v>42612</v>
      </c>
      <c r="I157" s="56">
        <v>43404</v>
      </c>
      <c r="J157" s="57" t="str">
        <f>IF(Ugovori_OPULJP3[[#This Row],[DATUM ZAVRŠETKA OPERACIJE]]&gt;DATE(2024,12,31),"u provedbi","završen")</f>
        <v>završen</v>
      </c>
      <c r="K157" s="55" t="s">
        <v>35</v>
      </c>
      <c r="L157" s="55" t="s">
        <v>36</v>
      </c>
      <c r="M157" s="58">
        <v>0.85</v>
      </c>
      <c r="N157" s="58">
        <v>0.15</v>
      </c>
      <c r="O157" s="59">
        <f>Ugovori_OPULJP3[[#This Row],[Bespovratna sredstva - Ukupno (EU+Nac) HRK
= Ukupna ugovorena vrijednost bespovratnih sredstava]]*Ugovori_OPULJP3[[#This Row],[EU STOPA SUFINANCIRANJA %
EU CO-FINANCING RATE %]]</f>
        <v>1769910.2050000001</v>
      </c>
      <c r="P157" s="60">
        <f>Ugovori_OPULJP3[[#This Row],[Bespovratna sredstva - EU dio - HRK]]/7.5345</f>
        <v>234907.45304930652</v>
      </c>
      <c r="Q157" s="59">
        <f>Ugovori_OPULJP3[[#This Row],[Bespovratna sredstva - Ukupno (EU+Nac) HRK
= Ukupna ugovorena vrijednost bespovratnih sredstava]]*Ugovori_OPULJP3[[#This Row],[STOPA NACIONALNOG SUFINANCIRANJA %]]</f>
        <v>312337.09499999997</v>
      </c>
      <c r="R157" s="60">
        <f>Ugovori_OPULJP3[[#This Row],[Bespovratna sredstva - Nacionalni dio - HRK]]/7.5345</f>
        <v>41454.256420465848</v>
      </c>
      <c r="S157" s="59">
        <v>2082247.3</v>
      </c>
      <c r="T157" s="60">
        <f>Ugovori_OPULJP3[[#This Row],[Bespovratna sredstva - Ukupno (EU+Nac) HRK
= Ukupna ugovorena vrijednost bespovratnih sredstava]]/7.5345</f>
        <v>276361.70946977235</v>
      </c>
      <c r="U157" s="59">
        <v>0</v>
      </c>
      <c r="V157" s="60">
        <f>Ugovori_OPULJP3[[#This Row],[Javni doprinos korisnika - HRK]]/7.5345</f>
        <v>0</v>
      </c>
      <c r="W157" s="59">
        <v>0</v>
      </c>
      <c r="X157" s="60">
        <f>Ugovori_OPULJP3[[#This Row],[Privatni doprinos korisnika - HRK]]/7.5345</f>
        <v>0</v>
      </c>
      <c r="Y157" s="61">
        <v>2082247.3</v>
      </c>
      <c r="Z157" s="62">
        <f>Ugovori_OPULJP3[[#This Row],[UKUPNI PRIHVATLJIVI IZDACI
TOTAL ELIGIBLE EXPENDITURE
= Bespovratna sredstva ukupno + doprinos korisnika
= Ukupni prihvatljivi troškovi
= Ukupna ugovorena vrijednost projekta HRK]]/7.5345</f>
        <v>276361.70946977235</v>
      </c>
      <c r="AA157" s="53" t="s">
        <v>37</v>
      </c>
      <c r="AB157" s="53" t="s">
        <v>34</v>
      </c>
      <c r="AC157" s="52" t="s">
        <v>695</v>
      </c>
      <c r="AD157" s="52" t="s">
        <v>235</v>
      </c>
    </row>
    <row r="158" spans="1:30" ht="51" customHeight="1" x14ac:dyDescent="0.2">
      <c r="A158" s="50" t="s">
        <v>696</v>
      </c>
      <c r="B158" s="51" t="s">
        <v>30</v>
      </c>
      <c r="C158" s="52" t="s">
        <v>691</v>
      </c>
      <c r="D158" s="52" t="s">
        <v>697</v>
      </c>
      <c r="E158" s="53" t="s">
        <v>33</v>
      </c>
      <c r="F158" s="54" t="s">
        <v>697</v>
      </c>
      <c r="G158" s="54" t="s">
        <v>37</v>
      </c>
      <c r="H158" s="56">
        <v>42648</v>
      </c>
      <c r="I158" s="56">
        <v>43255</v>
      </c>
      <c r="J158" s="57" t="str">
        <f>IF(Ugovori_OPULJP3[[#This Row],[DATUM ZAVRŠETKA OPERACIJE]]&gt;DATE(2024,12,31),"u provedbi","završen")</f>
        <v>završen</v>
      </c>
      <c r="K158" s="55" t="s">
        <v>36</v>
      </c>
      <c r="L158" s="55" t="s">
        <v>36</v>
      </c>
      <c r="M158" s="58">
        <v>0.85</v>
      </c>
      <c r="N158" s="58">
        <v>0.15</v>
      </c>
      <c r="O158" s="59">
        <f>Ugovori_OPULJP3[[#This Row],[Bespovratna sredstva - Ukupno (EU+Nac) HRK
= Ukupna ugovorena vrijednost bespovratnih sredstava]]*Ugovori_OPULJP3[[#This Row],[EU STOPA SUFINANCIRANJA %
EU CO-FINANCING RATE %]]</f>
        <v>549397.5</v>
      </c>
      <c r="P158" s="60">
        <f>Ugovori_OPULJP3[[#This Row],[Bespovratna sredstva - EU dio - HRK]]/7.5345</f>
        <v>72917.57913597452</v>
      </c>
      <c r="Q158" s="59">
        <f>Ugovori_OPULJP3[[#This Row],[Bespovratna sredstva - Ukupno (EU+Nac) HRK
= Ukupna ugovorena vrijednost bespovratnih sredstava]]*Ugovori_OPULJP3[[#This Row],[STOPA NACIONALNOG SUFINANCIRANJA %]]</f>
        <v>96952.5</v>
      </c>
      <c r="R158" s="60">
        <f>Ugovori_OPULJP3[[#This Row],[Bespovratna sredstva - Nacionalni dio - HRK]]/7.5345</f>
        <v>12867.808082819032</v>
      </c>
      <c r="S158" s="59">
        <v>646350</v>
      </c>
      <c r="T158" s="60">
        <f>Ugovori_OPULJP3[[#This Row],[Bespovratna sredstva - Ukupno (EU+Nac) HRK
= Ukupna ugovorena vrijednost bespovratnih sredstava]]/7.5345</f>
        <v>85785.387218793549</v>
      </c>
      <c r="U158" s="59">
        <v>0</v>
      </c>
      <c r="V158" s="60">
        <f>Ugovori_OPULJP3[[#This Row],[Javni doprinos korisnika - HRK]]/7.5345</f>
        <v>0</v>
      </c>
      <c r="W158" s="59">
        <v>0</v>
      </c>
      <c r="X158" s="60">
        <f>Ugovori_OPULJP3[[#This Row],[Privatni doprinos korisnika - HRK]]/7.5345</f>
        <v>0</v>
      </c>
      <c r="Y158" s="61">
        <v>646350</v>
      </c>
      <c r="Z158" s="62">
        <f>Ugovori_OPULJP3[[#This Row],[UKUPNI PRIHVATLJIVI IZDACI
TOTAL ELIGIBLE EXPENDITURE
= Bespovratna sredstva ukupno + doprinos korisnika
= Ukupni prihvatljivi troškovi
= Ukupna ugovorena vrijednost projekta HRK]]/7.5345</f>
        <v>85785.387218793549</v>
      </c>
      <c r="AA158" s="53" t="s">
        <v>37</v>
      </c>
      <c r="AB158" s="53" t="s">
        <v>34</v>
      </c>
      <c r="AC158" s="52" t="s">
        <v>698</v>
      </c>
      <c r="AD158" s="52" t="s">
        <v>235</v>
      </c>
    </row>
    <row r="159" spans="1:30" ht="51" customHeight="1" x14ac:dyDescent="0.2">
      <c r="A159" s="50" t="s">
        <v>699</v>
      </c>
      <c r="B159" s="51" t="s">
        <v>30</v>
      </c>
      <c r="C159" s="52" t="s">
        <v>691</v>
      </c>
      <c r="D159" s="52" t="s">
        <v>700</v>
      </c>
      <c r="E159" s="53" t="s">
        <v>33</v>
      </c>
      <c r="F159" s="54" t="s">
        <v>701</v>
      </c>
      <c r="G159" s="54" t="s">
        <v>37</v>
      </c>
      <c r="H159" s="56">
        <v>42957</v>
      </c>
      <c r="I159" s="56">
        <v>44237</v>
      </c>
      <c r="J159" s="57" t="str">
        <f>IF(Ugovori_OPULJP3[[#This Row],[DATUM ZAVRŠETKA OPERACIJE]]&gt;DATE(2024,12,31),"u provedbi","završen")</f>
        <v>završen</v>
      </c>
      <c r="K159" s="55" t="s">
        <v>36</v>
      </c>
      <c r="L159" s="55" t="s">
        <v>36</v>
      </c>
      <c r="M159" s="58">
        <v>0.85</v>
      </c>
      <c r="N159" s="58">
        <v>0.15</v>
      </c>
      <c r="O159" s="59">
        <f>Ugovori_OPULJP3[[#This Row],[Bespovratna sredstva - Ukupno (EU+Nac) HRK
= Ukupna ugovorena vrijednost bespovratnih sredstava]]*Ugovori_OPULJP3[[#This Row],[EU STOPA SUFINANCIRANJA %
EU CO-FINANCING RATE %]]</f>
        <v>782195.92499999993</v>
      </c>
      <c r="P159" s="60">
        <f>Ugovori_OPULJP3[[#This Row],[Bespovratna sredstva - EU dio - HRK]]/7.5345</f>
        <v>103815.2398964762</v>
      </c>
      <c r="Q159" s="59">
        <f>Ugovori_OPULJP3[[#This Row],[Bespovratna sredstva - Ukupno (EU+Nac) HRK
= Ukupna ugovorena vrijednost bespovratnih sredstava]]*Ugovori_OPULJP3[[#This Row],[STOPA NACIONALNOG SUFINANCIRANJA %]]</f>
        <v>138034.57499999998</v>
      </c>
      <c r="R159" s="60">
        <f>Ugovori_OPULJP3[[#This Row],[Bespovratna sredstva - Nacionalni dio - HRK]]/7.5345</f>
        <v>18320.336452319327</v>
      </c>
      <c r="S159" s="59">
        <v>920230.5</v>
      </c>
      <c r="T159" s="60">
        <f>Ugovori_OPULJP3[[#This Row],[Bespovratna sredstva - Ukupno (EU+Nac) HRK
= Ukupna ugovorena vrijednost bespovratnih sredstava]]/7.5345</f>
        <v>122135.57634879554</v>
      </c>
      <c r="U159" s="59">
        <v>0</v>
      </c>
      <c r="V159" s="60">
        <f>Ugovori_OPULJP3[[#This Row],[Javni doprinos korisnika - HRK]]/7.5345</f>
        <v>0</v>
      </c>
      <c r="W159" s="59">
        <v>0</v>
      </c>
      <c r="X159" s="60">
        <f>Ugovori_OPULJP3[[#This Row],[Privatni doprinos korisnika - HRK]]/7.5345</f>
        <v>0</v>
      </c>
      <c r="Y159" s="61">
        <v>920230.5</v>
      </c>
      <c r="Z159" s="62">
        <f>Ugovori_OPULJP3[[#This Row],[UKUPNI PRIHVATLJIVI IZDACI
TOTAL ELIGIBLE EXPENDITURE
= Bespovratna sredstva ukupno + doprinos korisnika
= Ukupni prihvatljivi troškovi
= Ukupna ugovorena vrijednost projekta HRK]]/7.5345</f>
        <v>122135.57634879554</v>
      </c>
      <c r="AA159" s="53" t="s">
        <v>37</v>
      </c>
      <c r="AB159" s="53" t="s">
        <v>34</v>
      </c>
      <c r="AC159" s="52" t="s">
        <v>702</v>
      </c>
      <c r="AD159" s="52" t="s">
        <v>235</v>
      </c>
    </row>
    <row r="160" spans="1:30" ht="51" customHeight="1" x14ac:dyDescent="0.2">
      <c r="A160" s="50" t="s">
        <v>703</v>
      </c>
      <c r="B160" s="51" t="s">
        <v>30</v>
      </c>
      <c r="C160" s="52" t="s">
        <v>691</v>
      </c>
      <c r="D160" s="52" t="s">
        <v>704</v>
      </c>
      <c r="E160" s="53" t="s">
        <v>33</v>
      </c>
      <c r="F160" s="54" t="s">
        <v>704</v>
      </c>
      <c r="G160" s="54" t="s">
        <v>705</v>
      </c>
      <c r="H160" s="56">
        <v>43077</v>
      </c>
      <c r="I160" s="56">
        <v>44173</v>
      </c>
      <c r="J160" s="57" t="str">
        <f>IF(Ugovori_OPULJP3[[#This Row],[DATUM ZAVRŠETKA OPERACIJE]]&gt;DATE(2024,12,31),"u provedbi","završen")</f>
        <v>završen</v>
      </c>
      <c r="K160" s="55" t="s">
        <v>35</v>
      </c>
      <c r="L160" s="55" t="s">
        <v>36</v>
      </c>
      <c r="M160" s="58">
        <v>0.85</v>
      </c>
      <c r="N160" s="58">
        <v>0.15</v>
      </c>
      <c r="O160" s="59">
        <f>Ugovori_OPULJP3[[#This Row],[Bespovratna sredstva - Ukupno (EU+Nac) HRK
= Ukupna ugovorena vrijednost bespovratnih sredstava]]*Ugovori_OPULJP3[[#This Row],[EU STOPA SUFINANCIRANJA %
EU CO-FINANCING RATE %]]</f>
        <v>57672500</v>
      </c>
      <c r="P160" s="60">
        <f>Ugovori_OPULJP3[[#This Row],[Bespovratna sredstva - EU dio - HRK]]/7.5345</f>
        <v>7654456.1682925206</v>
      </c>
      <c r="Q160" s="59">
        <f>Ugovori_OPULJP3[[#This Row],[Bespovratna sredstva - Ukupno (EU+Nac) HRK
= Ukupna ugovorena vrijednost bespovratnih sredstava]]*Ugovori_OPULJP3[[#This Row],[STOPA NACIONALNOG SUFINANCIRANJA %]]</f>
        <v>10177500</v>
      </c>
      <c r="R160" s="60">
        <f>Ugovori_OPULJP3[[#This Row],[Bespovratna sredstva - Nacionalni dio - HRK]]/7.5345</f>
        <v>1350786.3826398565</v>
      </c>
      <c r="S160" s="59">
        <v>67850000</v>
      </c>
      <c r="T160" s="60">
        <f>Ugovori_OPULJP3[[#This Row],[Bespovratna sredstva - Ukupno (EU+Nac) HRK
= Ukupna ugovorena vrijednost bespovratnih sredstava]]/7.5345</f>
        <v>9005242.5509323776</v>
      </c>
      <c r="U160" s="59">
        <v>0</v>
      </c>
      <c r="V160" s="60">
        <f>Ugovori_OPULJP3[[#This Row],[Javni doprinos korisnika - HRK]]/7.5345</f>
        <v>0</v>
      </c>
      <c r="W160" s="59">
        <v>0</v>
      </c>
      <c r="X160" s="60">
        <f>Ugovori_OPULJP3[[#This Row],[Privatni doprinos korisnika - HRK]]/7.5345</f>
        <v>0</v>
      </c>
      <c r="Y160" s="61">
        <v>67850000</v>
      </c>
      <c r="Z160" s="62">
        <f>Ugovori_OPULJP3[[#This Row],[UKUPNI PRIHVATLJIVI IZDACI
TOTAL ELIGIBLE EXPENDITURE
= Bespovratna sredstva ukupno + doprinos korisnika
= Ukupni prihvatljivi troškovi
= Ukupna ugovorena vrijednost projekta HRK]]/7.5345</f>
        <v>9005242.5509323776</v>
      </c>
      <c r="AA160" s="53" t="s">
        <v>37</v>
      </c>
      <c r="AB160" s="53" t="s">
        <v>34</v>
      </c>
      <c r="AC160" s="52" t="s">
        <v>706</v>
      </c>
      <c r="AD160" s="52" t="s">
        <v>235</v>
      </c>
    </row>
    <row r="161" spans="1:30" ht="51" customHeight="1" x14ac:dyDescent="0.2">
      <c r="A161" s="50" t="s">
        <v>707</v>
      </c>
      <c r="B161" s="51" t="s">
        <v>30</v>
      </c>
      <c r="C161" s="52" t="s">
        <v>691</v>
      </c>
      <c r="D161" s="52" t="s">
        <v>708</v>
      </c>
      <c r="E161" s="53" t="s">
        <v>33</v>
      </c>
      <c r="F161" s="54" t="s">
        <v>709</v>
      </c>
      <c r="G161" s="54" t="s">
        <v>710</v>
      </c>
      <c r="H161" s="56">
        <v>42744</v>
      </c>
      <c r="I161" s="56">
        <v>45096</v>
      </c>
      <c r="J161" s="57" t="str">
        <f>IF(Ugovori_OPULJP3[[#This Row],[DATUM ZAVRŠETKA OPERACIJE]]&gt;DATE(2024,12,31),"u provedbi","završen")</f>
        <v>završen</v>
      </c>
      <c r="K161" s="55" t="s">
        <v>35</v>
      </c>
      <c r="L161" s="55" t="s">
        <v>36</v>
      </c>
      <c r="M161" s="58">
        <v>0.85</v>
      </c>
      <c r="N161" s="58">
        <v>0.15</v>
      </c>
      <c r="O161" s="59">
        <f>Ugovori_OPULJP3[[#This Row],[Bespovratna sredstva - Ukupno (EU+Nac) HRK
= Ukupna ugovorena vrijednost bespovratnih sredstava]]*Ugovori_OPULJP3[[#This Row],[EU STOPA SUFINANCIRANJA %
EU CO-FINANCING RATE %]]</f>
        <v>8485969.7895</v>
      </c>
      <c r="P161" s="60">
        <f>Ugovori_OPULJP3[[#This Row],[Bespovratna sredstva - EU dio - HRK]]/7.5345</f>
        <v>1126281.742584113</v>
      </c>
      <c r="Q161" s="59">
        <f>Ugovori_OPULJP3[[#This Row],[Bespovratna sredstva - Ukupno (EU+Nac) HRK
= Ukupna ugovorena vrijednost bespovratnih sredstava]]*Ugovori_OPULJP3[[#This Row],[STOPA NACIONALNOG SUFINANCIRANJA %]]</f>
        <v>1497524.0804999999</v>
      </c>
      <c r="R161" s="60">
        <f>Ugovori_OPULJP3[[#This Row],[Bespovratna sredstva - Nacionalni dio - HRK]]/7.5345</f>
        <v>198755.60163249052</v>
      </c>
      <c r="S161" s="59">
        <v>9983493.8699999992</v>
      </c>
      <c r="T161" s="60">
        <f>Ugovori_OPULJP3[[#This Row],[Bespovratna sredstva - Ukupno (EU+Nac) HRK
= Ukupna ugovorena vrijednost bespovratnih sredstava]]/7.5345</f>
        <v>1325037.3442166036</v>
      </c>
      <c r="U161" s="59">
        <v>0</v>
      </c>
      <c r="V161" s="60">
        <f>Ugovori_OPULJP3[[#This Row],[Javni doprinos korisnika - HRK]]/7.5345</f>
        <v>0</v>
      </c>
      <c r="W161" s="59">
        <v>0</v>
      </c>
      <c r="X161" s="60">
        <f>Ugovori_OPULJP3[[#This Row],[Privatni doprinos korisnika - HRK]]/7.5345</f>
        <v>0</v>
      </c>
      <c r="Y161" s="61">
        <v>9983493.8699999992</v>
      </c>
      <c r="Z161" s="62">
        <f>Ugovori_OPULJP3[[#This Row],[UKUPNI PRIHVATLJIVI IZDACI
TOTAL ELIGIBLE EXPENDITURE
= Bespovratna sredstva ukupno + doprinos korisnika
= Ukupni prihvatljivi troškovi
= Ukupna ugovorena vrijednost projekta HRK]]/7.5345</f>
        <v>1325037.3442166036</v>
      </c>
      <c r="AA161" s="53" t="s">
        <v>37</v>
      </c>
      <c r="AB161" s="53" t="s">
        <v>34</v>
      </c>
      <c r="AC161" s="52" t="s">
        <v>711</v>
      </c>
      <c r="AD161" s="52" t="s">
        <v>235</v>
      </c>
    </row>
    <row r="162" spans="1:30" ht="51" customHeight="1" x14ac:dyDescent="0.2">
      <c r="A162" s="50" t="s">
        <v>712</v>
      </c>
      <c r="B162" s="51" t="s">
        <v>30</v>
      </c>
      <c r="C162" s="52" t="s">
        <v>691</v>
      </c>
      <c r="D162" s="52" t="s">
        <v>713</v>
      </c>
      <c r="E162" s="53" t="s">
        <v>33</v>
      </c>
      <c r="F162" s="54" t="s">
        <v>713</v>
      </c>
      <c r="G162" s="54" t="s">
        <v>714</v>
      </c>
      <c r="H162" s="56">
        <v>43235</v>
      </c>
      <c r="I162" s="56">
        <v>43661</v>
      </c>
      <c r="J162" s="57" t="str">
        <f>IF(Ugovori_OPULJP3[[#This Row],[DATUM ZAVRŠETKA OPERACIJE]]&gt;DATE(2024,12,31),"u provedbi","završen")</f>
        <v>završen</v>
      </c>
      <c r="K162" s="55" t="s">
        <v>715</v>
      </c>
      <c r="L162" s="55" t="s">
        <v>36</v>
      </c>
      <c r="M162" s="58">
        <v>0.85</v>
      </c>
      <c r="N162" s="58">
        <v>0.15</v>
      </c>
      <c r="O162" s="59">
        <f>Ugovori_OPULJP3[[#This Row],[Bespovratna sredstva - Ukupno (EU+Nac) HRK
= Ukupna ugovorena vrijednost bespovratnih sredstava]]*Ugovori_OPULJP3[[#This Row],[EU STOPA SUFINANCIRANJA %
EU CO-FINANCING RATE %]]</f>
        <v>1715894.8640000001</v>
      </c>
      <c r="P162" s="60">
        <f>Ugovori_OPULJP3[[#This Row],[Bespovratna sredstva - EU dio - HRK]]/7.5345</f>
        <v>227738.38529431281</v>
      </c>
      <c r="Q162" s="59">
        <f>Ugovori_OPULJP3[[#This Row],[Bespovratna sredstva - Ukupno (EU+Nac) HRK
= Ukupna ugovorena vrijednost bespovratnih sredstava]]*Ugovori_OPULJP3[[#This Row],[STOPA NACIONALNOG SUFINANCIRANJA %]]</f>
        <v>302804.97600000002</v>
      </c>
      <c r="R162" s="60">
        <f>Ugovori_OPULJP3[[#This Row],[Bespovratna sredstva - Nacionalni dio - HRK]]/7.5345</f>
        <v>40189.126816643438</v>
      </c>
      <c r="S162" s="59">
        <v>2018699.84</v>
      </c>
      <c r="T162" s="60">
        <f>Ugovori_OPULJP3[[#This Row],[Bespovratna sredstva - Ukupno (EU+Nac) HRK
= Ukupna ugovorena vrijednost bespovratnih sredstava]]/7.5345</f>
        <v>267927.51211095625</v>
      </c>
      <c r="U162" s="59">
        <v>0</v>
      </c>
      <c r="V162" s="60">
        <f>Ugovori_OPULJP3[[#This Row],[Javni doprinos korisnika - HRK]]/7.5345</f>
        <v>0</v>
      </c>
      <c r="W162" s="59">
        <v>0</v>
      </c>
      <c r="X162" s="60">
        <f>Ugovori_OPULJP3[[#This Row],[Privatni doprinos korisnika - HRK]]/7.5345</f>
        <v>0</v>
      </c>
      <c r="Y162" s="61">
        <v>2018699.84</v>
      </c>
      <c r="Z162" s="62">
        <f>Ugovori_OPULJP3[[#This Row],[UKUPNI PRIHVATLJIVI IZDACI
TOTAL ELIGIBLE EXPENDITURE
= Bespovratna sredstva ukupno + doprinos korisnika
= Ukupni prihvatljivi troškovi
= Ukupna ugovorena vrijednost projekta HRK]]/7.5345</f>
        <v>267927.51211095625</v>
      </c>
      <c r="AA162" s="53" t="s">
        <v>37</v>
      </c>
      <c r="AB162" s="53" t="s">
        <v>34</v>
      </c>
      <c r="AC162" s="52" t="s">
        <v>716</v>
      </c>
      <c r="AD162" s="52" t="s">
        <v>235</v>
      </c>
    </row>
    <row r="163" spans="1:30" ht="51" customHeight="1" x14ac:dyDescent="0.2">
      <c r="A163" s="50" t="s">
        <v>717</v>
      </c>
      <c r="B163" s="51" t="s">
        <v>30</v>
      </c>
      <c r="C163" s="52" t="s">
        <v>691</v>
      </c>
      <c r="D163" s="52" t="s">
        <v>718</v>
      </c>
      <c r="E163" s="53" t="s">
        <v>33</v>
      </c>
      <c r="F163" s="54" t="s">
        <v>718</v>
      </c>
      <c r="G163" s="54" t="s">
        <v>719</v>
      </c>
      <c r="H163" s="56">
        <v>43360</v>
      </c>
      <c r="I163" s="56">
        <v>44821</v>
      </c>
      <c r="J163" s="57" t="str">
        <f>IF(Ugovori_OPULJP3[[#This Row],[DATUM ZAVRŠETKA OPERACIJE]]&gt;DATE(2024,12,31),"u provedbi","završen")</f>
        <v>završen</v>
      </c>
      <c r="K163" s="55" t="s">
        <v>35</v>
      </c>
      <c r="L163" s="55" t="s">
        <v>36</v>
      </c>
      <c r="M163" s="58">
        <v>0.85</v>
      </c>
      <c r="N163" s="58">
        <v>0.15</v>
      </c>
      <c r="O163" s="59">
        <f>Ugovori_OPULJP3[[#This Row],[Bespovratna sredstva - Ukupno (EU+Nac) HRK
= Ukupna ugovorena vrijednost bespovratnih sredstava]]*Ugovori_OPULJP3[[#This Row],[EU STOPA SUFINANCIRANJA %
EU CO-FINANCING RATE %]]</f>
        <v>4289459.04</v>
      </c>
      <c r="P163" s="60">
        <f>Ugovori_OPULJP3[[#This Row],[Bespovratna sredstva - EU dio - HRK]]/7.5345</f>
        <v>569309.05036830576</v>
      </c>
      <c r="Q163" s="59">
        <f>Ugovori_OPULJP3[[#This Row],[Bespovratna sredstva - Ukupno (EU+Nac) HRK
= Ukupna ugovorena vrijednost bespovratnih sredstava]]*Ugovori_OPULJP3[[#This Row],[STOPA NACIONALNOG SUFINANCIRANJA %]]</f>
        <v>756963.36</v>
      </c>
      <c r="R163" s="60">
        <f>Ugovori_OPULJP3[[#This Row],[Bespovratna sredstva - Nacionalni dio - HRK]]/7.5345</f>
        <v>100466.3030061716</v>
      </c>
      <c r="S163" s="59">
        <v>5046422.4000000004</v>
      </c>
      <c r="T163" s="60">
        <f>Ugovori_OPULJP3[[#This Row],[Bespovratna sredstva - Ukupno (EU+Nac) HRK
= Ukupna ugovorena vrijednost bespovratnih sredstava]]/7.5345</f>
        <v>669775.35337447736</v>
      </c>
      <c r="U163" s="59">
        <v>0</v>
      </c>
      <c r="V163" s="60">
        <f>Ugovori_OPULJP3[[#This Row],[Javni doprinos korisnika - HRK]]/7.5345</f>
        <v>0</v>
      </c>
      <c r="W163" s="59">
        <v>0</v>
      </c>
      <c r="X163" s="60">
        <f>Ugovori_OPULJP3[[#This Row],[Privatni doprinos korisnika - HRK]]/7.5345</f>
        <v>0</v>
      </c>
      <c r="Y163" s="61">
        <v>5046422.4000000004</v>
      </c>
      <c r="Z163" s="62">
        <f>Ugovori_OPULJP3[[#This Row],[UKUPNI PRIHVATLJIVI IZDACI
TOTAL ELIGIBLE EXPENDITURE
= Bespovratna sredstva ukupno + doprinos korisnika
= Ukupni prihvatljivi troškovi
= Ukupna ugovorena vrijednost projekta HRK]]/7.5345</f>
        <v>669775.35337447736</v>
      </c>
      <c r="AA163" s="53" t="s">
        <v>37</v>
      </c>
      <c r="AB163" s="53" t="s">
        <v>34</v>
      </c>
      <c r="AC163" s="52" t="s">
        <v>720</v>
      </c>
      <c r="AD163" s="52" t="s">
        <v>235</v>
      </c>
    </row>
    <row r="164" spans="1:30" ht="51" customHeight="1" x14ac:dyDescent="0.2">
      <c r="A164" s="50" t="s">
        <v>721</v>
      </c>
      <c r="B164" s="51" t="s">
        <v>30</v>
      </c>
      <c r="C164" s="52" t="s">
        <v>691</v>
      </c>
      <c r="D164" s="52" t="s">
        <v>722</v>
      </c>
      <c r="E164" s="53" t="s">
        <v>33</v>
      </c>
      <c r="F164" s="54" t="s">
        <v>722</v>
      </c>
      <c r="G164" s="54" t="s">
        <v>37</v>
      </c>
      <c r="H164" s="56">
        <v>43388</v>
      </c>
      <c r="I164" s="56">
        <v>44977</v>
      </c>
      <c r="J164" s="57" t="str">
        <f>IF(Ugovori_OPULJP3[[#This Row],[DATUM ZAVRŠETKA OPERACIJE]]&gt;DATE(2024,12,31),"u provedbi","završen")</f>
        <v>završen</v>
      </c>
      <c r="K164" s="55" t="s">
        <v>35</v>
      </c>
      <c r="L164" s="55" t="s">
        <v>36</v>
      </c>
      <c r="M164" s="58">
        <v>0.85</v>
      </c>
      <c r="N164" s="58">
        <v>0.15</v>
      </c>
      <c r="O164" s="59">
        <f>Ugovori_OPULJP3[[#This Row],[Bespovratna sredstva - Ukupno (EU+Nac) HRK
= Ukupna ugovorena vrijednost bespovratnih sredstava]]*Ugovori_OPULJP3[[#This Row],[EU STOPA SUFINANCIRANJA %
EU CO-FINANCING RATE %]]</f>
        <v>21262890.25</v>
      </c>
      <c r="P164" s="60">
        <f>Ugovori_OPULJP3[[#This Row],[Bespovratna sredstva - EU dio - HRK]]/7.5345</f>
        <v>2822070.5089919702</v>
      </c>
      <c r="Q164" s="59">
        <f>Ugovori_OPULJP3[[#This Row],[Bespovratna sredstva - Ukupno (EU+Nac) HRK
= Ukupna ugovorena vrijednost bespovratnih sredstava]]*Ugovori_OPULJP3[[#This Row],[STOPA NACIONALNOG SUFINANCIRANJA %]]</f>
        <v>3752274.75</v>
      </c>
      <c r="R164" s="60">
        <f>Ugovori_OPULJP3[[#This Row],[Bespovratna sredstva - Nacionalni dio - HRK]]/7.5345</f>
        <v>498012.44276328885</v>
      </c>
      <c r="S164" s="59">
        <v>25015165</v>
      </c>
      <c r="T164" s="60">
        <f>Ugovori_OPULJP3[[#This Row],[Bespovratna sredstva - Ukupno (EU+Nac) HRK
= Ukupna ugovorena vrijednost bespovratnih sredstava]]/7.5345</f>
        <v>3320082.9517552592</v>
      </c>
      <c r="U164" s="59">
        <v>0</v>
      </c>
      <c r="V164" s="60">
        <f>Ugovori_OPULJP3[[#This Row],[Javni doprinos korisnika - HRK]]/7.5345</f>
        <v>0</v>
      </c>
      <c r="W164" s="59">
        <v>0</v>
      </c>
      <c r="X164" s="60">
        <f>Ugovori_OPULJP3[[#This Row],[Privatni doprinos korisnika - HRK]]/7.5345</f>
        <v>0</v>
      </c>
      <c r="Y164" s="61">
        <v>25015165</v>
      </c>
      <c r="Z164" s="62">
        <f>Ugovori_OPULJP3[[#This Row],[UKUPNI PRIHVATLJIVI IZDACI
TOTAL ELIGIBLE EXPENDITURE
= Bespovratna sredstva ukupno + doprinos korisnika
= Ukupni prihvatljivi troškovi
= Ukupna ugovorena vrijednost projekta HRK]]/7.5345</f>
        <v>3320082.9517552592</v>
      </c>
      <c r="AA164" s="53" t="s">
        <v>37</v>
      </c>
      <c r="AB164" s="53" t="s">
        <v>34</v>
      </c>
      <c r="AC164" s="52" t="s">
        <v>723</v>
      </c>
      <c r="AD164" s="52" t="s">
        <v>235</v>
      </c>
    </row>
    <row r="165" spans="1:30" ht="51" customHeight="1" x14ac:dyDescent="0.2">
      <c r="A165" s="50" t="s">
        <v>724</v>
      </c>
      <c r="B165" s="51" t="s">
        <v>30</v>
      </c>
      <c r="C165" s="52" t="s">
        <v>691</v>
      </c>
      <c r="D165" s="52" t="s">
        <v>725</v>
      </c>
      <c r="E165" s="53" t="s">
        <v>33</v>
      </c>
      <c r="F165" s="54" t="s">
        <v>725</v>
      </c>
      <c r="G165" s="54" t="s">
        <v>714</v>
      </c>
      <c r="H165" s="56">
        <v>43467</v>
      </c>
      <c r="I165" s="56">
        <v>45291</v>
      </c>
      <c r="J165" s="57" t="str">
        <f>IF(Ugovori_OPULJP3[[#This Row],[DATUM ZAVRŠETKA OPERACIJE]]&gt;DATE(2024,12,31),"u provedbi","završen")</f>
        <v>završen</v>
      </c>
      <c r="K165" s="55" t="s">
        <v>715</v>
      </c>
      <c r="L165" s="55" t="s">
        <v>36</v>
      </c>
      <c r="M165" s="58">
        <v>0.85</v>
      </c>
      <c r="N165" s="58">
        <v>0.15</v>
      </c>
      <c r="O165" s="59">
        <f>Ugovori_OPULJP3[[#This Row],[Bespovratna sredstva - Ukupno (EU+Nac) HRK
= Ukupna ugovorena vrijednost bespovratnih sredstava]]*Ugovori_OPULJP3[[#This Row],[EU STOPA SUFINANCIRANJA %
EU CO-FINANCING RATE %]]</f>
        <v>16868250.127499998</v>
      </c>
      <c r="P165" s="60">
        <f>Ugovori_OPULJP3[[#This Row],[Bespovratna sredstva - EU dio - HRK]]/7.5345</f>
        <v>2238801.5299621737</v>
      </c>
      <c r="Q165" s="59">
        <f>Ugovori_OPULJP3[[#This Row],[Bespovratna sredstva - Ukupno (EU+Nac) HRK
= Ukupna ugovorena vrijednost bespovratnih sredstava]]*Ugovori_OPULJP3[[#This Row],[STOPA NACIONALNOG SUFINANCIRANJA %]]</f>
        <v>2976750.0224999995</v>
      </c>
      <c r="R165" s="60">
        <f>Ugovori_OPULJP3[[#This Row],[Bespovratna sredstva - Nacionalni dio - HRK]]/7.5345</f>
        <v>395082.62293450121</v>
      </c>
      <c r="S165" s="59">
        <v>19845000.149999999</v>
      </c>
      <c r="T165" s="60">
        <f>Ugovori_OPULJP3[[#This Row],[Bespovratna sredstva - Ukupno (EU+Nac) HRK
= Ukupna ugovorena vrijednost bespovratnih sredstava]]/7.5345</f>
        <v>2633884.1528966748</v>
      </c>
      <c r="U165" s="59">
        <v>0</v>
      </c>
      <c r="V165" s="60">
        <f>Ugovori_OPULJP3[[#This Row],[Javni doprinos korisnika - HRK]]/7.5345</f>
        <v>0</v>
      </c>
      <c r="W165" s="59">
        <v>0</v>
      </c>
      <c r="X165" s="60">
        <f>Ugovori_OPULJP3[[#This Row],[Privatni doprinos korisnika - HRK]]/7.5345</f>
        <v>0</v>
      </c>
      <c r="Y165" s="61">
        <v>19845000.149999999</v>
      </c>
      <c r="Z165" s="62">
        <f>Ugovori_OPULJP3[[#This Row],[UKUPNI PRIHVATLJIVI IZDACI
TOTAL ELIGIBLE EXPENDITURE
= Bespovratna sredstva ukupno + doprinos korisnika
= Ukupni prihvatljivi troškovi
= Ukupna ugovorena vrijednost projekta HRK]]/7.5345</f>
        <v>2633884.1528966748</v>
      </c>
      <c r="AA165" s="53" t="s">
        <v>37</v>
      </c>
      <c r="AB165" s="53" t="s">
        <v>34</v>
      </c>
      <c r="AC165" s="52" t="s">
        <v>726</v>
      </c>
      <c r="AD165" s="52" t="s">
        <v>235</v>
      </c>
    </row>
    <row r="166" spans="1:30" ht="51" customHeight="1" x14ac:dyDescent="0.2">
      <c r="A166" s="75" t="s">
        <v>727</v>
      </c>
      <c r="B166" s="64" t="s">
        <v>30</v>
      </c>
      <c r="C166" s="65" t="s">
        <v>691</v>
      </c>
      <c r="D166" s="52" t="s">
        <v>728</v>
      </c>
      <c r="E166" s="66" t="s">
        <v>33</v>
      </c>
      <c r="F166" s="54" t="s">
        <v>729</v>
      </c>
      <c r="G166" s="54" t="s">
        <v>705</v>
      </c>
      <c r="H166" s="68">
        <v>43344</v>
      </c>
      <c r="I166" s="68">
        <v>45260</v>
      </c>
      <c r="J166" s="57" t="str">
        <f>IF(Ugovori_OPULJP3[[#This Row],[DATUM ZAVRŠETKA OPERACIJE]]&gt;DATE(2024,12,31),"u provedbi","završen")</f>
        <v>završen</v>
      </c>
      <c r="K166" s="76" t="s">
        <v>35</v>
      </c>
      <c r="L166" s="67" t="s">
        <v>36</v>
      </c>
      <c r="M166" s="77">
        <v>0.85</v>
      </c>
      <c r="N166" s="58">
        <v>0.15</v>
      </c>
      <c r="O166" s="59">
        <f>Ugovori_OPULJP3[[#This Row],[Bespovratna sredstva - Ukupno (EU+Nac) HRK
= Ukupna ugovorena vrijednost bespovratnih sredstava]]*Ugovori_OPULJP3[[#This Row],[EU STOPA SUFINANCIRANJA %
EU CO-FINANCING RATE %]]</f>
        <v>208934250</v>
      </c>
      <c r="P166" s="60">
        <f>Ugovori_OPULJP3[[#This Row],[Bespovratna sredstva - EU dio - HRK]]/7.5345</f>
        <v>27730340.43400358</v>
      </c>
      <c r="Q166" s="59">
        <f>Ugovori_OPULJP3[[#This Row],[Bespovratna sredstva - Ukupno (EU+Nac) HRK
= Ukupna ugovorena vrijednost bespovratnih sredstava]]*Ugovori_OPULJP3[[#This Row],[STOPA NACIONALNOG SUFINANCIRANJA %]]</f>
        <v>36870750</v>
      </c>
      <c r="R166" s="60">
        <f>Ugovori_OPULJP3[[#This Row],[Bespovratna sredstva - Nacionalni dio - HRK]]/7.5345</f>
        <v>4893589.4883535737</v>
      </c>
      <c r="S166" s="59">
        <v>245805000</v>
      </c>
      <c r="T166" s="60">
        <f>Ugovori_OPULJP3[[#This Row],[Bespovratna sredstva - Ukupno (EU+Nac) HRK
= Ukupna ugovorena vrijednost bespovratnih sredstava]]/7.5345</f>
        <v>32623929.922357157</v>
      </c>
      <c r="U166" s="59">
        <v>0</v>
      </c>
      <c r="V166" s="60">
        <f>Ugovori_OPULJP3[[#This Row],[Javni doprinos korisnika - HRK]]/7.5345</f>
        <v>0</v>
      </c>
      <c r="W166" s="59">
        <v>0</v>
      </c>
      <c r="X166" s="60">
        <f>Ugovori_OPULJP3[[#This Row],[Privatni doprinos korisnika - HRK]]/7.5345</f>
        <v>0</v>
      </c>
      <c r="Y166" s="61">
        <v>245805000</v>
      </c>
      <c r="Z166" s="62">
        <f>Ugovori_OPULJP3[[#This Row],[UKUPNI PRIHVATLJIVI IZDACI
TOTAL ELIGIBLE EXPENDITURE
= Bespovratna sredstva ukupno + doprinos korisnika
= Ukupni prihvatljivi troškovi
= Ukupna ugovorena vrijednost projekta HRK]]/7.5345</f>
        <v>32623929.922357157</v>
      </c>
      <c r="AA166" s="66" t="s">
        <v>37</v>
      </c>
      <c r="AB166" s="66" t="s">
        <v>34</v>
      </c>
      <c r="AC166" s="65" t="s">
        <v>730</v>
      </c>
      <c r="AD166" s="65" t="s">
        <v>235</v>
      </c>
    </row>
    <row r="167" spans="1:30" ht="51" customHeight="1" x14ac:dyDescent="0.2">
      <c r="A167" s="50" t="s">
        <v>731</v>
      </c>
      <c r="B167" s="51" t="s">
        <v>30</v>
      </c>
      <c r="C167" s="52" t="s">
        <v>691</v>
      </c>
      <c r="D167" s="52" t="s">
        <v>732</v>
      </c>
      <c r="E167" s="53" t="s">
        <v>33</v>
      </c>
      <c r="F167" s="54" t="s">
        <v>732</v>
      </c>
      <c r="G167" s="54" t="s">
        <v>34</v>
      </c>
      <c r="H167" s="56">
        <v>43739</v>
      </c>
      <c r="I167" s="56">
        <v>45107</v>
      </c>
      <c r="J167" s="57" t="str">
        <f>IF(Ugovori_OPULJP3[[#This Row],[DATUM ZAVRŠETKA OPERACIJE]]&gt;DATE(2024,12,31),"u provedbi","završen")</f>
        <v>završen</v>
      </c>
      <c r="K167" s="55" t="s">
        <v>35</v>
      </c>
      <c r="L167" s="55" t="s">
        <v>36</v>
      </c>
      <c r="M167" s="58">
        <v>0.85</v>
      </c>
      <c r="N167" s="58">
        <v>0.15</v>
      </c>
      <c r="O167" s="59">
        <f>Ugovori_OPULJP3[[#This Row],[Bespovratna sredstva - Ukupno (EU+Nac) HRK
= Ukupna ugovorena vrijednost bespovratnih sredstava]]*Ugovori_OPULJP3[[#This Row],[EU STOPA SUFINANCIRANJA %
EU CO-FINANCING RATE %]]</f>
        <v>16692839.138</v>
      </c>
      <c r="P167" s="60">
        <f>Ugovori_OPULJP3[[#This Row],[Bespovratna sredstva - EU dio - HRK]]/7.5345</f>
        <v>2215520.4908089456</v>
      </c>
      <c r="Q167" s="59">
        <f>Ugovori_OPULJP3[[#This Row],[Bespovratna sredstva - Ukupno (EU+Nac) HRK
= Ukupna ugovorena vrijednost bespovratnih sredstava]]*Ugovori_OPULJP3[[#This Row],[STOPA NACIONALNOG SUFINANCIRANJA %]]</f>
        <v>2945795.142</v>
      </c>
      <c r="R167" s="60">
        <f>Ugovori_OPULJP3[[#This Row],[Bespovratna sredstva - Nacionalni dio - HRK]]/7.5345</f>
        <v>390974.20426040213</v>
      </c>
      <c r="S167" s="59">
        <v>19638634.280000001</v>
      </c>
      <c r="T167" s="60">
        <f>Ugovori_OPULJP3[[#This Row],[Bespovratna sredstva - Ukupno (EU+Nac) HRK
= Ukupna ugovorena vrijednost bespovratnih sredstava]]/7.5345</f>
        <v>2606494.6950693475</v>
      </c>
      <c r="U167" s="59">
        <v>0</v>
      </c>
      <c r="V167" s="60">
        <f>Ugovori_OPULJP3[[#This Row],[Javni doprinos korisnika - HRK]]/7.5345</f>
        <v>0</v>
      </c>
      <c r="W167" s="59">
        <v>0</v>
      </c>
      <c r="X167" s="60">
        <f>Ugovori_OPULJP3[[#This Row],[Privatni doprinos korisnika - HRK]]/7.5345</f>
        <v>0</v>
      </c>
      <c r="Y167" s="61">
        <v>19638634.280000001</v>
      </c>
      <c r="Z167" s="62">
        <f>Ugovori_OPULJP3[[#This Row],[UKUPNI PRIHVATLJIVI IZDACI
TOTAL ELIGIBLE EXPENDITURE
= Bespovratna sredstva ukupno + doprinos korisnika
= Ukupni prihvatljivi troškovi
= Ukupna ugovorena vrijednost projekta HRK]]/7.5345</f>
        <v>2606494.6950693475</v>
      </c>
      <c r="AA167" s="53" t="s">
        <v>37</v>
      </c>
      <c r="AB167" s="53" t="s">
        <v>34</v>
      </c>
      <c r="AC167" s="52" t="s">
        <v>733</v>
      </c>
      <c r="AD167" s="52" t="s">
        <v>235</v>
      </c>
    </row>
    <row r="168" spans="1:30" ht="51" customHeight="1" x14ac:dyDescent="0.2">
      <c r="A168" s="50" t="s">
        <v>734</v>
      </c>
      <c r="B168" s="51" t="s">
        <v>30</v>
      </c>
      <c r="C168" s="52" t="s">
        <v>691</v>
      </c>
      <c r="D168" s="52" t="s">
        <v>735</v>
      </c>
      <c r="E168" s="53" t="s">
        <v>33</v>
      </c>
      <c r="F168" s="54" t="s">
        <v>735</v>
      </c>
      <c r="G168" s="54" t="s">
        <v>736</v>
      </c>
      <c r="H168" s="56">
        <v>43525</v>
      </c>
      <c r="I168" s="56">
        <v>45291</v>
      </c>
      <c r="J168" s="57" t="str">
        <f>IF(Ugovori_OPULJP3[[#This Row],[DATUM ZAVRŠETKA OPERACIJE]]&gt;DATE(2024,12,31),"u provedbi","završen")</f>
        <v>završen</v>
      </c>
      <c r="K168" s="55" t="s">
        <v>36</v>
      </c>
      <c r="L168" s="55" t="s">
        <v>36</v>
      </c>
      <c r="M168" s="58">
        <v>0.85</v>
      </c>
      <c r="N168" s="58">
        <v>0.15</v>
      </c>
      <c r="O168" s="59">
        <f>Ugovori_OPULJP3[[#This Row],[Bespovratna sredstva - Ukupno (EU+Nac) HRK
= Ukupna ugovorena vrijednost bespovratnih sredstava]]*Ugovori_OPULJP3[[#This Row],[EU STOPA SUFINANCIRANJA %
EU CO-FINANCING RATE %]]</f>
        <v>45981447.008499995</v>
      </c>
      <c r="P168" s="60">
        <f>Ugovori_OPULJP3[[#This Row],[Bespovratna sredstva - EU dio - HRK]]/7.5345</f>
        <v>6102786.7819364248</v>
      </c>
      <c r="Q168" s="59">
        <f>Ugovori_OPULJP3[[#This Row],[Bespovratna sredstva - Ukupno (EU+Nac) HRK
= Ukupna ugovorena vrijednost bespovratnih sredstava]]*Ugovori_OPULJP3[[#This Row],[STOPA NACIONALNOG SUFINANCIRANJA %]]</f>
        <v>8114373.0014999993</v>
      </c>
      <c r="R168" s="60">
        <f>Ugovori_OPULJP3[[#This Row],[Bespovratna sredstva - Nacionalni dio - HRK]]/7.5345</f>
        <v>1076962.3732828985</v>
      </c>
      <c r="S168" s="59">
        <v>54095820.009999998</v>
      </c>
      <c r="T168" s="60">
        <f>Ugovori_OPULJP3[[#This Row],[Bespovratna sredstva - Ukupno (EU+Nac) HRK
= Ukupna ugovorena vrijednost bespovratnih sredstava]]/7.5345</f>
        <v>7179749.1552193239</v>
      </c>
      <c r="U168" s="59">
        <v>0</v>
      </c>
      <c r="V168" s="60">
        <f>Ugovori_OPULJP3[[#This Row],[Javni doprinos korisnika - HRK]]/7.5345</f>
        <v>0</v>
      </c>
      <c r="W168" s="59">
        <v>0</v>
      </c>
      <c r="X168" s="60">
        <f>Ugovori_OPULJP3[[#This Row],[Privatni doprinos korisnika - HRK]]/7.5345</f>
        <v>0</v>
      </c>
      <c r="Y168" s="61">
        <v>54095820.009999998</v>
      </c>
      <c r="Z168" s="62">
        <f>Ugovori_OPULJP3[[#This Row],[UKUPNI PRIHVATLJIVI IZDACI
TOTAL ELIGIBLE EXPENDITURE
= Bespovratna sredstva ukupno + doprinos korisnika
= Ukupni prihvatljivi troškovi
= Ukupna ugovorena vrijednost projekta HRK]]/7.5345</f>
        <v>7179749.1552193239</v>
      </c>
      <c r="AA168" s="53" t="s">
        <v>37</v>
      </c>
      <c r="AB168" s="53" t="s">
        <v>34</v>
      </c>
      <c r="AC168" s="52" t="s">
        <v>737</v>
      </c>
      <c r="AD168" s="52" t="s">
        <v>235</v>
      </c>
    </row>
    <row r="169" spans="1:30" ht="51" customHeight="1" x14ac:dyDescent="0.2">
      <c r="A169" s="70" t="s">
        <v>738</v>
      </c>
      <c r="B169" s="64" t="s">
        <v>30</v>
      </c>
      <c r="C169" s="65" t="s">
        <v>691</v>
      </c>
      <c r="D169" s="65" t="s">
        <v>739</v>
      </c>
      <c r="E169" s="66" t="s">
        <v>33</v>
      </c>
      <c r="F169" s="71" t="s">
        <v>739</v>
      </c>
      <c r="G169" s="71" t="s">
        <v>37</v>
      </c>
      <c r="H169" s="68">
        <v>44175</v>
      </c>
      <c r="I169" s="68">
        <v>44905</v>
      </c>
      <c r="J169" s="57" t="str">
        <f>IF(Ugovori_OPULJP3[[#This Row],[DATUM ZAVRŠETKA OPERACIJE]]&gt;DATE(2024,12,31),"u provedbi","završen")</f>
        <v>završen</v>
      </c>
      <c r="K169" s="67" t="s">
        <v>36</v>
      </c>
      <c r="L169" s="67" t="s">
        <v>36</v>
      </c>
      <c r="M169" s="58">
        <v>0.85</v>
      </c>
      <c r="N169" s="58">
        <v>0.15</v>
      </c>
      <c r="O169" s="59">
        <f>Ugovori_OPULJP3[[#This Row],[Bespovratna sredstva - Ukupno (EU+Nac) HRK
= Ukupna ugovorena vrijednost bespovratnih sredstava]]*Ugovori_OPULJP3[[#This Row],[EU STOPA SUFINANCIRANJA %
EU CO-FINANCING RATE %]]</f>
        <v>637500</v>
      </c>
      <c r="P169" s="60">
        <f>Ugovori_OPULJP3[[#This Row],[Bespovratna sredstva - EU dio - HRK]]/7.5345</f>
        <v>84610.790364324101</v>
      </c>
      <c r="Q169" s="59">
        <f>Ugovori_OPULJP3[[#This Row],[Bespovratna sredstva - Ukupno (EU+Nac) HRK
= Ukupna ugovorena vrijednost bespovratnih sredstava]]*Ugovori_OPULJP3[[#This Row],[STOPA NACIONALNOG SUFINANCIRANJA %]]</f>
        <v>112500</v>
      </c>
      <c r="R169" s="60">
        <f>Ugovori_OPULJP3[[#This Row],[Bespovratna sredstva - Nacionalni dio - HRK]]/7.5345</f>
        <v>14931.315946645431</v>
      </c>
      <c r="S169" s="59">
        <v>750000</v>
      </c>
      <c r="T169" s="60">
        <f>Ugovori_OPULJP3[[#This Row],[Bespovratna sredstva - Ukupno (EU+Nac) HRK
= Ukupna ugovorena vrijednost bespovratnih sredstava]]/7.5345</f>
        <v>99542.106310969539</v>
      </c>
      <c r="U169" s="59">
        <v>0</v>
      </c>
      <c r="V169" s="60">
        <f>Ugovori_OPULJP3[[#This Row],[Javni doprinos korisnika - HRK]]/7.5345</f>
        <v>0</v>
      </c>
      <c r="W169" s="59">
        <v>0</v>
      </c>
      <c r="X169" s="60">
        <f>Ugovori_OPULJP3[[#This Row],[Privatni doprinos korisnika - HRK]]/7.5345</f>
        <v>0</v>
      </c>
      <c r="Y169" s="61">
        <v>750000</v>
      </c>
      <c r="Z169" s="62">
        <f>Ugovori_OPULJP3[[#This Row],[UKUPNI PRIHVATLJIVI IZDACI
TOTAL ELIGIBLE EXPENDITURE
= Bespovratna sredstva ukupno + doprinos korisnika
= Ukupni prihvatljivi troškovi
= Ukupna ugovorena vrijednost projekta HRK]]/7.5345</f>
        <v>99542.106310969539</v>
      </c>
      <c r="AA169" s="66" t="s">
        <v>37</v>
      </c>
      <c r="AB169" s="66" t="s">
        <v>34</v>
      </c>
      <c r="AC169" s="65" t="s">
        <v>740</v>
      </c>
      <c r="AD169" s="65" t="s">
        <v>235</v>
      </c>
    </row>
    <row r="170" spans="1:30" ht="51" customHeight="1" x14ac:dyDescent="0.2">
      <c r="A170" s="50" t="s">
        <v>741</v>
      </c>
      <c r="B170" s="51" t="s">
        <v>742</v>
      </c>
      <c r="C170" s="52" t="s">
        <v>743</v>
      </c>
      <c r="D170" s="52" t="s">
        <v>744</v>
      </c>
      <c r="E170" s="53" t="s">
        <v>33</v>
      </c>
      <c r="F170" s="54" t="s">
        <v>744</v>
      </c>
      <c r="G170" s="54" t="s">
        <v>34</v>
      </c>
      <c r="H170" s="56">
        <v>42005</v>
      </c>
      <c r="I170" s="56">
        <v>43646</v>
      </c>
      <c r="J170" s="57" t="str">
        <f>IF(Ugovori_OPULJP3[[#This Row],[DATUM ZAVRŠETKA OPERACIJE]]&gt;DATE(2024,12,31),"u provedbi","završen")</f>
        <v>završen</v>
      </c>
      <c r="K170" s="55" t="s">
        <v>35</v>
      </c>
      <c r="L170" s="55" t="s">
        <v>36</v>
      </c>
      <c r="M170" s="58">
        <v>0.85</v>
      </c>
      <c r="N170" s="58">
        <v>0.15</v>
      </c>
      <c r="O170" s="59">
        <f>Ugovori_OPULJP3[[#This Row],[Bespovratna sredstva - Ukupno (EU+Nac) HRK
= Ukupna ugovorena vrijednost bespovratnih sredstava]]*Ugovori_OPULJP3[[#This Row],[EU STOPA SUFINANCIRANJA %
EU CO-FINANCING RATE %]]</f>
        <v>78030000</v>
      </c>
      <c r="P170" s="60">
        <f>Ugovori_OPULJP3[[#This Row],[Bespovratna sredstva - EU dio - HRK]]/7.5345</f>
        <v>10356360.740593269</v>
      </c>
      <c r="Q170" s="59">
        <f>Ugovori_OPULJP3[[#This Row],[Bespovratna sredstva - Ukupno (EU+Nac) HRK
= Ukupna ugovorena vrijednost bespovratnih sredstava]]*Ugovori_OPULJP3[[#This Row],[STOPA NACIONALNOG SUFINANCIRANJA %]]</f>
        <v>13770000</v>
      </c>
      <c r="R170" s="60">
        <f>Ugovori_OPULJP3[[#This Row],[Bespovratna sredstva - Nacionalni dio - HRK]]/7.5345</f>
        <v>1827593.0718694006</v>
      </c>
      <c r="S170" s="59">
        <v>91800000</v>
      </c>
      <c r="T170" s="60">
        <f>Ugovori_OPULJP3[[#This Row],[Bespovratna sredstva - Ukupno (EU+Nac) HRK
= Ukupna ugovorena vrijednost bespovratnih sredstava]]/7.5345</f>
        <v>12183953.812462671</v>
      </c>
      <c r="U170" s="59">
        <v>0</v>
      </c>
      <c r="V170" s="60">
        <f>Ugovori_OPULJP3[[#This Row],[Javni doprinos korisnika - HRK]]/7.5345</f>
        <v>0</v>
      </c>
      <c r="W170" s="59">
        <v>0</v>
      </c>
      <c r="X170" s="60">
        <f>Ugovori_OPULJP3[[#This Row],[Privatni doprinos korisnika - HRK]]/7.5345</f>
        <v>0</v>
      </c>
      <c r="Y170" s="61">
        <v>91800000</v>
      </c>
      <c r="Z170" s="62">
        <f>Ugovori_OPULJP3[[#This Row],[UKUPNI PRIHVATLJIVI IZDACI
TOTAL ELIGIBLE EXPENDITURE
= Bespovratna sredstva ukupno + doprinos korisnika
= Ukupni prihvatljivi troškovi
= Ukupna ugovorena vrijednost projekta HRK]]/7.5345</f>
        <v>12183953.812462671</v>
      </c>
      <c r="AA170" s="53" t="s">
        <v>37</v>
      </c>
      <c r="AB170" s="53" t="s">
        <v>34</v>
      </c>
      <c r="AC170" s="52" t="s">
        <v>745</v>
      </c>
      <c r="AD170" s="52" t="s">
        <v>746</v>
      </c>
    </row>
    <row r="171" spans="1:30" ht="51" customHeight="1" x14ac:dyDescent="0.2">
      <c r="A171" s="50" t="s">
        <v>747</v>
      </c>
      <c r="B171" s="51" t="s">
        <v>742</v>
      </c>
      <c r="C171" s="52" t="s">
        <v>743</v>
      </c>
      <c r="D171" s="52" t="s">
        <v>748</v>
      </c>
      <c r="E171" s="53" t="s">
        <v>231</v>
      </c>
      <c r="F171" s="54" t="s">
        <v>749</v>
      </c>
      <c r="G171" s="54" t="s">
        <v>750</v>
      </c>
      <c r="H171" s="56">
        <v>43139</v>
      </c>
      <c r="I171" s="56">
        <v>43685</v>
      </c>
      <c r="J171" s="57" t="str">
        <f>IF(Ugovori_OPULJP3[[#This Row],[DATUM ZAVRŠETKA OPERACIJE]]&gt;DATE(2024,12,31),"u provedbi","završen")</f>
        <v>završen</v>
      </c>
      <c r="K171" s="55" t="s">
        <v>103</v>
      </c>
      <c r="L171" s="55" t="s">
        <v>103</v>
      </c>
      <c r="M171" s="58">
        <v>0.85</v>
      </c>
      <c r="N171" s="58">
        <v>0.15</v>
      </c>
      <c r="O171" s="59">
        <f>Ugovori_OPULJP3[[#This Row],[Bespovratna sredstva - Ukupno (EU+Nac) HRK
= Ukupna ugovorena vrijednost bespovratnih sredstava]]*Ugovori_OPULJP3[[#This Row],[EU STOPA SUFINANCIRANJA %
EU CO-FINANCING RATE %]]</f>
        <v>411792.69149999996</v>
      </c>
      <c r="P171" s="60">
        <f>Ugovori_OPULJP3[[#This Row],[Bespovratna sredstva - EU dio - HRK]]/7.5345</f>
        <v>54654.282500497698</v>
      </c>
      <c r="Q171" s="59">
        <f>Ugovori_OPULJP3[[#This Row],[Bespovratna sredstva - Ukupno (EU+Nac) HRK
= Ukupna ugovorena vrijednost bespovratnih sredstava]]*Ugovori_OPULJP3[[#This Row],[STOPA NACIONALNOG SUFINANCIRANJA %]]</f>
        <v>72669.29849999999</v>
      </c>
      <c r="R171" s="60">
        <f>Ugovori_OPULJP3[[#This Row],[Bespovratna sredstva - Nacionalni dio - HRK]]/7.5345</f>
        <v>9644.87338244077</v>
      </c>
      <c r="S171" s="59">
        <v>484461.99</v>
      </c>
      <c r="T171" s="60">
        <f>Ugovori_OPULJP3[[#This Row],[Bespovratna sredstva - Ukupno (EU+Nac) HRK
= Ukupna ugovorena vrijednost bespovratnih sredstava]]/7.5345</f>
        <v>64299.155882938481</v>
      </c>
      <c r="U171" s="59">
        <v>0</v>
      </c>
      <c r="V171" s="60">
        <f>Ugovori_OPULJP3[[#This Row],[Javni doprinos korisnika - HRK]]/7.5345</f>
        <v>0</v>
      </c>
      <c r="W171" s="59">
        <v>0</v>
      </c>
      <c r="X171" s="60">
        <f>Ugovori_OPULJP3[[#This Row],[Privatni doprinos korisnika - HRK]]/7.5345</f>
        <v>0</v>
      </c>
      <c r="Y171" s="61">
        <v>484461.99</v>
      </c>
      <c r="Z171" s="62">
        <f>Ugovori_OPULJP3[[#This Row],[UKUPNI PRIHVATLJIVI IZDACI
TOTAL ELIGIBLE EXPENDITURE
= Bespovratna sredstva ukupno + doprinos korisnika
= Ukupni prihvatljivi troškovi
= Ukupna ugovorena vrijednost projekta HRK]]/7.5345</f>
        <v>64299.155882938481</v>
      </c>
      <c r="AA171" s="53" t="s">
        <v>751</v>
      </c>
      <c r="AB171" s="53" t="s">
        <v>752</v>
      </c>
      <c r="AC171" s="52" t="s">
        <v>753</v>
      </c>
      <c r="AD171" s="52" t="s">
        <v>746</v>
      </c>
    </row>
    <row r="172" spans="1:30" ht="51" customHeight="1" x14ac:dyDescent="0.2">
      <c r="A172" s="50" t="s">
        <v>754</v>
      </c>
      <c r="B172" s="51" t="s">
        <v>742</v>
      </c>
      <c r="C172" s="52" t="s">
        <v>743</v>
      </c>
      <c r="D172" s="52" t="s">
        <v>748</v>
      </c>
      <c r="E172" s="53" t="s">
        <v>231</v>
      </c>
      <c r="F172" s="54" t="s">
        <v>755</v>
      </c>
      <c r="G172" s="54" t="s">
        <v>756</v>
      </c>
      <c r="H172" s="56">
        <v>43214</v>
      </c>
      <c r="I172" s="56">
        <v>43520</v>
      </c>
      <c r="J172" s="57" t="str">
        <f>IF(Ugovori_OPULJP3[[#This Row],[DATUM ZAVRŠETKA OPERACIJE]]&gt;DATE(2024,12,31),"u provedbi","završen")</f>
        <v>završen</v>
      </c>
      <c r="K172" s="55" t="s">
        <v>78</v>
      </c>
      <c r="L172" s="55" t="s">
        <v>78</v>
      </c>
      <c r="M172" s="58">
        <v>0.85</v>
      </c>
      <c r="N172" s="58">
        <v>0.15</v>
      </c>
      <c r="O172" s="59">
        <f>Ugovori_OPULJP3[[#This Row],[Bespovratna sredstva - Ukupno (EU+Nac) HRK
= Ukupna ugovorena vrijednost bespovratnih sredstava]]*Ugovori_OPULJP3[[#This Row],[EU STOPA SUFINANCIRANJA %
EU CO-FINANCING RATE %]]</f>
        <v>578693.59149999998</v>
      </c>
      <c r="P172" s="60">
        <f>Ugovori_OPULJP3[[#This Row],[Bespovratna sredstva - EU dio - HRK]]/7.5345</f>
        <v>76805.838675426363</v>
      </c>
      <c r="Q172" s="59">
        <f>Ugovori_OPULJP3[[#This Row],[Bespovratna sredstva - Ukupno (EU+Nac) HRK
= Ukupna ugovorena vrijednost bespovratnih sredstava]]*Ugovori_OPULJP3[[#This Row],[STOPA NACIONALNOG SUFINANCIRANJA %]]</f>
        <v>102122.3985</v>
      </c>
      <c r="R172" s="60">
        <f>Ugovori_OPULJP3[[#This Row],[Bespovratna sredstva - Nacionalni dio - HRK]]/7.5345</f>
        <v>13553.971530957593</v>
      </c>
      <c r="S172" s="59">
        <v>680815.99</v>
      </c>
      <c r="T172" s="60">
        <f>Ugovori_OPULJP3[[#This Row],[Bespovratna sredstva - Ukupno (EU+Nac) HRK
= Ukupna ugovorena vrijednost bespovratnih sredstava]]/7.5345</f>
        <v>90359.810206383961</v>
      </c>
      <c r="U172" s="59">
        <v>0</v>
      </c>
      <c r="V172" s="60">
        <f>Ugovori_OPULJP3[[#This Row],[Javni doprinos korisnika - HRK]]/7.5345</f>
        <v>0</v>
      </c>
      <c r="W172" s="59">
        <v>0</v>
      </c>
      <c r="X172" s="60">
        <f>Ugovori_OPULJP3[[#This Row],[Privatni doprinos korisnika - HRK]]/7.5345</f>
        <v>0</v>
      </c>
      <c r="Y172" s="61">
        <v>680815.99</v>
      </c>
      <c r="Z172" s="62">
        <f>Ugovori_OPULJP3[[#This Row],[UKUPNI PRIHVATLJIVI IZDACI
TOTAL ELIGIBLE EXPENDITURE
= Bespovratna sredstva ukupno + doprinos korisnika
= Ukupni prihvatljivi troškovi
= Ukupna ugovorena vrijednost projekta HRK]]/7.5345</f>
        <v>90359.810206383961</v>
      </c>
      <c r="AA172" s="53" t="s">
        <v>751</v>
      </c>
      <c r="AB172" s="53" t="s">
        <v>752</v>
      </c>
      <c r="AC172" s="52" t="s">
        <v>757</v>
      </c>
      <c r="AD172" s="52" t="s">
        <v>746</v>
      </c>
    </row>
    <row r="173" spans="1:30" ht="51" customHeight="1" x14ac:dyDescent="0.2">
      <c r="A173" s="50" t="s">
        <v>758</v>
      </c>
      <c r="B173" s="51" t="s">
        <v>742</v>
      </c>
      <c r="C173" s="52" t="s">
        <v>743</v>
      </c>
      <c r="D173" s="52" t="s">
        <v>748</v>
      </c>
      <c r="E173" s="53" t="s">
        <v>231</v>
      </c>
      <c r="F173" s="54" t="s">
        <v>759</v>
      </c>
      <c r="G173" s="54" t="s">
        <v>760</v>
      </c>
      <c r="H173" s="56">
        <v>43091</v>
      </c>
      <c r="I173" s="56">
        <v>43456</v>
      </c>
      <c r="J173" s="57" t="str">
        <f>IF(Ugovori_OPULJP3[[#This Row],[DATUM ZAVRŠETKA OPERACIJE]]&gt;DATE(2024,12,31),"u provedbi","završen")</f>
        <v>završen</v>
      </c>
      <c r="K173" s="55" t="s">
        <v>761</v>
      </c>
      <c r="L173" s="55" t="s">
        <v>36</v>
      </c>
      <c r="M173" s="58">
        <v>0.85</v>
      </c>
      <c r="N173" s="58">
        <v>0.15</v>
      </c>
      <c r="O173" s="59">
        <f>Ugovori_OPULJP3[[#This Row],[Bespovratna sredstva - Ukupno (EU+Nac) HRK
= Ukupna ugovorena vrijednost bespovratnih sredstava]]*Ugovori_OPULJP3[[#This Row],[EU STOPA SUFINANCIRANJA %
EU CO-FINANCING RATE %]]</f>
        <v>345854.25599999999</v>
      </c>
      <c r="P173" s="60">
        <f>Ugovori_OPULJP3[[#This Row],[Bespovratna sredstva - EU dio - HRK]]/7.5345</f>
        <v>45902.748158471033</v>
      </c>
      <c r="Q173" s="59">
        <f>Ugovori_OPULJP3[[#This Row],[Bespovratna sredstva - Ukupno (EU+Nac) HRK
= Ukupna ugovorena vrijednost bespovratnih sredstava]]*Ugovori_OPULJP3[[#This Row],[STOPA NACIONALNOG SUFINANCIRANJA %]]</f>
        <v>61033.103999999992</v>
      </c>
      <c r="R173" s="60">
        <f>Ugovori_OPULJP3[[#This Row],[Bespovratna sredstva - Nacionalni dio - HRK]]/7.5345</f>
        <v>8100.4849691419458</v>
      </c>
      <c r="S173" s="59">
        <v>406887.36</v>
      </c>
      <c r="T173" s="60">
        <f>Ugovori_OPULJP3[[#This Row],[Bespovratna sredstva - Ukupno (EU+Nac) HRK
= Ukupna ugovorena vrijednost bespovratnih sredstava]]/7.5345</f>
        <v>54003.233127612977</v>
      </c>
      <c r="U173" s="59">
        <v>0</v>
      </c>
      <c r="V173" s="60">
        <f>Ugovori_OPULJP3[[#This Row],[Javni doprinos korisnika - HRK]]/7.5345</f>
        <v>0</v>
      </c>
      <c r="W173" s="59">
        <v>0</v>
      </c>
      <c r="X173" s="60">
        <f>Ugovori_OPULJP3[[#This Row],[Privatni doprinos korisnika - HRK]]/7.5345</f>
        <v>0</v>
      </c>
      <c r="Y173" s="61">
        <v>406887.36</v>
      </c>
      <c r="Z173" s="62">
        <f>Ugovori_OPULJP3[[#This Row],[UKUPNI PRIHVATLJIVI IZDACI
TOTAL ELIGIBLE EXPENDITURE
= Bespovratna sredstva ukupno + doprinos korisnika
= Ukupni prihvatljivi troškovi
= Ukupna ugovorena vrijednost projekta HRK]]/7.5345</f>
        <v>54003.233127612977</v>
      </c>
      <c r="AA173" s="53" t="s">
        <v>751</v>
      </c>
      <c r="AB173" s="53" t="s">
        <v>752</v>
      </c>
      <c r="AC173" s="52" t="s">
        <v>762</v>
      </c>
      <c r="AD173" s="52" t="s">
        <v>746</v>
      </c>
    </row>
    <row r="174" spans="1:30" ht="51" customHeight="1" x14ac:dyDescent="0.2">
      <c r="A174" s="50" t="s">
        <v>763</v>
      </c>
      <c r="B174" s="51" t="s">
        <v>742</v>
      </c>
      <c r="C174" s="52" t="s">
        <v>743</v>
      </c>
      <c r="D174" s="52" t="s">
        <v>748</v>
      </c>
      <c r="E174" s="53" t="s">
        <v>231</v>
      </c>
      <c r="F174" s="54" t="s">
        <v>764</v>
      </c>
      <c r="G174" s="54" t="s">
        <v>765</v>
      </c>
      <c r="H174" s="56">
        <v>43091</v>
      </c>
      <c r="I174" s="56">
        <v>43426</v>
      </c>
      <c r="J174" s="57" t="str">
        <f>IF(Ugovori_OPULJP3[[#This Row],[DATUM ZAVRŠETKA OPERACIJE]]&gt;DATE(2024,12,31),"u provedbi","završen")</f>
        <v>završen</v>
      </c>
      <c r="K174" s="55" t="s">
        <v>766</v>
      </c>
      <c r="L174" s="55" t="s">
        <v>248</v>
      </c>
      <c r="M174" s="58">
        <v>0.85</v>
      </c>
      <c r="N174" s="58">
        <v>0.15</v>
      </c>
      <c r="O174" s="59">
        <f>Ugovori_OPULJP3[[#This Row],[Bespovratna sredstva - Ukupno (EU+Nac) HRK
= Ukupna ugovorena vrijednost bespovratnih sredstava]]*Ugovori_OPULJP3[[#This Row],[EU STOPA SUFINANCIRANJA %
EU CO-FINANCING RATE %]]</f>
        <v>167254.0325</v>
      </c>
      <c r="P174" s="60">
        <f>Ugovori_OPULJP3[[#This Row],[Bespovratna sredstva - EU dio - HRK]]/7.5345</f>
        <v>22198.424912071139</v>
      </c>
      <c r="Q174" s="59">
        <f>Ugovori_OPULJP3[[#This Row],[Bespovratna sredstva - Ukupno (EU+Nac) HRK
= Ukupna ugovorena vrijednost bespovratnih sredstava]]*Ugovori_OPULJP3[[#This Row],[STOPA NACIONALNOG SUFINANCIRANJA %]]</f>
        <v>29515.4175</v>
      </c>
      <c r="R174" s="60">
        <f>Ugovori_OPULJP3[[#This Row],[Bespovratna sredstva - Nacionalni dio - HRK]]/7.5345</f>
        <v>3917.3691021302006</v>
      </c>
      <c r="S174" s="59">
        <v>196769.45</v>
      </c>
      <c r="T174" s="60">
        <f>Ugovori_OPULJP3[[#This Row],[Bespovratna sredstva - Ukupno (EU+Nac) HRK
= Ukupna ugovorena vrijednost bespovratnih sredstava]]/7.5345</f>
        <v>26115.794014201339</v>
      </c>
      <c r="U174" s="59">
        <v>0</v>
      </c>
      <c r="V174" s="60">
        <f>Ugovori_OPULJP3[[#This Row],[Javni doprinos korisnika - HRK]]/7.5345</f>
        <v>0</v>
      </c>
      <c r="W174" s="59">
        <v>0</v>
      </c>
      <c r="X174" s="60">
        <f>Ugovori_OPULJP3[[#This Row],[Privatni doprinos korisnika - HRK]]/7.5345</f>
        <v>0</v>
      </c>
      <c r="Y174" s="61">
        <v>196769.45</v>
      </c>
      <c r="Z174" s="62">
        <f>Ugovori_OPULJP3[[#This Row],[UKUPNI PRIHVATLJIVI IZDACI
TOTAL ELIGIBLE EXPENDITURE
= Bespovratna sredstva ukupno + doprinos korisnika
= Ukupni prihvatljivi troškovi
= Ukupna ugovorena vrijednost projekta HRK]]/7.5345</f>
        <v>26115.794014201339</v>
      </c>
      <c r="AA174" s="53" t="s">
        <v>751</v>
      </c>
      <c r="AB174" s="53" t="s">
        <v>752</v>
      </c>
      <c r="AC174" s="52" t="s">
        <v>767</v>
      </c>
      <c r="AD174" s="52" t="s">
        <v>746</v>
      </c>
    </row>
    <row r="175" spans="1:30" ht="51" customHeight="1" x14ac:dyDescent="0.2">
      <c r="A175" s="50" t="s">
        <v>768</v>
      </c>
      <c r="B175" s="51" t="s">
        <v>742</v>
      </c>
      <c r="C175" s="52" t="s">
        <v>743</v>
      </c>
      <c r="D175" s="52" t="s">
        <v>748</v>
      </c>
      <c r="E175" s="53" t="s">
        <v>231</v>
      </c>
      <c r="F175" s="54" t="s">
        <v>769</v>
      </c>
      <c r="G175" s="54" t="s">
        <v>770</v>
      </c>
      <c r="H175" s="56">
        <v>43091</v>
      </c>
      <c r="I175" s="56">
        <v>43456</v>
      </c>
      <c r="J175" s="57" t="str">
        <f>IF(Ugovori_OPULJP3[[#This Row],[DATUM ZAVRŠETKA OPERACIJE]]&gt;DATE(2024,12,31),"u provedbi","završen")</f>
        <v>završen</v>
      </c>
      <c r="K175" s="55" t="s">
        <v>424</v>
      </c>
      <c r="L175" s="55" t="s">
        <v>424</v>
      </c>
      <c r="M175" s="58">
        <v>0.85</v>
      </c>
      <c r="N175" s="58">
        <v>0.15</v>
      </c>
      <c r="O175" s="59">
        <f>Ugovori_OPULJP3[[#This Row],[Bespovratna sredstva - Ukupno (EU+Nac) HRK
= Ukupna ugovorena vrijednost bespovratnih sredstava]]*Ugovori_OPULJP3[[#This Row],[EU STOPA SUFINANCIRANJA %
EU CO-FINANCING RATE %]]</f>
        <v>567065.17499999993</v>
      </c>
      <c r="P175" s="60">
        <f>Ugovori_OPULJP3[[#This Row],[Bespovratna sredstva - EU dio - HRK]]/7.5345</f>
        <v>75262.482580131385</v>
      </c>
      <c r="Q175" s="59">
        <f>Ugovori_OPULJP3[[#This Row],[Bespovratna sredstva - Ukupno (EU+Nac) HRK
= Ukupna ugovorena vrijednost bespovratnih sredstava]]*Ugovori_OPULJP3[[#This Row],[STOPA NACIONALNOG SUFINANCIRANJA %]]</f>
        <v>100070.325</v>
      </c>
      <c r="R175" s="60">
        <f>Ugovori_OPULJP3[[#This Row],[Bespovratna sredstva - Nacionalni dio - HRK]]/7.5345</f>
        <v>13281.614572964363</v>
      </c>
      <c r="S175" s="59">
        <v>667135.5</v>
      </c>
      <c r="T175" s="60">
        <f>Ugovori_OPULJP3[[#This Row],[Bespovratna sredstva - Ukupno (EU+Nac) HRK
= Ukupna ugovorena vrijednost bespovratnih sredstava]]/7.5345</f>
        <v>88544.097153095761</v>
      </c>
      <c r="U175" s="59">
        <v>0</v>
      </c>
      <c r="V175" s="60">
        <f>Ugovori_OPULJP3[[#This Row],[Javni doprinos korisnika - HRK]]/7.5345</f>
        <v>0</v>
      </c>
      <c r="W175" s="59">
        <v>0</v>
      </c>
      <c r="X175" s="60">
        <f>Ugovori_OPULJP3[[#This Row],[Privatni doprinos korisnika - HRK]]/7.5345</f>
        <v>0</v>
      </c>
      <c r="Y175" s="61">
        <v>667135.5</v>
      </c>
      <c r="Z175" s="62">
        <f>Ugovori_OPULJP3[[#This Row],[UKUPNI PRIHVATLJIVI IZDACI
TOTAL ELIGIBLE EXPENDITURE
= Bespovratna sredstva ukupno + doprinos korisnika
= Ukupni prihvatljivi troškovi
= Ukupna ugovorena vrijednost projekta HRK]]/7.5345</f>
        <v>88544.097153095761</v>
      </c>
      <c r="AA175" s="53" t="s">
        <v>751</v>
      </c>
      <c r="AB175" s="53" t="s">
        <v>752</v>
      </c>
      <c r="AC175" s="52" t="s">
        <v>771</v>
      </c>
      <c r="AD175" s="52" t="s">
        <v>746</v>
      </c>
    </row>
    <row r="176" spans="1:30" ht="51" customHeight="1" x14ac:dyDescent="0.2">
      <c r="A176" s="50" t="s">
        <v>772</v>
      </c>
      <c r="B176" s="51" t="s">
        <v>742</v>
      </c>
      <c r="C176" s="52" t="s">
        <v>743</v>
      </c>
      <c r="D176" s="52" t="s">
        <v>748</v>
      </c>
      <c r="E176" s="53" t="s">
        <v>231</v>
      </c>
      <c r="F176" s="54" t="s">
        <v>773</v>
      </c>
      <c r="G176" s="54" t="s">
        <v>774</v>
      </c>
      <c r="H176" s="56">
        <v>43091</v>
      </c>
      <c r="I176" s="56">
        <v>43518</v>
      </c>
      <c r="J176" s="57" t="str">
        <f>IF(Ugovori_OPULJP3[[#This Row],[DATUM ZAVRŠETKA OPERACIJE]]&gt;DATE(2024,12,31),"u provedbi","završen")</f>
        <v>završen</v>
      </c>
      <c r="K176" s="55" t="s">
        <v>775</v>
      </c>
      <c r="L176" s="55" t="s">
        <v>36</v>
      </c>
      <c r="M176" s="58">
        <v>0.85</v>
      </c>
      <c r="N176" s="58">
        <v>0.15</v>
      </c>
      <c r="O176" s="59">
        <f>Ugovori_OPULJP3[[#This Row],[Bespovratna sredstva - Ukupno (EU+Nac) HRK
= Ukupna ugovorena vrijednost bespovratnih sredstava]]*Ugovori_OPULJP3[[#This Row],[EU STOPA SUFINANCIRANJA %
EU CO-FINANCING RATE %]]</f>
        <v>457693.61799999996</v>
      </c>
      <c r="P176" s="60">
        <f>Ugovori_OPULJP3[[#This Row],[Bespovratna sredstva - EU dio - HRK]]/7.5345</f>
        <v>60746.382374411034</v>
      </c>
      <c r="Q176" s="59">
        <f>Ugovori_OPULJP3[[#This Row],[Bespovratna sredstva - Ukupno (EU+Nac) HRK
= Ukupna ugovorena vrijednost bespovratnih sredstava]]*Ugovori_OPULJP3[[#This Row],[STOPA NACIONALNOG SUFINANCIRANJA %]]</f>
        <v>80769.461999999985</v>
      </c>
      <c r="R176" s="60">
        <f>Ugovori_OPULJP3[[#This Row],[Bespovratna sredstva - Nacionalni dio - HRK]]/7.5345</f>
        <v>10719.949830778416</v>
      </c>
      <c r="S176" s="59">
        <v>538463.07999999996</v>
      </c>
      <c r="T176" s="60">
        <f>Ugovori_OPULJP3[[#This Row],[Bespovratna sredstva - Ukupno (EU+Nac) HRK
= Ukupna ugovorena vrijednost bespovratnih sredstava]]/7.5345</f>
        <v>71466.33220518945</v>
      </c>
      <c r="U176" s="59">
        <v>0</v>
      </c>
      <c r="V176" s="60">
        <f>Ugovori_OPULJP3[[#This Row],[Javni doprinos korisnika - HRK]]/7.5345</f>
        <v>0</v>
      </c>
      <c r="W176" s="59">
        <v>0</v>
      </c>
      <c r="X176" s="60">
        <f>Ugovori_OPULJP3[[#This Row],[Privatni doprinos korisnika - HRK]]/7.5345</f>
        <v>0</v>
      </c>
      <c r="Y176" s="61">
        <v>538463.07999999996</v>
      </c>
      <c r="Z176" s="62">
        <f>Ugovori_OPULJP3[[#This Row],[UKUPNI PRIHVATLJIVI IZDACI
TOTAL ELIGIBLE EXPENDITURE
= Bespovratna sredstva ukupno + doprinos korisnika
= Ukupni prihvatljivi troškovi
= Ukupna ugovorena vrijednost projekta HRK]]/7.5345</f>
        <v>71466.33220518945</v>
      </c>
      <c r="AA176" s="53" t="s">
        <v>751</v>
      </c>
      <c r="AB176" s="53" t="s">
        <v>752</v>
      </c>
      <c r="AC176" s="52" t="s">
        <v>776</v>
      </c>
      <c r="AD176" s="52" t="s">
        <v>746</v>
      </c>
    </row>
    <row r="177" spans="1:30" ht="51" customHeight="1" x14ac:dyDescent="0.2">
      <c r="A177" s="50" t="s">
        <v>777</v>
      </c>
      <c r="B177" s="51" t="s">
        <v>742</v>
      </c>
      <c r="C177" s="52" t="s">
        <v>743</v>
      </c>
      <c r="D177" s="52" t="s">
        <v>748</v>
      </c>
      <c r="E177" s="53" t="s">
        <v>231</v>
      </c>
      <c r="F177" s="54" t="s">
        <v>778</v>
      </c>
      <c r="G177" s="54" t="s">
        <v>779</v>
      </c>
      <c r="H177" s="56">
        <v>43139</v>
      </c>
      <c r="I177" s="56">
        <v>43685</v>
      </c>
      <c r="J177" s="57" t="str">
        <f>IF(Ugovori_OPULJP3[[#This Row],[DATUM ZAVRŠETKA OPERACIJE]]&gt;DATE(2024,12,31),"u provedbi","završen")</f>
        <v>završen</v>
      </c>
      <c r="K177" s="55" t="s">
        <v>36</v>
      </c>
      <c r="L177" s="55" t="s">
        <v>36</v>
      </c>
      <c r="M177" s="58">
        <v>0.85</v>
      </c>
      <c r="N177" s="58">
        <v>0.15</v>
      </c>
      <c r="O177" s="59">
        <f>Ugovori_OPULJP3[[#This Row],[Bespovratna sredstva - Ukupno (EU+Nac) HRK
= Ukupna ugovorena vrijednost bespovratnih sredstava]]*Ugovori_OPULJP3[[#This Row],[EU STOPA SUFINANCIRANJA %
EU CO-FINANCING RATE %]]</f>
        <v>646836.4</v>
      </c>
      <c r="P177" s="60">
        <f>Ugovori_OPULJP3[[#This Row],[Bespovratna sredstva - EU dio - HRK]]/7.5345</f>
        <v>85849.943592806419</v>
      </c>
      <c r="Q177" s="59">
        <f>Ugovori_OPULJP3[[#This Row],[Bespovratna sredstva - Ukupno (EU+Nac) HRK
= Ukupna ugovorena vrijednost bespovratnih sredstava]]*Ugovori_OPULJP3[[#This Row],[STOPA NACIONALNOG SUFINANCIRANJA %]]</f>
        <v>114147.59999999999</v>
      </c>
      <c r="R177" s="60">
        <f>Ugovori_OPULJP3[[#This Row],[Bespovratna sredstva - Nacionalni dio - HRK]]/7.5345</f>
        <v>15149.990045789367</v>
      </c>
      <c r="S177" s="59">
        <v>760984</v>
      </c>
      <c r="T177" s="60">
        <f>Ugovori_OPULJP3[[#This Row],[Bespovratna sredstva - Ukupno (EU+Nac) HRK
= Ukupna ugovorena vrijednost bespovratnih sredstava]]/7.5345</f>
        <v>100999.93363859579</v>
      </c>
      <c r="U177" s="59">
        <v>0</v>
      </c>
      <c r="V177" s="60">
        <f>Ugovori_OPULJP3[[#This Row],[Javni doprinos korisnika - HRK]]/7.5345</f>
        <v>0</v>
      </c>
      <c r="W177" s="59">
        <v>0</v>
      </c>
      <c r="X177" s="60">
        <f>Ugovori_OPULJP3[[#This Row],[Privatni doprinos korisnika - HRK]]/7.5345</f>
        <v>0</v>
      </c>
      <c r="Y177" s="61">
        <v>760984</v>
      </c>
      <c r="Z177" s="62">
        <f>Ugovori_OPULJP3[[#This Row],[UKUPNI PRIHVATLJIVI IZDACI
TOTAL ELIGIBLE EXPENDITURE
= Bespovratna sredstva ukupno + doprinos korisnika
= Ukupni prihvatljivi troškovi
= Ukupna ugovorena vrijednost projekta HRK]]/7.5345</f>
        <v>100999.93363859579</v>
      </c>
      <c r="AA177" s="53" t="s">
        <v>751</v>
      </c>
      <c r="AB177" s="53" t="s">
        <v>752</v>
      </c>
      <c r="AC177" s="52" t="s">
        <v>780</v>
      </c>
      <c r="AD177" s="52" t="s">
        <v>746</v>
      </c>
    </row>
    <row r="178" spans="1:30" ht="51" customHeight="1" x14ac:dyDescent="0.2">
      <c r="A178" s="50" t="s">
        <v>781</v>
      </c>
      <c r="B178" s="51" t="s">
        <v>742</v>
      </c>
      <c r="C178" s="52" t="s">
        <v>743</v>
      </c>
      <c r="D178" s="52" t="s">
        <v>748</v>
      </c>
      <c r="E178" s="53" t="s">
        <v>231</v>
      </c>
      <c r="F178" s="54" t="s">
        <v>782</v>
      </c>
      <c r="G178" s="54" t="s">
        <v>307</v>
      </c>
      <c r="H178" s="56">
        <v>43139</v>
      </c>
      <c r="I178" s="56">
        <v>43504</v>
      </c>
      <c r="J178" s="57" t="str">
        <f>IF(Ugovori_OPULJP3[[#This Row],[DATUM ZAVRŠETKA OPERACIJE]]&gt;DATE(2024,12,31),"u provedbi","završen")</f>
        <v>završen</v>
      </c>
      <c r="K178" s="55" t="s">
        <v>36</v>
      </c>
      <c r="L178" s="55" t="s">
        <v>36</v>
      </c>
      <c r="M178" s="58">
        <v>0.85</v>
      </c>
      <c r="N178" s="58">
        <v>0.15</v>
      </c>
      <c r="O178" s="59">
        <f>Ugovori_OPULJP3[[#This Row],[Bespovratna sredstva - Ukupno (EU+Nac) HRK
= Ukupna ugovorena vrijednost bespovratnih sredstava]]*Ugovori_OPULJP3[[#This Row],[EU STOPA SUFINANCIRANJA %
EU CO-FINANCING RATE %]]</f>
        <v>262385.08049999998</v>
      </c>
      <c r="P178" s="60">
        <f>Ugovori_OPULJP3[[#This Row],[Bespovratna sredstva - EU dio - HRK]]/7.5345</f>
        <v>34824.48477005773</v>
      </c>
      <c r="Q178" s="59">
        <f>Ugovori_OPULJP3[[#This Row],[Bespovratna sredstva - Ukupno (EU+Nac) HRK
= Ukupna ugovorena vrijednost bespovratnih sredstava]]*Ugovori_OPULJP3[[#This Row],[STOPA NACIONALNOG SUFINANCIRANJA %]]</f>
        <v>46303.249499999998</v>
      </c>
      <c r="R178" s="60">
        <f>Ugovori_OPULJP3[[#This Row],[Bespovratna sredstva - Nacionalni dio - HRK]]/7.5345</f>
        <v>6145.4973123631289</v>
      </c>
      <c r="S178" s="59">
        <v>308688.33</v>
      </c>
      <c r="T178" s="60">
        <f>Ugovori_OPULJP3[[#This Row],[Bespovratna sredstva - Ukupno (EU+Nac) HRK
= Ukupna ugovorena vrijednost bespovratnih sredstava]]/7.5345</f>
        <v>40969.982082420865</v>
      </c>
      <c r="U178" s="59">
        <v>0</v>
      </c>
      <c r="V178" s="60">
        <f>Ugovori_OPULJP3[[#This Row],[Javni doprinos korisnika - HRK]]/7.5345</f>
        <v>0</v>
      </c>
      <c r="W178" s="59">
        <v>0</v>
      </c>
      <c r="X178" s="60">
        <f>Ugovori_OPULJP3[[#This Row],[Privatni doprinos korisnika - HRK]]/7.5345</f>
        <v>0</v>
      </c>
      <c r="Y178" s="61">
        <v>308688.33</v>
      </c>
      <c r="Z178" s="62">
        <f>Ugovori_OPULJP3[[#This Row],[UKUPNI PRIHVATLJIVI IZDACI
TOTAL ELIGIBLE EXPENDITURE
= Bespovratna sredstva ukupno + doprinos korisnika
= Ukupni prihvatljivi troškovi
= Ukupna ugovorena vrijednost projekta HRK]]/7.5345</f>
        <v>40969.982082420865</v>
      </c>
      <c r="AA178" s="53" t="s">
        <v>751</v>
      </c>
      <c r="AB178" s="53" t="s">
        <v>752</v>
      </c>
      <c r="AC178" s="52" t="s">
        <v>783</v>
      </c>
      <c r="AD178" s="52" t="s">
        <v>746</v>
      </c>
    </row>
    <row r="179" spans="1:30" ht="51" customHeight="1" x14ac:dyDescent="0.2">
      <c r="A179" s="50" t="s">
        <v>784</v>
      </c>
      <c r="B179" s="51" t="s">
        <v>742</v>
      </c>
      <c r="C179" s="52" t="s">
        <v>743</v>
      </c>
      <c r="D179" s="52" t="s">
        <v>748</v>
      </c>
      <c r="E179" s="53" t="s">
        <v>231</v>
      </c>
      <c r="F179" s="54" t="s">
        <v>785</v>
      </c>
      <c r="G179" s="54" t="s">
        <v>786</v>
      </c>
      <c r="H179" s="56">
        <v>43214</v>
      </c>
      <c r="I179" s="56">
        <v>43640</v>
      </c>
      <c r="J179" s="57" t="str">
        <f>IF(Ugovori_OPULJP3[[#This Row],[DATUM ZAVRŠETKA OPERACIJE]]&gt;DATE(2024,12,31),"u provedbi","završen")</f>
        <v>završen</v>
      </c>
      <c r="K179" s="55" t="s">
        <v>787</v>
      </c>
      <c r="L179" s="55" t="s">
        <v>36</v>
      </c>
      <c r="M179" s="58">
        <v>0.85</v>
      </c>
      <c r="N179" s="58">
        <v>0.15</v>
      </c>
      <c r="O179" s="59">
        <f>Ugovori_OPULJP3[[#This Row],[Bespovratna sredstva - Ukupno (EU+Nac) HRK
= Ukupna ugovorena vrijednost bespovratnih sredstava]]*Ugovori_OPULJP3[[#This Row],[EU STOPA SUFINANCIRANJA %
EU CO-FINANCING RATE %]]</f>
        <v>702712.45050000004</v>
      </c>
      <c r="P179" s="60">
        <f>Ugovori_OPULJP3[[#This Row],[Bespovratna sredstva - EU dio - HRK]]/7.5345</f>
        <v>93265.969938283888</v>
      </c>
      <c r="Q179" s="59">
        <f>Ugovori_OPULJP3[[#This Row],[Bespovratna sredstva - Ukupno (EU+Nac) HRK
= Ukupna ugovorena vrijednost bespovratnih sredstava]]*Ugovori_OPULJP3[[#This Row],[STOPA NACIONALNOG SUFINANCIRANJA %]]</f>
        <v>124008.07949999999</v>
      </c>
      <c r="R179" s="60">
        <f>Ugovori_OPULJP3[[#This Row],[Bespovratna sredstva - Nacionalni dio - HRK]]/7.5345</f>
        <v>16458.700577344214</v>
      </c>
      <c r="S179" s="59">
        <v>826720.53</v>
      </c>
      <c r="T179" s="60">
        <f>Ugovori_OPULJP3[[#This Row],[Bespovratna sredstva - Ukupno (EU+Nac) HRK
= Ukupna ugovorena vrijednost bespovratnih sredstava]]/7.5345</f>
        <v>109724.67051562811</v>
      </c>
      <c r="U179" s="59">
        <v>0</v>
      </c>
      <c r="V179" s="60">
        <f>Ugovori_OPULJP3[[#This Row],[Javni doprinos korisnika - HRK]]/7.5345</f>
        <v>0</v>
      </c>
      <c r="W179" s="59">
        <v>0</v>
      </c>
      <c r="X179" s="60">
        <f>Ugovori_OPULJP3[[#This Row],[Privatni doprinos korisnika - HRK]]/7.5345</f>
        <v>0</v>
      </c>
      <c r="Y179" s="61">
        <v>826720.53</v>
      </c>
      <c r="Z179" s="62">
        <f>Ugovori_OPULJP3[[#This Row],[UKUPNI PRIHVATLJIVI IZDACI
TOTAL ELIGIBLE EXPENDITURE
= Bespovratna sredstva ukupno + doprinos korisnika
= Ukupni prihvatljivi troškovi
= Ukupna ugovorena vrijednost projekta HRK]]/7.5345</f>
        <v>109724.67051562811</v>
      </c>
      <c r="AA179" s="53" t="s">
        <v>751</v>
      </c>
      <c r="AB179" s="53" t="s">
        <v>752</v>
      </c>
      <c r="AC179" s="52" t="s">
        <v>788</v>
      </c>
      <c r="AD179" s="52" t="s">
        <v>746</v>
      </c>
    </row>
    <row r="180" spans="1:30" ht="51" customHeight="1" x14ac:dyDescent="0.2">
      <c r="A180" s="50" t="s">
        <v>789</v>
      </c>
      <c r="B180" s="51" t="s">
        <v>742</v>
      </c>
      <c r="C180" s="52" t="s">
        <v>743</v>
      </c>
      <c r="D180" s="52" t="s">
        <v>748</v>
      </c>
      <c r="E180" s="53" t="s">
        <v>231</v>
      </c>
      <c r="F180" s="54" t="s">
        <v>790</v>
      </c>
      <c r="G180" s="54" t="s">
        <v>791</v>
      </c>
      <c r="H180" s="56">
        <v>43344</v>
      </c>
      <c r="I180" s="56">
        <v>43709</v>
      </c>
      <c r="J180" s="57" t="str">
        <f>IF(Ugovori_OPULJP3[[#This Row],[DATUM ZAVRŠETKA OPERACIJE]]&gt;DATE(2024,12,31),"u provedbi","završen")</f>
        <v>završen</v>
      </c>
      <c r="K180" s="55" t="s">
        <v>199</v>
      </c>
      <c r="L180" s="55" t="s">
        <v>199</v>
      </c>
      <c r="M180" s="58">
        <v>0.85</v>
      </c>
      <c r="N180" s="58">
        <v>0.15</v>
      </c>
      <c r="O180" s="59">
        <f>Ugovori_OPULJP3[[#This Row],[Bespovratna sredstva - Ukupno (EU+Nac) HRK
= Ukupna ugovorena vrijednost bespovratnih sredstava]]*Ugovori_OPULJP3[[#This Row],[EU STOPA SUFINANCIRANJA %
EU CO-FINANCING RATE %]]</f>
        <v>431427.90399999998</v>
      </c>
      <c r="P180" s="60">
        <f>Ugovori_OPULJP3[[#This Row],[Bespovratna sredstva - EU dio - HRK]]/7.5345</f>
        <v>57260.323047315673</v>
      </c>
      <c r="Q180" s="59">
        <f>Ugovori_OPULJP3[[#This Row],[Bespovratna sredstva - Ukupno (EU+Nac) HRK
= Ukupna ugovorena vrijednost bespovratnih sredstava]]*Ugovori_OPULJP3[[#This Row],[STOPA NACIONALNOG SUFINANCIRANJA %]]</f>
        <v>76134.335999999996</v>
      </c>
      <c r="R180" s="60">
        <f>Ugovori_OPULJP3[[#This Row],[Bespovratna sredstva - Nacionalni dio - HRK]]/7.5345</f>
        <v>10104.762890702767</v>
      </c>
      <c r="S180" s="59">
        <v>507562.23999999999</v>
      </c>
      <c r="T180" s="60">
        <f>Ugovori_OPULJP3[[#This Row],[Bespovratna sredstva - Ukupno (EU+Nac) HRK
= Ukupna ugovorena vrijednost bespovratnih sredstava]]/7.5345</f>
        <v>67365.085938018441</v>
      </c>
      <c r="U180" s="59">
        <v>0</v>
      </c>
      <c r="V180" s="60">
        <f>Ugovori_OPULJP3[[#This Row],[Javni doprinos korisnika - HRK]]/7.5345</f>
        <v>0</v>
      </c>
      <c r="W180" s="59">
        <v>0</v>
      </c>
      <c r="X180" s="60">
        <f>Ugovori_OPULJP3[[#This Row],[Privatni doprinos korisnika - HRK]]/7.5345</f>
        <v>0</v>
      </c>
      <c r="Y180" s="61">
        <v>507562.23999999999</v>
      </c>
      <c r="Z180" s="62">
        <f>Ugovori_OPULJP3[[#This Row],[UKUPNI PRIHVATLJIVI IZDACI
TOTAL ELIGIBLE EXPENDITURE
= Bespovratna sredstva ukupno + doprinos korisnika
= Ukupni prihvatljivi troškovi
= Ukupna ugovorena vrijednost projekta HRK]]/7.5345</f>
        <v>67365.085938018441</v>
      </c>
      <c r="AA180" s="53" t="s">
        <v>751</v>
      </c>
      <c r="AB180" s="53" t="s">
        <v>752</v>
      </c>
      <c r="AC180" s="52" t="s">
        <v>792</v>
      </c>
      <c r="AD180" s="52" t="s">
        <v>746</v>
      </c>
    </row>
    <row r="181" spans="1:30" ht="51" customHeight="1" x14ac:dyDescent="0.2">
      <c r="A181" s="50" t="s">
        <v>793</v>
      </c>
      <c r="B181" s="51" t="s">
        <v>742</v>
      </c>
      <c r="C181" s="52" t="s">
        <v>743</v>
      </c>
      <c r="D181" s="52" t="s">
        <v>748</v>
      </c>
      <c r="E181" s="53" t="s">
        <v>231</v>
      </c>
      <c r="F181" s="54" t="s">
        <v>794</v>
      </c>
      <c r="G181" s="54" t="s">
        <v>588</v>
      </c>
      <c r="H181" s="56">
        <v>43139</v>
      </c>
      <c r="I181" s="56">
        <v>43504</v>
      </c>
      <c r="J181" s="57" t="str">
        <f>IF(Ugovori_OPULJP3[[#This Row],[DATUM ZAVRŠETKA OPERACIJE]]&gt;DATE(2024,12,31),"u provedbi","završen")</f>
        <v>završen</v>
      </c>
      <c r="K181" s="55" t="s">
        <v>36</v>
      </c>
      <c r="L181" s="55" t="s">
        <v>270</v>
      </c>
      <c r="M181" s="58">
        <v>0.85</v>
      </c>
      <c r="N181" s="58">
        <v>0.15</v>
      </c>
      <c r="O181" s="59">
        <f>Ugovori_OPULJP3[[#This Row],[Bespovratna sredstva - Ukupno (EU+Nac) HRK
= Ukupna ugovorena vrijednost bespovratnih sredstava]]*Ugovori_OPULJP3[[#This Row],[EU STOPA SUFINANCIRANJA %
EU CO-FINANCING RATE %]]</f>
        <v>707775.09299999999</v>
      </c>
      <c r="P181" s="60">
        <f>Ugovori_OPULJP3[[#This Row],[Bespovratna sredstva - EU dio - HRK]]/7.5345</f>
        <v>93937.898068883136</v>
      </c>
      <c r="Q181" s="59">
        <f>Ugovori_OPULJP3[[#This Row],[Bespovratna sredstva - Ukupno (EU+Nac) HRK
= Ukupna ugovorena vrijednost bespovratnih sredstava]]*Ugovori_OPULJP3[[#This Row],[STOPA NACIONALNOG SUFINANCIRANJA %]]</f>
        <v>124901.48699999999</v>
      </c>
      <c r="R181" s="60">
        <f>Ugovori_OPULJP3[[#This Row],[Bespovratna sredstva - Nacionalni dio - HRK]]/7.5345</f>
        <v>16577.276129802904</v>
      </c>
      <c r="S181" s="59">
        <v>832676.58</v>
      </c>
      <c r="T181" s="60">
        <f>Ugovori_OPULJP3[[#This Row],[Bespovratna sredstva - Ukupno (EU+Nac) HRK
= Ukupna ugovorena vrijednost bespovratnih sredstava]]/7.5345</f>
        <v>110515.17419868603</v>
      </c>
      <c r="U181" s="59">
        <v>0</v>
      </c>
      <c r="V181" s="60">
        <f>Ugovori_OPULJP3[[#This Row],[Javni doprinos korisnika - HRK]]/7.5345</f>
        <v>0</v>
      </c>
      <c r="W181" s="59">
        <v>0</v>
      </c>
      <c r="X181" s="60">
        <f>Ugovori_OPULJP3[[#This Row],[Privatni doprinos korisnika - HRK]]/7.5345</f>
        <v>0</v>
      </c>
      <c r="Y181" s="61">
        <v>832676.58</v>
      </c>
      <c r="Z181" s="62">
        <f>Ugovori_OPULJP3[[#This Row],[UKUPNI PRIHVATLJIVI IZDACI
TOTAL ELIGIBLE EXPENDITURE
= Bespovratna sredstva ukupno + doprinos korisnika
= Ukupni prihvatljivi troškovi
= Ukupna ugovorena vrijednost projekta HRK]]/7.5345</f>
        <v>110515.17419868603</v>
      </c>
      <c r="AA181" s="53" t="s">
        <v>751</v>
      </c>
      <c r="AB181" s="53" t="s">
        <v>752</v>
      </c>
      <c r="AC181" s="52" t="s">
        <v>795</v>
      </c>
      <c r="AD181" s="52" t="s">
        <v>746</v>
      </c>
    </row>
    <row r="182" spans="1:30" ht="51" customHeight="1" x14ac:dyDescent="0.2">
      <c r="A182" s="50" t="s">
        <v>796</v>
      </c>
      <c r="B182" s="51" t="s">
        <v>742</v>
      </c>
      <c r="C182" s="52" t="s">
        <v>743</v>
      </c>
      <c r="D182" s="52" t="s">
        <v>748</v>
      </c>
      <c r="E182" s="53" t="s">
        <v>231</v>
      </c>
      <c r="F182" s="54" t="s">
        <v>797</v>
      </c>
      <c r="G182" s="54" t="s">
        <v>798</v>
      </c>
      <c r="H182" s="56">
        <v>43139</v>
      </c>
      <c r="I182" s="56">
        <v>43685</v>
      </c>
      <c r="J182" s="57" t="str">
        <f>IF(Ugovori_OPULJP3[[#This Row],[DATUM ZAVRŠETKA OPERACIJE]]&gt;DATE(2024,12,31),"u provedbi","završen")</f>
        <v>završen</v>
      </c>
      <c r="K182" s="55" t="s">
        <v>799</v>
      </c>
      <c r="L182" s="55" t="s">
        <v>36</v>
      </c>
      <c r="M182" s="58">
        <v>0.85</v>
      </c>
      <c r="N182" s="58">
        <v>0.15</v>
      </c>
      <c r="O182" s="59">
        <f>Ugovori_OPULJP3[[#This Row],[Bespovratna sredstva - Ukupno (EU+Nac) HRK
= Ukupna ugovorena vrijednost bespovratnih sredstava]]*Ugovori_OPULJP3[[#This Row],[EU STOPA SUFINANCIRANJA %
EU CO-FINANCING RATE %]]</f>
        <v>845062.12049999996</v>
      </c>
      <c r="P182" s="60">
        <f>Ugovori_OPULJP3[[#This Row],[Bespovratna sredstva - EU dio - HRK]]/7.5345</f>
        <v>112159.01791757913</v>
      </c>
      <c r="Q182" s="59">
        <f>Ugovori_OPULJP3[[#This Row],[Bespovratna sredstva - Ukupno (EU+Nac) HRK
= Ukupna ugovorena vrijednost bespovratnih sredstava]]*Ugovori_OPULJP3[[#This Row],[STOPA NACIONALNOG SUFINANCIRANJA %]]</f>
        <v>149128.60949999999</v>
      </c>
      <c r="R182" s="60">
        <f>Ugovori_OPULJP3[[#This Row],[Bespovratna sredstva - Nacionalni dio - HRK]]/7.5345</f>
        <v>19792.767867808081</v>
      </c>
      <c r="S182" s="59">
        <v>994190.73</v>
      </c>
      <c r="T182" s="60">
        <f>Ugovori_OPULJP3[[#This Row],[Bespovratna sredstva - Ukupno (EU+Nac) HRK
= Ukupna ugovorena vrijednost bespovratnih sredstava]]/7.5345</f>
        <v>131951.78578538721</v>
      </c>
      <c r="U182" s="59">
        <v>0</v>
      </c>
      <c r="V182" s="60">
        <f>Ugovori_OPULJP3[[#This Row],[Javni doprinos korisnika - HRK]]/7.5345</f>
        <v>0</v>
      </c>
      <c r="W182" s="59">
        <v>0</v>
      </c>
      <c r="X182" s="60">
        <f>Ugovori_OPULJP3[[#This Row],[Privatni doprinos korisnika - HRK]]/7.5345</f>
        <v>0</v>
      </c>
      <c r="Y182" s="61">
        <v>994190.73</v>
      </c>
      <c r="Z182" s="62">
        <f>Ugovori_OPULJP3[[#This Row],[UKUPNI PRIHVATLJIVI IZDACI
TOTAL ELIGIBLE EXPENDITURE
= Bespovratna sredstva ukupno + doprinos korisnika
= Ukupni prihvatljivi troškovi
= Ukupna ugovorena vrijednost projekta HRK]]/7.5345</f>
        <v>131951.78578538721</v>
      </c>
      <c r="AA182" s="53" t="s">
        <v>751</v>
      </c>
      <c r="AB182" s="53" t="s">
        <v>752</v>
      </c>
      <c r="AC182" s="52" t="s">
        <v>800</v>
      </c>
      <c r="AD182" s="52" t="s">
        <v>746</v>
      </c>
    </row>
    <row r="183" spans="1:30" ht="51" customHeight="1" x14ac:dyDescent="0.2">
      <c r="A183" s="50" t="s">
        <v>801</v>
      </c>
      <c r="B183" s="51" t="s">
        <v>742</v>
      </c>
      <c r="C183" s="52" t="s">
        <v>743</v>
      </c>
      <c r="D183" s="52" t="s">
        <v>748</v>
      </c>
      <c r="E183" s="53" t="s">
        <v>231</v>
      </c>
      <c r="F183" s="54" t="s">
        <v>802</v>
      </c>
      <c r="G183" s="54" t="s">
        <v>803</v>
      </c>
      <c r="H183" s="56">
        <v>43091</v>
      </c>
      <c r="I183" s="56">
        <v>43518</v>
      </c>
      <c r="J183" s="57" t="str">
        <f>IF(Ugovori_OPULJP3[[#This Row],[DATUM ZAVRŠETKA OPERACIJE]]&gt;DATE(2024,12,31),"u provedbi","završen")</f>
        <v>završen</v>
      </c>
      <c r="K183" s="55" t="s">
        <v>593</v>
      </c>
      <c r="L183" s="55" t="s">
        <v>593</v>
      </c>
      <c r="M183" s="58">
        <v>0.85</v>
      </c>
      <c r="N183" s="58">
        <v>0.15</v>
      </c>
      <c r="O183" s="59">
        <f>Ugovori_OPULJP3[[#This Row],[Bespovratna sredstva - Ukupno (EU+Nac) HRK
= Ukupna ugovorena vrijednost bespovratnih sredstava]]*Ugovori_OPULJP3[[#This Row],[EU STOPA SUFINANCIRANJA %
EU CO-FINANCING RATE %]]</f>
        <v>393346</v>
      </c>
      <c r="P183" s="60">
        <f>Ugovori_OPULJP3[[#This Row],[Bespovratna sredstva - EU dio - HRK]]/7.5345</f>
        <v>52205.985798659494</v>
      </c>
      <c r="Q183" s="59">
        <f>Ugovori_OPULJP3[[#This Row],[Bespovratna sredstva - Ukupno (EU+Nac) HRK
= Ukupna ugovorena vrijednost bespovratnih sredstava]]*Ugovori_OPULJP3[[#This Row],[STOPA NACIONALNOG SUFINANCIRANJA %]]</f>
        <v>69414</v>
      </c>
      <c r="R183" s="60">
        <f>Ugovori_OPULJP3[[#This Row],[Bespovratna sredstva - Nacionalni dio - HRK]]/7.5345</f>
        <v>9212.8210232928523</v>
      </c>
      <c r="S183" s="59">
        <v>462760</v>
      </c>
      <c r="T183" s="60">
        <f>Ugovori_OPULJP3[[#This Row],[Bespovratna sredstva - Ukupno (EU+Nac) HRK
= Ukupna ugovorena vrijednost bespovratnih sredstava]]/7.5345</f>
        <v>61418.806821952348</v>
      </c>
      <c r="U183" s="59">
        <v>0</v>
      </c>
      <c r="V183" s="60">
        <f>Ugovori_OPULJP3[[#This Row],[Javni doprinos korisnika - HRK]]/7.5345</f>
        <v>0</v>
      </c>
      <c r="W183" s="59">
        <v>0</v>
      </c>
      <c r="X183" s="60">
        <f>Ugovori_OPULJP3[[#This Row],[Privatni doprinos korisnika - HRK]]/7.5345</f>
        <v>0</v>
      </c>
      <c r="Y183" s="61">
        <v>462760</v>
      </c>
      <c r="Z183" s="62">
        <f>Ugovori_OPULJP3[[#This Row],[UKUPNI PRIHVATLJIVI IZDACI
TOTAL ELIGIBLE EXPENDITURE
= Bespovratna sredstva ukupno + doprinos korisnika
= Ukupni prihvatljivi troškovi
= Ukupna ugovorena vrijednost projekta HRK]]/7.5345</f>
        <v>61418.806821952348</v>
      </c>
      <c r="AA183" s="53" t="s">
        <v>751</v>
      </c>
      <c r="AB183" s="53" t="s">
        <v>752</v>
      </c>
      <c r="AC183" s="52" t="s">
        <v>804</v>
      </c>
      <c r="AD183" s="52" t="s">
        <v>746</v>
      </c>
    </row>
    <row r="184" spans="1:30" ht="51" customHeight="1" x14ac:dyDescent="0.2">
      <c r="A184" s="50" t="s">
        <v>805</v>
      </c>
      <c r="B184" s="51" t="s">
        <v>742</v>
      </c>
      <c r="C184" s="52" t="s">
        <v>743</v>
      </c>
      <c r="D184" s="52" t="s">
        <v>748</v>
      </c>
      <c r="E184" s="53" t="s">
        <v>231</v>
      </c>
      <c r="F184" s="54" t="s">
        <v>806</v>
      </c>
      <c r="G184" s="54" t="s">
        <v>807</v>
      </c>
      <c r="H184" s="56">
        <v>43214</v>
      </c>
      <c r="I184" s="56">
        <v>43640</v>
      </c>
      <c r="J184" s="57" t="str">
        <f>IF(Ugovori_OPULJP3[[#This Row],[DATUM ZAVRŠETKA OPERACIJE]]&gt;DATE(2024,12,31),"u provedbi","završen")</f>
        <v>završen</v>
      </c>
      <c r="K184" s="55" t="s">
        <v>98</v>
      </c>
      <c r="L184" s="55" t="s">
        <v>98</v>
      </c>
      <c r="M184" s="58">
        <v>0.85</v>
      </c>
      <c r="N184" s="58">
        <v>0.15</v>
      </c>
      <c r="O184" s="59">
        <f>Ugovori_OPULJP3[[#This Row],[Bespovratna sredstva - Ukupno (EU+Nac) HRK
= Ukupna ugovorena vrijednost bespovratnih sredstava]]*Ugovori_OPULJP3[[#This Row],[EU STOPA SUFINANCIRANJA %
EU CO-FINANCING RATE %]]</f>
        <v>714805.84250000003</v>
      </c>
      <c r="P184" s="60">
        <f>Ugovori_OPULJP3[[#This Row],[Bespovratna sredstva - EU dio - HRK]]/7.5345</f>
        <v>94871.038887782866</v>
      </c>
      <c r="Q184" s="59">
        <f>Ugovori_OPULJP3[[#This Row],[Bespovratna sredstva - Ukupno (EU+Nac) HRK
= Ukupna ugovorena vrijednost bespovratnih sredstava]]*Ugovori_OPULJP3[[#This Row],[STOPA NACIONALNOG SUFINANCIRANJA %]]</f>
        <v>126142.2075</v>
      </c>
      <c r="R184" s="60">
        <f>Ugovori_OPULJP3[[#This Row],[Bespovratna sredstva - Nacionalni dio - HRK]]/7.5345</f>
        <v>16741.948039020506</v>
      </c>
      <c r="S184" s="59">
        <v>840948.05</v>
      </c>
      <c r="T184" s="60">
        <f>Ugovori_OPULJP3[[#This Row],[Bespovratna sredstva - Ukupno (EU+Nac) HRK
= Ukupna ugovorena vrijednost bespovratnih sredstava]]/7.5345</f>
        <v>111612.98692680337</v>
      </c>
      <c r="U184" s="59">
        <v>0</v>
      </c>
      <c r="V184" s="60">
        <f>Ugovori_OPULJP3[[#This Row],[Javni doprinos korisnika - HRK]]/7.5345</f>
        <v>0</v>
      </c>
      <c r="W184" s="59">
        <v>0</v>
      </c>
      <c r="X184" s="60">
        <f>Ugovori_OPULJP3[[#This Row],[Privatni doprinos korisnika - HRK]]/7.5345</f>
        <v>0</v>
      </c>
      <c r="Y184" s="61">
        <v>840948.05</v>
      </c>
      <c r="Z184" s="62">
        <f>Ugovori_OPULJP3[[#This Row],[UKUPNI PRIHVATLJIVI IZDACI
TOTAL ELIGIBLE EXPENDITURE
= Bespovratna sredstva ukupno + doprinos korisnika
= Ukupni prihvatljivi troškovi
= Ukupna ugovorena vrijednost projekta HRK]]/7.5345</f>
        <v>111612.98692680337</v>
      </c>
      <c r="AA184" s="53" t="s">
        <v>751</v>
      </c>
      <c r="AB184" s="53" t="s">
        <v>752</v>
      </c>
      <c r="AC184" s="52" t="s">
        <v>808</v>
      </c>
      <c r="AD184" s="52" t="s">
        <v>746</v>
      </c>
    </row>
    <row r="185" spans="1:30" ht="51" customHeight="1" x14ac:dyDescent="0.2">
      <c r="A185" s="50" t="s">
        <v>809</v>
      </c>
      <c r="B185" s="51" t="s">
        <v>742</v>
      </c>
      <c r="C185" s="52" t="s">
        <v>743</v>
      </c>
      <c r="D185" s="52" t="s">
        <v>748</v>
      </c>
      <c r="E185" s="53" t="s">
        <v>231</v>
      </c>
      <c r="F185" s="54" t="s">
        <v>810</v>
      </c>
      <c r="G185" s="54" t="s">
        <v>811</v>
      </c>
      <c r="H185" s="56">
        <v>43214</v>
      </c>
      <c r="I185" s="56">
        <v>43670</v>
      </c>
      <c r="J185" s="57" t="str">
        <f>IF(Ugovori_OPULJP3[[#This Row],[DATUM ZAVRŠETKA OPERACIJE]]&gt;DATE(2024,12,31),"u provedbi","završen")</f>
        <v>završen</v>
      </c>
      <c r="K185" s="55" t="s">
        <v>36</v>
      </c>
      <c r="L185" s="55" t="s">
        <v>36</v>
      </c>
      <c r="M185" s="58">
        <v>0.85</v>
      </c>
      <c r="N185" s="58">
        <v>0.15</v>
      </c>
      <c r="O185" s="59">
        <f>Ugovori_OPULJP3[[#This Row],[Bespovratna sredstva - Ukupno (EU+Nac) HRK
= Ukupna ugovorena vrijednost bespovratnih sredstava]]*Ugovori_OPULJP3[[#This Row],[EU STOPA SUFINANCIRANJA %
EU CO-FINANCING RATE %]]</f>
        <v>348384.39999999997</v>
      </c>
      <c r="P185" s="60">
        <f>Ugovori_OPULJP3[[#This Row],[Bespovratna sredstva - EU dio - HRK]]/7.5345</f>
        <v>46238.555975844443</v>
      </c>
      <c r="Q185" s="59">
        <f>Ugovori_OPULJP3[[#This Row],[Bespovratna sredstva - Ukupno (EU+Nac) HRK
= Ukupna ugovorena vrijednost bespovratnih sredstava]]*Ugovori_OPULJP3[[#This Row],[STOPA NACIONALNOG SUFINANCIRANJA %]]</f>
        <v>61479.6</v>
      </c>
      <c r="R185" s="60">
        <f>Ugovori_OPULJP3[[#This Row],[Bespovratna sredstva - Nacionalni dio - HRK]]/7.5345</f>
        <v>8159.7451722078431</v>
      </c>
      <c r="S185" s="59">
        <v>409864</v>
      </c>
      <c r="T185" s="60">
        <f>Ugovori_OPULJP3[[#This Row],[Bespovratna sredstva - Ukupno (EU+Nac) HRK
= Ukupna ugovorena vrijednost bespovratnih sredstava]]/7.5345</f>
        <v>54398.301148052291</v>
      </c>
      <c r="U185" s="59">
        <v>0</v>
      </c>
      <c r="V185" s="60">
        <f>Ugovori_OPULJP3[[#This Row],[Javni doprinos korisnika - HRK]]/7.5345</f>
        <v>0</v>
      </c>
      <c r="W185" s="59">
        <v>0</v>
      </c>
      <c r="X185" s="60">
        <f>Ugovori_OPULJP3[[#This Row],[Privatni doprinos korisnika - HRK]]/7.5345</f>
        <v>0</v>
      </c>
      <c r="Y185" s="61">
        <v>409864</v>
      </c>
      <c r="Z185" s="62">
        <f>Ugovori_OPULJP3[[#This Row],[UKUPNI PRIHVATLJIVI IZDACI
TOTAL ELIGIBLE EXPENDITURE
= Bespovratna sredstva ukupno + doprinos korisnika
= Ukupni prihvatljivi troškovi
= Ukupna ugovorena vrijednost projekta HRK]]/7.5345</f>
        <v>54398.301148052291</v>
      </c>
      <c r="AA185" s="53" t="s">
        <v>751</v>
      </c>
      <c r="AB185" s="53" t="s">
        <v>752</v>
      </c>
      <c r="AC185" s="52" t="s">
        <v>812</v>
      </c>
      <c r="AD185" s="52" t="s">
        <v>746</v>
      </c>
    </row>
    <row r="186" spans="1:30" ht="51" customHeight="1" x14ac:dyDescent="0.2">
      <c r="A186" s="50" t="s">
        <v>813</v>
      </c>
      <c r="B186" s="51" t="s">
        <v>742</v>
      </c>
      <c r="C186" s="52" t="s">
        <v>743</v>
      </c>
      <c r="D186" s="52" t="s">
        <v>748</v>
      </c>
      <c r="E186" s="53" t="s">
        <v>231</v>
      </c>
      <c r="F186" s="54" t="s">
        <v>814</v>
      </c>
      <c r="G186" s="54" t="s">
        <v>815</v>
      </c>
      <c r="H186" s="56">
        <v>43139</v>
      </c>
      <c r="I186" s="56">
        <v>43685</v>
      </c>
      <c r="J186" s="57" t="str">
        <f>IF(Ugovori_OPULJP3[[#This Row],[DATUM ZAVRŠETKA OPERACIJE]]&gt;DATE(2024,12,31),"u provedbi","završen")</f>
        <v>završen</v>
      </c>
      <c r="K186" s="55" t="s">
        <v>129</v>
      </c>
      <c r="L186" s="55" t="s">
        <v>129</v>
      </c>
      <c r="M186" s="58">
        <v>0.85</v>
      </c>
      <c r="N186" s="58">
        <v>0.15</v>
      </c>
      <c r="O186" s="59">
        <f>Ugovori_OPULJP3[[#This Row],[Bespovratna sredstva - Ukupno (EU+Nac) HRK
= Ukupna ugovorena vrijednost bespovratnih sredstava]]*Ugovori_OPULJP3[[#This Row],[EU STOPA SUFINANCIRANJA %
EU CO-FINANCING RATE %]]</f>
        <v>571653.76399999997</v>
      </c>
      <c r="P186" s="60">
        <f>Ugovori_OPULJP3[[#This Row],[Bespovratna sredstva - EU dio - HRK]]/7.5345</f>
        <v>75871.49299887185</v>
      </c>
      <c r="Q186" s="59">
        <f>Ugovori_OPULJP3[[#This Row],[Bespovratna sredstva - Ukupno (EU+Nac) HRK
= Ukupna ugovorena vrijednost bespovratnih sredstava]]*Ugovori_OPULJP3[[#This Row],[STOPA NACIONALNOG SUFINANCIRANJA %]]</f>
        <v>100880.07599999999</v>
      </c>
      <c r="R186" s="60">
        <f>Ugovori_OPULJP3[[#This Row],[Bespovratna sredstva - Nacionalni dio - HRK]]/7.5345</f>
        <v>13389.086999800913</v>
      </c>
      <c r="S186" s="59">
        <v>672533.84</v>
      </c>
      <c r="T186" s="60">
        <f>Ugovori_OPULJP3[[#This Row],[Bespovratna sredstva - Ukupno (EU+Nac) HRK
= Ukupna ugovorena vrijednost bespovratnih sredstava]]/7.5345</f>
        <v>89260.579998672765</v>
      </c>
      <c r="U186" s="59">
        <v>0</v>
      </c>
      <c r="V186" s="60">
        <f>Ugovori_OPULJP3[[#This Row],[Javni doprinos korisnika - HRK]]/7.5345</f>
        <v>0</v>
      </c>
      <c r="W186" s="59">
        <v>0</v>
      </c>
      <c r="X186" s="60">
        <f>Ugovori_OPULJP3[[#This Row],[Privatni doprinos korisnika - HRK]]/7.5345</f>
        <v>0</v>
      </c>
      <c r="Y186" s="61">
        <v>672533.84</v>
      </c>
      <c r="Z186" s="62">
        <f>Ugovori_OPULJP3[[#This Row],[UKUPNI PRIHVATLJIVI IZDACI
TOTAL ELIGIBLE EXPENDITURE
= Bespovratna sredstva ukupno + doprinos korisnika
= Ukupni prihvatljivi troškovi
= Ukupna ugovorena vrijednost projekta HRK]]/7.5345</f>
        <v>89260.579998672765</v>
      </c>
      <c r="AA186" s="53" t="s">
        <v>751</v>
      </c>
      <c r="AB186" s="53" t="s">
        <v>752</v>
      </c>
      <c r="AC186" s="52" t="s">
        <v>816</v>
      </c>
      <c r="AD186" s="52" t="s">
        <v>746</v>
      </c>
    </row>
    <row r="187" spans="1:30" ht="51" customHeight="1" x14ac:dyDescent="0.2">
      <c r="A187" s="50" t="s">
        <v>817</v>
      </c>
      <c r="B187" s="51" t="s">
        <v>742</v>
      </c>
      <c r="C187" s="52" t="s">
        <v>743</v>
      </c>
      <c r="D187" s="52" t="s">
        <v>748</v>
      </c>
      <c r="E187" s="53" t="s">
        <v>231</v>
      </c>
      <c r="F187" s="54" t="s">
        <v>818</v>
      </c>
      <c r="G187" s="54" t="s">
        <v>819</v>
      </c>
      <c r="H187" s="56">
        <v>43214</v>
      </c>
      <c r="I187" s="56">
        <v>43520</v>
      </c>
      <c r="J187" s="57" t="str">
        <f>IF(Ugovori_OPULJP3[[#This Row],[DATUM ZAVRŠETKA OPERACIJE]]&gt;DATE(2024,12,31),"u provedbi","završen")</f>
        <v>završen</v>
      </c>
      <c r="K187" s="55" t="s">
        <v>820</v>
      </c>
      <c r="L187" s="55" t="s">
        <v>199</v>
      </c>
      <c r="M187" s="58">
        <v>0.85</v>
      </c>
      <c r="N187" s="58">
        <v>0.15</v>
      </c>
      <c r="O187" s="59">
        <f>Ugovori_OPULJP3[[#This Row],[Bespovratna sredstva - Ukupno (EU+Nac) HRK
= Ukupna ugovorena vrijednost bespovratnih sredstava]]*Ugovori_OPULJP3[[#This Row],[EU STOPA SUFINANCIRANJA %
EU CO-FINANCING RATE %]]</f>
        <v>551004.7905</v>
      </c>
      <c r="P187" s="60">
        <f>Ugovori_OPULJP3[[#This Row],[Bespovratna sredstva - EU dio - HRK]]/7.5345</f>
        <v>73130.903245072666</v>
      </c>
      <c r="Q187" s="59">
        <f>Ugovori_OPULJP3[[#This Row],[Bespovratna sredstva - Ukupno (EU+Nac) HRK
= Ukupna ugovorena vrijednost bespovratnih sredstava]]*Ugovori_OPULJP3[[#This Row],[STOPA NACIONALNOG SUFINANCIRANJA %]]</f>
        <v>97236.139500000005</v>
      </c>
      <c r="R187" s="60">
        <f>Ugovori_OPULJP3[[#This Row],[Bespovratna sredstva - Nacionalni dio - HRK]]/7.5345</f>
        <v>12905.453513836354</v>
      </c>
      <c r="S187" s="59">
        <v>648240.93000000005</v>
      </c>
      <c r="T187" s="60">
        <f>Ugovori_OPULJP3[[#This Row],[Bespovratna sredstva - Ukupno (EU+Nac) HRK
= Ukupna ugovorena vrijednost bespovratnih sredstava]]/7.5345</f>
        <v>86036.356758909023</v>
      </c>
      <c r="U187" s="59">
        <v>0</v>
      </c>
      <c r="V187" s="60">
        <f>Ugovori_OPULJP3[[#This Row],[Javni doprinos korisnika - HRK]]/7.5345</f>
        <v>0</v>
      </c>
      <c r="W187" s="59">
        <v>0</v>
      </c>
      <c r="X187" s="60">
        <f>Ugovori_OPULJP3[[#This Row],[Privatni doprinos korisnika - HRK]]/7.5345</f>
        <v>0</v>
      </c>
      <c r="Y187" s="61">
        <v>648240.93000000005</v>
      </c>
      <c r="Z187" s="62">
        <f>Ugovori_OPULJP3[[#This Row],[UKUPNI PRIHVATLJIVI IZDACI
TOTAL ELIGIBLE EXPENDITURE
= Bespovratna sredstva ukupno + doprinos korisnika
= Ukupni prihvatljivi troškovi
= Ukupna ugovorena vrijednost projekta HRK]]/7.5345</f>
        <v>86036.356758909023</v>
      </c>
      <c r="AA187" s="53" t="s">
        <v>751</v>
      </c>
      <c r="AB187" s="53" t="s">
        <v>752</v>
      </c>
      <c r="AC187" s="52" t="s">
        <v>821</v>
      </c>
      <c r="AD187" s="52" t="s">
        <v>746</v>
      </c>
    </row>
    <row r="188" spans="1:30" ht="51" customHeight="1" x14ac:dyDescent="0.2">
      <c r="A188" s="50" t="s">
        <v>822</v>
      </c>
      <c r="B188" s="51" t="s">
        <v>742</v>
      </c>
      <c r="C188" s="52" t="s">
        <v>743</v>
      </c>
      <c r="D188" s="52" t="s">
        <v>748</v>
      </c>
      <c r="E188" s="53" t="s">
        <v>231</v>
      </c>
      <c r="F188" s="54" t="s">
        <v>823</v>
      </c>
      <c r="G188" s="54" t="s">
        <v>824</v>
      </c>
      <c r="H188" s="56">
        <v>43139</v>
      </c>
      <c r="I188" s="56">
        <v>43685</v>
      </c>
      <c r="J188" s="57" t="str">
        <f>IF(Ugovori_OPULJP3[[#This Row],[DATUM ZAVRŠETKA OPERACIJE]]&gt;DATE(2024,12,31),"u provedbi","završen")</f>
        <v>završen</v>
      </c>
      <c r="K188" s="55" t="s">
        <v>78</v>
      </c>
      <c r="L188" s="55" t="s">
        <v>78</v>
      </c>
      <c r="M188" s="58">
        <v>0.85</v>
      </c>
      <c r="N188" s="58">
        <v>0.15</v>
      </c>
      <c r="O188" s="59">
        <f>Ugovori_OPULJP3[[#This Row],[Bespovratna sredstva - Ukupno (EU+Nac) HRK
= Ukupna ugovorena vrijednost bespovratnih sredstava]]*Ugovori_OPULJP3[[#This Row],[EU STOPA SUFINANCIRANJA %
EU CO-FINANCING RATE %]]</f>
        <v>678117.37749999994</v>
      </c>
      <c r="P188" s="60">
        <f>Ugovori_OPULJP3[[#This Row],[Bespovratna sredstva - EU dio - HRK]]/7.5345</f>
        <v>90001.642776561144</v>
      </c>
      <c r="Q188" s="59">
        <f>Ugovori_OPULJP3[[#This Row],[Bespovratna sredstva - Ukupno (EU+Nac) HRK
= Ukupna ugovorena vrijednost bespovratnih sredstava]]*Ugovori_OPULJP3[[#This Row],[STOPA NACIONALNOG SUFINANCIRANJA %]]</f>
        <v>119667.77249999999</v>
      </c>
      <c r="R188" s="60">
        <f>Ugovori_OPULJP3[[#This Row],[Bespovratna sredstva - Nacionalni dio - HRK]]/7.5345</f>
        <v>15882.642842922554</v>
      </c>
      <c r="S188" s="59">
        <v>797785.15</v>
      </c>
      <c r="T188" s="60">
        <f>Ugovori_OPULJP3[[#This Row],[Bespovratna sredstva - Ukupno (EU+Nac) HRK
= Ukupna ugovorena vrijednost bespovratnih sredstava]]/7.5345</f>
        <v>105884.28561948371</v>
      </c>
      <c r="U188" s="59">
        <v>0</v>
      </c>
      <c r="V188" s="60">
        <f>Ugovori_OPULJP3[[#This Row],[Javni doprinos korisnika - HRK]]/7.5345</f>
        <v>0</v>
      </c>
      <c r="W188" s="59">
        <v>0</v>
      </c>
      <c r="X188" s="60">
        <f>Ugovori_OPULJP3[[#This Row],[Privatni doprinos korisnika - HRK]]/7.5345</f>
        <v>0</v>
      </c>
      <c r="Y188" s="61">
        <v>797785.15</v>
      </c>
      <c r="Z188" s="62">
        <f>Ugovori_OPULJP3[[#This Row],[UKUPNI PRIHVATLJIVI IZDACI
TOTAL ELIGIBLE EXPENDITURE
= Bespovratna sredstva ukupno + doprinos korisnika
= Ukupni prihvatljivi troškovi
= Ukupna ugovorena vrijednost projekta HRK]]/7.5345</f>
        <v>105884.28561948371</v>
      </c>
      <c r="AA188" s="53" t="s">
        <v>751</v>
      </c>
      <c r="AB188" s="53" t="s">
        <v>752</v>
      </c>
      <c r="AC188" s="52" t="s">
        <v>825</v>
      </c>
      <c r="AD188" s="52" t="s">
        <v>746</v>
      </c>
    </row>
    <row r="189" spans="1:30" ht="51" customHeight="1" x14ac:dyDescent="0.2">
      <c r="A189" s="50" t="s">
        <v>826</v>
      </c>
      <c r="B189" s="51" t="s">
        <v>742</v>
      </c>
      <c r="C189" s="52" t="s">
        <v>743</v>
      </c>
      <c r="D189" s="52" t="s">
        <v>748</v>
      </c>
      <c r="E189" s="53" t="s">
        <v>231</v>
      </c>
      <c r="F189" s="54" t="s">
        <v>827</v>
      </c>
      <c r="G189" s="54" t="s">
        <v>828</v>
      </c>
      <c r="H189" s="56">
        <v>43214</v>
      </c>
      <c r="I189" s="56">
        <v>43701</v>
      </c>
      <c r="J189" s="57" t="str">
        <f>IF(Ugovori_OPULJP3[[#This Row],[DATUM ZAVRŠETKA OPERACIJE]]&gt;DATE(2024,12,31),"u provedbi","završen")</f>
        <v>završen</v>
      </c>
      <c r="K189" s="55" t="s">
        <v>332</v>
      </c>
      <c r="L189" s="55" t="s">
        <v>332</v>
      </c>
      <c r="M189" s="58">
        <v>0.85</v>
      </c>
      <c r="N189" s="58">
        <v>0.15</v>
      </c>
      <c r="O189" s="59">
        <f>Ugovori_OPULJP3[[#This Row],[Bespovratna sredstva - Ukupno (EU+Nac) HRK
= Ukupna ugovorena vrijednost bespovratnih sredstava]]*Ugovori_OPULJP3[[#This Row],[EU STOPA SUFINANCIRANJA %
EU CO-FINANCING RATE %]]</f>
        <v>508040.52899999998</v>
      </c>
      <c r="P189" s="60">
        <f>Ugovori_OPULJP3[[#This Row],[Bespovratna sredstva - EU dio - HRK]]/7.5345</f>
        <v>67428.565797332267</v>
      </c>
      <c r="Q189" s="59">
        <f>Ugovori_OPULJP3[[#This Row],[Bespovratna sredstva - Ukupno (EU+Nac) HRK
= Ukupna ugovorena vrijednost bespovratnih sredstava]]*Ugovori_OPULJP3[[#This Row],[STOPA NACIONALNOG SUFINANCIRANJA %]]</f>
        <v>89654.210999999996</v>
      </c>
      <c r="R189" s="60">
        <f>Ugovori_OPULJP3[[#This Row],[Bespovratna sredstva - Nacionalni dio - HRK]]/7.5345</f>
        <v>11899.158670117458</v>
      </c>
      <c r="S189" s="59">
        <v>597694.74</v>
      </c>
      <c r="T189" s="60">
        <f>Ugovori_OPULJP3[[#This Row],[Bespovratna sredstva - Ukupno (EU+Nac) HRK
= Ukupna ugovorena vrijednost bespovratnih sredstava]]/7.5345</f>
        <v>79327.72446744972</v>
      </c>
      <c r="U189" s="59">
        <v>0</v>
      </c>
      <c r="V189" s="60">
        <f>Ugovori_OPULJP3[[#This Row],[Javni doprinos korisnika - HRK]]/7.5345</f>
        <v>0</v>
      </c>
      <c r="W189" s="59">
        <v>0</v>
      </c>
      <c r="X189" s="60">
        <f>Ugovori_OPULJP3[[#This Row],[Privatni doprinos korisnika - HRK]]/7.5345</f>
        <v>0</v>
      </c>
      <c r="Y189" s="61">
        <v>597694.74</v>
      </c>
      <c r="Z189" s="62">
        <f>Ugovori_OPULJP3[[#This Row],[UKUPNI PRIHVATLJIVI IZDACI
TOTAL ELIGIBLE EXPENDITURE
= Bespovratna sredstva ukupno + doprinos korisnika
= Ukupni prihvatljivi troškovi
= Ukupna ugovorena vrijednost projekta HRK]]/7.5345</f>
        <v>79327.72446744972</v>
      </c>
      <c r="AA189" s="53" t="s">
        <v>751</v>
      </c>
      <c r="AB189" s="53" t="s">
        <v>752</v>
      </c>
      <c r="AC189" s="52" t="s">
        <v>829</v>
      </c>
      <c r="AD189" s="52" t="s">
        <v>746</v>
      </c>
    </row>
    <row r="190" spans="1:30" ht="51" customHeight="1" x14ac:dyDescent="0.2">
      <c r="A190" s="50" t="s">
        <v>830</v>
      </c>
      <c r="B190" s="51" t="s">
        <v>742</v>
      </c>
      <c r="C190" s="52" t="s">
        <v>743</v>
      </c>
      <c r="D190" s="52" t="s">
        <v>748</v>
      </c>
      <c r="E190" s="53" t="s">
        <v>231</v>
      </c>
      <c r="F190" s="54" t="s">
        <v>831</v>
      </c>
      <c r="G190" s="54" t="s">
        <v>832</v>
      </c>
      <c r="H190" s="56">
        <v>43214</v>
      </c>
      <c r="I190" s="56">
        <v>43640</v>
      </c>
      <c r="J190" s="57" t="str">
        <f>IF(Ugovori_OPULJP3[[#This Row],[DATUM ZAVRŠETKA OPERACIJE]]&gt;DATE(2024,12,31),"u provedbi","završen")</f>
        <v>završen</v>
      </c>
      <c r="K190" s="55" t="s">
        <v>36</v>
      </c>
      <c r="L190" s="55" t="s">
        <v>36</v>
      </c>
      <c r="M190" s="58">
        <v>0.85</v>
      </c>
      <c r="N190" s="58">
        <v>0.15</v>
      </c>
      <c r="O190" s="59">
        <f>Ugovori_OPULJP3[[#This Row],[Bespovratna sredstva - Ukupno (EU+Nac) HRK
= Ukupna ugovorena vrijednost bespovratnih sredstava]]*Ugovori_OPULJP3[[#This Row],[EU STOPA SUFINANCIRANJA %
EU CO-FINANCING RATE %]]</f>
        <v>375538.5</v>
      </c>
      <c r="P190" s="60">
        <f>Ugovori_OPULJP3[[#This Row],[Bespovratna sredstva - EU dio - HRK]]/7.5345</f>
        <v>49842.52438781604</v>
      </c>
      <c r="Q190" s="59">
        <f>Ugovori_OPULJP3[[#This Row],[Bespovratna sredstva - Ukupno (EU+Nac) HRK
= Ukupna ugovorena vrijednost bespovratnih sredstava]]*Ugovori_OPULJP3[[#This Row],[STOPA NACIONALNOG SUFINANCIRANJA %]]</f>
        <v>66271.5</v>
      </c>
      <c r="R190" s="60">
        <f>Ugovori_OPULJP3[[#This Row],[Bespovratna sredstva - Nacionalni dio - HRK]]/7.5345</f>
        <v>8795.7395978498898</v>
      </c>
      <c r="S190" s="59">
        <v>441810</v>
      </c>
      <c r="T190" s="60">
        <f>Ugovori_OPULJP3[[#This Row],[Bespovratna sredstva - Ukupno (EU+Nac) HRK
= Ukupna ugovorena vrijednost bespovratnih sredstava]]/7.5345</f>
        <v>58638.26398566593</v>
      </c>
      <c r="U190" s="59">
        <v>0</v>
      </c>
      <c r="V190" s="60">
        <f>Ugovori_OPULJP3[[#This Row],[Javni doprinos korisnika - HRK]]/7.5345</f>
        <v>0</v>
      </c>
      <c r="W190" s="59">
        <v>0</v>
      </c>
      <c r="X190" s="60">
        <f>Ugovori_OPULJP3[[#This Row],[Privatni doprinos korisnika - HRK]]/7.5345</f>
        <v>0</v>
      </c>
      <c r="Y190" s="61">
        <v>441810</v>
      </c>
      <c r="Z190" s="62">
        <f>Ugovori_OPULJP3[[#This Row],[UKUPNI PRIHVATLJIVI IZDACI
TOTAL ELIGIBLE EXPENDITURE
= Bespovratna sredstva ukupno + doprinos korisnika
= Ukupni prihvatljivi troškovi
= Ukupna ugovorena vrijednost projekta HRK]]/7.5345</f>
        <v>58638.26398566593</v>
      </c>
      <c r="AA190" s="53" t="s">
        <v>751</v>
      </c>
      <c r="AB190" s="53" t="s">
        <v>752</v>
      </c>
      <c r="AC190" s="52" t="s">
        <v>833</v>
      </c>
      <c r="AD190" s="52" t="s">
        <v>746</v>
      </c>
    </row>
    <row r="191" spans="1:30" ht="51" customHeight="1" x14ac:dyDescent="0.2">
      <c r="A191" s="50" t="s">
        <v>834</v>
      </c>
      <c r="B191" s="51" t="s">
        <v>742</v>
      </c>
      <c r="C191" s="52" t="s">
        <v>743</v>
      </c>
      <c r="D191" s="52" t="s">
        <v>748</v>
      </c>
      <c r="E191" s="53" t="s">
        <v>231</v>
      </c>
      <c r="F191" s="54" t="s">
        <v>835</v>
      </c>
      <c r="G191" s="54" t="s">
        <v>836</v>
      </c>
      <c r="H191" s="56">
        <v>43091</v>
      </c>
      <c r="I191" s="56">
        <v>43546</v>
      </c>
      <c r="J191" s="57" t="str">
        <f>IF(Ugovori_OPULJP3[[#This Row],[DATUM ZAVRŠETKA OPERACIJE]]&gt;DATE(2024,12,31),"u provedbi","završen")</f>
        <v>završen</v>
      </c>
      <c r="K191" s="55" t="s">
        <v>593</v>
      </c>
      <c r="L191" s="55" t="s">
        <v>593</v>
      </c>
      <c r="M191" s="58">
        <v>0.85</v>
      </c>
      <c r="N191" s="58">
        <v>0.15</v>
      </c>
      <c r="O191" s="59">
        <f>Ugovori_OPULJP3[[#This Row],[Bespovratna sredstva - Ukupno (EU+Nac) HRK
= Ukupna ugovorena vrijednost bespovratnih sredstava]]*Ugovori_OPULJP3[[#This Row],[EU STOPA SUFINANCIRANJA %
EU CO-FINANCING RATE %]]</f>
        <v>591774.96399999992</v>
      </c>
      <c r="P191" s="60">
        <f>Ugovori_OPULJP3[[#This Row],[Bespovratna sredstva - EU dio - HRK]]/7.5345</f>
        <v>78542.035171544208</v>
      </c>
      <c r="Q191" s="59">
        <f>Ugovori_OPULJP3[[#This Row],[Bespovratna sredstva - Ukupno (EU+Nac) HRK
= Ukupna ugovorena vrijednost bespovratnih sredstava]]*Ugovori_OPULJP3[[#This Row],[STOPA NACIONALNOG SUFINANCIRANJA %]]</f>
        <v>104430.87599999999</v>
      </c>
      <c r="R191" s="60">
        <f>Ugovori_OPULJP3[[#This Row],[Bespovratna sredstva - Nacionalni dio - HRK]]/7.5345</f>
        <v>13860.359147919567</v>
      </c>
      <c r="S191" s="59">
        <v>696205.84</v>
      </c>
      <c r="T191" s="60">
        <f>Ugovori_OPULJP3[[#This Row],[Bespovratna sredstva - Ukupno (EU+Nac) HRK
= Ukupna ugovorena vrijednost bespovratnih sredstava]]/7.5345</f>
        <v>92402.394319463783</v>
      </c>
      <c r="U191" s="59">
        <v>0</v>
      </c>
      <c r="V191" s="60">
        <f>Ugovori_OPULJP3[[#This Row],[Javni doprinos korisnika - HRK]]/7.5345</f>
        <v>0</v>
      </c>
      <c r="W191" s="59">
        <v>0</v>
      </c>
      <c r="X191" s="60">
        <f>Ugovori_OPULJP3[[#This Row],[Privatni doprinos korisnika - HRK]]/7.5345</f>
        <v>0</v>
      </c>
      <c r="Y191" s="61">
        <v>696205.84</v>
      </c>
      <c r="Z191" s="62">
        <f>Ugovori_OPULJP3[[#This Row],[UKUPNI PRIHVATLJIVI IZDACI
TOTAL ELIGIBLE EXPENDITURE
= Bespovratna sredstva ukupno + doprinos korisnika
= Ukupni prihvatljivi troškovi
= Ukupna ugovorena vrijednost projekta HRK]]/7.5345</f>
        <v>92402.394319463783</v>
      </c>
      <c r="AA191" s="53" t="s">
        <v>751</v>
      </c>
      <c r="AB191" s="53" t="s">
        <v>752</v>
      </c>
      <c r="AC191" s="52" t="s">
        <v>837</v>
      </c>
      <c r="AD191" s="52" t="s">
        <v>746</v>
      </c>
    </row>
    <row r="192" spans="1:30" ht="51" customHeight="1" x14ac:dyDescent="0.2">
      <c r="A192" s="50" t="s">
        <v>838</v>
      </c>
      <c r="B192" s="51" t="s">
        <v>742</v>
      </c>
      <c r="C192" s="52" t="s">
        <v>743</v>
      </c>
      <c r="D192" s="52" t="s">
        <v>748</v>
      </c>
      <c r="E192" s="53" t="s">
        <v>231</v>
      </c>
      <c r="F192" s="54" t="s">
        <v>839</v>
      </c>
      <c r="G192" s="54" t="s">
        <v>120</v>
      </c>
      <c r="H192" s="56">
        <v>43139</v>
      </c>
      <c r="I192" s="56">
        <v>43685</v>
      </c>
      <c r="J192" s="57" t="str">
        <f>IF(Ugovori_OPULJP3[[#This Row],[DATUM ZAVRŠETKA OPERACIJE]]&gt;DATE(2024,12,31),"u provedbi","završen")</f>
        <v>završen</v>
      </c>
      <c r="K192" s="55" t="s">
        <v>108</v>
      </c>
      <c r="L192" s="55" t="s">
        <v>98</v>
      </c>
      <c r="M192" s="58">
        <v>0.85</v>
      </c>
      <c r="N192" s="58">
        <v>0.15</v>
      </c>
      <c r="O192" s="59">
        <f>Ugovori_OPULJP3[[#This Row],[Bespovratna sredstva - Ukupno (EU+Nac) HRK
= Ukupna ugovorena vrijednost bespovratnih sredstava]]*Ugovori_OPULJP3[[#This Row],[EU STOPA SUFINANCIRANJA %
EU CO-FINANCING RATE %]]</f>
        <v>662090.88249999995</v>
      </c>
      <c r="P192" s="60">
        <f>Ugovori_OPULJP3[[#This Row],[Bespovratna sredstva - EU dio - HRK]]/7.5345</f>
        <v>87874.561351118173</v>
      </c>
      <c r="Q192" s="59">
        <f>Ugovori_OPULJP3[[#This Row],[Bespovratna sredstva - Ukupno (EU+Nac) HRK
= Ukupna ugovorena vrijednost bespovratnih sredstava]]*Ugovori_OPULJP3[[#This Row],[STOPA NACIONALNOG SUFINANCIRANJA %]]</f>
        <v>116839.56749999999</v>
      </c>
      <c r="R192" s="60">
        <f>Ugovori_OPULJP3[[#This Row],[Bespovratna sredstva - Nacionalni dio - HRK]]/7.5345</f>
        <v>15507.275532550266</v>
      </c>
      <c r="S192" s="59">
        <v>778930.45</v>
      </c>
      <c r="T192" s="60">
        <f>Ugovori_OPULJP3[[#This Row],[Bespovratna sredstva - Ukupno (EU+Nac) HRK
= Ukupna ugovorena vrijednost bespovratnih sredstava]]/7.5345</f>
        <v>103381.83688366845</v>
      </c>
      <c r="U192" s="59">
        <v>0</v>
      </c>
      <c r="V192" s="60">
        <f>Ugovori_OPULJP3[[#This Row],[Javni doprinos korisnika - HRK]]/7.5345</f>
        <v>0</v>
      </c>
      <c r="W192" s="59">
        <v>0</v>
      </c>
      <c r="X192" s="60">
        <f>Ugovori_OPULJP3[[#This Row],[Privatni doprinos korisnika - HRK]]/7.5345</f>
        <v>0</v>
      </c>
      <c r="Y192" s="61">
        <v>778930.45</v>
      </c>
      <c r="Z192" s="62">
        <f>Ugovori_OPULJP3[[#This Row],[UKUPNI PRIHVATLJIVI IZDACI
TOTAL ELIGIBLE EXPENDITURE
= Bespovratna sredstva ukupno + doprinos korisnika
= Ukupni prihvatljivi troškovi
= Ukupna ugovorena vrijednost projekta HRK]]/7.5345</f>
        <v>103381.83688366845</v>
      </c>
      <c r="AA192" s="53" t="s">
        <v>751</v>
      </c>
      <c r="AB192" s="53" t="s">
        <v>752</v>
      </c>
      <c r="AC192" s="52" t="s">
        <v>840</v>
      </c>
      <c r="AD192" s="52" t="s">
        <v>746</v>
      </c>
    </row>
    <row r="193" spans="1:30" ht="51" customHeight="1" x14ac:dyDescent="0.2">
      <c r="A193" s="50" t="s">
        <v>841</v>
      </c>
      <c r="B193" s="51" t="s">
        <v>742</v>
      </c>
      <c r="C193" s="52" t="s">
        <v>743</v>
      </c>
      <c r="D193" s="52" t="s">
        <v>748</v>
      </c>
      <c r="E193" s="53" t="s">
        <v>231</v>
      </c>
      <c r="F193" s="54" t="s">
        <v>842</v>
      </c>
      <c r="G193" s="54" t="s">
        <v>843</v>
      </c>
      <c r="H193" s="56">
        <v>43344</v>
      </c>
      <c r="I193" s="56">
        <v>43891</v>
      </c>
      <c r="J193" s="57" t="str">
        <f>IF(Ugovori_OPULJP3[[#This Row],[DATUM ZAVRŠETKA OPERACIJE]]&gt;DATE(2024,12,31),"u provedbi","završen")</f>
        <v>završen</v>
      </c>
      <c r="K193" s="55" t="s">
        <v>270</v>
      </c>
      <c r="L193" s="55" t="s">
        <v>270</v>
      </c>
      <c r="M193" s="58">
        <v>0.85</v>
      </c>
      <c r="N193" s="58">
        <v>0.15</v>
      </c>
      <c r="O193" s="59">
        <f>Ugovori_OPULJP3[[#This Row],[Bespovratna sredstva - Ukupno (EU+Nac) HRK
= Ukupna ugovorena vrijednost bespovratnih sredstava]]*Ugovori_OPULJP3[[#This Row],[EU STOPA SUFINANCIRANJA %
EU CO-FINANCING RATE %]]</f>
        <v>761286.48600000003</v>
      </c>
      <c r="P193" s="60">
        <f>Ugovori_OPULJP3[[#This Row],[Bespovratna sredstva - EU dio - HRK]]/7.5345</f>
        <v>101040.0804300219</v>
      </c>
      <c r="Q193" s="59">
        <f>Ugovori_OPULJP3[[#This Row],[Bespovratna sredstva - Ukupno (EU+Nac) HRK
= Ukupna ugovorena vrijednost bespovratnih sredstava]]*Ugovori_OPULJP3[[#This Row],[STOPA NACIONALNOG SUFINANCIRANJA %]]</f>
        <v>134344.674</v>
      </c>
      <c r="R193" s="60">
        <f>Ugovori_OPULJP3[[#This Row],[Bespovratna sredstva - Nacionalni dio - HRK]]/7.5345</f>
        <v>17830.602428827391</v>
      </c>
      <c r="S193" s="59">
        <v>895631.16</v>
      </c>
      <c r="T193" s="60">
        <f>Ugovori_OPULJP3[[#This Row],[Bespovratna sredstva - Ukupno (EU+Nac) HRK
= Ukupna ugovorena vrijednost bespovratnih sredstava]]/7.5345</f>
        <v>118870.68285884929</v>
      </c>
      <c r="U193" s="59">
        <v>0</v>
      </c>
      <c r="V193" s="60">
        <f>Ugovori_OPULJP3[[#This Row],[Javni doprinos korisnika - HRK]]/7.5345</f>
        <v>0</v>
      </c>
      <c r="W193" s="59">
        <v>0</v>
      </c>
      <c r="X193" s="60">
        <f>Ugovori_OPULJP3[[#This Row],[Privatni doprinos korisnika - HRK]]/7.5345</f>
        <v>0</v>
      </c>
      <c r="Y193" s="61">
        <v>895631.16</v>
      </c>
      <c r="Z193" s="62">
        <f>Ugovori_OPULJP3[[#This Row],[UKUPNI PRIHVATLJIVI IZDACI
TOTAL ELIGIBLE EXPENDITURE
= Bespovratna sredstva ukupno + doprinos korisnika
= Ukupni prihvatljivi troškovi
= Ukupna ugovorena vrijednost projekta HRK]]/7.5345</f>
        <v>118870.68285884929</v>
      </c>
      <c r="AA193" s="53" t="s">
        <v>751</v>
      </c>
      <c r="AB193" s="53" t="s">
        <v>752</v>
      </c>
      <c r="AC193" s="52" t="s">
        <v>844</v>
      </c>
      <c r="AD193" s="52" t="s">
        <v>746</v>
      </c>
    </row>
    <row r="194" spans="1:30" ht="51" customHeight="1" x14ac:dyDescent="0.2">
      <c r="A194" s="50" t="s">
        <v>845</v>
      </c>
      <c r="B194" s="51" t="s">
        <v>742</v>
      </c>
      <c r="C194" s="52" t="s">
        <v>743</v>
      </c>
      <c r="D194" s="52" t="s">
        <v>748</v>
      </c>
      <c r="E194" s="53" t="s">
        <v>231</v>
      </c>
      <c r="F194" s="54" t="s">
        <v>846</v>
      </c>
      <c r="G194" s="54" t="s">
        <v>847</v>
      </c>
      <c r="H194" s="56">
        <v>43139</v>
      </c>
      <c r="I194" s="56">
        <v>43685</v>
      </c>
      <c r="J194" s="57" t="str">
        <f>IF(Ugovori_OPULJP3[[#This Row],[DATUM ZAVRŠETKA OPERACIJE]]&gt;DATE(2024,12,31),"u provedbi","završen")</f>
        <v>završen</v>
      </c>
      <c r="K194" s="55" t="s">
        <v>248</v>
      </c>
      <c r="L194" s="55" t="s">
        <v>248</v>
      </c>
      <c r="M194" s="58">
        <v>0.85</v>
      </c>
      <c r="N194" s="58">
        <v>0.15</v>
      </c>
      <c r="O194" s="59">
        <f>Ugovori_OPULJP3[[#This Row],[Bespovratna sredstva - Ukupno (EU+Nac) HRK
= Ukupna ugovorena vrijednost bespovratnih sredstava]]*Ugovori_OPULJP3[[#This Row],[EU STOPA SUFINANCIRANJA %
EU CO-FINANCING RATE %]]</f>
        <v>311141.72649999999</v>
      </c>
      <c r="P194" s="60">
        <f>Ugovori_OPULJP3[[#This Row],[Bespovratna sredstva - EU dio - HRK]]/7.5345</f>
        <v>41295.603756055476</v>
      </c>
      <c r="Q194" s="59">
        <f>Ugovori_OPULJP3[[#This Row],[Bespovratna sredstva - Ukupno (EU+Nac) HRK
= Ukupna ugovorena vrijednost bespovratnih sredstava]]*Ugovori_OPULJP3[[#This Row],[STOPA NACIONALNOG SUFINANCIRANJA %]]</f>
        <v>54907.363499999999</v>
      </c>
      <c r="R194" s="60">
        <f>Ugovori_OPULJP3[[#This Row],[Bespovratna sredstva - Nacionalni dio - HRK]]/7.5345</f>
        <v>7287.4594863627308</v>
      </c>
      <c r="S194" s="59">
        <v>366049.09</v>
      </c>
      <c r="T194" s="60">
        <f>Ugovori_OPULJP3[[#This Row],[Bespovratna sredstva - Ukupno (EU+Nac) HRK
= Ukupna ugovorena vrijednost bespovratnih sredstava]]/7.5345</f>
        <v>48583.063242418211</v>
      </c>
      <c r="U194" s="59">
        <v>0</v>
      </c>
      <c r="V194" s="60">
        <f>Ugovori_OPULJP3[[#This Row],[Javni doprinos korisnika - HRK]]/7.5345</f>
        <v>0</v>
      </c>
      <c r="W194" s="59">
        <v>0</v>
      </c>
      <c r="X194" s="60">
        <f>Ugovori_OPULJP3[[#This Row],[Privatni doprinos korisnika - HRK]]/7.5345</f>
        <v>0</v>
      </c>
      <c r="Y194" s="61">
        <v>366049.09</v>
      </c>
      <c r="Z194" s="62">
        <f>Ugovori_OPULJP3[[#This Row],[UKUPNI PRIHVATLJIVI IZDACI
TOTAL ELIGIBLE EXPENDITURE
= Bespovratna sredstva ukupno + doprinos korisnika
= Ukupni prihvatljivi troškovi
= Ukupna ugovorena vrijednost projekta HRK]]/7.5345</f>
        <v>48583.063242418211</v>
      </c>
      <c r="AA194" s="53" t="s">
        <v>751</v>
      </c>
      <c r="AB194" s="53" t="s">
        <v>752</v>
      </c>
      <c r="AC194" s="52" t="s">
        <v>848</v>
      </c>
      <c r="AD194" s="52" t="s">
        <v>746</v>
      </c>
    </row>
    <row r="195" spans="1:30" ht="51" customHeight="1" x14ac:dyDescent="0.2">
      <c r="A195" s="50" t="s">
        <v>849</v>
      </c>
      <c r="B195" s="51" t="s">
        <v>742</v>
      </c>
      <c r="C195" s="52" t="s">
        <v>743</v>
      </c>
      <c r="D195" s="52" t="s">
        <v>748</v>
      </c>
      <c r="E195" s="53" t="s">
        <v>231</v>
      </c>
      <c r="F195" s="54" t="s">
        <v>850</v>
      </c>
      <c r="G195" s="54" t="s">
        <v>851</v>
      </c>
      <c r="H195" s="56">
        <v>43139</v>
      </c>
      <c r="I195" s="56">
        <v>43685</v>
      </c>
      <c r="J195" s="57" t="str">
        <f>IF(Ugovori_OPULJP3[[#This Row],[DATUM ZAVRŠETKA OPERACIJE]]&gt;DATE(2024,12,31),"u provedbi","završen")</f>
        <v>završen</v>
      </c>
      <c r="K195" s="55" t="s">
        <v>852</v>
      </c>
      <c r="L195" s="55" t="s">
        <v>36</v>
      </c>
      <c r="M195" s="58">
        <v>0.85</v>
      </c>
      <c r="N195" s="58">
        <v>0.15</v>
      </c>
      <c r="O195" s="59">
        <f>Ugovori_OPULJP3[[#This Row],[Bespovratna sredstva - Ukupno (EU+Nac) HRK
= Ukupna ugovorena vrijednost bespovratnih sredstava]]*Ugovori_OPULJP3[[#This Row],[EU STOPA SUFINANCIRANJA %
EU CO-FINANCING RATE %]]</f>
        <v>670900.43550000002</v>
      </c>
      <c r="P195" s="60">
        <f>Ugovori_OPULJP3[[#This Row],[Bespovratna sredstva - EU dio - HRK]]/7.5345</f>
        <v>89043.789966155688</v>
      </c>
      <c r="Q195" s="59">
        <f>Ugovori_OPULJP3[[#This Row],[Bespovratna sredstva - Ukupno (EU+Nac) HRK
= Ukupna ugovorena vrijednost bespovratnih sredstava]]*Ugovori_OPULJP3[[#This Row],[STOPA NACIONALNOG SUFINANCIRANJA %]]</f>
        <v>118394.1945</v>
      </c>
      <c r="R195" s="60">
        <f>Ugovori_OPULJP3[[#This Row],[Bespovratna sredstva - Nacionalni dio - HRK]]/7.5345</f>
        <v>15713.609994027473</v>
      </c>
      <c r="S195" s="59">
        <v>789294.63</v>
      </c>
      <c r="T195" s="60">
        <f>Ugovori_OPULJP3[[#This Row],[Bespovratna sredstva - Ukupno (EU+Nac) HRK
= Ukupna ugovorena vrijednost bespovratnih sredstava]]/7.5345</f>
        <v>104757.39996018315</v>
      </c>
      <c r="U195" s="59">
        <v>0</v>
      </c>
      <c r="V195" s="60">
        <f>Ugovori_OPULJP3[[#This Row],[Javni doprinos korisnika - HRK]]/7.5345</f>
        <v>0</v>
      </c>
      <c r="W195" s="59">
        <v>0</v>
      </c>
      <c r="X195" s="60">
        <f>Ugovori_OPULJP3[[#This Row],[Privatni doprinos korisnika - HRK]]/7.5345</f>
        <v>0</v>
      </c>
      <c r="Y195" s="61">
        <v>789294.63</v>
      </c>
      <c r="Z195" s="62">
        <f>Ugovori_OPULJP3[[#This Row],[UKUPNI PRIHVATLJIVI IZDACI
TOTAL ELIGIBLE EXPENDITURE
= Bespovratna sredstva ukupno + doprinos korisnika
= Ukupni prihvatljivi troškovi
= Ukupna ugovorena vrijednost projekta HRK]]/7.5345</f>
        <v>104757.39996018315</v>
      </c>
      <c r="AA195" s="53" t="s">
        <v>751</v>
      </c>
      <c r="AB195" s="53" t="s">
        <v>752</v>
      </c>
      <c r="AC195" s="52" t="s">
        <v>853</v>
      </c>
      <c r="AD195" s="52" t="s">
        <v>746</v>
      </c>
    </row>
    <row r="196" spans="1:30" ht="51" customHeight="1" x14ac:dyDescent="0.2">
      <c r="A196" s="50" t="s">
        <v>854</v>
      </c>
      <c r="B196" s="51" t="s">
        <v>742</v>
      </c>
      <c r="C196" s="52" t="s">
        <v>743</v>
      </c>
      <c r="D196" s="52" t="s">
        <v>748</v>
      </c>
      <c r="E196" s="53" t="s">
        <v>231</v>
      </c>
      <c r="F196" s="54" t="s">
        <v>855</v>
      </c>
      <c r="G196" s="54" t="s">
        <v>856</v>
      </c>
      <c r="H196" s="56">
        <v>43214</v>
      </c>
      <c r="I196" s="56">
        <v>43762</v>
      </c>
      <c r="J196" s="57" t="str">
        <f>IF(Ugovori_OPULJP3[[#This Row],[DATUM ZAVRŠETKA OPERACIJE]]&gt;DATE(2024,12,31),"u provedbi","završen")</f>
        <v>završen</v>
      </c>
      <c r="K196" s="55" t="s">
        <v>332</v>
      </c>
      <c r="L196" s="55" t="s">
        <v>332</v>
      </c>
      <c r="M196" s="58">
        <v>0.85</v>
      </c>
      <c r="N196" s="58">
        <v>0.15</v>
      </c>
      <c r="O196" s="59">
        <f>Ugovori_OPULJP3[[#This Row],[Bespovratna sredstva - Ukupno (EU+Nac) HRK
= Ukupna ugovorena vrijednost bespovratnih sredstava]]*Ugovori_OPULJP3[[#This Row],[EU STOPA SUFINANCIRANJA %
EU CO-FINANCING RATE %]]</f>
        <v>636793.95600000001</v>
      </c>
      <c r="P196" s="60">
        <f>Ugovori_OPULJP3[[#This Row],[Bespovratna sredstva - EU dio - HRK]]/7.5345</f>
        <v>84517.082221779812</v>
      </c>
      <c r="Q196" s="59">
        <f>Ugovori_OPULJP3[[#This Row],[Bespovratna sredstva - Ukupno (EU+Nac) HRK
= Ukupna ugovorena vrijednost bespovratnih sredstava]]*Ugovori_OPULJP3[[#This Row],[STOPA NACIONALNOG SUFINANCIRANJA %]]</f>
        <v>112375.40399999999</v>
      </c>
      <c r="R196" s="60">
        <f>Ugovori_OPULJP3[[#This Row],[Bespovratna sredstva - Nacionalni dio - HRK]]/7.5345</f>
        <v>14914.779215608201</v>
      </c>
      <c r="S196" s="59">
        <v>749169.36</v>
      </c>
      <c r="T196" s="60">
        <f>Ugovori_OPULJP3[[#This Row],[Bespovratna sredstva - Ukupno (EU+Nac) HRK
= Ukupna ugovorena vrijednost bespovratnih sredstava]]/7.5345</f>
        <v>99431.861437388012</v>
      </c>
      <c r="U196" s="59">
        <v>0</v>
      </c>
      <c r="V196" s="60">
        <f>Ugovori_OPULJP3[[#This Row],[Javni doprinos korisnika - HRK]]/7.5345</f>
        <v>0</v>
      </c>
      <c r="W196" s="59">
        <v>0</v>
      </c>
      <c r="X196" s="60">
        <f>Ugovori_OPULJP3[[#This Row],[Privatni doprinos korisnika - HRK]]/7.5345</f>
        <v>0</v>
      </c>
      <c r="Y196" s="61">
        <v>749169.36</v>
      </c>
      <c r="Z196" s="62">
        <f>Ugovori_OPULJP3[[#This Row],[UKUPNI PRIHVATLJIVI IZDACI
TOTAL ELIGIBLE EXPENDITURE
= Bespovratna sredstva ukupno + doprinos korisnika
= Ukupni prihvatljivi troškovi
= Ukupna ugovorena vrijednost projekta HRK]]/7.5345</f>
        <v>99431.861437388012</v>
      </c>
      <c r="AA196" s="53" t="s">
        <v>751</v>
      </c>
      <c r="AB196" s="53" t="s">
        <v>752</v>
      </c>
      <c r="AC196" s="52" t="s">
        <v>857</v>
      </c>
      <c r="AD196" s="52" t="s">
        <v>746</v>
      </c>
    </row>
    <row r="197" spans="1:30" ht="51" customHeight="1" x14ac:dyDescent="0.2">
      <c r="A197" s="50" t="s">
        <v>858</v>
      </c>
      <c r="B197" s="51" t="s">
        <v>742</v>
      </c>
      <c r="C197" s="52" t="s">
        <v>743</v>
      </c>
      <c r="D197" s="52" t="s">
        <v>748</v>
      </c>
      <c r="E197" s="53" t="s">
        <v>231</v>
      </c>
      <c r="F197" s="54" t="s">
        <v>859</v>
      </c>
      <c r="G197" s="54" t="s">
        <v>860</v>
      </c>
      <c r="H197" s="56">
        <v>43139</v>
      </c>
      <c r="I197" s="56">
        <v>43685</v>
      </c>
      <c r="J197" s="57" t="str">
        <f>IF(Ugovori_OPULJP3[[#This Row],[DATUM ZAVRŠETKA OPERACIJE]]&gt;DATE(2024,12,31),"u provedbi","završen")</f>
        <v>završen</v>
      </c>
      <c r="K197" s="55" t="s">
        <v>36</v>
      </c>
      <c r="L197" s="55" t="s">
        <v>36</v>
      </c>
      <c r="M197" s="58">
        <v>0.85</v>
      </c>
      <c r="N197" s="58">
        <v>0.15</v>
      </c>
      <c r="O197" s="59">
        <f>Ugovori_OPULJP3[[#This Row],[Bespovratna sredstva - Ukupno (EU+Nac) HRK
= Ukupna ugovorena vrijednost bespovratnih sredstava]]*Ugovori_OPULJP3[[#This Row],[EU STOPA SUFINANCIRANJA %
EU CO-FINANCING RATE %]]</f>
        <v>367406.47349999996</v>
      </c>
      <c r="P197" s="60">
        <f>Ugovori_OPULJP3[[#This Row],[Bespovratna sredstva - EU dio - HRK]]/7.5345</f>
        <v>48763.218992633876</v>
      </c>
      <c r="Q197" s="59">
        <f>Ugovori_OPULJP3[[#This Row],[Bespovratna sredstva - Ukupno (EU+Nac) HRK
= Ukupna ugovorena vrijednost bespovratnih sredstava]]*Ugovori_OPULJP3[[#This Row],[STOPA NACIONALNOG SUFINANCIRANJA %]]</f>
        <v>64836.436499999996</v>
      </c>
      <c r="R197" s="60">
        <f>Ugovori_OPULJP3[[#This Row],[Bespovratna sredstva - Nacionalni dio - HRK]]/7.5345</f>
        <v>8605.2739398765661</v>
      </c>
      <c r="S197" s="59">
        <v>432242.91</v>
      </c>
      <c r="T197" s="60">
        <f>Ugovori_OPULJP3[[#This Row],[Bespovratna sredstva - Ukupno (EU+Nac) HRK
= Ukupna ugovorena vrijednost bespovratnih sredstava]]/7.5345</f>
        <v>57368.492932510446</v>
      </c>
      <c r="U197" s="59">
        <v>0</v>
      </c>
      <c r="V197" s="60">
        <f>Ugovori_OPULJP3[[#This Row],[Javni doprinos korisnika - HRK]]/7.5345</f>
        <v>0</v>
      </c>
      <c r="W197" s="59">
        <v>1189.0899999999999</v>
      </c>
      <c r="X197" s="60">
        <f>Ugovori_OPULJP3[[#This Row],[Privatni doprinos korisnika - HRK]]/7.5345</f>
        <v>157.81936425774768</v>
      </c>
      <c r="Y197" s="61">
        <v>433432</v>
      </c>
      <c r="Z197" s="62">
        <f>Ugovori_OPULJP3[[#This Row],[UKUPNI PRIHVATLJIVI IZDACI
TOTAL ELIGIBLE EXPENDITURE
= Bespovratna sredstva ukupno + doprinos korisnika
= Ukupni prihvatljivi troškovi
= Ukupna ugovorena vrijednost projekta HRK]]/7.5345</f>
        <v>57526.312296768199</v>
      </c>
      <c r="AA197" s="53" t="s">
        <v>751</v>
      </c>
      <c r="AB197" s="53" t="s">
        <v>752</v>
      </c>
      <c r="AC197" s="52" t="s">
        <v>861</v>
      </c>
      <c r="AD197" s="52" t="s">
        <v>746</v>
      </c>
    </row>
    <row r="198" spans="1:30" ht="51" customHeight="1" x14ac:dyDescent="0.2">
      <c r="A198" s="50" t="s">
        <v>862</v>
      </c>
      <c r="B198" s="51" t="s">
        <v>742</v>
      </c>
      <c r="C198" s="52" t="s">
        <v>743</v>
      </c>
      <c r="D198" s="52" t="s">
        <v>748</v>
      </c>
      <c r="E198" s="53" t="s">
        <v>231</v>
      </c>
      <c r="F198" s="54" t="s">
        <v>863</v>
      </c>
      <c r="G198" s="54" t="s">
        <v>864</v>
      </c>
      <c r="H198" s="56">
        <v>43139</v>
      </c>
      <c r="I198" s="56">
        <v>43593</v>
      </c>
      <c r="J198" s="57" t="str">
        <f>IF(Ugovori_OPULJP3[[#This Row],[DATUM ZAVRŠETKA OPERACIJE]]&gt;DATE(2024,12,31),"u provedbi","završen")</f>
        <v>završen</v>
      </c>
      <c r="K198" s="55" t="s">
        <v>103</v>
      </c>
      <c r="L198" s="55" t="s">
        <v>103</v>
      </c>
      <c r="M198" s="58">
        <v>0.85</v>
      </c>
      <c r="N198" s="58">
        <v>0.15</v>
      </c>
      <c r="O198" s="59">
        <f>Ugovori_OPULJP3[[#This Row],[Bespovratna sredstva - Ukupno (EU+Nac) HRK
= Ukupna ugovorena vrijednost bespovratnih sredstava]]*Ugovori_OPULJP3[[#This Row],[EU STOPA SUFINANCIRANJA %
EU CO-FINANCING RATE %]]</f>
        <v>239837.95499999999</v>
      </c>
      <c r="P198" s="60">
        <f>Ugovori_OPULJP3[[#This Row],[Bespovratna sredstva - EU dio - HRK]]/7.5345</f>
        <v>31831.966952020703</v>
      </c>
      <c r="Q198" s="59">
        <f>Ugovori_OPULJP3[[#This Row],[Bespovratna sredstva - Ukupno (EU+Nac) HRK
= Ukupna ugovorena vrijednost bespovratnih sredstava]]*Ugovori_OPULJP3[[#This Row],[STOPA NACIONALNOG SUFINANCIRANJA %]]</f>
        <v>42324.344999999994</v>
      </c>
      <c r="R198" s="60">
        <f>Ugovori_OPULJP3[[#This Row],[Bespovratna sredstva - Nacionalni dio - HRK]]/7.5345</f>
        <v>5617.4059327095347</v>
      </c>
      <c r="S198" s="59">
        <v>282162.3</v>
      </c>
      <c r="T198" s="60">
        <f>Ugovori_OPULJP3[[#This Row],[Bespovratna sredstva - Ukupno (EU+Nac) HRK
= Ukupna ugovorena vrijednost bespovratnih sredstava]]/7.5345</f>
        <v>37449.372884730234</v>
      </c>
      <c r="U198" s="59">
        <v>0</v>
      </c>
      <c r="V198" s="60">
        <f>Ugovori_OPULJP3[[#This Row],[Javni doprinos korisnika - HRK]]/7.5345</f>
        <v>0</v>
      </c>
      <c r="W198" s="59">
        <v>0</v>
      </c>
      <c r="X198" s="60">
        <f>Ugovori_OPULJP3[[#This Row],[Privatni doprinos korisnika - HRK]]/7.5345</f>
        <v>0</v>
      </c>
      <c r="Y198" s="61">
        <v>282162.3</v>
      </c>
      <c r="Z198" s="62">
        <f>Ugovori_OPULJP3[[#This Row],[UKUPNI PRIHVATLJIVI IZDACI
TOTAL ELIGIBLE EXPENDITURE
= Bespovratna sredstva ukupno + doprinos korisnika
= Ukupni prihvatljivi troškovi
= Ukupna ugovorena vrijednost projekta HRK]]/7.5345</f>
        <v>37449.372884730234</v>
      </c>
      <c r="AA198" s="53" t="s">
        <v>751</v>
      </c>
      <c r="AB198" s="53" t="s">
        <v>752</v>
      </c>
      <c r="AC198" s="52" t="s">
        <v>865</v>
      </c>
      <c r="AD198" s="52" t="s">
        <v>746</v>
      </c>
    </row>
    <row r="199" spans="1:30" ht="51" customHeight="1" x14ac:dyDescent="0.2">
      <c r="A199" s="50" t="s">
        <v>866</v>
      </c>
      <c r="B199" s="51" t="s">
        <v>742</v>
      </c>
      <c r="C199" s="52" t="s">
        <v>743</v>
      </c>
      <c r="D199" s="52" t="s">
        <v>748</v>
      </c>
      <c r="E199" s="53" t="s">
        <v>231</v>
      </c>
      <c r="F199" s="54" t="s">
        <v>867</v>
      </c>
      <c r="G199" s="54" t="s">
        <v>868</v>
      </c>
      <c r="H199" s="56">
        <v>43214</v>
      </c>
      <c r="I199" s="56">
        <v>43579</v>
      </c>
      <c r="J199" s="57" t="str">
        <f>IF(Ugovori_OPULJP3[[#This Row],[DATUM ZAVRŠETKA OPERACIJE]]&gt;DATE(2024,12,31),"u provedbi","završen")</f>
        <v>završen</v>
      </c>
      <c r="K199" s="55" t="s">
        <v>93</v>
      </c>
      <c r="L199" s="55" t="s">
        <v>93</v>
      </c>
      <c r="M199" s="58">
        <v>0.85</v>
      </c>
      <c r="N199" s="58">
        <v>0.15</v>
      </c>
      <c r="O199" s="59">
        <f>Ugovori_OPULJP3[[#This Row],[Bespovratna sredstva - Ukupno (EU+Nac) HRK
= Ukupna ugovorena vrijednost bespovratnih sredstava]]*Ugovori_OPULJP3[[#This Row],[EU STOPA SUFINANCIRANJA %
EU CO-FINANCING RATE %]]</f>
        <v>766311.54999999993</v>
      </c>
      <c r="P199" s="60">
        <f>Ugovori_OPULJP3[[#This Row],[Bespovratna sredstva - EU dio - HRK]]/7.5345</f>
        <v>101707.02103656511</v>
      </c>
      <c r="Q199" s="59">
        <f>Ugovori_OPULJP3[[#This Row],[Bespovratna sredstva - Ukupno (EU+Nac) HRK
= Ukupna ugovorena vrijednost bespovratnih sredstava]]*Ugovori_OPULJP3[[#This Row],[STOPA NACIONALNOG SUFINANCIRANJA %]]</f>
        <v>135231.44999999998</v>
      </c>
      <c r="R199" s="60">
        <f>Ugovori_OPULJP3[[#This Row],[Bespovratna sredstva - Nacionalni dio - HRK]]/7.5345</f>
        <v>17948.297829982079</v>
      </c>
      <c r="S199" s="59">
        <v>901543</v>
      </c>
      <c r="T199" s="60">
        <f>Ugovori_OPULJP3[[#This Row],[Bespovratna sredstva - Ukupno (EU+Nac) HRK
= Ukupna ugovorena vrijednost bespovratnih sredstava]]/7.5345</f>
        <v>119655.31886654721</v>
      </c>
      <c r="U199" s="59">
        <v>0</v>
      </c>
      <c r="V199" s="60">
        <f>Ugovori_OPULJP3[[#This Row],[Javni doprinos korisnika - HRK]]/7.5345</f>
        <v>0</v>
      </c>
      <c r="W199" s="59">
        <v>0</v>
      </c>
      <c r="X199" s="60">
        <f>Ugovori_OPULJP3[[#This Row],[Privatni doprinos korisnika - HRK]]/7.5345</f>
        <v>0</v>
      </c>
      <c r="Y199" s="61">
        <v>901543</v>
      </c>
      <c r="Z199" s="62">
        <f>Ugovori_OPULJP3[[#This Row],[UKUPNI PRIHVATLJIVI IZDACI
TOTAL ELIGIBLE EXPENDITURE
= Bespovratna sredstva ukupno + doprinos korisnika
= Ukupni prihvatljivi troškovi
= Ukupna ugovorena vrijednost projekta HRK]]/7.5345</f>
        <v>119655.31886654721</v>
      </c>
      <c r="AA199" s="53" t="s">
        <v>751</v>
      </c>
      <c r="AB199" s="53" t="s">
        <v>752</v>
      </c>
      <c r="AC199" s="52" t="s">
        <v>869</v>
      </c>
      <c r="AD199" s="52" t="s">
        <v>746</v>
      </c>
    </row>
    <row r="200" spans="1:30" ht="51" customHeight="1" x14ac:dyDescent="0.2">
      <c r="A200" s="50" t="s">
        <v>870</v>
      </c>
      <c r="B200" s="51" t="s">
        <v>742</v>
      </c>
      <c r="C200" s="52" t="s">
        <v>743</v>
      </c>
      <c r="D200" s="52" t="s">
        <v>871</v>
      </c>
      <c r="E200" s="53" t="s">
        <v>231</v>
      </c>
      <c r="F200" s="54" t="s">
        <v>872</v>
      </c>
      <c r="G200" s="54" t="s">
        <v>873</v>
      </c>
      <c r="H200" s="56">
        <v>43304</v>
      </c>
      <c r="I200" s="56">
        <v>43731</v>
      </c>
      <c r="J200" s="57" t="str">
        <f>IF(Ugovori_OPULJP3[[#This Row],[DATUM ZAVRŠETKA OPERACIJE]]&gt;DATE(2024,12,31),"u provedbi","završen")</f>
        <v>završen</v>
      </c>
      <c r="K200" s="55" t="s">
        <v>36</v>
      </c>
      <c r="L200" s="55" t="s">
        <v>36</v>
      </c>
      <c r="M200" s="58">
        <v>0.85</v>
      </c>
      <c r="N200" s="58">
        <v>0.15</v>
      </c>
      <c r="O200" s="59">
        <f>Ugovori_OPULJP3[[#This Row],[Bespovratna sredstva - Ukupno (EU+Nac) HRK
= Ukupna ugovorena vrijednost bespovratnih sredstava]]*Ugovori_OPULJP3[[#This Row],[EU STOPA SUFINANCIRANJA %
EU CO-FINANCING RATE %]]</f>
        <v>419073.62149999995</v>
      </c>
      <c r="P200" s="60">
        <f>Ugovori_OPULJP3[[#This Row],[Bespovratna sredstva - EU dio - HRK]]/7.5345</f>
        <v>55620.627977968004</v>
      </c>
      <c r="Q200" s="59">
        <f>Ugovori_OPULJP3[[#This Row],[Bespovratna sredstva - Ukupno (EU+Nac) HRK
= Ukupna ugovorena vrijednost bespovratnih sredstava]]*Ugovori_OPULJP3[[#This Row],[STOPA NACIONALNOG SUFINANCIRANJA %]]</f>
        <v>73954.1685</v>
      </c>
      <c r="R200" s="60">
        <f>Ugovori_OPULJP3[[#This Row],[Bespovratna sredstva - Nacionalni dio - HRK]]/7.5345</f>
        <v>9815.4049372884729</v>
      </c>
      <c r="S200" s="59">
        <v>493027.79</v>
      </c>
      <c r="T200" s="60">
        <f>Ugovori_OPULJP3[[#This Row],[Bespovratna sredstva - Ukupno (EU+Nac) HRK
= Ukupna ugovorena vrijednost bespovratnih sredstava]]/7.5345</f>
        <v>65436.032915256481</v>
      </c>
      <c r="U200" s="59">
        <v>0</v>
      </c>
      <c r="V200" s="60">
        <f>Ugovori_OPULJP3[[#This Row],[Javni doprinos korisnika - HRK]]/7.5345</f>
        <v>0</v>
      </c>
      <c r="W200" s="59">
        <v>0</v>
      </c>
      <c r="X200" s="60">
        <f>Ugovori_OPULJP3[[#This Row],[Privatni doprinos korisnika - HRK]]/7.5345</f>
        <v>0</v>
      </c>
      <c r="Y200" s="61">
        <v>493027.79</v>
      </c>
      <c r="Z200" s="62">
        <f>Ugovori_OPULJP3[[#This Row],[UKUPNI PRIHVATLJIVI IZDACI
TOTAL ELIGIBLE EXPENDITURE
= Bespovratna sredstva ukupno + doprinos korisnika
= Ukupni prihvatljivi troškovi
= Ukupna ugovorena vrijednost projekta HRK]]/7.5345</f>
        <v>65436.032915256481</v>
      </c>
      <c r="AA200" s="53" t="s">
        <v>751</v>
      </c>
      <c r="AB200" s="53" t="s">
        <v>752</v>
      </c>
      <c r="AC200" s="52" t="s">
        <v>874</v>
      </c>
      <c r="AD200" s="52" t="s">
        <v>746</v>
      </c>
    </row>
    <row r="201" spans="1:30" ht="51" customHeight="1" x14ac:dyDescent="0.2">
      <c r="A201" s="50" t="s">
        <v>875</v>
      </c>
      <c r="B201" s="51" t="s">
        <v>742</v>
      </c>
      <c r="C201" s="52" t="s">
        <v>743</v>
      </c>
      <c r="D201" s="52" t="s">
        <v>871</v>
      </c>
      <c r="E201" s="53" t="s">
        <v>231</v>
      </c>
      <c r="F201" s="54" t="s">
        <v>876</v>
      </c>
      <c r="G201" s="54" t="s">
        <v>877</v>
      </c>
      <c r="H201" s="56">
        <v>43374</v>
      </c>
      <c r="I201" s="56">
        <v>43586</v>
      </c>
      <c r="J201" s="57" t="str">
        <f>IF(Ugovori_OPULJP3[[#This Row],[DATUM ZAVRŠETKA OPERACIJE]]&gt;DATE(2024,12,31),"u provedbi","završen")</f>
        <v>završen</v>
      </c>
      <c r="K201" s="55" t="s">
        <v>199</v>
      </c>
      <c r="L201" s="55" t="s">
        <v>199</v>
      </c>
      <c r="M201" s="58">
        <v>0.85</v>
      </c>
      <c r="N201" s="58">
        <v>0.15</v>
      </c>
      <c r="O201" s="59">
        <f>Ugovori_OPULJP3[[#This Row],[Bespovratna sredstva - Ukupno (EU+Nac) HRK
= Ukupna ugovorena vrijednost bespovratnih sredstava]]*Ugovori_OPULJP3[[#This Row],[EU STOPA SUFINANCIRANJA %
EU CO-FINANCING RATE %]]</f>
        <v>279560.11249999999</v>
      </c>
      <c r="P201" s="60">
        <f>Ugovori_OPULJP3[[#This Row],[Bespovratna sredstva - EU dio - HRK]]/7.5345</f>
        <v>37104.003251708804</v>
      </c>
      <c r="Q201" s="59">
        <f>Ugovori_OPULJP3[[#This Row],[Bespovratna sredstva - Ukupno (EU+Nac) HRK
= Ukupna ugovorena vrijednost bespovratnih sredstava]]*Ugovori_OPULJP3[[#This Row],[STOPA NACIONALNOG SUFINANCIRANJA %]]</f>
        <v>49334.137499999997</v>
      </c>
      <c r="R201" s="60">
        <f>Ugovori_OPULJP3[[#This Row],[Bespovratna sredstva - Nacionalni dio - HRK]]/7.5345</f>
        <v>6547.7652797133178</v>
      </c>
      <c r="S201" s="59">
        <v>328894.25</v>
      </c>
      <c r="T201" s="60">
        <f>Ugovori_OPULJP3[[#This Row],[Bespovratna sredstva - Ukupno (EU+Nac) HRK
= Ukupna ugovorena vrijednost bespovratnih sredstava]]/7.5345</f>
        <v>43651.768531422123</v>
      </c>
      <c r="U201" s="59">
        <v>0</v>
      </c>
      <c r="V201" s="60">
        <f>Ugovori_OPULJP3[[#This Row],[Javni doprinos korisnika - HRK]]/7.5345</f>
        <v>0</v>
      </c>
      <c r="W201" s="59">
        <v>0</v>
      </c>
      <c r="X201" s="60">
        <f>Ugovori_OPULJP3[[#This Row],[Privatni doprinos korisnika - HRK]]/7.5345</f>
        <v>0</v>
      </c>
      <c r="Y201" s="61">
        <v>328894.25</v>
      </c>
      <c r="Z201" s="62">
        <f>Ugovori_OPULJP3[[#This Row],[UKUPNI PRIHVATLJIVI IZDACI
TOTAL ELIGIBLE EXPENDITURE
= Bespovratna sredstva ukupno + doprinos korisnika
= Ukupni prihvatljivi troškovi
= Ukupna ugovorena vrijednost projekta HRK]]/7.5345</f>
        <v>43651.768531422123</v>
      </c>
      <c r="AA201" s="53" t="s">
        <v>751</v>
      </c>
      <c r="AB201" s="53" t="s">
        <v>752</v>
      </c>
      <c r="AC201" s="52" t="s">
        <v>878</v>
      </c>
      <c r="AD201" s="52" t="s">
        <v>746</v>
      </c>
    </row>
    <row r="202" spans="1:30" ht="51" customHeight="1" x14ac:dyDescent="0.2">
      <c r="A202" s="50" t="s">
        <v>879</v>
      </c>
      <c r="B202" s="51" t="s">
        <v>742</v>
      </c>
      <c r="C202" s="52" t="s">
        <v>743</v>
      </c>
      <c r="D202" s="52" t="s">
        <v>871</v>
      </c>
      <c r="E202" s="53" t="s">
        <v>231</v>
      </c>
      <c r="F202" s="54" t="s">
        <v>880</v>
      </c>
      <c r="G202" s="54" t="s">
        <v>881</v>
      </c>
      <c r="H202" s="56">
        <v>43304</v>
      </c>
      <c r="I202" s="56">
        <v>43853</v>
      </c>
      <c r="J202" s="57" t="str">
        <f>IF(Ugovori_OPULJP3[[#This Row],[DATUM ZAVRŠETKA OPERACIJE]]&gt;DATE(2024,12,31),"u provedbi","završen")</f>
        <v>završen</v>
      </c>
      <c r="K202" s="55" t="s">
        <v>36</v>
      </c>
      <c r="L202" s="55" t="s">
        <v>36</v>
      </c>
      <c r="M202" s="58">
        <v>0.85</v>
      </c>
      <c r="N202" s="58">
        <v>0.15</v>
      </c>
      <c r="O202" s="59">
        <f>Ugovori_OPULJP3[[#This Row],[Bespovratna sredstva - Ukupno (EU+Nac) HRK
= Ukupna ugovorena vrijednost bespovratnih sredstava]]*Ugovori_OPULJP3[[#This Row],[EU STOPA SUFINANCIRANJA %
EU CO-FINANCING RATE %]]</f>
        <v>257804.58350000001</v>
      </c>
      <c r="P202" s="60">
        <f>Ugovori_OPULJP3[[#This Row],[Bespovratna sredstva - EU dio - HRK]]/7.5345</f>
        <v>34216.548344282965</v>
      </c>
      <c r="Q202" s="59">
        <f>Ugovori_OPULJP3[[#This Row],[Bespovratna sredstva - Ukupno (EU+Nac) HRK
= Ukupna ugovorena vrijednost bespovratnih sredstava]]*Ugovori_OPULJP3[[#This Row],[STOPA NACIONALNOG SUFINANCIRANJA %]]</f>
        <v>45494.926500000001</v>
      </c>
      <c r="R202" s="60">
        <f>Ugovori_OPULJP3[[#This Row],[Bespovratna sredstva - Nacionalni dio - HRK]]/7.5345</f>
        <v>6038.2144136969937</v>
      </c>
      <c r="S202" s="59">
        <v>303299.51</v>
      </c>
      <c r="T202" s="60">
        <f>Ugovori_OPULJP3[[#This Row],[Bespovratna sredstva - Ukupno (EU+Nac) HRK
= Ukupna ugovorena vrijednost bespovratnih sredstava]]/7.5345</f>
        <v>40254.762757979959</v>
      </c>
      <c r="U202" s="59">
        <v>0</v>
      </c>
      <c r="V202" s="60">
        <f>Ugovori_OPULJP3[[#This Row],[Javni doprinos korisnika - HRK]]/7.5345</f>
        <v>0</v>
      </c>
      <c r="W202" s="59">
        <v>0</v>
      </c>
      <c r="X202" s="60">
        <f>Ugovori_OPULJP3[[#This Row],[Privatni doprinos korisnika - HRK]]/7.5345</f>
        <v>0</v>
      </c>
      <c r="Y202" s="61">
        <v>303299.51</v>
      </c>
      <c r="Z202" s="62">
        <f>Ugovori_OPULJP3[[#This Row],[UKUPNI PRIHVATLJIVI IZDACI
TOTAL ELIGIBLE EXPENDITURE
= Bespovratna sredstva ukupno + doprinos korisnika
= Ukupni prihvatljivi troškovi
= Ukupna ugovorena vrijednost projekta HRK]]/7.5345</f>
        <v>40254.762757979959</v>
      </c>
      <c r="AA202" s="53" t="s">
        <v>751</v>
      </c>
      <c r="AB202" s="53" t="s">
        <v>752</v>
      </c>
      <c r="AC202" s="52" t="s">
        <v>882</v>
      </c>
      <c r="AD202" s="52" t="s">
        <v>746</v>
      </c>
    </row>
    <row r="203" spans="1:30" ht="51" customHeight="1" x14ac:dyDescent="0.2">
      <c r="A203" s="50" t="s">
        <v>883</v>
      </c>
      <c r="B203" s="51" t="s">
        <v>742</v>
      </c>
      <c r="C203" s="52" t="s">
        <v>743</v>
      </c>
      <c r="D203" s="52" t="s">
        <v>871</v>
      </c>
      <c r="E203" s="53" t="s">
        <v>231</v>
      </c>
      <c r="F203" s="54" t="s">
        <v>884</v>
      </c>
      <c r="G203" s="54" t="s">
        <v>885</v>
      </c>
      <c r="H203" s="56">
        <v>43304</v>
      </c>
      <c r="I203" s="56">
        <v>43488</v>
      </c>
      <c r="J203" s="57" t="str">
        <f>IF(Ugovori_OPULJP3[[#This Row],[DATUM ZAVRŠETKA OPERACIJE]]&gt;DATE(2024,12,31),"u provedbi","završen")</f>
        <v>završen</v>
      </c>
      <c r="K203" s="55" t="s">
        <v>886</v>
      </c>
      <c r="L203" s="55" t="s">
        <v>36</v>
      </c>
      <c r="M203" s="58">
        <v>0.85</v>
      </c>
      <c r="N203" s="58">
        <v>0.15</v>
      </c>
      <c r="O203" s="59">
        <f>Ugovori_OPULJP3[[#This Row],[Bespovratna sredstva - Ukupno (EU+Nac) HRK
= Ukupna ugovorena vrijednost bespovratnih sredstava]]*Ugovori_OPULJP3[[#This Row],[EU STOPA SUFINANCIRANJA %
EU CO-FINANCING RATE %]]</f>
        <v>190962.989</v>
      </c>
      <c r="P203" s="60">
        <f>Ugovori_OPULJP3[[#This Row],[Bespovratna sredstva - EU dio - HRK]]/7.5345</f>
        <v>25345.14420333134</v>
      </c>
      <c r="Q203" s="59">
        <f>Ugovori_OPULJP3[[#This Row],[Bespovratna sredstva - Ukupno (EU+Nac) HRK
= Ukupna ugovorena vrijednost bespovratnih sredstava]]*Ugovori_OPULJP3[[#This Row],[STOPA NACIONALNOG SUFINANCIRANJA %]]</f>
        <v>33699.350999999995</v>
      </c>
      <c r="R203" s="60">
        <f>Ugovori_OPULJP3[[#This Row],[Bespovratna sredstva - Nacionalni dio - HRK]]/7.5345</f>
        <v>4472.6725064702359</v>
      </c>
      <c r="S203" s="59">
        <v>224662.34</v>
      </c>
      <c r="T203" s="60">
        <f>Ugovori_OPULJP3[[#This Row],[Bespovratna sredstva - Ukupno (EU+Nac) HRK
= Ukupna ugovorena vrijednost bespovratnih sredstava]]/7.5345</f>
        <v>29817.816709801577</v>
      </c>
      <c r="U203" s="59">
        <v>0</v>
      </c>
      <c r="V203" s="60">
        <f>Ugovori_OPULJP3[[#This Row],[Javni doprinos korisnika - HRK]]/7.5345</f>
        <v>0</v>
      </c>
      <c r="W203" s="59">
        <v>0</v>
      </c>
      <c r="X203" s="60">
        <f>Ugovori_OPULJP3[[#This Row],[Privatni doprinos korisnika - HRK]]/7.5345</f>
        <v>0</v>
      </c>
      <c r="Y203" s="61">
        <v>224662.34</v>
      </c>
      <c r="Z203" s="62">
        <f>Ugovori_OPULJP3[[#This Row],[UKUPNI PRIHVATLJIVI IZDACI
TOTAL ELIGIBLE EXPENDITURE
= Bespovratna sredstva ukupno + doprinos korisnika
= Ukupni prihvatljivi troškovi
= Ukupna ugovorena vrijednost projekta HRK]]/7.5345</f>
        <v>29817.816709801577</v>
      </c>
      <c r="AA203" s="53" t="s">
        <v>751</v>
      </c>
      <c r="AB203" s="53" t="s">
        <v>752</v>
      </c>
      <c r="AC203" s="52" t="s">
        <v>887</v>
      </c>
      <c r="AD203" s="52" t="s">
        <v>746</v>
      </c>
    </row>
    <row r="204" spans="1:30" ht="51" customHeight="1" x14ac:dyDescent="0.2">
      <c r="A204" s="50" t="s">
        <v>888</v>
      </c>
      <c r="B204" s="51" t="s">
        <v>742</v>
      </c>
      <c r="C204" s="52" t="s">
        <v>743</v>
      </c>
      <c r="D204" s="52" t="s">
        <v>871</v>
      </c>
      <c r="E204" s="53" t="s">
        <v>231</v>
      </c>
      <c r="F204" s="54" t="s">
        <v>889</v>
      </c>
      <c r="G204" s="54" t="s">
        <v>890</v>
      </c>
      <c r="H204" s="56">
        <v>43344</v>
      </c>
      <c r="I204" s="56">
        <v>43709</v>
      </c>
      <c r="J204" s="57" t="str">
        <f>IF(Ugovori_OPULJP3[[#This Row],[DATUM ZAVRŠETKA OPERACIJE]]&gt;DATE(2024,12,31),"u provedbi","završen")</f>
        <v>završen</v>
      </c>
      <c r="K204" s="55" t="s">
        <v>891</v>
      </c>
      <c r="L204" s="55" t="s">
        <v>36</v>
      </c>
      <c r="M204" s="58">
        <v>0.85</v>
      </c>
      <c r="N204" s="58">
        <v>0.15</v>
      </c>
      <c r="O204" s="59">
        <f>Ugovori_OPULJP3[[#This Row],[Bespovratna sredstva - Ukupno (EU+Nac) HRK
= Ukupna ugovorena vrijednost bespovratnih sredstava]]*Ugovori_OPULJP3[[#This Row],[EU STOPA SUFINANCIRANJA %
EU CO-FINANCING RATE %]]</f>
        <v>554958.24250000005</v>
      </c>
      <c r="P204" s="60">
        <f>Ugovori_OPULJP3[[#This Row],[Bespovratna sredstva - EU dio - HRK]]/7.5345</f>
        <v>73655.616497445095</v>
      </c>
      <c r="Q204" s="59">
        <f>Ugovori_OPULJP3[[#This Row],[Bespovratna sredstva - Ukupno (EU+Nac) HRK
= Ukupna ugovorena vrijednost bespovratnih sredstava]]*Ugovori_OPULJP3[[#This Row],[STOPA NACIONALNOG SUFINANCIRANJA %]]</f>
        <v>97933.80750000001</v>
      </c>
      <c r="R204" s="60">
        <f>Ugovori_OPULJP3[[#This Row],[Bespovratna sredstva - Nacionalni dio - HRK]]/7.5345</f>
        <v>12998.049970137368</v>
      </c>
      <c r="S204" s="59">
        <v>652892.05000000005</v>
      </c>
      <c r="T204" s="60">
        <f>Ugovori_OPULJP3[[#This Row],[Bespovratna sredstva - Ukupno (EU+Nac) HRK
= Ukupna ugovorena vrijednost bespovratnih sredstava]]/7.5345</f>
        <v>86653.666467582458</v>
      </c>
      <c r="U204" s="59">
        <v>0</v>
      </c>
      <c r="V204" s="60">
        <f>Ugovori_OPULJP3[[#This Row],[Javni doprinos korisnika - HRK]]/7.5345</f>
        <v>0</v>
      </c>
      <c r="W204" s="59">
        <v>0</v>
      </c>
      <c r="X204" s="60">
        <f>Ugovori_OPULJP3[[#This Row],[Privatni doprinos korisnika - HRK]]/7.5345</f>
        <v>0</v>
      </c>
      <c r="Y204" s="61">
        <v>652892.05000000005</v>
      </c>
      <c r="Z204" s="62">
        <f>Ugovori_OPULJP3[[#This Row],[UKUPNI PRIHVATLJIVI IZDACI
TOTAL ELIGIBLE EXPENDITURE
= Bespovratna sredstva ukupno + doprinos korisnika
= Ukupni prihvatljivi troškovi
= Ukupna ugovorena vrijednost projekta HRK]]/7.5345</f>
        <v>86653.666467582458</v>
      </c>
      <c r="AA204" s="53" t="s">
        <v>751</v>
      </c>
      <c r="AB204" s="53" t="s">
        <v>752</v>
      </c>
      <c r="AC204" s="52" t="s">
        <v>892</v>
      </c>
      <c r="AD204" s="52" t="s">
        <v>746</v>
      </c>
    </row>
    <row r="205" spans="1:30" ht="51" customHeight="1" x14ac:dyDescent="0.2">
      <c r="A205" s="50" t="s">
        <v>893</v>
      </c>
      <c r="B205" s="51" t="s">
        <v>742</v>
      </c>
      <c r="C205" s="52" t="s">
        <v>743</v>
      </c>
      <c r="D205" s="52" t="s">
        <v>871</v>
      </c>
      <c r="E205" s="53" t="s">
        <v>231</v>
      </c>
      <c r="F205" s="54" t="s">
        <v>894</v>
      </c>
      <c r="G205" s="54" t="s">
        <v>895</v>
      </c>
      <c r="H205" s="56">
        <v>43308</v>
      </c>
      <c r="I205" s="56">
        <v>43857</v>
      </c>
      <c r="J205" s="57" t="str">
        <f>IF(Ugovori_OPULJP3[[#This Row],[DATUM ZAVRŠETKA OPERACIJE]]&gt;DATE(2024,12,31),"u provedbi","završen")</f>
        <v>završen</v>
      </c>
      <c r="K205" s="55" t="s">
        <v>36</v>
      </c>
      <c r="L205" s="55" t="s">
        <v>36</v>
      </c>
      <c r="M205" s="58">
        <v>0.85</v>
      </c>
      <c r="N205" s="58">
        <v>0.15</v>
      </c>
      <c r="O205" s="59">
        <f>Ugovori_OPULJP3[[#This Row],[Bespovratna sredstva - Ukupno (EU+Nac) HRK
= Ukupna ugovorena vrijednost bespovratnih sredstava]]*Ugovori_OPULJP3[[#This Row],[EU STOPA SUFINANCIRANJA %
EU CO-FINANCING RATE %]]</f>
        <v>576506.26950000005</v>
      </c>
      <c r="P205" s="60">
        <f>Ugovori_OPULJP3[[#This Row],[Bespovratna sredstva - EU dio - HRK]]/7.5345</f>
        <v>76515.531156679281</v>
      </c>
      <c r="Q205" s="59">
        <f>Ugovori_OPULJP3[[#This Row],[Bespovratna sredstva - Ukupno (EU+Nac) HRK
= Ukupna ugovorena vrijednost bespovratnih sredstava]]*Ugovori_OPULJP3[[#This Row],[STOPA NACIONALNOG SUFINANCIRANJA %]]</f>
        <v>101736.4005</v>
      </c>
      <c r="R205" s="60">
        <f>Ugovori_OPULJP3[[#This Row],[Bespovratna sredstva - Nacionalni dio - HRK]]/7.5345</f>
        <v>13502.740792355165</v>
      </c>
      <c r="S205" s="59">
        <v>678242.67</v>
      </c>
      <c r="T205" s="60">
        <f>Ugovori_OPULJP3[[#This Row],[Bespovratna sredstva - Ukupno (EU+Nac) HRK
= Ukupna ugovorena vrijednost bespovratnih sredstava]]/7.5345</f>
        <v>90018.271949034446</v>
      </c>
      <c r="U205" s="59">
        <v>0</v>
      </c>
      <c r="V205" s="60">
        <f>Ugovori_OPULJP3[[#This Row],[Javni doprinos korisnika - HRK]]/7.5345</f>
        <v>0</v>
      </c>
      <c r="W205" s="59">
        <v>0</v>
      </c>
      <c r="X205" s="60">
        <f>Ugovori_OPULJP3[[#This Row],[Privatni doprinos korisnika - HRK]]/7.5345</f>
        <v>0</v>
      </c>
      <c r="Y205" s="61">
        <v>678242.67</v>
      </c>
      <c r="Z205" s="62">
        <f>Ugovori_OPULJP3[[#This Row],[UKUPNI PRIHVATLJIVI IZDACI
TOTAL ELIGIBLE EXPENDITURE
= Bespovratna sredstva ukupno + doprinos korisnika
= Ukupni prihvatljivi troškovi
= Ukupna ugovorena vrijednost projekta HRK]]/7.5345</f>
        <v>90018.271949034446</v>
      </c>
      <c r="AA205" s="53" t="s">
        <v>751</v>
      </c>
      <c r="AB205" s="53" t="s">
        <v>752</v>
      </c>
      <c r="AC205" s="52" t="s">
        <v>896</v>
      </c>
      <c r="AD205" s="52" t="s">
        <v>746</v>
      </c>
    </row>
    <row r="206" spans="1:30" ht="51" customHeight="1" x14ac:dyDescent="0.2">
      <c r="A206" s="50" t="s">
        <v>897</v>
      </c>
      <c r="B206" s="51" t="s">
        <v>742</v>
      </c>
      <c r="C206" s="52" t="s">
        <v>743</v>
      </c>
      <c r="D206" s="52" t="s">
        <v>871</v>
      </c>
      <c r="E206" s="53" t="s">
        <v>231</v>
      </c>
      <c r="F206" s="54" t="s">
        <v>898</v>
      </c>
      <c r="G206" s="54" t="s">
        <v>899</v>
      </c>
      <c r="H206" s="56">
        <v>43329</v>
      </c>
      <c r="I206" s="56">
        <v>43786</v>
      </c>
      <c r="J206" s="57" t="str">
        <f>IF(Ugovori_OPULJP3[[#This Row],[DATUM ZAVRŠETKA OPERACIJE]]&gt;DATE(2024,12,31),"u provedbi","završen")</f>
        <v>završen</v>
      </c>
      <c r="K206" s="55" t="s">
        <v>270</v>
      </c>
      <c r="L206" s="55" t="s">
        <v>270</v>
      </c>
      <c r="M206" s="58">
        <v>0.85</v>
      </c>
      <c r="N206" s="58">
        <v>0.15</v>
      </c>
      <c r="O206" s="59">
        <f>Ugovori_OPULJP3[[#This Row],[Bespovratna sredstva - Ukupno (EU+Nac) HRK
= Ukupna ugovorena vrijednost bespovratnih sredstava]]*Ugovori_OPULJP3[[#This Row],[EU STOPA SUFINANCIRANJA %
EU CO-FINANCING RATE %]]</f>
        <v>458340.69749999995</v>
      </c>
      <c r="P206" s="60">
        <f>Ugovori_OPULJP3[[#This Row],[Bespovratna sredstva - EU dio - HRK]]/7.5345</f>
        <v>60832.264582918564</v>
      </c>
      <c r="Q206" s="59">
        <f>Ugovori_OPULJP3[[#This Row],[Bespovratna sredstva - Ukupno (EU+Nac) HRK
= Ukupna ugovorena vrijednost bespovratnih sredstava]]*Ugovori_OPULJP3[[#This Row],[STOPA NACIONALNOG SUFINANCIRANJA %]]</f>
        <v>80883.652499999997</v>
      </c>
      <c r="R206" s="60">
        <f>Ugovori_OPULJP3[[#This Row],[Bespovratna sredstva - Nacionalni dio - HRK]]/7.5345</f>
        <v>10735.105514632689</v>
      </c>
      <c r="S206" s="59">
        <v>539224.35</v>
      </c>
      <c r="T206" s="60">
        <f>Ugovori_OPULJP3[[#This Row],[Bespovratna sredstva - Ukupno (EU+Nac) HRK
= Ukupna ugovorena vrijednost bespovratnih sredstava]]/7.5345</f>
        <v>71567.370097551262</v>
      </c>
      <c r="U206" s="59">
        <v>0</v>
      </c>
      <c r="V206" s="60">
        <f>Ugovori_OPULJP3[[#This Row],[Javni doprinos korisnika - HRK]]/7.5345</f>
        <v>0</v>
      </c>
      <c r="W206" s="59">
        <v>0</v>
      </c>
      <c r="X206" s="60">
        <f>Ugovori_OPULJP3[[#This Row],[Privatni doprinos korisnika - HRK]]/7.5345</f>
        <v>0</v>
      </c>
      <c r="Y206" s="61">
        <v>539224.35</v>
      </c>
      <c r="Z206" s="62">
        <f>Ugovori_OPULJP3[[#This Row],[UKUPNI PRIHVATLJIVI IZDACI
TOTAL ELIGIBLE EXPENDITURE
= Bespovratna sredstva ukupno + doprinos korisnika
= Ukupni prihvatljivi troškovi
= Ukupna ugovorena vrijednost projekta HRK]]/7.5345</f>
        <v>71567.370097551262</v>
      </c>
      <c r="AA206" s="53" t="s">
        <v>751</v>
      </c>
      <c r="AB206" s="53" t="s">
        <v>752</v>
      </c>
      <c r="AC206" s="52" t="s">
        <v>900</v>
      </c>
      <c r="AD206" s="52" t="s">
        <v>746</v>
      </c>
    </row>
    <row r="207" spans="1:30" ht="51" customHeight="1" x14ac:dyDescent="0.2">
      <c r="A207" s="50" t="s">
        <v>901</v>
      </c>
      <c r="B207" s="51" t="s">
        <v>742</v>
      </c>
      <c r="C207" s="52" t="s">
        <v>743</v>
      </c>
      <c r="D207" s="52" t="s">
        <v>871</v>
      </c>
      <c r="E207" s="53" t="s">
        <v>231</v>
      </c>
      <c r="F207" s="54" t="s">
        <v>902</v>
      </c>
      <c r="G207" s="54" t="s">
        <v>903</v>
      </c>
      <c r="H207" s="56">
        <v>43304</v>
      </c>
      <c r="I207" s="56">
        <v>43669</v>
      </c>
      <c r="J207" s="57" t="str">
        <f>IF(Ugovori_OPULJP3[[#This Row],[DATUM ZAVRŠETKA OPERACIJE]]&gt;DATE(2024,12,31),"u provedbi","završen")</f>
        <v>završen</v>
      </c>
      <c r="K207" s="55" t="s">
        <v>904</v>
      </c>
      <c r="L207" s="55" t="s">
        <v>36</v>
      </c>
      <c r="M207" s="58">
        <v>0.85</v>
      </c>
      <c r="N207" s="58">
        <v>0.15</v>
      </c>
      <c r="O207" s="59">
        <f>Ugovori_OPULJP3[[#This Row],[Bespovratna sredstva - Ukupno (EU+Nac) HRK
= Ukupna ugovorena vrijednost bespovratnih sredstava]]*Ugovori_OPULJP3[[#This Row],[EU STOPA SUFINANCIRANJA %
EU CO-FINANCING RATE %]]</f>
        <v>465159.11700000003</v>
      </c>
      <c r="P207" s="60">
        <f>Ugovori_OPULJP3[[#This Row],[Bespovratna sredstva - EU dio - HRK]]/7.5345</f>
        <v>61737.224367907627</v>
      </c>
      <c r="Q207" s="59">
        <f>Ugovori_OPULJP3[[#This Row],[Bespovratna sredstva - Ukupno (EU+Nac) HRK
= Ukupna ugovorena vrijednost bespovratnih sredstava]]*Ugovori_OPULJP3[[#This Row],[STOPA NACIONALNOG SUFINANCIRANJA %]]</f>
        <v>82086.903000000006</v>
      </c>
      <c r="R207" s="60">
        <f>Ugovori_OPULJP3[[#This Row],[Bespovratna sredstva - Nacionalni dio - HRK]]/7.5345</f>
        <v>10894.804300218993</v>
      </c>
      <c r="S207" s="59">
        <v>547246.02</v>
      </c>
      <c r="T207" s="60">
        <f>Ugovori_OPULJP3[[#This Row],[Bespovratna sredstva - Ukupno (EU+Nac) HRK
= Ukupna ugovorena vrijednost bespovratnih sredstava]]/7.5345</f>
        <v>72632.028668126615</v>
      </c>
      <c r="U207" s="59">
        <v>0</v>
      </c>
      <c r="V207" s="60">
        <f>Ugovori_OPULJP3[[#This Row],[Javni doprinos korisnika - HRK]]/7.5345</f>
        <v>0</v>
      </c>
      <c r="W207" s="59">
        <v>0</v>
      </c>
      <c r="X207" s="60">
        <f>Ugovori_OPULJP3[[#This Row],[Privatni doprinos korisnika - HRK]]/7.5345</f>
        <v>0</v>
      </c>
      <c r="Y207" s="61">
        <v>547246.02</v>
      </c>
      <c r="Z207" s="62">
        <f>Ugovori_OPULJP3[[#This Row],[UKUPNI PRIHVATLJIVI IZDACI
TOTAL ELIGIBLE EXPENDITURE
= Bespovratna sredstva ukupno + doprinos korisnika
= Ukupni prihvatljivi troškovi
= Ukupna ugovorena vrijednost projekta HRK]]/7.5345</f>
        <v>72632.028668126615</v>
      </c>
      <c r="AA207" s="53" t="s">
        <v>751</v>
      </c>
      <c r="AB207" s="53" t="s">
        <v>752</v>
      </c>
      <c r="AC207" s="52" t="s">
        <v>905</v>
      </c>
      <c r="AD207" s="52" t="s">
        <v>746</v>
      </c>
    </row>
    <row r="208" spans="1:30" ht="51" customHeight="1" x14ac:dyDescent="0.2">
      <c r="A208" s="50" t="s">
        <v>906</v>
      </c>
      <c r="B208" s="51" t="s">
        <v>742</v>
      </c>
      <c r="C208" s="52" t="s">
        <v>743</v>
      </c>
      <c r="D208" s="52" t="s">
        <v>871</v>
      </c>
      <c r="E208" s="53" t="s">
        <v>231</v>
      </c>
      <c r="F208" s="54" t="s">
        <v>907</v>
      </c>
      <c r="G208" s="54" t="s">
        <v>908</v>
      </c>
      <c r="H208" s="56">
        <v>43329</v>
      </c>
      <c r="I208" s="56">
        <v>43633</v>
      </c>
      <c r="J208" s="57" t="str">
        <f>IF(Ugovori_OPULJP3[[#This Row],[DATUM ZAVRŠETKA OPERACIJE]]&gt;DATE(2024,12,31),"u provedbi","završen")</f>
        <v>završen</v>
      </c>
      <c r="K208" s="55" t="s">
        <v>36</v>
      </c>
      <c r="L208" s="55" t="s">
        <v>36</v>
      </c>
      <c r="M208" s="58">
        <v>0.85</v>
      </c>
      <c r="N208" s="58">
        <v>0.15</v>
      </c>
      <c r="O208" s="59">
        <f>Ugovori_OPULJP3[[#This Row],[Bespovratna sredstva - Ukupno (EU+Nac) HRK
= Ukupna ugovorena vrijednost bespovratnih sredstava]]*Ugovori_OPULJP3[[#This Row],[EU STOPA SUFINANCIRANJA %
EU CO-FINANCING RATE %]]</f>
        <v>63151.472500000003</v>
      </c>
      <c r="P208" s="60">
        <f>Ugovori_OPULJP3[[#This Row],[Bespovratna sredstva - EU dio - HRK]]/7.5345</f>
        <v>8381.6407857190261</v>
      </c>
      <c r="Q208" s="59">
        <f>Ugovori_OPULJP3[[#This Row],[Bespovratna sredstva - Ukupno (EU+Nac) HRK
= Ukupna ugovorena vrijednost bespovratnih sredstava]]*Ugovori_OPULJP3[[#This Row],[STOPA NACIONALNOG SUFINANCIRANJA %]]</f>
        <v>11144.377500000001</v>
      </c>
      <c r="R208" s="60">
        <f>Ugovori_OPULJP3[[#This Row],[Bespovratna sredstva - Nacionalni dio - HRK]]/7.5345</f>
        <v>1479.1130798327692</v>
      </c>
      <c r="S208" s="59">
        <v>74295.850000000006</v>
      </c>
      <c r="T208" s="60">
        <f>Ugovori_OPULJP3[[#This Row],[Bespovratna sredstva - Ukupno (EU+Nac) HRK
= Ukupna ugovorena vrijednost bespovratnih sredstava]]/7.5345</f>
        <v>9860.7538655517947</v>
      </c>
      <c r="U208" s="59">
        <v>0</v>
      </c>
      <c r="V208" s="60">
        <f>Ugovori_OPULJP3[[#This Row],[Javni doprinos korisnika - HRK]]/7.5345</f>
        <v>0</v>
      </c>
      <c r="W208" s="59">
        <v>0</v>
      </c>
      <c r="X208" s="60">
        <f>Ugovori_OPULJP3[[#This Row],[Privatni doprinos korisnika - HRK]]/7.5345</f>
        <v>0</v>
      </c>
      <c r="Y208" s="61">
        <v>74295.850000000006</v>
      </c>
      <c r="Z208" s="62">
        <f>Ugovori_OPULJP3[[#This Row],[UKUPNI PRIHVATLJIVI IZDACI
TOTAL ELIGIBLE EXPENDITURE
= Bespovratna sredstva ukupno + doprinos korisnika
= Ukupni prihvatljivi troškovi
= Ukupna ugovorena vrijednost projekta HRK]]/7.5345</f>
        <v>9860.7538655517947</v>
      </c>
      <c r="AA208" s="53" t="s">
        <v>751</v>
      </c>
      <c r="AB208" s="53" t="s">
        <v>752</v>
      </c>
      <c r="AC208" s="52" t="s">
        <v>909</v>
      </c>
      <c r="AD208" s="52" t="s">
        <v>746</v>
      </c>
    </row>
    <row r="209" spans="1:30" ht="51" customHeight="1" x14ac:dyDescent="0.2">
      <c r="A209" s="50" t="s">
        <v>910</v>
      </c>
      <c r="B209" s="51" t="s">
        <v>742</v>
      </c>
      <c r="C209" s="52" t="s">
        <v>743</v>
      </c>
      <c r="D209" s="52" t="s">
        <v>871</v>
      </c>
      <c r="E209" s="53" t="s">
        <v>231</v>
      </c>
      <c r="F209" s="54" t="s">
        <v>911</v>
      </c>
      <c r="G209" s="54" t="s">
        <v>912</v>
      </c>
      <c r="H209" s="56">
        <v>43304</v>
      </c>
      <c r="I209" s="56">
        <v>43853</v>
      </c>
      <c r="J209" s="57" t="str">
        <f>IF(Ugovori_OPULJP3[[#This Row],[DATUM ZAVRŠETKA OPERACIJE]]&gt;DATE(2024,12,31),"u provedbi","završen")</f>
        <v>završen</v>
      </c>
      <c r="K209" s="55" t="s">
        <v>593</v>
      </c>
      <c r="L209" s="55" t="s">
        <v>593</v>
      </c>
      <c r="M209" s="58">
        <v>0.85</v>
      </c>
      <c r="N209" s="58">
        <v>0.15</v>
      </c>
      <c r="O209" s="59">
        <f>Ugovori_OPULJP3[[#This Row],[Bespovratna sredstva - Ukupno (EU+Nac) HRK
= Ukupna ugovorena vrijednost bespovratnih sredstava]]*Ugovori_OPULJP3[[#This Row],[EU STOPA SUFINANCIRANJA %
EU CO-FINANCING RATE %]]</f>
        <v>317235.77600000001</v>
      </c>
      <c r="P209" s="60">
        <f>Ugovori_OPULJP3[[#This Row],[Bespovratna sredstva - EU dio - HRK]]/7.5345</f>
        <v>42104.423120313222</v>
      </c>
      <c r="Q209" s="59">
        <f>Ugovori_OPULJP3[[#This Row],[Bespovratna sredstva - Ukupno (EU+Nac) HRK
= Ukupna ugovorena vrijednost bespovratnih sredstava]]*Ugovori_OPULJP3[[#This Row],[STOPA NACIONALNOG SUFINANCIRANJA %]]</f>
        <v>55982.784</v>
      </c>
      <c r="R209" s="60">
        <f>Ugovori_OPULJP3[[#This Row],[Bespovratna sredstva - Nacionalni dio - HRK]]/7.5345</f>
        <v>7430.1923153493926</v>
      </c>
      <c r="S209" s="59">
        <v>373218.56</v>
      </c>
      <c r="T209" s="60">
        <f>Ugovori_OPULJP3[[#This Row],[Bespovratna sredstva - Ukupno (EU+Nac) HRK
= Ukupna ugovorena vrijednost bespovratnih sredstava]]/7.5345</f>
        <v>49534.615435662614</v>
      </c>
      <c r="U209" s="59">
        <v>0</v>
      </c>
      <c r="V209" s="60">
        <f>Ugovori_OPULJP3[[#This Row],[Javni doprinos korisnika - HRK]]/7.5345</f>
        <v>0</v>
      </c>
      <c r="W209" s="59">
        <v>0</v>
      </c>
      <c r="X209" s="60">
        <f>Ugovori_OPULJP3[[#This Row],[Privatni doprinos korisnika - HRK]]/7.5345</f>
        <v>0</v>
      </c>
      <c r="Y209" s="61">
        <v>373218.56</v>
      </c>
      <c r="Z209" s="62">
        <f>Ugovori_OPULJP3[[#This Row],[UKUPNI PRIHVATLJIVI IZDACI
TOTAL ELIGIBLE EXPENDITURE
= Bespovratna sredstva ukupno + doprinos korisnika
= Ukupni prihvatljivi troškovi
= Ukupna ugovorena vrijednost projekta HRK]]/7.5345</f>
        <v>49534.615435662614</v>
      </c>
      <c r="AA209" s="53" t="s">
        <v>751</v>
      </c>
      <c r="AB209" s="53" t="s">
        <v>752</v>
      </c>
      <c r="AC209" s="52" t="s">
        <v>913</v>
      </c>
      <c r="AD209" s="52" t="s">
        <v>746</v>
      </c>
    </row>
    <row r="210" spans="1:30" ht="51" customHeight="1" x14ac:dyDescent="0.2">
      <c r="A210" s="50" t="s">
        <v>914</v>
      </c>
      <c r="B210" s="51" t="s">
        <v>742</v>
      </c>
      <c r="C210" s="52" t="s">
        <v>743</v>
      </c>
      <c r="D210" s="52" t="s">
        <v>871</v>
      </c>
      <c r="E210" s="53" t="s">
        <v>231</v>
      </c>
      <c r="F210" s="54" t="s">
        <v>915</v>
      </c>
      <c r="G210" s="54" t="s">
        <v>916</v>
      </c>
      <c r="H210" s="56">
        <v>43304</v>
      </c>
      <c r="I210" s="56">
        <v>43700</v>
      </c>
      <c r="J210" s="57" t="str">
        <f>IF(Ugovori_OPULJP3[[#This Row],[DATUM ZAVRŠETKA OPERACIJE]]&gt;DATE(2024,12,31),"u provedbi","završen")</f>
        <v>završen</v>
      </c>
      <c r="K210" s="55" t="s">
        <v>129</v>
      </c>
      <c r="L210" s="55" t="s">
        <v>129</v>
      </c>
      <c r="M210" s="58">
        <v>0.85</v>
      </c>
      <c r="N210" s="58">
        <v>0.15</v>
      </c>
      <c r="O210" s="59">
        <f>Ugovori_OPULJP3[[#This Row],[Bespovratna sredstva - Ukupno (EU+Nac) HRK
= Ukupna ugovorena vrijednost bespovratnih sredstava]]*Ugovori_OPULJP3[[#This Row],[EU STOPA SUFINANCIRANJA %
EU CO-FINANCING RATE %]]</f>
        <v>599104.79450000008</v>
      </c>
      <c r="P210" s="60">
        <f>Ugovori_OPULJP3[[#This Row],[Bespovratna sredstva - EU dio - HRK]]/7.5345</f>
        <v>79514.870860707422</v>
      </c>
      <c r="Q210" s="59">
        <f>Ugovori_OPULJP3[[#This Row],[Bespovratna sredstva - Ukupno (EU+Nac) HRK
= Ukupna ugovorena vrijednost bespovratnih sredstava]]*Ugovori_OPULJP3[[#This Row],[STOPA NACIONALNOG SUFINANCIRANJA %]]</f>
        <v>105724.37550000001</v>
      </c>
      <c r="R210" s="60">
        <f>Ugovori_OPULJP3[[#This Row],[Bespovratna sredstva - Nacionalni dio - HRK]]/7.5345</f>
        <v>14032.036034242485</v>
      </c>
      <c r="S210" s="59">
        <v>704829.17</v>
      </c>
      <c r="T210" s="60">
        <f>Ugovori_OPULJP3[[#This Row],[Bespovratna sredstva - Ukupno (EU+Nac) HRK
= Ukupna ugovorena vrijednost bespovratnih sredstava]]/7.5345</f>
        <v>93546.906894949891</v>
      </c>
      <c r="U210" s="59">
        <v>0</v>
      </c>
      <c r="V210" s="60">
        <f>Ugovori_OPULJP3[[#This Row],[Javni doprinos korisnika - HRK]]/7.5345</f>
        <v>0</v>
      </c>
      <c r="W210" s="59">
        <v>0</v>
      </c>
      <c r="X210" s="60">
        <f>Ugovori_OPULJP3[[#This Row],[Privatni doprinos korisnika - HRK]]/7.5345</f>
        <v>0</v>
      </c>
      <c r="Y210" s="61">
        <v>704829.17</v>
      </c>
      <c r="Z210" s="62">
        <f>Ugovori_OPULJP3[[#This Row],[UKUPNI PRIHVATLJIVI IZDACI
TOTAL ELIGIBLE EXPENDITURE
= Bespovratna sredstva ukupno + doprinos korisnika
= Ukupni prihvatljivi troškovi
= Ukupna ugovorena vrijednost projekta HRK]]/7.5345</f>
        <v>93546.906894949891</v>
      </c>
      <c r="AA210" s="53" t="s">
        <v>751</v>
      </c>
      <c r="AB210" s="53" t="s">
        <v>752</v>
      </c>
      <c r="AC210" s="52" t="s">
        <v>917</v>
      </c>
      <c r="AD210" s="52" t="s">
        <v>746</v>
      </c>
    </row>
    <row r="211" spans="1:30" ht="51" customHeight="1" x14ac:dyDescent="0.2">
      <c r="A211" s="50" t="s">
        <v>918</v>
      </c>
      <c r="B211" s="51" t="s">
        <v>742</v>
      </c>
      <c r="C211" s="52" t="s">
        <v>743</v>
      </c>
      <c r="D211" s="52" t="s">
        <v>871</v>
      </c>
      <c r="E211" s="53" t="s">
        <v>231</v>
      </c>
      <c r="F211" s="54" t="s">
        <v>919</v>
      </c>
      <c r="G211" s="54" t="s">
        <v>836</v>
      </c>
      <c r="H211" s="56">
        <v>43304</v>
      </c>
      <c r="I211" s="56">
        <v>43822</v>
      </c>
      <c r="J211" s="57" t="str">
        <f>IF(Ugovori_OPULJP3[[#This Row],[DATUM ZAVRŠETKA OPERACIJE]]&gt;DATE(2024,12,31),"u provedbi","završen")</f>
        <v>završen</v>
      </c>
      <c r="K211" s="55" t="s">
        <v>593</v>
      </c>
      <c r="L211" s="55" t="s">
        <v>593</v>
      </c>
      <c r="M211" s="58">
        <v>0.85</v>
      </c>
      <c r="N211" s="58">
        <v>0.15</v>
      </c>
      <c r="O211" s="59">
        <f>Ugovori_OPULJP3[[#This Row],[Bespovratna sredstva - Ukupno (EU+Nac) HRK
= Ukupna ugovorena vrijednost bespovratnih sredstava]]*Ugovori_OPULJP3[[#This Row],[EU STOPA SUFINANCIRANJA %
EU CO-FINANCING RATE %]]</f>
        <v>795612.13800000004</v>
      </c>
      <c r="P211" s="60">
        <f>Ugovori_OPULJP3[[#This Row],[Bespovratna sredstva - EU dio - HRK]]/7.5345</f>
        <v>105595.87736412503</v>
      </c>
      <c r="Q211" s="59">
        <f>Ugovori_OPULJP3[[#This Row],[Bespovratna sredstva - Ukupno (EU+Nac) HRK
= Ukupna ugovorena vrijednost bespovratnih sredstava]]*Ugovori_OPULJP3[[#This Row],[STOPA NACIONALNOG SUFINANCIRANJA %]]</f>
        <v>140402.14199999999</v>
      </c>
      <c r="R211" s="60">
        <f>Ugovori_OPULJP3[[#This Row],[Bespovratna sredstva - Nacionalni dio - HRK]]/7.5345</f>
        <v>18634.566593669118</v>
      </c>
      <c r="S211" s="59">
        <v>936014.28</v>
      </c>
      <c r="T211" s="60">
        <f>Ugovori_OPULJP3[[#This Row],[Bespovratna sredstva - Ukupno (EU+Nac) HRK
= Ukupna ugovorena vrijednost bespovratnih sredstava]]/7.5345</f>
        <v>124230.44395779414</v>
      </c>
      <c r="U211" s="59">
        <v>0</v>
      </c>
      <c r="V211" s="60">
        <f>Ugovori_OPULJP3[[#This Row],[Javni doprinos korisnika - HRK]]/7.5345</f>
        <v>0</v>
      </c>
      <c r="W211" s="59">
        <v>0</v>
      </c>
      <c r="X211" s="60">
        <f>Ugovori_OPULJP3[[#This Row],[Privatni doprinos korisnika - HRK]]/7.5345</f>
        <v>0</v>
      </c>
      <c r="Y211" s="61">
        <v>936014.28</v>
      </c>
      <c r="Z211" s="62">
        <f>Ugovori_OPULJP3[[#This Row],[UKUPNI PRIHVATLJIVI IZDACI
TOTAL ELIGIBLE EXPENDITURE
= Bespovratna sredstva ukupno + doprinos korisnika
= Ukupni prihvatljivi troškovi
= Ukupna ugovorena vrijednost projekta HRK]]/7.5345</f>
        <v>124230.44395779414</v>
      </c>
      <c r="AA211" s="53" t="s">
        <v>751</v>
      </c>
      <c r="AB211" s="53" t="s">
        <v>752</v>
      </c>
      <c r="AC211" s="52" t="s">
        <v>920</v>
      </c>
      <c r="AD211" s="52" t="s">
        <v>746</v>
      </c>
    </row>
    <row r="212" spans="1:30" ht="51" customHeight="1" x14ac:dyDescent="0.2">
      <c r="A212" s="50" t="s">
        <v>921</v>
      </c>
      <c r="B212" s="51" t="s">
        <v>742</v>
      </c>
      <c r="C212" s="52" t="s">
        <v>743</v>
      </c>
      <c r="D212" s="52" t="s">
        <v>871</v>
      </c>
      <c r="E212" s="53" t="s">
        <v>231</v>
      </c>
      <c r="F212" s="54" t="s">
        <v>922</v>
      </c>
      <c r="G212" s="71" t="s">
        <v>923</v>
      </c>
      <c r="H212" s="56">
        <v>43304</v>
      </c>
      <c r="I212" s="56">
        <v>43639</v>
      </c>
      <c r="J212" s="57" t="str">
        <f>IF(Ugovori_OPULJP3[[#This Row],[DATUM ZAVRŠETKA OPERACIJE]]&gt;DATE(2024,12,31),"u provedbi","završen")</f>
        <v>završen</v>
      </c>
      <c r="K212" s="55" t="s">
        <v>924</v>
      </c>
      <c r="L212" s="55" t="s">
        <v>36</v>
      </c>
      <c r="M212" s="58">
        <v>0.85</v>
      </c>
      <c r="N212" s="58">
        <v>0.15</v>
      </c>
      <c r="O212" s="59">
        <f>Ugovori_OPULJP3[[#This Row],[Bespovratna sredstva - Ukupno (EU+Nac) HRK
= Ukupna ugovorena vrijednost bespovratnih sredstava]]*Ugovori_OPULJP3[[#This Row],[EU STOPA SUFINANCIRANJA %
EU CO-FINANCING RATE %]]</f>
        <v>405334.4595</v>
      </c>
      <c r="P212" s="60">
        <f>Ugovori_OPULJP3[[#This Row],[Bespovratna sredstva - EU dio - HRK]]/7.5345</f>
        <v>53797.1278120645</v>
      </c>
      <c r="Q212" s="59">
        <f>Ugovori_OPULJP3[[#This Row],[Bespovratna sredstva - Ukupno (EU+Nac) HRK
= Ukupna ugovorena vrijednost bespovratnih sredstava]]*Ugovori_OPULJP3[[#This Row],[STOPA NACIONALNOG SUFINANCIRANJA %]]</f>
        <v>71529.610499999995</v>
      </c>
      <c r="R212" s="60">
        <f>Ugovori_OPULJP3[[#This Row],[Bespovratna sredstva - Nacionalni dio - HRK]]/7.5345</f>
        <v>9493.6107903643224</v>
      </c>
      <c r="S212" s="59">
        <v>476864.07</v>
      </c>
      <c r="T212" s="60">
        <f>Ugovori_OPULJP3[[#This Row],[Bespovratna sredstva - Ukupno (EU+Nac) HRK
= Ukupna ugovorena vrijednost bespovratnih sredstava]]/7.5345</f>
        <v>63290.738602428828</v>
      </c>
      <c r="U212" s="59">
        <v>0</v>
      </c>
      <c r="V212" s="60">
        <f>Ugovori_OPULJP3[[#This Row],[Javni doprinos korisnika - HRK]]/7.5345</f>
        <v>0</v>
      </c>
      <c r="W212" s="59">
        <v>0</v>
      </c>
      <c r="X212" s="60">
        <f>Ugovori_OPULJP3[[#This Row],[Privatni doprinos korisnika - HRK]]/7.5345</f>
        <v>0</v>
      </c>
      <c r="Y212" s="61">
        <v>476864.07</v>
      </c>
      <c r="Z212" s="62">
        <f>Ugovori_OPULJP3[[#This Row],[UKUPNI PRIHVATLJIVI IZDACI
TOTAL ELIGIBLE EXPENDITURE
= Bespovratna sredstva ukupno + doprinos korisnika
= Ukupni prihvatljivi troškovi
= Ukupna ugovorena vrijednost projekta HRK]]/7.5345</f>
        <v>63290.738602428828</v>
      </c>
      <c r="AA212" s="53" t="s">
        <v>751</v>
      </c>
      <c r="AB212" s="53" t="s">
        <v>752</v>
      </c>
      <c r="AC212" s="52" t="s">
        <v>925</v>
      </c>
      <c r="AD212" s="52" t="s">
        <v>746</v>
      </c>
    </row>
    <row r="213" spans="1:30" ht="51" customHeight="1" x14ac:dyDescent="0.2">
      <c r="A213" s="50" t="s">
        <v>926</v>
      </c>
      <c r="B213" s="51" t="s">
        <v>742</v>
      </c>
      <c r="C213" s="52" t="s">
        <v>743</v>
      </c>
      <c r="D213" s="52" t="s">
        <v>871</v>
      </c>
      <c r="E213" s="53" t="s">
        <v>231</v>
      </c>
      <c r="F213" s="54" t="s">
        <v>927</v>
      </c>
      <c r="G213" s="54" t="s">
        <v>928</v>
      </c>
      <c r="H213" s="56">
        <v>43304</v>
      </c>
      <c r="I213" s="56">
        <v>43669</v>
      </c>
      <c r="J213" s="57" t="str">
        <f>IF(Ugovori_OPULJP3[[#This Row],[DATUM ZAVRŠETKA OPERACIJE]]&gt;DATE(2024,12,31),"u provedbi","završen")</f>
        <v>završen</v>
      </c>
      <c r="K213" s="55" t="s">
        <v>98</v>
      </c>
      <c r="L213" s="55" t="s">
        <v>98</v>
      </c>
      <c r="M213" s="58">
        <v>0.85</v>
      </c>
      <c r="N213" s="58">
        <v>0.15</v>
      </c>
      <c r="O213" s="59">
        <f>Ugovori_OPULJP3[[#This Row],[Bespovratna sredstva - Ukupno (EU+Nac) HRK
= Ukupna ugovorena vrijednost bespovratnih sredstava]]*Ugovori_OPULJP3[[#This Row],[EU STOPA SUFINANCIRANJA %
EU CO-FINANCING RATE %]]</f>
        <v>565563.83699999994</v>
      </c>
      <c r="P213" s="60">
        <f>Ugovori_OPULJP3[[#This Row],[Bespovratna sredstva - EU dio - HRK]]/7.5345</f>
        <v>75063.220784391786</v>
      </c>
      <c r="Q213" s="59">
        <f>Ugovori_OPULJP3[[#This Row],[Bespovratna sredstva - Ukupno (EU+Nac) HRK
= Ukupna ugovorena vrijednost bespovratnih sredstava]]*Ugovori_OPULJP3[[#This Row],[STOPA NACIONALNOG SUFINANCIRANJA %]]</f>
        <v>99805.382999999987</v>
      </c>
      <c r="R213" s="60">
        <f>Ugovori_OPULJP3[[#This Row],[Bespovratna sredstva - Nacionalni dio - HRK]]/7.5345</f>
        <v>13246.450726657373</v>
      </c>
      <c r="S213" s="59">
        <v>665369.22</v>
      </c>
      <c r="T213" s="60">
        <f>Ugovori_OPULJP3[[#This Row],[Bespovratna sredstva - Ukupno (EU+Nac) HRK
= Ukupna ugovorena vrijednost bespovratnih sredstava]]/7.5345</f>
        <v>88309.671511049164</v>
      </c>
      <c r="U213" s="59">
        <v>0</v>
      </c>
      <c r="V213" s="60">
        <f>Ugovori_OPULJP3[[#This Row],[Javni doprinos korisnika - HRK]]/7.5345</f>
        <v>0</v>
      </c>
      <c r="W213" s="59">
        <v>0</v>
      </c>
      <c r="X213" s="60">
        <f>Ugovori_OPULJP3[[#This Row],[Privatni doprinos korisnika - HRK]]/7.5345</f>
        <v>0</v>
      </c>
      <c r="Y213" s="61">
        <v>665369.22</v>
      </c>
      <c r="Z213" s="62">
        <f>Ugovori_OPULJP3[[#This Row],[UKUPNI PRIHVATLJIVI IZDACI
TOTAL ELIGIBLE EXPENDITURE
= Bespovratna sredstva ukupno + doprinos korisnika
= Ukupni prihvatljivi troškovi
= Ukupna ugovorena vrijednost projekta HRK]]/7.5345</f>
        <v>88309.671511049164</v>
      </c>
      <c r="AA213" s="53" t="s">
        <v>751</v>
      </c>
      <c r="AB213" s="53" t="s">
        <v>752</v>
      </c>
      <c r="AC213" s="52" t="s">
        <v>929</v>
      </c>
      <c r="AD213" s="52" t="s">
        <v>746</v>
      </c>
    </row>
    <row r="214" spans="1:30" ht="63.75" customHeight="1" x14ac:dyDescent="0.2">
      <c r="A214" s="50" t="s">
        <v>930</v>
      </c>
      <c r="B214" s="51" t="s">
        <v>742</v>
      </c>
      <c r="C214" s="52" t="s">
        <v>743</v>
      </c>
      <c r="D214" s="52" t="s">
        <v>871</v>
      </c>
      <c r="E214" s="53" t="s">
        <v>231</v>
      </c>
      <c r="F214" s="54" t="s">
        <v>931</v>
      </c>
      <c r="G214" s="54" t="s">
        <v>760</v>
      </c>
      <c r="H214" s="56">
        <v>43304</v>
      </c>
      <c r="I214" s="56">
        <v>43608</v>
      </c>
      <c r="J214" s="57" t="str">
        <f>IF(Ugovori_OPULJP3[[#This Row],[DATUM ZAVRŠETKA OPERACIJE]]&gt;DATE(2024,12,31),"u provedbi","završen")</f>
        <v>završen</v>
      </c>
      <c r="K214" s="55" t="s">
        <v>932</v>
      </c>
      <c r="L214" s="55" t="s">
        <v>36</v>
      </c>
      <c r="M214" s="58">
        <v>0.85</v>
      </c>
      <c r="N214" s="58">
        <v>0.15</v>
      </c>
      <c r="O214" s="59">
        <f>Ugovori_OPULJP3[[#This Row],[Bespovratna sredstva - Ukupno (EU+Nac) HRK
= Ukupna ugovorena vrijednost bespovratnih sredstava]]*Ugovori_OPULJP3[[#This Row],[EU STOPA SUFINANCIRANJA %
EU CO-FINANCING RATE %]]</f>
        <v>376132.64999999997</v>
      </c>
      <c r="P214" s="60">
        <f>Ugovori_OPULJP3[[#This Row],[Bespovratna sredstva - EU dio - HRK]]/7.5345</f>
        <v>49921.381644435591</v>
      </c>
      <c r="Q214" s="59">
        <f>Ugovori_OPULJP3[[#This Row],[Bespovratna sredstva - Ukupno (EU+Nac) HRK
= Ukupna ugovorena vrijednost bespovratnih sredstava]]*Ugovori_OPULJP3[[#This Row],[STOPA NACIONALNOG SUFINANCIRANJA %]]</f>
        <v>66376.349999999991</v>
      </c>
      <c r="R214" s="60">
        <f>Ugovori_OPULJP3[[#This Row],[Bespovratna sredstva - Nacionalni dio - HRK]]/7.5345</f>
        <v>8809.6555843121623</v>
      </c>
      <c r="S214" s="59">
        <v>442509</v>
      </c>
      <c r="T214" s="60">
        <f>Ugovori_OPULJP3[[#This Row],[Bespovratna sredstva - Ukupno (EU+Nac) HRK
= Ukupna ugovorena vrijednost bespovratnih sredstava]]/7.5345</f>
        <v>58731.037228747758</v>
      </c>
      <c r="U214" s="59">
        <v>0</v>
      </c>
      <c r="V214" s="60">
        <f>Ugovori_OPULJP3[[#This Row],[Javni doprinos korisnika - HRK]]/7.5345</f>
        <v>0</v>
      </c>
      <c r="W214" s="59">
        <v>0</v>
      </c>
      <c r="X214" s="60">
        <f>Ugovori_OPULJP3[[#This Row],[Privatni doprinos korisnika - HRK]]/7.5345</f>
        <v>0</v>
      </c>
      <c r="Y214" s="61">
        <v>442509</v>
      </c>
      <c r="Z214" s="62">
        <f>Ugovori_OPULJP3[[#This Row],[UKUPNI PRIHVATLJIVI IZDACI
TOTAL ELIGIBLE EXPENDITURE
= Bespovratna sredstva ukupno + doprinos korisnika
= Ukupni prihvatljivi troškovi
= Ukupna ugovorena vrijednost projekta HRK]]/7.5345</f>
        <v>58731.037228747758</v>
      </c>
      <c r="AA214" s="53" t="s">
        <v>751</v>
      </c>
      <c r="AB214" s="53" t="s">
        <v>752</v>
      </c>
      <c r="AC214" s="52" t="s">
        <v>933</v>
      </c>
      <c r="AD214" s="52" t="s">
        <v>746</v>
      </c>
    </row>
    <row r="215" spans="1:30" ht="51" customHeight="1" x14ac:dyDescent="0.2">
      <c r="A215" s="50" t="s">
        <v>934</v>
      </c>
      <c r="B215" s="51" t="s">
        <v>742</v>
      </c>
      <c r="C215" s="52" t="s">
        <v>743</v>
      </c>
      <c r="D215" s="52" t="s">
        <v>871</v>
      </c>
      <c r="E215" s="53" t="s">
        <v>231</v>
      </c>
      <c r="F215" s="54" t="s">
        <v>935</v>
      </c>
      <c r="G215" s="54" t="s">
        <v>936</v>
      </c>
      <c r="H215" s="56">
        <v>43329</v>
      </c>
      <c r="I215" s="56">
        <v>43633</v>
      </c>
      <c r="J215" s="57" t="str">
        <f>IF(Ugovori_OPULJP3[[#This Row],[DATUM ZAVRŠETKA OPERACIJE]]&gt;DATE(2024,12,31),"u provedbi","završen")</f>
        <v>završen</v>
      </c>
      <c r="K215" s="55" t="s">
        <v>78</v>
      </c>
      <c r="L215" s="55" t="s">
        <v>78</v>
      </c>
      <c r="M215" s="58">
        <v>0.85</v>
      </c>
      <c r="N215" s="58">
        <v>0.15</v>
      </c>
      <c r="O215" s="59">
        <f>Ugovori_OPULJP3[[#This Row],[Bespovratna sredstva - Ukupno (EU+Nac) HRK
= Ukupna ugovorena vrijednost bespovratnih sredstava]]*Ugovori_OPULJP3[[#This Row],[EU STOPA SUFINANCIRANJA %
EU CO-FINANCING RATE %]]</f>
        <v>384241.75199999998</v>
      </c>
      <c r="P215" s="60">
        <f>Ugovori_OPULJP3[[#This Row],[Bespovratna sredstva - EU dio - HRK]]/7.5345</f>
        <v>50997.644435596252</v>
      </c>
      <c r="Q215" s="59">
        <f>Ugovori_OPULJP3[[#This Row],[Bespovratna sredstva - Ukupno (EU+Nac) HRK
= Ukupna ugovorena vrijednost bespovratnih sredstava]]*Ugovori_OPULJP3[[#This Row],[STOPA NACIONALNOG SUFINANCIRANJA %]]</f>
        <v>67807.368000000002</v>
      </c>
      <c r="R215" s="60">
        <f>Ugovori_OPULJP3[[#This Row],[Bespovratna sredstva - Nacionalni dio - HRK]]/7.5345</f>
        <v>8999.5843121640446</v>
      </c>
      <c r="S215" s="59">
        <v>452049.12</v>
      </c>
      <c r="T215" s="60">
        <f>Ugovori_OPULJP3[[#This Row],[Bespovratna sredstva - Ukupno (EU+Nac) HRK
= Ukupna ugovorena vrijednost bespovratnih sredstava]]/7.5345</f>
        <v>59997.228747760302</v>
      </c>
      <c r="U215" s="59">
        <v>0</v>
      </c>
      <c r="V215" s="60">
        <f>Ugovori_OPULJP3[[#This Row],[Javni doprinos korisnika - HRK]]/7.5345</f>
        <v>0</v>
      </c>
      <c r="W215" s="59">
        <v>0</v>
      </c>
      <c r="X215" s="60">
        <f>Ugovori_OPULJP3[[#This Row],[Privatni doprinos korisnika - HRK]]/7.5345</f>
        <v>0</v>
      </c>
      <c r="Y215" s="61">
        <v>452049.12</v>
      </c>
      <c r="Z215" s="62">
        <f>Ugovori_OPULJP3[[#This Row],[UKUPNI PRIHVATLJIVI IZDACI
TOTAL ELIGIBLE EXPENDITURE
= Bespovratna sredstva ukupno + doprinos korisnika
= Ukupni prihvatljivi troškovi
= Ukupna ugovorena vrijednost projekta HRK]]/7.5345</f>
        <v>59997.228747760302</v>
      </c>
      <c r="AA215" s="53" t="s">
        <v>751</v>
      </c>
      <c r="AB215" s="53" t="s">
        <v>752</v>
      </c>
      <c r="AC215" s="52" t="s">
        <v>937</v>
      </c>
      <c r="AD215" s="52" t="s">
        <v>746</v>
      </c>
    </row>
    <row r="216" spans="1:30" ht="51" customHeight="1" x14ac:dyDescent="0.2">
      <c r="A216" s="50" t="s">
        <v>938</v>
      </c>
      <c r="B216" s="51" t="s">
        <v>742</v>
      </c>
      <c r="C216" s="52" t="s">
        <v>743</v>
      </c>
      <c r="D216" s="52" t="s">
        <v>871</v>
      </c>
      <c r="E216" s="53" t="s">
        <v>231</v>
      </c>
      <c r="F216" s="54" t="s">
        <v>939</v>
      </c>
      <c r="G216" s="54" t="s">
        <v>940</v>
      </c>
      <c r="H216" s="56">
        <v>43435</v>
      </c>
      <c r="I216" s="56">
        <v>43739</v>
      </c>
      <c r="J216" s="57" t="str">
        <f>IF(Ugovori_OPULJP3[[#This Row],[DATUM ZAVRŠETKA OPERACIJE]]&gt;DATE(2024,12,31),"u provedbi","završen")</f>
        <v>završen</v>
      </c>
      <c r="K216" s="55" t="s">
        <v>129</v>
      </c>
      <c r="L216" s="55" t="s">
        <v>129</v>
      </c>
      <c r="M216" s="58">
        <v>0.85</v>
      </c>
      <c r="N216" s="58">
        <v>0.15</v>
      </c>
      <c r="O216" s="59">
        <f>Ugovori_OPULJP3[[#This Row],[Bespovratna sredstva - Ukupno (EU+Nac) HRK
= Ukupna ugovorena vrijednost bespovratnih sredstava]]*Ugovori_OPULJP3[[#This Row],[EU STOPA SUFINANCIRANJA %
EU CO-FINANCING RATE %]]</f>
        <v>617875.42949999997</v>
      </c>
      <c r="P216" s="60">
        <f>Ugovori_OPULJP3[[#This Row],[Bespovratna sredstva - EU dio - HRK]]/7.5345</f>
        <v>82006.162253633272</v>
      </c>
      <c r="Q216" s="59">
        <f>Ugovori_OPULJP3[[#This Row],[Bespovratna sredstva - Ukupno (EU+Nac) HRK
= Ukupna ugovorena vrijednost bespovratnih sredstava]]*Ugovori_OPULJP3[[#This Row],[STOPA NACIONALNOG SUFINANCIRANJA %]]</f>
        <v>109036.84050000001</v>
      </c>
      <c r="R216" s="60">
        <f>Ugovori_OPULJP3[[#This Row],[Bespovratna sredstva - Nacionalni dio - HRK]]/7.5345</f>
        <v>14471.675691817638</v>
      </c>
      <c r="S216" s="59">
        <v>726912.27</v>
      </c>
      <c r="T216" s="60">
        <f>Ugovori_OPULJP3[[#This Row],[Bespovratna sredstva - Ukupno (EU+Nac) HRK
= Ukupna ugovorena vrijednost bespovratnih sredstava]]/7.5345</f>
        <v>96477.837945450927</v>
      </c>
      <c r="U216" s="59">
        <v>0</v>
      </c>
      <c r="V216" s="60">
        <f>Ugovori_OPULJP3[[#This Row],[Javni doprinos korisnika - HRK]]/7.5345</f>
        <v>0</v>
      </c>
      <c r="W216" s="59">
        <v>0</v>
      </c>
      <c r="X216" s="60">
        <f>Ugovori_OPULJP3[[#This Row],[Privatni doprinos korisnika - HRK]]/7.5345</f>
        <v>0</v>
      </c>
      <c r="Y216" s="61">
        <v>726912.27</v>
      </c>
      <c r="Z216" s="62">
        <f>Ugovori_OPULJP3[[#This Row],[UKUPNI PRIHVATLJIVI IZDACI
TOTAL ELIGIBLE EXPENDITURE
= Bespovratna sredstva ukupno + doprinos korisnika
= Ukupni prihvatljivi troškovi
= Ukupna ugovorena vrijednost projekta HRK]]/7.5345</f>
        <v>96477.837945450927</v>
      </c>
      <c r="AA216" s="53" t="s">
        <v>751</v>
      </c>
      <c r="AB216" s="53" t="s">
        <v>752</v>
      </c>
      <c r="AC216" s="52" t="s">
        <v>941</v>
      </c>
      <c r="AD216" s="52" t="s">
        <v>746</v>
      </c>
    </row>
    <row r="217" spans="1:30" ht="51" customHeight="1" x14ac:dyDescent="0.2">
      <c r="A217" s="50" t="s">
        <v>942</v>
      </c>
      <c r="B217" s="51" t="s">
        <v>742</v>
      </c>
      <c r="C217" s="52" t="s">
        <v>743</v>
      </c>
      <c r="D217" s="52" t="s">
        <v>871</v>
      </c>
      <c r="E217" s="53" t="s">
        <v>231</v>
      </c>
      <c r="F217" s="54" t="s">
        <v>943</v>
      </c>
      <c r="G217" s="54" t="s">
        <v>944</v>
      </c>
      <c r="H217" s="56">
        <v>43304</v>
      </c>
      <c r="I217" s="56">
        <v>43669</v>
      </c>
      <c r="J217" s="57" t="str">
        <f>IF(Ugovori_OPULJP3[[#This Row],[DATUM ZAVRŠETKA OPERACIJE]]&gt;DATE(2024,12,31),"u provedbi","završen")</f>
        <v>završen</v>
      </c>
      <c r="K217" s="55" t="s">
        <v>945</v>
      </c>
      <c r="L217" s="55" t="s">
        <v>172</v>
      </c>
      <c r="M217" s="58">
        <v>0.85</v>
      </c>
      <c r="N217" s="58">
        <v>0.15</v>
      </c>
      <c r="O217" s="59">
        <f>Ugovori_OPULJP3[[#This Row],[Bespovratna sredstva - Ukupno (EU+Nac) HRK
= Ukupna ugovorena vrijednost bespovratnih sredstava]]*Ugovori_OPULJP3[[#This Row],[EU STOPA SUFINANCIRANJA %
EU CO-FINANCING RATE %]]</f>
        <v>203032.7255</v>
      </c>
      <c r="P217" s="60">
        <f>Ugovori_OPULJP3[[#This Row],[Bespovratna sredstva - EU dio - HRK]]/7.5345</f>
        <v>26947.07352843586</v>
      </c>
      <c r="Q217" s="59">
        <f>Ugovori_OPULJP3[[#This Row],[Bespovratna sredstva - Ukupno (EU+Nac) HRK
= Ukupna ugovorena vrijednost bespovratnih sredstava]]*Ugovori_OPULJP3[[#This Row],[STOPA NACIONALNOG SUFINANCIRANJA %]]</f>
        <v>35829.304499999998</v>
      </c>
      <c r="R217" s="60">
        <f>Ugovori_OPULJP3[[#This Row],[Bespovratna sredstva - Nacionalni dio - HRK]]/7.5345</f>
        <v>4755.3659167827982</v>
      </c>
      <c r="S217" s="59">
        <v>238862.03</v>
      </c>
      <c r="T217" s="60">
        <f>Ugovori_OPULJP3[[#This Row],[Bespovratna sredstva - Ukupno (EU+Nac) HRK
= Ukupna ugovorena vrijednost bespovratnih sredstava]]/7.5345</f>
        <v>31702.439445218661</v>
      </c>
      <c r="U217" s="59">
        <v>0</v>
      </c>
      <c r="V217" s="60">
        <f>Ugovori_OPULJP3[[#This Row],[Javni doprinos korisnika - HRK]]/7.5345</f>
        <v>0</v>
      </c>
      <c r="W217" s="59">
        <v>0</v>
      </c>
      <c r="X217" s="60">
        <f>Ugovori_OPULJP3[[#This Row],[Privatni doprinos korisnika - HRK]]/7.5345</f>
        <v>0</v>
      </c>
      <c r="Y217" s="61">
        <v>238862.03</v>
      </c>
      <c r="Z217" s="62">
        <f>Ugovori_OPULJP3[[#This Row],[UKUPNI PRIHVATLJIVI IZDACI
TOTAL ELIGIBLE EXPENDITURE
= Bespovratna sredstva ukupno + doprinos korisnika
= Ukupni prihvatljivi troškovi
= Ukupna ugovorena vrijednost projekta HRK]]/7.5345</f>
        <v>31702.439445218661</v>
      </c>
      <c r="AA217" s="53" t="s">
        <v>751</v>
      </c>
      <c r="AB217" s="53" t="s">
        <v>752</v>
      </c>
      <c r="AC217" s="52" t="s">
        <v>946</v>
      </c>
      <c r="AD217" s="52" t="s">
        <v>746</v>
      </c>
    </row>
    <row r="218" spans="1:30" ht="51" customHeight="1" x14ac:dyDescent="0.2">
      <c r="A218" s="50" t="s">
        <v>947</v>
      </c>
      <c r="B218" s="51" t="s">
        <v>742</v>
      </c>
      <c r="C218" s="52" t="s">
        <v>743</v>
      </c>
      <c r="D218" s="52" t="s">
        <v>871</v>
      </c>
      <c r="E218" s="53" t="s">
        <v>231</v>
      </c>
      <c r="F218" s="54" t="s">
        <v>948</v>
      </c>
      <c r="G218" s="54" t="s">
        <v>949</v>
      </c>
      <c r="H218" s="56">
        <v>43304</v>
      </c>
      <c r="I218" s="56">
        <v>43853</v>
      </c>
      <c r="J218" s="57" t="str">
        <f>IF(Ugovori_OPULJP3[[#This Row],[DATUM ZAVRŠETKA OPERACIJE]]&gt;DATE(2024,12,31),"u provedbi","završen")</f>
        <v>završen</v>
      </c>
      <c r="K218" s="55" t="s">
        <v>154</v>
      </c>
      <c r="L218" s="55" t="s">
        <v>154</v>
      </c>
      <c r="M218" s="58">
        <v>0.85</v>
      </c>
      <c r="N218" s="58">
        <v>0.15</v>
      </c>
      <c r="O218" s="59">
        <f>Ugovori_OPULJP3[[#This Row],[Bespovratna sredstva - Ukupno (EU+Nac) HRK
= Ukupna ugovorena vrijednost bespovratnih sredstava]]*Ugovori_OPULJP3[[#This Row],[EU STOPA SUFINANCIRANJA %
EU CO-FINANCING RATE %]]</f>
        <v>685709.26300000004</v>
      </c>
      <c r="P218" s="60">
        <f>Ugovori_OPULJP3[[#This Row],[Bespovratna sredstva - EU dio - HRK]]/7.5345</f>
        <v>91009.25914128343</v>
      </c>
      <c r="Q218" s="59">
        <f>Ugovori_OPULJP3[[#This Row],[Bespovratna sredstva - Ukupno (EU+Nac) HRK
= Ukupna ugovorena vrijednost bespovratnih sredstava]]*Ugovori_OPULJP3[[#This Row],[STOPA NACIONALNOG SUFINANCIRANJA %]]</f>
        <v>121007.51699999999</v>
      </c>
      <c r="R218" s="60">
        <f>Ugovori_OPULJP3[[#This Row],[Bespovratna sredstva - Nacionalni dio - HRK]]/7.5345</f>
        <v>16060.457495520603</v>
      </c>
      <c r="S218" s="59">
        <v>806716.78</v>
      </c>
      <c r="T218" s="60">
        <f>Ugovori_OPULJP3[[#This Row],[Bespovratna sredstva - Ukupno (EU+Nac) HRK
= Ukupna ugovorena vrijednost bespovratnih sredstava]]/7.5345</f>
        <v>107069.71663680403</v>
      </c>
      <c r="U218" s="59">
        <v>0</v>
      </c>
      <c r="V218" s="60">
        <f>Ugovori_OPULJP3[[#This Row],[Javni doprinos korisnika - HRK]]/7.5345</f>
        <v>0</v>
      </c>
      <c r="W218" s="59">
        <v>0</v>
      </c>
      <c r="X218" s="60">
        <f>Ugovori_OPULJP3[[#This Row],[Privatni doprinos korisnika - HRK]]/7.5345</f>
        <v>0</v>
      </c>
      <c r="Y218" s="61">
        <v>806716.78</v>
      </c>
      <c r="Z218" s="62">
        <f>Ugovori_OPULJP3[[#This Row],[UKUPNI PRIHVATLJIVI IZDACI
TOTAL ELIGIBLE EXPENDITURE
= Bespovratna sredstva ukupno + doprinos korisnika
= Ukupni prihvatljivi troškovi
= Ukupna ugovorena vrijednost projekta HRK]]/7.5345</f>
        <v>107069.71663680403</v>
      </c>
      <c r="AA218" s="53" t="s">
        <v>751</v>
      </c>
      <c r="AB218" s="53" t="s">
        <v>752</v>
      </c>
      <c r="AC218" s="52" t="s">
        <v>950</v>
      </c>
      <c r="AD218" s="52" t="s">
        <v>746</v>
      </c>
    </row>
    <row r="219" spans="1:30" ht="51" customHeight="1" x14ac:dyDescent="0.2">
      <c r="A219" s="50" t="s">
        <v>951</v>
      </c>
      <c r="B219" s="51" t="s">
        <v>742</v>
      </c>
      <c r="C219" s="52" t="s">
        <v>743</v>
      </c>
      <c r="D219" s="52" t="s">
        <v>871</v>
      </c>
      <c r="E219" s="53" t="s">
        <v>231</v>
      </c>
      <c r="F219" s="54" t="s">
        <v>952</v>
      </c>
      <c r="G219" s="71" t="s">
        <v>953</v>
      </c>
      <c r="H219" s="56">
        <v>43344</v>
      </c>
      <c r="I219" s="56">
        <v>43831</v>
      </c>
      <c r="J219" s="57" t="str">
        <f>IF(Ugovori_OPULJP3[[#This Row],[DATUM ZAVRŠETKA OPERACIJE]]&gt;DATE(2024,12,31),"u provedbi","završen")</f>
        <v>završen</v>
      </c>
      <c r="K219" s="55" t="s">
        <v>36</v>
      </c>
      <c r="L219" s="55" t="s">
        <v>36</v>
      </c>
      <c r="M219" s="58">
        <v>0.85</v>
      </c>
      <c r="N219" s="58">
        <v>0.15</v>
      </c>
      <c r="O219" s="59">
        <f>Ugovori_OPULJP3[[#This Row],[Bespovratna sredstva - Ukupno (EU+Nac) HRK
= Ukupna ugovorena vrijednost bespovratnih sredstava]]*Ugovori_OPULJP3[[#This Row],[EU STOPA SUFINANCIRANJA %
EU CO-FINANCING RATE %]]</f>
        <v>412011.26900000003</v>
      </c>
      <c r="P219" s="60">
        <f>Ugovori_OPULJP3[[#This Row],[Bespovratna sredstva - EU dio - HRK]]/7.5345</f>
        <v>54683.292720153957</v>
      </c>
      <c r="Q219" s="59">
        <f>Ugovori_OPULJP3[[#This Row],[Bespovratna sredstva - Ukupno (EU+Nac) HRK
= Ukupna ugovorena vrijednost bespovratnih sredstava]]*Ugovori_OPULJP3[[#This Row],[STOPA NACIONALNOG SUFINANCIRANJA %]]</f>
        <v>72707.870999999999</v>
      </c>
      <c r="R219" s="60">
        <f>Ugovori_OPULJP3[[#This Row],[Bespovratna sredstva - Nacionalni dio - HRK]]/7.5345</f>
        <v>9649.9928329683444</v>
      </c>
      <c r="S219" s="59">
        <v>484719.14</v>
      </c>
      <c r="T219" s="60">
        <f>Ugovori_OPULJP3[[#This Row],[Bespovratna sredstva - Ukupno (EU+Nac) HRK
= Ukupna ugovorena vrijednost bespovratnih sredstava]]/7.5345</f>
        <v>64333.285553122303</v>
      </c>
      <c r="U219" s="59">
        <v>0</v>
      </c>
      <c r="V219" s="60">
        <f>Ugovori_OPULJP3[[#This Row],[Javni doprinos korisnika - HRK]]/7.5345</f>
        <v>0</v>
      </c>
      <c r="W219" s="59">
        <v>0</v>
      </c>
      <c r="X219" s="60">
        <f>Ugovori_OPULJP3[[#This Row],[Privatni doprinos korisnika - HRK]]/7.5345</f>
        <v>0</v>
      </c>
      <c r="Y219" s="61">
        <v>484719.14</v>
      </c>
      <c r="Z219" s="62">
        <f>Ugovori_OPULJP3[[#This Row],[UKUPNI PRIHVATLJIVI IZDACI
TOTAL ELIGIBLE EXPENDITURE
= Bespovratna sredstva ukupno + doprinos korisnika
= Ukupni prihvatljivi troškovi
= Ukupna ugovorena vrijednost projekta HRK]]/7.5345</f>
        <v>64333.285553122303</v>
      </c>
      <c r="AA219" s="53" t="s">
        <v>751</v>
      </c>
      <c r="AB219" s="53" t="s">
        <v>752</v>
      </c>
      <c r="AC219" s="52" t="s">
        <v>954</v>
      </c>
      <c r="AD219" s="52" t="s">
        <v>746</v>
      </c>
    </row>
    <row r="220" spans="1:30" ht="51" customHeight="1" x14ac:dyDescent="0.2">
      <c r="A220" s="50" t="s">
        <v>955</v>
      </c>
      <c r="B220" s="51" t="s">
        <v>742</v>
      </c>
      <c r="C220" s="52" t="s">
        <v>743</v>
      </c>
      <c r="D220" s="52" t="s">
        <v>871</v>
      </c>
      <c r="E220" s="53" t="s">
        <v>231</v>
      </c>
      <c r="F220" s="54" t="s">
        <v>956</v>
      </c>
      <c r="G220" s="54" t="s">
        <v>957</v>
      </c>
      <c r="H220" s="56">
        <v>43307</v>
      </c>
      <c r="I220" s="56">
        <v>43672</v>
      </c>
      <c r="J220" s="57" t="str">
        <f>IF(Ugovori_OPULJP3[[#This Row],[DATUM ZAVRŠETKA OPERACIJE]]&gt;DATE(2024,12,31),"u provedbi","završen")</f>
        <v>završen</v>
      </c>
      <c r="K220" s="55" t="s">
        <v>958</v>
      </c>
      <c r="L220" s="55" t="s">
        <v>36</v>
      </c>
      <c r="M220" s="58">
        <v>0.85</v>
      </c>
      <c r="N220" s="58">
        <v>0.15</v>
      </c>
      <c r="O220" s="59">
        <f>Ugovori_OPULJP3[[#This Row],[Bespovratna sredstva - Ukupno (EU+Nac) HRK
= Ukupna ugovorena vrijednost bespovratnih sredstava]]*Ugovori_OPULJP3[[#This Row],[EU STOPA SUFINANCIRANJA %
EU CO-FINANCING RATE %]]</f>
        <v>617858.19999999995</v>
      </c>
      <c r="P220" s="60">
        <f>Ugovori_OPULJP3[[#This Row],[Bespovratna sredstva - EU dio - HRK]]/7.5345</f>
        <v>82003.875506005701</v>
      </c>
      <c r="Q220" s="59">
        <f>Ugovori_OPULJP3[[#This Row],[Bespovratna sredstva - Ukupno (EU+Nac) HRK
= Ukupna ugovorena vrijednost bespovratnih sredstava]]*Ugovori_OPULJP3[[#This Row],[STOPA NACIONALNOG SUFINANCIRANJA %]]</f>
        <v>109033.8</v>
      </c>
      <c r="R220" s="60">
        <f>Ugovori_OPULJP3[[#This Row],[Bespovratna sredstva - Nacionalni dio - HRK]]/7.5345</f>
        <v>14471.272148118655</v>
      </c>
      <c r="S220" s="59">
        <v>726892</v>
      </c>
      <c r="T220" s="60">
        <f>Ugovori_OPULJP3[[#This Row],[Bespovratna sredstva - Ukupno (EU+Nac) HRK
= Ukupna ugovorena vrijednost bespovratnih sredstava]]/7.5345</f>
        <v>96475.147654124361</v>
      </c>
      <c r="U220" s="59">
        <v>0</v>
      </c>
      <c r="V220" s="60">
        <f>Ugovori_OPULJP3[[#This Row],[Javni doprinos korisnika - HRK]]/7.5345</f>
        <v>0</v>
      </c>
      <c r="W220" s="59">
        <v>0</v>
      </c>
      <c r="X220" s="60">
        <f>Ugovori_OPULJP3[[#This Row],[Privatni doprinos korisnika - HRK]]/7.5345</f>
        <v>0</v>
      </c>
      <c r="Y220" s="61">
        <v>726892</v>
      </c>
      <c r="Z220" s="62">
        <f>Ugovori_OPULJP3[[#This Row],[UKUPNI PRIHVATLJIVI IZDACI
TOTAL ELIGIBLE EXPENDITURE
= Bespovratna sredstva ukupno + doprinos korisnika
= Ukupni prihvatljivi troškovi
= Ukupna ugovorena vrijednost projekta HRK]]/7.5345</f>
        <v>96475.147654124361</v>
      </c>
      <c r="AA220" s="53" t="s">
        <v>751</v>
      </c>
      <c r="AB220" s="53" t="s">
        <v>752</v>
      </c>
      <c r="AC220" s="52" t="s">
        <v>959</v>
      </c>
      <c r="AD220" s="52" t="s">
        <v>746</v>
      </c>
    </row>
    <row r="221" spans="1:30" ht="51" customHeight="1" x14ac:dyDescent="0.2">
      <c r="A221" s="50" t="s">
        <v>960</v>
      </c>
      <c r="B221" s="51" t="s">
        <v>742</v>
      </c>
      <c r="C221" s="52" t="s">
        <v>743</v>
      </c>
      <c r="D221" s="52" t="s">
        <v>871</v>
      </c>
      <c r="E221" s="53" t="s">
        <v>231</v>
      </c>
      <c r="F221" s="54" t="s">
        <v>961</v>
      </c>
      <c r="G221" s="54" t="s">
        <v>962</v>
      </c>
      <c r="H221" s="56">
        <v>43304</v>
      </c>
      <c r="I221" s="56">
        <v>43547</v>
      </c>
      <c r="J221" s="57" t="str">
        <f>IF(Ugovori_OPULJP3[[#This Row],[DATUM ZAVRŠETKA OPERACIJE]]&gt;DATE(2024,12,31),"u provedbi","završen")</f>
        <v>završen</v>
      </c>
      <c r="K221" s="55" t="s">
        <v>199</v>
      </c>
      <c r="L221" s="55" t="s">
        <v>199</v>
      </c>
      <c r="M221" s="58">
        <v>0.85</v>
      </c>
      <c r="N221" s="58">
        <v>0.15</v>
      </c>
      <c r="O221" s="59">
        <f>Ugovori_OPULJP3[[#This Row],[Bespovratna sredstva - Ukupno (EU+Nac) HRK
= Ukupna ugovorena vrijednost bespovratnih sredstava]]*Ugovori_OPULJP3[[#This Row],[EU STOPA SUFINANCIRANJA %
EU CO-FINANCING RATE %]]</f>
        <v>362166.3</v>
      </c>
      <c r="P221" s="60">
        <f>Ugovori_OPULJP3[[#This Row],[Bespovratna sredstva - EU dio - HRK]]/7.5345</f>
        <v>48067.728449133981</v>
      </c>
      <c r="Q221" s="59">
        <f>Ugovori_OPULJP3[[#This Row],[Bespovratna sredstva - Ukupno (EU+Nac) HRK
= Ukupna ugovorena vrijednost bespovratnih sredstava]]*Ugovori_OPULJP3[[#This Row],[STOPA NACIONALNOG SUFINANCIRANJA %]]</f>
        <v>63911.7</v>
      </c>
      <c r="R221" s="60">
        <f>Ugovori_OPULJP3[[#This Row],[Bespovratna sredstva - Nacionalni dio - HRK]]/7.5345</f>
        <v>8482.5403145530545</v>
      </c>
      <c r="S221" s="59">
        <v>426078</v>
      </c>
      <c r="T221" s="60">
        <f>Ugovori_OPULJP3[[#This Row],[Bespovratna sredstva - Ukupno (EU+Nac) HRK
= Ukupna ugovorena vrijednost bespovratnih sredstava]]/7.5345</f>
        <v>56550.26876368704</v>
      </c>
      <c r="U221" s="59">
        <v>0</v>
      </c>
      <c r="V221" s="60">
        <f>Ugovori_OPULJP3[[#This Row],[Javni doprinos korisnika - HRK]]/7.5345</f>
        <v>0</v>
      </c>
      <c r="W221" s="59">
        <v>0</v>
      </c>
      <c r="X221" s="60">
        <f>Ugovori_OPULJP3[[#This Row],[Privatni doprinos korisnika - HRK]]/7.5345</f>
        <v>0</v>
      </c>
      <c r="Y221" s="61">
        <v>426078</v>
      </c>
      <c r="Z221" s="62">
        <f>Ugovori_OPULJP3[[#This Row],[UKUPNI PRIHVATLJIVI IZDACI
TOTAL ELIGIBLE EXPENDITURE
= Bespovratna sredstva ukupno + doprinos korisnika
= Ukupni prihvatljivi troškovi
= Ukupna ugovorena vrijednost projekta HRK]]/7.5345</f>
        <v>56550.26876368704</v>
      </c>
      <c r="AA221" s="53" t="s">
        <v>751</v>
      </c>
      <c r="AB221" s="53" t="s">
        <v>752</v>
      </c>
      <c r="AC221" s="52" t="s">
        <v>963</v>
      </c>
      <c r="AD221" s="52" t="s">
        <v>746</v>
      </c>
    </row>
    <row r="222" spans="1:30" ht="51" customHeight="1" x14ac:dyDescent="0.2">
      <c r="A222" s="50" t="s">
        <v>964</v>
      </c>
      <c r="B222" s="51" t="s">
        <v>742</v>
      </c>
      <c r="C222" s="52" t="s">
        <v>743</v>
      </c>
      <c r="D222" s="52" t="s">
        <v>871</v>
      </c>
      <c r="E222" s="53" t="s">
        <v>231</v>
      </c>
      <c r="F222" s="54" t="s">
        <v>965</v>
      </c>
      <c r="G222" s="54" t="s">
        <v>966</v>
      </c>
      <c r="H222" s="56">
        <v>43374</v>
      </c>
      <c r="I222" s="56">
        <v>43586</v>
      </c>
      <c r="J222" s="57" t="str">
        <f>IF(Ugovori_OPULJP3[[#This Row],[DATUM ZAVRŠETKA OPERACIJE]]&gt;DATE(2024,12,31),"u provedbi","završen")</f>
        <v>završen</v>
      </c>
      <c r="K222" s="55" t="s">
        <v>248</v>
      </c>
      <c r="L222" s="55" t="s">
        <v>248</v>
      </c>
      <c r="M222" s="58">
        <v>0.85</v>
      </c>
      <c r="N222" s="58">
        <v>0.15</v>
      </c>
      <c r="O222" s="59">
        <f>Ugovori_OPULJP3[[#This Row],[Bespovratna sredstva - Ukupno (EU+Nac) HRK
= Ukupna ugovorena vrijednost bespovratnih sredstava]]*Ugovori_OPULJP3[[#This Row],[EU STOPA SUFINANCIRANJA %
EU CO-FINANCING RATE %]]</f>
        <v>144746.94199999998</v>
      </c>
      <c r="P222" s="60">
        <f>Ugovori_OPULJP3[[#This Row],[Bespovratna sredstva - EU dio - HRK]]/7.5345</f>
        <v>19211.220651668984</v>
      </c>
      <c r="Q222" s="59">
        <f>Ugovori_OPULJP3[[#This Row],[Bespovratna sredstva - Ukupno (EU+Nac) HRK
= Ukupna ugovorena vrijednost bespovratnih sredstava]]*Ugovori_OPULJP3[[#This Row],[STOPA NACIONALNOG SUFINANCIRANJA %]]</f>
        <v>25543.577999999998</v>
      </c>
      <c r="R222" s="60">
        <f>Ugovori_OPULJP3[[#This Row],[Bespovratna sredstva - Nacionalni dio - HRK]]/7.5345</f>
        <v>3390.2154091180564</v>
      </c>
      <c r="S222" s="59">
        <v>170290.52</v>
      </c>
      <c r="T222" s="60">
        <f>Ugovori_OPULJP3[[#This Row],[Bespovratna sredstva - Ukupno (EU+Nac) HRK
= Ukupna ugovorena vrijednost bespovratnih sredstava]]/7.5345</f>
        <v>22601.436060787044</v>
      </c>
      <c r="U222" s="59">
        <v>0</v>
      </c>
      <c r="V222" s="60">
        <f>Ugovori_OPULJP3[[#This Row],[Javni doprinos korisnika - HRK]]/7.5345</f>
        <v>0</v>
      </c>
      <c r="W222" s="59">
        <v>0</v>
      </c>
      <c r="X222" s="60">
        <f>Ugovori_OPULJP3[[#This Row],[Privatni doprinos korisnika - HRK]]/7.5345</f>
        <v>0</v>
      </c>
      <c r="Y222" s="61">
        <v>170290.52</v>
      </c>
      <c r="Z222" s="62">
        <f>Ugovori_OPULJP3[[#This Row],[UKUPNI PRIHVATLJIVI IZDACI
TOTAL ELIGIBLE EXPENDITURE
= Bespovratna sredstva ukupno + doprinos korisnika
= Ukupni prihvatljivi troškovi
= Ukupna ugovorena vrijednost projekta HRK]]/7.5345</f>
        <v>22601.436060787044</v>
      </c>
      <c r="AA222" s="53" t="s">
        <v>751</v>
      </c>
      <c r="AB222" s="53" t="s">
        <v>752</v>
      </c>
      <c r="AC222" s="52" t="s">
        <v>967</v>
      </c>
      <c r="AD222" s="52" t="s">
        <v>746</v>
      </c>
    </row>
    <row r="223" spans="1:30" ht="51" customHeight="1" x14ac:dyDescent="0.2">
      <c r="A223" s="50" t="s">
        <v>968</v>
      </c>
      <c r="B223" s="51" t="s">
        <v>742</v>
      </c>
      <c r="C223" s="52" t="s">
        <v>743</v>
      </c>
      <c r="D223" s="52" t="s">
        <v>871</v>
      </c>
      <c r="E223" s="53" t="s">
        <v>231</v>
      </c>
      <c r="F223" s="54" t="s">
        <v>969</v>
      </c>
      <c r="G223" s="54" t="s">
        <v>970</v>
      </c>
      <c r="H223" s="56">
        <v>43358</v>
      </c>
      <c r="I223" s="56">
        <v>43723</v>
      </c>
      <c r="J223" s="57" t="str">
        <f>IF(Ugovori_OPULJP3[[#This Row],[DATUM ZAVRŠETKA OPERACIJE]]&gt;DATE(2024,12,31),"u provedbi","završen")</f>
        <v>završen</v>
      </c>
      <c r="K223" s="55" t="s">
        <v>971</v>
      </c>
      <c r="L223" s="55" t="s">
        <v>78</v>
      </c>
      <c r="M223" s="58">
        <v>0.85</v>
      </c>
      <c r="N223" s="58">
        <v>0.15</v>
      </c>
      <c r="O223" s="59">
        <f>Ugovori_OPULJP3[[#This Row],[Bespovratna sredstva - Ukupno (EU+Nac) HRK
= Ukupna ugovorena vrijednost bespovratnih sredstava]]*Ugovori_OPULJP3[[#This Row],[EU STOPA SUFINANCIRANJA %
EU CO-FINANCING RATE %]]</f>
        <v>440012.54700000002</v>
      </c>
      <c r="P223" s="60">
        <f>Ugovori_OPULJP3[[#This Row],[Bespovratna sredstva - EU dio - HRK]]/7.5345</f>
        <v>58399.700975512642</v>
      </c>
      <c r="Q223" s="59">
        <f>Ugovori_OPULJP3[[#This Row],[Bespovratna sredstva - Ukupno (EU+Nac) HRK
= Ukupna ugovorena vrijednost bespovratnih sredstava]]*Ugovori_OPULJP3[[#This Row],[STOPA NACIONALNOG SUFINANCIRANJA %]]</f>
        <v>77649.273000000001</v>
      </c>
      <c r="R223" s="60">
        <f>Ugovori_OPULJP3[[#This Row],[Bespovratna sredstva - Nacionalni dio - HRK]]/7.5345</f>
        <v>10305.829583913996</v>
      </c>
      <c r="S223" s="59">
        <v>517661.82</v>
      </c>
      <c r="T223" s="60">
        <f>Ugovori_OPULJP3[[#This Row],[Bespovratna sredstva - Ukupno (EU+Nac) HRK
= Ukupna ugovorena vrijednost bespovratnih sredstava]]/7.5345</f>
        <v>68705.530559426639</v>
      </c>
      <c r="U223" s="59">
        <v>0</v>
      </c>
      <c r="V223" s="60">
        <f>Ugovori_OPULJP3[[#This Row],[Javni doprinos korisnika - HRK]]/7.5345</f>
        <v>0</v>
      </c>
      <c r="W223" s="59">
        <v>0</v>
      </c>
      <c r="X223" s="60">
        <f>Ugovori_OPULJP3[[#This Row],[Privatni doprinos korisnika - HRK]]/7.5345</f>
        <v>0</v>
      </c>
      <c r="Y223" s="61">
        <v>517661.82</v>
      </c>
      <c r="Z223" s="62">
        <f>Ugovori_OPULJP3[[#This Row],[UKUPNI PRIHVATLJIVI IZDACI
TOTAL ELIGIBLE EXPENDITURE
= Bespovratna sredstva ukupno + doprinos korisnika
= Ukupni prihvatljivi troškovi
= Ukupna ugovorena vrijednost projekta HRK]]/7.5345</f>
        <v>68705.530559426639</v>
      </c>
      <c r="AA223" s="53" t="s">
        <v>751</v>
      </c>
      <c r="AB223" s="53" t="s">
        <v>752</v>
      </c>
      <c r="AC223" s="52" t="s">
        <v>972</v>
      </c>
      <c r="AD223" s="52" t="s">
        <v>746</v>
      </c>
    </row>
    <row r="224" spans="1:30" ht="51" customHeight="1" x14ac:dyDescent="0.2">
      <c r="A224" s="50" t="s">
        <v>973</v>
      </c>
      <c r="B224" s="51" t="s">
        <v>742</v>
      </c>
      <c r="C224" s="52" t="s">
        <v>743</v>
      </c>
      <c r="D224" s="52" t="s">
        <v>871</v>
      </c>
      <c r="E224" s="53" t="s">
        <v>231</v>
      </c>
      <c r="F224" s="54" t="s">
        <v>974</v>
      </c>
      <c r="G224" s="54" t="s">
        <v>975</v>
      </c>
      <c r="H224" s="56">
        <v>43304</v>
      </c>
      <c r="I224" s="56">
        <v>43608</v>
      </c>
      <c r="J224" s="57" t="str">
        <f>IF(Ugovori_OPULJP3[[#This Row],[DATUM ZAVRŠETKA OPERACIJE]]&gt;DATE(2024,12,31),"u provedbi","završen")</f>
        <v>završen</v>
      </c>
      <c r="K224" s="55" t="s">
        <v>248</v>
      </c>
      <c r="L224" s="55" t="s">
        <v>248</v>
      </c>
      <c r="M224" s="58">
        <v>0.85</v>
      </c>
      <c r="N224" s="58">
        <v>0.15</v>
      </c>
      <c r="O224" s="59">
        <f>Ugovori_OPULJP3[[#This Row],[Bespovratna sredstva - Ukupno (EU+Nac) HRK
= Ukupna ugovorena vrijednost bespovratnih sredstava]]*Ugovori_OPULJP3[[#This Row],[EU STOPA SUFINANCIRANJA %
EU CO-FINANCING RATE %]]</f>
        <v>108338.3055</v>
      </c>
      <c r="P224" s="60">
        <f>Ugovori_OPULJP3[[#This Row],[Bespovratna sredstva - EU dio - HRK]]/7.5345</f>
        <v>14378.964164841727</v>
      </c>
      <c r="Q224" s="59">
        <f>Ugovori_OPULJP3[[#This Row],[Bespovratna sredstva - Ukupno (EU+Nac) HRK
= Ukupna ugovorena vrijednost bespovratnih sredstava]]*Ugovori_OPULJP3[[#This Row],[STOPA NACIONALNOG SUFINANCIRANJA %]]</f>
        <v>19118.5245</v>
      </c>
      <c r="R224" s="60">
        <f>Ugovori_OPULJP3[[#This Row],[Bespovratna sredstva - Nacionalni dio - HRK]]/7.5345</f>
        <v>2537.4642643838342</v>
      </c>
      <c r="S224" s="59">
        <v>127456.83</v>
      </c>
      <c r="T224" s="60">
        <f>Ugovori_OPULJP3[[#This Row],[Bespovratna sredstva - Ukupno (EU+Nac) HRK
= Ukupna ugovorena vrijednost bespovratnih sredstava]]/7.5345</f>
        <v>16916.428429225562</v>
      </c>
      <c r="U224" s="59">
        <v>0</v>
      </c>
      <c r="V224" s="60">
        <f>Ugovori_OPULJP3[[#This Row],[Javni doprinos korisnika - HRK]]/7.5345</f>
        <v>0</v>
      </c>
      <c r="W224" s="59">
        <v>0</v>
      </c>
      <c r="X224" s="60">
        <f>Ugovori_OPULJP3[[#This Row],[Privatni doprinos korisnika - HRK]]/7.5345</f>
        <v>0</v>
      </c>
      <c r="Y224" s="61">
        <v>127456.83</v>
      </c>
      <c r="Z224" s="62">
        <f>Ugovori_OPULJP3[[#This Row],[UKUPNI PRIHVATLJIVI IZDACI
TOTAL ELIGIBLE EXPENDITURE
= Bespovratna sredstva ukupno + doprinos korisnika
= Ukupni prihvatljivi troškovi
= Ukupna ugovorena vrijednost projekta HRK]]/7.5345</f>
        <v>16916.428429225562</v>
      </c>
      <c r="AA224" s="53" t="s">
        <v>751</v>
      </c>
      <c r="AB224" s="53" t="s">
        <v>752</v>
      </c>
      <c r="AC224" s="52" t="s">
        <v>976</v>
      </c>
      <c r="AD224" s="52" t="s">
        <v>746</v>
      </c>
    </row>
    <row r="225" spans="1:30" ht="51" customHeight="1" x14ac:dyDescent="0.2">
      <c r="A225" s="50" t="s">
        <v>977</v>
      </c>
      <c r="B225" s="51" t="s">
        <v>742</v>
      </c>
      <c r="C225" s="52" t="s">
        <v>743</v>
      </c>
      <c r="D225" s="52" t="s">
        <v>871</v>
      </c>
      <c r="E225" s="53" t="s">
        <v>231</v>
      </c>
      <c r="F225" s="54" t="s">
        <v>978</v>
      </c>
      <c r="G225" s="54" t="s">
        <v>979</v>
      </c>
      <c r="H225" s="56">
        <v>43304</v>
      </c>
      <c r="I225" s="56">
        <v>43669</v>
      </c>
      <c r="J225" s="57" t="str">
        <f>IF(Ugovori_OPULJP3[[#This Row],[DATUM ZAVRŠETKA OPERACIJE]]&gt;DATE(2024,12,31),"u provedbi","završen")</f>
        <v>završen</v>
      </c>
      <c r="K225" s="55" t="s">
        <v>980</v>
      </c>
      <c r="L225" s="55" t="s">
        <v>36</v>
      </c>
      <c r="M225" s="58">
        <v>0.85</v>
      </c>
      <c r="N225" s="58">
        <v>0.15</v>
      </c>
      <c r="O225" s="59">
        <f>Ugovori_OPULJP3[[#This Row],[Bespovratna sredstva - Ukupno (EU+Nac) HRK
= Ukupna ugovorena vrijednost bespovratnih sredstava]]*Ugovori_OPULJP3[[#This Row],[EU STOPA SUFINANCIRANJA %
EU CO-FINANCING RATE %]]</f>
        <v>262406.86600000004</v>
      </c>
      <c r="P225" s="60">
        <f>Ugovori_OPULJP3[[#This Row],[Bespovratna sredstva - EU dio - HRK]]/7.5345</f>
        <v>34827.376202800457</v>
      </c>
      <c r="Q225" s="59">
        <f>Ugovori_OPULJP3[[#This Row],[Bespovratna sredstva - Ukupno (EU+Nac) HRK
= Ukupna ugovorena vrijednost bespovratnih sredstava]]*Ugovori_OPULJP3[[#This Row],[STOPA NACIONALNOG SUFINANCIRANJA %]]</f>
        <v>46307.094000000005</v>
      </c>
      <c r="R225" s="60">
        <f>Ugovori_OPULJP3[[#This Row],[Bespovratna sredstva - Nacionalni dio - HRK]]/7.5345</f>
        <v>6146.0075652000796</v>
      </c>
      <c r="S225" s="59">
        <v>308713.96000000002</v>
      </c>
      <c r="T225" s="60">
        <f>Ugovori_OPULJP3[[#This Row],[Bespovratna sredstva - Ukupno (EU+Nac) HRK
= Ukupna ugovorena vrijednost bespovratnih sredstava]]/7.5345</f>
        <v>40973.383768000531</v>
      </c>
      <c r="U225" s="59">
        <v>0</v>
      </c>
      <c r="V225" s="60">
        <f>Ugovori_OPULJP3[[#This Row],[Javni doprinos korisnika - HRK]]/7.5345</f>
        <v>0</v>
      </c>
      <c r="W225" s="59">
        <v>0</v>
      </c>
      <c r="X225" s="60">
        <f>Ugovori_OPULJP3[[#This Row],[Privatni doprinos korisnika - HRK]]/7.5345</f>
        <v>0</v>
      </c>
      <c r="Y225" s="61">
        <v>308713.96000000002</v>
      </c>
      <c r="Z225" s="62">
        <f>Ugovori_OPULJP3[[#This Row],[UKUPNI PRIHVATLJIVI IZDACI
TOTAL ELIGIBLE EXPENDITURE
= Bespovratna sredstva ukupno + doprinos korisnika
= Ukupni prihvatljivi troškovi
= Ukupna ugovorena vrijednost projekta HRK]]/7.5345</f>
        <v>40973.383768000531</v>
      </c>
      <c r="AA225" s="53" t="s">
        <v>751</v>
      </c>
      <c r="AB225" s="53" t="s">
        <v>752</v>
      </c>
      <c r="AC225" s="52" t="s">
        <v>981</v>
      </c>
      <c r="AD225" s="52" t="s">
        <v>746</v>
      </c>
    </row>
    <row r="226" spans="1:30" ht="51" customHeight="1" x14ac:dyDescent="0.2">
      <c r="A226" s="50" t="s">
        <v>982</v>
      </c>
      <c r="B226" s="51" t="s">
        <v>742</v>
      </c>
      <c r="C226" s="52" t="s">
        <v>743</v>
      </c>
      <c r="D226" s="52" t="s">
        <v>871</v>
      </c>
      <c r="E226" s="53" t="s">
        <v>231</v>
      </c>
      <c r="F226" s="54" t="s">
        <v>983</v>
      </c>
      <c r="G226" s="54" t="s">
        <v>984</v>
      </c>
      <c r="H226" s="56">
        <v>43344</v>
      </c>
      <c r="I226" s="56">
        <v>43586</v>
      </c>
      <c r="J226" s="57" t="str">
        <f>IF(Ugovori_OPULJP3[[#This Row],[DATUM ZAVRŠETKA OPERACIJE]]&gt;DATE(2024,12,31),"u provedbi","završen")</f>
        <v>završen</v>
      </c>
      <c r="K226" s="55" t="s">
        <v>36</v>
      </c>
      <c r="L226" s="55" t="s">
        <v>36</v>
      </c>
      <c r="M226" s="58">
        <v>0.85</v>
      </c>
      <c r="N226" s="58">
        <v>0.15</v>
      </c>
      <c r="O226" s="59">
        <f>Ugovori_OPULJP3[[#This Row],[Bespovratna sredstva - Ukupno (EU+Nac) HRK
= Ukupna ugovorena vrijednost bespovratnih sredstava]]*Ugovori_OPULJP3[[#This Row],[EU STOPA SUFINANCIRANJA %
EU CO-FINANCING RATE %]]</f>
        <v>326519.64600000001</v>
      </c>
      <c r="P226" s="60">
        <f>Ugovori_OPULJP3[[#This Row],[Bespovratna sredstva - EU dio - HRK]]/7.5345</f>
        <v>43336.604419669522</v>
      </c>
      <c r="Q226" s="59">
        <f>Ugovori_OPULJP3[[#This Row],[Bespovratna sredstva - Ukupno (EU+Nac) HRK
= Ukupna ugovorena vrijednost bespovratnih sredstava]]*Ugovori_OPULJP3[[#This Row],[STOPA NACIONALNOG SUFINANCIRANJA %]]</f>
        <v>57621.114000000001</v>
      </c>
      <c r="R226" s="60">
        <f>Ugovori_OPULJP3[[#This Row],[Bespovratna sredstva - Nacionalni dio - HRK]]/7.5345</f>
        <v>7647.6360740593273</v>
      </c>
      <c r="S226" s="59">
        <v>384140.76</v>
      </c>
      <c r="T226" s="60">
        <f>Ugovori_OPULJP3[[#This Row],[Bespovratna sredstva - Ukupno (EU+Nac) HRK
= Ukupna ugovorena vrijednost bespovratnih sredstava]]/7.5345</f>
        <v>50984.240493728845</v>
      </c>
      <c r="U226" s="59">
        <v>0</v>
      </c>
      <c r="V226" s="60">
        <f>Ugovori_OPULJP3[[#This Row],[Javni doprinos korisnika - HRK]]/7.5345</f>
        <v>0</v>
      </c>
      <c r="W226" s="59">
        <v>0</v>
      </c>
      <c r="X226" s="60">
        <f>Ugovori_OPULJP3[[#This Row],[Privatni doprinos korisnika - HRK]]/7.5345</f>
        <v>0</v>
      </c>
      <c r="Y226" s="61">
        <v>384140.76</v>
      </c>
      <c r="Z226" s="62">
        <f>Ugovori_OPULJP3[[#This Row],[UKUPNI PRIHVATLJIVI IZDACI
TOTAL ELIGIBLE EXPENDITURE
= Bespovratna sredstva ukupno + doprinos korisnika
= Ukupni prihvatljivi troškovi
= Ukupna ugovorena vrijednost projekta HRK]]/7.5345</f>
        <v>50984.240493728845</v>
      </c>
      <c r="AA226" s="53" t="s">
        <v>751</v>
      </c>
      <c r="AB226" s="53" t="s">
        <v>752</v>
      </c>
      <c r="AC226" s="52" t="s">
        <v>985</v>
      </c>
      <c r="AD226" s="52" t="s">
        <v>746</v>
      </c>
    </row>
    <row r="227" spans="1:30" ht="51" customHeight="1" x14ac:dyDescent="0.2">
      <c r="A227" s="50" t="s">
        <v>986</v>
      </c>
      <c r="B227" s="51" t="s">
        <v>742</v>
      </c>
      <c r="C227" s="52" t="s">
        <v>743</v>
      </c>
      <c r="D227" s="52" t="s">
        <v>871</v>
      </c>
      <c r="E227" s="53" t="s">
        <v>231</v>
      </c>
      <c r="F227" s="54" t="s">
        <v>987</v>
      </c>
      <c r="G227" s="54" t="s">
        <v>988</v>
      </c>
      <c r="H227" s="56">
        <v>43304</v>
      </c>
      <c r="I227" s="56">
        <v>43669</v>
      </c>
      <c r="J227" s="57" t="str">
        <f>IF(Ugovori_OPULJP3[[#This Row],[DATUM ZAVRŠETKA OPERACIJE]]&gt;DATE(2024,12,31),"u provedbi","završen")</f>
        <v>završen</v>
      </c>
      <c r="K227" s="55" t="s">
        <v>337</v>
      </c>
      <c r="L227" s="55" t="s">
        <v>337</v>
      </c>
      <c r="M227" s="58">
        <v>0.85</v>
      </c>
      <c r="N227" s="58">
        <v>0.15</v>
      </c>
      <c r="O227" s="59">
        <f>Ugovori_OPULJP3[[#This Row],[Bespovratna sredstva - Ukupno (EU+Nac) HRK
= Ukupna ugovorena vrijednost bespovratnih sredstava]]*Ugovori_OPULJP3[[#This Row],[EU STOPA SUFINANCIRANJA %
EU CO-FINANCING RATE %]]</f>
        <v>182731.72500000001</v>
      </c>
      <c r="P227" s="60">
        <f>Ugovori_OPULJP3[[#This Row],[Bespovratna sredstva - EU dio - HRK]]/7.5345</f>
        <v>24252.667728449134</v>
      </c>
      <c r="Q227" s="59">
        <f>Ugovori_OPULJP3[[#This Row],[Bespovratna sredstva - Ukupno (EU+Nac) HRK
= Ukupna ugovorena vrijednost bespovratnih sredstava]]*Ugovori_OPULJP3[[#This Row],[STOPA NACIONALNOG SUFINANCIRANJA %]]</f>
        <v>32246.774999999998</v>
      </c>
      <c r="R227" s="60">
        <f>Ugovori_OPULJP3[[#This Row],[Bespovratna sredstva - Nacionalni dio - HRK]]/7.5345</f>
        <v>4279.8825403145529</v>
      </c>
      <c r="S227" s="59">
        <v>214978.5</v>
      </c>
      <c r="T227" s="60">
        <f>Ugovori_OPULJP3[[#This Row],[Bespovratna sredstva - Ukupno (EU+Nac) HRK
= Ukupna ugovorena vrijednost bespovratnih sredstava]]/7.5345</f>
        <v>28532.550268763687</v>
      </c>
      <c r="U227" s="59">
        <v>0</v>
      </c>
      <c r="V227" s="60">
        <f>Ugovori_OPULJP3[[#This Row],[Javni doprinos korisnika - HRK]]/7.5345</f>
        <v>0</v>
      </c>
      <c r="W227" s="59">
        <v>0</v>
      </c>
      <c r="X227" s="60">
        <f>Ugovori_OPULJP3[[#This Row],[Privatni doprinos korisnika - HRK]]/7.5345</f>
        <v>0</v>
      </c>
      <c r="Y227" s="61">
        <v>214978.5</v>
      </c>
      <c r="Z227" s="62">
        <f>Ugovori_OPULJP3[[#This Row],[UKUPNI PRIHVATLJIVI IZDACI
TOTAL ELIGIBLE EXPENDITURE
= Bespovratna sredstva ukupno + doprinos korisnika
= Ukupni prihvatljivi troškovi
= Ukupna ugovorena vrijednost projekta HRK]]/7.5345</f>
        <v>28532.550268763687</v>
      </c>
      <c r="AA227" s="53" t="s">
        <v>751</v>
      </c>
      <c r="AB227" s="53" t="s">
        <v>752</v>
      </c>
      <c r="AC227" s="52" t="s">
        <v>989</v>
      </c>
      <c r="AD227" s="52" t="s">
        <v>746</v>
      </c>
    </row>
    <row r="228" spans="1:30" ht="51" customHeight="1" x14ac:dyDescent="0.2">
      <c r="A228" s="50" t="s">
        <v>990</v>
      </c>
      <c r="B228" s="51" t="s">
        <v>742</v>
      </c>
      <c r="C228" s="52" t="s">
        <v>743</v>
      </c>
      <c r="D228" s="52" t="s">
        <v>871</v>
      </c>
      <c r="E228" s="53" t="s">
        <v>231</v>
      </c>
      <c r="F228" s="54" t="s">
        <v>991</v>
      </c>
      <c r="G228" s="54" t="s">
        <v>992</v>
      </c>
      <c r="H228" s="56">
        <v>43304</v>
      </c>
      <c r="I228" s="56">
        <v>43669</v>
      </c>
      <c r="J228" s="57" t="str">
        <f>IF(Ugovori_OPULJP3[[#This Row],[DATUM ZAVRŠETKA OPERACIJE]]&gt;DATE(2024,12,31),"u provedbi","završen")</f>
        <v>završen</v>
      </c>
      <c r="K228" s="55" t="s">
        <v>78</v>
      </c>
      <c r="L228" s="55" t="s">
        <v>78</v>
      </c>
      <c r="M228" s="58">
        <v>0.85</v>
      </c>
      <c r="N228" s="58">
        <v>0.15</v>
      </c>
      <c r="O228" s="59">
        <f>Ugovori_OPULJP3[[#This Row],[Bespovratna sredstva - Ukupno (EU+Nac) HRK
= Ukupna ugovorena vrijednost bespovratnih sredstava]]*Ugovori_OPULJP3[[#This Row],[EU STOPA SUFINANCIRANJA %
EU CO-FINANCING RATE %]]</f>
        <v>343757.85</v>
      </c>
      <c r="P228" s="60">
        <f>Ugovori_OPULJP3[[#This Row],[Bespovratna sredstva - EU dio - HRK]]/7.5345</f>
        <v>45624.507266573753</v>
      </c>
      <c r="Q228" s="59">
        <f>Ugovori_OPULJP3[[#This Row],[Bespovratna sredstva - Ukupno (EU+Nac) HRK
= Ukupna ugovorena vrijednost bespovratnih sredstava]]*Ugovori_OPULJP3[[#This Row],[STOPA NACIONALNOG SUFINANCIRANJA %]]</f>
        <v>60663.149999999994</v>
      </c>
      <c r="R228" s="60">
        <f>Ugovori_OPULJP3[[#This Row],[Bespovratna sredstva - Nacionalni dio - HRK]]/7.5345</f>
        <v>8051.3836352777216</v>
      </c>
      <c r="S228" s="59">
        <v>404421</v>
      </c>
      <c r="T228" s="60">
        <f>Ugovori_OPULJP3[[#This Row],[Bespovratna sredstva - Ukupno (EU+Nac) HRK
= Ukupna ugovorena vrijednost bespovratnih sredstava]]/7.5345</f>
        <v>53675.890901851482</v>
      </c>
      <c r="U228" s="59">
        <v>0</v>
      </c>
      <c r="V228" s="60">
        <f>Ugovori_OPULJP3[[#This Row],[Javni doprinos korisnika - HRK]]/7.5345</f>
        <v>0</v>
      </c>
      <c r="W228" s="59">
        <v>0</v>
      </c>
      <c r="X228" s="60">
        <f>Ugovori_OPULJP3[[#This Row],[Privatni doprinos korisnika - HRK]]/7.5345</f>
        <v>0</v>
      </c>
      <c r="Y228" s="61">
        <v>404421</v>
      </c>
      <c r="Z228" s="62">
        <f>Ugovori_OPULJP3[[#This Row],[UKUPNI PRIHVATLJIVI IZDACI
TOTAL ELIGIBLE EXPENDITURE
= Bespovratna sredstva ukupno + doprinos korisnika
= Ukupni prihvatljivi troškovi
= Ukupna ugovorena vrijednost projekta HRK]]/7.5345</f>
        <v>53675.890901851482</v>
      </c>
      <c r="AA228" s="53" t="s">
        <v>751</v>
      </c>
      <c r="AB228" s="53" t="s">
        <v>752</v>
      </c>
      <c r="AC228" s="52" t="s">
        <v>993</v>
      </c>
      <c r="AD228" s="52" t="s">
        <v>746</v>
      </c>
    </row>
    <row r="229" spans="1:30" ht="51" customHeight="1" x14ac:dyDescent="0.2">
      <c r="A229" s="50" t="s">
        <v>994</v>
      </c>
      <c r="B229" s="51" t="s">
        <v>742</v>
      </c>
      <c r="C229" s="52" t="s">
        <v>743</v>
      </c>
      <c r="D229" s="52" t="s">
        <v>871</v>
      </c>
      <c r="E229" s="53" t="s">
        <v>231</v>
      </c>
      <c r="F229" s="54" t="s">
        <v>995</v>
      </c>
      <c r="G229" s="54" t="s">
        <v>307</v>
      </c>
      <c r="H229" s="56">
        <v>43304</v>
      </c>
      <c r="I229" s="56">
        <v>43731</v>
      </c>
      <c r="J229" s="57" t="str">
        <f>IF(Ugovori_OPULJP3[[#This Row],[DATUM ZAVRŠETKA OPERACIJE]]&gt;DATE(2024,12,31),"u provedbi","završen")</f>
        <v>završen</v>
      </c>
      <c r="K229" s="55" t="s">
        <v>996</v>
      </c>
      <c r="L229" s="55" t="s">
        <v>36</v>
      </c>
      <c r="M229" s="58">
        <v>0.85</v>
      </c>
      <c r="N229" s="58">
        <v>0.15</v>
      </c>
      <c r="O229" s="59">
        <f>Ugovori_OPULJP3[[#This Row],[Bespovratna sredstva - Ukupno (EU+Nac) HRK
= Ukupna ugovorena vrijednost bespovratnih sredstava]]*Ugovori_OPULJP3[[#This Row],[EU STOPA SUFINANCIRANJA %
EU CO-FINANCING RATE %]]</f>
        <v>538347.11750000005</v>
      </c>
      <c r="P229" s="60">
        <f>Ugovori_OPULJP3[[#This Row],[Bespovratna sredstva - EU dio - HRK]]/7.5345</f>
        <v>71450.941336518677</v>
      </c>
      <c r="Q229" s="59">
        <f>Ugovori_OPULJP3[[#This Row],[Bespovratna sredstva - Ukupno (EU+Nac) HRK
= Ukupna ugovorena vrijednost bespovratnih sredstava]]*Ugovori_OPULJP3[[#This Row],[STOPA NACIONALNOG SUFINANCIRANJA %]]</f>
        <v>95002.43250000001</v>
      </c>
      <c r="R229" s="60">
        <f>Ugovori_OPULJP3[[#This Row],[Bespovratna sredstva - Nacionalni dio - HRK]]/7.5345</f>
        <v>12608.989647620945</v>
      </c>
      <c r="S229" s="59">
        <v>633349.55000000005</v>
      </c>
      <c r="T229" s="60">
        <f>Ugovori_OPULJP3[[#This Row],[Bespovratna sredstva - Ukupno (EU+Nac) HRK
= Ukupna ugovorena vrijednost bespovratnih sredstava]]/7.5345</f>
        <v>84059.930984139632</v>
      </c>
      <c r="U229" s="59">
        <v>0</v>
      </c>
      <c r="V229" s="60">
        <f>Ugovori_OPULJP3[[#This Row],[Javni doprinos korisnika - HRK]]/7.5345</f>
        <v>0</v>
      </c>
      <c r="W229" s="59">
        <v>0</v>
      </c>
      <c r="X229" s="60">
        <f>Ugovori_OPULJP3[[#This Row],[Privatni doprinos korisnika - HRK]]/7.5345</f>
        <v>0</v>
      </c>
      <c r="Y229" s="61">
        <v>633349.55000000005</v>
      </c>
      <c r="Z229" s="62">
        <f>Ugovori_OPULJP3[[#This Row],[UKUPNI PRIHVATLJIVI IZDACI
TOTAL ELIGIBLE EXPENDITURE
= Bespovratna sredstva ukupno + doprinos korisnika
= Ukupni prihvatljivi troškovi
= Ukupna ugovorena vrijednost projekta HRK]]/7.5345</f>
        <v>84059.930984139632</v>
      </c>
      <c r="AA229" s="53" t="s">
        <v>751</v>
      </c>
      <c r="AB229" s="53" t="s">
        <v>752</v>
      </c>
      <c r="AC229" s="52" t="s">
        <v>997</v>
      </c>
      <c r="AD229" s="52" t="s">
        <v>746</v>
      </c>
    </row>
    <row r="230" spans="1:30" ht="51" customHeight="1" x14ac:dyDescent="0.2">
      <c r="A230" s="50" t="s">
        <v>998</v>
      </c>
      <c r="B230" s="51" t="s">
        <v>742</v>
      </c>
      <c r="C230" s="52" t="s">
        <v>743</v>
      </c>
      <c r="D230" s="52" t="s">
        <v>871</v>
      </c>
      <c r="E230" s="53" t="s">
        <v>231</v>
      </c>
      <c r="F230" s="54" t="s">
        <v>999</v>
      </c>
      <c r="G230" s="54" t="s">
        <v>1000</v>
      </c>
      <c r="H230" s="56">
        <v>43304</v>
      </c>
      <c r="I230" s="56">
        <v>43669</v>
      </c>
      <c r="J230" s="57" t="str">
        <f>IF(Ugovori_OPULJP3[[#This Row],[DATUM ZAVRŠETKA OPERACIJE]]&gt;DATE(2024,12,31),"u provedbi","završen")</f>
        <v>završen</v>
      </c>
      <c r="K230" s="55" t="s">
        <v>185</v>
      </c>
      <c r="L230" s="55" t="s">
        <v>185</v>
      </c>
      <c r="M230" s="58">
        <v>0.85</v>
      </c>
      <c r="N230" s="58">
        <v>0.15</v>
      </c>
      <c r="O230" s="59">
        <f>Ugovori_OPULJP3[[#This Row],[Bespovratna sredstva - Ukupno (EU+Nac) HRK
= Ukupna ugovorena vrijednost bespovratnih sredstava]]*Ugovori_OPULJP3[[#This Row],[EU STOPA SUFINANCIRANJA %
EU CO-FINANCING RATE %]]</f>
        <v>207630.71549999999</v>
      </c>
      <c r="P230" s="60">
        <f>Ugovori_OPULJP3[[#This Row],[Bespovratna sredstva - EU dio - HRK]]/7.5345</f>
        <v>27557.331674298224</v>
      </c>
      <c r="Q230" s="59">
        <f>Ugovori_OPULJP3[[#This Row],[Bespovratna sredstva - Ukupno (EU+Nac) HRK
= Ukupna ugovorena vrijednost bespovratnih sredstava]]*Ugovori_OPULJP3[[#This Row],[STOPA NACIONALNOG SUFINANCIRANJA %]]</f>
        <v>36640.714499999995</v>
      </c>
      <c r="R230" s="60">
        <f>Ugovori_OPULJP3[[#This Row],[Bespovratna sredstva - Nacionalni dio - HRK]]/7.5345</f>
        <v>4863.0585307585097</v>
      </c>
      <c r="S230" s="59">
        <v>244271.43</v>
      </c>
      <c r="T230" s="60">
        <f>Ugovori_OPULJP3[[#This Row],[Bespovratna sredstva - Ukupno (EU+Nac) HRK
= Ukupna ugovorena vrijednost bespovratnih sredstava]]/7.5345</f>
        <v>32420.390205056738</v>
      </c>
      <c r="U230" s="59">
        <v>0</v>
      </c>
      <c r="V230" s="60">
        <f>Ugovori_OPULJP3[[#This Row],[Javni doprinos korisnika - HRK]]/7.5345</f>
        <v>0</v>
      </c>
      <c r="W230" s="59">
        <v>0</v>
      </c>
      <c r="X230" s="60">
        <f>Ugovori_OPULJP3[[#This Row],[Privatni doprinos korisnika - HRK]]/7.5345</f>
        <v>0</v>
      </c>
      <c r="Y230" s="61">
        <v>244271.43</v>
      </c>
      <c r="Z230" s="62">
        <f>Ugovori_OPULJP3[[#This Row],[UKUPNI PRIHVATLJIVI IZDACI
TOTAL ELIGIBLE EXPENDITURE
= Bespovratna sredstva ukupno + doprinos korisnika
= Ukupni prihvatljivi troškovi
= Ukupna ugovorena vrijednost projekta HRK]]/7.5345</f>
        <v>32420.390205056738</v>
      </c>
      <c r="AA230" s="53" t="s">
        <v>751</v>
      </c>
      <c r="AB230" s="53" t="s">
        <v>752</v>
      </c>
      <c r="AC230" s="52" t="s">
        <v>1001</v>
      </c>
      <c r="AD230" s="52" t="s">
        <v>746</v>
      </c>
    </row>
    <row r="231" spans="1:30" ht="51" customHeight="1" x14ac:dyDescent="0.2">
      <c r="A231" s="50" t="s">
        <v>1002</v>
      </c>
      <c r="B231" s="51" t="s">
        <v>742</v>
      </c>
      <c r="C231" s="52" t="s">
        <v>743</v>
      </c>
      <c r="D231" s="52" t="s">
        <v>871</v>
      </c>
      <c r="E231" s="53" t="s">
        <v>231</v>
      </c>
      <c r="F231" s="54" t="s">
        <v>1003</v>
      </c>
      <c r="G231" s="54" t="s">
        <v>1004</v>
      </c>
      <c r="H231" s="56">
        <v>43313</v>
      </c>
      <c r="I231" s="56">
        <v>43800</v>
      </c>
      <c r="J231" s="57" t="str">
        <f>IF(Ugovori_OPULJP3[[#This Row],[DATUM ZAVRŠETKA OPERACIJE]]&gt;DATE(2024,12,31),"u provedbi","završen")</f>
        <v>završen</v>
      </c>
      <c r="K231" s="55" t="s">
        <v>78</v>
      </c>
      <c r="L231" s="55" t="s">
        <v>36</v>
      </c>
      <c r="M231" s="58">
        <v>0.85</v>
      </c>
      <c r="N231" s="58">
        <v>0.15</v>
      </c>
      <c r="O231" s="59">
        <f>Ugovori_OPULJP3[[#This Row],[Bespovratna sredstva - Ukupno (EU+Nac) HRK
= Ukupna ugovorena vrijednost bespovratnih sredstava]]*Ugovori_OPULJP3[[#This Row],[EU STOPA SUFINANCIRANJA %
EU CO-FINANCING RATE %]]</f>
        <v>505604.11449999997</v>
      </c>
      <c r="P231" s="60">
        <f>Ugovori_OPULJP3[[#This Row],[Bespovratna sredstva - EU dio - HRK]]/7.5345</f>
        <v>67105.198022430151</v>
      </c>
      <c r="Q231" s="59">
        <f>Ugovori_OPULJP3[[#This Row],[Bespovratna sredstva - Ukupno (EU+Nac) HRK
= Ukupna ugovorena vrijednost bespovratnih sredstava]]*Ugovori_OPULJP3[[#This Row],[STOPA NACIONALNOG SUFINANCIRANJA %]]</f>
        <v>89224.255499999999</v>
      </c>
      <c r="R231" s="60">
        <f>Ugovori_OPULJP3[[#This Row],[Bespovratna sredstva - Nacionalni dio - HRK]]/7.5345</f>
        <v>11842.093768664145</v>
      </c>
      <c r="S231" s="59">
        <v>594828.37</v>
      </c>
      <c r="T231" s="60">
        <f>Ugovori_OPULJP3[[#This Row],[Bespovratna sredstva - Ukupno (EU+Nac) HRK
= Ukupna ugovorena vrijednost bespovratnih sredstava]]/7.5345</f>
        <v>78947.291791094292</v>
      </c>
      <c r="U231" s="59">
        <v>0</v>
      </c>
      <c r="V231" s="60">
        <f>Ugovori_OPULJP3[[#This Row],[Javni doprinos korisnika - HRK]]/7.5345</f>
        <v>0</v>
      </c>
      <c r="W231" s="59">
        <v>0</v>
      </c>
      <c r="X231" s="60">
        <f>Ugovori_OPULJP3[[#This Row],[Privatni doprinos korisnika - HRK]]/7.5345</f>
        <v>0</v>
      </c>
      <c r="Y231" s="61">
        <v>594828.37</v>
      </c>
      <c r="Z231" s="62">
        <f>Ugovori_OPULJP3[[#This Row],[UKUPNI PRIHVATLJIVI IZDACI
TOTAL ELIGIBLE EXPENDITURE
= Bespovratna sredstva ukupno + doprinos korisnika
= Ukupni prihvatljivi troškovi
= Ukupna ugovorena vrijednost projekta HRK]]/7.5345</f>
        <v>78947.291791094292</v>
      </c>
      <c r="AA231" s="53" t="s">
        <v>751</v>
      </c>
      <c r="AB231" s="53" t="s">
        <v>752</v>
      </c>
      <c r="AC231" s="52" t="s">
        <v>1005</v>
      </c>
      <c r="AD231" s="52" t="s">
        <v>746</v>
      </c>
    </row>
    <row r="232" spans="1:30" ht="51" customHeight="1" x14ac:dyDescent="0.2">
      <c r="A232" s="50" t="s">
        <v>1006</v>
      </c>
      <c r="B232" s="51" t="s">
        <v>742</v>
      </c>
      <c r="C232" s="52" t="s">
        <v>743</v>
      </c>
      <c r="D232" s="52" t="s">
        <v>871</v>
      </c>
      <c r="E232" s="53" t="s">
        <v>231</v>
      </c>
      <c r="F232" s="54" t="s">
        <v>1007</v>
      </c>
      <c r="G232" s="54" t="s">
        <v>1008</v>
      </c>
      <c r="H232" s="56">
        <v>43304</v>
      </c>
      <c r="I232" s="56">
        <v>43488</v>
      </c>
      <c r="J232" s="57" t="str">
        <f>IF(Ugovori_OPULJP3[[#This Row],[DATUM ZAVRŠETKA OPERACIJE]]&gt;DATE(2024,12,31),"u provedbi","završen")</f>
        <v>završen</v>
      </c>
      <c r="K232" s="55" t="s">
        <v>36</v>
      </c>
      <c r="L232" s="55" t="s">
        <v>36</v>
      </c>
      <c r="M232" s="58">
        <v>0.85</v>
      </c>
      <c r="N232" s="58">
        <v>0.15</v>
      </c>
      <c r="O232" s="59">
        <f>Ugovori_OPULJP3[[#This Row],[Bespovratna sredstva - Ukupno (EU+Nac) HRK
= Ukupna ugovorena vrijednost bespovratnih sredstava]]*Ugovori_OPULJP3[[#This Row],[EU STOPA SUFINANCIRANJA %
EU CO-FINANCING RATE %]]</f>
        <v>164990.69500000001</v>
      </c>
      <c r="P232" s="60">
        <f>Ugovori_OPULJP3[[#This Row],[Bespovratna sredstva - EU dio - HRK]]/7.5345</f>
        <v>21898.028402681</v>
      </c>
      <c r="Q232" s="59">
        <f>Ugovori_OPULJP3[[#This Row],[Bespovratna sredstva - Ukupno (EU+Nac) HRK
= Ukupna ugovorena vrijednost bespovratnih sredstava]]*Ugovori_OPULJP3[[#This Row],[STOPA NACIONALNOG SUFINANCIRANJA %]]</f>
        <v>29116.005000000001</v>
      </c>
      <c r="R232" s="60">
        <f>Ugovori_OPULJP3[[#This Row],[Bespovratna sredstva - Nacionalni dio - HRK]]/7.5345</f>
        <v>3864.3579534142941</v>
      </c>
      <c r="S232" s="59">
        <v>194106.7</v>
      </c>
      <c r="T232" s="60">
        <f>Ugovori_OPULJP3[[#This Row],[Bespovratna sredstva - Ukupno (EU+Nac) HRK
= Ukupna ugovorena vrijednost bespovratnih sredstava]]/7.5345</f>
        <v>25762.386356095296</v>
      </c>
      <c r="U232" s="59">
        <v>0</v>
      </c>
      <c r="V232" s="60">
        <f>Ugovori_OPULJP3[[#This Row],[Javni doprinos korisnika - HRK]]/7.5345</f>
        <v>0</v>
      </c>
      <c r="W232" s="59">
        <v>0</v>
      </c>
      <c r="X232" s="60">
        <f>Ugovori_OPULJP3[[#This Row],[Privatni doprinos korisnika - HRK]]/7.5345</f>
        <v>0</v>
      </c>
      <c r="Y232" s="61">
        <v>194106.7</v>
      </c>
      <c r="Z232" s="62">
        <f>Ugovori_OPULJP3[[#This Row],[UKUPNI PRIHVATLJIVI IZDACI
TOTAL ELIGIBLE EXPENDITURE
= Bespovratna sredstva ukupno + doprinos korisnika
= Ukupni prihvatljivi troškovi
= Ukupna ugovorena vrijednost projekta HRK]]/7.5345</f>
        <v>25762.386356095296</v>
      </c>
      <c r="AA232" s="53" t="s">
        <v>751</v>
      </c>
      <c r="AB232" s="53" t="s">
        <v>752</v>
      </c>
      <c r="AC232" s="52" t="s">
        <v>1009</v>
      </c>
      <c r="AD232" s="52" t="s">
        <v>746</v>
      </c>
    </row>
    <row r="233" spans="1:30" ht="51" customHeight="1" x14ac:dyDescent="0.2">
      <c r="A233" s="50" t="s">
        <v>1010</v>
      </c>
      <c r="B233" s="51" t="s">
        <v>742</v>
      </c>
      <c r="C233" s="52" t="s">
        <v>743</v>
      </c>
      <c r="D233" s="52" t="s">
        <v>871</v>
      </c>
      <c r="E233" s="53" t="s">
        <v>231</v>
      </c>
      <c r="F233" s="54" t="s">
        <v>1011</v>
      </c>
      <c r="G233" s="54" t="s">
        <v>1012</v>
      </c>
      <c r="H233" s="56">
        <v>43304</v>
      </c>
      <c r="I233" s="56">
        <v>43731</v>
      </c>
      <c r="J233" s="57" t="str">
        <f>IF(Ugovori_OPULJP3[[#This Row],[DATUM ZAVRŠETKA OPERACIJE]]&gt;DATE(2024,12,31),"u provedbi","završen")</f>
        <v>završen</v>
      </c>
      <c r="K233" s="55" t="s">
        <v>129</v>
      </c>
      <c r="L233" s="55" t="s">
        <v>129</v>
      </c>
      <c r="M233" s="58">
        <v>0.85</v>
      </c>
      <c r="N233" s="58">
        <v>0.15</v>
      </c>
      <c r="O233" s="59">
        <f>Ugovori_OPULJP3[[#This Row],[Bespovratna sredstva - Ukupno (EU+Nac) HRK
= Ukupna ugovorena vrijednost bespovratnih sredstava]]*Ugovori_OPULJP3[[#This Row],[EU STOPA SUFINANCIRANJA %
EU CO-FINANCING RATE %]]</f>
        <v>503658.71100000001</v>
      </c>
      <c r="P233" s="60">
        <f>Ugovori_OPULJP3[[#This Row],[Bespovratna sredstva - EU dio - HRK]]/7.5345</f>
        <v>66846.998606410503</v>
      </c>
      <c r="Q233" s="59">
        <f>Ugovori_OPULJP3[[#This Row],[Bespovratna sredstva - Ukupno (EU+Nac) HRK
= Ukupna ugovorena vrijednost bespovratnih sredstava]]*Ugovori_OPULJP3[[#This Row],[STOPA NACIONALNOG SUFINANCIRANJA %]]</f>
        <v>88880.949000000008</v>
      </c>
      <c r="R233" s="60">
        <f>Ugovori_OPULJP3[[#This Row],[Bespovratna sredstva - Nacionalni dio - HRK]]/7.5345</f>
        <v>11796.52916583715</v>
      </c>
      <c r="S233" s="59">
        <v>592539.66</v>
      </c>
      <c r="T233" s="60">
        <f>Ugovori_OPULJP3[[#This Row],[Bespovratna sredstva - Ukupno (EU+Nac) HRK
= Ukupna ugovorena vrijednost bespovratnih sredstava]]/7.5345</f>
        <v>78643.52777224766</v>
      </c>
      <c r="U233" s="59">
        <v>0</v>
      </c>
      <c r="V233" s="60">
        <f>Ugovori_OPULJP3[[#This Row],[Javni doprinos korisnika - HRK]]/7.5345</f>
        <v>0</v>
      </c>
      <c r="W233" s="59">
        <v>0</v>
      </c>
      <c r="X233" s="60">
        <f>Ugovori_OPULJP3[[#This Row],[Privatni doprinos korisnika - HRK]]/7.5345</f>
        <v>0</v>
      </c>
      <c r="Y233" s="61">
        <v>592539.66</v>
      </c>
      <c r="Z233" s="62">
        <f>Ugovori_OPULJP3[[#This Row],[UKUPNI PRIHVATLJIVI IZDACI
TOTAL ELIGIBLE EXPENDITURE
= Bespovratna sredstva ukupno + doprinos korisnika
= Ukupni prihvatljivi troškovi
= Ukupna ugovorena vrijednost projekta HRK]]/7.5345</f>
        <v>78643.52777224766</v>
      </c>
      <c r="AA233" s="53" t="s">
        <v>751</v>
      </c>
      <c r="AB233" s="53" t="s">
        <v>752</v>
      </c>
      <c r="AC233" s="52" t="s">
        <v>1013</v>
      </c>
      <c r="AD233" s="52" t="s">
        <v>746</v>
      </c>
    </row>
    <row r="234" spans="1:30" ht="51" customHeight="1" x14ac:dyDescent="0.2">
      <c r="A234" s="50" t="s">
        <v>1014</v>
      </c>
      <c r="B234" s="51" t="s">
        <v>742</v>
      </c>
      <c r="C234" s="52" t="s">
        <v>743</v>
      </c>
      <c r="D234" s="52" t="s">
        <v>871</v>
      </c>
      <c r="E234" s="53" t="s">
        <v>231</v>
      </c>
      <c r="F234" s="54" t="s">
        <v>1015</v>
      </c>
      <c r="G234" s="54" t="s">
        <v>1016</v>
      </c>
      <c r="H234" s="56">
        <v>43329</v>
      </c>
      <c r="I234" s="56">
        <v>43816</v>
      </c>
      <c r="J234" s="57" t="str">
        <f>IF(Ugovori_OPULJP3[[#This Row],[DATUM ZAVRŠETKA OPERACIJE]]&gt;DATE(2024,12,31),"u provedbi","završen")</f>
        <v>završen</v>
      </c>
      <c r="K234" s="55" t="s">
        <v>36</v>
      </c>
      <c r="L234" s="55" t="s">
        <v>36</v>
      </c>
      <c r="M234" s="58">
        <v>0.85</v>
      </c>
      <c r="N234" s="58">
        <v>0.15</v>
      </c>
      <c r="O234" s="59">
        <f>Ugovori_OPULJP3[[#This Row],[Bespovratna sredstva - Ukupno (EU+Nac) HRK
= Ukupna ugovorena vrijednost bespovratnih sredstava]]*Ugovori_OPULJP3[[#This Row],[EU STOPA SUFINANCIRANJA %
EU CO-FINANCING RATE %]]</f>
        <v>818562.31649999996</v>
      </c>
      <c r="P234" s="60">
        <f>Ugovori_OPULJP3[[#This Row],[Bespovratna sredstva - EU dio - HRK]]/7.5345</f>
        <v>108641.88950826199</v>
      </c>
      <c r="Q234" s="59">
        <f>Ugovori_OPULJP3[[#This Row],[Bespovratna sredstva - Ukupno (EU+Nac) HRK
= Ukupna ugovorena vrijednost bespovratnih sredstava]]*Ugovori_OPULJP3[[#This Row],[STOPA NACIONALNOG SUFINANCIRANJA %]]</f>
        <v>144452.1735</v>
      </c>
      <c r="R234" s="60">
        <f>Ugovori_OPULJP3[[#This Row],[Bespovratna sredstva - Nacionalni dio - HRK]]/7.5345</f>
        <v>19172.098148516823</v>
      </c>
      <c r="S234" s="59">
        <v>963014.49</v>
      </c>
      <c r="T234" s="60">
        <f>Ugovori_OPULJP3[[#This Row],[Bespovratna sredstva - Ukupno (EU+Nac) HRK
= Ukupna ugovorena vrijednost bespovratnih sredstava]]/7.5345</f>
        <v>127813.98765677882</v>
      </c>
      <c r="U234" s="59">
        <v>0</v>
      </c>
      <c r="V234" s="60">
        <f>Ugovori_OPULJP3[[#This Row],[Javni doprinos korisnika - HRK]]/7.5345</f>
        <v>0</v>
      </c>
      <c r="W234" s="59">
        <v>0</v>
      </c>
      <c r="X234" s="60">
        <f>Ugovori_OPULJP3[[#This Row],[Privatni doprinos korisnika - HRK]]/7.5345</f>
        <v>0</v>
      </c>
      <c r="Y234" s="61">
        <v>963014.49</v>
      </c>
      <c r="Z234" s="62">
        <f>Ugovori_OPULJP3[[#This Row],[UKUPNI PRIHVATLJIVI IZDACI
TOTAL ELIGIBLE EXPENDITURE
= Bespovratna sredstva ukupno + doprinos korisnika
= Ukupni prihvatljivi troškovi
= Ukupna ugovorena vrijednost projekta HRK]]/7.5345</f>
        <v>127813.98765677882</v>
      </c>
      <c r="AA234" s="53" t="s">
        <v>751</v>
      </c>
      <c r="AB234" s="53" t="s">
        <v>752</v>
      </c>
      <c r="AC234" s="52" t="s">
        <v>1017</v>
      </c>
      <c r="AD234" s="52" t="s">
        <v>746</v>
      </c>
    </row>
    <row r="235" spans="1:30" ht="51" customHeight="1" x14ac:dyDescent="0.2">
      <c r="A235" s="50" t="s">
        <v>1018</v>
      </c>
      <c r="B235" s="51" t="s">
        <v>742</v>
      </c>
      <c r="C235" s="52" t="s">
        <v>743</v>
      </c>
      <c r="D235" s="52" t="s">
        <v>871</v>
      </c>
      <c r="E235" s="53" t="s">
        <v>231</v>
      </c>
      <c r="F235" s="54" t="s">
        <v>1019</v>
      </c>
      <c r="G235" s="54" t="s">
        <v>1020</v>
      </c>
      <c r="H235" s="56">
        <v>43304</v>
      </c>
      <c r="I235" s="56">
        <v>43792</v>
      </c>
      <c r="J235" s="57" t="str">
        <f>IF(Ugovori_OPULJP3[[#This Row],[DATUM ZAVRŠETKA OPERACIJE]]&gt;DATE(2024,12,31),"u provedbi","završen")</f>
        <v>završen</v>
      </c>
      <c r="K235" s="55" t="s">
        <v>98</v>
      </c>
      <c r="L235" s="55" t="s">
        <v>98</v>
      </c>
      <c r="M235" s="58">
        <v>0.85</v>
      </c>
      <c r="N235" s="58">
        <v>0.15</v>
      </c>
      <c r="O235" s="59">
        <f>Ugovori_OPULJP3[[#This Row],[Bespovratna sredstva - Ukupno (EU+Nac) HRK
= Ukupna ugovorena vrijednost bespovratnih sredstava]]*Ugovori_OPULJP3[[#This Row],[EU STOPA SUFINANCIRANJA %
EU CO-FINANCING RATE %]]</f>
        <v>471898.46100000001</v>
      </c>
      <c r="P235" s="60">
        <f>Ugovori_OPULJP3[[#This Row],[Bespovratna sredstva - EU dio - HRK]]/7.5345</f>
        <v>62631.689030459886</v>
      </c>
      <c r="Q235" s="59">
        <f>Ugovori_OPULJP3[[#This Row],[Bespovratna sredstva - Ukupno (EU+Nac) HRK
= Ukupna ugovorena vrijednost bespovratnih sredstava]]*Ugovori_OPULJP3[[#This Row],[STOPA NACIONALNOG SUFINANCIRANJA %]]</f>
        <v>83276.199000000008</v>
      </c>
      <c r="R235" s="60">
        <f>Ugovori_OPULJP3[[#This Row],[Bespovratna sredstva - Nacionalni dio - HRK]]/7.5345</f>
        <v>11052.651005375274</v>
      </c>
      <c r="S235" s="59">
        <v>555174.66</v>
      </c>
      <c r="T235" s="60">
        <f>Ugovori_OPULJP3[[#This Row],[Bespovratna sredstva - Ukupno (EU+Nac) HRK
= Ukupna ugovorena vrijednost bespovratnih sredstava]]/7.5345</f>
        <v>73684.340035835165</v>
      </c>
      <c r="U235" s="59">
        <v>0</v>
      </c>
      <c r="V235" s="60">
        <f>Ugovori_OPULJP3[[#This Row],[Javni doprinos korisnika - HRK]]/7.5345</f>
        <v>0</v>
      </c>
      <c r="W235" s="59">
        <v>0</v>
      </c>
      <c r="X235" s="60">
        <f>Ugovori_OPULJP3[[#This Row],[Privatni doprinos korisnika - HRK]]/7.5345</f>
        <v>0</v>
      </c>
      <c r="Y235" s="61">
        <v>555174.66</v>
      </c>
      <c r="Z235" s="62">
        <f>Ugovori_OPULJP3[[#This Row],[UKUPNI PRIHVATLJIVI IZDACI
TOTAL ELIGIBLE EXPENDITURE
= Bespovratna sredstva ukupno + doprinos korisnika
= Ukupni prihvatljivi troškovi
= Ukupna ugovorena vrijednost projekta HRK]]/7.5345</f>
        <v>73684.340035835165</v>
      </c>
      <c r="AA235" s="53" t="s">
        <v>751</v>
      </c>
      <c r="AB235" s="53" t="s">
        <v>752</v>
      </c>
      <c r="AC235" s="52" t="s">
        <v>1021</v>
      </c>
      <c r="AD235" s="52" t="s">
        <v>746</v>
      </c>
    </row>
    <row r="236" spans="1:30" ht="51" customHeight="1" x14ac:dyDescent="0.2">
      <c r="A236" s="50" t="s">
        <v>1022</v>
      </c>
      <c r="B236" s="51" t="s">
        <v>742</v>
      </c>
      <c r="C236" s="52" t="s">
        <v>743</v>
      </c>
      <c r="D236" s="52" t="s">
        <v>871</v>
      </c>
      <c r="E236" s="53" t="s">
        <v>231</v>
      </c>
      <c r="F236" s="54" t="s">
        <v>1023</v>
      </c>
      <c r="G236" s="54" t="s">
        <v>1024</v>
      </c>
      <c r="H236" s="56">
        <v>43358</v>
      </c>
      <c r="I236" s="56">
        <v>43631</v>
      </c>
      <c r="J236" s="57" t="str">
        <f>IF(Ugovori_OPULJP3[[#This Row],[DATUM ZAVRŠETKA OPERACIJE]]&gt;DATE(2024,12,31),"u provedbi","završen")</f>
        <v>završen</v>
      </c>
      <c r="K236" s="55" t="s">
        <v>1025</v>
      </c>
      <c r="L236" s="55" t="s">
        <v>36</v>
      </c>
      <c r="M236" s="58">
        <v>0.85</v>
      </c>
      <c r="N236" s="58">
        <v>0.15</v>
      </c>
      <c r="O236" s="59">
        <f>Ugovori_OPULJP3[[#This Row],[Bespovratna sredstva - Ukupno (EU+Nac) HRK
= Ukupna ugovorena vrijednost bespovratnih sredstava]]*Ugovori_OPULJP3[[#This Row],[EU STOPA SUFINANCIRANJA %
EU CO-FINANCING RATE %]]</f>
        <v>644184.30649999995</v>
      </c>
      <c r="P236" s="60">
        <f>Ugovori_OPULJP3[[#This Row],[Bespovratna sredstva - EU dio - HRK]]/7.5345</f>
        <v>85497.950295308241</v>
      </c>
      <c r="Q236" s="59">
        <f>Ugovori_OPULJP3[[#This Row],[Bespovratna sredstva - Ukupno (EU+Nac) HRK
= Ukupna ugovorena vrijednost bespovratnih sredstava]]*Ugovori_OPULJP3[[#This Row],[STOPA NACIONALNOG SUFINANCIRANJA %]]</f>
        <v>113679.58349999999</v>
      </c>
      <c r="R236" s="60">
        <f>Ugovori_OPULJP3[[#This Row],[Bespovratna sredstva - Nacionalni dio - HRK]]/7.5345</f>
        <v>15087.873581524984</v>
      </c>
      <c r="S236" s="59">
        <v>757863.89</v>
      </c>
      <c r="T236" s="60">
        <f>Ugovori_OPULJP3[[#This Row],[Bespovratna sredstva - Ukupno (EU+Nac) HRK
= Ukupna ugovorena vrijednost bespovratnih sredstava]]/7.5345</f>
        <v>100585.82387683322</v>
      </c>
      <c r="U236" s="59">
        <v>0</v>
      </c>
      <c r="V236" s="60">
        <f>Ugovori_OPULJP3[[#This Row],[Javni doprinos korisnika - HRK]]/7.5345</f>
        <v>0</v>
      </c>
      <c r="W236" s="59">
        <v>0</v>
      </c>
      <c r="X236" s="60">
        <f>Ugovori_OPULJP3[[#This Row],[Privatni doprinos korisnika - HRK]]/7.5345</f>
        <v>0</v>
      </c>
      <c r="Y236" s="61">
        <v>757863.89</v>
      </c>
      <c r="Z236" s="62">
        <f>Ugovori_OPULJP3[[#This Row],[UKUPNI PRIHVATLJIVI IZDACI
TOTAL ELIGIBLE EXPENDITURE
= Bespovratna sredstva ukupno + doprinos korisnika
= Ukupni prihvatljivi troškovi
= Ukupna ugovorena vrijednost projekta HRK]]/7.5345</f>
        <v>100585.82387683322</v>
      </c>
      <c r="AA236" s="53" t="s">
        <v>751</v>
      </c>
      <c r="AB236" s="53" t="s">
        <v>752</v>
      </c>
      <c r="AC236" s="52" t="s">
        <v>1026</v>
      </c>
      <c r="AD236" s="52" t="s">
        <v>746</v>
      </c>
    </row>
    <row r="237" spans="1:30" ht="51" customHeight="1" x14ac:dyDescent="0.2">
      <c r="A237" s="50" t="s">
        <v>1027</v>
      </c>
      <c r="B237" s="51" t="s">
        <v>742</v>
      </c>
      <c r="C237" s="52" t="s">
        <v>743</v>
      </c>
      <c r="D237" s="52" t="s">
        <v>871</v>
      </c>
      <c r="E237" s="53" t="s">
        <v>231</v>
      </c>
      <c r="F237" s="54" t="s">
        <v>1028</v>
      </c>
      <c r="G237" s="54" t="s">
        <v>1029</v>
      </c>
      <c r="H237" s="56">
        <v>43344</v>
      </c>
      <c r="I237" s="56">
        <v>43709</v>
      </c>
      <c r="J237" s="57" t="str">
        <f>IF(Ugovori_OPULJP3[[#This Row],[DATUM ZAVRŠETKA OPERACIJE]]&gt;DATE(2024,12,31),"u provedbi","završen")</f>
        <v>završen</v>
      </c>
      <c r="K237" s="55" t="s">
        <v>1030</v>
      </c>
      <c r="L237" s="55" t="s">
        <v>36</v>
      </c>
      <c r="M237" s="58">
        <v>0.85</v>
      </c>
      <c r="N237" s="58">
        <v>0.15</v>
      </c>
      <c r="O237" s="59">
        <f>Ugovori_OPULJP3[[#This Row],[Bespovratna sredstva - Ukupno (EU+Nac) HRK
= Ukupna ugovorena vrijednost bespovratnih sredstava]]*Ugovori_OPULJP3[[#This Row],[EU STOPA SUFINANCIRANJA %
EU CO-FINANCING RATE %]]</f>
        <v>773822.52399999998</v>
      </c>
      <c r="P237" s="60">
        <f>Ugovori_OPULJP3[[#This Row],[Bespovratna sredstva - EU dio - HRK]]/7.5345</f>
        <v>102703.89859977436</v>
      </c>
      <c r="Q237" s="59">
        <f>Ugovori_OPULJP3[[#This Row],[Bespovratna sredstva - Ukupno (EU+Nac) HRK
= Ukupna ugovorena vrijednost bespovratnih sredstava]]*Ugovori_OPULJP3[[#This Row],[STOPA NACIONALNOG SUFINANCIRANJA %]]</f>
        <v>136556.916</v>
      </c>
      <c r="R237" s="60">
        <f>Ugovori_OPULJP3[[#This Row],[Bespovratna sredstva - Nacionalni dio - HRK]]/7.5345</f>
        <v>18124.21739996018</v>
      </c>
      <c r="S237" s="59">
        <v>910379.44</v>
      </c>
      <c r="T237" s="60">
        <f>Ugovori_OPULJP3[[#This Row],[Bespovratna sredstva - Ukupno (EU+Nac) HRK
= Ukupna ugovorena vrijednost bespovratnih sredstava]]/7.5345</f>
        <v>120828.11599973454</v>
      </c>
      <c r="U237" s="59">
        <v>0</v>
      </c>
      <c r="V237" s="60">
        <f>Ugovori_OPULJP3[[#This Row],[Javni doprinos korisnika - HRK]]/7.5345</f>
        <v>0</v>
      </c>
      <c r="W237" s="59">
        <v>0</v>
      </c>
      <c r="X237" s="60">
        <f>Ugovori_OPULJP3[[#This Row],[Privatni doprinos korisnika - HRK]]/7.5345</f>
        <v>0</v>
      </c>
      <c r="Y237" s="61">
        <v>910379.44</v>
      </c>
      <c r="Z237" s="62">
        <f>Ugovori_OPULJP3[[#This Row],[UKUPNI PRIHVATLJIVI IZDACI
TOTAL ELIGIBLE EXPENDITURE
= Bespovratna sredstva ukupno + doprinos korisnika
= Ukupni prihvatljivi troškovi
= Ukupna ugovorena vrijednost projekta HRK]]/7.5345</f>
        <v>120828.11599973454</v>
      </c>
      <c r="AA237" s="53" t="s">
        <v>751</v>
      </c>
      <c r="AB237" s="53" t="s">
        <v>752</v>
      </c>
      <c r="AC237" s="52" t="s">
        <v>1031</v>
      </c>
      <c r="AD237" s="52" t="s">
        <v>746</v>
      </c>
    </row>
    <row r="238" spans="1:30" ht="51" customHeight="1" x14ac:dyDescent="0.2">
      <c r="A238" s="50" t="s">
        <v>1032</v>
      </c>
      <c r="B238" s="51" t="s">
        <v>742</v>
      </c>
      <c r="C238" s="52" t="s">
        <v>743</v>
      </c>
      <c r="D238" s="52" t="s">
        <v>871</v>
      </c>
      <c r="E238" s="53" t="s">
        <v>231</v>
      </c>
      <c r="F238" s="54" t="s">
        <v>1033</v>
      </c>
      <c r="G238" s="54" t="s">
        <v>1034</v>
      </c>
      <c r="H238" s="56">
        <v>43304</v>
      </c>
      <c r="I238" s="56">
        <v>43700</v>
      </c>
      <c r="J238" s="57" t="str">
        <f>IF(Ugovori_OPULJP3[[#This Row],[DATUM ZAVRŠETKA OPERACIJE]]&gt;DATE(2024,12,31),"u provedbi","završen")</f>
        <v>završen</v>
      </c>
      <c r="K238" s="55" t="s">
        <v>1035</v>
      </c>
      <c r="L238" s="55" t="s">
        <v>36</v>
      </c>
      <c r="M238" s="58">
        <v>0.85</v>
      </c>
      <c r="N238" s="58">
        <v>0.15</v>
      </c>
      <c r="O238" s="59">
        <f>Ugovori_OPULJP3[[#This Row],[Bespovratna sredstva - Ukupno (EU+Nac) HRK
= Ukupna ugovorena vrijednost bespovratnih sredstava]]*Ugovori_OPULJP3[[#This Row],[EU STOPA SUFINANCIRANJA %
EU CO-FINANCING RATE %]]</f>
        <v>591021.94050000003</v>
      </c>
      <c r="P238" s="60">
        <f>Ugovori_OPULJP3[[#This Row],[Bespovratna sredstva - EU dio - HRK]]/7.5345</f>
        <v>78442.091777822017</v>
      </c>
      <c r="Q238" s="59">
        <f>Ugovori_OPULJP3[[#This Row],[Bespovratna sredstva - Ukupno (EU+Nac) HRK
= Ukupna ugovorena vrijednost bespovratnih sredstava]]*Ugovori_OPULJP3[[#This Row],[STOPA NACIONALNOG SUFINANCIRANJA %]]</f>
        <v>104297.98950000001</v>
      </c>
      <c r="R238" s="60">
        <f>Ugovori_OPULJP3[[#This Row],[Bespovratna sredstva - Nacionalni dio - HRK]]/7.5345</f>
        <v>13842.722078439181</v>
      </c>
      <c r="S238" s="59">
        <v>695319.93</v>
      </c>
      <c r="T238" s="60">
        <f>Ugovori_OPULJP3[[#This Row],[Bespovratna sredstva - Ukupno (EU+Nac) HRK
= Ukupna ugovorena vrijednost bespovratnih sredstava]]/7.5345</f>
        <v>92284.8138562612</v>
      </c>
      <c r="U238" s="59">
        <v>0</v>
      </c>
      <c r="V238" s="60">
        <f>Ugovori_OPULJP3[[#This Row],[Javni doprinos korisnika - HRK]]/7.5345</f>
        <v>0</v>
      </c>
      <c r="W238" s="59">
        <v>0</v>
      </c>
      <c r="X238" s="60">
        <f>Ugovori_OPULJP3[[#This Row],[Privatni doprinos korisnika - HRK]]/7.5345</f>
        <v>0</v>
      </c>
      <c r="Y238" s="61">
        <v>695319.93</v>
      </c>
      <c r="Z238" s="62">
        <f>Ugovori_OPULJP3[[#This Row],[UKUPNI PRIHVATLJIVI IZDACI
TOTAL ELIGIBLE EXPENDITURE
= Bespovratna sredstva ukupno + doprinos korisnika
= Ukupni prihvatljivi troškovi
= Ukupna ugovorena vrijednost projekta HRK]]/7.5345</f>
        <v>92284.8138562612</v>
      </c>
      <c r="AA238" s="53" t="s">
        <v>751</v>
      </c>
      <c r="AB238" s="53" t="s">
        <v>752</v>
      </c>
      <c r="AC238" s="52" t="s">
        <v>1036</v>
      </c>
      <c r="AD238" s="52" t="s">
        <v>746</v>
      </c>
    </row>
    <row r="239" spans="1:30" ht="51" customHeight="1" x14ac:dyDescent="0.2">
      <c r="A239" s="50" t="s">
        <v>1037</v>
      </c>
      <c r="B239" s="51" t="s">
        <v>742</v>
      </c>
      <c r="C239" s="52" t="s">
        <v>743</v>
      </c>
      <c r="D239" s="52" t="s">
        <v>871</v>
      </c>
      <c r="E239" s="53" t="s">
        <v>231</v>
      </c>
      <c r="F239" s="54" t="s">
        <v>1038</v>
      </c>
      <c r="G239" s="54" t="s">
        <v>1039</v>
      </c>
      <c r="H239" s="56">
        <v>43304</v>
      </c>
      <c r="I239" s="56">
        <v>43488</v>
      </c>
      <c r="J239" s="57" t="str">
        <f>IF(Ugovori_OPULJP3[[#This Row],[DATUM ZAVRŠETKA OPERACIJE]]&gt;DATE(2024,12,31),"u provedbi","završen")</f>
        <v>završen</v>
      </c>
      <c r="K239" s="55" t="s">
        <v>370</v>
      </c>
      <c r="L239" s="55" t="s">
        <v>370</v>
      </c>
      <c r="M239" s="58">
        <v>0.85</v>
      </c>
      <c r="N239" s="58">
        <v>0.15</v>
      </c>
      <c r="O239" s="59">
        <f>Ugovori_OPULJP3[[#This Row],[Bespovratna sredstva - Ukupno (EU+Nac) HRK
= Ukupna ugovorena vrijednost bespovratnih sredstava]]*Ugovori_OPULJP3[[#This Row],[EU STOPA SUFINANCIRANJA %
EU CO-FINANCING RATE %]]</f>
        <v>104326.62850000001</v>
      </c>
      <c r="P239" s="60">
        <f>Ugovori_OPULJP3[[#This Row],[Bespovratna sredstva - EU dio - HRK]]/7.5345</f>
        <v>13846.523126949367</v>
      </c>
      <c r="Q239" s="59">
        <f>Ugovori_OPULJP3[[#This Row],[Bespovratna sredstva - Ukupno (EU+Nac) HRK
= Ukupna ugovorena vrijednost bespovratnih sredstava]]*Ugovori_OPULJP3[[#This Row],[STOPA NACIONALNOG SUFINANCIRANJA %]]</f>
        <v>18410.5815</v>
      </c>
      <c r="R239" s="60">
        <f>Ugovori_OPULJP3[[#This Row],[Bespovratna sredstva - Nacionalni dio - HRK]]/7.5345</f>
        <v>2443.5040812263587</v>
      </c>
      <c r="S239" s="59">
        <v>122737.21</v>
      </c>
      <c r="T239" s="60">
        <f>Ugovori_OPULJP3[[#This Row],[Bespovratna sredstva - Ukupno (EU+Nac) HRK
= Ukupna ugovorena vrijednost bespovratnih sredstava]]/7.5345</f>
        <v>16290.027208175725</v>
      </c>
      <c r="U239" s="59">
        <v>0</v>
      </c>
      <c r="V239" s="60">
        <f>Ugovori_OPULJP3[[#This Row],[Javni doprinos korisnika - HRK]]/7.5345</f>
        <v>0</v>
      </c>
      <c r="W239" s="59">
        <v>0</v>
      </c>
      <c r="X239" s="60">
        <f>Ugovori_OPULJP3[[#This Row],[Privatni doprinos korisnika - HRK]]/7.5345</f>
        <v>0</v>
      </c>
      <c r="Y239" s="61">
        <v>122737.21</v>
      </c>
      <c r="Z239" s="62">
        <f>Ugovori_OPULJP3[[#This Row],[UKUPNI PRIHVATLJIVI IZDACI
TOTAL ELIGIBLE EXPENDITURE
= Bespovratna sredstva ukupno + doprinos korisnika
= Ukupni prihvatljivi troškovi
= Ukupna ugovorena vrijednost projekta HRK]]/7.5345</f>
        <v>16290.027208175725</v>
      </c>
      <c r="AA239" s="53" t="s">
        <v>751</v>
      </c>
      <c r="AB239" s="53" t="s">
        <v>752</v>
      </c>
      <c r="AC239" s="52" t="s">
        <v>1040</v>
      </c>
      <c r="AD239" s="52" t="s">
        <v>746</v>
      </c>
    </row>
    <row r="240" spans="1:30" ht="51" customHeight="1" x14ac:dyDescent="0.2">
      <c r="A240" s="50" t="s">
        <v>1041</v>
      </c>
      <c r="B240" s="51" t="s">
        <v>742</v>
      </c>
      <c r="C240" s="52" t="s">
        <v>743</v>
      </c>
      <c r="D240" s="52" t="s">
        <v>1042</v>
      </c>
      <c r="E240" s="53" t="s">
        <v>231</v>
      </c>
      <c r="F240" s="54" t="s">
        <v>1043</v>
      </c>
      <c r="G240" s="54" t="s">
        <v>167</v>
      </c>
      <c r="H240" s="56">
        <v>43238</v>
      </c>
      <c r="I240" s="56">
        <v>43969</v>
      </c>
      <c r="J240" s="57" t="str">
        <f>IF(Ugovori_OPULJP3[[#This Row],[DATUM ZAVRŠETKA OPERACIJE]]&gt;DATE(2024,12,31),"u provedbi","završen")</f>
        <v>završen</v>
      </c>
      <c r="K240" s="55" t="s">
        <v>36</v>
      </c>
      <c r="L240" s="55" t="s">
        <v>36</v>
      </c>
      <c r="M240" s="58">
        <v>0.85</v>
      </c>
      <c r="N240" s="58">
        <v>0.15</v>
      </c>
      <c r="O240" s="59">
        <f>Ugovori_OPULJP3[[#This Row],[Bespovratna sredstva - Ukupno (EU+Nac) HRK
= Ukupna ugovorena vrijednost bespovratnih sredstava]]*Ugovori_OPULJP3[[#This Row],[EU STOPA SUFINANCIRANJA %
EU CO-FINANCING RATE %]]</f>
        <v>1268817.1340000001</v>
      </c>
      <c r="P240" s="60">
        <f>Ugovori_OPULJP3[[#This Row],[Bespovratna sredstva - EU dio - HRK]]/7.5345</f>
        <v>168400.97338907691</v>
      </c>
      <c r="Q240" s="59">
        <f>Ugovori_OPULJP3[[#This Row],[Bespovratna sredstva - Ukupno (EU+Nac) HRK
= Ukupna ugovorena vrijednost bespovratnih sredstava]]*Ugovori_OPULJP3[[#This Row],[STOPA NACIONALNOG SUFINANCIRANJA %]]</f>
        <v>223908.90599999999</v>
      </c>
      <c r="R240" s="60">
        <f>Ugovori_OPULJP3[[#This Row],[Bespovratna sredstva - Nacionalni dio - HRK]]/7.5345</f>
        <v>29717.818833366509</v>
      </c>
      <c r="S240" s="59">
        <v>1492726.04</v>
      </c>
      <c r="T240" s="60">
        <f>Ugovori_OPULJP3[[#This Row],[Bespovratna sredstva - Ukupno (EU+Nac) HRK
= Ukupna ugovorena vrijednost bespovratnih sredstava]]/7.5345</f>
        <v>198118.79222244342</v>
      </c>
      <c r="U240" s="59">
        <v>0</v>
      </c>
      <c r="V240" s="60">
        <f>Ugovori_OPULJP3[[#This Row],[Javni doprinos korisnika - HRK]]/7.5345</f>
        <v>0</v>
      </c>
      <c r="W240" s="59">
        <v>0</v>
      </c>
      <c r="X240" s="60">
        <f>Ugovori_OPULJP3[[#This Row],[Privatni doprinos korisnika - HRK]]/7.5345</f>
        <v>0</v>
      </c>
      <c r="Y240" s="61">
        <v>1492726.04</v>
      </c>
      <c r="Z240" s="62">
        <f>Ugovori_OPULJP3[[#This Row],[UKUPNI PRIHVATLJIVI IZDACI
TOTAL ELIGIBLE EXPENDITURE
= Bespovratna sredstva ukupno + doprinos korisnika
= Ukupni prihvatljivi troškovi
= Ukupna ugovorena vrijednost projekta HRK]]/7.5345</f>
        <v>198118.79222244342</v>
      </c>
      <c r="AA240" s="53" t="s">
        <v>37</v>
      </c>
      <c r="AB240" s="53" t="s">
        <v>752</v>
      </c>
      <c r="AC240" s="52" t="s">
        <v>1044</v>
      </c>
      <c r="AD240" s="52" t="s">
        <v>746</v>
      </c>
    </row>
    <row r="241" spans="1:30" ht="51" customHeight="1" x14ac:dyDescent="0.2">
      <c r="A241" s="50" t="s">
        <v>1045</v>
      </c>
      <c r="B241" s="51" t="s">
        <v>742</v>
      </c>
      <c r="C241" s="52" t="s">
        <v>743</v>
      </c>
      <c r="D241" s="52" t="s">
        <v>1042</v>
      </c>
      <c r="E241" s="53" t="s">
        <v>231</v>
      </c>
      <c r="F241" s="54" t="s">
        <v>1046</v>
      </c>
      <c r="G241" s="54" t="s">
        <v>1047</v>
      </c>
      <c r="H241" s="56">
        <v>43238</v>
      </c>
      <c r="I241" s="56">
        <v>44061</v>
      </c>
      <c r="J241" s="57" t="str">
        <f>IF(Ugovori_OPULJP3[[#This Row],[DATUM ZAVRŠETKA OPERACIJE]]&gt;DATE(2024,12,31),"u provedbi","završen")</f>
        <v>završen</v>
      </c>
      <c r="K241" s="55" t="s">
        <v>1048</v>
      </c>
      <c r="L241" s="55" t="s">
        <v>36</v>
      </c>
      <c r="M241" s="58">
        <v>0.85</v>
      </c>
      <c r="N241" s="58">
        <v>0.15</v>
      </c>
      <c r="O241" s="59">
        <f>Ugovori_OPULJP3[[#This Row],[Bespovratna sredstva - Ukupno (EU+Nac) HRK
= Ukupna ugovorena vrijednost bespovratnih sredstava]]*Ugovori_OPULJP3[[#This Row],[EU STOPA SUFINANCIRANJA %
EU CO-FINANCING RATE %]]</f>
        <v>476511.7</v>
      </c>
      <c r="P241" s="60">
        <f>Ugovori_OPULJP3[[#This Row],[Bespovratna sredstva - EU dio - HRK]]/7.5345</f>
        <v>63243.971066427766</v>
      </c>
      <c r="Q241" s="59">
        <f>Ugovori_OPULJP3[[#This Row],[Bespovratna sredstva - Ukupno (EU+Nac) HRK
= Ukupna ugovorena vrijednost bespovratnih sredstava]]*Ugovori_OPULJP3[[#This Row],[STOPA NACIONALNOG SUFINANCIRANJA %]]</f>
        <v>84090.3</v>
      </c>
      <c r="R241" s="60">
        <f>Ugovori_OPULJP3[[#This Row],[Bespovratna sredstva - Nacionalni dio - HRK]]/7.5345</f>
        <v>11160.70077642843</v>
      </c>
      <c r="S241" s="59">
        <v>560602</v>
      </c>
      <c r="T241" s="60">
        <f>Ugovori_OPULJP3[[#This Row],[Bespovratna sredstva - Ukupno (EU+Nac) HRK
= Ukupna ugovorena vrijednost bespovratnih sredstava]]/7.5345</f>
        <v>74404.671842856187</v>
      </c>
      <c r="U241" s="59">
        <v>0</v>
      </c>
      <c r="V241" s="60">
        <f>Ugovori_OPULJP3[[#This Row],[Javni doprinos korisnika - HRK]]/7.5345</f>
        <v>0</v>
      </c>
      <c r="W241" s="59">
        <v>0</v>
      </c>
      <c r="X241" s="60">
        <f>Ugovori_OPULJP3[[#This Row],[Privatni doprinos korisnika - HRK]]/7.5345</f>
        <v>0</v>
      </c>
      <c r="Y241" s="61">
        <v>560602</v>
      </c>
      <c r="Z241" s="62">
        <f>Ugovori_OPULJP3[[#This Row],[UKUPNI PRIHVATLJIVI IZDACI
TOTAL ELIGIBLE EXPENDITURE
= Bespovratna sredstva ukupno + doprinos korisnika
= Ukupni prihvatljivi troškovi
= Ukupna ugovorena vrijednost projekta HRK]]/7.5345</f>
        <v>74404.671842856187</v>
      </c>
      <c r="AA241" s="53" t="s">
        <v>37</v>
      </c>
      <c r="AB241" s="53" t="s">
        <v>752</v>
      </c>
      <c r="AC241" s="52" t="s">
        <v>1049</v>
      </c>
      <c r="AD241" s="52" t="s">
        <v>746</v>
      </c>
    </row>
    <row r="242" spans="1:30" ht="51" customHeight="1" x14ac:dyDescent="0.2">
      <c r="A242" s="50" t="s">
        <v>1050</v>
      </c>
      <c r="B242" s="51" t="s">
        <v>742</v>
      </c>
      <c r="C242" s="52" t="s">
        <v>743</v>
      </c>
      <c r="D242" s="52" t="s">
        <v>1042</v>
      </c>
      <c r="E242" s="53" t="s">
        <v>231</v>
      </c>
      <c r="F242" s="54" t="s">
        <v>1051</v>
      </c>
      <c r="G242" s="54" t="s">
        <v>1052</v>
      </c>
      <c r="H242" s="56">
        <v>43249</v>
      </c>
      <c r="I242" s="56">
        <v>43980</v>
      </c>
      <c r="J242" s="57" t="str">
        <f>IF(Ugovori_OPULJP3[[#This Row],[DATUM ZAVRŠETKA OPERACIJE]]&gt;DATE(2024,12,31),"u provedbi","završen")</f>
        <v>završen</v>
      </c>
      <c r="K242" s="55" t="s">
        <v>210</v>
      </c>
      <c r="L242" s="55" t="s">
        <v>210</v>
      </c>
      <c r="M242" s="58">
        <v>0.85</v>
      </c>
      <c r="N242" s="58">
        <v>0.15</v>
      </c>
      <c r="O242" s="59">
        <f>Ugovori_OPULJP3[[#This Row],[Bespovratna sredstva - Ukupno (EU+Nac) HRK
= Ukupna ugovorena vrijednost bespovratnih sredstava]]*Ugovori_OPULJP3[[#This Row],[EU STOPA SUFINANCIRANJA %
EU CO-FINANCING RATE %]]</f>
        <v>588663.02899999998</v>
      </c>
      <c r="P242" s="60">
        <f>Ugovori_OPULJP3[[#This Row],[Bespovratna sredstva - EU dio - HRK]]/7.5345</f>
        <v>78129.01041874045</v>
      </c>
      <c r="Q242" s="59">
        <f>Ugovori_OPULJP3[[#This Row],[Bespovratna sredstva - Ukupno (EU+Nac) HRK
= Ukupna ugovorena vrijednost bespovratnih sredstava]]*Ugovori_OPULJP3[[#This Row],[STOPA NACIONALNOG SUFINANCIRANJA %]]</f>
        <v>103881.711</v>
      </c>
      <c r="R242" s="60">
        <f>Ugovori_OPULJP3[[#This Row],[Bespovratna sredstva - Nacionalni dio - HRK]]/7.5345</f>
        <v>13787.47242683655</v>
      </c>
      <c r="S242" s="59">
        <v>692544.74</v>
      </c>
      <c r="T242" s="60">
        <f>Ugovori_OPULJP3[[#This Row],[Bespovratna sredstva - Ukupno (EU+Nac) HRK
= Ukupna ugovorena vrijednost bespovratnih sredstava]]/7.5345</f>
        <v>91916.482845577004</v>
      </c>
      <c r="U242" s="59">
        <v>0</v>
      </c>
      <c r="V242" s="60">
        <f>Ugovori_OPULJP3[[#This Row],[Javni doprinos korisnika - HRK]]/7.5345</f>
        <v>0</v>
      </c>
      <c r="W242" s="59">
        <v>0</v>
      </c>
      <c r="X242" s="60">
        <f>Ugovori_OPULJP3[[#This Row],[Privatni doprinos korisnika - HRK]]/7.5345</f>
        <v>0</v>
      </c>
      <c r="Y242" s="61">
        <v>692544.74</v>
      </c>
      <c r="Z242" s="62">
        <f>Ugovori_OPULJP3[[#This Row],[UKUPNI PRIHVATLJIVI IZDACI
TOTAL ELIGIBLE EXPENDITURE
= Bespovratna sredstva ukupno + doprinos korisnika
= Ukupni prihvatljivi troškovi
= Ukupna ugovorena vrijednost projekta HRK]]/7.5345</f>
        <v>91916.482845577004</v>
      </c>
      <c r="AA242" s="53" t="s">
        <v>37</v>
      </c>
      <c r="AB242" s="53" t="s">
        <v>752</v>
      </c>
      <c r="AC242" s="52" t="s">
        <v>1053</v>
      </c>
      <c r="AD242" s="52" t="s">
        <v>746</v>
      </c>
    </row>
    <row r="243" spans="1:30" ht="51" customHeight="1" x14ac:dyDescent="0.2">
      <c r="A243" s="50" t="s">
        <v>1054</v>
      </c>
      <c r="B243" s="51" t="s">
        <v>742</v>
      </c>
      <c r="C243" s="52" t="s">
        <v>743</v>
      </c>
      <c r="D243" s="52" t="s">
        <v>1042</v>
      </c>
      <c r="E243" s="53" t="s">
        <v>231</v>
      </c>
      <c r="F243" s="54" t="s">
        <v>1055</v>
      </c>
      <c r="G243" s="54" t="s">
        <v>1056</v>
      </c>
      <c r="H243" s="56">
        <v>43238</v>
      </c>
      <c r="I243" s="56">
        <v>43879</v>
      </c>
      <c r="J243" s="57" t="str">
        <f>IF(Ugovori_OPULJP3[[#This Row],[DATUM ZAVRŠETKA OPERACIJE]]&gt;DATE(2024,12,31),"u provedbi","završen")</f>
        <v>završen</v>
      </c>
      <c r="K243" s="55" t="s">
        <v>83</v>
      </c>
      <c r="L243" s="55" t="s">
        <v>83</v>
      </c>
      <c r="M243" s="58">
        <v>0.85</v>
      </c>
      <c r="N243" s="58">
        <v>0.15</v>
      </c>
      <c r="O243" s="59">
        <f>Ugovori_OPULJP3[[#This Row],[Bespovratna sredstva - Ukupno (EU+Nac) HRK
= Ukupna ugovorena vrijednost bespovratnih sredstava]]*Ugovori_OPULJP3[[#This Row],[EU STOPA SUFINANCIRANJA %
EU CO-FINANCING RATE %]]</f>
        <v>285445.36800000002</v>
      </c>
      <c r="P243" s="60">
        <f>Ugovori_OPULJP3[[#This Row],[Bespovratna sredstva - EU dio - HRK]]/7.5345</f>
        <v>37885.110889906427</v>
      </c>
      <c r="Q243" s="59">
        <f>Ugovori_OPULJP3[[#This Row],[Bespovratna sredstva - Ukupno (EU+Nac) HRK
= Ukupna ugovorena vrijednost bespovratnih sredstava]]*Ugovori_OPULJP3[[#This Row],[STOPA NACIONALNOG SUFINANCIRANJA %]]</f>
        <v>50372.712</v>
      </c>
      <c r="R243" s="60">
        <f>Ugovori_OPULJP3[[#This Row],[Bespovratna sredstva - Nacionalni dio - HRK]]/7.5345</f>
        <v>6685.6078041011342</v>
      </c>
      <c r="S243" s="59">
        <v>335818.08</v>
      </c>
      <c r="T243" s="60">
        <f>Ugovori_OPULJP3[[#This Row],[Bespovratna sredstva - Ukupno (EU+Nac) HRK
= Ukupna ugovorena vrijednost bespovratnih sredstava]]/7.5345</f>
        <v>44570.718694007563</v>
      </c>
      <c r="U243" s="59">
        <v>0</v>
      </c>
      <c r="V243" s="60">
        <f>Ugovori_OPULJP3[[#This Row],[Javni doprinos korisnika - HRK]]/7.5345</f>
        <v>0</v>
      </c>
      <c r="W243" s="59">
        <v>0</v>
      </c>
      <c r="X243" s="60">
        <f>Ugovori_OPULJP3[[#This Row],[Privatni doprinos korisnika - HRK]]/7.5345</f>
        <v>0</v>
      </c>
      <c r="Y243" s="61">
        <v>335818.08</v>
      </c>
      <c r="Z243" s="62">
        <f>Ugovori_OPULJP3[[#This Row],[UKUPNI PRIHVATLJIVI IZDACI
TOTAL ELIGIBLE EXPENDITURE
= Bespovratna sredstva ukupno + doprinos korisnika
= Ukupni prihvatljivi troškovi
= Ukupna ugovorena vrijednost projekta HRK]]/7.5345</f>
        <v>44570.718694007563</v>
      </c>
      <c r="AA243" s="53" t="s">
        <v>37</v>
      </c>
      <c r="AB243" s="53" t="s">
        <v>752</v>
      </c>
      <c r="AC243" s="52" t="s">
        <v>1057</v>
      </c>
      <c r="AD243" s="52" t="s">
        <v>746</v>
      </c>
    </row>
    <row r="244" spans="1:30" ht="51" customHeight="1" x14ac:dyDescent="0.2">
      <c r="A244" s="50" t="s">
        <v>1058</v>
      </c>
      <c r="B244" s="51" t="s">
        <v>742</v>
      </c>
      <c r="C244" s="52" t="s">
        <v>743</v>
      </c>
      <c r="D244" s="52" t="s">
        <v>1042</v>
      </c>
      <c r="E244" s="53" t="s">
        <v>231</v>
      </c>
      <c r="F244" s="54" t="s">
        <v>1059</v>
      </c>
      <c r="G244" s="54" t="s">
        <v>1060</v>
      </c>
      <c r="H244" s="56">
        <v>43238</v>
      </c>
      <c r="I244" s="56">
        <v>43787</v>
      </c>
      <c r="J244" s="57" t="str">
        <f>IF(Ugovori_OPULJP3[[#This Row],[DATUM ZAVRŠETKA OPERACIJE]]&gt;DATE(2024,12,31),"u provedbi","završen")</f>
        <v>završen</v>
      </c>
      <c r="K244" s="55" t="s">
        <v>1061</v>
      </c>
      <c r="L244" s="55" t="s">
        <v>370</v>
      </c>
      <c r="M244" s="58">
        <v>0.85</v>
      </c>
      <c r="N244" s="58">
        <v>0.15</v>
      </c>
      <c r="O244" s="59">
        <f>Ugovori_OPULJP3[[#This Row],[Bespovratna sredstva - Ukupno (EU+Nac) HRK
= Ukupna ugovorena vrijednost bespovratnih sredstava]]*Ugovori_OPULJP3[[#This Row],[EU STOPA SUFINANCIRANJA %
EU CO-FINANCING RATE %]]</f>
        <v>561727.71050000004</v>
      </c>
      <c r="P244" s="60">
        <f>Ugovori_OPULJP3[[#This Row],[Bespovratna sredstva - EU dio - HRK]]/7.5345</f>
        <v>74554.079301878024</v>
      </c>
      <c r="Q244" s="59">
        <f>Ugovori_OPULJP3[[#This Row],[Bespovratna sredstva - Ukupno (EU+Nac) HRK
= Ukupna ugovorena vrijednost bespovratnih sredstava]]*Ugovori_OPULJP3[[#This Row],[STOPA NACIONALNOG SUFINANCIRANJA %]]</f>
        <v>99128.419500000004</v>
      </c>
      <c r="R244" s="60">
        <f>Ugovori_OPULJP3[[#This Row],[Bespovratna sredstva - Nacionalni dio - HRK]]/7.5345</f>
        <v>13156.602229743181</v>
      </c>
      <c r="S244" s="59">
        <v>660856.13</v>
      </c>
      <c r="T244" s="60">
        <f>Ugovori_OPULJP3[[#This Row],[Bespovratna sredstva - Ukupno (EU+Nac) HRK
= Ukupna ugovorena vrijednost bespovratnih sredstava]]/7.5345</f>
        <v>87710.681531621201</v>
      </c>
      <c r="U244" s="59">
        <v>0</v>
      </c>
      <c r="V244" s="60">
        <f>Ugovori_OPULJP3[[#This Row],[Javni doprinos korisnika - HRK]]/7.5345</f>
        <v>0</v>
      </c>
      <c r="W244" s="59">
        <v>0</v>
      </c>
      <c r="X244" s="60">
        <f>Ugovori_OPULJP3[[#This Row],[Privatni doprinos korisnika - HRK]]/7.5345</f>
        <v>0</v>
      </c>
      <c r="Y244" s="61">
        <v>660856.13</v>
      </c>
      <c r="Z244" s="62">
        <f>Ugovori_OPULJP3[[#This Row],[UKUPNI PRIHVATLJIVI IZDACI
TOTAL ELIGIBLE EXPENDITURE
= Bespovratna sredstva ukupno + doprinos korisnika
= Ukupni prihvatljivi troškovi
= Ukupna ugovorena vrijednost projekta HRK]]/7.5345</f>
        <v>87710.681531621201</v>
      </c>
      <c r="AA244" s="53" t="s">
        <v>37</v>
      </c>
      <c r="AB244" s="53" t="s">
        <v>752</v>
      </c>
      <c r="AC244" s="52" t="s">
        <v>1062</v>
      </c>
      <c r="AD244" s="52" t="s">
        <v>746</v>
      </c>
    </row>
    <row r="245" spans="1:30" ht="51" customHeight="1" x14ac:dyDescent="0.2">
      <c r="A245" s="50" t="s">
        <v>1063</v>
      </c>
      <c r="B245" s="51" t="s">
        <v>742</v>
      </c>
      <c r="C245" s="52" t="s">
        <v>743</v>
      </c>
      <c r="D245" s="52" t="s">
        <v>1042</v>
      </c>
      <c r="E245" s="53" t="s">
        <v>231</v>
      </c>
      <c r="F245" s="54" t="s">
        <v>1064</v>
      </c>
      <c r="G245" s="71" t="s">
        <v>1065</v>
      </c>
      <c r="H245" s="56">
        <v>43238</v>
      </c>
      <c r="I245" s="56">
        <v>43695</v>
      </c>
      <c r="J245" s="57" t="str">
        <f>IF(Ugovori_OPULJP3[[#This Row],[DATUM ZAVRŠETKA OPERACIJE]]&gt;DATE(2024,12,31),"u provedbi","završen")</f>
        <v>završen</v>
      </c>
      <c r="K245" s="55" t="s">
        <v>1066</v>
      </c>
      <c r="L245" s="55" t="s">
        <v>36</v>
      </c>
      <c r="M245" s="58">
        <v>0.85</v>
      </c>
      <c r="N245" s="58">
        <v>0.15</v>
      </c>
      <c r="O245" s="59">
        <f>Ugovori_OPULJP3[[#This Row],[Bespovratna sredstva - Ukupno (EU+Nac) HRK
= Ukupna ugovorena vrijednost bespovratnih sredstava]]*Ugovori_OPULJP3[[#This Row],[EU STOPA SUFINANCIRANJA %
EU CO-FINANCING RATE %]]</f>
        <v>387425.57149999996</v>
      </c>
      <c r="P245" s="60">
        <f>Ugovori_OPULJP3[[#This Row],[Bespovratna sredstva - EU dio - HRK]]/7.5345</f>
        <v>51420.209901121503</v>
      </c>
      <c r="Q245" s="59">
        <f>Ugovori_OPULJP3[[#This Row],[Bespovratna sredstva - Ukupno (EU+Nac) HRK
= Ukupna ugovorena vrijednost bespovratnih sredstava]]*Ugovori_OPULJP3[[#This Row],[STOPA NACIONALNOG SUFINANCIRANJA %]]</f>
        <v>68369.218499999988</v>
      </c>
      <c r="R245" s="60">
        <f>Ugovori_OPULJP3[[#This Row],[Bespovratna sredstva - Nacionalni dio - HRK]]/7.5345</f>
        <v>9074.1546884332056</v>
      </c>
      <c r="S245" s="59">
        <v>455794.79</v>
      </c>
      <c r="T245" s="60">
        <f>Ugovori_OPULJP3[[#This Row],[Bespovratna sredstva - Ukupno (EU+Nac) HRK
= Ukupna ugovorena vrijednost bespovratnih sredstava]]/7.5345</f>
        <v>60494.364589554709</v>
      </c>
      <c r="U245" s="59">
        <v>0</v>
      </c>
      <c r="V245" s="60">
        <f>Ugovori_OPULJP3[[#This Row],[Javni doprinos korisnika - HRK]]/7.5345</f>
        <v>0</v>
      </c>
      <c r="W245" s="59">
        <v>0</v>
      </c>
      <c r="X245" s="60">
        <f>Ugovori_OPULJP3[[#This Row],[Privatni doprinos korisnika - HRK]]/7.5345</f>
        <v>0</v>
      </c>
      <c r="Y245" s="61">
        <v>455794.79</v>
      </c>
      <c r="Z245" s="62">
        <f>Ugovori_OPULJP3[[#This Row],[UKUPNI PRIHVATLJIVI IZDACI
TOTAL ELIGIBLE EXPENDITURE
= Bespovratna sredstva ukupno + doprinos korisnika
= Ukupni prihvatljivi troškovi
= Ukupna ugovorena vrijednost projekta HRK]]/7.5345</f>
        <v>60494.364589554709</v>
      </c>
      <c r="AA245" s="53" t="s">
        <v>37</v>
      </c>
      <c r="AB245" s="53" t="s">
        <v>752</v>
      </c>
      <c r="AC245" s="52" t="s">
        <v>1067</v>
      </c>
      <c r="AD245" s="52" t="s">
        <v>746</v>
      </c>
    </row>
    <row r="246" spans="1:30" ht="51" customHeight="1" x14ac:dyDescent="0.2">
      <c r="A246" s="50" t="s">
        <v>1068</v>
      </c>
      <c r="B246" s="51" t="s">
        <v>742</v>
      </c>
      <c r="C246" s="52" t="s">
        <v>743</v>
      </c>
      <c r="D246" s="52" t="s">
        <v>1042</v>
      </c>
      <c r="E246" s="53" t="s">
        <v>231</v>
      </c>
      <c r="F246" s="54" t="s">
        <v>1069</v>
      </c>
      <c r="G246" s="54" t="s">
        <v>1070</v>
      </c>
      <c r="H246" s="56">
        <v>43238</v>
      </c>
      <c r="I246" s="56">
        <v>43664</v>
      </c>
      <c r="J246" s="57" t="str">
        <f>IF(Ugovori_OPULJP3[[#This Row],[DATUM ZAVRŠETKA OPERACIJE]]&gt;DATE(2024,12,31),"u provedbi","završen")</f>
        <v>završen</v>
      </c>
      <c r="K246" s="55" t="s">
        <v>103</v>
      </c>
      <c r="L246" s="55" t="s">
        <v>103</v>
      </c>
      <c r="M246" s="58">
        <v>0.85</v>
      </c>
      <c r="N246" s="58">
        <v>0.15</v>
      </c>
      <c r="O246" s="59">
        <f>Ugovori_OPULJP3[[#This Row],[Bespovratna sredstva - Ukupno (EU+Nac) HRK
= Ukupna ugovorena vrijednost bespovratnih sredstava]]*Ugovori_OPULJP3[[#This Row],[EU STOPA SUFINANCIRANJA %
EU CO-FINANCING RATE %]]</f>
        <v>430701.375</v>
      </c>
      <c r="P246" s="60">
        <f>Ugovori_OPULJP3[[#This Row],[Bespovratna sredstva - EU dio - HRK]]/7.5345</f>
        <v>57163.896078041005</v>
      </c>
      <c r="Q246" s="59">
        <f>Ugovori_OPULJP3[[#This Row],[Bespovratna sredstva - Ukupno (EU+Nac) HRK
= Ukupna ugovorena vrijednost bespovratnih sredstava]]*Ugovori_OPULJP3[[#This Row],[STOPA NACIONALNOG SUFINANCIRANJA %]]</f>
        <v>76006.125</v>
      </c>
      <c r="R246" s="60">
        <f>Ugovori_OPULJP3[[#This Row],[Bespovratna sredstva - Nacionalni dio - HRK]]/7.5345</f>
        <v>10087.74636671312</v>
      </c>
      <c r="S246" s="59">
        <v>506707.5</v>
      </c>
      <c r="T246" s="60">
        <f>Ugovori_OPULJP3[[#This Row],[Bespovratna sredstva - Ukupno (EU+Nac) HRK
= Ukupna ugovorena vrijednost bespovratnih sredstava]]/7.5345</f>
        <v>67251.642444754121</v>
      </c>
      <c r="U246" s="59">
        <v>0</v>
      </c>
      <c r="V246" s="60">
        <f>Ugovori_OPULJP3[[#This Row],[Javni doprinos korisnika - HRK]]/7.5345</f>
        <v>0</v>
      </c>
      <c r="W246" s="59">
        <v>0</v>
      </c>
      <c r="X246" s="60">
        <f>Ugovori_OPULJP3[[#This Row],[Privatni doprinos korisnika - HRK]]/7.5345</f>
        <v>0</v>
      </c>
      <c r="Y246" s="61">
        <v>506707.5</v>
      </c>
      <c r="Z246" s="62">
        <f>Ugovori_OPULJP3[[#This Row],[UKUPNI PRIHVATLJIVI IZDACI
TOTAL ELIGIBLE EXPENDITURE
= Bespovratna sredstva ukupno + doprinos korisnika
= Ukupni prihvatljivi troškovi
= Ukupna ugovorena vrijednost projekta HRK]]/7.5345</f>
        <v>67251.642444754121</v>
      </c>
      <c r="AA246" s="53" t="s">
        <v>37</v>
      </c>
      <c r="AB246" s="53" t="s">
        <v>752</v>
      </c>
      <c r="AC246" s="52" t="s">
        <v>1071</v>
      </c>
      <c r="AD246" s="52" t="s">
        <v>746</v>
      </c>
    </row>
    <row r="247" spans="1:30" ht="51" customHeight="1" x14ac:dyDescent="0.2">
      <c r="A247" s="50" t="s">
        <v>1072</v>
      </c>
      <c r="B247" s="51" t="s">
        <v>742</v>
      </c>
      <c r="C247" s="52" t="s">
        <v>743</v>
      </c>
      <c r="D247" s="52" t="s">
        <v>1042</v>
      </c>
      <c r="E247" s="53" t="s">
        <v>231</v>
      </c>
      <c r="F247" s="54" t="s">
        <v>1073</v>
      </c>
      <c r="G247" s="54" t="s">
        <v>1074</v>
      </c>
      <c r="H247" s="56">
        <v>43238</v>
      </c>
      <c r="I247" s="56">
        <v>43861</v>
      </c>
      <c r="J247" s="57" t="str">
        <f>IF(Ugovori_OPULJP3[[#This Row],[DATUM ZAVRŠETKA OPERACIJE]]&gt;DATE(2024,12,31),"u provedbi","završen")</f>
        <v>završen</v>
      </c>
      <c r="K247" s="55" t="s">
        <v>210</v>
      </c>
      <c r="L247" s="55" t="s">
        <v>210</v>
      </c>
      <c r="M247" s="58">
        <v>0.85</v>
      </c>
      <c r="N247" s="58">
        <v>0.15</v>
      </c>
      <c r="O247" s="59">
        <f>Ugovori_OPULJP3[[#This Row],[Bespovratna sredstva - Ukupno (EU+Nac) HRK
= Ukupna ugovorena vrijednost bespovratnih sredstava]]*Ugovori_OPULJP3[[#This Row],[EU STOPA SUFINANCIRANJA %
EU CO-FINANCING RATE %]]</f>
        <v>1056705.125</v>
      </c>
      <c r="P247" s="60">
        <f>Ugovori_OPULJP3[[#This Row],[Bespovratna sredstva - EU dio - HRK]]/7.5345</f>
        <v>140248.87185612848</v>
      </c>
      <c r="Q247" s="59">
        <f>Ugovori_OPULJP3[[#This Row],[Bespovratna sredstva - Ukupno (EU+Nac) HRK
= Ukupna ugovorena vrijednost bespovratnih sredstava]]*Ugovori_OPULJP3[[#This Row],[STOPA NACIONALNOG SUFINANCIRANJA %]]</f>
        <v>186477.375</v>
      </c>
      <c r="R247" s="60">
        <f>Ugovori_OPULJP3[[#This Row],[Bespovratna sredstva - Nacionalni dio - HRK]]/7.5345</f>
        <v>24749.800915787378</v>
      </c>
      <c r="S247" s="59">
        <v>1243182.5</v>
      </c>
      <c r="T247" s="60">
        <f>Ugovori_OPULJP3[[#This Row],[Bespovratna sredstva - Ukupno (EU+Nac) HRK
= Ukupna ugovorena vrijednost bespovratnih sredstava]]/7.5345</f>
        <v>164998.67277191585</v>
      </c>
      <c r="U247" s="59">
        <v>0</v>
      </c>
      <c r="V247" s="60">
        <f>Ugovori_OPULJP3[[#This Row],[Javni doprinos korisnika - HRK]]/7.5345</f>
        <v>0</v>
      </c>
      <c r="W247" s="59">
        <v>0</v>
      </c>
      <c r="X247" s="60">
        <f>Ugovori_OPULJP3[[#This Row],[Privatni doprinos korisnika - HRK]]/7.5345</f>
        <v>0</v>
      </c>
      <c r="Y247" s="61">
        <v>1243182.5</v>
      </c>
      <c r="Z247" s="62">
        <f>Ugovori_OPULJP3[[#This Row],[UKUPNI PRIHVATLJIVI IZDACI
TOTAL ELIGIBLE EXPENDITURE
= Bespovratna sredstva ukupno + doprinos korisnika
= Ukupni prihvatljivi troškovi
= Ukupna ugovorena vrijednost projekta HRK]]/7.5345</f>
        <v>164998.67277191585</v>
      </c>
      <c r="AA247" s="53" t="s">
        <v>37</v>
      </c>
      <c r="AB247" s="53" t="s">
        <v>752</v>
      </c>
      <c r="AC247" s="52" t="s">
        <v>1075</v>
      </c>
      <c r="AD247" s="52" t="s">
        <v>746</v>
      </c>
    </row>
    <row r="248" spans="1:30" ht="51" customHeight="1" x14ac:dyDescent="0.2">
      <c r="A248" s="50" t="s">
        <v>1076</v>
      </c>
      <c r="B248" s="51" t="s">
        <v>742</v>
      </c>
      <c r="C248" s="52" t="s">
        <v>743</v>
      </c>
      <c r="D248" s="52" t="s">
        <v>1042</v>
      </c>
      <c r="E248" s="53" t="s">
        <v>231</v>
      </c>
      <c r="F248" s="54" t="s">
        <v>1077</v>
      </c>
      <c r="G248" s="54" t="s">
        <v>1078</v>
      </c>
      <c r="H248" s="56">
        <v>43238</v>
      </c>
      <c r="I248" s="56">
        <v>43787</v>
      </c>
      <c r="J248" s="57" t="str">
        <f>IF(Ugovori_OPULJP3[[#This Row],[DATUM ZAVRŠETKA OPERACIJE]]&gt;DATE(2024,12,31),"u provedbi","završen")</f>
        <v>završen</v>
      </c>
      <c r="K248" s="55" t="s">
        <v>424</v>
      </c>
      <c r="L248" s="55" t="s">
        <v>424</v>
      </c>
      <c r="M248" s="58">
        <v>0.85</v>
      </c>
      <c r="N248" s="58">
        <v>0.15</v>
      </c>
      <c r="O248" s="59">
        <f>Ugovori_OPULJP3[[#This Row],[Bespovratna sredstva - Ukupno (EU+Nac) HRK
= Ukupna ugovorena vrijednost bespovratnih sredstava]]*Ugovori_OPULJP3[[#This Row],[EU STOPA SUFINANCIRANJA %
EU CO-FINANCING RATE %]]</f>
        <v>588950.64350000001</v>
      </c>
      <c r="P248" s="60">
        <f>Ugovori_OPULJP3[[#This Row],[Bespovratna sredstva - EU dio - HRK]]/7.5345</f>
        <v>78167.183422921225</v>
      </c>
      <c r="Q248" s="59">
        <f>Ugovori_OPULJP3[[#This Row],[Bespovratna sredstva - Ukupno (EU+Nac) HRK
= Ukupna ugovorena vrijednost bespovratnih sredstava]]*Ugovori_OPULJP3[[#This Row],[STOPA NACIONALNOG SUFINANCIRANJA %]]</f>
        <v>103932.46649999999</v>
      </c>
      <c r="R248" s="60">
        <f>Ugovori_OPULJP3[[#This Row],[Bespovratna sredstva - Nacionalni dio - HRK]]/7.5345</f>
        <v>13794.208839339039</v>
      </c>
      <c r="S248" s="59">
        <v>692883.11</v>
      </c>
      <c r="T248" s="60">
        <f>Ugovori_OPULJP3[[#This Row],[Bespovratna sredstva - Ukupno (EU+Nac) HRK
= Ukupna ugovorena vrijednost bespovratnih sredstava]]/7.5345</f>
        <v>91961.392262260269</v>
      </c>
      <c r="U248" s="59">
        <v>0</v>
      </c>
      <c r="V248" s="60">
        <f>Ugovori_OPULJP3[[#This Row],[Javni doprinos korisnika - HRK]]/7.5345</f>
        <v>0</v>
      </c>
      <c r="W248" s="59">
        <v>0</v>
      </c>
      <c r="X248" s="60">
        <f>Ugovori_OPULJP3[[#This Row],[Privatni doprinos korisnika - HRK]]/7.5345</f>
        <v>0</v>
      </c>
      <c r="Y248" s="61">
        <v>692883.11</v>
      </c>
      <c r="Z248" s="62">
        <f>Ugovori_OPULJP3[[#This Row],[UKUPNI PRIHVATLJIVI IZDACI
TOTAL ELIGIBLE EXPENDITURE
= Bespovratna sredstva ukupno + doprinos korisnika
= Ukupni prihvatljivi troškovi
= Ukupna ugovorena vrijednost projekta HRK]]/7.5345</f>
        <v>91961.392262260269</v>
      </c>
      <c r="AA248" s="53" t="s">
        <v>37</v>
      </c>
      <c r="AB248" s="53" t="s">
        <v>752</v>
      </c>
      <c r="AC248" s="52" t="s">
        <v>1079</v>
      </c>
      <c r="AD248" s="52" t="s">
        <v>746</v>
      </c>
    </row>
    <row r="249" spans="1:30" ht="51" customHeight="1" x14ac:dyDescent="0.2">
      <c r="A249" s="50" t="s">
        <v>1080</v>
      </c>
      <c r="B249" s="51" t="s">
        <v>742</v>
      </c>
      <c r="C249" s="52" t="s">
        <v>743</v>
      </c>
      <c r="D249" s="52" t="s">
        <v>1042</v>
      </c>
      <c r="E249" s="53" t="s">
        <v>231</v>
      </c>
      <c r="F249" s="54" t="s">
        <v>1081</v>
      </c>
      <c r="G249" s="54" t="s">
        <v>1082</v>
      </c>
      <c r="H249" s="56">
        <v>43238</v>
      </c>
      <c r="I249" s="56">
        <v>43787</v>
      </c>
      <c r="J249" s="57" t="str">
        <f>IF(Ugovori_OPULJP3[[#This Row],[DATUM ZAVRŠETKA OPERACIJE]]&gt;DATE(2024,12,31),"u provedbi","završen")</f>
        <v>završen</v>
      </c>
      <c r="K249" s="55" t="s">
        <v>103</v>
      </c>
      <c r="L249" s="55" t="s">
        <v>103</v>
      </c>
      <c r="M249" s="58">
        <v>0.85</v>
      </c>
      <c r="N249" s="58">
        <v>0.15</v>
      </c>
      <c r="O249" s="59">
        <f>Ugovori_OPULJP3[[#This Row],[Bespovratna sredstva - Ukupno (EU+Nac) HRK
= Ukupna ugovorena vrijednost bespovratnih sredstava]]*Ugovori_OPULJP3[[#This Row],[EU STOPA SUFINANCIRANJA %
EU CO-FINANCING RATE %]]</f>
        <v>586782.14899999998</v>
      </c>
      <c r="P249" s="60">
        <f>Ugovori_OPULJP3[[#This Row],[Bespovratna sredstva - EU dio - HRK]]/7.5345</f>
        <v>77879.374742849555</v>
      </c>
      <c r="Q249" s="59">
        <f>Ugovori_OPULJP3[[#This Row],[Bespovratna sredstva - Ukupno (EU+Nac) HRK
= Ukupna ugovorena vrijednost bespovratnih sredstava]]*Ugovori_OPULJP3[[#This Row],[STOPA NACIONALNOG SUFINANCIRANJA %]]</f>
        <v>103549.79099999998</v>
      </c>
      <c r="R249" s="60">
        <f>Ugovori_OPULJP3[[#This Row],[Bespovratna sredstva - Nacionalni dio - HRK]]/7.5345</f>
        <v>13743.419072267567</v>
      </c>
      <c r="S249" s="59">
        <v>690331.94</v>
      </c>
      <c r="T249" s="60">
        <f>Ugovori_OPULJP3[[#This Row],[Bespovratna sredstva - Ukupno (EU+Nac) HRK
= Ukupna ugovorena vrijednost bespovratnih sredstava]]/7.5345</f>
        <v>91622.793815117111</v>
      </c>
      <c r="U249" s="59">
        <v>0</v>
      </c>
      <c r="V249" s="60">
        <f>Ugovori_OPULJP3[[#This Row],[Javni doprinos korisnika - HRK]]/7.5345</f>
        <v>0</v>
      </c>
      <c r="W249" s="59">
        <v>0</v>
      </c>
      <c r="X249" s="60">
        <f>Ugovori_OPULJP3[[#This Row],[Privatni doprinos korisnika - HRK]]/7.5345</f>
        <v>0</v>
      </c>
      <c r="Y249" s="61">
        <v>690331.94</v>
      </c>
      <c r="Z249" s="62">
        <f>Ugovori_OPULJP3[[#This Row],[UKUPNI PRIHVATLJIVI IZDACI
TOTAL ELIGIBLE EXPENDITURE
= Bespovratna sredstva ukupno + doprinos korisnika
= Ukupni prihvatljivi troškovi
= Ukupna ugovorena vrijednost projekta HRK]]/7.5345</f>
        <v>91622.793815117111</v>
      </c>
      <c r="AA249" s="53" t="s">
        <v>37</v>
      </c>
      <c r="AB249" s="53" t="s">
        <v>752</v>
      </c>
      <c r="AC249" s="52" t="s">
        <v>1083</v>
      </c>
      <c r="AD249" s="52" t="s">
        <v>746</v>
      </c>
    </row>
    <row r="250" spans="1:30" ht="51" customHeight="1" x14ac:dyDescent="0.2">
      <c r="A250" s="50" t="s">
        <v>1084</v>
      </c>
      <c r="B250" s="51" t="s">
        <v>742</v>
      </c>
      <c r="C250" s="52" t="s">
        <v>743</v>
      </c>
      <c r="D250" s="52" t="s">
        <v>1042</v>
      </c>
      <c r="E250" s="53" t="s">
        <v>231</v>
      </c>
      <c r="F250" s="54" t="s">
        <v>1085</v>
      </c>
      <c r="G250" s="54" t="s">
        <v>1086</v>
      </c>
      <c r="H250" s="56">
        <v>43238</v>
      </c>
      <c r="I250" s="56">
        <v>43969</v>
      </c>
      <c r="J250" s="57" t="str">
        <f>IF(Ugovori_OPULJP3[[#This Row],[DATUM ZAVRŠETKA OPERACIJE]]&gt;DATE(2024,12,31),"u provedbi","završen")</f>
        <v>završen</v>
      </c>
      <c r="K250" s="55" t="s">
        <v>332</v>
      </c>
      <c r="L250" s="55" t="s">
        <v>332</v>
      </c>
      <c r="M250" s="58">
        <v>0.85</v>
      </c>
      <c r="N250" s="58">
        <v>0.15</v>
      </c>
      <c r="O250" s="59">
        <f>Ugovori_OPULJP3[[#This Row],[Bespovratna sredstva - Ukupno (EU+Nac) HRK
= Ukupna ugovorena vrijednost bespovratnih sredstava]]*Ugovori_OPULJP3[[#This Row],[EU STOPA SUFINANCIRANJA %
EU CO-FINANCING RATE %]]</f>
        <v>586071.78700000001</v>
      </c>
      <c r="P250" s="60">
        <f>Ugovori_OPULJP3[[#This Row],[Bespovratna sredstva - EU dio - HRK]]/7.5345</f>
        <v>77785.093503218523</v>
      </c>
      <c r="Q250" s="59">
        <f>Ugovori_OPULJP3[[#This Row],[Bespovratna sredstva - Ukupno (EU+Nac) HRK
= Ukupna ugovorena vrijednost bespovratnih sredstava]]*Ugovori_OPULJP3[[#This Row],[STOPA NACIONALNOG SUFINANCIRANJA %]]</f>
        <v>103424.43299999999</v>
      </c>
      <c r="R250" s="60">
        <f>Ugovori_OPULJP3[[#This Row],[Bespovratna sredstva - Nacionalni dio - HRK]]/7.5345</f>
        <v>13726.781206450327</v>
      </c>
      <c r="S250" s="59">
        <v>689496.22</v>
      </c>
      <c r="T250" s="60">
        <f>Ugovori_OPULJP3[[#This Row],[Bespovratna sredstva - Ukupno (EU+Nac) HRK
= Ukupna ugovorena vrijednost bespovratnih sredstava]]/7.5345</f>
        <v>91511.874709668846</v>
      </c>
      <c r="U250" s="59">
        <v>0</v>
      </c>
      <c r="V250" s="60">
        <f>Ugovori_OPULJP3[[#This Row],[Javni doprinos korisnika - HRK]]/7.5345</f>
        <v>0</v>
      </c>
      <c r="W250" s="59">
        <v>0</v>
      </c>
      <c r="X250" s="60">
        <f>Ugovori_OPULJP3[[#This Row],[Privatni doprinos korisnika - HRK]]/7.5345</f>
        <v>0</v>
      </c>
      <c r="Y250" s="61">
        <v>689496.22</v>
      </c>
      <c r="Z250" s="62">
        <f>Ugovori_OPULJP3[[#This Row],[UKUPNI PRIHVATLJIVI IZDACI
TOTAL ELIGIBLE EXPENDITURE
= Bespovratna sredstva ukupno + doprinos korisnika
= Ukupni prihvatljivi troškovi
= Ukupna ugovorena vrijednost projekta HRK]]/7.5345</f>
        <v>91511.874709668846</v>
      </c>
      <c r="AA250" s="53" t="s">
        <v>37</v>
      </c>
      <c r="AB250" s="53" t="s">
        <v>752</v>
      </c>
      <c r="AC250" s="52" t="s">
        <v>1087</v>
      </c>
      <c r="AD250" s="52" t="s">
        <v>746</v>
      </c>
    </row>
    <row r="251" spans="1:30" ht="51" customHeight="1" x14ac:dyDescent="0.2">
      <c r="A251" s="50" t="s">
        <v>1088</v>
      </c>
      <c r="B251" s="51" t="s">
        <v>742</v>
      </c>
      <c r="C251" s="52" t="s">
        <v>743</v>
      </c>
      <c r="D251" s="52" t="s">
        <v>1042</v>
      </c>
      <c r="E251" s="53" t="s">
        <v>231</v>
      </c>
      <c r="F251" s="54" t="s">
        <v>1089</v>
      </c>
      <c r="G251" s="54" t="s">
        <v>1090</v>
      </c>
      <c r="H251" s="56">
        <v>43238</v>
      </c>
      <c r="I251" s="56">
        <v>44061</v>
      </c>
      <c r="J251" s="57" t="str">
        <f>IF(Ugovori_OPULJP3[[#This Row],[DATUM ZAVRŠETKA OPERACIJE]]&gt;DATE(2024,12,31),"u provedbi","završen")</f>
        <v>završen</v>
      </c>
      <c r="K251" s="55" t="s">
        <v>83</v>
      </c>
      <c r="L251" s="55" t="s">
        <v>83</v>
      </c>
      <c r="M251" s="58">
        <v>0.85</v>
      </c>
      <c r="N251" s="58">
        <v>0.15</v>
      </c>
      <c r="O251" s="59">
        <f>Ugovori_OPULJP3[[#This Row],[Bespovratna sredstva - Ukupno (EU+Nac) HRK
= Ukupna ugovorena vrijednost bespovratnih sredstava]]*Ugovori_OPULJP3[[#This Row],[EU STOPA SUFINANCIRANJA %
EU CO-FINANCING RATE %]]</f>
        <v>524746.34400000004</v>
      </c>
      <c r="P251" s="60">
        <f>Ugovori_OPULJP3[[#This Row],[Bespovratna sredstva - EU dio - HRK]]/7.5345</f>
        <v>69645.808480987456</v>
      </c>
      <c r="Q251" s="59">
        <f>Ugovori_OPULJP3[[#This Row],[Bespovratna sredstva - Ukupno (EU+Nac) HRK
= Ukupna ugovorena vrijednost bespovratnih sredstava]]*Ugovori_OPULJP3[[#This Row],[STOPA NACIONALNOG SUFINANCIRANJA %]]</f>
        <v>92602.296000000002</v>
      </c>
      <c r="R251" s="60">
        <f>Ugovori_OPULJP3[[#This Row],[Bespovratna sredstva - Nacionalni dio - HRK]]/7.5345</f>
        <v>12290.436790762493</v>
      </c>
      <c r="S251" s="59">
        <v>617348.64</v>
      </c>
      <c r="T251" s="60">
        <f>Ugovori_OPULJP3[[#This Row],[Bespovratna sredstva - Ukupno (EU+Nac) HRK
= Ukupna ugovorena vrijednost bespovratnih sredstava]]/7.5345</f>
        <v>81936.245271749955</v>
      </c>
      <c r="U251" s="59">
        <v>0</v>
      </c>
      <c r="V251" s="60">
        <f>Ugovori_OPULJP3[[#This Row],[Javni doprinos korisnika - HRK]]/7.5345</f>
        <v>0</v>
      </c>
      <c r="W251" s="59">
        <v>0</v>
      </c>
      <c r="X251" s="60">
        <f>Ugovori_OPULJP3[[#This Row],[Privatni doprinos korisnika - HRK]]/7.5345</f>
        <v>0</v>
      </c>
      <c r="Y251" s="61">
        <v>617348.64</v>
      </c>
      <c r="Z251" s="62">
        <f>Ugovori_OPULJP3[[#This Row],[UKUPNI PRIHVATLJIVI IZDACI
TOTAL ELIGIBLE EXPENDITURE
= Bespovratna sredstva ukupno + doprinos korisnika
= Ukupni prihvatljivi troškovi
= Ukupna ugovorena vrijednost projekta HRK]]/7.5345</f>
        <v>81936.245271749955</v>
      </c>
      <c r="AA251" s="53" t="s">
        <v>37</v>
      </c>
      <c r="AB251" s="53" t="s">
        <v>752</v>
      </c>
      <c r="AC251" s="52" t="s">
        <v>1091</v>
      </c>
      <c r="AD251" s="52" t="s">
        <v>746</v>
      </c>
    </row>
    <row r="252" spans="1:30" ht="51" customHeight="1" x14ac:dyDescent="0.2">
      <c r="A252" s="50" t="s">
        <v>1092</v>
      </c>
      <c r="B252" s="51" t="s">
        <v>742</v>
      </c>
      <c r="C252" s="52" t="s">
        <v>743</v>
      </c>
      <c r="D252" s="52" t="s">
        <v>1042</v>
      </c>
      <c r="E252" s="53" t="s">
        <v>231</v>
      </c>
      <c r="F252" s="54" t="s">
        <v>1093</v>
      </c>
      <c r="G252" s="54" t="s">
        <v>1094</v>
      </c>
      <c r="H252" s="56">
        <v>43238</v>
      </c>
      <c r="I252" s="56">
        <v>44153</v>
      </c>
      <c r="J252" s="57" t="str">
        <f>IF(Ugovori_OPULJP3[[#This Row],[DATUM ZAVRŠETKA OPERACIJE]]&gt;DATE(2024,12,31),"u provedbi","završen")</f>
        <v>završen</v>
      </c>
      <c r="K252" s="55" t="s">
        <v>1095</v>
      </c>
      <c r="L252" s="55" t="s">
        <v>199</v>
      </c>
      <c r="M252" s="58">
        <v>0.85</v>
      </c>
      <c r="N252" s="58">
        <v>0.15</v>
      </c>
      <c r="O252" s="59">
        <f>Ugovori_OPULJP3[[#This Row],[Bespovratna sredstva - Ukupno (EU+Nac) HRK
= Ukupna ugovorena vrijednost bespovratnih sredstava]]*Ugovori_OPULJP3[[#This Row],[EU STOPA SUFINANCIRANJA %
EU CO-FINANCING RATE %]]</f>
        <v>594638.57149999996</v>
      </c>
      <c r="P252" s="60">
        <f>Ugovori_OPULJP3[[#This Row],[Bespovratna sredstva - EU dio - HRK]]/7.5345</f>
        <v>78922.101201141413</v>
      </c>
      <c r="Q252" s="59">
        <f>Ugovori_OPULJP3[[#This Row],[Bespovratna sredstva - Ukupno (EU+Nac) HRK
= Ukupna ugovorena vrijednost bespovratnih sredstava]]*Ugovori_OPULJP3[[#This Row],[STOPA NACIONALNOG SUFINANCIRANJA %]]</f>
        <v>104936.2185</v>
      </c>
      <c r="R252" s="60">
        <f>Ugovori_OPULJP3[[#This Row],[Bespovratna sredstva - Nacionalni dio - HRK]]/7.5345</f>
        <v>13927.429623730837</v>
      </c>
      <c r="S252" s="59">
        <v>699574.79</v>
      </c>
      <c r="T252" s="60">
        <f>Ugovori_OPULJP3[[#This Row],[Bespovratna sredstva - Ukupno (EU+Nac) HRK
= Ukupna ugovorena vrijednost bespovratnih sredstava]]/7.5345</f>
        <v>92849.530824872258</v>
      </c>
      <c r="U252" s="59">
        <v>0</v>
      </c>
      <c r="V252" s="60">
        <f>Ugovori_OPULJP3[[#This Row],[Javni doprinos korisnika - HRK]]/7.5345</f>
        <v>0</v>
      </c>
      <c r="W252" s="59">
        <v>0</v>
      </c>
      <c r="X252" s="60">
        <f>Ugovori_OPULJP3[[#This Row],[Privatni doprinos korisnika - HRK]]/7.5345</f>
        <v>0</v>
      </c>
      <c r="Y252" s="61">
        <v>699574.79</v>
      </c>
      <c r="Z252" s="62">
        <f>Ugovori_OPULJP3[[#This Row],[UKUPNI PRIHVATLJIVI IZDACI
TOTAL ELIGIBLE EXPENDITURE
= Bespovratna sredstva ukupno + doprinos korisnika
= Ukupni prihvatljivi troškovi
= Ukupna ugovorena vrijednost projekta HRK]]/7.5345</f>
        <v>92849.530824872258</v>
      </c>
      <c r="AA252" s="53" t="s">
        <v>37</v>
      </c>
      <c r="AB252" s="53" t="s">
        <v>752</v>
      </c>
      <c r="AC252" s="52" t="s">
        <v>1096</v>
      </c>
      <c r="AD252" s="52" t="s">
        <v>746</v>
      </c>
    </row>
    <row r="253" spans="1:30" ht="51" customHeight="1" x14ac:dyDescent="0.2">
      <c r="A253" s="50" t="s">
        <v>1097</v>
      </c>
      <c r="B253" s="51" t="s">
        <v>742</v>
      </c>
      <c r="C253" s="52" t="s">
        <v>743</v>
      </c>
      <c r="D253" s="52" t="s">
        <v>1042</v>
      </c>
      <c r="E253" s="53" t="s">
        <v>231</v>
      </c>
      <c r="F253" s="54" t="s">
        <v>1098</v>
      </c>
      <c r="G253" s="54" t="s">
        <v>1099</v>
      </c>
      <c r="H253" s="56">
        <v>43282</v>
      </c>
      <c r="I253" s="56">
        <v>44134</v>
      </c>
      <c r="J253" s="57" t="str">
        <f>IF(Ugovori_OPULJP3[[#This Row],[DATUM ZAVRŠETKA OPERACIJE]]&gt;DATE(2024,12,31),"u provedbi","završen")</f>
        <v>završen</v>
      </c>
      <c r="K253" s="55" t="s">
        <v>172</v>
      </c>
      <c r="L253" s="55" t="s">
        <v>172</v>
      </c>
      <c r="M253" s="58">
        <v>0.85</v>
      </c>
      <c r="N253" s="58">
        <v>0.15</v>
      </c>
      <c r="O253" s="59">
        <f>Ugovori_OPULJP3[[#This Row],[Bespovratna sredstva - Ukupno (EU+Nac) HRK
= Ukupna ugovorena vrijednost bespovratnih sredstava]]*Ugovori_OPULJP3[[#This Row],[EU STOPA SUFINANCIRANJA %
EU CO-FINANCING RATE %]]</f>
        <v>535335.94149999996</v>
      </c>
      <c r="P253" s="60">
        <f>Ugovori_OPULJP3[[#This Row],[Bespovratna sredstva - EU dio - HRK]]/7.5345</f>
        <v>71051.289601167955</v>
      </c>
      <c r="Q253" s="59">
        <f>Ugovori_OPULJP3[[#This Row],[Bespovratna sredstva - Ukupno (EU+Nac) HRK
= Ukupna ugovorena vrijednost bespovratnih sredstava]]*Ugovori_OPULJP3[[#This Row],[STOPA NACIONALNOG SUFINANCIRANJA %]]</f>
        <v>94471.04849999999</v>
      </c>
      <c r="R253" s="60">
        <f>Ugovori_OPULJP3[[#This Row],[Bespovratna sredstva - Nacionalni dio - HRK]]/7.5345</f>
        <v>12538.462870794345</v>
      </c>
      <c r="S253" s="59">
        <v>629806.99</v>
      </c>
      <c r="T253" s="60">
        <f>Ugovori_OPULJP3[[#This Row],[Bespovratna sredstva - Ukupno (EU+Nac) HRK
= Ukupna ugovorena vrijednost bespovratnih sredstava]]/7.5345</f>
        <v>83589.752471962303</v>
      </c>
      <c r="U253" s="59">
        <v>0</v>
      </c>
      <c r="V253" s="60">
        <f>Ugovori_OPULJP3[[#This Row],[Javni doprinos korisnika - HRK]]/7.5345</f>
        <v>0</v>
      </c>
      <c r="W253" s="59">
        <v>0</v>
      </c>
      <c r="X253" s="60">
        <f>Ugovori_OPULJP3[[#This Row],[Privatni doprinos korisnika - HRK]]/7.5345</f>
        <v>0</v>
      </c>
      <c r="Y253" s="61">
        <v>629806.99</v>
      </c>
      <c r="Z253" s="62">
        <f>Ugovori_OPULJP3[[#This Row],[UKUPNI PRIHVATLJIVI IZDACI
TOTAL ELIGIBLE EXPENDITURE
= Bespovratna sredstva ukupno + doprinos korisnika
= Ukupni prihvatljivi troškovi
= Ukupna ugovorena vrijednost projekta HRK]]/7.5345</f>
        <v>83589.752471962303</v>
      </c>
      <c r="AA253" s="53" t="s">
        <v>37</v>
      </c>
      <c r="AB253" s="53" t="s">
        <v>752</v>
      </c>
      <c r="AC253" s="52" t="s">
        <v>1100</v>
      </c>
      <c r="AD253" s="52" t="s">
        <v>746</v>
      </c>
    </row>
    <row r="254" spans="1:30" ht="51" customHeight="1" x14ac:dyDescent="0.2">
      <c r="A254" s="50" t="s">
        <v>1101</v>
      </c>
      <c r="B254" s="51" t="s">
        <v>742</v>
      </c>
      <c r="C254" s="52" t="s">
        <v>743</v>
      </c>
      <c r="D254" s="52" t="s">
        <v>1042</v>
      </c>
      <c r="E254" s="53" t="s">
        <v>231</v>
      </c>
      <c r="F254" s="54" t="s">
        <v>1102</v>
      </c>
      <c r="G254" s="54" t="s">
        <v>1103</v>
      </c>
      <c r="H254" s="56">
        <v>43238</v>
      </c>
      <c r="I254" s="56">
        <v>44213</v>
      </c>
      <c r="J254" s="57" t="str">
        <f>IF(Ugovori_OPULJP3[[#This Row],[DATUM ZAVRŠETKA OPERACIJE]]&gt;DATE(2024,12,31),"u provedbi","završen")</f>
        <v>završen</v>
      </c>
      <c r="K254" s="55" t="s">
        <v>210</v>
      </c>
      <c r="L254" s="55" t="s">
        <v>36</v>
      </c>
      <c r="M254" s="58">
        <v>0.85</v>
      </c>
      <c r="N254" s="58">
        <v>0.15</v>
      </c>
      <c r="O254" s="59">
        <f>Ugovori_OPULJP3[[#This Row],[Bespovratna sredstva - Ukupno (EU+Nac) HRK
= Ukupna ugovorena vrijednost bespovratnih sredstava]]*Ugovori_OPULJP3[[#This Row],[EU STOPA SUFINANCIRANJA %
EU CO-FINANCING RATE %]]</f>
        <v>291815.57400000002</v>
      </c>
      <c r="P254" s="60">
        <f>Ugovori_OPULJP3[[#This Row],[Bespovratna sredstva - EU dio - HRK]]/7.5345</f>
        <v>38730.582520406133</v>
      </c>
      <c r="Q254" s="59">
        <f>Ugovori_OPULJP3[[#This Row],[Bespovratna sredstva - Ukupno (EU+Nac) HRK
= Ukupna ugovorena vrijednost bespovratnih sredstava]]*Ugovori_OPULJP3[[#This Row],[STOPA NACIONALNOG SUFINANCIRANJA %]]</f>
        <v>51496.866000000002</v>
      </c>
      <c r="R254" s="60">
        <f>Ugovori_OPULJP3[[#This Row],[Bespovratna sredstva - Nacionalni dio - HRK]]/7.5345</f>
        <v>6834.8086800716701</v>
      </c>
      <c r="S254" s="59">
        <v>343312.44</v>
      </c>
      <c r="T254" s="60">
        <f>Ugovori_OPULJP3[[#This Row],[Bespovratna sredstva - Ukupno (EU+Nac) HRK
= Ukupna ugovorena vrijednost bespovratnih sredstava]]/7.5345</f>
        <v>45565.391200477803</v>
      </c>
      <c r="U254" s="59">
        <v>0</v>
      </c>
      <c r="V254" s="60">
        <f>Ugovori_OPULJP3[[#This Row],[Javni doprinos korisnika - HRK]]/7.5345</f>
        <v>0</v>
      </c>
      <c r="W254" s="59">
        <v>0</v>
      </c>
      <c r="X254" s="60">
        <f>Ugovori_OPULJP3[[#This Row],[Privatni doprinos korisnika - HRK]]/7.5345</f>
        <v>0</v>
      </c>
      <c r="Y254" s="61">
        <v>343312.44</v>
      </c>
      <c r="Z254" s="62">
        <f>Ugovori_OPULJP3[[#This Row],[UKUPNI PRIHVATLJIVI IZDACI
TOTAL ELIGIBLE EXPENDITURE
= Bespovratna sredstva ukupno + doprinos korisnika
= Ukupni prihvatljivi troškovi
= Ukupna ugovorena vrijednost projekta HRK]]/7.5345</f>
        <v>45565.391200477803</v>
      </c>
      <c r="AA254" s="53" t="s">
        <v>37</v>
      </c>
      <c r="AB254" s="53" t="s">
        <v>752</v>
      </c>
      <c r="AC254" s="52" t="s">
        <v>1104</v>
      </c>
      <c r="AD254" s="52" t="s">
        <v>746</v>
      </c>
    </row>
    <row r="255" spans="1:30" ht="51" customHeight="1" x14ac:dyDescent="0.2">
      <c r="A255" s="50" t="s">
        <v>1105</v>
      </c>
      <c r="B255" s="51" t="s">
        <v>742</v>
      </c>
      <c r="C255" s="52" t="s">
        <v>743</v>
      </c>
      <c r="D255" s="52" t="s">
        <v>1042</v>
      </c>
      <c r="E255" s="53" t="s">
        <v>231</v>
      </c>
      <c r="F255" s="54" t="s">
        <v>1106</v>
      </c>
      <c r="G255" s="54" t="s">
        <v>36</v>
      </c>
      <c r="H255" s="56">
        <v>43238</v>
      </c>
      <c r="I255" s="56">
        <v>43787</v>
      </c>
      <c r="J255" s="57" t="str">
        <f>IF(Ugovori_OPULJP3[[#This Row],[DATUM ZAVRŠETKA OPERACIJE]]&gt;DATE(2024,12,31),"u provedbi","završen")</f>
        <v>završen</v>
      </c>
      <c r="K255" s="55" t="s">
        <v>36</v>
      </c>
      <c r="L255" s="55" t="s">
        <v>36</v>
      </c>
      <c r="M255" s="58">
        <v>0.85</v>
      </c>
      <c r="N255" s="58">
        <v>0.15</v>
      </c>
      <c r="O255" s="59">
        <f>Ugovori_OPULJP3[[#This Row],[Bespovratna sredstva - Ukupno (EU+Nac) HRK
= Ukupna ugovorena vrijednost bespovratnih sredstava]]*Ugovori_OPULJP3[[#This Row],[EU STOPA SUFINANCIRANJA %
EU CO-FINANCING RATE %]]</f>
        <v>592087.26249999995</v>
      </c>
      <c r="P255" s="60">
        <f>Ugovori_OPULJP3[[#This Row],[Bespovratna sredstva - EU dio - HRK]]/7.5345</f>
        <v>78583.484305527891</v>
      </c>
      <c r="Q255" s="59">
        <f>Ugovori_OPULJP3[[#This Row],[Bespovratna sredstva - Ukupno (EU+Nac) HRK
= Ukupna ugovorena vrijednost bespovratnih sredstava]]*Ugovori_OPULJP3[[#This Row],[STOPA NACIONALNOG SUFINANCIRANJA %]]</f>
        <v>104485.9875</v>
      </c>
      <c r="R255" s="60">
        <f>Ugovori_OPULJP3[[#This Row],[Bespovratna sredstva - Nacionalni dio - HRK]]/7.5345</f>
        <v>13867.673700975512</v>
      </c>
      <c r="S255" s="59">
        <v>696573.25</v>
      </c>
      <c r="T255" s="60">
        <f>Ugovori_OPULJP3[[#This Row],[Bespovratna sredstva - Ukupno (EU+Nac) HRK
= Ukupna ugovorena vrijednost bespovratnih sredstava]]/7.5345</f>
        <v>92451.158006503407</v>
      </c>
      <c r="U255" s="59">
        <v>0</v>
      </c>
      <c r="V255" s="60">
        <f>Ugovori_OPULJP3[[#This Row],[Javni doprinos korisnika - HRK]]/7.5345</f>
        <v>0</v>
      </c>
      <c r="W255" s="59">
        <v>0</v>
      </c>
      <c r="X255" s="60">
        <f>Ugovori_OPULJP3[[#This Row],[Privatni doprinos korisnika - HRK]]/7.5345</f>
        <v>0</v>
      </c>
      <c r="Y255" s="61">
        <v>696573.25</v>
      </c>
      <c r="Z255" s="62">
        <f>Ugovori_OPULJP3[[#This Row],[UKUPNI PRIHVATLJIVI IZDACI
TOTAL ELIGIBLE EXPENDITURE
= Bespovratna sredstva ukupno + doprinos korisnika
= Ukupni prihvatljivi troškovi
= Ukupna ugovorena vrijednost projekta HRK]]/7.5345</f>
        <v>92451.158006503407</v>
      </c>
      <c r="AA255" s="53" t="s">
        <v>37</v>
      </c>
      <c r="AB255" s="53" t="s">
        <v>752</v>
      </c>
      <c r="AC255" s="52" t="s">
        <v>1107</v>
      </c>
      <c r="AD255" s="52" t="s">
        <v>746</v>
      </c>
    </row>
    <row r="256" spans="1:30" ht="51" customHeight="1" x14ac:dyDescent="0.2">
      <c r="A256" s="50" t="s">
        <v>1108</v>
      </c>
      <c r="B256" s="51" t="s">
        <v>742</v>
      </c>
      <c r="C256" s="52" t="s">
        <v>743</v>
      </c>
      <c r="D256" s="52" t="s">
        <v>1042</v>
      </c>
      <c r="E256" s="53" t="s">
        <v>231</v>
      </c>
      <c r="F256" s="54" t="s">
        <v>1109</v>
      </c>
      <c r="G256" s="54" t="s">
        <v>1110</v>
      </c>
      <c r="H256" s="56">
        <v>43238</v>
      </c>
      <c r="I256" s="56">
        <v>43787</v>
      </c>
      <c r="J256" s="57" t="str">
        <f>IF(Ugovori_OPULJP3[[#This Row],[DATUM ZAVRŠETKA OPERACIJE]]&gt;DATE(2024,12,31),"u provedbi","završen")</f>
        <v>završen</v>
      </c>
      <c r="K256" s="55" t="s">
        <v>210</v>
      </c>
      <c r="L256" s="55" t="s">
        <v>210</v>
      </c>
      <c r="M256" s="58">
        <v>0.85</v>
      </c>
      <c r="N256" s="58">
        <v>0.15</v>
      </c>
      <c r="O256" s="59">
        <f>Ugovori_OPULJP3[[#This Row],[Bespovratna sredstva - Ukupno (EU+Nac) HRK
= Ukupna ugovorena vrijednost bespovratnih sredstava]]*Ugovori_OPULJP3[[#This Row],[EU STOPA SUFINANCIRANJA %
EU CO-FINANCING RATE %]]</f>
        <v>544251.04749999999</v>
      </c>
      <c r="P256" s="60">
        <f>Ugovori_OPULJP3[[#This Row],[Bespovratna sredstva - EU dio - HRK]]/7.5345</f>
        <v>72234.527506802042</v>
      </c>
      <c r="Q256" s="59">
        <f>Ugovori_OPULJP3[[#This Row],[Bespovratna sredstva - Ukupno (EU+Nac) HRK
= Ukupna ugovorena vrijednost bespovratnih sredstava]]*Ugovori_OPULJP3[[#This Row],[STOPA NACIONALNOG SUFINANCIRANJA %]]</f>
        <v>96044.302499999991</v>
      </c>
      <c r="R256" s="60">
        <f>Ugovori_OPULJP3[[#This Row],[Bespovratna sredstva - Nacionalni dio - HRK]]/7.5345</f>
        <v>12747.269560023888</v>
      </c>
      <c r="S256" s="59">
        <v>640295.35</v>
      </c>
      <c r="T256" s="60">
        <f>Ugovori_OPULJP3[[#This Row],[Bespovratna sredstva - Ukupno (EU+Nac) HRK
= Ukupna ugovorena vrijednost bespovratnih sredstava]]/7.5345</f>
        <v>84981.797066825922</v>
      </c>
      <c r="U256" s="59">
        <v>0</v>
      </c>
      <c r="V256" s="60">
        <f>Ugovori_OPULJP3[[#This Row],[Javni doprinos korisnika - HRK]]/7.5345</f>
        <v>0</v>
      </c>
      <c r="W256" s="59">
        <v>0</v>
      </c>
      <c r="X256" s="60">
        <f>Ugovori_OPULJP3[[#This Row],[Privatni doprinos korisnika - HRK]]/7.5345</f>
        <v>0</v>
      </c>
      <c r="Y256" s="61">
        <v>640295.35</v>
      </c>
      <c r="Z256" s="62">
        <f>Ugovori_OPULJP3[[#This Row],[UKUPNI PRIHVATLJIVI IZDACI
TOTAL ELIGIBLE EXPENDITURE
= Bespovratna sredstva ukupno + doprinos korisnika
= Ukupni prihvatljivi troškovi
= Ukupna ugovorena vrijednost projekta HRK]]/7.5345</f>
        <v>84981.797066825922</v>
      </c>
      <c r="AA256" s="53" t="s">
        <v>37</v>
      </c>
      <c r="AB256" s="53" t="s">
        <v>752</v>
      </c>
      <c r="AC256" s="52" t="s">
        <v>1111</v>
      </c>
      <c r="AD256" s="52" t="s">
        <v>746</v>
      </c>
    </row>
    <row r="257" spans="1:30" ht="51" customHeight="1" x14ac:dyDescent="0.2">
      <c r="A257" s="50" t="s">
        <v>1112</v>
      </c>
      <c r="B257" s="51" t="s">
        <v>742</v>
      </c>
      <c r="C257" s="52" t="s">
        <v>743</v>
      </c>
      <c r="D257" s="52" t="s">
        <v>1113</v>
      </c>
      <c r="E257" s="53" t="s">
        <v>75</v>
      </c>
      <c r="F257" s="54" t="s">
        <v>1114</v>
      </c>
      <c r="G257" s="54" t="s">
        <v>1115</v>
      </c>
      <c r="H257" s="56">
        <v>43070</v>
      </c>
      <c r="I257" s="56">
        <v>43983</v>
      </c>
      <c r="J257" s="57" t="str">
        <f>IF(Ugovori_OPULJP3[[#This Row],[DATUM ZAVRŠETKA OPERACIJE]]&gt;DATE(2024,12,31),"u provedbi","završen")</f>
        <v>završen</v>
      </c>
      <c r="K257" s="55" t="s">
        <v>103</v>
      </c>
      <c r="L257" s="55" t="s">
        <v>103</v>
      </c>
      <c r="M257" s="58">
        <v>0.85</v>
      </c>
      <c r="N257" s="58">
        <v>0.15</v>
      </c>
      <c r="O257" s="59">
        <f>Ugovori_OPULJP3[[#This Row],[Bespovratna sredstva - Ukupno (EU+Nac) HRK
= Ukupna ugovorena vrijednost bespovratnih sredstava]]*Ugovori_OPULJP3[[#This Row],[EU STOPA SUFINANCIRANJA %
EU CO-FINANCING RATE %]]</f>
        <v>5744381.9824999999</v>
      </c>
      <c r="P257" s="60">
        <f>Ugovori_OPULJP3[[#This Row],[Bespovratna sredstva - EU dio - HRK]]/7.5345</f>
        <v>762410.50932377728</v>
      </c>
      <c r="Q257" s="59">
        <f>Ugovori_OPULJP3[[#This Row],[Bespovratna sredstva - Ukupno (EU+Nac) HRK
= Ukupna ugovorena vrijednost bespovratnih sredstava]]*Ugovori_OPULJP3[[#This Row],[STOPA NACIONALNOG SUFINANCIRANJA %]]</f>
        <v>1013714.4675</v>
      </c>
      <c r="R257" s="60">
        <f>Ugovori_OPULJP3[[#This Row],[Bespovratna sredstva - Nacionalni dio - HRK]]/7.5345</f>
        <v>134543.03105713715</v>
      </c>
      <c r="S257" s="59">
        <v>6758096.4500000002</v>
      </c>
      <c r="T257" s="60">
        <f>Ugovori_OPULJP3[[#This Row],[Bespovratna sredstva - Ukupno (EU+Nac) HRK
= Ukupna ugovorena vrijednost bespovratnih sredstava]]/7.5345</f>
        <v>896953.54038091446</v>
      </c>
      <c r="U257" s="59">
        <v>0</v>
      </c>
      <c r="V257" s="60">
        <f>Ugovori_OPULJP3[[#This Row],[Javni doprinos korisnika - HRK]]/7.5345</f>
        <v>0</v>
      </c>
      <c r="W257" s="59">
        <v>0</v>
      </c>
      <c r="X257" s="60">
        <f>Ugovori_OPULJP3[[#This Row],[Privatni doprinos korisnika - HRK]]/7.5345</f>
        <v>0</v>
      </c>
      <c r="Y257" s="61">
        <v>6758096.4500000002</v>
      </c>
      <c r="Z257" s="62">
        <f>Ugovori_OPULJP3[[#This Row],[UKUPNI PRIHVATLJIVI IZDACI
TOTAL ELIGIBLE EXPENDITURE
= Bespovratna sredstva ukupno + doprinos korisnika
= Ukupni prihvatljivi troškovi
= Ukupna ugovorena vrijednost projekta HRK]]/7.5345</f>
        <v>896953.54038091446</v>
      </c>
      <c r="AA257" s="53" t="s">
        <v>37</v>
      </c>
      <c r="AB257" s="53" t="s">
        <v>34</v>
      </c>
      <c r="AC257" s="52" t="s">
        <v>1116</v>
      </c>
      <c r="AD257" s="52" t="s">
        <v>746</v>
      </c>
    </row>
    <row r="258" spans="1:30" ht="51" customHeight="1" x14ac:dyDescent="0.2">
      <c r="A258" s="50" t="s">
        <v>1117</v>
      </c>
      <c r="B258" s="51" t="s">
        <v>742</v>
      </c>
      <c r="C258" s="52" t="s">
        <v>743</v>
      </c>
      <c r="D258" s="52" t="s">
        <v>1113</v>
      </c>
      <c r="E258" s="53" t="s">
        <v>75</v>
      </c>
      <c r="F258" s="54" t="s">
        <v>1118</v>
      </c>
      <c r="G258" s="54" t="s">
        <v>1119</v>
      </c>
      <c r="H258" s="56">
        <v>43070</v>
      </c>
      <c r="I258" s="56">
        <v>43983</v>
      </c>
      <c r="J258" s="57" t="str">
        <f>IF(Ugovori_OPULJP3[[#This Row],[DATUM ZAVRŠETKA OPERACIJE]]&gt;DATE(2024,12,31),"u provedbi","završen")</f>
        <v>završen</v>
      </c>
      <c r="K258" s="55" t="s">
        <v>103</v>
      </c>
      <c r="L258" s="55" t="s">
        <v>103</v>
      </c>
      <c r="M258" s="58">
        <v>0.85</v>
      </c>
      <c r="N258" s="58">
        <v>0.15</v>
      </c>
      <c r="O258" s="59">
        <f>Ugovori_OPULJP3[[#This Row],[Bespovratna sredstva - Ukupno (EU+Nac) HRK
= Ukupna ugovorena vrijednost bespovratnih sredstava]]*Ugovori_OPULJP3[[#This Row],[EU STOPA SUFINANCIRANJA %
EU CO-FINANCING RATE %]]</f>
        <v>2468958.11</v>
      </c>
      <c r="P258" s="60">
        <f>Ugovori_OPULJP3[[#This Row],[Bespovratna sredstva - EU dio - HRK]]/7.5345</f>
        <v>327687.0542172672</v>
      </c>
      <c r="Q258" s="59">
        <f>Ugovori_OPULJP3[[#This Row],[Bespovratna sredstva - Ukupno (EU+Nac) HRK
= Ukupna ugovorena vrijednost bespovratnih sredstava]]*Ugovori_OPULJP3[[#This Row],[STOPA NACIONALNOG SUFINANCIRANJA %]]</f>
        <v>435698.49</v>
      </c>
      <c r="R258" s="60">
        <f>Ugovori_OPULJP3[[#This Row],[Bespovratna sredstva - Nacionalni dio - HRK]]/7.5345</f>
        <v>57827.127214811859</v>
      </c>
      <c r="S258" s="59">
        <v>2904656.6</v>
      </c>
      <c r="T258" s="60">
        <f>Ugovori_OPULJP3[[#This Row],[Bespovratna sredstva - Ukupno (EU+Nac) HRK
= Ukupna ugovorena vrijednost bespovratnih sredstava]]/7.5345</f>
        <v>385514.18143207912</v>
      </c>
      <c r="U258" s="59">
        <v>0</v>
      </c>
      <c r="V258" s="60">
        <f>Ugovori_OPULJP3[[#This Row],[Javni doprinos korisnika - HRK]]/7.5345</f>
        <v>0</v>
      </c>
      <c r="W258" s="59">
        <v>0</v>
      </c>
      <c r="X258" s="60">
        <f>Ugovori_OPULJP3[[#This Row],[Privatni doprinos korisnika - HRK]]/7.5345</f>
        <v>0</v>
      </c>
      <c r="Y258" s="61">
        <v>2904656.6</v>
      </c>
      <c r="Z258" s="62">
        <f>Ugovori_OPULJP3[[#This Row],[UKUPNI PRIHVATLJIVI IZDACI
TOTAL ELIGIBLE EXPENDITURE
= Bespovratna sredstva ukupno + doprinos korisnika
= Ukupni prihvatljivi troškovi
= Ukupna ugovorena vrijednost projekta HRK]]/7.5345</f>
        <v>385514.18143207912</v>
      </c>
      <c r="AA258" s="53" t="s">
        <v>37</v>
      </c>
      <c r="AB258" s="53" t="s">
        <v>34</v>
      </c>
      <c r="AC258" s="52" t="s">
        <v>1120</v>
      </c>
      <c r="AD258" s="52" t="s">
        <v>746</v>
      </c>
    </row>
    <row r="259" spans="1:30" ht="51" customHeight="1" x14ac:dyDescent="0.2">
      <c r="A259" s="50" t="s">
        <v>1121</v>
      </c>
      <c r="B259" s="51" t="s">
        <v>742</v>
      </c>
      <c r="C259" s="52" t="s">
        <v>743</v>
      </c>
      <c r="D259" s="52" t="s">
        <v>1113</v>
      </c>
      <c r="E259" s="53" t="s">
        <v>75</v>
      </c>
      <c r="F259" s="54" t="s">
        <v>1122</v>
      </c>
      <c r="G259" s="54" t="s">
        <v>1123</v>
      </c>
      <c r="H259" s="56">
        <v>43070</v>
      </c>
      <c r="I259" s="56">
        <v>43983</v>
      </c>
      <c r="J259" s="57" t="str">
        <f>IF(Ugovori_OPULJP3[[#This Row],[DATUM ZAVRŠETKA OPERACIJE]]&gt;DATE(2024,12,31),"u provedbi","završen")</f>
        <v>završen</v>
      </c>
      <c r="K259" s="55" t="s">
        <v>103</v>
      </c>
      <c r="L259" s="55" t="s">
        <v>103</v>
      </c>
      <c r="M259" s="58">
        <v>0.85</v>
      </c>
      <c r="N259" s="58">
        <v>0.15</v>
      </c>
      <c r="O259" s="59">
        <f>Ugovori_OPULJP3[[#This Row],[Bespovratna sredstva - Ukupno (EU+Nac) HRK
= Ukupna ugovorena vrijednost bespovratnih sredstava]]*Ugovori_OPULJP3[[#This Row],[EU STOPA SUFINANCIRANJA %
EU CO-FINANCING RATE %]]</f>
        <v>3664391.1909999996</v>
      </c>
      <c r="P259" s="60">
        <f>Ugovori_OPULJP3[[#This Row],[Bespovratna sredstva - EU dio - HRK]]/7.5345</f>
        <v>486348.2899993363</v>
      </c>
      <c r="Q259" s="59">
        <f>Ugovori_OPULJP3[[#This Row],[Bespovratna sredstva - Ukupno (EU+Nac) HRK
= Ukupna ugovorena vrijednost bespovratnih sredstava]]*Ugovori_OPULJP3[[#This Row],[STOPA NACIONALNOG SUFINANCIRANJA %]]</f>
        <v>646657.26899999997</v>
      </c>
      <c r="R259" s="60">
        <f>Ugovori_OPULJP3[[#This Row],[Bespovratna sredstva - Nacionalni dio - HRK]]/7.5345</f>
        <v>85826.168823412299</v>
      </c>
      <c r="S259" s="59">
        <v>4311048.46</v>
      </c>
      <c r="T259" s="60">
        <f>Ugovori_OPULJP3[[#This Row],[Bespovratna sredstva - Ukupno (EU+Nac) HRK
= Ukupna ugovorena vrijednost bespovratnih sredstava]]/7.5345</f>
        <v>572174.45882274862</v>
      </c>
      <c r="U259" s="59">
        <v>0</v>
      </c>
      <c r="V259" s="60">
        <f>Ugovori_OPULJP3[[#This Row],[Javni doprinos korisnika - HRK]]/7.5345</f>
        <v>0</v>
      </c>
      <c r="W259" s="59">
        <v>0</v>
      </c>
      <c r="X259" s="60">
        <f>Ugovori_OPULJP3[[#This Row],[Privatni doprinos korisnika - HRK]]/7.5345</f>
        <v>0</v>
      </c>
      <c r="Y259" s="61">
        <v>4311048.46</v>
      </c>
      <c r="Z259" s="62">
        <f>Ugovori_OPULJP3[[#This Row],[UKUPNI PRIHVATLJIVI IZDACI
TOTAL ELIGIBLE EXPENDITURE
= Bespovratna sredstva ukupno + doprinos korisnika
= Ukupni prihvatljivi troškovi
= Ukupna ugovorena vrijednost projekta HRK]]/7.5345</f>
        <v>572174.45882274862</v>
      </c>
      <c r="AA259" s="53" t="s">
        <v>37</v>
      </c>
      <c r="AB259" s="53" t="s">
        <v>34</v>
      </c>
      <c r="AC259" s="52" t="s">
        <v>1124</v>
      </c>
      <c r="AD259" s="52" t="s">
        <v>746</v>
      </c>
    </row>
    <row r="260" spans="1:30" ht="51" customHeight="1" x14ac:dyDescent="0.2">
      <c r="A260" s="50" t="s">
        <v>1125</v>
      </c>
      <c r="B260" s="51" t="s">
        <v>742</v>
      </c>
      <c r="C260" s="52" t="s">
        <v>743</v>
      </c>
      <c r="D260" s="52" t="s">
        <v>1113</v>
      </c>
      <c r="E260" s="53" t="s">
        <v>75</v>
      </c>
      <c r="F260" s="54" t="s">
        <v>1126</v>
      </c>
      <c r="G260" s="54" t="s">
        <v>750</v>
      </c>
      <c r="H260" s="56">
        <v>43070</v>
      </c>
      <c r="I260" s="56">
        <v>43983</v>
      </c>
      <c r="J260" s="57" t="str">
        <f>IF(Ugovori_OPULJP3[[#This Row],[DATUM ZAVRŠETKA OPERACIJE]]&gt;DATE(2024,12,31),"u provedbi","završen")</f>
        <v>završen</v>
      </c>
      <c r="K260" s="55" t="s">
        <v>103</v>
      </c>
      <c r="L260" s="55" t="s">
        <v>103</v>
      </c>
      <c r="M260" s="58">
        <v>0.85</v>
      </c>
      <c r="N260" s="58">
        <v>0.15</v>
      </c>
      <c r="O260" s="59">
        <f>Ugovori_OPULJP3[[#This Row],[Bespovratna sredstva - Ukupno (EU+Nac) HRK
= Ukupna ugovorena vrijednost bespovratnih sredstava]]*Ugovori_OPULJP3[[#This Row],[EU STOPA SUFINANCIRANJA %
EU CO-FINANCING RATE %]]</f>
        <v>5639712.1919999998</v>
      </c>
      <c r="P260" s="60">
        <f>Ugovori_OPULJP3[[#This Row],[Bespovratna sredstva - EU dio - HRK]]/7.5345</f>
        <v>748518.44077244669</v>
      </c>
      <c r="Q260" s="59">
        <f>Ugovori_OPULJP3[[#This Row],[Bespovratna sredstva - Ukupno (EU+Nac) HRK
= Ukupna ugovorena vrijednost bespovratnih sredstava]]*Ugovori_OPULJP3[[#This Row],[STOPA NACIONALNOG SUFINANCIRANJA %]]</f>
        <v>995243.32799999986</v>
      </c>
      <c r="R260" s="60">
        <f>Ugovori_OPULJP3[[#This Row],[Bespovratna sredstva - Nacionalni dio - HRK]]/7.5345</f>
        <v>132091.48954807883</v>
      </c>
      <c r="S260" s="59">
        <v>6634955.5199999996</v>
      </c>
      <c r="T260" s="60">
        <f>Ugovori_OPULJP3[[#This Row],[Bespovratna sredstva - Ukupno (EU+Nac) HRK
= Ukupna ugovorena vrijednost bespovratnih sredstava]]/7.5345</f>
        <v>880609.93032052543</v>
      </c>
      <c r="U260" s="59">
        <v>0</v>
      </c>
      <c r="V260" s="60">
        <f>Ugovori_OPULJP3[[#This Row],[Javni doprinos korisnika - HRK]]/7.5345</f>
        <v>0</v>
      </c>
      <c r="W260" s="59">
        <v>0</v>
      </c>
      <c r="X260" s="60">
        <f>Ugovori_OPULJP3[[#This Row],[Privatni doprinos korisnika - HRK]]/7.5345</f>
        <v>0</v>
      </c>
      <c r="Y260" s="61">
        <v>6634955.5199999996</v>
      </c>
      <c r="Z260" s="62">
        <f>Ugovori_OPULJP3[[#This Row],[UKUPNI PRIHVATLJIVI IZDACI
TOTAL ELIGIBLE EXPENDITURE
= Bespovratna sredstva ukupno + doprinos korisnika
= Ukupni prihvatljivi troškovi
= Ukupna ugovorena vrijednost projekta HRK]]/7.5345</f>
        <v>880609.93032052543</v>
      </c>
      <c r="AA260" s="53" t="s">
        <v>37</v>
      </c>
      <c r="AB260" s="53" t="s">
        <v>34</v>
      </c>
      <c r="AC260" s="52" t="s">
        <v>1127</v>
      </c>
      <c r="AD260" s="52" t="s">
        <v>746</v>
      </c>
    </row>
    <row r="261" spans="1:30" ht="63.75" customHeight="1" x14ac:dyDescent="0.2">
      <c r="A261" s="50" t="s">
        <v>1128</v>
      </c>
      <c r="B261" s="51" t="s">
        <v>742</v>
      </c>
      <c r="C261" s="52" t="s">
        <v>743</v>
      </c>
      <c r="D261" s="52" t="s">
        <v>1113</v>
      </c>
      <c r="E261" s="53" t="s">
        <v>75</v>
      </c>
      <c r="F261" s="54" t="s">
        <v>1129</v>
      </c>
      <c r="G261" s="54" t="s">
        <v>1130</v>
      </c>
      <c r="H261" s="56">
        <v>43070</v>
      </c>
      <c r="I261" s="56">
        <v>43983</v>
      </c>
      <c r="J261" s="57" t="str">
        <f>IF(Ugovori_OPULJP3[[#This Row],[DATUM ZAVRŠETKA OPERACIJE]]&gt;DATE(2024,12,31),"u provedbi","završen")</f>
        <v>završen</v>
      </c>
      <c r="K261" s="55" t="s">
        <v>98</v>
      </c>
      <c r="L261" s="55" t="s">
        <v>98</v>
      </c>
      <c r="M261" s="58">
        <v>0.85</v>
      </c>
      <c r="N261" s="58">
        <v>0.15</v>
      </c>
      <c r="O261" s="59">
        <f>Ugovori_OPULJP3[[#This Row],[Bespovratna sredstva - Ukupno (EU+Nac) HRK
= Ukupna ugovorena vrijednost bespovratnih sredstava]]*Ugovori_OPULJP3[[#This Row],[EU STOPA SUFINANCIRANJA %
EU CO-FINANCING RATE %]]</f>
        <v>4660616.9630000005</v>
      </c>
      <c r="P261" s="60">
        <f>Ugovori_OPULJP3[[#This Row],[Bespovratna sredstva - EU dio - HRK]]/7.5345</f>
        <v>618570.17227420537</v>
      </c>
      <c r="Q261" s="59">
        <f>Ugovori_OPULJP3[[#This Row],[Bespovratna sredstva - Ukupno (EU+Nac) HRK
= Ukupna ugovorena vrijednost bespovratnih sredstava]]*Ugovori_OPULJP3[[#This Row],[STOPA NACIONALNOG SUFINANCIRANJA %]]</f>
        <v>822461.81700000004</v>
      </c>
      <c r="R261" s="60">
        <f>Ugovori_OPULJP3[[#This Row],[Bespovratna sredstva - Nacionalni dio - HRK]]/7.5345</f>
        <v>109159.44216603623</v>
      </c>
      <c r="S261" s="59">
        <v>5483078.7800000003</v>
      </c>
      <c r="T261" s="60">
        <f>Ugovori_OPULJP3[[#This Row],[Bespovratna sredstva - Ukupno (EU+Nac) HRK
= Ukupna ugovorena vrijednost bespovratnih sredstava]]/7.5345</f>
        <v>727729.6144402416</v>
      </c>
      <c r="U261" s="59">
        <v>0</v>
      </c>
      <c r="V261" s="60">
        <f>Ugovori_OPULJP3[[#This Row],[Javni doprinos korisnika - HRK]]/7.5345</f>
        <v>0</v>
      </c>
      <c r="W261" s="59">
        <v>0</v>
      </c>
      <c r="X261" s="60">
        <f>Ugovori_OPULJP3[[#This Row],[Privatni doprinos korisnika - HRK]]/7.5345</f>
        <v>0</v>
      </c>
      <c r="Y261" s="61">
        <v>5483078.7800000003</v>
      </c>
      <c r="Z261" s="62">
        <f>Ugovori_OPULJP3[[#This Row],[UKUPNI PRIHVATLJIVI IZDACI
TOTAL ELIGIBLE EXPENDITURE
= Bespovratna sredstva ukupno + doprinos korisnika
= Ukupni prihvatljivi troškovi
= Ukupna ugovorena vrijednost projekta HRK]]/7.5345</f>
        <v>727729.6144402416</v>
      </c>
      <c r="AA261" s="53" t="s">
        <v>37</v>
      </c>
      <c r="AB261" s="53" t="s">
        <v>34</v>
      </c>
      <c r="AC261" s="52" t="s">
        <v>1131</v>
      </c>
      <c r="AD261" s="52" t="s">
        <v>746</v>
      </c>
    </row>
    <row r="262" spans="1:30" ht="51" customHeight="1" x14ac:dyDescent="0.2">
      <c r="A262" s="50" t="s">
        <v>1132</v>
      </c>
      <c r="B262" s="51" t="s">
        <v>742</v>
      </c>
      <c r="C262" s="52" t="s">
        <v>743</v>
      </c>
      <c r="D262" s="52" t="s">
        <v>1113</v>
      </c>
      <c r="E262" s="53" t="s">
        <v>75</v>
      </c>
      <c r="F262" s="54" t="s">
        <v>1133</v>
      </c>
      <c r="G262" s="54" t="s">
        <v>1134</v>
      </c>
      <c r="H262" s="56">
        <v>43070</v>
      </c>
      <c r="I262" s="56">
        <v>43983</v>
      </c>
      <c r="J262" s="57" t="str">
        <f>IF(Ugovori_OPULJP3[[#This Row],[DATUM ZAVRŠETKA OPERACIJE]]&gt;DATE(2024,12,31),"u provedbi","završen")</f>
        <v>završen</v>
      </c>
      <c r="K262" s="55" t="s">
        <v>210</v>
      </c>
      <c r="L262" s="55" t="s">
        <v>210</v>
      </c>
      <c r="M262" s="58">
        <v>0.85</v>
      </c>
      <c r="N262" s="58">
        <v>0.15</v>
      </c>
      <c r="O262" s="59">
        <f>Ugovori_OPULJP3[[#This Row],[Bespovratna sredstva - Ukupno (EU+Nac) HRK
= Ukupna ugovorena vrijednost bespovratnih sredstava]]*Ugovori_OPULJP3[[#This Row],[EU STOPA SUFINANCIRANJA %
EU CO-FINANCING RATE %]]</f>
        <v>2153359.8079999997</v>
      </c>
      <c r="P262" s="60">
        <f>Ugovori_OPULJP3[[#This Row],[Bespovratna sredstva - EU dio - HRK]]/7.5345</f>
        <v>285799.96124493988</v>
      </c>
      <c r="Q262" s="59">
        <f>Ugovori_OPULJP3[[#This Row],[Bespovratna sredstva - Ukupno (EU+Nac) HRK
= Ukupna ugovorena vrijednost bespovratnih sredstava]]*Ugovori_OPULJP3[[#This Row],[STOPA NACIONALNOG SUFINANCIRANJA %]]</f>
        <v>380004.67199999996</v>
      </c>
      <c r="R262" s="60">
        <f>Ugovori_OPULJP3[[#This Row],[Bespovratna sredstva - Nacionalni dio - HRK]]/7.5345</f>
        <v>50435.287278518808</v>
      </c>
      <c r="S262" s="59">
        <v>2533364.48</v>
      </c>
      <c r="T262" s="60">
        <f>Ugovori_OPULJP3[[#This Row],[Bespovratna sredstva - Ukupno (EU+Nac) HRK
= Ukupna ugovorena vrijednost bespovratnih sredstava]]/7.5345</f>
        <v>336235.24852345872</v>
      </c>
      <c r="U262" s="59">
        <v>0</v>
      </c>
      <c r="V262" s="60">
        <f>Ugovori_OPULJP3[[#This Row],[Javni doprinos korisnika - HRK]]/7.5345</f>
        <v>0</v>
      </c>
      <c r="W262" s="59">
        <v>0</v>
      </c>
      <c r="X262" s="60">
        <f>Ugovori_OPULJP3[[#This Row],[Privatni doprinos korisnika - HRK]]/7.5345</f>
        <v>0</v>
      </c>
      <c r="Y262" s="61">
        <v>2533364.48</v>
      </c>
      <c r="Z262" s="62">
        <f>Ugovori_OPULJP3[[#This Row],[UKUPNI PRIHVATLJIVI IZDACI
TOTAL ELIGIBLE EXPENDITURE
= Bespovratna sredstva ukupno + doprinos korisnika
= Ukupni prihvatljivi troškovi
= Ukupna ugovorena vrijednost projekta HRK]]/7.5345</f>
        <v>336235.24852345872</v>
      </c>
      <c r="AA262" s="53" t="s">
        <v>37</v>
      </c>
      <c r="AB262" s="53" t="s">
        <v>34</v>
      </c>
      <c r="AC262" s="52" t="s">
        <v>1135</v>
      </c>
      <c r="AD262" s="52" t="s">
        <v>746</v>
      </c>
    </row>
    <row r="263" spans="1:30" ht="51" customHeight="1" x14ac:dyDescent="0.2">
      <c r="A263" s="50" t="s">
        <v>1136</v>
      </c>
      <c r="B263" s="51" t="s">
        <v>742</v>
      </c>
      <c r="C263" s="52" t="s">
        <v>743</v>
      </c>
      <c r="D263" s="52" t="s">
        <v>1113</v>
      </c>
      <c r="E263" s="53" t="s">
        <v>75</v>
      </c>
      <c r="F263" s="54" t="s">
        <v>1137</v>
      </c>
      <c r="G263" s="54" t="s">
        <v>274</v>
      </c>
      <c r="H263" s="56">
        <v>43070</v>
      </c>
      <c r="I263" s="56">
        <v>43983</v>
      </c>
      <c r="J263" s="57" t="str">
        <f>IF(Ugovori_OPULJP3[[#This Row],[DATUM ZAVRŠETKA OPERACIJE]]&gt;DATE(2024,12,31),"u provedbi","završen")</f>
        <v>završen</v>
      </c>
      <c r="K263" s="55" t="s">
        <v>93</v>
      </c>
      <c r="L263" s="55" t="s">
        <v>93</v>
      </c>
      <c r="M263" s="58">
        <v>0.85</v>
      </c>
      <c r="N263" s="58">
        <v>0.15</v>
      </c>
      <c r="O263" s="59">
        <f>Ugovori_OPULJP3[[#This Row],[Bespovratna sredstva - Ukupno (EU+Nac) HRK
= Ukupna ugovorena vrijednost bespovratnih sredstava]]*Ugovori_OPULJP3[[#This Row],[EU STOPA SUFINANCIRANJA %
EU CO-FINANCING RATE %]]</f>
        <v>1105243.44</v>
      </c>
      <c r="P263" s="60">
        <f>Ugovori_OPULJP3[[#This Row],[Bespovratna sredstva - EU dio - HRK]]/7.5345</f>
        <v>146691.01333864222</v>
      </c>
      <c r="Q263" s="59">
        <f>Ugovori_OPULJP3[[#This Row],[Bespovratna sredstva - Ukupno (EU+Nac) HRK
= Ukupna ugovorena vrijednost bespovratnih sredstava]]*Ugovori_OPULJP3[[#This Row],[STOPA NACIONALNOG SUFINANCIRANJA %]]</f>
        <v>195042.96</v>
      </c>
      <c r="R263" s="60">
        <f>Ugovori_OPULJP3[[#This Row],[Bespovratna sredstva - Nacionalni dio - HRK]]/7.5345</f>
        <v>25886.649412701569</v>
      </c>
      <c r="S263" s="59">
        <v>1300286.3999999999</v>
      </c>
      <c r="T263" s="60">
        <f>Ugovori_OPULJP3[[#This Row],[Bespovratna sredstva - Ukupno (EU+Nac) HRK
= Ukupna ugovorena vrijednost bespovratnih sredstava]]/7.5345</f>
        <v>172577.6627513438</v>
      </c>
      <c r="U263" s="59">
        <v>0</v>
      </c>
      <c r="V263" s="60">
        <f>Ugovori_OPULJP3[[#This Row],[Javni doprinos korisnika - HRK]]/7.5345</f>
        <v>0</v>
      </c>
      <c r="W263" s="59">
        <v>0</v>
      </c>
      <c r="X263" s="60">
        <f>Ugovori_OPULJP3[[#This Row],[Privatni doprinos korisnika - HRK]]/7.5345</f>
        <v>0</v>
      </c>
      <c r="Y263" s="61">
        <v>1300286.3999999999</v>
      </c>
      <c r="Z263" s="62">
        <f>Ugovori_OPULJP3[[#This Row],[UKUPNI PRIHVATLJIVI IZDACI
TOTAL ELIGIBLE EXPENDITURE
= Bespovratna sredstva ukupno + doprinos korisnika
= Ukupni prihvatljivi troškovi
= Ukupna ugovorena vrijednost projekta HRK]]/7.5345</f>
        <v>172577.6627513438</v>
      </c>
      <c r="AA263" s="53" t="s">
        <v>37</v>
      </c>
      <c r="AB263" s="53" t="s">
        <v>34</v>
      </c>
      <c r="AC263" s="52" t="s">
        <v>1138</v>
      </c>
      <c r="AD263" s="52" t="s">
        <v>746</v>
      </c>
    </row>
    <row r="264" spans="1:30" ht="51" customHeight="1" x14ac:dyDescent="0.2">
      <c r="A264" s="50" t="s">
        <v>1139</v>
      </c>
      <c r="B264" s="51" t="s">
        <v>742</v>
      </c>
      <c r="C264" s="52" t="s">
        <v>743</v>
      </c>
      <c r="D264" s="52" t="s">
        <v>1113</v>
      </c>
      <c r="E264" s="53" t="s">
        <v>75</v>
      </c>
      <c r="F264" s="54" t="s">
        <v>1140</v>
      </c>
      <c r="G264" s="54" t="s">
        <v>437</v>
      </c>
      <c r="H264" s="56">
        <v>43070</v>
      </c>
      <c r="I264" s="56">
        <v>43983</v>
      </c>
      <c r="J264" s="57" t="str">
        <f>IF(Ugovori_OPULJP3[[#This Row],[DATUM ZAVRŠETKA OPERACIJE]]&gt;DATE(2024,12,31),"u provedbi","završen")</f>
        <v>završen</v>
      </c>
      <c r="K264" s="55" t="s">
        <v>103</v>
      </c>
      <c r="L264" s="55" t="s">
        <v>103</v>
      </c>
      <c r="M264" s="58">
        <v>0.85</v>
      </c>
      <c r="N264" s="58">
        <v>0.15</v>
      </c>
      <c r="O264" s="59">
        <f>Ugovori_OPULJP3[[#This Row],[Bespovratna sredstva - Ukupno (EU+Nac) HRK
= Ukupna ugovorena vrijednost bespovratnih sredstava]]*Ugovori_OPULJP3[[#This Row],[EU STOPA SUFINANCIRANJA %
EU CO-FINANCING RATE %]]</f>
        <v>4755325</v>
      </c>
      <c r="P264" s="60">
        <f>Ugovori_OPULJP3[[#This Row],[Bespovratna sredstva - EU dio - HRK]]/7.5345</f>
        <v>631140.08892428165</v>
      </c>
      <c r="Q264" s="59">
        <f>Ugovori_OPULJP3[[#This Row],[Bespovratna sredstva - Ukupno (EU+Nac) HRK
= Ukupna ugovorena vrijednost bespovratnih sredstava]]*Ugovori_OPULJP3[[#This Row],[STOPA NACIONALNOG SUFINANCIRANJA %]]</f>
        <v>839175</v>
      </c>
      <c r="R264" s="60">
        <f>Ugovori_OPULJP3[[#This Row],[Bespovratna sredstva - Nacionalni dio - HRK]]/7.5345</f>
        <v>111377.66275134381</v>
      </c>
      <c r="S264" s="59">
        <v>5594500</v>
      </c>
      <c r="T264" s="60">
        <f>Ugovori_OPULJP3[[#This Row],[Bespovratna sredstva - Ukupno (EU+Nac) HRK
= Ukupna ugovorena vrijednost bespovratnih sredstava]]/7.5345</f>
        <v>742517.75167562545</v>
      </c>
      <c r="U264" s="59">
        <v>0</v>
      </c>
      <c r="V264" s="60">
        <f>Ugovori_OPULJP3[[#This Row],[Javni doprinos korisnika - HRK]]/7.5345</f>
        <v>0</v>
      </c>
      <c r="W264" s="59">
        <v>0</v>
      </c>
      <c r="X264" s="60">
        <f>Ugovori_OPULJP3[[#This Row],[Privatni doprinos korisnika - HRK]]/7.5345</f>
        <v>0</v>
      </c>
      <c r="Y264" s="61">
        <v>5594500</v>
      </c>
      <c r="Z264" s="62">
        <f>Ugovori_OPULJP3[[#This Row],[UKUPNI PRIHVATLJIVI IZDACI
TOTAL ELIGIBLE EXPENDITURE
= Bespovratna sredstva ukupno + doprinos korisnika
= Ukupni prihvatljivi troškovi
= Ukupna ugovorena vrijednost projekta HRK]]/7.5345</f>
        <v>742517.75167562545</v>
      </c>
      <c r="AA264" s="53" t="s">
        <v>37</v>
      </c>
      <c r="AB264" s="53" t="s">
        <v>34</v>
      </c>
      <c r="AC264" s="52" t="s">
        <v>1141</v>
      </c>
      <c r="AD264" s="52" t="s">
        <v>746</v>
      </c>
    </row>
    <row r="265" spans="1:30" ht="51" customHeight="1" x14ac:dyDescent="0.2">
      <c r="A265" s="50" t="s">
        <v>1142</v>
      </c>
      <c r="B265" s="51" t="s">
        <v>742</v>
      </c>
      <c r="C265" s="52" t="s">
        <v>743</v>
      </c>
      <c r="D265" s="52" t="s">
        <v>1113</v>
      </c>
      <c r="E265" s="53" t="s">
        <v>75</v>
      </c>
      <c r="F265" s="54" t="s">
        <v>1143</v>
      </c>
      <c r="G265" s="54" t="s">
        <v>1144</v>
      </c>
      <c r="H265" s="56">
        <v>43070</v>
      </c>
      <c r="I265" s="56">
        <v>43983</v>
      </c>
      <c r="J265" s="57" t="str">
        <f>IF(Ugovori_OPULJP3[[#This Row],[DATUM ZAVRŠETKA OPERACIJE]]&gt;DATE(2024,12,31),"u provedbi","završen")</f>
        <v>završen</v>
      </c>
      <c r="K265" s="55" t="s">
        <v>103</v>
      </c>
      <c r="L265" s="55" t="s">
        <v>103</v>
      </c>
      <c r="M265" s="58">
        <v>0.85</v>
      </c>
      <c r="N265" s="58">
        <v>0.15</v>
      </c>
      <c r="O265" s="59">
        <f>Ugovori_OPULJP3[[#This Row],[Bespovratna sredstva - Ukupno (EU+Nac) HRK
= Ukupna ugovorena vrijednost bespovratnih sredstava]]*Ugovori_OPULJP3[[#This Row],[EU STOPA SUFINANCIRANJA %
EU CO-FINANCING RATE %]]</f>
        <v>3738257.5</v>
      </c>
      <c r="P265" s="60">
        <f>Ugovori_OPULJP3[[#This Row],[Bespovratna sredstva - EU dio - HRK]]/7.5345</f>
        <v>496152.03397703893</v>
      </c>
      <c r="Q265" s="59">
        <f>Ugovori_OPULJP3[[#This Row],[Bespovratna sredstva - Ukupno (EU+Nac) HRK
= Ukupna ugovorena vrijednost bespovratnih sredstava]]*Ugovori_OPULJP3[[#This Row],[STOPA NACIONALNOG SUFINANCIRANJA %]]</f>
        <v>659692.5</v>
      </c>
      <c r="R265" s="60">
        <f>Ugovori_OPULJP3[[#This Row],[Bespovratna sredstva - Nacionalni dio - HRK]]/7.5345</f>
        <v>87556.241290065693</v>
      </c>
      <c r="S265" s="59">
        <v>4397950</v>
      </c>
      <c r="T265" s="60">
        <f>Ugovori_OPULJP3[[#This Row],[Bespovratna sredstva - Ukupno (EU+Nac) HRK
= Ukupna ugovorena vrijednost bespovratnih sredstava]]/7.5345</f>
        <v>583708.27526710462</v>
      </c>
      <c r="U265" s="59">
        <v>0</v>
      </c>
      <c r="V265" s="60">
        <f>Ugovori_OPULJP3[[#This Row],[Javni doprinos korisnika - HRK]]/7.5345</f>
        <v>0</v>
      </c>
      <c r="W265" s="59">
        <v>0</v>
      </c>
      <c r="X265" s="60">
        <f>Ugovori_OPULJP3[[#This Row],[Privatni doprinos korisnika - HRK]]/7.5345</f>
        <v>0</v>
      </c>
      <c r="Y265" s="61">
        <v>4397950</v>
      </c>
      <c r="Z265" s="62">
        <f>Ugovori_OPULJP3[[#This Row],[UKUPNI PRIHVATLJIVI IZDACI
TOTAL ELIGIBLE EXPENDITURE
= Bespovratna sredstva ukupno + doprinos korisnika
= Ukupni prihvatljivi troškovi
= Ukupna ugovorena vrijednost projekta HRK]]/7.5345</f>
        <v>583708.27526710462</v>
      </c>
      <c r="AA265" s="53" t="s">
        <v>37</v>
      </c>
      <c r="AB265" s="53" t="s">
        <v>34</v>
      </c>
      <c r="AC265" s="52" t="s">
        <v>1145</v>
      </c>
      <c r="AD265" s="52" t="s">
        <v>746</v>
      </c>
    </row>
    <row r="266" spans="1:30" ht="51" customHeight="1" x14ac:dyDescent="0.2">
      <c r="A266" s="50" t="s">
        <v>1146</v>
      </c>
      <c r="B266" s="51" t="s">
        <v>742</v>
      </c>
      <c r="C266" s="52" t="s">
        <v>743</v>
      </c>
      <c r="D266" s="52" t="s">
        <v>1113</v>
      </c>
      <c r="E266" s="53" t="s">
        <v>75</v>
      </c>
      <c r="F266" s="54" t="s">
        <v>1147</v>
      </c>
      <c r="G266" s="54" t="s">
        <v>353</v>
      </c>
      <c r="H266" s="56">
        <v>43070</v>
      </c>
      <c r="I266" s="56">
        <v>43983</v>
      </c>
      <c r="J266" s="57" t="str">
        <f>IF(Ugovori_OPULJP3[[#This Row],[DATUM ZAVRŠETKA OPERACIJE]]&gt;DATE(2024,12,31),"u provedbi","završen")</f>
        <v>završen</v>
      </c>
      <c r="K266" s="55" t="s">
        <v>103</v>
      </c>
      <c r="L266" s="55" t="s">
        <v>103</v>
      </c>
      <c r="M266" s="58">
        <v>0.85</v>
      </c>
      <c r="N266" s="58">
        <v>0.15</v>
      </c>
      <c r="O266" s="59">
        <f>Ugovori_OPULJP3[[#This Row],[Bespovratna sredstva - Ukupno (EU+Nac) HRK
= Ukupna ugovorena vrijednost bespovratnih sredstava]]*Ugovori_OPULJP3[[#This Row],[EU STOPA SUFINANCIRANJA %
EU CO-FINANCING RATE %]]</f>
        <v>3246532.5</v>
      </c>
      <c r="P266" s="60">
        <f>Ugovori_OPULJP3[[#This Row],[Bespovratna sredstva - EU dio - HRK]]/7.5345</f>
        <v>430888.91100935696</v>
      </c>
      <c r="Q266" s="59">
        <f>Ugovori_OPULJP3[[#This Row],[Bespovratna sredstva - Ukupno (EU+Nac) HRK
= Ukupna ugovorena vrijednost bespovratnih sredstava]]*Ugovori_OPULJP3[[#This Row],[STOPA NACIONALNOG SUFINANCIRANJA %]]</f>
        <v>572917.5</v>
      </c>
      <c r="R266" s="60">
        <f>Ugovori_OPULJP3[[#This Row],[Bespovratna sredstva - Nacionalni dio - HRK]]/7.5345</f>
        <v>76039.219589886517</v>
      </c>
      <c r="S266" s="59">
        <v>3819450</v>
      </c>
      <c r="T266" s="60">
        <f>Ugovori_OPULJP3[[#This Row],[Bespovratna sredstva - Ukupno (EU+Nac) HRK
= Ukupna ugovorena vrijednost bespovratnih sredstava]]/7.5345</f>
        <v>506928.13059924345</v>
      </c>
      <c r="U266" s="59">
        <v>0</v>
      </c>
      <c r="V266" s="60">
        <f>Ugovori_OPULJP3[[#This Row],[Javni doprinos korisnika - HRK]]/7.5345</f>
        <v>0</v>
      </c>
      <c r="W266" s="59">
        <v>0</v>
      </c>
      <c r="X266" s="60">
        <f>Ugovori_OPULJP3[[#This Row],[Privatni doprinos korisnika - HRK]]/7.5345</f>
        <v>0</v>
      </c>
      <c r="Y266" s="61">
        <v>3819450</v>
      </c>
      <c r="Z266" s="62">
        <f>Ugovori_OPULJP3[[#This Row],[UKUPNI PRIHVATLJIVI IZDACI
TOTAL ELIGIBLE EXPENDITURE
= Bespovratna sredstva ukupno + doprinos korisnika
= Ukupni prihvatljivi troškovi
= Ukupna ugovorena vrijednost projekta HRK]]/7.5345</f>
        <v>506928.13059924345</v>
      </c>
      <c r="AA266" s="53" t="s">
        <v>37</v>
      </c>
      <c r="AB266" s="53" t="s">
        <v>34</v>
      </c>
      <c r="AC266" s="52" t="s">
        <v>1148</v>
      </c>
      <c r="AD266" s="52" t="s">
        <v>746</v>
      </c>
    </row>
    <row r="267" spans="1:30" ht="51" customHeight="1" x14ac:dyDescent="0.2">
      <c r="A267" s="50" t="s">
        <v>1149</v>
      </c>
      <c r="B267" s="51" t="s">
        <v>742</v>
      </c>
      <c r="C267" s="52" t="s">
        <v>743</v>
      </c>
      <c r="D267" s="52" t="s">
        <v>1113</v>
      </c>
      <c r="E267" s="53" t="s">
        <v>75</v>
      </c>
      <c r="F267" s="54" t="s">
        <v>1150</v>
      </c>
      <c r="G267" s="54" t="s">
        <v>1151</v>
      </c>
      <c r="H267" s="56">
        <v>43070</v>
      </c>
      <c r="I267" s="56">
        <v>43983</v>
      </c>
      <c r="J267" s="57" t="str">
        <f>IF(Ugovori_OPULJP3[[#This Row],[DATUM ZAVRŠETKA OPERACIJE]]&gt;DATE(2024,12,31),"u provedbi","završen")</f>
        <v>završen</v>
      </c>
      <c r="K267" s="55" t="s">
        <v>103</v>
      </c>
      <c r="L267" s="55" t="s">
        <v>103</v>
      </c>
      <c r="M267" s="58">
        <v>0.85</v>
      </c>
      <c r="N267" s="58">
        <v>0.15</v>
      </c>
      <c r="O267" s="59">
        <f>Ugovori_OPULJP3[[#This Row],[Bespovratna sredstva - Ukupno (EU+Nac) HRK
= Ukupna ugovorena vrijednost bespovratnih sredstava]]*Ugovori_OPULJP3[[#This Row],[EU STOPA SUFINANCIRANJA %
EU CO-FINANCING RATE %]]</f>
        <v>1939615</v>
      </c>
      <c r="P267" s="60">
        <f>Ugovori_OPULJP3[[#This Row],[Bespovratna sredstva - EU dio - HRK]]/7.5345</f>
        <v>257431.1500431349</v>
      </c>
      <c r="Q267" s="59">
        <f>Ugovori_OPULJP3[[#This Row],[Bespovratna sredstva - Ukupno (EU+Nac) HRK
= Ukupna ugovorena vrijednost bespovratnih sredstava]]*Ugovori_OPULJP3[[#This Row],[STOPA NACIONALNOG SUFINANCIRANJA %]]</f>
        <v>342285</v>
      </c>
      <c r="R267" s="60">
        <f>Ugovori_OPULJP3[[#This Row],[Bespovratna sredstva - Nacionalni dio - HRK]]/7.5345</f>
        <v>45429.026478200278</v>
      </c>
      <c r="S267" s="59">
        <v>2281900</v>
      </c>
      <c r="T267" s="60">
        <f>Ugovori_OPULJP3[[#This Row],[Bespovratna sredstva - Ukupno (EU+Nac) HRK
= Ukupna ugovorena vrijednost bespovratnih sredstava]]/7.5345</f>
        <v>302860.17652133515</v>
      </c>
      <c r="U267" s="59">
        <v>0</v>
      </c>
      <c r="V267" s="60">
        <f>Ugovori_OPULJP3[[#This Row],[Javni doprinos korisnika - HRK]]/7.5345</f>
        <v>0</v>
      </c>
      <c r="W267" s="59">
        <v>0</v>
      </c>
      <c r="X267" s="60">
        <f>Ugovori_OPULJP3[[#This Row],[Privatni doprinos korisnika - HRK]]/7.5345</f>
        <v>0</v>
      </c>
      <c r="Y267" s="61">
        <v>2281900</v>
      </c>
      <c r="Z267" s="62">
        <f>Ugovori_OPULJP3[[#This Row],[UKUPNI PRIHVATLJIVI IZDACI
TOTAL ELIGIBLE EXPENDITURE
= Bespovratna sredstva ukupno + doprinos korisnika
= Ukupni prihvatljivi troškovi
= Ukupna ugovorena vrijednost projekta HRK]]/7.5345</f>
        <v>302860.17652133515</v>
      </c>
      <c r="AA267" s="53" t="s">
        <v>37</v>
      </c>
      <c r="AB267" s="53" t="s">
        <v>34</v>
      </c>
      <c r="AC267" s="52" t="s">
        <v>1152</v>
      </c>
      <c r="AD267" s="52" t="s">
        <v>746</v>
      </c>
    </row>
    <row r="268" spans="1:30" ht="51" customHeight="1" x14ac:dyDescent="0.2">
      <c r="A268" s="50" t="s">
        <v>1153</v>
      </c>
      <c r="B268" s="51" t="s">
        <v>742</v>
      </c>
      <c r="C268" s="52" t="s">
        <v>743</v>
      </c>
      <c r="D268" s="52" t="s">
        <v>1113</v>
      </c>
      <c r="E268" s="53" t="s">
        <v>75</v>
      </c>
      <c r="F268" s="54" t="s">
        <v>1154</v>
      </c>
      <c r="G268" s="54" t="s">
        <v>357</v>
      </c>
      <c r="H268" s="56">
        <v>43070</v>
      </c>
      <c r="I268" s="56">
        <v>43983</v>
      </c>
      <c r="J268" s="57" t="str">
        <f>IF(Ugovori_OPULJP3[[#This Row],[DATUM ZAVRŠETKA OPERACIJE]]&gt;DATE(2024,12,31),"u provedbi","završen")</f>
        <v>završen</v>
      </c>
      <c r="K268" s="55" t="s">
        <v>103</v>
      </c>
      <c r="L268" s="55" t="s">
        <v>103</v>
      </c>
      <c r="M268" s="58">
        <v>0.85</v>
      </c>
      <c r="N268" s="58">
        <v>0.15</v>
      </c>
      <c r="O268" s="59">
        <f>Ugovori_OPULJP3[[#This Row],[Bespovratna sredstva - Ukupno (EU+Nac) HRK
= Ukupna ugovorena vrijednost bespovratnih sredstava]]*Ugovori_OPULJP3[[#This Row],[EU STOPA SUFINANCIRANJA %
EU CO-FINANCING RATE %]]</f>
        <v>3328132.5</v>
      </c>
      <c r="P268" s="60">
        <f>Ugovori_OPULJP3[[#This Row],[Bespovratna sredstva - EU dio - HRK]]/7.5345</f>
        <v>441719.0921759904</v>
      </c>
      <c r="Q268" s="59">
        <f>Ugovori_OPULJP3[[#This Row],[Bespovratna sredstva - Ukupno (EU+Nac) HRK
= Ukupna ugovorena vrijednost bespovratnih sredstava]]*Ugovori_OPULJP3[[#This Row],[STOPA NACIONALNOG SUFINANCIRANJA %]]</f>
        <v>587317.5</v>
      </c>
      <c r="R268" s="60">
        <f>Ugovori_OPULJP3[[#This Row],[Bespovratna sredstva - Nacionalni dio - HRK]]/7.5345</f>
        <v>77950.428031057134</v>
      </c>
      <c r="S268" s="59">
        <v>3915450</v>
      </c>
      <c r="T268" s="60">
        <f>Ugovori_OPULJP3[[#This Row],[Bespovratna sredstva - Ukupno (EU+Nac) HRK
= Ukupna ugovorena vrijednost bespovratnih sredstava]]/7.5345</f>
        <v>519669.52020704758</v>
      </c>
      <c r="U268" s="59">
        <v>0</v>
      </c>
      <c r="V268" s="60">
        <f>Ugovori_OPULJP3[[#This Row],[Javni doprinos korisnika - HRK]]/7.5345</f>
        <v>0</v>
      </c>
      <c r="W268" s="59">
        <v>0</v>
      </c>
      <c r="X268" s="60">
        <f>Ugovori_OPULJP3[[#This Row],[Privatni doprinos korisnika - HRK]]/7.5345</f>
        <v>0</v>
      </c>
      <c r="Y268" s="61">
        <v>3915450</v>
      </c>
      <c r="Z268" s="62">
        <f>Ugovori_OPULJP3[[#This Row],[UKUPNI PRIHVATLJIVI IZDACI
TOTAL ELIGIBLE EXPENDITURE
= Bespovratna sredstva ukupno + doprinos korisnika
= Ukupni prihvatljivi troškovi
= Ukupna ugovorena vrijednost projekta HRK]]/7.5345</f>
        <v>519669.52020704758</v>
      </c>
      <c r="AA268" s="53" t="s">
        <v>37</v>
      </c>
      <c r="AB268" s="53" t="s">
        <v>34</v>
      </c>
      <c r="AC268" s="52" t="s">
        <v>1155</v>
      </c>
      <c r="AD268" s="52" t="s">
        <v>746</v>
      </c>
    </row>
    <row r="269" spans="1:30" ht="51" customHeight="1" x14ac:dyDescent="0.2">
      <c r="A269" s="50" t="s">
        <v>1156</v>
      </c>
      <c r="B269" s="51" t="s">
        <v>742</v>
      </c>
      <c r="C269" s="52" t="s">
        <v>743</v>
      </c>
      <c r="D269" s="52" t="s">
        <v>1113</v>
      </c>
      <c r="E269" s="53" t="s">
        <v>75</v>
      </c>
      <c r="F269" s="54" t="s">
        <v>1157</v>
      </c>
      <c r="G269" s="54" t="s">
        <v>1158</v>
      </c>
      <c r="H269" s="56">
        <v>43070</v>
      </c>
      <c r="I269" s="56">
        <v>43983</v>
      </c>
      <c r="J269" s="57" t="str">
        <f>IF(Ugovori_OPULJP3[[#This Row],[DATUM ZAVRŠETKA OPERACIJE]]&gt;DATE(2024,12,31),"u provedbi","završen")</f>
        <v>završen</v>
      </c>
      <c r="K269" s="55" t="s">
        <v>210</v>
      </c>
      <c r="L269" s="55" t="s">
        <v>210</v>
      </c>
      <c r="M269" s="58">
        <v>0.85</v>
      </c>
      <c r="N269" s="58">
        <v>0.15</v>
      </c>
      <c r="O269" s="59">
        <f>Ugovori_OPULJP3[[#This Row],[Bespovratna sredstva - Ukupno (EU+Nac) HRK
= Ukupna ugovorena vrijednost bespovratnih sredstava]]*Ugovori_OPULJP3[[#This Row],[EU STOPA SUFINANCIRANJA %
EU CO-FINANCING RATE %]]</f>
        <v>2895315.9</v>
      </c>
      <c r="P269" s="60">
        <f>Ugovori_OPULJP3[[#This Row],[Bespovratna sredstva - EU dio - HRK]]/7.5345</f>
        <v>384274.45749552059</v>
      </c>
      <c r="Q269" s="59">
        <f>Ugovori_OPULJP3[[#This Row],[Bespovratna sredstva - Ukupno (EU+Nac) HRK
= Ukupna ugovorena vrijednost bespovratnih sredstava]]*Ugovori_OPULJP3[[#This Row],[STOPA NACIONALNOG SUFINANCIRANJA %]]</f>
        <v>510938.1</v>
      </c>
      <c r="R269" s="60">
        <f>Ugovori_OPULJP3[[#This Row],[Bespovratna sredstva - Nacionalni dio - HRK]]/7.5345</f>
        <v>67813.139558033043</v>
      </c>
      <c r="S269" s="59">
        <v>3406254</v>
      </c>
      <c r="T269" s="60">
        <f>Ugovori_OPULJP3[[#This Row],[Bespovratna sredstva - Ukupno (EU+Nac) HRK
= Ukupna ugovorena vrijednost bespovratnih sredstava]]/7.5345</f>
        <v>452087.59705355362</v>
      </c>
      <c r="U269" s="59">
        <v>115393.24</v>
      </c>
      <c r="V269" s="60">
        <f>Ugovori_OPULJP3[[#This Row],[Javni doprinos korisnika - HRK]]/7.5345</f>
        <v>15315.314884862964</v>
      </c>
      <c r="W269" s="59">
        <v>0</v>
      </c>
      <c r="X269" s="60">
        <f>Ugovori_OPULJP3[[#This Row],[Privatni doprinos korisnika - HRK]]/7.5345</f>
        <v>0</v>
      </c>
      <c r="Y269" s="61">
        <v>3521647.24</v>
      </c>
      <c r="Z269" s="62">
        <f>Ugovori_OPULJP3[[#This Row],[UKUPNI PRIHVATLJIVI IZDACI
TOTAL ELIGIBLE EXPENDITURE
= Bespovratna sredstva ukupno + doprinos korisnika
= Ukupni prihvatljivi troškovi
= Ukupna ugovorena vrijednost projekta HRK]]/7.5345</f>
        <v>467402.9119384166</v>
      </c>
      <c r="AA269" s="53" t="s">
        <v>37</v>
      </c>
      <c r="AB269" s="53" t="s">
        <v>34</v>
      </c>
      <c r="AC269" s="52" t="s">
        <v>1159</v>
      </c>
      <c r="AD269" s="52" t="s">
        <v>746</v>
      </c>
    </row>
    <row r="270" spans="1:30" ht="51" customHeight="1" x14ac:dyDescent="0.2">
      <c r="A270" s="50" t="s">
        <v>1160</v>
      </c>
      <c r="B270" s="51" t="s">
        <v>742</v>
      </c>
      <c r="C270" s="52" t="s">
        <v>743</v>
      </c>
      <c r="D270" s="52" t="s">
        <v>1113</v>
      </c>
      <c r="E270" s="53" t="s">
        <v>75</v>
      </c>
      <c r="F270" s="54" t="s">
        <v>1161</v>
      </c>
      <c r="G270" s="54" t="s">
        <v>1162</v>
      </c>
      <c r="H270" s="56">
        <v>43070</v>
      </c>
      <c r="I270" s="56">
        <v>43891</v>
      </c>
      <c r="J270" s="57" t="str">
        <f>IF(Ugovori_OPULJP3[[#This Row],[DATUM ZAVRŠETKA OPERACIJE]]&gt;DATE(2024,12,31),"u provedbi","završen")</f>
        <v>završen</v>
      </c>
      <c r="K270" s="55" t="s">
        <v>103</v>
      </c>
      <c r="L270" s="55" t="s">
        <v>103</v>
      </c>
      <c r="M270" s="58">
        <v>0.85</v>
      </c>
      <c r="N270" s="58">
        <v>0.15</v>
      </c>
      <c r="O270" s="59">
        <f>Ugovori_OPULJP3[[#This Row],[Bespovratna sredstva - Ukupno (EU+Nac) HRK
= Ukupna ugovorena vrijednost bespovratnih sredstava]]*Ugovori_OPULJP3[[#This Row],[EU STOPA SUFINANCIRANJA %
EU CO-FINANCING RATE %]]</f>
        <v>2200671.5474999999</v>
      </c>
      <c r="P270" s="60">
        <f>Ugovori_OPULJP3[[#This Row],[Bespovratna sredstva - EU dio - HRK]]/7.5345</f>
        <v>292079.30818236113</v>
      </c>
      <c r="Q270" s="59">
        <f>Ugovori_OPULJP3[[#This Row],[Bespovratna sredstva - Ukupno (EU+Nac) HRK
= Ukupna ugovorena vrijednost bespovratnih sredstava]]*Ugovori_OPULJP3[[#This Row],[STOPA NACIONALNOG SUFINANCIRANJA %]]</f>
        <v>388353.80249999999</v>
      </c>
      <c r="R270" s="60">
        <f>Ugovori_OPULJP3[[#This Row],[Bespovratna sredstva - Nacionalni dio - HRK]]/7.5345</f>
        <v>51543.40732629902</v>
      </c>
      <c r="S270" s="59">
        <v>2589025.35</v>
      </c>
      <c r="T270" s="60">
        <f>Ugovori_OPULJP3[[#This Row],[Bespovratna sredstva - Ukupno (EU+Nac) HRK
= Ukupna ugovorena vrijednost bespovratnih sredstava]]/7.5345</f>
        <v>343622.71550866019</v>
      </c>
      <c r="U270" s="59">
        <v>0</v>
      </c>
      <c r="V270" s="60">
        <f>Ugovori_OPULJP3[[#This Row],[Javni doprinos korisnika - HRK]]/7.5345</f>
        <v>0</v>
      </c>
      <c r="W270" s="59">
        <v>0</v>
      </c>
      <c r="X270" s="60">
        <f>Ugovori_OPULJP3[[#This Row],[Privatni doprinos korisnika - HRK]]/7.5345</f>
        <v>0</v>
      </c>
      <c r="Y270" s="61">
        <v>2589025.35</v>
      </c>
      <c r="Z270" s="62">
        <f>Ugovori_OPULJP3[[#This Row],[UKUPNI PRIHVATLJIVI IZDACI
TOTAL ELIGIBLE EXPENDITURE
= Bespovratna sredstva ukupno + doprinos korisnika
= Ukupni prihvatljivi troškovi
= Ukupna ugovorena vrijednost projekta HRK]]/7.5345</f>
        <v>343622.71550866019</v>
      </c>
      <c r="AA270" s="53" t="s">
        <v>37</v>
      </c>
      <c r="AB270" s="53" t="s">
        <v>34</v>
      </c>
      <c r="AC270" s="52" t="s">
        <v>1163</v>
      </c>
      <c r="AD270" s="52" t="s">
        <v>746</v>
      </c>
    </row>
    <row r="271" spans="1:30" ht="51" customHeight="1" x14ac:dyDescent="0.2">
      <c r="A271" s="50" t="s">
        <v>1164</v>
      </c>
      <c r="B271" s="51" t="s">
        <v>742</v>
      </c>
      <c r="C271" s="52" t="s">
        <v>743</v>
      </c>
      <c r="D271" s="52" t="s">
        <v>1113</v>
      </c>
      <c r="E271" s="53" t="s">
        <v>75</v>
      </c>
      <c r="F271" s="54" t="s">
        <v>1165</v>
      </c>
      <c r="G271" s="54" t="s">
        <v>1166</v>
      </c>
      <c r="H271" s="56">
        <v>43070</v>
      </c>
      <c r="I271" s="56">
        <v>43983</v>
      </c>
      <c r="J271" s="57" t="str">
        <f>IF(Ugovori_OPULJP3[[#This Row],[DATUM ZAVRŠETKA OPERACIJE]]&gt;DATE(2024,12,31),"u provedbi","završen")</f>
        <v>završen</v>
      </c>
      <c r="K271" s="55" t="s">
        <v>103</v>
      </c>
      <c r="L271" s="55" t="s">
        <v>103</v>
      </c>
      <c r="M271" s="58">
        <v>0.85</v>
      </c>
      <c r="N271" s="58">
        <v>0.15</v>
      </c>
      <c r="O271" s="59">
        <f>Ugovori_OPULJP3[[#This Row],[Bespovratna sredstva - Ukupno (EU+Nac) HRK
= Ukupna ugovorena vrijednost bespovratnih sredstava]]*Ugovori_OPULJP3[[#This Row],[EU STOPA SUFINANCIRANJA %
EU CO-FINANCING RATE %]]</f>
        <v>5403724.8134999992</v>
      </c>
      <c r="P271" s="60">
        <f>Ugovori_OPULJP3[[#This Row],[Bespovratna sredstva - EU dio - HRK]]/7.5345</f>
        <v>717197.53314752132</v>
      </c>
      <c r="Q271" s="59">
        <f>Ugovori_OPULJP3[[#This Row],[Bespovratna sredstva - Ukupno (EU+Nac) HRK
= Ukupna ugovorena vrijednost bespovratnih sredstava]]*Ugovori_OPULJP3[[#This Row],[STOPA NACIONALNOG SUFINANCIRANJA %]]</f>
        <v>953598.49649999989</v>
      </c>
      <c r="R271" s="60">
        <f>Ugovori_OPULJP3[[#This Row],[Bespovratna sredstva - Nacionalni dio - HRK]]/7.5345</f>
        <v>126564.27055544493</v>
      </c>
      <c r="S271" s="59">
        <v>6357323.3099999996</v>
      </c>
      <c r="T271" s="60">
        <f>Ugovori_OPULJP3[[#This Row],[Bespovratna sredstva - Ukupno (EU+Nac) HRK
= Ukupna ugovorena vrijednost bespovratnih sredstava]]/7.5345</f>
        <v>843761.80370296631</v>
      </c>
      <c r="U271" s="59">
        <v>0</v>
      </c>
      <c r="V271" s="60">
        <f>Ugovori_OPULJP3[[#This Row],[Javni doprinos korisnika - HRK]]/7.5345</f>
        <v>0</v>
      </c>
      <c r="W271" s="59">
        <v>0</v>
      </c>
      <c r="X271" s="60">
        <f>Ugovori_OPULJP3[[#This Row],[Privatni doprinos korisnika - HRK]]/7.5345</f>
        <v>0</v>
      </c>
      <c r="Y271" s="61">
        <v>6357323.3099999996</v>
      </c>
      <c r="Z271" s="62">
        <f>Ugovori_OPULJP3[[#This Row],[UKUPNI PRIHVATLJIVI IZDACI
TOTAL ELIGIBLE EXPENDITURE
= Bespovratna sredstva ukupno + doprinos korisnika
= Ukupni prihvatljivi troškovi
= Ukupna ugovorena vrijednost projekta HRK]]/7.5345</f>
        <v>843761.80370296631</v>
      </c>
      <c r="AA271" s="53" t="s">
        <v>37</v>
      </c>
      <c r="AB271" s="53" t="s">
        <v>34</v>
      </c>
      <c r="AC271" s="52" t="s">
        <v>1167</v>
      </c>
      <c r="AD271" s="52" t="s">
        <v>746</v>
      </c>
    </row>
    <row r="272" spans="1:30" ht="51" customHeight="1" x14ac:dyDescent="0.2">
      <c r="A272" s="50" t="s">
        <v>1168</v>
      </c>
      <c r="B272" s="51" t="s">
        <v>742</v>
      </c>
      <c r="C272" s="52" t="s">
        <v>743</v>
      </c>
      <c r="D272" s="52" t="s">
        <v>1113</v>
      </c>
      <c r="E272" s="53" t="s">
        <v>75</v>
      </c>
      <c r="F272" s="54" t="s">
        <v>1169</v>
      </c>
      <c r="G272" s="54" t="s">
        <v>1170</v>
      </c>
      <c r="H272" s="56">
        <v>43070</v>
      </c>
      <c r="I272" s="56">
        <v>43922</v>
      </c>
      <c r="J272" s="57" t="str">
        <f>IF(Ugovori_OPULJP3[[#This Row],[DATUM ZAVRŠETKA OPERACIJE]]&gt;DATE(2024,12,31),"u provedbi","završen")</f>
        <v>završen</v>
      </c>
      <c r="K272" s="55" t="s">
        <v>332</v>
      </c>
      <c r="L272" s="55" t="s">
        <v>332</v>
      </c>
      <c r="M272" s="58">
        <v>0.85</v>
      </c>
      <c r="N272" s="58">
        <v>0.15</v>
      </c>
      <c r="O272" s="59">
        <f>Ugovori_OPULJP3[[#This Row],[Bespovratna sredstva - Ukupno (EU+Nac) HRK
= Ukupna ugovorena vrijednost bespovratnih sredstava]]*Ugovori_OPULJP3[[#This Row],[EU STOPA SUFINANCIRANJA %
EU CO-FINANCING RATE %]]</f>
        <v>4655313.5240000002</v>
      </c>
      <c r="P272" s="60">
        <f>Ugovori_OPULJP3[[#This Row],[Bespovratna sredstva - EU dio - HRK]]/7.5345</f>
        <v>617866.28495586966</v>
      </c>
      <c r="Q272" s="59">
        <f>Ugovori_OPULJP3[[#This Row],[Bespovratna sredstva - Ukupno (EU+Nac) HRK
= Ukupna ugovorena vrijednost bespovratnih sredstava]]*Ugovori_OPULJP3[[#This Row],[STOPA NACIONALNOG SUFINANCIRANJA %]]</f>
        <v>821525.91600000008</v>
      </c>
      <c r="R272" s="60">
        <f>Ugovori_OPULJP3[[#This Row],[Bespovratna sredstva - Nacionalni dio - HRK]]/7.5345</f>
        <v>109035.22675691819</v>
      </c>
      <c r="S272" s="59">
        <v>5476839.4400000004</v>
      </c>
      <c r="T272" s="60">
        <f>Ugovori_OPULJP3[[#This Row],[Bespovratna sredstva - Ukupno (EU+Nac) HRK
= Ukupna ugovorena vrijednost bespovratnih sredstava]]/7.5345</f>
        <v>726901.51171278791</v>
      </c>
      <c r="U272" s="59">
        <v>0</v>
      </c>
      <c r="V272" s="60">
        <f>Ugovori_OPULJP3[[#This Row],[Javni doprinos korisnika - HRK]]/7.5345</f>
        <v>0</v>
      </c>
      <c r="W272" s="59">
        <v>0</v>
      </c>
      <c r="X272" s="60">
        <f>Ugovori_OPULJP3[[#This Row],[Privatni doprinos korisnika - HRK]]/7.5345</f>
        <v>0</v>
      </c>
      <c r="Y272" s="61">
        <v>5476839.4400000004</v>
      </c>
      <c r="Z272" s="62">
        <f>Ugovori_OPULJP3[[#This Row],[UKUPNI PRIHVATLJIVI IZDACI
TOTAL ELIGIBLE EXPENDITURE
= Bespovratna sredstva ukupno + doprinos korisnika
= Ukupni prihvatljivi troškovi
= Ukupna ugovorena vrijednost projekta HRK]]/7.5345</f>
        <v>726901.51171278791</v>
      </c>
      <c r="AA272" s="53" t="s">
        <v>37</v>
      </c>
      <c r="AB272" s="53" t="s">
        <v>34</v>
      </c>
      <c r="AC272" s="52" t="s">
        <v>1171</v>
      </c>
      <c r="AD272" s="52" t="s">
        <v>746</v>
      </c>
    </row>
    <row r="273" spans="1:30" ht="51" customHeight="1" x14ac:dyDescent="0.2">
      <c r="A273" s="50" t="s">
        <v>1172</v>
      </c>
      <c r="B273" s="51" t="s">
        <v>742</v>
      </c>
      <c r="C273" s="52" t="s">
        <v>743</v>
      </c>
      <c r="D273" s="52" t="s">
        <v>1113</v>
      </c>
      <c r="E273" s="53" t="s">
        <v>75</v>
      </c>
      <c r="F273" s="54" t="s">
        <v>1173</v>
      </c>
      <c r="G273" s="54" t="s">
        <v>1174</v>
      </c>
      <c r="H273" s="56">
        <v>43070</v>
      </c>
      <c r="I273" s="56">
        <v>43983</v>
      </c>
      <c r="J273" s="57" t="str">
        <f>IF(Ugovori_OPULJP3[[#This Row],[DATUM ZAVRŠETKA OPERACIJE]]&gt;DATE(2024,12,31),"u provedbi","završen")</f>
        <v>završen</v>
      </c>
      <c r="K273" s="55" t="s">
        <v>332</v>
      </c>
      <c r="L273" s="55" t="s">
        <v>332</v>
      </c>
      <c r="M273" s="58">
        <v>0.85</v>
      </c>
      <c r="N273" s="58">
        <v>0.15</v>
      </c>
      <c r="O273" s="59">
        <f>Ugovori_OPULJP3[[#This Row],[Bespovratna sredstva - Ukupno (EU+Nac) HRK
= Ukupna ugovorena vrijednost bespovratnih sredstava]]*Ugovori_OPULJP3[[#This Row],[EU STOPA SUFINANCIRANJA %
EU CO-FINANCING RATE %]]</f>
        <v>4300335.3</v>
      </c>
      <c r="P273" s="60">
        <f>Ugovori_OPULJP3[[#This Row],[Bespovratna sredstva - EU dio - HRK]]/7.5345</f>
        <v>570752.57814055344</v>
      </c>
      <c r="Q273" s="59">
        <f>Ugovori_OPULJP3[[#This Row],[Bespovratna sredstva - Ukupno (EU+Nac) HRK
= Ukupna ugovorena vrijednost bespovratnih sredstava]]*Ugovori_OPULJP3[[#This Row],[STOPA NACIONALNOG SUFINANCIRANJA %]]</f>
        <v>758882.7</v>
      </c>
      <c r="R273" s="60">
        <f>Ugovori_OPULJP3[[#This Row],[Bespovratna sredstva - Nacionalni dio - HRK]]/7.5345</f>
        <v>100721.04320127412</v>
      </c>
      <c r="S273" s="59">
        <v>5059218</v>
      </c>
      <c r="T273" s="60">
        <f>Ugovori_OPULJP3[[#This Row],[Bespovratna sredstva - Ukupno (EU+Nac) HRK
= Ukupna ugovorena vrijednost bespovratnih sredstava]]/7.5345</f>
        <v>671473.62134182756</v>
      </c>
      <c r="U273" s="59">
        <v>0</v>
      </c>
      <c r="V273" s="60">
        <f>Ugovori_OPULJP3[[#This Row],[Javni doprinos korisnika - HRK]]/7.5345</f>
        <v>0</v>
      </c>
      <c r="W273" s="59">
        <v>0</v>
      </c>
      <c r="X273" s="60">
        <f>Ugovori_OPULJP3[[#This Row],[Privatni doprinos korisnika - HRK]]/7.5345</f>
        <v>0</v>
      </c>
      <c r="Y273" s="61">
        <v>5059218</v>
      </c>
      <c r="Z273" s="62">
        <f>Ugovori_OPULJP3[[#This Row],[UKUPNI PRIHVATLJIVI IZDACI
TOTAL ELIGIBLE EXPENDITURE
= Bespovratna sredstva ukupno + doprinos korisnika
= Ukupni prihvatljivi troškovi
= Ukupna ugovorena vrijednost projekta HRK]]/7.5345</f>
        <v>671473.62134182756</v>
      </c>
      <c r="AA273" s="53" t="s">
        <v>37</v>
      </c>
      <c r="AB273" s="53" t="s">
        <v>34</v>
      </c>
      <c r="AC273" s="52" t="s">
        <v>1175</v>
      </c>
      <c r="AD273" s="52" t="s">
        <v>746</v>
      </c>
    </row>
    <row r="274" spans="1:30" ht="51" customHeight="1" x14ac:dyDescent="0.2">
      <c r="A274" s="50" t="s">
        <v>1176</v>
      </c>
      <c r="B274" s="51" t="s">
        <v>742</v>
      </c>
      <c r="C274" s="52" t="s">
        <v>743</v>
      </c>
      <c r="D274" s="52" t="s">
        <v>1113</v>
      </c>
      <c r="E274" s="53" t="s">
        <v>75</v>
      </c>
      <c r="F274" s="54" t="s">
        <v>1177</v>
      </c>
      <c r="G274" s="54" t="s">
        <v>1178</v>
      </c>
      <c r="H274" s="56">
        <v>43070</v>
      </c>
      <c r="I274" s="56">
        <v>43966</v>
      </c>
      <c r="J274" s="57" t="str">
        <f>IF(Ugovori_OPULJP3[[#This Row],[DATUM ZAVRŠETKA OPERACIJE]]&gt;DATE(2024,12,31),"u provedbi","završen")</f>
        <v>završen</v>
      </c>
      <c r="K274" s="55" t="s">
        <v>98</v>
      </c>
      <c r="L274" s="55" t="s">
        <v>98</v>
      </c>
      <c r="M274" s="58">
        <v>0.85</v>
      </c>
      <c r="N274" s="58">
        <v>0.15</v>
      </c>
      <c r="O274" s="59">
        <f>Ugovori_OPULJP3[[#This Row],[Bespovratna sredstva - Ukupno (EU+Nac) HRK
= Ukupna ugovorena vrijednost bespovratnih sredstava]]*Ugovori_OPULJP3[[#This Row],[EU STOPA SUFINANCIRANJA %
EU CO-FINANCING RATE %]]</f>
        <v>2569799.1434999998</v>
      </c>
      <c r="P274" s="60">
        <f>Ugovori_OPULJP3[[#This Row],[Bespovratna sredstva - EU dio - HRK]]/7.5345</f>
        <v>341070.95938682056</v>
      </c>
      <c r="Q274" s="59">
        <f>Ugovori_OPULJP3[[#This Row],[Bespovratna sredstva - Ukupno (EU+Nac) HRK
= Ukupna ugovorena vrijednost bespovratnih sredstava]]*Ugovori_OPULJP3[[#This Row],[STOPA NACIONALNOG SUFINANCIRANJA %]]</f>
        <v>453493.96649999998</v>
      </c>
      <c r="R274" s="60">
        <f>Ugovori_OPULJP3[[#This Row],[Bespovratna sredstva - Nacionalni dio - HRK]]/7.5345</f>
        <v>60188.992832968339</v>
      </c>
      <c r="S274" s="59">
        <v>3023293.11</v>
      </c>
      <c r="T274" s="60">
        <f>Ugovori_OPULJP3[[#This Row],[Bespovratna sredstva - Ukupno (EU+Nac) HRK
= Ukupna ugovorena vrijednost bespovratnih sredstava]]/7.5345</f>
        <v>401259.95221978892</v>
      </c>
      <c r="U274" s="59">
        <v>0</v>
      </c>
      <c r="V274" s="60">
        <f>Ugovori_OPULJP3[[#This Row],[Javni doprinos korisnika - HRK]]/7.5345</f>
        <v>0</v>
      </c>
      <c r="W274" s="59">
        <v>0</v>
      </c>
      <c r="X274" s="60">
        <f>Ugovori_OPULJP3[[#This Row],[Privatni doprinos korisnika - HRK]]/7.5345</f>
        <v>0</v>
      </c>
      <c r="Y274" s="61">
        <v>3023293.11</v>
      </c>
      <c r="Z274" s="62">
        <f>Ugovori_OPULJP3[[#This Row],[UKUPNI PRIHVATLJIVI IZDACI
TOTAL ELIGIBLE EXPENDITURE
= Bespovratna sredstva ukupno + doprinos korisnika
= Ukupni prihvatljivi troškovi
= Ukupna ugovorena vrijednost projekta HRK]]/7.5345</f>
        <v>401259.95221978892</v>
      </c>
      <c r="AA274" s="53" t="s">
        <v>37</v>
      </c>
      <c r="AB274" s="53" t="s">
        <v>34</v>
      </c>
      <c r="AC274" s="52" t="s">
        <v>1179</v>
      </c>
      <c r="AD274" s="52" t="s">
        <v>746</v>
      </c>
    </row>
    <row r="275" spans="1:30" ht="51" customHeight="1" x14ac:dyDescent="0.2">
      <c r="A275" s="50" t="s">
        <v>1180</v>
      </c>
      <c r="B275" s="51" t="s">
        <v>742</v>
      </c>
      <c r="C275" s="52" t="s">
        <v>743</v>
      </c>
      <c r="D275" s="52" t="s">
        <v>1113</v>
      </c>
      <c r="E275" s="53" t="s">
        <v>75</v>
      </c>
      <c r="F275" s="54" t="s">
        <v>1181</v>
      </c>
      <c r="G275" s="54" t="s">
        <v>1182</v>
      </c>
      <c r="H275" s="56">
        <v>43070</v>
      </c>
      <c r="I275" s="56">
        <v>43983</v>
      </c>
      <c r="J275" s="57" t="str">
        <f>IF(Ugovori_OPULJP3[[#This Row],[DATUM ZAVRŠETKA OPERACIJE]]&gt;DATE(2024,12,31),"u provedbi","završen")</f>
        <v>završen</v>
      </c>
      <c r="K275" s="55" t="s">
        <v>210</v>
      </c>
      <c r="L275" s="55" t="s">
        <v>210</v>
      </c>
      <c r="M275" s="58">
        <v>0.85</v>
      </c>
      <c r="N275" s="58">
        <v>0.15</v>
      </c>
      <c r="O275" s="59">
        <f>Ugovori_OPULJP3[[#This Row],[Bespovratna sredstva - Ukupno (EU+Nac) HRK
= Ukupna ugovorena vrijednost bespovratnih sredstava]]*Ugovori_OPULJP3[[#This Row],[EU STOPA SUFINANCIRANJA %
EU CO-FINANCING RATE %]]</f>
        <v>3678411.4394999999</v>
      </c>
      <c r="P275" s="60">
        <f>Ugovori_OPULJP3[[#This Row],[Bespovratna sredstva - EU dio - HRK]]/7.5345</f>
        <v>488209.0967549273</v>
      </c>
      <c r="Q275" s="59">
        <f>Ugovori_OPULJP3[[#This Row],[Bespovratna sredstva - Ukupno (EU+Nac) HRK
= Ukupna ugovorena vrijednost bespovratnih sredstava]]*Ugovori_OPULJP3[[#This Row],[STOPA NACIONALNOG SUFINANCIRANJA %]]</f>
        <v>649131.43050000002</v>
      </c>
      <c r="R275" s="60">
        <f>Ugovori_OPULJP3[[#This Row],[Bespovratna sredstva - Nacionalni dio - HRK]]/7.5345</f>
        <v>86154.546486163643</v>
      </c>
      <c r="S275" s="59">
        <v>4327542.87</v>
      </c>
      <c r="T275" s="60">
        <f>Ugovori_OPULJP3[[#This Row],[Bespovratna sredstva - Ukupno (EU+Nac) HRK
= Ukupna ugovorena vrijednost bespovratnih sredstava]]/7.5345</f>
        <v>574363.64324109093</v>
      </c>
      <c r="U275" s="59">
        <v>0</v>
      </c>
      <c r="V275" s="60">
        <f>Ugovori_OPULJP3[[#This Row],[Javni doprinos korisnika - HRK]]/7.5345</f>
        <v>0</v>
      </c>
      <c r="W275" s="59">
        <v>0</v>
      </c>
      <c r="X275" s="60">
        <f>Ugovori_OPULJP3[[#This Row],[Privatni doprinos korisnika - HRK]]/7.5345</f>
        <v>0</v>
      </c>
      <c r="Y275" s="61">
        <v>4327542.87</v>
      </c>
      <c r="Z275" s="62">
        <f>Ugovori_OPULJP3[[#This Row],[UKUPNI PRIHVATLJIVI IZDACI
TOTAL ELIGIBLE EXPENDITURE
= Bespovratna sredstva ukupno + doprinos korisnika
= Ukupni prihvatljivi troškovi
= Ukupna ugovorena vrijednost projekta HRK]]/7.5345</f>
        <v>574363.64324109093</v>
      </c>
      <c r="AA275" s="53" t="s">
        <v>37</v>
      </c>
      <c r="AB275" s="53" t="s">
        <v>34</v>
      </c>
      <c r="AC275" s="52" t="s">
        <v>1183</v>
      </c>
      <c r="AD275" s="52" t="s">
        <v>746</v>
      </c>
    </row>
    <row r="276" spans="1:30" ht="51" customHeight="1" x14ac:dyDescent="0.2">
      <c r="A276" s="50" t="s">
        <v>1184</v>
      </c>
      <c r="B276" s="51" t="s">
        <v>742</v>
      </c>
      <c r="C276" s="52" t="s">
        <v>743</v>
      </c>
      <c r="D276" s="52" t="s">
        <v>1113</v>
      </c>
      <c r="E276" s="53" t="s">
        <v>75</v>
      </c>
      <c r="F276" s="54" t="s">
        <v>1185</v>
      </c>
      <c r="G276" s="54" t="s">
        <v>1186</v>
      </c>
      <c r="H276" s="56">
        <v>43070</v>
      </c>
      <c r="I276" s="56">
        <v>43983</v>
      </c>
      <c r="J276" s="57" t="str">
        <f>IF(Ugovori_OPULJP3[[#This Row],[DATUM ZAVRŠETKA OPERACIJE]]&gt;DATE(2024,12,31),"u provedbi","završen")</f>
        <v>završen</v>
      </c>
      <c r="K276" s="55" t="s">
        <v>103</v>
      </c>
      <c r="L276" s="55" t="s">
        <v>103</v>
      </c>
      <c r="M276" s="58">
        <v>0.85</v>
      </c>
      <c r="N276" s="58">
        <v>0.15</v>
      </c>
      <c r="O276" s="59">
        <f>Ugovori_OPULJP3[[#This Row],[Bespovratna sredstva - Ukupno (EU+Nac) HRK
= Ukupna ugovorena vrijednost bespovratnih sredstava]]*Ugovori_OPULJP3[[#This Row],[EU STOPA SUFINANCIRANJA %
EU CO-FINANCING RATE %]]</f>
        <v>2106257.5</v>
      </c>
      <c r="P276" s="60">
        <f>Ugovori_OPULJP3[[#This Row],[Bespovratna sredstva - EU dio - HRK]]/7.5345</f>
        <v>279548.4106443692</v>
      </c>
      <c r="Q276" s="59">
        <f>Ugovori_OPULJP3[[#This Row],[Bespovratna sredstva - Ukupno (EU+Nac) HRK
= Ukupna ugovorena vrijednost bespovratnih sredstava]]*Ugovori_OPULJP3[[#This Row],[STOPA NACIONALNOG SUFINANCIRANJA %]]</f>
        <v>371692.5</v>
      </c>
      <c r="R276" s="60">
        <f>Ugovori_OPULJP3[[#This Row],[Bespovratna sredstva - Nacionalni dio - HRK]]/7.5345</f>
        <v>49332.072466653393</v>
      </c>
      <c r="S276" s="59">
        <v>2477950</v>
      </c>
      <c r="T276" s="60">
        <f>Ugovori_OPULJP3[[#This Row],[Bespovratna sredstva - Ukupno (EU+Nac) HRK
= Ukupna ugovorena vrijednost bespovratnih sredstava]]/7.5345</f>
        <v>328880.48311102262</v>
      </c>
      <c r="U276" s="59">
        <v>0</v>
      </c>
      <c r="V276" s="60">
        <f>Ugovori_OPULJP3[[#This Row],[Javni doprinos korisnika - HRK]]/7.5345</f>
        <v>0</v>
      </c>
      <c r="W276" s="59">
        <v>0</v>
      </c>
      <c r="X276" s="60">
        <f>Ugovori_OPULJP3[[#This Row],[Privatni doprinos korisnika - HRK]]/7.5345</f>
        <v>0</v>
      </c>
      <c r="Y276" s="61">
        <v>2477950</v>
      </c>
      <c r="Z276" s="62">
        <f>Ugovori_OPULJP3[[#This Row],[UKUPNI PRIHVATLJIVI IZDACI
TOTAL ELIGIBLE EXPENDITURE
= Bespovratna sredstva ukupno + doprinos korisnika
= Ukupni prihvatljivi troškovi
= Ukupna ugovorena vrijednost projekta HRK]]/7.5345</f>
        <v>328880.48311102262</v>
      </c>
      <c r="AA276" s="53" t="s">
        <v>37</v>
      </c>
      <c r="AB276" s="53" t="s">
        <v>34</v>
      </c>
      <c r="AC276" s="52" t="s">
        <v>1187</v>
      </c>
      <c r="AD276" s="52" t="s">
        <v>746</v>
      </c>
    </row>
    <row r="277" spans="1:30" ht="51" customHeight="1" x14ac:dyDescent="0.2">
      <c r="A277" s="50" t="s">
        <v>1188</v>
      </c>
      <c r="B277" s="51" t="s">
        <v>742</v>
      </c>
      <c r="C277" s="52" t="s">
        <v>743</v>
      </c>
      <c r="D277" s="52" t="s">
        <v>1113</v>
      </c>
      <c r="E277" s="53" t="s">
        <v>75</v>
      </c>
      <c r="F277" s="54" t="s">
        <v>1189</v>
      </c>
      <c r="G277" s="71" t="s">
        <v>1190</v>
      </c>
      <c r="H277" s="56">
        <v>43070</v>
      </c>
      <c r="I277" s="56">
        <v>43983</v>
      </c>
      <c r="J277" s="57" t="str">
        <f>IF(Ugovori_OPULJP3[[#This Row],[DATUM ZAVRŠETKA OPERACIJE]]&gt;DATE(2024,12,31),"u provedbi","završen")</f>
        <v>završen</v>
      </c>
      <c r="K277" s="55" t="s">
        <v>103</v>
      </c>
      <c r="L277" s="55" t="s">
        <v>103</v>
      </c>
      <c r="M277" s="58">
        <v>0.85</v>
      </c>
      <c r="N277" s="58">
        <v>0.15</v>
      </c>
      <c r="O277" s="59">
        <f>Ugovori_OPULJP3[[#This Row],[Bespovratna sredstva - Ukupno (EU+Nac) HRK
= Ukupna ugovorena vrijednost bespovratnih sredstava]]*Ugovori_OPULJP3[[#This Row],[EU STOPA SUFINANCIRANJA %
EU CO-FINANCING RATE %]]</f>
        <v>4448442.0200000005</v>
      </c>
      <c r="P277" s="60">
        <f>Ugovori_OPULJP3[[#This Row],[Bespovratna sredstva - EU dio - HRK]]/7.5345</f>
        <v>590409.7179640322</v>
      </c>
      <c r="Q277" s="59">
        <f>Ugovori_OPULJP3[[#This Row],[Bespovratna sredstva - Ukupno (EU+Nac) HRK
= Ukupna ugovorena vrijednost bespovratnih sredstava]]*Ugovori_OPULJP3[[#This Row],[STOPA NACIONALNOG SUFINANCIRANJA %]]</f>
        <v>785019.18</v>
      </c>
      <c r="R277" s="60">
        <f>Ugovori_OPULJP3[[#This Row],[Bespovratna sredstva - Nacionalni dio - HRK]]/7.5345</f>
        <v>104189.95022894685</v>
      </c>
      <c r="S277" s="59">
        <v>5233461.2</v>
      </c>
      <c r="T277" s="60">
        <f>Ugovori_OPULJP3[[#This Row],[Bespovratna sredstva - Ukupno (EU+Nac) HRK
= Ukupna ugovorena vrijednost bespovratnih sredstava]]/7.5345</f>
        <v>694599.66819297895</v>
      </c>
      <c r="U277" s="59">
        <v>0</v>
      </c>
      <c r="V277" s="60">
        <f>Ugovori_OPULJP3[[#This Row],[Javni doprinos korisnika - HRK]]/7.5345</f>
        <v>0</v>
      </c>
      <c r="W277" s="59">
        <v>0</v>
      </c>
      <c r="X277" s="60">
        <f>Ugovori_OPULJP3[[#This Row],[Privatni doprinos korisnika - HRK]]/7.5345</f>
        <v>0</v>
      </c>
      <c r="Y277" s="61">
        <v>5233461.2</v>
      </c>
      <c r="Z277" s="62">
        <f>Ugovori_OPULJP3[[#This Row],[UKUPNI PRIHVATLJIVI IZDACI
TOTAL ELIGIBLE EXPENDITURE
= Bespovratna sredstva ukupno + doprinos korisnika
= Ukupni prihvatljivi troškovi
= Ukupna ugovorena vrijednost projekta HRK]]/7.5345</f>
        <v>694599.66819297895</v>
      </c>
      <c r="AA277" s="53" t="s">
        <v>37</v>
      </c>
      <c r="AB277" s="53" t="s">
        <v>34</v>
      </c>
      <c r="AC277" s="52" t="s">
        <v>1191</v>
      </c>
      <c r="AD277" s="52" t="s">
        <v>746</v>
      </c>
    </row>
    <row r="278" spans="1:30" ht="51" customHeight="1" x14ac:dyDescent="0.2">
      <c r="A278" s="50" t="s">
        <v>1192</v>
      </c>
      <c r="B278" s="51" t="s">
        <v>742</v>
      </c>
      <c r="C278" s="52" t="s">
        <v>743</v>
      </c>
      <c r="D278" s="52" t="s">
        <v>1113</v>
      </c>
      <c r="E278" s="53" t="s">
        <v>75</v>
      </c>
      <c r="F278" s="54" t="s">
        <v>1193</v>
      </c>
      <c r="G278" s="54" t="s">
        <v>631</v>
      </c>
      <c r="H278" s="56">
        <v>43070</v>
      </c>
      <c r="I278" s="56">
        <v>43983</v>
      </c>
      <c r="J278" s="57" t="str">
        <f>IF(Ugovori_OPULJP3[[#This Row],[DATUM ZAVRŠETKA OPERACIJE]]&gt;DATE(2024,12,31),"u provedbi","završen")</f>
        <v>završen</v>
      </c>
      <c r="K278" s="55" t="s">
        <v>332</v>
      </c>
      <c r="L278" s="55" t="s">
        <v>332</v>
      </c>
      <c r="M278" s="58">
        <v>0.85</v>
      </c>
      <c r="N278" s="58">
        <v>0.15</v>
      </c>
      <c r="O278" s="59">
        <f>Ugovori_OPULJP3[[#This Row],[Bespovratna sredstva - Ukupno (EU+Nac) HRK
= Ukupna ugovorena vrijednost bespovratnih sredstava]]*Ugovori_OPULJP3[[#This Row],[EU STOPA SUFINANCIRANJA %
EU CO-FINANCING RATE %]]</f>
        <v>2607692.8234999999</v>
      </c>
      <c r="P278" s="60">
        <f>Ugovori_OPULJP3[[#This Row],[Bespovratna sredstva - EU dio - HRK]]/7.5345</f>
        <v>346100.31501758576</v>
      </c>
      <c r="Q278" s="59">
        <f>Ugovori_OPULJP3[[#This Row],[Bespovratna sredstva - Ukupno (EU+Nac) HRK
= Ukupna ugovorena vrijednost bespovratnih sredstava]]*Ugovori_OPULJP3[[#This Row],[STOPA NACIONALNOG SUFINANCIRANJA %]]</f>
        <v>460181.08650000003</v>
      </c>
      <c r="R278" s="60">
        <f>Ugovori_OPULJP3[[#This Row],[Bespovratna sredstva - Nacionalni dio - HRK]]/7.5345</f>
        <v>61076.526179573964</v>
      </c>
      <c r="S278" s="59">
        <v>3067873.91</v>
      </c>
      <c r="T278" s="60">
        <f>Ugovori_OPULJP3[[#This Row],[Bespovratna sredstva - Ukupno (EU+Nac) HRK
= Ukupna ugovorena vrijednost bespovratnih sredstava]]/7.5345</f>
        <v>407176.84119715972</v>
      </c>
      <c r="U278" s="59">
        <v>0</v>
      </c>
      <c r="V278" s="60">
        <f>Ugovori_OPULJP3[[#This Row],[Javni doprinos korisnika - HRK]]/7.5345</f>
        <v>0</v>
      </c>
      <c r="W278" s="59">
        <v>0</v>
      </c>
      <c r="X278" s="60">
        <f>Ugovori_OPULJP3[[#This Row],[Privatni doprinos korisnika - HRK]]/7.5345</f>
        <v>0</v>
      </c>
      <c r="Y278" s="61">
        <v>3067873.91</v>
      </c>
      <c r="Z278" s="62">
        <f>Ugovori_OPULJP3[[#This Row],[UKUPNI PRIHVATLJIVI IZDACI
TOTAL ELIGIBLE EXPENDITURE
= Bespovratna sredstva ukupno + doprinos korisnika
= Ukupni prihvatljivi troškovi
= Ukupna ugovorena vrijednost projekta HRK]]/7.5345</f>
        <v>407176.84119715972</v>
      </c>
      <c r="AA278" s="53" t="s">
        <v>37</v>
      </c>
      <c r="AB278" s="53" t="s">
        <v>34</v>
      </c>
      <c r="AC278" s="52" t="s">
        <v>1194</v>
      </c>
      <c r="AD278" s="52" t="s">
        <v>746</v>
      </c>
    </row>
    <row r="279" spans="1:30" ht="51" customHeight="1" x14ac:dyDescent="0.2">
      <c r="A279" s="50" t="s">
        <v>1195</v>
      </c>
      <c r="B279" s="51" t="s">
        <v>742</v>
      </c>
      <c r="C279" s="52" t="s">
        <v>743</v>
      </c>
      <c r="D279" s="52" t="s">
        <v>1113</v>
      </c>
      <c r="E279" s="53" t="s">
        <v>75</v>
      </c>
      <c r="F279" s="54" t="s">
        <v>1196</v>
      </c>
      <c r="G279" s="54" t="s">
        <v>1197</v>
      </c>
      <c r="H279" s="56">
        <v>43070</v>
      </c>
      <c r="I279" s="56">
        <v>43983</v>
      </c>
      <c r="J279" s="57" t="str">
        <f>IF(Ugovori_OPULJP3[[#This Row],[DATUM ZAVRŠETKA OPERACIJE]]&gt;DATE(2024,12,31),"u provedbi","završen")</f>
        <v>završen</v>
      </c>
      <c r="K279" s="55" t="s">
        <v>210</v>
      </c>
      <c r="L279" s="55" t="s">
        <v>210</v>
      </c>
      <c r="M279" s="58">
        <v>0.85</v>
      </c>
      <c r="N279" s="58">
        <v>0.15</v>
      </c>
      <c r="O279" s="59">
        <f>Ugovori_OPULJP3[[#This Row],[Bespovratna sredstva - Ukupno (EU+Nac) HRK
= Ukupna ugovorena vrijednost bespovratnih sredstava]]*Ugovori_OPULJP3[[#This Row],[EU STOPA SUFINANCIRANJA %
EU CO-FINANCING RATE %]]</f>
        <v>2761021</v>
      </c>
      <c r="P279" s="60">
        <f>Ugovori_OPULJP3[[#This Row],[Bespovratna sredstva - EU dio - HRK]]/7.5345</f>
        <v>366450.46121175925</v>
      </c>
      <c r="Q279" s="59">
        <f>Ugovori_OPULJP3[[#This Row],[Bespovratna sredstva - Ukupno (EU+Nac) HRK
= Ukupna ugovorena vrijednost bespovratnih sredstava]]*Ugovori_OPULJP3[[#This Row],[STOPA NACIONALNOG SUFINANCIRANJA %]]</f>
        <v>487239</v>
      </c>
      <c r="R279" s="60">
        <f>Ugovori_OPULJP3[[#This Row],[Bespovratna sredstva - Nacionalni dio - HRK]]/7.5345</f>
        <v>64667.728449133981</v>
      </c>
      <c r="S279" s="59">
        <v>3248260</v>
      </c>
      <c r="T279" s="60">
        <f>Ugovori_OPULJP3[[#This Row],[Bespovratna sredstva - Ukupno (EU+Nac) HRK
= Ukupna ugovorena vrijednost bespovratnih sredstava]]/7.5345</f>
        <v>431118.18966089323</v>
      </c>
      <c r="U279" s="59">
        <v>0</v>
      </c>
      <c r="V279" s="60">
        <f>Ugovori_OPULJP3[[#This Row],[Javni doprinos korisnika - HRK]]/7.5345</f>
        <v>0</v>
      </c>
      <c r="W279" s="59">
        <v>0</v>
      </c>
      <c r="X279" s="60">
        <f>Ugovori_OPULJP3[[#This Row],[Privatni doprinos korisnika - HRK]]/7.5345</f>
        <v>0</v>
      </c>
      <c r="Y279" s="61">
        <v>3248260</v>
      </c>
      <c r="Z279" s="62">
        <f>Ugovori_OPULJP3[[#This Row],[UKUPNI PRIHVATLJIVI IZDACI
TOTAL ELIGIBLE EXPENDITURE
= Bespovratna sredstva ukupno + doprinos korisnika
= Ukupni prihvatljivi troškovi
= Ukupna ugovorena vrijednost projekta HRK]]/7.5345</f>
        <v>431118.18966089323</v>
      </c>
      <c r="AA279" s="53" t="s">
        <v>37</v>
      </c>
      <c r="AB279" s="53" t="s">
        <v>34</v>
      </c>
      <c r="AC279" s="52" t="s">
        <v>1198</v>
      </c>
      <c r="AD279" s="52" t="s">
        <v>746</v>
      </c>
    </row>
    <row r="280" spans="1:30" ht="51" customHeight="1" x14ac:dyDescent="0.2">
      <c r="A280" s="50" t="s">
        <v>1199</v>
      </c>
      <c r="B280" s="51" t="s">
        <v>742</v>
      </c>
      <c r="C280" s="52" t="s">
        <v>743</v>
      </c>
      <c r="D280" s="52" t="s">
        <v>1113</v>
      </c>
      <c r="E280" s="53" t="s">
        <v>75</v>
      </c>
      <c r="F280" s="54" t="s">
        <v>1200</v>
      </c>
      <c r="G280" s="54" t="s">
        <v>1201</v>
      </c>
      <c r="H280" s="56">
        <v>43089</v>
      </c>
      <c r="I280" s="56">
        <v>44002</v>
      </c>
      <c r="J280" s="57" t="str">
        <f>IF(Ugovori_OPULJP3[[#This Row],[DATUM ZAVRŠETKA OPERACIJE]]&gt;DATE(2024,12,31),"u provedbi","završen")</f>
        <v>završen</v>
      </c>
      <c r="K280" s="55" t="s">
        <v>248</v>
      </c>
      <c r="L280" s="55" t="s">
        <v>248</v>
      </c>
      <c r="M280" s="58">
        <v>0.85</v>
      </c>
      <c r="N280" s="58">
        <v>0.15</v>
      </c>
      <c r="O280" s="59">
        <f>Ugovori_OPULJP3[[#This Row],[Bespovratna sredstva - Ukupno (EU+Nac) HRK
= Ukupna ugovorena vrijednost bespovratnih sredstava]]*Ugovori_OPULJP3[[#This Row],[EU STOPA SUFINANCIRANJA %
EU CO-FINANCING RATE %]]</f>
        <v>4229876.25</v>
      </c>
      <c r="P280" s="60">
        <f>Ugovori_OPULJP3[[#This Row],[Bespovratna sredstva - EU dio - HRK]]/7.5345</f>
        <v>561401.05514632689</v>
      </c>
      <c r="Q280" s="59">
        <f>Ugovori_OPULJP3[[#This Row],[Bespovratna sredstva - Ukupno (EU+Nac) HRK
= Ukupna ugovorena vrijednost bespovratnih sredstava]]*Ugovori_OPULJP3[[#This Row],[STOPA NACIONALNOG SUFINANCIRANJA %]]</f>
        <v>746448.75</v>
      </c>
      <c r="R280" s="60">
        <f>Ugovori_OPULJP3[[#This Row],[Bespovratna sredstva - Nacionalni dio - HRK]]/7.5345</f>
        <v>99070.774437587097</v>
      </c>
      <c r="S280" s="59">
        <v>4976325</v>
      </c>
      <c r="T280" s="60">
        <f>Ugovori_OPULJP3[[#This Row],[Bespovratna sredstva - Ukupno (EU+Nac) HRK
= Ukupna ugovorena vrijednost bespovratnih sredstava]]/7.5345</f>
        <v>660471.8295839139</v>
      </c>
      <c r="U280" s="59">
        <v>0</v>
      </c>
      <c r="V280" s="60">
        <f>Ugovori_OPULJP3[[#This Row],[Javni doprinos korisnika - HRK]]/7.5345</f>
        <v>0</v>
      </c>
      <c r="W280" s="59">
        <v>0</v>
      </c>
      <c r="X280" s="60">
        <f>Ugovori_OPULJP3[[#This Row],[Privatni doprinos korisnika - HRK]]/7.5345</f>
        <v>0</v>
      </c>
      <c r="Y280" s="61">
        <v>4976325</v>
      </c>
      <c r="Z280" s="62">
        <f>Ugovori_OPULJP3[[#This Row],[UKUPNI PRIHVATLJIVI IZDACI
TOTAL ELIGIBLE EXPENDITURE
= Bespovratna sredstva ukupno + doprinos korisnika
= Ukupni prihvatljivi troškovi
= Ukupna ugovorena vrijednost projekta HRK]]/7.5345</f>
        <v>660471.8295839139</v>
      </c>
      <c r="AA280" s="53" t="s">
        <v>37</v>
      </c>
      <c r="AB280" s="53" t="s">
        <v>34</v>
      </c>
      <c r="AC280" s="52" t="s">
        <v>1202</v>
      </c>
      <c r="AD280" s="52" t="s">
        <v>746</v>
      </c>
    </row>
    <row r="281" spans="1:30" ht="51" customHeight="1" x14ac:dyDescent="0.2">
      <c r="A281" s="50" t="s">
        <v>1203</v>
      </c>
      <c r="B281" s="51" t="s">
        <v>742</v>
      </c>
      <c r="C281" s="52" t="s">
        <v>743</v>
      </c>
      <c r="D281" s="52" t="s">
        <v>1113</v>
      </c>
      <c r="E281" s="53" t="s">
        <v>75</v>
      </c>
      <c r="F281" s="54" t="s">
        <v>1204</v>
      </c>
      <c r="G281" s="54" t="s">
        <v>1205</v>
      </c>
      <c r="H281" s="56">
        <v>43070</v>
      </c>
      <c r="I281" s="56">
        <v>43983</v>
      </c>
      <c r="J281" s="57" t="str">
        <f>IF(Ugovori_OPULJP3[[#This Row],[DATUM ZAVRŠETKA OPERACIJE]]&gt;DATE(2024,12,31),"u provedbi","završen")</f>
        <v>završen</v>
      </c>
      <c r="K281" s="55" t="s">
        <v>83</v>
      </c>
      <c r="L281" s="55" t="s">
        <v>83</v>
      </c>
      <c r="M281" s="58">
        <v>0.85</v>
      </c>
      <c r="N281" s="58">
        <v>0.15</v>
      </c>
      <c r="O281" s="59">
        <f>Ugovori_OPULJP3[[#This Row],[Bespovratna sredstva - Ukupno (EU+Nac) HRK
= Ukupna ugovorena vrijednost bespovratnih sredstava]]*Ugovori_OPULJP3[[#This Row],[EU STOPA SUFINANCIRANJA %
EU CO-FINANCING RATE %]]</f>
        <v>1614363.52</v>
      </c>
      <c r="P281" s="60">
        <f>Ugovori_OPULJP3[[#This Row],[Bespovratna sredstva - EU dio - HRK]]/7.5345</f>
        <v>214262.86017652132</v>
      </c>
      <c r="Q281" s="59">
        <f>Ugovori_OPULJP3[[#This Row],[Bespovratna sredstva - Ukupno (EU+Nac) HRK
= Ukupna ugovorena vrijednost bespovratnih sredstava]]*Ugovori_OPULJP3[[#This Row],[STOPA NACIONALNOG SUFINANCIRANJA %]]</f>
        <v>284887.67999999999</v>
      </c>
      <c r="R281" s="60">
        <f>Ugovori_OPULJP3[[#This Row],[Bespovratna sredstva - Nacionalni dio - HRK]]/7.5345</f>
        <v>37811.092972327293</v>
      </c>
      <c r="S281" s="59">
        <v>1899251.2</v>
      </c>
      <c r="T281" s="60">
        <f>Ugovori_OPULJP3[[#This Row],[Bespovratna sredstva - Ukupno (EU+Nac) HRK
= Ukupna ugovorena vrijednost bespovratnih sredstava]]/7.5345</f>
        <v>252073.95314884861</v>
      </c>
      <c r="U281" s="59">
        <v>0</v>
      </c>
      <c r="V281" s="60">
        <f>Ugovori_OPULJP3[[#This Row],[Javni doprinos korisnika - HRK]]/7.5345</f>
        <v>0</v>
      </c>
      <c r="W281" s="59">
        <v>0</v>
      </c>
      <c r="X281" s="60">
        <f>Ugovori_OPULJP3[[#This Row],[Privatni doprinos korisnika - HRK]]/7.5345</f>
        <v>0</v>
      </c>
      <c r="Y281" s="61">
        <v>1899251.2</v>
      </c>
      <c r="Z281" s="62">
        <f>Ugovori_OPULJP3[[#This Row],[UKUPNI PRIHVATLJIVI IZDACI
TOTAL ELIGIBLE EXPENDITURE
= Bespovratna sredstva ukupno + doprinos korisnika
= Ukupni prihvatljivi troškovi
= Ukupna ugovorena vrijednost projekta HRK]]/7.5345</f>
        <v>252073.95314884861</v>
      </c>
      <c r="AA281" s="53" t="s">
        <v>37</v>
      </c>
      <c r="AB281" s="53" t="s">
        <v>34</v>
      </c>
      <c r="AC281" s="52" t="s">
        <v>1206</v>
      </c>
      <c r="AD281" s="52" t="s">
        <v>746</v>
      </c>
    </row>
    <row r="282" spans="1:30" ht="51" customHeight="1" x14ac:dyDescent="0.2">
      <c r="A282" s="50" t="s">
        <v>1207</v>
      </c>
      <c r="B282" s="51" t="s">
        <v>742</v>
      </c>
      <c r="C282" s="52" t="s">
        <v>743</v>
      </c>
      <c r="D282" s="52" t="s">
        <v>1113</v>
      </c>
      <c r="E282" s="53" t="s">
        <v>75</v>
      </c>
      <c r="F282" s="54" t="s">
        <v>1208</v>
      </c>
      <c r="G282" s="54" t="s">
        <v>1209</v>
      </c>
      <c r="H282" s="56">
        <v>43070</v>
      </c>
      <c r="I282" s="56">
        <v>43983</v>
      </c>
      <c r="J282" s="57" t="str">
        <f>IF(Ugovori_OPULJP3[[#This Row],[DATUM ZAVRŠETKA OPERACIJE]]&gt;DATE(2024,12,31),"u provedbi","završen")</f>
        <v>završen</v>
      </c>
      <c r="K282" s="55" t="s">
        <v>210</v>
      </c>
      <c r="L282" s="55" t="s">
        <v>210</v>
      </c>
      <c r="M282" s="58">
        <v>0.85</v>
      </c>
      <c r="N282" s="58">
        <v>0.15</v>
      </c>
      <c r="O282" s="59">
        <f>Ugovori_OPULJP3[[#This Row],[Bespovratna sredstva - Ukupno (EU+Nac) HRK
= Ukupna ugovorena vrijednost bespovratnih sredstava]]*Ugovori_OPULJP3[[#This Row],[EU STOPA SUFINANCIRANJA %
EU CO-FINANCING RATE %]]</f>
        <v>1822434</v>
      </c>
      <c r="P282" s="60">
        <f>Ugovori_OPULJP3[[#This Row],[Bespovratna sredstva - EU dio - HRK]]/7.5345</f>
        <v>241878.5586303006</v>
      </c>
      <c r="Q282" s="59">
        <f>Ugovori_OPULJP3[[#This Row],[Bespovratna sredstva - Ukupno (EU+Nac) HRK
= Ukupna ugovorena vrijednost bespovratnih sredstava]]*Ugovori_OPULJP3[[#This Row],[STOPA NACIONALNOG SUFINANCIRANJA %]]</f>
        <v>321606</v>
      </c>
      <c r="R282" s="60">
        <f>Ugovori_OPULJP3[[#This Row],[Bespovratna sredstva - Nacionalni dio - HRK]]/7.5345</f>
        <v>42684.451522994226</v>
      </c>
      <c r="S282" s="59">
        <v>2144040</v>
      </c>
      <c r="T282" s="60">
        <f>Ugovori_OPULJP3[[#This Row],[Bespovratna sredstva - Ukupno (EU+Nac) HRK
= Ukupna ugovorena vrijednost bespovratnih sredstava]]/7.5345</f>
        <v>284563.01015329483</v>
      </c>
      <c r="U282" s="59">
        <v>0</v>
      </c>
      <c r="V282" s="60">
        <f>Ugovori_OPULJP3[[#This Row],[Javni doprinos korisnika - HRK]]/7.5345</f>
        <v>0</v>
      </c>
      <c r="W282" s="59">
        <v>0</v>
      </c>
      <c r="X282" s="60">
        <f>Ugovori_OPULJP3[[#This Row],[Privatni doprinos korisnika - HRK]]/7.5345</f>
        <v>0</v>
      </c>
      <c r="Y282" s="61">
        <v>2144040</v>
      </c>
      <c r="Z282" s="62">
        <f>Ugovori_OPULJP3[[#This Row],[UKUPNI PRIHVATLJIVI IZDACI
TOTAL ELIGIBLE EXPENDITURE
= Bespovratna sredstva ukupno + doprinos korisnika
= Ukupni prihvatljivi troškovi
= Ukupna ugovorena vrijednost projekta HRK]]/7.5345</f>
        <v>284563.01015329483</v>
      </c>
      <c r="AA282" s="53" t="s">
        <v>37</v>
      </c>
      <c r="AB282" s="53" t="s">
        <v>34</v>
      </c>
      <c r="AC282" s="52" t="s">
        <v>1210</v>
      </c>
      <c r="AD282" s="52" t="s">
        <v>746</v>
      </c>
    </row>
    <row r="283" spans="1:30" ht="51" customHeight="1" x14ac:dyDescent="0.2">
      <c r="A283" s="50" t="s">
        <v>1211</v>
      </c>
      <c r="B283" s="51" t="s">
        <v>742</v>
      </c>
      <c r="C283" s="52" t="s">
        <v>743</v>
      </c>
      <c r="D283" s="52" t="s">
        <v>1113</v>
      </c>
      <c r="E283" s="53" t="s">
        <v>75</v>
      </c>
      <c r="F283" s="54" t="s">
        <v>1212</v>
      </c>
      <c r="G283" s="54" t="s">
        <v>1213</v>
      </c>
      <c r="H283" s="56">
        <v>43089</v>
      </c>
      <c r="I283" s="56">
        <v>44002</v>
      </c>
      <c r="J283" s="57" t="str">
        <f>IF(Ugovori_OPULJP3[[#This Row],[DATUM ZAVRŠETKA OPERACIJE]]&gt;DATE(2024,12,31),"u provedbi","završen")</f>
        <v>završen</v>
      </c>
      <c r="K283" s="55" t="s">
        <v>370</v>
      </c>
      <c r="L283" s="55" t="s">
        <v>370</v>
      </c>
      <c r="M283" s="58">
        <v>0.85</v>
      </c>
      <c r="N283" s="58">
        <v>0.15</v>
      </c>
      <c r="O283" s="59">
        <f>Ugovori_OPULJP3[[#This Row],[Bespovratna sredstva - Ukupno (EU+Nac) HRK
= Ukupna ugovorena vrijednost bespovratnih sredstava]]*Ugovori_OPULJP3[[#This Row],[EU STOPA SUFINANCIRANJA %
EU CO-FINANCING RATE %]]</f>
        <v>5189544.5334999999</v>
      </c>
      <c r="P283" s="60">
        <f>Ugovori_OPULJP3[[#This Row],[Bespovratna sredstva - EU dio - HRK]]/7.5345</f>
        <v>688770.92487889039</v>
      </c>
      <c r="Q283" s="59">
        <f>Ugovori_OPULJP3[[#This Row],[Bespovratna sredstva - Ukupno (EU+Nac) HRK
= Ukupna ugovorena vrijednost bespovratnih sredstava]]*Ugovori_OPULJP3[[#This Row],[STOPA NACIONALNOG SUFINANCIRANJA %]]</f>
        <v>915801.97649999999</v>
      </c>
      <c r="R283" s="60">
        <f>Ugovori_OPULJP3[[#This Row],[Bespovratna sredstva - Nacionalni dio - HRK]]/7.5345</f>
        <v>121547.81027274537</v>
      </c>
      <c r="S283" s="59">
        <v>6105346.5099999998</v>
      </c>
      <c r="T283" s="60">
        <f>Ugovori_OPULJP3[[#This Row],[Bespovratna sredstva - Ukupno (EU+Nac) HRK
= Ukupna ugovorena vrijednost bespovratnih sredstava]]/7.5345</f>
        <v>810318.73515163572</v>
      </c>
      <c r="U283" s="59">
        <v>0</v>
      </c>
      <c r="V283" s="60">
        <f>Ugovori_OPULJP3[[#This Row],[Javni doprinos korisnika - HRK]]/7.5345</f>
        <v>0</v>
      </c>
      <c r="W283" s="59">
        <v>0</v>
      </c>
      <c r="X283" s="60">
        <f>Ugovori_OPULJP3[[#This Row],[Privatni doprinos korisnika - HRK]]/7.5345</f>
        <v>0</v>
      </c>
      <c r="Y283" s="61">
        <v>6105346.5099999998</v>
      </c>
      <c r="Z283" s="62">
        <f>Ugovori_OPULJP3[[#This Row],[UKUPNI PRIHVATLJIVI IZDACI
TOTAL ELIGIBLE EXPENDITURE
= Bespovratna sredstva ukupno + doprinos korisnika
= Ukupni prihvatljivi troškovi
= Ukupna ugovorena vrijednost projekta HRK]]/7.5345</f>
        <v>810318.73515163572</v>
      </c>
      <c r="AA283" s="53" t="s">
        <v>37</v>
      </c>
      <c r="AB283" s="53" t="s">
        <v>34</v>
      </c>
      <c r="AC283" s="52" t="s">
        <v>1214</v>
      </c>
      <c r="AD283" s="52" t="s">
        <v>746</v>
      </c>
    </row>
    <row r="284" spans="1:30" ht="51" customHeight="1" x14ac:dyDescent="0.2">
      <c r="A284" s="50" t="s">
        <v>1215</v>
      </c>
      <c r="B284" s="51" t="s">
        <v>742</v>
      </c>
      <c r="C284" s="52" t="s">
        <v>743</v>
      </c>
      <c r="D284" s="52" t="s">
        <v>1113</v>
      </c>
      <c r="E284" s="53" t="s">
        <v>75</v>
      </c>
      <c r="F284" s="54" t="s">
        <v>1216</v>
      </c>
      <c r="G284" s="54" t="s">
        <v>1217</v>
      </c>
      <c r="H284" s="56">
        <v>43077</v>
      </c>
      <c r="I284" s="56">
        <v>43990</v>
      </c>
      <c r="J284" s="57" t="str">
        <f>IF(Ugovori_OPULJP3[[#This Row],[DATUM ZAVRŠETKA OPERACIJE]]&gt;DATE(2024,12,31),"u provedbi","završen")</f>
        <v>završen</v>
      </c>
      <c r="K284" s="55" t="s">
        <v>248</v>
      </c>
      <c r="L284" s="55" t="s">
        <v>248</v>
      </c>
      <c r="M284" s="58">
        <v>0.85</v>
      </c>
      <c r="N284" s="58">
        <v>0.15</v>
      </c>
      <c r="O284" s="59">
        <f>Ugovori_OPULJP3[[#This Row],[Bespovratna sredstva - Ukupno (EU+Nac) HRK
= Ukupna ugovorena vrijednost bespovratnih sredstava]]*Ugovori_OPULJP3[[#This Row],[EU STOPA SUFINANCIRANJA %
EU CO-FINANCING RATE %]]</f>
        <v>1066956.3800000001</v>
      </c>
      <c r="P284" s="60">
        <f>Ugovori_OPULJP3[[#This Row],[Bespovratna sredstva - EU dio - HRK]]/7.5345</f>
        <v>141609.44720950295</v>
      </c>
      <c r="Q284" s="59">
        <f>Ugovori_OPULJP3[[#This Row],[Bespovratna sredstva - Ukupno (EU+Nac) HRK
= Ukupna ugovorena vrijednost bespovratnih sredstava]]*Ugovori_OPULJP3[[#This Row],[STOPA NACIONALNOG SUFINANCIRANJA %]]</f>
        <v>188286.42</v>
      </c>
      <c r="R284" s="60">
        <f>Ugovori_OPULJP3[[#This Row],[Bespovratna sredstva - Nacionalni dio - HRK]]/7.5345</f>
        <v>24989.902448735815</v>
      </c>
      <c r="S284" s="59">
        <v>1255242.8</v>
      </c>
      <c r="T284" s="60">
        <f>Ugovori_OPULJP3[[#This Row],[Bespovratna sredstva - Ukupno (EU+Nac) HRK
= Ukupna ugovorena vrijednost bespovratnih sredstava]]/7.5345</f>
        <v>166599.34965823876</v>
      </c>
      <c r="U284" s="59">
        <v>0</v>
      </c>
      <c r="V284" s="60">
        <f>Ugovori_OPULJP3[[#This Row],[Javni doprinos korisnika - HRK]]/7.5345</f>
        <v>0</v>
      </c>
      <c r="W284" s="59">
        <v>0</v>
      </c>
      <c r="X284" s="60">
        <f>Ugovori_OPULJP3[[#This Row],[Privatni doprinos korisnika - HRK]]/7.5345</f>
        <v>0</v>
      </c>
      <c r="Y284" s="61">
        <v>1255242.8</v>
      </c>
      <c r="Z284" s="62">
        <f>Ugovori_OPULJP3[[#This Row],[UKUPNI PRIHVATLJIVI IZDACI
TOTAL ELIGIBLE EXPENDITURE
= Bespovratna sredstva ukupno + doprinos korisnika
= Ukupni prihvatljivi troškovi
= Ukupna ugovorena vrijednost projekta HRK]]/7.5345</f>
        <v>166599.34965823876</v>
      </c>
      <c r="AA284" s="53" t="s">
        <v>37</v>
      </c>
      <c r="AB284" s="53" t="s">
        <v>34</v>
      </c>
      <c r="AC284" s="52" t="s">
        <v>1218</v>
      </c>
      <c r="AD284" s="52" t="s">
        <v>746</v>
      </c>
    </row>
    <row r="285" spans="1:30" ht="51" customHeight="1" x14ac:dyDescent="0.2">
      <c r="A285" s="50" t="s">
        <v>1219</v>
      </c>
      <c r="B285" s="51" t="s">
        <v>742</v>
      </c>
      <c r="C285" s="52" t="s">
        <v>743</v>
      </c>
      <c r="D285" s="52" t="s">
        <v>1113</v>
      </c>
      <c r="E285" s="53" t="s">
        <v>75</v>
      </c>
      <c r="F285" s="54" t="s">
        <v>1220</v>
      </c>
      <c r="G285" s="54" t="s">
        <v>1221</v>
      </c>
      <c r="H285" s="56">
        <v>43089</v>
      </c>
      <c r="I285" s="56">
        <v>44002</v>
      </c>
      <c r="J285" s="57" t="str">
        <f>IF(Ugovori_OPULJP3[[#This Row],[DATUM ZAVRŠETKA OPERACIJE]]&gt;DATE(2024,12,31),"u provedbi","završen")</f>
        <v>završen</v>
      </c>
      <c r="K285" s="55" t="s">
        <v>98</v>
      </c>
      <c r="L285" s="55" t="s">
        <v>98</v>
      </c>
      <c r="M285" s="58">
        <v>0.85</v>
      </c>
      <c r="N285" s="58">
        <v>0.15</v>
      </c>
      <c r="O285" s="59">
        <f>Ugovori_OPULJP3[[#This Row],[Bespovratna sredstva - Ukupno (EU+Nac) HRK
= Ukupna ugovorena vrijednost bespovratnih sredstava]]*Ugovori_OPULJP3[[#This Row],[EU STOPA SUFINANCIRANJA %
EU CO-FINANCING RATE %]]</f>
        <v>5958274.3250000002</v>
      </c>
      <c r="P285" s="60">
        <f>Ugovori_OPULJP3[[#This Row],[Bespovratna sredstva - EU dio - HRK]]/7.5345</f>
        <v>790798.90171876037</v>
      </c>
      <c r="Q285" s="59">
        <f>Ugovori_OPULJP3[[#This Row],[Bespovratna sredstva - Ukupno (EU+Nac) HRK
= Ukupna ugovorena vrijednost bespovratnih sredstava]]*Ugovori_OPULJP3[[#This Row],[STOPA NACIONALNOG SUFINANCIRANJA %]]</f>
        <v>1051460.175</v>
      </c>
      <c r="R285" s="60">
        <f>Ugovori_OPULJP3[[#This Row],[Bespovratna sredstva - Nacionalni dio - HRK]]/7.5345</f>
        <v>139552.74736213419</v>
      </c>
      <c r="S285" s="59">
        <v>7009734.5</v>
      </c>
      <c r="T285" s="60">
        <f>Ugovori_OPULJP3[[#This Row],[Bespovratna sredstva - Ukupno (EU+Nac) HRK
= Ukupna ugovorena vrijednost bespovratnih sredstava]]/7.5345</f>
        <v>930351.64908089454</v>
      </c>
      <c r="U285" s="59">
        <v>0</v>
      </c>
      <c r="V285" s="60">
        <f>Ugovori_OPULJP3[[#This Row],[Javni doprinos korisnika - HRK]]/7.5345</f>
        <v>0</v>
      </c>
      <c r="W285" s="59">
        <v>0</v>
      </c>
      <c r="X285" s="60">
        <f>Ugovori_OPULJP3[[#This Row],[Privatni doprinos korisnika - HRK]]/7.5345</f>
        <v>0</v>
      </c>
      <c r="Y285" s="61">
        <v>7009734.5</v>
      </c>
      <c r="Z285" s="62">
        <f>Ugovori_OPULJP3[[#This Row],[UKUPNI PRIHVATLJIVI IZDACI
TOTAL ELIGIBLE EXPENDITURE
= Bespovratna sredstva ukupno + doprinos korisnika
= Ukupni prihvatljivi troškovi
= Ukupna ugovorena vrijednost projekta HRK]]/7.5345</f>
        <v>930351.64908089454</v>
      </c>
      <c r="AA285" s="53" t="s">
        <v>37</v>
      </c>
      <c r="AB285" s="53" t="s">
        <v>34</v>
      </c>
      <c r="AC285" s="52" t="s">
        <v>1222</v>
      </c>
      <c r="AD285" s="52" t="s">
        <v>746</v>
      </c>
    </row>
    <row r="286" spans="1:30" ht="51" customHeight="1" x14ac:dyDescent="0.2">
      <c r="A286" s="50" t="s">
        <v>1223</v>
      </c>
      <c r="B286" s="51" t="s">
        <v>742</v>
      </c>
      <c r="C286" s="52" t="s">
        <v>743</v>
      </c>
      <c r="D286" s="52" t="s">
        <v>1113</v>
      </c>
      <c r="E286" s="53" t="s">
        <v>75</v>
      </c>
      <c r="F286" s="54" t="s">
        <v>1224</v>
      </c>
      <c r="G286" s="54" t="s">
        <v>1225</v>
      </c>
      <c r="H286" s="56">
        <v>43070</v>
      </c>
      <c r="I286" s="56">
        <v>43983</v>
      </c>
      <c r="J286" s="57" t="str">
        <f>IF(Ugovori_OPULJP3[[#This Row],[DATUM ZAVRŠETKA OPERACIJE]]&gt;DATE(2024,12,31),"u provedbi","završen")</f>
        <v>završen</v>
      </c>
      <c r="K286" s="55" t="s">
        <v>103</v>
      </c>
      <c r="L286" s="55" t="s">
        <v>103</v>
      </c>
      <c r="M286" s="58">
        <v>0.85</v>
      </c>
      <c r="N286" s="58">
        <v>0.15</v>
      </c>
      <c r="O286" s="59">
        <f>Ugovori_OPULJP3[[#This Row],[Bespovratna sredstva - Ukupno (EU+Nac) HRK
= Ukupna ugovorena vrijednost bespovratnih sredstava]]*Ugovori_OPULJP3[[#This Row],[EU STOPA SUFINANCIRANJA %
EU CO-FINANCING RATE %]]</f>
        <v>1339921.1299999999</v>
      </c>
      <c r="P286" s="60">
        <f>Ugovori_OPULJP3[[#This Row],[Bespovratna sredstva - EU dio - HRK]]/7.5345</f>
        <v>177838.09542769921</v>
      </c>
      <c r="Q286" s="59">
        <f>Ugovori_OPULJP3[[#This Row],[Bespovratna sredstva - Ukupno (EU+Nac) HRK
= Ukupna ugovorena vrijednost bespovratnih sredstava]]*Ugovori_OPULJP3[[#This Row],[STOPA NACIONALNOG SUFINANCIRANJA %]]</f>
        <v>236456.66999999998</v>
      </c>
      <c r="R286" s="60">
        <f>Ugovori_OPULJP3[[#This Row],[Bespovratna sredstva - Nacionalni dio - HRK]]/7.5345</f>
        <v>31383.193310770454</v>
      </c>
      <c r="S286" s="59">
        <v>1576377.8</v>
      </c>
      <c r="T286" s="60">
        <f>Ugovori_OPULJP3[[#This Row],[Bespovratna sredstva - Ukupno (EU+Nac) HRK
= Ukupna ugovorena vrijednost bespovratnih sredstava]]/7.5345</f>
        <v>209221.28873846971</v>
      </c>
      <c r="U286" s="59">
        <v>0</v>
      </c>
      <c r="V286" s="60">
        <f>Ugovori_OPULJP3[[#This Row],[Javni doprinos korisnika - HRK]]/7.5345</f>
        <v>0</v>
      </c>
      <c r="W286" s="59">
        <v>0</v>
      </c>
      <c r="X286" s="60">
        <f>Ugovori_OPULJP3[[#This Row],[Privatni doprinos korisnika - HRK]]/7.5345</f>
        <v>0</v>
      </c>
      <c r="Y286" s="61">
        <v>1576377.8</v>
      </c>
      <c r="Z286" s="62">
        <f>Ugovori_OPULJP3[[#This Row],[UKUPNI PRIHVATLJIVI IZDACI
TOTAL ELIGIBLE EXPENDITURE
= Bespovratna sredstva ukupno + doprinos korisnika
= Ukupni prihvatljivi troškovi
= Ukupna ugovorena vrijednost projekta HRK]]/7.5345</f>
        <v>209221.28873846971</v>
      </c>
      <c r="AA286" s="53" t="s">
        <v>37</v>
      </c>
      <c r="AB286" s="53" t="s">
        <v>34</v>
      </c>
      <c r="AC286" s="52" t="s">
        <v>1226</v>
      </c>
      <c r="AD286" s="52" t="s">
        <v>746</v>
      </c>
    </row>
    <row r="287" spans="1:30" ht="51" customHeight="1" x14ac:dyDescent="0.2">
      <c r="A287" s="50" t="s">
        <v>1227</v>
      </c>
      <c r="B287" s="51" t="s">
        <v>742</v>
      </c>
      <c r="C287" s="52" t="s">
        <v>743</v>
      </c>
      <c r="D287" s="52" t="s">
        <v>1113</v>
      </c>
      <c r="E287" s="53" t="s">
        <v>75</v>
      </c>
      <c r="F287" s="54" t="s">
        <v>1228</v>
      </c>
      <c r="G287" s="54" t="s">
        <v>1229</v>
      </c>
      <c r="H287" s="56">
        <v>43070</v>
      </c>
      <c r="I287" s="56">
        <v>43983</v>
      </c>
      <c r="J287" s="57" t="str">
        <f>IF(Ugovori_OPULJP3[[#This Row],[DATUM ZAVRŠETKA OPERACIJE]]&gt;DATE(2024,12,31),"u provedbi","završen")</f>
        <v>završen</v>
      </c>
      <c r="K287" s="55" t="s">
        <v>103</v>
      </c>
      <c r="L287" s="55" t="s">
        <v>103</v>
      </c>
      <c r="M287" s="58">
        <v>0.85</v>
      </c>
      <c r="N287" s="58">
        <v>0.15</v>
      </c>
      <c r="O287" s="59">
        <f>Ugovori_OPULJP3[[#This Row],[Bespovratna sredstva - Ukupno (EU+Nac) HRK
= Ukupna ugovorena vrijednost bespovratnih sredstava]]*Ugovori_OPULJP3[[#This Row],[EU STOPA SUFINANCIRANJA %
EU CO-FINANCING RATE %]]</f>
        <v>2680485.9139999999</v>
      </c>
      <c r="P287" s="60">
        <f>Ugovori_OPULJP3[[#This Row],[Bespovratna sredstva - EU dio - HRK]]/7.5345</f>
        <v>355761.61842192576</v>
      </c>
      <c r="Q287" s="59">
        <f>Ugovori_OPULJP3[[#This Row],[Bespovratna sredstva - Ukupno (EU+Nac) HRK
= Ukupna ugovorena vrijednost bespovratnih sredstava]]*Ugovori_OPULJP3[[#This Row],[STOPA NACIONALNOG SUFINANCIRANJA %]]</f>
        <v>473026.92599999998</v>
      </c>
      <c r="R287" s="60">
        <f>Ugovori_OPULJP3[[#This Row],[Bespovratna sredstva - Nacionalni dio - HRK]]/7.5345</f>
        <v>62781.462074457486</v>
      </c>
      <c r="S287" s="59">
        <v>3153512.84</v>
      </c>
      <c r="T287" s="60">
        <f>Ugovori_OPULJP3[[#This Row],[Bespovratna sredstva - Ukupno (EU+Nac) HRK
= Ukupna ugovorena vrijednost bespovratnih sredstava]]/7.5345</f>
        <v>418543.08049638325</v>
      </c>
      <c r="U287" s="59">
        <v>0</v>
      </c>
      <c r="V287" s="60">
        <f>Ugovori_OPULJP3[[#This Row],[Javni doprinos korisnika - HRK]]/7.5345</f>
        <v>0</v>
      </c>
      <c r="W287" s="59">
        <v>0</v>
      </c>
      <c r="X287" s="60">
        <f>Ugovori_OPULJP3[[#This Row],[Privatni doprinos korisnika - HRK]]/7.5345</f>
        <v>0</v>
      </c>
      <c r="Y287" s="61">
        <v>3153512.84</v>
      </c>
      <c r="Z287" s="62">
        <f>Ugovori_OPULJP3[[#This Row],[UKUPNI PRIHVATLJIVI IZDACI
TOTAL ELIGIBLE EXPENDITURE
= Bespovratna sredstva ukupno + doprinos korisnika
= Ukupni prihvatljivi troškovi
= Ukupna ugovorena vrijednost projekta HRK]]/7.5345</f>
        <v>418543.08049638325</v>
      </c>
      <c r="AA287" s="53" t="s">
        <v>37</v>
      </c>
      <c r="AB287" s="53" t="s">
        <v>34</v>
      </c>
      <c r="AC287" s="52" t="s">
        <v>1230</v>
      </c>
      <c r="AD287" s="52" t="s">
        <v>746</v>
      </c>
    </row>
    <row r="288" spans="1:30" ht="51" customHeight="1" x14ac:dyDescent="0.2">
      <c r="A288" s="50" t="s">
        <v>1231</v>
      </c>
      <c r="B288" s="51" t="s">
        <v>742</v>
      </c>
      <c r="C288" s="52" t="s">
        <v>743</v>
      </c>
      <c r="D288" s="52" t="s">
        <v>1113</v>
      </c>
      <c r="E288" s="53" t="s">
        <v>75</v>
      </c>
      <c r="F288" s="54" t="s">
        <v>1232</v>
      </c>
      <c r="G288" s="54" t="s">
        <v>1233</v>
      </c>
      <c r="H288" s="56">
        <v>43089</v>
      </c>
      <c r="I288" s="56">
        <v>44002</v>
      </c>
      <c r="J288" s="57" t="str">
        <f>IF(Ugovori_OPULJP3[[#This Row],[DATUM ZAVRŠETKA OPERACIJE]]&gt;DATE(2024,12,31),"u provedbi","završen")</f>
        <v>završen</v>
      </c>
      <c r="K288" s="55" t="s">
        <v>332</v>
      </c>
      <c r="L288" s="55" t="s">
        <v>332</v>
      </c>
      <c r="M288" s="58">
        <v>0.85</v>
      </c>
      <c r="N288" s="58">
        <v>0.15</v>
      </c>
      <c r="O288" s="59">
        <f>Ugovori_OPULJP3[[#This Row],[Bespovratna sredstva - Ukupno (EU+Nac) HRK
= Ukupna ugovorena vrijednost bespovratnih sredstava]]*Ugovori_OPULJP3[[#This Row],[EU STOPA SUFINANCIRANJA %
EU CO-FINANCING RATE %]]</f>
        <v>2608347.3829999999</v>
      </c>
      <c r="P288" s="60">
        <f>Ugovori_OPULJP3[[#This Row],[Bespovratna sredstva - EU dio - HRK]]/7.5345</f>
        <v>346187.18999270024</v>
      </c>
      <c r="Q288" s="59">
        <f>Ugovori_OPULJP3[[#This Row],[Bespovratna sredstva - Ukupno (EU+Nac) HRK
= Ukupna ugovorena vrijednost bespovratnih sredstava]]*Ugovori_OPULJP3[[#This Row],[STOPA NACIONALNOG SUFINANCIRANJA %]]</f>
        <v>460296.59700000001</v>
      </c>
      <c r="R288" s="60">
        <f>Ugovori_OPULJP3[[#This Row],[Bespovratna sredstva - Nacionalni dio - HRK]]/7.5345</f>
        <v>61091.857057535337</v>
      </c>
      <c r="S288" s="59">
        <v>3068643.98</v>
      </c>
      <c r="T288" s="60">
        <f>Ugovori_OPULJP3[[#This Row],[Bespovratna sredstva - Ukupno (EU+Nac) HRK
= Ukupna ugovorena vrijednost bespovratnih sredstava]]/7.5345</f>
        <v>407279.04705023556</v>
      </c>
      <c r="U288" s="59">
        <v>0</v>
      </c>
      <c r="V288" s="60">
        <f>Ugovori_OPULJP3[[#This Row],[Javni doprinos korisnika - HRK]]/7.5345</f>
        <v>0</v>
      </c>
      <c r="W288" s="59">
        <v>0</v>
      </c>
      <c r="X288" s="60">
        <f>Ugovori_OPULJP3[[#This Row],[Privatni doprinos korisnika - HRK]]/7.5345</f>
        <v>0</v>
      </c>
      <c r="Y288" s="61">
        <v>3068643.98</v>
      </c>
      <c r="Z288" s="62">
        <f>Ugovori_OPULJP3[[#This Row],[UKUPNI PRIHVATLJIVI IZDACI
TOTAL ELIGIBLE EXPENDITURE
= Bespovratna sredstva ukupno + doprinos korisnika
= Ukupni prihvatljivi troškovi
= Ukupna ugovorena vrijednost projekta HRK]]/7.5345</f>
        <v>407279.04705023556</v>
      </c>
      <c r="AA288" s="53" t="s">
        <v>37</v>
      </c>
      <c r="AB288" s="53" t="s">
        <v>34</v>
      </c>
      <c r="AC288" s="52" t="s">
        <v>1234</v>
      </c>
      <c r="AD288" s="52" t="s">
        <v>746</v>
      </c>
    </row>
    <row r="289" spans="1:30" ht="51" customHeight="1" x14ac:dyDescent="0.2">
      <c r="A289" s="50" t="s">
        <v>1235</v>
      </c>
      <c r="B289" s="51" t="s">
        <v>742</v>
      </c>
      <c r="C289" s="52" t="s">
        <v>743</v>
      </c>
      <c r="D289" s="52" t="s">
        <v>1113</v>
      </c>
      <c r="E289" s="53" t="s">
        <v>75</v>
      </c>
      <c r="F289" s="54" t="s">
        <v>1236</v>
      </c>
      <c r="G289" s="54" t="s">
        <v>628</v>
      </c>
      <c r="H289" s="56">
        <v>43089</v>
      </c>
      <c r="I289" s="56">
        <v>44002</v>
      </c>
      <c r="J289" s="57" t="str">
        <f>IF(Ugovori_OPULJP3[[#This Row],[DATUM ZAVRŠETKA OPERACIJE]]&gt;DATE(2024,12,31),"u provedbi","završen")</f>
        <v>završen</v>
      </c>
      <c r="K289" s="55" t="s">
        <v>98</v>
      </c>
      <c r="L289" s="55" t="s">
        <v>98</v>
      </c>
      <c r="M289" s="58">
        <v>0.85</v>
      </c>
      <c r="N289" s="58">
        <v>0.15</v>
      </c>
      <c r="O289" s="59">
        <f>Ugovori_OPULJP3[[#This Row],[Bespovratna sredstva - Ukupno (EU+Nac) HRK
= Ukupna ugovorena vrijednost bespovratnih sredstava]]*Ugovori_OPULJP3[[#This Row],[EU STOPA SUFINANCIRANJA %
EU CO-FINANCING RATE %]]</f>
        <v>7836227.3245000001</v>
      </c>
      <c r="P289" s="60">
        <f>Ugovori_OPULJP3[[#This Row],[Bespovratna sredstva - EU dio - HRK]]/7.5345</f>
        <v>1040046.0978830712</v>
      </c>
      <c r="Q289" s="59">
        <f>Ugovori_OPULJP3[[#This Row],[Bespovratna sredstva - Ukupno (EU+Nac) HRK
= Ukupna ugovorena vrijednost bespovratnih sredstava]]*Ugovori_OPULJP3[[#This Row],[STOPA NACIONALNOG SUFINANCIRANJA %]]</f>
        <v>1382863.6455000001</v>
      </c>
      <c r="R289" s="60">
        <f>Ugovori_OPULJP3[[#This Row],[Bespovratna sredstva - Nacionalni dio - HRK]]/7.5345</f>
        <v>183537.54668524786</v>
      </c>
      <c r="S289" s="59">
        <v>9219090.9700000007</v>
      </c>
      <c r="T289" s="60">
        <f>Ugovori_OPULJP3[[#This Row],[Bespovratna sredstva - Ukupno (EU+Nac) HRK
= Ukupna ugovorena vrijednost bespovratnih sredstava]]/7.5345</f>
        <v>1223583.6445683192</v>
      </c>
      <c r="U289" s="59">
        <v>0</v>
      </c>
      <c r="V289" s="60">
        <f>Ugovori_OPULJP3[[#This Row],[Javni doprinos korisnika - HRK]]/7.5345</f>
        <v>0</v>
      </c>
      <c r="W289" s="59">
        <v>0</v>
      </c>
      <c r="X289" s="60">
        <f>Ugovori_OPULJP3[[#This Row],[Privatni doprinos korisnika - HRK]]/7.5345</f>
        <v>0</v>
      </c>
      <c r="Y289" s="61">
        <v>9219090.9700000007</v>
      </c>
      <c r="Z289" s="62">
        <f>Ugovori_OPULJP3[[#This Row],[UKUPNI PRIHVATLJIVI IZDACI
TOTAL ELIGIBLE EXPENDITURE
= Bespovratna sredstva ukupno + doprinos korisnika
= Ukupni prihvatljivi troškovi
= Ukupna ugovorena vrijednost projekta HRK]]/7.5345</f>
        <v>1223583.6445683192</v>
      </c>
      <c r="AA289" s="53" t="s">
        <v>37</v>
      </c>
      <c r="AB289" s="53" t="s">
        <v>34</v>
      </c>
      <c r="AC289" s="52" t="s">
        <v>1237</v>
      </c>
      <c r="AD289" s="52" t="s">
        <v>746</v>
      </c>
    </row>
    <row r="290" spans="1:30" ht="51" customHeight="1" x14ac:dyDescent="0.2">
      <c r="A290" s="50" t="s">
        <v>1238</v>
      </c>
      <c r="B290" s="51" t="s">
        <v>742</v>
      </c>
      <c r="C290" s="52" t="s">
        <v>743</v>
      </c>
      <c r="D290" s="52" t="s">
        <v>1113</v>
      </c>
      <c r="E290" s="53" t="s">
        <v>75</v>
      </c>
      <c r="F290" s="54" t="s">
        <v>1239</v>
      </c>
      <c r="G290" s="54" t="s">
        <v>928</v>
      </c>
      <c r="H290" s="56">
        <v>43108</v>
      </c>
      <c r="I290" s="56">
        <v>44020</v>
      </c>
      <c r="J290" s="57" t="str">
        <f>IF(Ugovori_OPULJP3[[#This Row],[DATUM ZAVRŠETKA OPERACIJE]]&gt;DATE(2024,12,31),"u provedbi","završen")</f>
        <v>završen</v>
      </c>
      <c r="K290" s="55" t="s">
        <v>98</v>
      </c>
      <c r="L290" s="55" t="s">
        <v>98</v>
      </c>
      <c r="M290" s="58">
        <v>0.85</v>
      </c>
      <c r="N290" s="58">
        <v>0.15</v>
      </c>
      <c r="O290" s="59">
        <f>Ugovori_OPULJP3[[#This Row],[Bespovratna sredstva - Ukupno (EU+Nac) HRK
= Ukupna ugovorena vrijednost bespovratnih sredstava]]*Ugovori_OPULJP3[[#This Row],[EU STOPA SUFINANCIRANJA %
EU CO-FINANCING RATE %]]</f>
        <v>2319141.4450000003</v>
      </c>
      <c r="P290" s="60">
        <f>Ugovori_OPULJP3[[#This Row],[Bespovratna sredstva - EU dio - HRK]]/7.5345</f>
        <v>307802.96569115407</v>
      </c>
      <c r="Q290" s="59">
        <f>Ugovori_OPULJP3[[#This Row],[Bespovratna sredstva - Ukupno (EU+Nac) HRK
= Ukupna ugovorena vrijednost bespovratnih sredstava]]*Ugovori_OPULJP3[[#This Row],[STOPA NACIONALNOG SUFINANCIRANJA %]]</f>
        <v>409260.255</v>
      </c>
      <c r="R290" s="60">
        <f>Ugovori_OPULJP3[[#This Row],[Bespovratna sredstva - Nacionalni dio - HRK]]/7.5345</f>
        <v>54318.170416086003</v>
      </c>
      <c r="S290" s="59">
        <v>2728401.7</v>
      </c>
      <c r="T290" s="60">
        <f>Ugovori_OPULJP3[[#This Row],[Bespovratna sredstva - Ukupno (EU+Nac) HRK
= Ukupna ugovorena vrijednost bespovratnih sredstava]]/7.5345</f>
        <v>362121.13610724005</v>
      </c>
      <c r="U290" s="59">
        <v>0</v>
      </c>
      <c r="V290" s="60">
        <f>Ugovori_OPULJP3[[#This Row],[Javni doprinos korisnika - HRK]]/7.5345</f>
        <v>0</v>
      </c>
      <c r="W290" s="59">
        <v>0</v>
      </c>
      <c r="X290" s="60">
        <f>Ugovori_OPULJP3[[#This Row],[Privatni doprinos korisnika - HRK]]/7.5345</f>
        <v>0</v>
      </c>
      <c r="Y290" s="61">
        <v>2728401.7</v>
      </c>
      <c r="Z290" s="62">
        <f>Ugovori_OPULJP3[[#This Row],[UKUPNI PRIHVATLJIVI IZDACI
TOTAL ELIGIBLE EXPENDITURE
= Bespovratna sredstva ukupno + doprinos korisnika
= Ukupni prihvatljivi troškovi
= Ukupna ugovorena vrijednost projekta HRK]]/7.5345</f>
        <v>362121.13610724005</v>
      </c>
      <c r="AA290" s="53" t="s">
        <v>37</v>
      </c>
      <c r="AB290" s="53" t="s">
        <v>34</v>
      </c>
      <c r="AC290" s="52" t="s">
        <v>1240</v>
      </c>
      <c r="AD290" s="52" t="s">
        <v>746</v>
      </c>
    </row>
    <row r="291" spans="1:30" ht="51" customHeight="1" x14ac:dyDescent="0.2">
      <c r="A291" s="50" t="s">
        <v>1241</v>
      </c>
      <c r="B291" s="51" t="s">
        <v>742</v>
      </c>
      <c r="C291" s="52" t="s">
        <v>743</v>
      </c>
      <c r="D291" s="52" t="s">
        <v>1113</v>
      </c>
      <c r="E291" s="53" t="s">
        <v>75</v>
      </c>
      <c r="F291" s="54" t="s">
        <v>1242</v>
      </c>
      <c r="G291" s="54" t="s">
        <v>864</v>
      </c>
      <c r="H291" s="56">
        <v>43070</v>
      </c>
      <c r="I291" s="56">
        <v>43983</v>
      </c>
      <c r="J291" s="57" t="str">
        <f>IF(Ugovori_OPULJP3[[#This Row],[DATUM ZAVRŠETKA OPERACIJE]]&gt;DATE(2024,12,31),"u provedbi","završen")</f>
        <v>završen</v>
      </c>
      <c r="K291" s="55" t="s">
        <v>103</v>
      </c>
      <c r="L291" s="55" t="s">
        <v>103</v>
      </c>
      <c r="M291" s="58">
        <v>0.85</v>
      </c>
      <c r="N291" s="58">
        <v>0.15</v>
      </c>
      <c r="O291" s="59">
        <f>Ugovori_OPULJP3[[#This Row],[Bespovratna sredstva - Ukupno (EU+Nac) HRK
= Ukupna ugovorena vrijednost bespovratnih sredstava]]*Ugovori_OPULJP3[[#This Row],[EU STOPA SUFINANCIRANJA %
EU CO-FINANCING RATE %]]</f>
        <v>5696466.9979999997</v>
      </c>
      <c r="P291" s="60">
        <f>Ugovori_OPULJP3[[#This Row],[Bespovratna sredstva - EU dio - HRK]]/7.5345</f>
        <v>756051.09801579395</v>
      </c>
      <c r="Q291" s="59">
        <f>Ugovori_OPULJP3[[#This Row],[Bespovratna sredstva - Ukupno (EU+Nac) HRK
= Ukupna ugovorena vrijednost bespovratnih sredstava]]*Ugovori_OPULJP3[[#This Row],[STOPA NACIONALNOG SUFINANCIRANJA %]]</f>
        <v>1005258.882</v>
      </c>
      <c r="R291" s="60">
        <f>Ugovori_OPULJP3[[#This Row],[Bespovratna sredstva - Nacionalni dio - HRK]]/7.5345</f>
        <v>133420.78200278716</v>
      </c>
      <c r="S291" s="59">
        <v>6701725.8799999999</v>
      </c>
      <c r="T291" s="60">
        <f>Ugovori_OPULJP3[[#This Row],[Bespovratna sredstva - Ukupno (EU+Nac) HRK
= Ukupna ugovorena vrijednost bespovratnih sredstava]]/7.5345</f>
        <v>889471.88001858117</v>
      </c>
      <c r="U291" s="59">
        <v>0</v>
      </c>
      <c r="V291" s="60">
        <f>Ugovori_OPULJP3[[#This Row],[Javni doprinos korisnika - HRK]]/7.5345</f>
        <v>0</v>
      </c>
      <c r="W291" s="59">
        <v>0</v>
      </c>
      <c r="X291" s="60">
        <f>Ugovori_OPULJP3[[#This Row],[Privatni doprinos korisnika - HRK]]/7.5345</f>
        <v>0</v>
      </c>
      <c r="Y291" s="61">
        <v>6701725.8799999999</v>
      </c>
      <c r="Z291" s="62">
        <f>Ugovori_OPULJP3[[#This Row],[UKUPNI PRIHVATLJIVI IZDACI
TOTAL ELIGIBLE EXPENDITURE
= Bespovratna sredstva ukupno + doprinos korisnika
= Ukupni prihvatljivi troškovi
= Ukupna ugovorena vrijednost projekta HRK]]/7.5345</f>
        <v>889471.88001858117</v>
      </c>
      <c r="AA291" s="53" t="s">
        <v>37</v>
      </c>
      <c r="AB291" s="53" t="s">
        <v>34</v>
      </c>
      <c r="AC291" s="52" t="s">
        <v>1243</v>
      </c>
      <c r="AD291" s="52" t="s">
        <v>746</v>
      </c>
    </row>
    <row r="292" spans="1:30" ht="51" customHeight="1" x14ac:dyDescent="0.2">
      <c r="A292" s="50" t="s">
        <v>1244</v>
      </c>
      <c r="B292" s="51" t="s">
        <v>742</v>
      </c>
      <c r="C292" s="52" t="s">
        <v>743</v>
      </c>
      <c r="D292" s="52" t="s">
        <v>1113</v>
      </c>
      <c r="E292" s="53" t="s">
        <v>75</v>
      </c>
      <c r="F292" s="54" t="s">
        <v>1245</v>
      </c>
      <c r="G292" s="54" t="s">
        <v>1246</v>
      </c>
      <c r="H292" s="56">
        <v>43108</v>
      </c>
      <c r="I292" s="56">
        <v>44020</v>
      </c>
      <c r="J292" s="57" t="str">
        <f>IF(Ugovori_OPULJP3[[#This Row],[DATUM ZAVRŠETKA OPERACIJE]]&gt;DATE(2024,12,31),"u provedbi","završen")</f>
        <v>završen</v>
      </c>
      <c r="K292" s="55" t="s">
        <v>103</v>
      </c>
      <c r="L292" s="55" t="s">
        <v>103</v>
      </c>
      <c r="M292" s="58">
        <v>0.85</v>
      </c>
      <c r="N292" s="58">
        <v>0.15</v>
      </c>
      <c r="O292" s="59">
        <f>Ugovori_OPULJP3[[#This Row],[Bespovratna sredstva - Ukupno (EU+Nac) HRK
= Ukupna ugovorena vrijednost bespovratnih sredstava]]*Ugovori_OPULJP3[[#This Row],[EU STOPA SUFINANCIRANJA %
EU CO-FINANCING RATE %]]</f>
        <v>2548884.9954999997</v>
      </c>
      <c r="P292" s="60">
        <f>Ugovori_OPULJP3[[#This Row],[Bespovratna sredstva - EU dio - HRK]]/7.5345</f>
        <v>338295.17492866144</v>
      </c>
      <c r="Q292" s="59">
        <f>Ugovori_OPULJP3[[#This Row],[Bespovratna sredstva - Ukupno (EU+Nac) HRK
= Ukupna ugovorena vrijednost bespovratnih sredstava]]*Ugovori_OPULJP3[[#This Row],[STOPA NACIONALNOG SUFINANCIRANJA %]]</f>
        <v>449803.23449999996</v>
      </c>
      <c r="R292" s="60">
        <f>Ugovori_OPULJP3[[#This Row],[Bespovratna sredstva - Nacionalni dio - HRK]]/7.5345</f>
        <v>59699.148516822606</v>
      </c>
      <c r="S292" s="59">
        <v>2998688.23</v>
      </c>
      <c r="T292" s="60">
        <f>Ugovori_OPULJP3[[#This Row],[Bespovratna sredstva - Ukupno (EU+Nac) HRK
= Ukupna ugovorena vrijednost bespovratnih sredstava]]/7.5345</f>
        <v>397994.3234454841</v>
      </c>
      <c r="U292" s="59">
        <v>0</v>
      </c>
      <c r="V292" s="60">
        <f>Ugovori_OPULJP3[[#This Row],[Javni doprinos korisnika - HRK]]/7.5345</f>
        <v>0</v>
      </c>
      <c r="W292" s="59">
        <v>0</v>
      </c>
      <c r="X292" s="60">
        <f>Ugovori_OPULJP3[[#This Row],[Privatni doprinos korisnika - HRK]]/7.5345</f>
        <v>0</v>
      </c>
      <c r="Y292" s="61">
        <v>2998688.23</v>
      </c>
      <c r="Z292" s="62">
        <f>Ugovori_OPULJP3[[#This Row],[UKUPNI PRIHVATLJIVI IZDACI
TOTAL ELIGIBLE EXPENDITURE
= Bespovratna sredstva ukupno + doprinos korisnika
= Ukupni prihvatljivi troškovi
= Ukupna ugovorena vrijednost projekta HRK]]/7.5345</f>
        <v>397994.3234454841</v>
      </c>
      <c r="AA292" s="53" t="s">
        <v>37</v>
      </c>
      <c r="AB292" s="53" t="s">
        <v>34</v>
      </c>
      <c r="AC292" s="52" t="s">
        <v>1247</v>
      </c>
      <c r="AD292" s="52" t="s">
        <v>746</v>
      </c>
    </row>
    <row r="293" spans="1:30" ht="51" customHeight="1" x14ac:dyDescent="0.2">
      <c r="A293" s="50" t="s">
        <v>1248</v>
      </c>
      <c r="B293" s="51" t="s">
        <v>742</v>
      </c>
      <c r="C293" s="52" t="s">
        <v>743</v>
      </c>
      <c r="D293" s="52" t="s">
        <v>1113</v>
      </c>
      <c r="E293" s="53" t="s">
        <v>75</v>
      </c>
      <c r="F293" s="54" t="s">
        <v>1249</v>
      </c>
      <c r="G293" s="54" t="s">
        <v>1250</v>
      </c>
      <c r="H293" s="56">
        <v>43070</v>
      </c>
      <c r="I293" s="56">
        <v>43983</v>
      </c>
      <c r="J293" s="57" t="str">
        <f>IF(Ugovori_OPULJP3[[#This Row],[DATUM ZAVRŠETKA OPERACIJE]]&gt;DATE(2024,12,31),"u provedbi","završen")</f>
        <v>završen</v>
      </c>
      <c r="K293" s="55" t="s">
        <v>103</v>
      </c>
      <c r="L293" s="55" t="s">
        <v>103</v>
      </c>
      <c r="M293" s="58">
        <v>0.85</v>
      </c>
      <c r="N293" s="58">
        <v>0.15</v>
      </c>
      <c r="O293" s="59">
        <f>Ugovori_OPULJP3[[#This Row],[Bespovratna sredstva - Ukupno (EU+Nac) HRK
= Ukupna ugovorena vrijednost bespovratnih sredstava]]*Ugovori_OPULJP3[[#This Row],[EU STOPA SUFINANCIRANJA %
EU CO-FINANCING RATE %]]</f>
        <v>2143644.2825000002</v>
      </c>
      <c r="P293" s="60">
        <f>Ugovori_OPULJP3[[#This Row],[Bespovratna sredstva - EU dio - HRK]]/7.5345</f>
        <v>284510.48941535602</v>
      </c>
      <c r="Q293" s="59">
        <f>Ugovori_OPULJP3[[#This Row],[Bespovratna sredstva - Ukupno (EU+Nac) HRK
= Ukupna ugovorena vrijednost bespovratnih sredstava]]*Ugovori_OPULJP3[[#This Row],[STOPA NACIONALNOG SUFINANCIRANJA %]]</f>
        <v>378290.16750000004</v>
      </c>
      <c r="R293" s="60">
        <f>Ugovori_OPULJP3[[#This Row],[Bespovratna sredstva - Nacionalni dio - HRK]]/7.5345</f>
        <v>50207.733426239305</v>
      </c>
      <c r="S293" s="59">
        <v>2521934.4500000002</v>
      </c>
      <c r="T293" s="60">
        <f>Ugovori_OPULJP3[[#This Row],[Bespovratna sredstva - Ukupno (EU+Nac) HRK
= Ukupna ugovorena vrijednost bespovratnih sredstava]]/7.5345</f>
        <v>334718.22284159536</v>
      </c>
      <c r="U293" s="59">
        <v>0</v>
      </c>
      <c r="V293" s="60">
        <f>Ugovori_OPULJP3[[#This Row],[Javni doprinos korisnika - HRK]]/7.5345</f>
        <v>0</v>
      </c>
      <c r="W293" s="59">
        <v>0</v>
      </c>
      <c r="X293" s="60">
        <f>Ugovori_OPULJP3[[#This Row],[Privatni doprinos korisnika - HRK]]/7.5345</f>
        <v>0</v>
      </c>
      <c r="Y293" s="61">
        <v>2521934.4500000002</v>
      </c>
      <c r="Z293" s="62">
        <f>Ugovori_OPULJP3[[#This Row],[UKUPNI PRIHVATLJIVI IZDACI
TOTAL ELIGIBLE EXPENDITURE
= Bespovratna sredstva ukupno + doprinos korisnika
= Ukupni prihvatljivi troškovi
= Ukupna ugovorena vrijednost projekta HRK]]/7.5345</f>
        <v>334718.22284159536</v>
      </c>
      <c r="AA293" s="53" t="s">
        <v>37</v>
      </c>
      <c r="AB293" s="53" t="s">
        <v>34</v>
      </c>
      <c r="AC293" s="52" t="s">
        <v>1251</v>
      </c>
      <c r="AD293" s="52" t="s">
        <v>746</v>
      </c>
    </row>
    <row r="294" spans="1:30" ht="51" customHeight="1" x14ac:dyDescent="0.2">
      <c r="A294" s="50" t="s">
        <v>1252</v>
      </c>
      <c r="B294" s="51" t="s">
        <v>742</v>
      </c>
      <c r="C294" s="52" t="s">
        <v>743</v>
      </c>
      <c r="D294" s="52" t="s">
        <v>1113</v>
      </c>
      <c r="E294" s="53" t="s">
        <v>75</v>
      </c>
      <c r="F294" s="54" t="s">
        <v>1253</v>
      </c>
      <c r="G294" s="54" t="s">
        <v>1254</v>
      </c>
      <c r="H294" s="56">
        <v>43089</v>
      </c>
      <c r="I294" s="56">
        <v>44002</v>
      </c>
      <c r="J294" s="57" t="str">
        <f>IF(Ugovori_OPULJP3[[#This Row],[DATUM ZAVRŠETKA OPERACIJE]]&gt;DATE(2024,12,31),"u provedbi","završen")</f>
        <v>završen</v>
      </c>
      <c r="K294" s="55" t="s">
        <v>103</v>
      </c>
      <c r="L294" s="55" t="s">
        <v>103</v>
      </c>
      <c r="M294" s="58">
        <v>0.85</v>
      </c>
      <c r="N294" s="58">
        <v>0.15</v>
      </c>
      <c r="O294" s="59">
        <f>Ugovori_OPULJP3[[#This Row],[Bespovratna sredstva - Ukupno (EU+Nac) HRK
= Ukupna ugovorena vrijednost bespovratnih sredstava]]*Ugovori_OPULJP3[[#This Row],[EU STOPA SUFINANCIRANJA %
EU CO-FINANCING RATE %]]</f>
        <v>2556626.3620000002</v>
      </c>
      <c r="P294" s="60">
        <f>Ugovori_OPULJP3[[#This Row],[Bespovratna sredstva - EU dio - HRK]]/7.5345</f>
        <v>339322.63083150837</v>
      </c>
      <c r="Q294" s="59">
        <f>Ugovori_OPULJP3[[#This Row],[Bespovratna sredstva - Ukupno (EU+Nac) HRK
= Ukupna ugovorena vrijednost bespovratnih sredstava]]*Ugovori_OPULJP3[[#This Row],[STOPA NACIONALNOG SUFINANCIRANJA %]]</f>
        <v>451169.35800000001</v>
      </c>
      <c r="R294" s="60">
        <f>Ugovori_OPULJP3[[#This Row],[Bespovratna sredstva - Nacionalni dio - HRK]]/7.5345</f>
        <v>59880.464264383831</v>
      </c>
      <c r="S294" s="59">
        <v>3007795.72</v>
      </c>
      <c r="T294" s="60">
        <f>Ugovori_OPULJP3[[#This Row],[Bespovratna sredstva - Ukupno (EU+Nac) HRK
= Ukupna ugovorena vrijednost bespovratnih sredstava]]/7.5345</f>
        <v>399203.09509589226</v>
      </c>
      <c r="U294" s="59">
        <v>0</v>
      </c>
      <c r="V294" s="60">
        <f>Ugovori_OPULJP3[[#This Row],[Javni doprinos korisnika - HRK]]/7.5345</f>
        <v>0</v>
      </c>
      <c r="W294" s="59">
        <v>0</v>
      </c>
      <c r="X294" s="60">
        <f>Ugovori_OPULJP3[[#This Row],[Privatni doprinos korisnika - HRK]]/7.5345</f>
        <v>0</v>
      </c>
      <c r="Y294" s="61">
        <v>3007795.72</v>
      </c>
      <c r="Z294" s="62">
        <f>Ugovori_OPULJP3[[#This Row],[UKUPNI PRIHVATLJIVI IZDACI
TOTAL ELIGIBLE EXPENDITURE
= Bespovratna sredstva ukupno + doprinos korisnika
= Ukupni prihvatljivi troškovi
= Ukupna ugovorena vrijednost projekta HRK]]/7.5345</f>
        <v>399203.09509589226</v>
      </c>
      <c r="AA294" s="53" t="s">
        <v>37</v>
      </c>
      <c r="AB294" s="53" t="s">
        <v>34</v>
      </c>
      <c r="AC294" s="52" t="s">
        <v>1255</v>
      </c>
      <c r="AD294" s="52" t="s">
        <v>746</v>
      </c>
    </row>
    <row r="295" spans="1:30" ht="51" customHeight="1" x14ac:dyDescent="0.2">
      <c r="A295" s="50" t="s">
        <v>1256</v>
      </c>
      <c r="B295" s="51" t="s">
        <v>742</v>
      </c>
      <c r="C295" s="52" t="s">
        <v>743</v>
      </c>
      <c r="D295" s="52" t="s">
        <v>1113</v>
      </c>
      <c r="E295" s="53" t="s">
        <v>75</v>
      </c>
      <c r="F295" s="54" t="s">
        <v>1257</v>
      </c>
      <c r="G295" s="54" t="s">
        <v>1258</v>
      </c>
      <c r="H295" s="56">
        <v>43089</v>
      </c>
      <c r="I295" s="56">
        <v>44002</v>
      </c>
      <c r="J295" s="57" t="str">
        <f>IF(Ugovori_OPULJP3[[#This Row],[DATUM ZAVRŠETKA OPERACIJE]]&gt;DATE(2024,12,31),"u provedbi","završen")</f>
        <v>završen</v>
      </c>
      <c r="K295" s="55" t="s">
        <v>103</v>
      </c>
      <c r="L295" s="55" t="s">
        <v>103</v>
      </c>
      <c r="M295" s="58">
        <v>0.85</v>
      </c>
      <c r="N295" s="58">
        <v>0.15</v>
      </c>
      <c r="O295" s="59">
        <f>Ugovori_OPULJP3[[#This Row],[Bespovratna sredstva - Ukupno (EU+Nac) HRK
= Ukupna ugovorena vrijednost bespovratnih sredstava]]*Ugovori_OPULJP3[[#This Row],[EU STOPA SUFINANCIRANJA %
EU CO-FINANCING RATE %]]</f>
        <v>1642789.8659999999</v>
      </c>
      <c r="P295" s="60">
        <f>Ugovori_OPULJP3[[#This Row],[Bespovratna sredstva - EU dio - HRK]]/7.5345</f>
        <v>218035.68465060717</v>
      </c>
      <c r="Q295" s="59">
        <f>Ugovori_OPULJP3[[#This Row],[Bespovratna sredstva - Ukupno (EU+Nac) HRK
= Ukupna ugovorena vrijednost bespovratnih sredstava]]*Ugovori_OPULJP3[[#This Row],[STOPA NACIONALNOG SUFINANCIRANJA %]]</f>
        <v>289904.09399999998</v>
      </c>
      <c r="R295" s="60">
        <f>Ugovori_OPULJP3[[#This Row],[Bespovratna sredstva - Nacionalni dio - HRK]]/7.5345</f>
        <v>38476.885526577738</v>
      </c>
      <c r="S295" s="59">
        <v>1932693.96</v>
      </c>
      <c r="T295" s="60">
        <f>Ugovori_OPULJP3[[#This Row],[Bespovratna sredstva - Ukupno (EU+Nac) HRK
= Ukupna ugovorena vrijednost bespovratnih sredstava]]/7.5345</f>
        <v>256512.57017718494</v>
      </c>
      <c r="U295" s="59">
        <v>0</v>
      </c>
      <c r="V295" s="60">
        <f>Ugovori_OPULJP3[[#This Row],[Javni doprinos korisnika - HRK]]/7.5345</f>
        <v>0</v>
      </c>
      <c r="W295" s="59">
        <v>0</v>
      </c>
      <c r="X295" s="60">
        <f>Ugovori_OPULJP3[[#This Row],[Privatni doprinos korisnika - HRK]]/7.5345</f>
        <v>0</v>
      </c>
      <c r="Y295" s="61">
        <v>1932693.96</v>
      </c>
      <c r="Z295" s="62">
        <f>Ugovori_OPULJP3[[#This Row],[UKUPNI PRIHVATLJIVI IZDACI
TOTAL ELIGIBLE EXPENDITURE
= Bespovratna sredstva ukupno + doprinos korisnika
= Ukupni prihvatljivi troškovi
= Ukupna ugovorena vrijednost projekta HRK]]/7.5345</f>
        <v>256512.57017718494</v>
      </c>
      <c r="AA295" s="53" t="s">
        <v>37</v>
      </c>
      <c r="AB295" s="53" t="s">
        <v>34</v>
      </c>
      <c r="AC295" s="52" t="s">
        <v>1259</v>
      </c>
      <c r="AD295" s="52" t="s">
        <v>746</v>
      </c>
    </row>
    <row r="296" spans="1:30" ht="51" customHeight="1" x14ac:dyDescent="0.2">
      <c r="A296" s="50" t="s">
        <v>1260</v>
      </c>
      <c r="B296" s="51" t="s">
        <v>742</v>
      </c>
      <c r="C296" s="52" t="s">
        <v>743</v>
      </c>
      <c r="D296" s="52" t="s">
        <v>1113</v>
      </c>
      <c r="E296" s="53" t="s">
        <v>75</v>
      </c>
      <c r="F296" s="54" t="s">
        <v>1261</v>
      </c>
      <c r="G296" s="54" t="s">
        <v>1262</v>
      </c>
      <c r="H296" s="56">
        <v>43070</v>
      </c>
      <c r="I296" s="56">
        <v>43983</v>
      </c>
      <c r="J296" s="57" t="str">
        <f>IF(Ugovori_OPULJP3[[#This Row],[DATUM ZAVRŠETKA OPERACIJE]]&gt;DATE(2024,12,31),"u provedbi","završen")</f>
        <v>završen</v>
      </c>
      <c r="K296" s="55" t="s">
        <v>103</v>
      </c>
      <c r="L296" s="55" t="s">
        <v>103</v>
      </c>
      <c r="M296" s="58">
        <v>0.85</v>
      </c>
      <c r="N296" s="58">
        <v>0.15</v>
      </c>
      <c r="O296" s="59">
        <f>Ugovori_OPULJP3[[#This Row],[Bespovratna sredstva - Ukupno (EU+Nac) HRK
= Ukupna ugovorena vrijednost bespovratnih sredstava]]*Ugovori_OPULJP3[[#This Row],[EU STOPA SUFINANCIRANJA %
EU CO-FINANCING RATE %]]</f>
        <v>3643512.8619999997</v>
      </c>
      <c r="P296" s="60">
        <f>Ugovori_OPULJP3[[#This Row],[Bespovratna sredstva - EU dio - HRK]]/7.5345</f>
        <v>483577.2595394518</v>
      </c>
      <c r="Q296" s="59">
        <f>Ugovori_OPULJP3[[#This Row],[Bespovratna sredstva - Ukupno (EU+Nac) HRK
= Ukupna ugovorena vrijednost bespovratnih sredstava]]*Ugovori_OPULJP3[[#This Row],[STOPA NACIONALNOG SUFINANCIRANJA %]]</f>
        <v>642972.85799999989</v>
      </c>
      <c r="R296" s="60">
        <f>Ugovori_OPULJP3[[#This Row],[Bespovratna sredstva - Nacionalni dio - HRK]]/7.5345</f>
        <v>85337.163448138541</v>
      </c>
      <c r="S296" s="59">
        <v>4286485.72</v>
      </c>
      <c r="T296" s="60">
        <f>Ugovori_OPULJP3[[#This Row],[Bespovratna sredstva - Ukupno (EU+Nac) HRK
= Ukupna ugovorena vrijednost bespovratnih sredstava]]/7.5345</f>
        <v>568914.42298759031</v>
      </c>
      <c r="U296" s="59">
        <v>0</v>
      </c>
      <c r="V296" s="60">
        <f>Ugovori_OPULJP3[[#This Row],[Javni doprinos korisnika - HRK]]/7.5345</f>
        <v>0</v>
      </c>
      <c r="W296" s="59">
        <v>0</v>
      </c>
      <c r="X296" s="60">
        <f>Ugovori_OPULJP3[[#This Row],[Privatni doprinos korisnika - HRK]]/7.5345</f>
        <v>0</v>
      </c>
      <c r="Y296" s="61">
        <v>4286485.72</v>
      </c>
      <c r="Z296" s="62">
        <f>Ugovori_OPULJP3[[#This Row],[UKUPNI PRIHVATLJIVI IZDACI
TOTAL ELIGIBLE EXPENDITURE
= Bespovratna sredstva ukupno + doprinos korisnika
= Ukupni prihvatljivi troškovi
= Ukupna ugovorena vrijednost projekta HRK]]/7.5345</f>
        <v>568914.42298759031</v>
      </c>
      <c r="AA296" s="53" t="s">
        <v>37</v>
      </c>
      <c r="AB296" s="53" t="s">
        <v>34</v>
      </c>
      <c r="AC296" s="52" t="s">
        <v>1263</v>
      </c>
      <c r="AD296" s="52" t="s">
        <v>746</v>
      </c>
    </row>
    <row r="297" spans="1:30" ht="51" customHeight="1" x14ac:dyDescent="0.2">
      <c r="A297" s="50" t="s">
        <v>1264</v>
      </c>
      <c r="B297" s="51" t="s">
        <v>742</v>
      </c>
      <c r="C297" s="52" t="s">
        <v>743</v>
      </c>
      <c r="D297" s="52" t="s">
        <v>1113</v>
      </c>
      <c r="E297" s="53" t="s">
        <v>75</v>
      </c>
      <c r="F297" s="54" t="s">
        <v>1265</v>
      </c>
      <c r="G297" s="54" t="s">
        <v>1266</v>
      </c>
      <c r="H297" s="56">
        <v>43070</v>
      </c>
      <c r="I297" s="56">
        <v>43983</v>
      </c>
      <c r="J297" s="57" t="str">
        <f>IF(Ugovori_OPULJP3[[#This Row],[DATUM ZAVRŠETKA OPERACIJE]]&gt;DATE(2024,12,31),"u provedbi","završen")</f>
        <v>završen</v>
      </c>
      <c r="K297" s="55" t="s">
        <v>103</v>
      </c>
      <c r="L297" s="55" t="s">
        <v>103</v>
      </c>
      <c r="M297" s="58">
        <v>0.85</v>
      </c>
      <c r="N297" s="58">
        <v>0.15</v>
      </c>
      <c r="O297" s="59">
        <f>Ugovori_OPULJP3[[#This Row],[Bespovratna sredstva - Ukupno (EU+Nac) HRK
= Ukupna ugovorena vrijednost bespovratnih sredstava]]*Ugovori_OPULJP3[[#This Row],[EU STOPA SUFINANCIRANJA %
EU CO-FINANCING RATE %]]</f>
        <v>1308948.8725000001</v>
      </c>
      <c r="P297" s="60">
        <f>Ugovori_OPULJP3[[#This Row],[Bespovratna sredstva - EU dio - HRK]]/7.5345</f>
        <v>173727.37042935827</v>
      </c>
      <c r="Q297" s="59">
        <f>Ugovori_OPULJP3[[#This Row],[Bespovratna sredstva - Ukupno (EU+Nac) HRK
= Ukupna ugovorena vrijednost bespovratnih sredstava]]*Ugovori_OPULJP3[[#This Row],[STOPA NACIONALNOG SUFINANCIRANJA %]]</f>
        <v>230990.97750000001</v>
      </c>
      <c r="R297" s="60">
        <f>Ugovori_OPULJP3[[#This Row],[Bespovratna sredstva - Nacionalni dio - HRK]]/7.5345</f>
        <v>30657.771252239698</v>
      </c>
      <c r="S297" s="59">
        <v>1539939.85</v>
      </c>
      <c r="T297" s="60">
        <f>Ugovori_OPULJP3[[#This Row],[Bespovratna sredstva - Ukupno (EU+Nac) HRK
= Ukupna ugovorena vrijednost bespovratnih sredstava]]/7.5345</f>
        <v>204385.14168159798</v>
      </c>
      <c r="U297" s="59">
        <v>0</v>
      </c>
      <c r="V297" s="60">
        <f>Ugovori_OPULJP3[[#This Row],[Javni doprinos korisnika - HRK]]/7.5345</f>
        <v>0</v>
      </c>
      <c r="W297" s="59">
        <v>0</v>
      </c>
      <c r="X297" s="60">
        <f>Ugovori_OPULJP3[[#This Row],[Privatni doprinos korisnika - HRK]]/7.5345</f>
        <v>0</v>
      </c>
      <c r="Y297" s="61">
        <v>1539939.85</v>
      </c>
      <c r="Z297" s="62">
        <f>Ugovori_OPULJP3[[#This Row],[UKUPNI PRIHVATLJIVI IZDACI
TOTAL ELIGIBLE EXPENDITURE
= Bespovratna sredstva ukupno + doprinos korisnika
= Ukupni prihvatljivi troškovi
= Ukupna ugovorena vrijednost projekta HRK]]/7.5345</f>
        <v>204385.14168159798</v>
      </c>
      <c r="AA297" s="53" t="s">
        <v>37</v>
      </c>
      <c r="AB297" s="53" t="s">
        <v>34</v>
      </c>
      <c r="AC297" s="52" t="s">
        <v>1267</v>
      </c>
      <c r="AD297" s="52" t="s">
        <v>746</v>
      </c>
    </row>
    <row r="298" spans="1:30" ht="51" customHeight="1" x14ac:dyDescent="0.2">
      <c r="A298" s="50" t="s">
        <v>1268</v>
      </c>
      <c r="B298" s="51" t="s">
        <v>742</v>
      </c>
      <c r="C298" s="52" t="s">
        <v>743</v>
      </c>
      <c r="D298" s="52" t="s">
        <v>1113</v>
      </c>
      <c r="E298" s="53" t="s">
        <v>75</v>
      </c>
      <c r="F298" s="54" t="s">
        <v>1269</v>
      </c>
      <c r="G298" s="54" t="s">
        <v>1270</v>
      </c>
      <c r="H298" s="56">
        <v>43108</v>
      </c>
      <c r="I298" s="56">
        <v>43959</v>
      </c>
      <c r="J298" s="57" t="str">
        <f>IF(Ugovori_OPULJP3[[#This Row],[DATUM ZAVRŠETKA OPERACIJE]]&gt;DATE(2024,12,31),"u provedbi","završen")</f>
        <v>završen</v>
      </c>
      <c r="K298" s="55" t="s">
        <v>93</v>
      </c>
      <c r="L298" s="55" t="s">
        <v>93</v>
      </c>
      <c r="M298" s="58">
        <v>0.85</v>
      </c>
      <c r="N298" s="58">
        <v>0.15</v>
      </c>
      <c r="O298" s="59">
        <f>Ugovori_OPULJP3[[#This Row],[Bespovratna sredstva - Ukupno (EU+Nac) HRK
= Ukupna ugovorena vrijednost bespovratnih sredstava]]*Ugovori_OPULJP3[[#This Row],[EU STOPA SUFINANCIRANJA %
EU CO-FINANCING RATE %]]</f>
        <v>1937638.784</v>
      </c>
      <c r="P298" s="60">
        <f>Ugovori_OPULJP3[[#This Row],[Bespovratna sredstva - EU dio - HRK]]/7.5345</f>
        <v>257168.86110558099</v>
      </c>
      <c r="Q298" s="59">
        <f>Ugovori_OPULJP3[[#This Row],[Bespovratna sredstva - Ukupno (EU+Nac) HRK
= Ukupna ugovorena vrijednost bespovratnih sredstava]]*Ugovori_OPULJP3[[#This Row],[STOPA NACIONALNOG SUFINANCIRANJA %]]</f>
        <v>341936.25599999999</v>
      </c>
      <c r="R298" s="60">
        <f>Ugovori_OPULJP3[[#This Row],[Bespovratna sredstva - Nacionalni dio - HRK]]/7.5345</f>
        <v>45382.740195102524</v>
      </c>
      <c r="S298" s="59">
        <v>2279575.04</v>
      </c>
      <c r="T298" s="60">
        <f>Ugovori_OPULJP3[[#This Row],[Bespovratna sredstva - Ukupno (EU+Nac) HRK
= Ukupna ugovorena vrijednost bespovratnih sredstava]]/7.5345</f>
        <v>302551.60130068351</v>
      </c>
      <c r="U298" s="59">
        <v>0</v>
      </c>
      <c r="V298" s="60">
        <f>Ugovori_OPULJP3[[#This Row],[Javni doprinos korisnika - HRK]]/7.5345</f>
        <v>0</v>
      </c>
      <c r="W298" s="59">
        <v>0</v>
      </c>
      <c r="X298" s="60">
        <f>Ugovori_OPULJP3[[#This Row],[Privatni doprinos korisnika - HRK]]/7.5345</f>
        <v>0</v>
      </c>
      <c r="Y298" s="61">
        <v>2279575.04</v>
      </c>
      <c r="Z298" s="62">
        <f>Ugovori_OPULJP3[[#This Row],[UKUPNI PRIHVATLJIVI IZDACI
TOTAL ELIGIBLE EXPENDITURE
= Bespovratna sredstva ukupno + doprinos korisnika
= Ukupni prihvatljivi troškovi
= Ukupna ugovorena vrijednost projekta HRK]]/7.5345</f>
        <v>302551.60130068351</v>
      </c>
      <c r="AA298" s="53" t="s">
        <v>37</v>
      </c>
      <c r="AB298" s="53" t="s">
        <v>34</v>
      </c>
      <c r="AC298" s="52" t="s">
        <v>1271</v>
      </c>
      <c r="AD298" s="52" t="s">
        <v>746</v>
      </c>
    </row>
    <row r="299" spans="1:30" ht="51" customHeight="1" x14ac:dyDescent="0.2">
      <c r="A299" s="50" t="s">
        <v>1272</v>
      </c>
      <c r="B299" s="51" t="s">
        <v>742</v>
      </c>
      <c r="C299" s="52" t="s">
        <v>743</v>
      </c>
      <c r="D299" s="52" t="s">
        <v>1113</v>
      </c>
      <c r="E299" s="53" t="s">
        <v>75</v>
      </c>
      <c r="F299" s="54" t="s">
        <v>1273</v>
      </c>
      <c r="G299" s="54" t="s">
        <v>323</v>
      </c>
      <c r="H299" s="56">
        <v>43125</v>
      </c>
      <c r="I299" s="56">
        <v>44037</v>
      </c>
      <c r="J299" s="57" t="str">
        <f>IF(Ugovori_OPULJP3[[#This Row],[DATUM ZAVRŠETKA OPERACIJE]]&gt;DATE(2024,12,31),"u provedbi","završen")</f>
        <v>završen</v>
      </c>
      <c r="K299" s="55" t="s">
        <v>248</v>
      </c>
      <c r="L299" s="55" t="s">
        <v>248</v>
      </c>
      <c r="M299" s="58">
        <v>0.85</v>
      </c>
      <c r="N299" s="58">
        <v>0.15</v>
      </c>
      <c r="O299" s="59">
        <f>Ugovori_OPULJP3[[#This Row],[Bespovratna sredstva - Ukupno (EU+Nac) HRK
= Ukupna ugovorena vrijednost bespovratnih sredstava]]*Ugovori_OPULJP3[[#This Row],[EU STOPA SUFINANCIRANJA %
EU CO-FINANCING RATE %]]</f>
        <v>4983527.05</v>
      </c>
      <c r="P299" s="60">
        <f>Ugovori_OPULJP3[[#This Row],[Bespovratna sredstva - EU dio - HRK]]/7.5345</f>
        <v>661427.70588625653</v>
      </c>
      <c r="Q299" s="59">
        <f>Ugovori_OPULJP3[[#This Row],[Bespovratna sredstva - Ukupno (EU+Nac) HRK
= Ukupna ugovorena vrijednost bespovratnih sredstava]]*Ugovori_OPULJP3[[#This Row],[STOPA NACIONALNOG SUFINANCIRANJA %]]</f>
        <v>879445.95</v>
      </c>
      <c r="R299" s="60">
        <f>Ugovori_OPULJP3[[#This Row],[Bespovratna sredstva - Nacionalni dio - HRK]]/7.5345</f>
        <v>116722.5363328688</v>
      </c>
      <c r="S299" s="59">
        <v>5862973</v>
      </c>
      <c r="T299" s="60">
        <f>Ugovori_OPULJP3[[#This Row],[Bespovratna sredstva - Ukupno (EU+Nac) HRK
= Ukupna ugovorena vrijednost bespovratnih sredstava]]/7.5345</f>
        <v>778150.24221912527</v>
      </c>
      <c r="U299" s="59">
        <v>0</v>
      </c>
      <c r="V299" s="60">
        <f>Ugovori_OPULJP3[[#This Row],[Javni doprinos korisnika - HRK]]/7.5345</f>
        <v>0</v>
      </c>
      <c r="W299" s="59">
        <v>0</v>
      </c>
      <c r="X299" s="60">
        <f>Ugovori_OPULJP3[[#This Row],[Privatni doprinos korisnika - HRK]]/7.5345</f>
        <v>0</v>
      </c>
      <c r="Y299" s="61">
        <v>5862973</v>
      </c>
      <c r="Z299" s="62">
        <f>Ugovori_OPULJP3[[#This Row],[UKUPNI PRIHVATLJIVI IZDACI
TOTAL ELIGIBLE EXPENDITURE
= Bespovratna sredstva ukupno + doprinos korisnika
= Ukupni prihvatljivi troškovi
= Ukupna ugovorena vrijednost projekta HRK]]/7.5345</f>
        <v>778150.24221912527</v>
      </c>
      <c r="AA299" s="53" t="s">
        <v>37</v>
      </c>
      <c r="AB299" s="53" t="s">
        <v>34</v>
      </c>
      <c r="AC299" s="52" t="s">
        <v>1274</v>
      </c>
      <c r="AD299" s="52" t="s">
        <v>746</v>
      </c>
    </row>
    <row r="300" spans="1:30" ht="51" customHeight="1" x14ac:dyDescent="0.2">
      <c r="A300" s="50" t="s">
        <v>1275</v>
      </c>
      <c r="B300" s="51" t="s">
        <v>742</v>
      </c>
      <c r="C300" s="52" t="s">
        <v>743</v>
      </c>
      <c r="D300" s="52" t="s">
        <v>1113</v>
      </c>
      <c r="E300" s="53" t="s">
        <v>75</v>
      </c>
      <c r="F300" s="54" t="s">
        <v>1276</v>
      </c>
      <c r="G300" s="54" t="s">
        <v>1277</v>
      </c>
      <c r="H300" s="56">
        <v>43089</v>
      </c>
      <c r="I300" s="56">
        <v>44002</v>
      </c>
      <c r="J300" s="57" t="str">
        <f>IF(Ugovori_OPULJP3[[#This Row],[DATUM ZAVRŠETKA OPERACIJE]]&gt;DATE(2024,12,31),"u provedbi","završen")</f>
        <v>završen</v>
      </c>
      <c r="K300" s="55" t="s">
        <v>332</v>
      </c>
      <c r="L300" s="55" t="s">
        <v>332</v>
      </c>
      <c r="M300" s="58">
        <v>0.85</v>
      </c>
      <c r="N300" s="58">
        <v>0.15</v>
      </c>
      <c r="O300" s="59">
        <f>Ugovori_OPULJP3[[#This Row],[Bespovratna sredstva - Ukupno (EU+Nac) HRK
= Ukupna ugovorena vrijednost bespovratnih sredstava]]*Ugovori_OPULJP3[[#This Row],[EU STOPA SUFINANCIRANJA %
EU CO-FINANCING RATE %]]</f>
        <v>7026611.5299999993</v>
      </c>
      <c r="P300" s="60">
        <f>Ugovori_OPULJP3[[#This Row],[Bespovratna sredstva - EU dio - HRK]]/7.5345</f>
        <v>932591.61590019229</v>
      </c>
      <c r="Q300" s="59">
        <f>Ugovori_OPULJP3[[#This Row],[Bespovratna sredstva - Ukupno (EU+Nac) HRK
= Ukupna ugovorena vrijednost bespovratnih sredstava]]*Ugovori_OPULJP3[[#This Row],[STOPA NACIONALNOG SUFINANCIRANJA %]]</f>
        <v>1239990.27</v>
      </c>
      <c r="R300" s="60">
        <f>Ugovori_OPULJP3[[#This Row],[Bespovratna sredstva - Nacionalni dio - HRK]]/7.5345</f>
        <v>164574.99104121042</v>
      </c>
      <c r="S300" s="59">
        <v>8266601.7999999998</v>
      </c>
      <c r="T300" s="60">
        <f>Ugovori_OPULJP3[[#This Row],[Bespovratna sredstva - Ukupno (EU+Nac) HRK
= Ukupna ugovorena vrijednost bespovratnih sredstava]]/7.5345</f>
        <v>1097166.6069414029</v>
      </c>
      <c r="U300" s="59">
        <v>0</v>
      </c>
      <c r="V300" s="60">
        <f>Ugovori_OPULJP3[[#This Row],[Javni doprinos korisnika - HRK]]/7.5345</f>
        <v>0</v>
      </c>
      <c r="W300" s="59">
        <v>0</v>
      </c>
      <c r="X300" s="60">
        <f>Ugovori_OPULJP3[[#This Row],[Privatni doprinos korisnika - HRK]]/7.5345</f>
        <v>0</v>
      </c>
      <c r="Y300" s="61">
        <v>8266601.7999999998</v>
      </c>
      <c r="Z300" s="62">
        <f>Ugovori_OPULJP3[[#This Row],[UKUPNI PRIHVATLJIVI IZDACI
TOTAL ELIGIBLE EXPENDITURE
= Bespovratna sredstva ukupno + doprinos korisnika
= Ukupni prihvatljivi troškovi
= Ukupna ugovorena vrijednost projekta HRK]]/7.5345</f>
        <v>1097166.6069414029</v>
      </c>
      <c r="AA300" s="53" t="s">
        <v>37</v>
      </c>
      <c r="AB300" s="53" t="s">
        <v>34</v>
      </c>
      <c r="AC300" s="52" t="s">
        <v>1278</v>
      </c>
      <c r="AD300" s="52" t="s">
        <v>746</v>
      </c>
    </row>
    <row r="301" spans="1:30" ht="51" customHeight="1" x14ac:dyDescent="0.2">
      <c r="A301" s="50" t="s">
        <v>1279</v>
      </c>
      <c r="B301" s="51" t="s">
        <v>742</v>
      </c>
      <c r="C301" s="52" t="s">
        <v>743</v>
      </c>
      <c r="D301" s="52" t="s">
        <v>1113</v>
      </c>
      <c r="E301" s="53" t="s">
        <v>75</v>
      </c>
      <c r="F301" s="54" t="s">
        <v>1280</v>
      </c>
      <c r="G301" s="54" t="s">
        <v>1281</v>
      </c>
      <c r="H301" s="56">
        <v>43108</v>
      </c>
      <c r="I301" s="56">
        <v>44020</v>
      </c>
      <c r="J301" s="57" t="str">
        <f>IF(Ugovori_OPULJP3[[#This Row],[DATUM ZAVRŠETKA OPERACIJE]]&gt;DATE(2024,12,31),"u provedbi","završen")</f>
        <v>završen</v>
      </c>
      <c r="K301" s="55" t="s">
        <v>210</v>
      </c>
      <c r="L301" s="55" t="s">
        <v>210</v>
      </c>
      <c r="M301" s="58">
        <v>0.85</v>
      </c>
      <c r="N301" s="58">
        <v>0.15</v>
      </c>
      <c r="O301" s="59">
        <f>Ugovori_OPULJP3[[#This Row],[Bespovratna sredstva - Ukupno (EU+Nac) HRK
= Ukupna ugovorena vrijednost bespovratnih sredstava]]*Ugovori_OPULJP3[[#This Row],[EU STOPA SUFINANCIRANJA %
EU CO-FINANCING RATE %]]</f>
        <v>3587463.216</v>
      </c>
      <c r="P301" s="60">
        <f>Ugovori_OPULJP3[[#This Row],[Bespovratna sredstva - EU dio - HRK]]/7.5345</f>
        <v>476138.19311168621</v>
      </c>
      <c r="Q301" s="59">
        <f>Ugovori_OPULJP3[[#This Row],[Bespovratna sredstva - Ukupno (EU+Nac) HRK
= Ukupna ugovorena vrijednost bespovratnih sredstava]]*Ugovori_OPULJP3[[#This Row],[STOPA NACIONALNOG SUFINANCIRANJA %]]</f>
        <v>633081.74399999995</v>
      </c>
      <c r="R301" s="60">
        <f>Ugovori_OPULJP3[[#This Row],[Bespovratna sredstva - Nacionalni dio - HRK]]/7.5345</f>
        <v>84024.38701970932</v>
      </c>
      <c r="S301" s="59">
        <v>4220544.96</v>
      </c>
      <c r="T301" s="60">
        <f>Ugovori_OPULJP3[[#This Row],[Bespovratna sredstva - Ukupno (EU+Nac) HRK
= Ukupna ugovorena vrijednost bespovratnih sredstava]]/7.5345</f>
        <v>560162.58013139549</v>
      </c>
      <c r="U301" s="59">
        <v>0</v>
      </c>
      <c r="V301" s="60">
        <f>Ugovori_OPULJP3[[#This Row],[Javni doprinos korisnika - HRK]]/7.5345</f>
        <v>0</v>
      </c>
      <c r="W301" s="59">
        <v>0</v>
      </c>
      <c r="X301" s="60">
        <f>Ugovori_OPULJP3[[#This Row],[Privatni doprinos korisnika - HRK]]/7.5345</f>
        <v>0</v>
      </c>
      <c r="Y301" s="61">
        <v>4220544.96</v>
      </c>
      <c r="Z301" s="62">
        <f>Ugovori_OPULJP3[[#This Row],[UKUPNI PRIHVATLJIVI IZDACI
TOTAL ELIGIBLE EXPENDITURE
= Bespovratna sredstva ukupno + doprinos korisnika
= Ukupni prihvatljivi troškovi
= Ukupna ugovorena vrijednost projekta HRK]]/7.5345</f>
        <v>560162.58013139549</v>
      </c>
      <c r="AA301" s="53" t="s">
        <v>37</v>
      </c>
      <c r="AB301" s="53" t="s">
        <v>34</v>
      </c>
      <c r="AC301" s="52" t="s">
        <v>1282</v>
      </c>
      <c r="AD301" s="52" t="s">
        <v>746</v>
      </c>
    </row>
    <row r="302" spans="1:30" ht="51" customHeight="1" x14ac:dyDescent="0.2">
      <c r="A302" s="50" t="s">
        <v>1283</v>
      </c>
      <c r="B302" s="51" t="s">
        <v>742</v>
      </c>
      <c r="C302" s="52" t="s">
        <v>743</v>
      </c>
      <c r="D302" s="52" t="s">
        <v>1113</v>
      </c>
      <c r="E302" s="53" t="s">
        <v>75</v>
      </c>
      <c r="F302" s="54" t="s">
        <v>1284</v>
      </c>
      <c r="G302" s="54" t="s">
        <v>1285</v>
      </c>
      <c r="H302" s="56">
        <v>43070</v>
      </c>
      <c r="I302" s="56">
        <v>43922</v>
      </c>
      <c r="J302" s="57" t="str">
        <f>IF(Ugovori_OPULJP3[[#This Row],[DATUM ZAVRŠETKA OPERACIJE]]&gt;DATE(2024,12,31),"u provedbi","završen")</f>
        <v>završen</v>
      </c>
      <c r="K302" s="55" t="s">
        <v>93</v>
      </c>
      <c r="L302" s="55" t="s">
        <v>93</v>
      </c>
      <c r="M302" s="58">
        <v>0.85</v>
      </c>
      <c r="N302" s="58">
        <v>0.15</v>
      </c>
      <c r="O302" s="59">
        <f>Ugovori_OPULJP3[[#This Row],[Bespovratna sredstva - Ukupno (EU+Nac) HRK
= Ukupna ugovorena vrijednost bespovratnih sredstava]]*Ugovori_OPULJP3[[#This Row],[EU STOPA SUFINANCIRANJA %
EU CO-FINANCING RATE %]]</f>
        <v>2178806.1305</v>
      </c>
      <c r="P302" s="60">
        <f>Ugovori_OPULJP3[[#This Row],[Bespovratna sredstva - EU dio - HRK]]/7.5345</f>
        <v>289177.26863096422</v>
      </c>
      <c r="Q302" s="59">
        <f>Ugovori_OPULJP3[[#This Row],[Bespovratna sredstva - Ukupno (EU+Nac) HRK
= Ukupna ugovorena vrijednost bespovratnih sredstava]]*Ugovori_OPULJP3[[#This Row],[STOPA NACIONALNOG SUFINANCIRANJA %]]</f>
        <v>384495.19949999999</v>
      </c>
      <c r="R302" s="60">
        <f>Ugovori_OPULJP3[[#This Row],[Bespovratna sredstva - Nacionalni dio - HRK]]/7.5345</f>
        <v>51031.28269958192</v>
      </c>
      <c r="S302" s="59">
        <v>2563301.33</v>
      </c>
      <c r="T302" s="60">
        <f>Ugovori_OPULJP3[[#This Row],[Bespovratna sredstva - Ukupno (EU+Nac) HRK
= Ukupna ugovorena vrijednost bespovratnih sredstava]]/7.5345</f>
        <v>340208.55133054615</v>
      </c>
      <c r="U302" s="59">
        <v>0</v>
      </c>
      <c r="V302" s="60">
        <f>Ugovori_OPULJP3[[#This Row],[Javni doprinos korisnika - HRK]]/7.5345</f>
        <v>0</v>
      </c>
      <c r="W302" s="59">
        <v>0</v>
      </c>
      <c r="X302" s="60">
        <f>Ugovori_OPULJP3[[#This Row],[Privatni doprinos korisnika - HRK]]/7.5345</f>
        <v>0</v>
      </c>
      <c r="Y302" s="61">
        <v>2563301.33</v>
      </c>
      <c r="Z302" s="62">
        <f>Ugovori_OPULJP3[[#This Row],[UKUPNI PRIHVATLJIVI IZDACI
TOTAL ELIGIBLE EXPENDITURE
= Bespovratna sredstva ukupno + doprinos korisnika
= Ukupni prihvatljivi troškovi
= Ukupna ugovorena vrijednost projekta HRK]]/7.5345</f>
        <v>340208.55133054615</v>
      </c>
      <c r="AA302" s="53" t="s">
        <v>37</v>
      </c>
      <c r="AB302" s="53" t="s">
        <v>34</v>
      </c>
      <c r="AC302" s="52" t="s">
        <v>1286</v>
      </c>
      <c r="AD302" s="52" t="s">
        <v>746</v>
      </c>
    </row>
    <row r="303" spans="1:30" ht="51" customHeight="1" x14ac:dyDescent="0.2">
      <c r="A303" s="50" t="s">
        <v>1287</v>
      </c>
      <c r="B303" s="51" t="s">
        <v>742</v>
      </c>
      <c r="C303" s="52" t="s">
        <v>743</v>
      </c>
      <c r="D303" s="52" t="s">
        <v>1113</v>
      </c>
      <c r="E303" s="53" t="s">
        <v>75</v>
      </c>
      <c r="F303" s="54" t="s">
        <v>1288</v>
      </c>
      <c r="G303" s="54" t="s">
        <v>1289</v>
      </c>
      <c r="H303" s="56">
        <v>43070</v>
      </c>
      <c r="I303" s="56">
        <v>43922</v>
      </c>
      <c r="J303" s="57" t="str">
        <f>IF(Ugovori_OPULJP3[[#This Row],[DATUM ZAVRŠETKA OPERACIJE]]&gt;DATE(2024,12,31),"u provedbi","završen")</f>
        <v>završen</v>
      </c>
      <c r="K303" s="55" t="s">
        <v>93</v>
      </c>
      <c r="L303" s="55" t="s">
        <v>93</v>
      </c>
      <c r="M303" s="58">
        <v>0.85</v>
      </c>
      <c r="N303" s="58">
        <v>0.15</v>
      </c>
      <c r="O303" s="59">
        <f>Ugovori_OPULJP3[[#This Row],[Bespovratna sredstva - Ukupno (EU+Nac) HRK
= Ukupna ugovorena vrijednost bespovratnih sredstava]]*Ugovori_OPULJP3[[#This Row],[EU STOPA SUFINANCIRANJA %
EU CO-FINANCING RATE %]]</f>
        <v>1773604.4920000001</v>
      </c>
      <c r="P303" s="60">
        <f>Ugovori_OPULJP3[[#This Row],[Bespovratna sredstva - EU dio - HRK]]/7.5345</f>
        <v>235397.76919503618</v>
      </c>
      <c r="Q303" s="59">
        <f>Ugovori_OPULJP3[[#This Row],[Bespovratna sredstva - Ukupno (EU+Nac) HRK
= Ukupna ugovorena vrijednost bespovratnih sredstava]]*Ugovori_OPULJP3[[#This Row],[STOPA NACIONALNOG SUFINANCIRANJA %]]</f>
        <v>312989.02799999999</v>
      </c>
      <c r="R303" s="60">
        <f>Ugovori_OPULJP3[[#This Row],[Bespovratna sredstva - Nacionalni dio - HRK]]/7.5345</f>
        <v>41540.782799124026</v>
      </c>
      <c r="S303" s="59">
        <v>2086593.52</v>
      </c>
      <c r="T303" s="60">
        <f>Ugovori_OPULJP3[[#This Row],[Bespovratna sredstva - Ukupno (EU+Nac) HRK
= Ukupna ugovorena vrijednost bespovratnih sredstava]]/7.5345</f>
        <v>276938.55199416017</v>
      </c>
      <c r="U303" s="59">
        <v>0</v>
      </c>
      <c r="V303" s="60">
        <f>Ugovori_OPULJP3[[#This Row],[Javni doprinos korisnika - HRK]]/7.5345</f>
        <v>0</v>
      </c>
      <c r="W303" s="59">
        <v>0</v>
      </c>
      <c r="X303" s="60">
        <f>Ugovori_OPULJP3[[#This Row],[Privatni doprinos korisnika - HRK]]/7.5345</f>
        <v>0</v>
      </c>
      <c r="Y303" s="61">
        <v>2086593.52</v>
      </c>
      <c r="Z303" s="62">
        <f>Ugovori_OPULJP3[[#This Row],[UKUPNI PRIHVATLJIVI IZDACI
TOTAL ELIGIBLE EXPENDITURE
= Bespovratna sredstva ukupno + doprinos korisnika
= Ukupni prihvatljivi troškovi
= Ukupna ugovorena vrijednost projekta HRK]]/7.5345</f>
        <v>276938.55199416017</v>
      </c>
      <c r="AA303" s="53" t="s">
        <v>37</v>
      </c>
      <c r="AB303" s="53" t="s">
        <v>34</v>
      </c>
      <c r="AC303" s="52" t="s">
        <v>1290</v>
      </c>
      <c r="AD303" s="52" t="s">
        <v>746</v>
      </c>
    </row>
    <row r="304" spans="1:30" ht="51" customHeight="1" x14ac:dyDescent="0.2">
      <c r="A304" s="50" t="s">
        <v>1291</v>
      </c>
      <c r="B304" s="51" t="s">
        <v>742</v>
      </c>
      <c r="C304" s="52" t="s">
        <v>743</v>
      </c>
      <c r="D304" s="52" t="s">
        <v>1113</v>
      </c>
      <c r="E304" s="53" t="s">
        <v>75</v>
      </c>
      <c r="F304" s="54" t="s">
        <v>1292</v>
      </c>
      <c r="G304" s="54" t="s">
        <v>1293</v>
      </c>
      <c r="H304" s="56">
        <v>43089</v>
      </c>
      <c r="I304" s="56">
        <v>44002</v>
      </c>
      <c r="J304" s="57" t="str">
        <f>IF(Ugovori_OPULJP3[[#This Row],[DATUM ZAVRŠETKA OPERACIJE]]&gt;DATE(2024,12,31),"u provedbi","završen")</f>
        <v>završen</v>
      </c>
      <c r="K304" s="55" t="s">
        <v>103</v>
      </c>
      <c r="L304" s="55" t="s">
        <v>103</v>
      </c>
      <c r="M304" s="58">
        <v>0.85</v>
      </c>
      <c r="N304" s="58">
        <v>0.15</v>
      </c>
      <c r="O304" s="59">
        <f>Ugovori_OPULJP3[[#This Row],[Bespovratna sredstva - Ukupno (EU+Nac) HRK
= Ukupna ugovorena vrijednost bespovratnih sredstava]]*Ugovori_OPULJP3[[#This Row],[EU STOPA SUFINANCIRANJA %
EU CO-FINANCING RATE %]]</f>
        <v>1529405.7225000001</v>
      </c>
      <c r="P304" s="60">
        <f>Ugovori_OPULJP3[[#This Row],[Bespovratna sredstva - EU dio - HRK]]/7.5345</f>
        <v>202987.02269560026</v>
      </c>
      <c r="Q304" s="59">
        <f>Ugovori_OPULJP3[[#This Row],[Bespovratna sredstva - Ukupno (EU+Nac) HRK
= Ukupna ugovorena vrijednost bespovratnih sredstava]]*Ugovori_OPULJP3[[#This Row],[STOPA NACIONALNOG SUFINANCIRANJA %]]</f>
        <v>269895.1275</v>
      </c>
      <c r="R304" s="60">
        <f>Ugovori_OPULJP3[[#This Row],[Bespovratna sredstva - Nacionalni dio - HRK]]/7.5345</f>
        <v>35821.239299223569</v>
      </c>
      <c r="S304" s="59">
        <v>1799300.85</v>
      </c>
      <c r="T304" s="60">
        <f>Ugovori_OPULJP3[[#This Row],[Bespovratna sredstva - Ukupno (EU+Nac) HRK
= Ukupna ugovorena vrijednost bespovratnih sredstava]]/7.5345</f>
        <v>238808.26199482381</v>
      </c>
      <c r="U304" s="59">
        <v>0</v>
      </c>
      <c r="V304" s="60">
        <f>Ugovori_OPULJP3[[#This Row],[Javni doprinos korisnika - HRK]]/7.5345</f>
        <v>0</v>
      </c>
      <c r="W304" s="59">
        <v>0</v>
      </c>
      <c r="X304" s="60">
        <f>Ugovori_OPULJP3[[#This Row],[Privatni doprinos korisnika - HRK]]/7.5345</f>
        <v>0</v>
      </c>
      <c r="Y304" s="61">
        <v>1799300.85</v>
      </c>
      <c r="Z304" s="62">
        <f>Ugovori_OPULJP3[[#This Row],[UKUPNI PRIHVATLJIVI IZDACI
TOTAL ELIGIBLE EXPENDITURE
= Bespovratna sredstva ukupno + doprinos korisnika
= Ukupni prihvatljivi troškovi
= Ukupna ugovorena vrijednost projekta HRK]]/7.5345</f>
        <v>238808.26199482381</v>
      </c>
      <c r="AA304" s="53" t="s">
        <v>37</v>
      </c>
      <c r="AB304" s="53" t="s">
        <v>34</v>
      </c>
      <c r="AC304" s="52" t="s">
        <v>1294</v>
      </c>
      <c r="AD304" s="52" t="s">
        <v>746</v>
      </c>
    </row>
    <row r="305" spans="1:30" ht="51" customHeight="1" x14ac:dyDescent="0.2">
      <c r="A305" s="50" t="s">
        <v>1295</v>
      </c>
      <c r="B305" s="51" t="s">
        <v>742</v>
      </c>
      <c r="C305" s="52" t="s">
        <v>743</v>
      </c>
      <c r="D305" s="52" t="s">
        <v>1113</v>
      </c>
      <c r="E305" s="53" t="s">
        <v>75</v>
      </c>
      <c r="F305" s="54" t="s">
        <v>1296</v>
      </c>
      <c r="G305" s="54" t="s">
        <v>1297</v>
      </c>
      <c r="H305" s="56">
        <v>43108</v>
      </c>
      <c r="I305" s="56">
        <v>44020</v>
      </c>
      <c r="J305" s="57" t="str">
        <f>IF(Ugovori_OPULJP3[[#This Row],[DATUM ZAVRŠETKA OPERACIJE]]&gt;DATE(2024,12,31),"u provedbi","završen")</f>
        <v>završen</v>
      </c>
      <c r="K305" s="55" t="s">
        <v>210</v>
      </c>
      <c r="L305" s="55" t="s">
        <v>210</v>
      </c>
      <c r="M305" s="58">
        <v>0.85</v>
      </c>
      <c r="N305" s="58">
        <v>0.15</v>
      </c>
      <c r="O305" s="59">
        <f>Ugovori_OPULJP3[[#This Row],[Bespovratna sredstva - Ukupno (EU+Nac) HRK
= Ukupna ugovorena vrijednost bespovratnih sredstava]]*Ugovori_OPULJP3[[#This Row],[EU STOPA SUFINANCIRANJA %
EU CO-FINANCING RATE %]]</f>
        <v>1504338.9335</v>
      </c>
      <c r="P305" s="60">
        <f>Ugovori_OPULJP3[[#This Row],[Bespovratna sredstva - EU dio - HRK]]/7.5345</f>
        <v>199660.08806158337</v>
      </c>
      <c r="Q305" s="59">
        <f>Ugovori_OPULJP3[[#This Row],[Bespovratna sredstva - Ukupno (EU+Nac) HRK
= Ukupna ugovorena vrijednost bespovratnih sredstava]]*Ugovori_OPULJP3[[#This Row],[STOPA NACIONALNOG SUFINANCIRANJA %]]</f>
        <v>265471.57649999997</v>
      </c>
      <c r="R305" s="60">
        <f>Ugovori_OPULJP3[[#This Row],[Bespovratna sredstva - Nacionalni dio - HRK]]/7.5345</f>
        <v>35234.133187338237</v>
      </c>
      <c r="S305" s="59">
        <v>1769810.51</v>
      </c>
      <c r="T305" s="60">
        <f>Ugovori_OPULJP3[[#This Row],[Bespovratna sredstva - Ukupno (EU+Nac) HRK
= Ukupna ugovorena vrijednost bespovratnih sredstava]]/7.5345</f>
        <v>234894.22124892162</v>
      </c>
      <c r="U305" s="59">
        <v>0</v>
      </c>
      <c r="V305" s="60">
        <f>Ugovori_OPULJP3[[#This Row],[Javni doprinos korisnika - HRK]]/7.5345</f>
        <v>0</v>
      </c>
      <c r="W305" s="59">
        <v>0</v>
      </c>
      <c r="X305" s="60">
        <f>Ugovori_OPULJP3[[#This Row],[Privatni doprinos korisnika - HRK]]/7.5345</f>
        <v>0</v>
      </c>
      <c r="Y305" s="61">
        <v>1769810.51</v>
      </c>
      <c r="Z305" s="62">
        <f>Ugovori_OPULJP3[[#This Row],[UKUPNI PRIHVATLJIVI IZDACI
TOTAL ELIGIBLE EXPENDITURE
= Bespovratna sredstva ukupno + doprinos korisnika
= Ukupni prihvatljivi troškovi
= Ukupna ugovorena vrijednost projekta HRK]]/7.5345</f>
        <v>234894.22124892162</v>
      </c>
      <c r="AA305" s="53" t="s">
        <v>37</v>
      </c>
      <c r="AB305" s="53" t="s">
        <v>34</v>
      </c>
      <c r="AC305" s="52" t="s">
        <v>1298</v>
      </c>
      <c r="AD305" s="52" t="s">
        <v>746</v>
      </c>
    </row>
    <row r="306" spans="1:30" ht="51" customHeight="1" x14ac:dyDescent="0.2">
      <c r="A306" s="50" t="s">
        <v>1299</v>
      </c>
      <c r="B306" s="51" t="s">
        <v>742</v>
      </c>
      <c r="C306" s="52" t="s">
        <v>743</v>
      </c>
      <c r="D306" s="52" t="s">
        <v>1113</v>
      </c>
      <c r="E306" s="53" t="s">
        <v>75</v>
      </c>
      <c r="F306" s="54" t="s">
        <v>1300</v>
      </c>
      <c r="G306" s="54" t="s">
        <v>1301</v>
      </c>
      <c r="H306" s="56">
        <v>43108</v>
      </c>
      <c r="I306" s="56">
        <v>44020</v>
      </c>
      <c r="J306" s="57" t="str">
        <f>IF(Ugovori_OPULJP3[[#This Row],[DATUM ZAVRŠETKA OPERACIJE]]&gt;DATE(2024,12,31),"u provedbi","završen")</f>
        <v>završen</v>
      </c>
      <c r="K306" s="55" t="s">
        <v>103</v>
      </c>
      <c r="L306" s="55" t="s">
        <v>103</v>
      </c>
      <c r="M306" s="58">
        <v>0.85</v>
      </c>
      <c r="N306" s="58">
        <v>0.15</v>
      </c>
      <c r="O306" s="59">
        <f>Ugovori_OPULJP3[[#This Row],[Bespovratna sredstva - Ukupno (EU+Nac) HRK
= Ukupna ugovorena vrijednost bespovratnih sredstava]]*Ugovori_OPULJP3[[#This Row],[EU STOPA SUFINANCIRANJA %
EU CO-FINANCING RATE %]]</f>
        <v>6352303.9970000004</v>
      </c>
      <c r="P306" s="60">
        <f>Ugovori_OPULJP3[[#This Row],[Bespovratna sredstva - EU dio - HRK]]/7.5345</f>
        <v>843095.62638529437</v>
      </c>
      <c r="Q306" s="59">
        <f>Ugovori_OPULJP3[[#This Row],[Bespovratna sredstva - Ukupno (EU+Nac) HRK
= Ukupna ugovorena vrijednost bespovratnih sredstava]]*Ugovori_OPULJP3[[#This Row],[STOPA NACIONALNOG SUFINANCIRANJA %]]</f>
        <v>1120994.8230000001</v>
      </c>
      <c r="R306" s="60">
        <f>Ugovori_OPULJP3[[#This Row],[Bespovratna sredstva - Nacionalni dio - HRK]]/7.5345</f>
        <v>148781.58112681666</v>
      </c>
      <c r="S306" s="59">
        <v>7473298.8200000003</v>
      </c>
      <c r="T306" s="60">
        <f>Ugovori_OPULJP3[[#This Row],[Bespovratna sredstva - Ukupno (EU+Nac) HRK
= Ukupna ugovorena vrijednost bespovratnih sredstava]]/7.5345</f>
        <v>991877.20751211094</v>
      </c>
      <c r="U306" s="59">
        <v>0</v>
      </c>
      <c r="V306" s="60">
        <f>Ugovori_OPULJP3[[#This Row],[Javni doprinos korisnika - HRK]]/7.5345</f>
        <v>0</v>
      </c>
      <c r="W306" s="59">
        <v>0</v>
      </c>
      <c r="X306" s="60">
        <f>Ugovori_OPULJP3[[#This Row],[Privatni doprinos korisnika - HRK]]/7.5345</f>
        <v>0</v>
      </c>
      <c r="Y306" s="61">
        <v>7473298.8200000003</v>
      </c>
      <c r="Z306" s="62">
        <f>Ugovori_OPULJP3[[#This Row],[UKUPNI PRIHVATLJIVI IZDACI
TOTAL ELIGIBLE EXPENDITURE
= Bespovratna sredstva ukupno + doprinos korisnika
= Ukupni prihvatljivi troškovi
= Ukupna ugovorena vrijednost projekta HRK]]/7.5345</f>
        <v>991877.20751211094</v>
      </c>
      <c r="AA306" s="53" t="s">
        <v>37</v>
      </c>
      <c r="AB306" s="53" t="s">
        <v>34</v>
      </c>
      <c r="AC306" s="52" t="s">
        <v>1302</v>
      </c>
      <c r="AD306" s="52" t="s">
        <v>746</v>
      </c>
    </row>
    <row r="307" spans="1:30" ht="51" customHeight="1" x14ac:dyDescent="0.2">
      <c r="A307" s="50" t="s">
        <v>1303</v>
      </c>
      <c r="B307" s="51" t="s">
        <v>742</v>
      </c>
      <c r="C307" s="52" t="s">
        <v>743</v>
      </c>
      <c r="D307" s="52" t="s">
        <v>1113</v>
      </c>
      <c r="E307" s="53" t="s">
        <v>75</v>
      </c>
      <c r="F307" s="54" t="s">
        <v>1304</v>
      </c>
      <c r="G307" s="54" t="s">
        <v>1305</v>
      </c>
      <c r="H307" s="56">
        <v>43070</v>
      </c>
      <c r="I307" s="56">
        <v>43983</v>
      </c>
      <c r="J307" s="57" t="str">
        <f>IF(Ugovori_OPULJP3[[#This Row],[DATUM ZAVRŠETKA OPERACIJE]]&gt;DATE(2024,12,31),"u provedbi","završen")</f>
        <v>završen</v>
      </c>
      <c r="K307" s="55" t="s">
        <v>93</v>
      </c>
      <c r="L307" s="55" t="s">
        <v>93</v>
      </c>
      <c r="M307" s="58">
        <v>0.85</v>
      </c>
      <c r="N307" s="58">
        <v>0.15</v>
      </c>
      <c r="O307" s="59">
        <f>Ugovori_OPULJP3[[#This Row],[Bespovratna sredstva - Ukupno (EU+Nac) HRK
= Ukupna ugovorena vrijednost bespovratnih sredstava]]*Ugovori_OPULJP3[[#This Row],[EU STOPA SUFINANCIRANJA %
EU CO-FINANCING RATE %]]</f>
        <v>5660004.6584999999</v>
      </c>
      <c r="P307" s="60">
        <f>Ugovori_OPULJP3[[#This Row],[Bespovratna sredstva - EU dio - HRK]]/7.5345</f>
        <v>751211.71391598636</v>
      </c>
      <c r="Q307" s="59">
        <f>Ugovori_OPULJP3[[#This Row],[Bespovratna sredstva - Ukupno (EU+Nac) HRK
= Ukupna ugovorena vrijednost bespovratnih sredstava]]*Ugovori_OPULJP3[[#This Row],[STOPA NACIONALNOG SUFINANCIRANJA %]]</f>
        <v>998824.35149999987</v>
      </c>
      <c r="R307" s="60">
        <f>Ugovori_OPULJP3[[#This Row],[Bespovratna sredstva - Nacionalni dio - HRK]]/7.5345</f>
        <v>132566.77304399759</v>
      </c>
      <c r="S307" s="59">
        <v>6658829.0099999998</v>
      </c>
      <c r="T307" s="60">
        <f>Ugovori_OPULJP3[[#This Row],[Bespovratna sredstva - Ukupno (EU+Nac) HRK
= Ukupna ugovorena vrijednost bespovratnih sredstava]]/7.5345</f>
        <v>883778.48695998394</v>
      </c>
      <c r="U307" s="59">
        <v>0</v>
      </c>
      <c r="V307" s="60">
        <f>Ugovori_OPULJP3[[#This Row],[Javni doprinos korisnika - HRK]]/7.5345</f>
        <v>0</v>
      </c>
      <c r="W307" s="59">
        <v>0</v>
      </c>
      <c r="X307" s="60">
        <f>Ugovori_OPULJP3[[#This Row],[Privatni doprinos korisnika - HRK]]/7.5345</f>
        <v>0</v>
      </c>
      <c r="Y307" s="61">
        <v>6658829.0099999998</v>
      </c>
      <c r="Z307" s="62">
        <f>Ugovori_OPULJP3[[#This Row],[UKUPNI PRIHVATLJIVI IZDACI
TOTAL ELIGIBLE EXPENDITURE
= Bespovratna sredstva ukupno + doprinos korisnika
= Ukupni prihvatljivi troškovi
= Ukupna ugovorena vrijednost projekta HRK]]/7.5345</f>
        <v>883778.48695998394</v>
      </c>
      <c r="AA307" s="53" t="s">
        <v>37</v>
      </c>
      <c r="AB307" s="53" t="s">
        <v>34</v>
      </c>
      <c r="AC307" s="52" t="s">
        <v>1306</v>
      </c>
      <c r="AD307" s="52" t="s">
        <v>746</v>
      </c>
    </row>
    <row r="308" spans="1:30" ht="51" customHeight="1" x14ac:dyDescent="0.2">
      <c r="A308" s="50" t="s">
        <v>1307</v>
      </c>
      <c r="B308" s="51" t="s">
        <v>742</v>
      </c>
      <c r="C308" s="52" t="s">
        <v>743</v>
      </c>
      <c r="D308" s="52" t="s">
        <v>1113</v>
      </c>
      <c r="E308" s="53" t="s">
        <v>75</v>
      </c>
      <c r="F308" s="54" t="s">
        <v>1308</v>
      </c>
      <c r="G308" s="54" t="s">
        <v>1309</v>
      </c>
      <c r="H308" s="56">
        <v>43070</v>
      </c>
      <c r="I308" s="56">
        <v>43922</v>
      </c>
      <c r="J308" s="57" t="str">
        <f>IF(Ugovori_OPULJP3[[#This Row],[DATUM ZAVRŠETKA OPERACIJE]]&gt;DATE(2024,12,31),"u provedbi","završen")</f>
        <v>završen</v>
      </c>
      <c r="K308" s="55" t="s">
        <v>93</v>
      </c>
      <c r="L308" s="55" t="s">
        <v>93</v>
      </c>
      <c r="M308" s="58">
        <v>0.85</v>
      </c>
      <c r="N308" s="58">
        <v>0.15</v>
      </c>
      <c r="O308" s="59">
        <f>Ugovori_OPULJP3[[#This Row],[Bespovratna sredstva - Ukupno (EU+Nac) HRK
= Ukupna ugovorena vrijednost bespovratnih sredstava]]*Ugovori_OPULJP3[[#This Row],[EU STOPA SUFINANCIRANJA %
EU CO-FINANCING RATE %]]</f>
        <v>1440134.9739999999</v>
      </c>
      <c r="P308" s="60">
        <f>Ugovori_OPULJP3[[#This Row],[Bespovratna sredstva - EU dio - HRK]]/7.5345</f>
        <v>191138.75824540446</v>
      </c>
      <c r="Q308" s="59">
        <f>Ugovori_OPULJP3[[#This Row],[Bespovratna sredstva - Ukupno (EU+Nac) HRK
= Ukupna ugovorena vrijednost bespovratnih sredstava]]*Ugovori_OPULJP3[[#This Row],[STOPA NACIONALNOG SUFINANCIRANJA %]]</f>
        <v>254141.46599999999</v>
      </c>
      <c r="R308" s="60">
        <f>Ugovori_OPULJP3[[#This Row],[Bespovratna sredstva - Nacionalni dio - HRK]]/7.5345</f>
        <v>33730.3691021302</v>
      </c>
      <c r="S308" s="59">
        <v>1694276.44</v>
      </c>
      <c r="T308" s="60">
        <f>Ugovori_OPULJP3[[#This Row],[Bespovratna sredstva - Ukupno (EU+Nac) HRK
= Ukupna ugovorena vrijednost bespovratnih sredstava]]/7.5345</f>
        <v>224869.12734753467</v>
      </c>
      <c r="U308" s="59">
        <v>0</v>
      </c>
      <c r="V308" s="60">
        <f>Ugovori_OPULJP3[[#This Row],[Javni doprinos korisnika - HRK]]/7.5345</f>
        <v>0</v>
      </c>
      <c r="W308" s="59">
        <v>0</v>
      </c>
      <c r="X308" s="60">
        <f>Ugovori_OPULJP3[[#This Row],[Privatni doprinos korisnika - HRK]]/7.5345</f>
        <v>0</v>
      </c>
      <c r="Y308" s="61">
        <v>1694276.44</v>
      </c>
      <c r="Z308" s="62">
        <f>Ugovori_OPULJP3[[#This Row],[UKUPNI PRIHVATLJIVI IZDACI
TOTAL ELIGIBLE EXPENDITURE
= Bespovratna sredstva ukupno + doprinos korisnika
= Ukupni prihvatljivi troškovi
= Ukupna ugovorena vrijednost projekta HRK]]/7.5345</f>
        <v>224869.12734753467</v>
      </c>
      <c r="AA308" s="53" t="s">
        <v>37</v>
      </c>
      <c r="AB308" s="53" t="s">
        <v>34</v>
      </c>
      <c r="AC308" s="52" t="s">
        <v>1310</v>
      </c>
      <c r="AD308" s="52" t="s">
        <v>746</v>
      </c>
    </row>
    <row r="309" spans="1:30" ht="51" customHeight="1" x14ac:dyDescent="0.2">
      <c r="A309" s="50" t="s">
        <v>1311</v>
      </c>
      <c r="B309" s="51" t="s">
        <v>742</v>
      </c>
      <c r="C309" s="52" t="s">
        <v>743</v>
      </c>
      <c r="D309" s="52" t="s">
        <v>1113</v>
      </c>
      <c r="E309" s="53" t="s">
        <v>75</v>
      </c>
      <c r="F309" s="54" t="s">
        <v>1312</v>
      </c>
      <c r="G309" s="54" t="s">
        <v>1313</v>
      </c>
      <c r="H309" s="56">
        <v>43070</v>
      </c>
      <c r="I309" s="56">
        <v>43983</v>
      </c>
      <c r="J309" s="57" t="str">
        <f>IF(Ugovori_OPULJP3[[#This Row],[DATUM ZAVRŠETKA OPERACIJE]]&gt;DATE(2024,12,31),"u provedbi","završen")</f>
        <v>završen</v>
      </c>
      <c r="K309" s="55" t="s">
        <v>103</v>
      </c>
      <c r="L309" s="55" t="s">
        <v>103</v>
      </c>
      <c r="M309" s="58">
        <v>0.85</v>
      </c>
      <c r="N309" s="58">
        <v>0.15</v>
      </c>
      <c r="O309" s="59">
        <f>Ugovori_OPULJP3[[#This Row],[Bespovratna sredstva - Ukupno (EU+Nac) HRK
= Ukupna ugovorena vrijednost bespovratnih sredstava]]*Ugovori_OPULJP3[[#This Row],[EU STOPA SUFINANCIRANJA %
EU CO-FINANCING RATE %]]</f>
        <v>1761067.6295</v>
      </c>
      <c r="P309" s="60">
        <f>Ugovori_OPULJP3[[#This Row],[Bespovratna sredstva - EU dio - HRK]]/7.5345</f>
        <v>233733.84159532815</v>
      </c>
      <c r="Q309" s="59">
        <f>Ugovori_OPULJP3[[#This Row],[Bespovratna sredstva - Ukupno (EU+Nac) HRK
= Ukupna ugovorena vrijednost bespovratnih sredstava]]*Ugovori_OPULJP3[[#This Row],[STOPA NACIONALNOG SUFINANCIRANJA %]]</f>
        <v>310776.64049999998</v>
      </c>
      <c r="R309" s="60">
        <f>Ugovori_OPULJP3[[#This Row],[Bespovratna sredstva - Nacionalni dio - HRK]]/7.5345</f>
        <v>41247.148516822614</v>
      </c>
      <c r="S309" s="59">
        <v>2071844.27</v>
      </c>
      <c r="T309" s="60">
        <f>Ugovori_OPULJP3[[#This Row],[Bespovratna sredstva - Ukupno (EU+Nac) HRK
= Ukupna ugovorena vrijednost bespovratnih sredstava]]/7.5345</f>
        <v>274980.99011215079</v>
      </c>
      <c r="U309" s="59">
        <v>0</v>
      </c>
      <c r="V309" s="60">
        <f>Ugovori_OPULJP3[[#This Row],[Javni doprinos korisnika - HRK]]/7.5345</f>
        <v>0</v>
      </c>
      <c r="W309" s="59">
        <v>0</v>
      </c>
      <c r="X309" s="60">
        <f>Ugovori_OPULJP3[[#This Row],[Privatni doprinos korisnika - HRK]]/7.5345</f>
        <v>0</v>
      </c>
      <c r="Y309" s="61">
        <v>2071844.27</v>
      </c>
      <c r="Z309" s="62">
        <f>Ugovori_OPULJP3[[#This Row],[UKUPNI PRIHVATLJIVI IZDACI
TOTAL ELIGIBLE EXPENDITURE
= Bespovratna sredstva ukupno + doprinos korisnika
= Ukupni prihvatljivi troškovi
= Ukupna ugovorena vrijednost projekta HRK]]/7.5345</f>
        <v>274980.99011215079</v>
      </c>
      <c r="AA309" s="53" t="s">
        <v>37</v>
      </c>
      <c r="AB309" s="53" t="s">
        <v>34</v>
      </c>
      <c r="AC309" s="52" t="s">
        <v>1314</v>
      </c>
      <c r="AD309" s="52" t="s">
        <v>746</v>
      </c>
    </row>
    <row r="310" spans="1:30" ht="51" customHeight="1" x14ac:dyDescent="0.2">
      <c r="A310" s="50" t="s">
        <v>1315</v>
      </c>
      <c r="B310" s="51" t="s">
        <v>742</v>
      </c>
      <c r="C310" s="52" t="s">
        <v>743</v>
      </c>
      <c r="D310" s="52" t="s">
        <v>1113</v>
      </c>
      <c r="E310" s="53" t="s">
        <v>75</v>
      </c>
      <c r="F310" s="54" t="s">
        <v>1316</v>
      </c>
      <c r="G310" s="54" t="s">
        <v>1317</v>
      </c>
      <c r="H310" s="56">
        <v>43082</v>
      </c>
      <c r="I310" s="56">
        <v>43995</v>
      </c>
      <c r="J310" s="57" t="str">
        <f>IF(Ugovori_OPULJP3[[#This Row],[DATUM ZAVRŠETKA OPERACIJE]]&gt;DATE(2024,12,31),"u provedbi","završen")</f>
        <v>završen</v>
      </c>
      <c r="K310" s="55" t="s">
        <v>83</v>
      </c>
      <c r="L310" s="55" t="s">
        <v>83</v>
      </c>
      <c r="M310" s="58">
        <v>0.85</v>
      </c>
      <c r="N310" s="58">
        <v>0.15</v>
      </c>
      <c r="O310" s="59">
        <f>Ugovori_OPULJP3[[#This Row],[Bespovratna sredstva - Ukupno (EU+Nac) HRK
= Ukupna ugovorena vrijednost bespovratnih sredstava]]*Ugovori_OPULJP3[[#This Row],[EU STOPA SUFINANCIRANJA %
EU CO-FINANCING RATE %]]</f>
        <v>1249896.6524999999</v>
      </c>
      <c r="P310" s="60">
        <f>Ugovori_OPULJP3[[#This Row],[Bespovratna sredstva - EU dio - HRK]]/7.5345</f>
        <v>165889.79394783991</v>
      </c>
      <c r="Q310" s="59">
        <f>Ugovori_OPULJP3[[#This Row],[Bespovratna sredstva - Ukupno (EU+Nac) HRK
= Ukupna ugovorena vrijednost bespovratnih sredstava]]*Ugovori_OPULJP3[[#This Row],[STOPA NACIONALNOG SUFINANCIRANJA %]]</f>
        <v>220569.99749999997</v>
      </c>
      <c r="R310" s="60">
        <f>Ugovori_OPULJP3[[#This Row],[Bespovratna sredstva - Nacionalni dio - HRK]]/7.5345</f>
        <v>29274.66952020704</v>
      </c>
      <c r="S310" s="59">
        <v>1470466.65</v>
      </c>
      <c r="T310" s="60">
        <f>Ugovori_OPULJP3[[#This Row],[Bespovratna sredstva - Ukupno (EU+Nac) HRK
= Ukupna ugovorena vrijednost bespovratnih sredstava]]/7.5345</f>
        <v>195164.46346804695</v>
      </c>
      <c r="U310" s="59">
        <v>0</v>
      </c>
      <c r="V310" s="60">
        <f>Ugovori_OPULJP3[[#This Row],[Javni doprinos korisnika - HRK]]/7.5345</f>
        <v>0</v>
      </c>
      <c r="W310" s="59">
        <v>0</v>
      </c>
      <c r="X310" s="60">
        <f>Ugovori_OPULJP3[[#This Row],[Privatni doprinos korisnika - HRK]]/7.5345</f>
        <v>0</v>
      </c>
      <c r="Y310" s="61">
        <v>1470466.65</v>
      </c>
      <c r="Z310" s="62">
        <f>Ugovori_OPULJP3[[#This Row],[UKUPNI PRIHVATLJIVI IZDACI
TOTAL ELIGIBLE EXPENDITURE
= Bespovratna sredstva ukupno + doprinos korisnika
= Ukupni prihvatljivi troškovi
= Ukupna ugovorena vrijednost projekta HRK]]/7.5345</f>
        <v>195164.46346804695</v>
      </c>
      <c r="AA310" s="53" t="s">
        <v>37</v>
      </c>
      <c r="AB310" s="53" t="s">
        <v>34</v>
      </c>
      <c r="AC310" s="52" t="s">
        <v>1318</v>
      </c>
      <c r="AD310" s="52" t="s">
        <v>746</v>
      </c>
    </row>
    <row r="311" spans="1:30" ht="51" customHeight="1" x14ac:dyDescent="0.2">
      <c r="A311" s="50" t="s">
        <v>1319</v>
      </c>
      <c r="B311" s="51" t="s">
        <v>742</v>
      </c>
      <c r="C311" s="52" t="s">
        <v>743</v>
      </c>
      <c r="D311" s="52" t="s">
        <v>1113</v>
      </c>
      <c r="E311" s="53" t="s">
        <v>75</v>
      </c>
      <c r="F311" s="54" t="s">
        <v>1320</v>
      </c>
      <c r="G311" s="54" t="s">
        <v>1321</v>
      </c>
      <c r="H311" s="56">
        <v>43089</v>
      </c>
      <c r="I311" s="56">
        <v>44002</v>
      </c>
      <c r="J311" s="57" t="str">
        <f>IF(Ugovori_OPULJP3[[#This Row],[DATUM ZAVRŠETKA OPERACIJE]]&gt;DATE(2024,12,31),"u provedbi","završen")</f>
        <v>završen</v>
      </c>
      <c r="K311" s="55" t="s">
        <v>103</v>
      </c>
      <c r="L311" s="55" t="s">
        <v>103</v>
      </c>
      <c r="M311" s="58">
        <v>0.85</v>
      </c>
      <c r="N311" s="58">
        <v>0.15</v>
      </c>
      <c r="O311" s="59">
        <f>Ugovori_OPULJP3[[#This Row],[Bespovratna sredstva - Ukupno (EU+Nac) HRK
= Ukupna ugovorena vrijednost bespovratnih sredstava]]*Ugovori_OPULJP3[[#This Row],[EU STOPA SUFINANCIRANJA %
EU CO-FINANCING RATE %]]</f>
        <v>2086915.3929999999</v>
      </c>
      <c r="P311" s="60">
        <f>Ugovori_OPULJP3[[#This Row],[Bespovratna sredstva - EU dio - HRK]]/7.5345</f>
        <v>276981.27188267303</v>
      </c>
      <c r="Q311" s="59">
        <f>Ugovori_OPULJP3[[#This Row],[Bespovratna sredstva - Ukupno (EU+Nac) HRK
= Ukupna ugovorena vrijednost bespovratnih sredstava]]*Ugovori_OPULJP3[[#This Row],[STOPA NACIONALNOG SUFINANCIRANJA %]]</f>
        <v>368279.18699999998</v>
      </c>
      <c r="R311" s="60">
        <f>Ugovori_OPULJP3[[#This Row],[Bespovratna sredstva - Nacionalni dio - HRK]]/7.5345</f>
        <v>48879.047979295239</v>
      </c>
      <c r="S311" s="59">
        <v>2455194.58</v>
      </c>
      <c r="T311" s="60">
        <f>Ugovori_OPULJP3[[#This Row],[Bespovratna sredstva - Ukupno (EU+Nac) HRK
= Ukupna ugovorena vrijednost bespovratnih sredstava]]/7.5345</f>
        <v>325860.31986196828</v>
      </c>
      <c r="U311" s="59">
        <v>0</v>
      </c>
      <c r="V311" s="60">
        <f>Ugovori_OPULJP3[[#This Row],[Javni doprinos korisnika - HRK]]/7.5345</f>
        <v>0</v>
      </c>
      <c r="W311" s="59">
        <v>0</v>
      </c>
      <c r="X311" s="60">
        <f>Ugovori_OPULJP3[[#This Row],[Privatni doprinos korisnika - HRK]]/7.5345</f>
        <v>0</v>
      </c>
      <c r="Y311" s="61">
        <v>2455194.58</v>
      </c>
      <c r="Z311" s="62">
        <f>Ugovori_OPULJP3[[#This Row],[UKUPNI PRIHVATLJIVI IZDACI
TOTAL ELIGIBLE EXPENDITURE
= Bespovratna sredstva ukupno + doprinos korisnika
= Ukupni prihvatljivi troškovi
= Ukupna ugovorena vrijednost projekta HRK]]/7.5345</f>
        <v>325860.31986196828</v>
      </c>
      <c r="AA311" s="53" t="s">
        <v>37</v>
      </c>
      <c r="AB311" s="53" t="s">
        <v>34</v>
      </c>
      <c r="AC311" s="52" t="s">
        <v>1322</v>
      </c>
      <c r="AD311" s="52" t="s">
        <v>746</v>
      </c>
    </row>
    <row r="312" spans="1:30" ht="51" customHeight="1" x14ac:dyDescent="0.2">
      <c r="A312" s="50" t="s">
        <v>1323</v>
      </c>
      <c r="B312" s="51" t="s">
        <v>742</v>
      </c>
      <c r="C312" s="52" t="s">
        <v>743</v>
      </c>
      <c r="D312" s="52" t="s">
        <v>1113</v>
      </c>
      <c r="E312" s="53" t="s">
        <v>75</v>
      </c>
      <c r="F312" s="54" t="s">
        <v>1324</v>
      </c>
      <c r="G312" s="54" t="s">
        <v>1325</v>
      </c>
      <c r="H312" s="56">
        <v>43108</v>
      </c>
      <c r="I312" s="56">
        <v>43929</v>
      </c>
      <c r="J312" s="57" t="str">
        <f>IF(Ugovori_OPULJP3[[#This Row],[DATUM ZAVRŠETKA OPERACIJE]]&gt;DATE(2024,12,31),"u provedbi","završen")</f>
        <v>završen</v>
      </c>
      <c r="K312" s="55" t="s">
        <v>98</v>
      </c>
      <c r="L312" s="55" t="s">
        <v>98</v>
      </c>
      <c r="M312" s="58">
        <v>0.85</v>
      </c>
      <c r="N312" s="58">
        <v>0.15</v>
      </c>
      <c r="O312" s="59">
        <f>Ugovori_OPULJP3[[#This Row],[Bespovratna sredstva - Ukupno (EU+Nac) HRK
= Ukupna ugovorena vrijednost bespovratnih sredstava]]*Ugovori_OPULJP3[[#This Row],[EU STOPA SUFINANCIRANJA %
EU CO-FINANCING RATE %]]</f>
        <v>2146755.92</v>
      </c>
      <c r="P312" s="60">
        <f>Ugovori_OPULJP3[[#This Row],[Bespovratna sredstva - EU dio - HRK]]/7.5345</f>
        <v>284923.47468312428</v>
      </c>
      <c r="Q312" s="59">
        <f>Ugovori_OPULJP3[[#This Row],[Bespovratna sredstva - Ukupno (EU+Nac) HRK
= Ukupna ugovorena vrijednost bespovratnih sredstava]]*Ugovori_OPULJP3[[#This Row],[STOPA NACIONALNOG SUFINANCIRANJA %]]</f>
        <v>378839.28</v>
      </c>
      <c r="R312" s="60">
        <f>Ugovori_OPULJP3[[#This Row],[Bespovratna sredstva - Nacionalni dio - HRK]]/7.5345</f>
        <v>50280.613179374879</v>
      </c>
      <c r="S312" s="59">
        <v>2525595.2000000002</v>
      </c>
      <c r="T312" s="60">
        <f>Ugovori_OPULJP3[[#This Row],[Bespovratna sredstva - Ukupno (EU+Nac) HRK
= Ukupna ugovorena vrijednost bespovratnih sredstava]]/7.5345</f>
        <v>335204.08786249917</v>
      </c>
      <c r="U312" s="59">
        <v>0</v>
      </c>
      <c r="V312" s="60">
        <f>Ugovori_OPULJP3[[#This Row],[Javni doprinos korisnika - HRK]]/7.5345</f>
        <v>0</v>
      </c>
      <c r="W312" s="59">
        <v>0</v>
      </c>
      <c r="X312" s="60">
        <f>Ugovori_OPULJP3[[#This Row],[Privatni doprinos korisnika - HRK]]/7.5345</f>
        <v>0</v>
      </c>
      <c r="Y312" s="61">
        <v>2525595.2000000002</v>
      </c>
      <c r="Z312" s="62">
        <f>Ugovori_OPULJP3[[#This Row],[UKUPNI PRIHVATLJIVI IZDACI
TOTAL ELIGIBLE EXPENDITURE
= Bespovratna sredstva ukupno + doprinos korisnika
= Ukupni prihvatljivi troškovi
= Ukupna ugovorena vrijednost projekta HRK]]/7.5345</f>
        <v>335204.08786249917</v>
      </c>
      <c r="AA312" s="53" t="s">
        <v>37</v>
      </c>
      <c r="AB312" s="53" t="s">
        <v>34</v>
      </c>
      <c r="AC312" s="52" t="s">
        <v>1326</v>
      </c>
      <c r="AD312" s="52" t="s">
        <v>746</v>
      </c>
    </row>
    <row r="313" spans="1:30" ht="51" customHeight="1" x14ac:dyDescent="0.2">
      <c r="A313" s="50" t="s">
        <v>1327</v>
      </c>
      <c r="B313" s="51" t="s">
        <v>742</v>
      </c>
      <c r="C313" s="52" t="s">
        <v>743</v>
      </c>
      <c r="D313" s="52" t="s">
        <v>1113</v>
      </c>
      <c r="E313" s="53" t="s">
        <v>75</v>
      </c>
      <c r="F313" s="54" t="s">
        <v>1328</v>
      </c>
      <c r="G313" s="54" t="s">
        <v>1329</v>
      </c>
      <c r="H313" s="56">
        <v>43108</v>
      </c>
      <c r="I313" s="56">
        <v>44020</v>
      </c>
      <c r="J313" s="57" t="str">
        <f>IF(Ugovori_OPULJP3[[#This Row],[DATUM ZAVRŠETKA OPERACIJE]]&gt;DATE(2024,12,31),"u provedbi","završen")</f>
        <v>završen</v>
      </c>
      <c r="K313" s="55" t="s">
        <v>93</v>
      </c>
      <c r="L313" s="55" t="s">
        <v>93</v>
      </c>
      <c r="M313" s="58">
        <v>0.85</v>
      </c>
      <c r="N313" s="58">
        <v>0.15</v>
      </c>
      <c r="O313" s="59">
        <f>Ugovori_OPULJP3[[#This Row],[Bespovratna sredstva - Ukupno (EU+Nac) HRK
= Ukupna ugovorena vrijednost bespovratnih sredstava]]*Ugovori_OPULJP3[[#This Row],[EU STOPA SUFINANCIRANJA %
EU CO-FINANCING RATE %]]</f>
        <v>7154186.5</v>
      </c>
      <c r="P313" s="60">
        <f>Ugovori_OPULJP3[[#This Row],[Bespovratna sredstva - EU dio - HRK]]/7.5345</f>
        <v>949523.72420200403</v>
      </c>
      <c r="Q313" s="59">
        <f>Ugovori_OPULJP3[[#This Row],[Bespovratna sredstva - Ukupno (EU+Nac) HRK
= Ukupna ugovorena vrijednost bespovratnih sredstava]]*Ugovori_OPULJP3[[#This Row],[STOPA NACIONALNOG SUFINANCIRANJA %]]</f>
        <v>1262503.5</v>
      </c>
      <c r="R313" s="60">
        <f>Ugovori_OPULJP3[[#This Row],[Bespovratna sredstva - Nacionalni dio - HRK]]/7.5345</f>
        <v>167563.01015329483</v>
      </c>
      <c r="S313" s="59">
        <v>8416690</v>
      </c>
      <c r="T313" s="60">
        <f>Ugovori_OPULJP3[[#This Row],[Bespovratna sredstva - Ukupno (EU+Nac) HRK
= Ukupna ugovorena vrijednost bespovratnih sredstava]]/7.5345</f>
        <v>1117086.7343552988</v>
      </c>
      <c r="U313" s="59">
        <v>0</v>
      </c>
      <c r="V313" s="60">
        <f>Ugovori_OPULJP3[[#This Row],[Javni doprinos korisnika - HRK]]/7.5345</f>
        <v>0</v>
      </c>
      <c r="W313" s="59">
        <v>0</v>
      </c>
      <c r="X313" s="60">
        <f>Ugovori_OPULJP3[[#This Row],[Privatni doprinos korisnika - HRK]]/7.5345</f>
        <v>0</v>
      </c>
      <c r="Y313" s="61">
        <v>8416690</v>
      </c>
      <c r="Z313" s="62">
        <f>Ugovori_OPULJP3[[#This Row],[UKUPNI PRIHVATLJIVI IZDACI
TOTAL ELIGIBLE EXPENDITURE
= Bespovratna sredstva ukupno + doprinos korisnika
= Ukupni prihvatljivi troškovi
= Ukupna ugovorena vrijednost projekta HRK]]/7.5345</f>
        <v>1117086.7343552988</v>
      </c>
      <c r="AA313" s="53" t="s">
        <v>37</v>
      </c>
      <c r="AB313" s="53" t="s">
        <v>34</v>
      </c>
      <c r="AC313" s="52" t="s">
        <v>1330</v>
      </c>
      <c r="AD313" s="52" t="s">
        <v>746</v>
      </c>
    </row>
    <row r="314" spans="1:30" ht="51" customHeight="1" x14ac:dyDescent="0.2">
      <c r="A314" s="50" t="s">
        <v>1331</v>
      </c>
      <c r="B314" s="51" t="s">
        <v>742</v>
      </c>
      <c r="C314" s="52" t="s">
        <v>743</v>
      </c>
      <c r="D314" s="52" t="s">
        <v>1113</v>
      </c>
      <c r="E314" s="53" t="s">
        <v>75</v>
      </c>
      <c r="F314" s="54" t="s">
        <v>1332</v>
      </c>
      <c r="G314" s="54" t="s">
        <v>1333</v>
      </c>
      <c r="H314" s="56">
        <v>43070</v>
      </c>
      <c r="I314" s="56">
        <v>43983</v>
      </c>
      <c r="J314" s="57" t="str">
        <f>IF(Ugovori_OPULJP3[[#This Row],[DATUM ZAVRŠETKA OPERACIJE]]&gt;DATE(2024,12,31),"u provedbi","završen")</f>
        <v>završen</v>
      </c>
      <c r="K314" s="55" t="s">
        <v>103</v>
      </c>
      <c r="L314" s="55" t="s">
        <v>103</v>
      </c>
      <c r="M314" s="58">
        <v>0.85</v>
      </c>
      <c r="N314" s="58">
        <v>0.15</v>
      </c>
      <c r="O314" s="59">
        <f>Ugovori_OPULJP3[[#This Row],[Bespovratna sredstva - Ukupno (EU+Nac) HRK
= Ukupna ugovorena vrijednost bespovratnih sredstava]]*Ugovori_OPULJP3[[#This Row],[EU STOPA SUFINANCIRANJA %
EU CO-FINANCING RATE %]]</f>
        <v>2031136.4124999999</v>
      </c>
      <c r="P314" s="60">
        <f>Ugovori_OPULJP3[[#This Row],[Bespovratna sredstva - EU dio - HRK]]/7.5345</f>
        <v>269578.12894020835</v>
      </c>
      <c r="Q314" s="59">
        <f>Ugovori_OPULJP3[[#This Row],[Bespovratna sredstva - Ukupno (EU+Nac) HRK
= Ukupna ugovorena vrijednost bespovratnih sredstava]]*Ugovori_OPULJP3[[#This Row],[STOPA NACIONALNOG SUFINANCIRANJA %]]</f>
        <v>358435.83749999997</v>
      </c>
      <c r="R314" s="60">
        <f>Ugovori_OPULJP3[[#This Row],[Bespovratna sredstva - Nacionalni dio - HRK]]/7.5345</f>
        <v>47572.610989448527</v>
      </c>
      <c r="S314" s="59">
        <v>2389572.25</v>
      </c>
      <c r="T314" s="60">
        <f>Ugovori_OPULJP3[[#This Row],[Bespovratna sredstva - Ukupno (EU+Nac) HRK
= Ukupna ugovorena vrijednost bespovratnih sredstava]]/7.5345</f>
        <v>317150.73992965691</v>
      </c>
      <c r="U314" s="59">
        <v>0</v>
      </c>
      <c r="V314" s="60">
        <f>Ugovori_OPULJP3[[#This Row],[Javni doprinos korisnika - HRK]]/7.5345</f>
        <v>0</v>
      </c>
      <c r="W314" s="59">
        <v>0</v>
      </c>
      <c r="X314" s="60">
        <f>Ugovori_OPULJP3[[#This Row],[Privatni doprinos korisnika - HRK]]/7.5345</f>
        <v>0</v>
      </c>
      <c r="Y314" s="61">
        <v>2389572.25</v>
      </c>
      <c r="Z314" s="62">
        <f>Ugovori_OPULJP3[[#This Row],[UKUPNI PRIHVATLJIVI IZDACI
TOTAL ELIGIBLE EXPENDITURE
= Bespovratna sredstva ukupno + doprinos korisnika
= Ukupni prihvatljivi troškovi
= Ukupna ugovorena vrijednost projekta HRK]]/7.5345</f>
        <v>317150.73992965691</v>
      </c>
      <c r="AA314" s="53" t="s">
        <v>37</v>
      </c>
      <c r="AB314" s="53" t="s">
        <v>34</v>
      </c>
      <c r="AC314" s="52" t="s">
        <v>1334</v>
      </c>
      <c r="AD314" s="52" t="s">
        <v>746</v>
      </c>
    </row>
    <row r="315" spans="1:30" ht="51" customHeight="1" x14ac:dyDescent="0.2">
      <c r="A315" s="50" t="s">
        <v>1335</v>
      </c>
      <c r="B315" s="51" t="s">
        <v>742</v>
      </c>
      <c r="C315" s="52" t="s">
        <v>743</v>
      </c>
      <c r="D315" s="52" t="s">
        <v>1113</v>
      </c>
      <c r="E315" s="53" t="s">
        <v>75</v>
      </c>
      <c r="F315" s="54" t="s">
        <v>1336</v>
      </c>
      <c r="G315" s="54" t="s">
        <v>1337</v>
      </c>
      <c r="H315" s="56">
        <v>43070</v>
      </c>
      <c r="I315" s="56">
        <v>43922</v>
      </c>
      <c r="J315" s="57" t="str">
        <f>IF(Ugovori_OPULJP3[[#This Row],[DATUM ZAVRŠETKA OPERACIJE]]&gt;DATE(2024,12,31),"u provedbi","završen")</f>
        <v>završen</v>
      </c>
      <c r="K315" s="55" t="s">
        <v>98</v>
      </c>
      <c r="L315" s="55" t="s">
        <v>98</v>
      </c>
      <c r="M315" s="58">
        <v>0.85</v>
      </c>
      <c r="N315" s="58">
        <v>0.15</v>
      </c>
      <c r="O315" s="59">
        <f>Ugovori_OPULJP3[[#This Row],[Bespovratna sredstva - Ukupno (EU+Nac) HRK
= Ukupna ugovorena vrijednost bespovratnih sredstava]]*Ugovori_OPULJP3[[#This Row],[EU STOPA SUFINANCIRANJA %
EU CO-FINANCING RATE %]]</f>
        <v>1350466.3149999999</v>
      </c>
      <c r="P315" s="60">
        <f>Ugovori_OPULJP3[[#This Row],[Bespovratna sredstva - EU dio - HRK]]/7.5345</f>
        <v>179237.68199615102</v>
      </c>
      <c r="Q315" s="59">
        <f>Ugovori_OPULJP3[[#This Row],[Bespovratna sredstva - Ukupno (EU+Nac) HRK
= Ukupna ugovorena vrijednost bespovratnih sredstava]]*Ugovori_OPULJP3[[#This Row],[STOPA NACIONALNOG SUFINANCIRANJA %]]</f>
        <v>238317.58499999996</v>
      </c>
      <c r="R315" s="60">
        <f>Ugovori_OPULJP3[[#This Row],[Bespovratna sredstva - Nacionalni dio - HRK]]/7.5345</f>
        <v>31630.179175791352</v>
      </c>
      <c r="S315" s="59">
        <v>1588783.9</v>
      </c>
      <c r="T315" s="60">
        <f>Ugovori_OPULJP3[[#This Row],[Bespovratna sredstva - Ukupno (EU+Nac) HRK
= Ukupna ugovorena vrijednost bespovratnih sredstava]]/7.5345</f>
        <v>210867.86117194238</v>
      </c>
      <c r="U315" s="59">
        <v>0</v>
      </c>
      <c r="V315" s="60">
        <f>Ugovori_OPULJP3[[#This Row],[Javni doprinos korisnika - HRK]]/7.5345</f>
        <v>0</v>
      </c>
      <c r="W315" s="59">
        <v>0</v>
      </c>
      <c r="X315" s="60">
        <f>Ugovori_OPULJP3[[#This Row],[Privatni doprinos korisnika - HRK]]/7.5345</f>
        <v>0</v>
      </c>
      <c r="Y315" s="61">
        <v>1588783.9</v>
      </c>
      <c r="Z315" s="62">
        <f>Ugovori_OPULJP3[[#This Row],[UKUPNI PRIHVATLJIVI IZDACI
TOTAL ELIGIBLE EXPENDITURE
= Bespovratna sredstva ukupno + doprinos korisnika
= Ukupni prihvatljivi troškovi
= Ukupna ugovorena vrijednost projekta HRK]]/7.5345</f>
        <v>210867.86117194238</v>
      </c>
      <c r="AA315" s="53" t="s">
        <v>37</v>
      </c>
      <c r="AB315" s="53" t="s">
        <v>34</v>
      </c>
      <c r="AC315" s="52" t="s">
        <v>1338</v>
      </c>
      <c r="AD315" s="52" t="s">
        <v>746</v>
      </c>
    </row>
    <row r="316" spans="1:30" ht="51" customHeight="1" x14ac:dyDescent="0.2">
      <c r="A316" s="50" t="s">
        <v>1339</v>
      </c>
      <c r="B316" s="51" t="s">
        <v>742</v>
      </c>
      <c r="C316" s="52" t="s">
        <v>743</v>
      </c>
      <c r="D316" s="52" t="s">
        <v>1113</v>
      </c>
      <c r="E316" s="53" t="s">
        <v>75</v>
      </c>
      <c r="F316" s="54" t="s">
        <v>1340</v>
      </c>
      <c r="G316" s="54" t="s">
        <v>1341</v>
      </c>
      <c r="H316" s="56">
        <v>43070</v>
      </c>
      <c r="I316" s="56">
        <v>43952</v>
      </c>
      <c r="J316" s="57" t="str">
        <f>IF(Ugovori_OPULJP3[[#This Row],[DATUM ZAVRŠETKA OPERACIJE]]&gt;DATE(2024,12,31),"u provedbi","završen")</f>
        <v>završen</v>
      </c>
      <c r="K316" s="55" t="s">
        <v>98</v>
      </c>
      <c r="L316" s="55" t="s">
        <v>98</v>
      </c>
      <c r="M316" s="58">
        <v>0.85</v>
      </c>
      <c r="N316" s="58">
        <v>0.15</v>
      </c>
      <c r="O316" s="59">
        <f>Ugovori_OPULJP3[[#This Row],[Bespovratna sredstva - Ukupno (EU+Nac) HRK
= Ukupna ugovorena vrijednost bespovratnih sredstava]]*Ugovori_OPULJP3[[#This Row],[EU STOPA SUFINANCIRANJA %
EU CO-FINANCING RATE %]]</f>
        <v>1586614.8365</v>
      </c>
      <c r="P316" s="60">
        <f>Ugovori_OPULJP3[[#This Row],[Bespovratna sredstva - EU dio - HRK]]/7.5345</f>
        <v>210579.97697259273</v>
      </c>
      <c r="Q316" s="59">
        <f>Ugovori_OPULJP3[[#This Row],[Bespovratna sredstva - Ukupno (EU+Nac) HRK
= Ukupna ugovorena vrijednost bespovratnih sredstava]]*Ugovori_OPULJP3[[#This Row],[STOPA NACIONALNOG SUFINANCIRANJA %]]</f>
        <v>279990.85349999997</v>
      </c>
      <c r="R316" s="60">
        <f>Ugovori_OPULJP3[[#This Row],[Bespovratna sredstva - Nacionalni dio - HRK]]/7.5345</f>
        <v>37161.172406928126</v>
      </c>
      <c r="S316" s="59">
        <v>1866605.69</v>
      </c>
      <c r="T316" s="60">
        <f>Ugovori_OPULJP3[[#This Row],[Bespovratna sredstva - Ukupno (EU+Nac) HRK
= Ukupna ugovorena vrijednost bespovratnih sredstava]]/7.5345</f>
        <v>247741.14937952085</v>
      </c>
      <c r="U316" s="59">
        <v>0</v>
      </c>
      <c r="V316" s="60">
        <f>Ugovori_OPULJP3[[#This Row],[Javni doprinos korisnika - HRK]]/7.5345</f>
        <v>0</v>
      </c>
      <c r="W316" s="59">
        <v>0</v>
      </c>
      <c r="X316" s="60">
        <f>Ugovori_OPULJP3[[#This Row],[Privatni doprinos korisnika - HRK]]/7.5345</f>
        <v>0</v>
      </c>
      <c r="Y316" s="61">
        <v>1866605.69</v>
      </c>
      <c r="Z316" s="62">
        <f>Ugovori_OPULJP3[[#This Row],[UKUPNI PRIHVATLJIVI IZDACI
TOTAL ELIGIBLE EXPENDITURE
= Bespovratna sredstva ukupno + doprinos korisnika
= Ukupni prihvatljivi troškovi
= Ukupna ugovorena vrijednost projekta HRK]]/7.5345</f>
        <v>247741.14937952085</v>
      </c>
      <c r="AA316" s="53" t="s">
        <v>37</v>
      </c>
      <c r="AB316" s="53" t="s">
        <v>34</v>
      </c>
      <c r="AC316" s="52" t="s">
        <v>1342</v>
      </c>
      <c r="AD316" s="52" t="s">
        <v>746</v>
      </c>
    </row>
    <row r="317" spans="1:30" ht="51" customHeight="1" x14ac:dyDescent="0.2">
      <c r="A317" s="50" t="s">
        <v>1343</v>
      </c>
      <c r="B317" s="51" t="s">
        <v>742</v>
      </c>
      <c r="C317" s="52" t="s">
        <v>743</v>
      </c>
      <c r="D317" s="52" t="s">
        <v>1113</v>
      </c>
      <c r="E317" s="53" t="s">
        <v>75</v>
      </c>
      <c r="F317" s="54" t="s">
        <v>1344</v>
      </c>
      <c r="G317" s="54" t="s">
        <v>1345</v>
      </c>
      <c r="H317" s="56">
        <v>43108</v>
      </c>
      <c r="I317" s="56">
        <v>44020</v>
      </c>
      <c r="J317" s="57" t="str">
        <f>IF(Ugovori_OPULJP3[[#This Row],[DATUM ZAVRŠETKA OPERACIJE]]&gt;DATE(2024,12,31),"u provedbi","završen")</f>
        <v>završen</v>
      </c>
      <c r="K317" s="55" t="s">
        <v>243</v>
      </c>
      <c r="L317" s="55" t="s">
        <v>243</v>
      </c>
      <c r="M317" s="58">
        <v>0.85</v>
      </c>
      <c r="N317" s="58">
        <v>0.15</v>
      </c>
      <c r="O317" s="59">
        <f>Ugovori_OPULJP3[[#This Row],[Bespovratna sredstva - Ukupno (EU+Nac) HRK
= Ukupna ugovorena vrijednost bespovratnih sredstava]]*Ugovori_OPULJP3[[#This Row],[EU STOPA SUFINANCIRANJA %
EU CO-FINANCING RATE %]]</f>
        <v>2288595.8110000002</v>
      </c>
      <c r="P317" s="60">
        <f>Ugovori_OPULJP3[[#This Row],[Bespovratna sredstva - EU dio - HRK]]/7.5345</f>
        <v>303748.86336186877</v>
      </c>
      <c r="Q317" s="59">
        <f>Ugovori_OPULJP3[[#This Row],[Bespovratna sredstva - Ukupno (EU+Nac) HRK
= Ukupna ugovorena vrijednost bespovratnih sredstava]]*Ugovori_OPULJP3[[#This Row],[STOPA NACIONALNOG SUFINANCIRANJA %]]</f>
        <v>403869.84899999999</v>
      </c>
      <c r="R317" s="60">
        <f>Ugovori_OPULJP3[[#This Row],[Bespovratna sredstva - Nacionalni dio - HRK]]/7.5345</f>
        <v>53602.740593270952</v>
      </c>
      <c r="S317" s="59">
        <v>2692465.66</v>
      </c>
      <c r="T317" s="60">
        <f>Ugovori_OPULJP3[[#This Row],[Bespovratna sredstva - Ukupno (EU+Nac) HRK
= Ukupna ugovorena vrijednost bespovratnih sredstava]]/7.5345</f>
        <v>357351.6039551397</v>
      </c>
      <c r="U317" s="59">
        <v>0</v>
      </c>
      <c r="V317" s="60">
        <f>Ugovori_OPULJP3[[#This Row],[Javni doprinos korisnika - HRK]]/7.5345</f>
        <v>0</v>
      </c>
      <c r="W317" s="59">
        <v>0</v>
      </c>
      <c r="X317" s="60">
        <f>Ugovori_OPULJP3[[#This Row],[Privatni doprinos korisnika - HRK]]/7.5345</f>
        <v>0</v>
      </c>
      <c r="Y317" s="61">
        <v>2692465.66</v>
      </c>
      <c r="Z317" s="62">
        <f>Ugovori_OPULJP3[[#This Row],[UKUPNI PRIHVATLJIVI IZDACI
TOTAL ELIGIBLE EXPENDITURE
= Bespovratna sredstva ukupno + doprinos korisnika
= Ukupni prihvatljivi troškovi
= Ukupna ugovorena vrijednost projekta HRK]]/7.5345</f>
        <v>357351.6039551397</v>
      </c>
      <c r="AA317" s="53" t="s">
        <v>37</v>
      </c>
      <c r="AB317" s="53" t="s">
        <v>34</v>
      </c>
      <c r="AC317" s="52" t="s">
        <v>1346</v>
      </c>
      <c r="AD317" s="52" t="s">
        <v>746</v>
      </c>
    </row>
    <row r="318" spans="1:30" ht="51" customHeight="1" x14ac:dyDescent="0.2">
      <c r="A318" s="50" t="s">
        <v>1347</v>
      </c>
      <c r="B318" s="51" t="s">
        <v>742</v>
      </c>
      <c r="C318" s="52" t="s">
        <v>743</v>
      </c>
      <c r="D318" s="52" t="s">
        <v>1113</v>
      </c>
      <c r="E318" s="53" t="s">
        <v>75</v>
      </c>
      <c r="F318" s="54" t="s">
        <v>1348</v>
      </c>
      <c r="G318" s="54" t="s">
        <v>1349</v>
      </c>
      <c r="H318" s="56">
        <v>43089</v>
      </c>
      <c r="I318" s="56">
        <v>44002</v>
      </c>
      <c r="J318" s="57" t="str">
        <f>IF(Ugovori_OPULJP3[[#This Row],[DATUM ZAVRŠETKA OPERACIJE]]&gt;DATE(2024,12,31),"u provedbi","završen")</f>
        <v>završen</v>
      </c>
      <c r="K318" s="55" t="s">
        <v>103</v>
      </c>
      <c r="L318" s="55" t="s">
        <v>103</v>
      </c>
      <c r="M318" s="58">
        <v>0.85</v>
      </c>
      <c r="N318" s="58">
        <v>0.15</v>
      </c>
      <c r="O318" s="59">
        <f>Ugovori_OPULJP3[[#This Row],[Bespovratna sredstva - Ukupno (EU+Nac) HRK
= Ukupna ugovorena vrijednost bespovratnih sredstava]]*Ugovori_OPULJP3[[#This Row],[EU STOPA SUFINANCIRANJA %
EU CO-FINANCING RATE %]]</f>
        <v>2576435</v>
      </c>
      <c r="P318" s="60">
        <f>Ugovori_OPULJP3[[#This Row],[Bespovratna sredstva - EU dio - HRK]]/7.5345</f>
        <v>341951.68889773707</v>
      </c>
      <c r="Q318" s="59">
        <f>Ugovori_OPULJP3[[#This Row],[Bespovratna sredstva - Ukupno (EU+Nac) HRK
= Ukupna ugovorena vrijednost bespovratnih sredstava]]*Ugovori_OPULJP3[[#This Row],[STOPA NACIONALNOG SUFINANCIRANJA %]]</f>
        <v>454665</v>
      </c>
      <c r="R318" s="60">
        <f>Ugovori_OPULJP3[[#This Row],[Bespovratna sredstva - Nacionalni dio - HRK]]/7.5345</f>
        <v>60344.41568783595</v>
      </c>
      <c r="S318" s="59">
        <v>3031100</v>
      </c>
      <c r="T318" s="60">
        <f>Ugovori_OPULJP3[[#This Row],[Bespovratna sredstva - Ukupno (EU+Nac) HRK
= Ukupna ugovorena vrijednost bespovratnih sredstava]]/7.5345</f>
        <v>402296.10458557302</v>
      </c>
      <c r="U318" s="59">
        <v>0</v>
      </c>
      <c r="V318" s="60">
        <f>Ugovori_OPULJP3[[#This Row],[Javni doprinos korisnika - HRK]]/7.5345</f>
        <v>0</v>
      </c>
      <c r="W318" s="59">
        <v>0</v>
      </c>
      <c r="X318" s="60">
        <f>Ugovori_OPULJP3[[#This Row],[Privatni doprinos korisnika - HRK]]/7.5345</f>
        <v>0</v>
      </c>
      <c r="Y318" s="61">
        <v>3031100</v>
      </c>
      <c r="Z318" s="62">
        <f>Ugovori_OPULJP3[[#This Row],[UKUPNI PRIHVATLJIVI IZDACI
TOTAL ELIGIBLE EXPENDITURE
= Bespovratna sredstva ukupno + doprinos korisnika
= Ukupni prihvatljivi troškovi
= Ukupna ugovorena vrijednost projekta HRK]]/7.5345</f>
        <v>402296.10458557302</v>
      </c>
      <c r="AA318" s="53" t="s">
        <v>37</v>
      </c>
      <c r="AB318" s="53" t="s">
        <v>34</v>
      </c>
      <c r="AC318" s="52" t="s">
        <v>1350</v>
      </c>
      <c r="AD318" s="52" t="s">
        <v>746</v>
      </c>
    </row>
    <row r="319" spans="1:30" ht="51" customHeight="1" x14ac:dyDescent="0.2">
      <c r="A319" s="50" t="s">
        <v>1351</v>
      </c>
      <c r="B319" s="51" t="s">
        <v>742</v>
      </c>
      <c r="C319" s="52" t="s">
        <v>743</v>
      </c>
      <c r="D319" s="52" t="s">
        <v>1113</v>
      </c>
      <c r="E319" s="53" t="s">
        <v>75</v>
      </c>
      <c r="F319" s="54" t="s">
        <v>1352</v>
      </c>
      <c r="G319" s="54" t="s">
        <v>916</v>
      </c>
      <c r="H319" s="56">
        <v>43119</v>
      </c>
      <c r="I319" s="56">
        <v>44031</v>
      </c>
      <c r="J319" s="57" t="str">
        <f>IF(Ugovori_OPULJP3[[#This Row],[DATUM ZAVRŠETKA OPERACIJE]]&gt;DATE(2024,12,31),"u provedbi","završen")</f>
        <v>završen</v>
      </c>
      <c r="K319" s="55" t="s">
        <v>129</v>
      </c>
      <c r="L319" s="55" t="s">
        <v>129</v>
      </c>
      <c r="M319" s="58">
        <v>0.85</v>
      </c>
      <c r="N319" s="58">
        <v>0.15</v>
      </c>
      <c r="O319" s="59">
        <f>Ugovori_OPULJP3[[#This Row],[Bespovratna sredstva - Ukupno (EU+Nac) HRK
= Ukupna ugovorena vrijednost bespovratnih sredstava]]*Ugovori_OPULJP3[[#This Row],[EU STOPA SUFINANCIRANJA %
EU CO-FINANCING RATE %]]</f>
        <v>3842564.5784999998</v>
      </c>
      <c r="P319" s="60">
        <f>Ugovori_OPULJP3[[#This Row],[Bespovratna sredstva - EU dio - HRK]]/7.5345</f>
        <v>509995.96237308375</v>
      </c>
      <c r="Q319" s="59">
        <f>Ugovori_OPULJP3[[#This Row],[Bespovratna sredstva - Ukupno (EU+Nac) HRK
= Ukupna ugovorena vrijednost bespovratnih sredstava]]*Ugovori_OPULJP3[[#This Row],[STOPA NACIONALNOG SUFINANCIRANJA %]]</f>
        <v>678099.63150000002</v>
      </c>
      <c r="R319" s="60">
        <f>Ugovori_OPULJP3[[#This Row],[Bespovratna sredstva - Nacionalni dio - HRK]]/7.5345</f>
        <v>89999.287477603022</v>
      </c>
      <c r="S319" s="59">
        <v>4520664.21</v>
      </c>
      <c r="T319" s="60">
        <f>Ugovori_OPULJP3[[#This Row],[Bespovratna sredstva - Ukupno (EU+Nac) HRK
= Ukupna ugovorena vrijednost bespovratnih sredstava]]/7.5345</f>
        <v>599995.24985068676</v>
      </c>
      <c r="U319" s="59">
        <v>0</v>
      </c>
      <c r="V319" s="60">
        <f>Ugovori_OPULJP3[[#This Row],[Javni doprinos korisnika - HRK]]/7.5345</f>
        <v>0</v>
      </c>
      <c r="W319" s="59">
        <v>0</v>
      </c>
      <c r="X319" s="60">
        <f>Ugovori_OPULJP3[[#This Row],[Privatni doprinos korisnika - HRK]]/7.5345</f>
        <v>0</v>
      </c>
      <c r="Y319" s="61">
        <v>4520664.21</v>
      </c>
      <c r="Z319" s="62">
        <f>Ugovori_OPULJP3[[#This Row],[UKUPNI PRIHVATLJIVI IZDACI
TOTAL ELIGIBLE EXPENDITURE
= Bespovratna sredstva ukupno + doprinos korisnika
= Ukupni prihvatljivi troškovi
= Ukupna ugovorena vrijednost projekta HRK]]/7.5345</f>
        <v>599995.24985068676</v>
      </c>
      <c r="AA319" s="53" t="s">
        <v>37</v>
      </c>
      <c r="AB319" s="53" t="s">
        <v>34</v>
      </c>
      <c r="AC319" s="52" t="s">
        <v>1353</v>
      </c>
      <c r="AD319" s="52" t="s">
        <v>746</v>
      </c>
    </row>
    <row r="320" spans="1:30" ht="51" customHeight="1" x14ac:dyDescent="0.2">
      <c r="A320" s="50" t="s">
        <v>1354</v>
      </c>
      <c r="B320" s="51" t="s">
        <v>742</v>
      </c>
      <c r="C320" s="52" t="s">
        <v>743</v>
      </c>
      <c r="D320" s="52" t="s">
        <v>1113</v>
      </c>
      <c r="E320" s="53" t="s">
        <v>75</v>
      </c>
      <c r="F320" s="54" t="s">
        <v>1355</v>
      </c>
      <c r="G320" s="54" t="s">
        <v>1356</v>
      </c>
      <c r="H320" s="56">
        <v>43070</v>
      </c>
      <c r="I320" s="56">
        <v>43952</v>
      </c>
      <c r="J320" s="57" t="str">
        <f>IF(Ugovori_OPULJP3[[#This Row],[DATUM ZAVRŠETKA OPERACIJE]]&gt;DATE(2024,12,31),"u provedbi","završen")</f>
        <v>završen</v>
      </c>
      <c r="K320" s="55" t="s">
        <v>98</v>
      </c>
      <c r="L320" s="55" t="s">
        <v>98</v>
      </c>
      <c r="M320" s="58">
        <v>0.85</v>
      </c>
      <c r="N320" s="58">
        <v>0.15</v>
      </c>
      <c r="O320" s="59">
        <f>Ugovori_OPULJP3[[#This Row],[Bespovratna sredstva - Ukupno (EU+Nac) HRK
= Ukupna ugovorena vrijednost bespovratnih sredstava]]*Ugovori_OPULJP3[[#This Row],[EU STOPA SUFINANCIRANJA %
EU CO-FINANCING RATE %]]</f>
        <v>1586614.8365</v>
      </c>
      <c r="P320" s="60">
        <f>Ugovori_OPULJP3[[#This Row],[Bespovratna sredstva - EU dio - HRK]]/7.5345</f>
        <v>210579.97697259273</v>
      </c>
      <c r="Q320" s="59">
        <f>Ugovori_OPULJP3[[#This Row],[Bespovratna sredstva - Ukupno (EU+Nac) HRK
= Ukupna ugovorena vrijednost bespovratnih sredstava]]*Ugovori_OPULJP3[[#This Row],[STOPA NACIONALNOG SUFINANCIRANJA %]]</f>
        <v>279990.85349999997</v>
      </c>
      <c r="R320" s="60">
        <f>Ugovori_OPULJP3[[#This Row],[Bespovratna sredstva - Nacionalni dio - HRK]]/7.5345</f>
        <v>37161.172406928126</v>
      </c>
      <c r="S320" s="59">
        <v>1866605.69</v>
      </c>
      <c r="T320" s="60">
        <f>Ugovori_OPULJP3[[#This Row],[Bespovratna sredstva - Ukupno (EU+Nac) HRK
= Ukupna ugovorena vrijednost bespovratnih sredstava]]/7.5345</f>
        <v>247741.14937952085</v>
      </c>
      <c r="U320" s="59">
        <v>0</v>
      </c>
      <c r="V320" s="60">
        <f>Ugovori_OPULJP3[[#This Row],[Javni doprinos korisnika - HRK]]/7.5345</f>
        <v>0</v>
      </c>
      <c r="W320" s="59">
        <v>0</v>
      </c>
      <c r="X320" s="60">
        <f>Ugovori_OPULJP3[[#This Row],[Privatni doprinos korisnika - HRK]]/7.5345</f>
        <v>0</v>
      </c>
      <c r="Y320" s="61">
        <v>1866605.69</v>
      </c>
      <c r="Z320" s="62">
        <f>Ugovori_OPULJP3[[#This Row],[UKUPNI PRIHVATLJIVI IZDACI
TOTAL ELIGIBLE EXPENDITURE
= Bespovratna sredstva ukupno + doprinos korisnika
= Ukupni prihvatljivi troškovi
= Ukupna ugovorena vrijednost projekta HRK]]/7.5345</f>
        <v>247741.14937952085</v>
      </c>
      <c r="AA320" s="53" t="s">
        <v>37</v>
      </c>
      <c r="AB320" s="53" t="s">
        <v>34</v>
      </c>
      <c r="AC320" s="52" t="s">
        <v>1357</v>
      </c>
      <c r="AD320" s="52" t="s">
        <v>746</v>
      </c>
    </row>
    <row r="321" spans="1:30" ht="51" customHeight="1" x14ac:dyDescent="0.2">
      <c r="A321" s="50" t="s">
        <v>1358</v>
      </c>
      <c r="B321" s="51" t="s">
        <v>742</v>
      </c>
      <c r="C321" s="52" t="s">
        <v>743</v>
      </c>
      <c r="D321" s="52" t="s">
        <v>1113</v>
      </c>
      <c r="E321" s="53" t="s">
        <v>75</v>
      </c>
      <c r="F321" s="54" t="s">
        <v>1359</v>
      </c>
      <c r="G321" s="54" t="s">
        <v>1360</v>
      </c>
      <c r="H321" s="56">
        <v>43089</v>
      </c>
      <c r="I321" s="56">
        <v>44002</v>
      </c>
      <c r="J321" s="57" t="str">
        <f>IF(Ugovori_OPULJP3[[#This Row],[DATUM ZAVRŠETKA OPERACIJE]]&gt;DATE(2024,12,31),"u provedbi","završen")</f>
        <v>završen</v>
      </c>
      <c r="K321" s="55" t="s">
        <v>98</v>
      </c>
      <c r="L321" s="55" t="s">
        <v>98</v>
      </c>
      <c r="M321" s="58">
        <v>0.85</v>
      </c>
      <c r="N321" s="58">
        <v>0.15</v>
      </c>
      <c r="O321" s="59">
        <f>Ugovori_OPULJP3[[#This Row],[Bespovratna sredstva - Ukupno (EU+Nac) HRK
= Ukupna ugovorena vrijednost bespovratnih sredstava]]*Ugovori_OPULJP3[[#This Row],[EU STOPA SUFINANCIRANJA %
EU CO-FINANCING RATE %]]</f>
        <v>2345910.835</v>
      </c>
      <c r="P321" s="60">
        <f>Ugovori_OPULJP3[[#This Row],[Bespovratna sredstva - EU dio - HRK]]/7.5345</f>
        <v>311355.8743115004</v>
      </c>
      <c r="Q321" s="59">
        <f>Ugovori_OPULJP3[[#This Row],[Bespovratna sredstva - Ukupno (EU+Nac) HRK
= Ukupna ugovorena vrijednost bespovratnih sredstava]]*Ugovori_OPULJP3[[#This Row],[STOPA NACIONALNOG SUFINANCIRANJA %]]</f>
        <v>413984.26500000001</v>
      </c>
      <c r="R321" s="60">
        <f>Ugovori_OPULJP3[[#This Row],[Bespovratna sredstva - Nacionalni dio - HRK]]/7.5345</f>
        <v>54945.154290264778</v>
      </c>
      <c r="S321" s="59">
        <v>2759895.1</v>
      </c>
      <c r="T321" s="60">
        <f>Ugovori_OPULJP3[[#This Row],[Bespovratna sredstva - Ukupno (EU+Nac) HRK
= Ukupna ugovorena vrijednost bespovratnih sredstava]]/7.5345</f>
        <v>366301.02860176523</v>
      </c>
      <c r="U321" s="59">
        <v>0</v>
      </c>
      <c r="V321" s="60">
        <f>Ugovori_OPULJP3[[#This Row],[Javni doprinos korisnika - HRK]]/7.5345</f>
        <v>0</v>
      </c>
      <c r="W321" s="59">
        <v>0</v>
      </c>
      <c r="X321" s="60">
        <f>Ugovori_OPULJP3[[#This Row],[Privatni doprinos korisnika - HRK]]/7.5345</f>
        <v>0</v>
      </c>
      <c r="Y321" s="61">
        <v>2759895.1</v>
      </c>
      <c r="Z321" s="62">
        <f>Ugovori_OPULJP3[[#This Row],[UKUPNI PRIHVATLJIVI IZDACI
TOTAL ELIGIBLE EXPENDITURE
= Bespovratna sredstva ukupno + doprinos korisnika
= Ukupni prihvatljivi troškovi
= Ukupna ugovorena vrijednost projekta HRK]]/7.5345</f>
        <v>366301.02860176523</v>
      </c>
      <c r="AA321" s="53" t="s">
        <v>37</v>
      </c>
      <c r="AB321" s="53" t="s">
        <v>34</v>
      </c>
      <c r="AC321" s="52" t="s">
        <v>1361</v>
      </c>
      <c r="AD321" s="52" t="s">
        <v>746</v>
      </c>
    </row>
    <row r="322" spans="1:30" ht="51" customHeight="1" x14ac:dyDescent="0.2">
      <c r="A322" s="50" t="s">
        <v>1362</v>
      </c>
      <c r="B322" s="51" t="s">
        <v>742</v>
      </c>
      <c r="C322" s="52" t="s">
        <v>743</v>
      </c>
      <c r="D322" s="52" t="s">
        <v>1113</v>
      </c>
      <c r="E322" s="53" t="s">
        <v>75</v>
      </c>
      <c r="F322" s="54" t="s">
        <v>1363</v>
      </c>
      <c r="G322" s="54" t="s">
        <v>1364</v>
      </c>
      <c r="H322" s="56">
        <v>43089</v>
      </c>
      <c r="I322" s="56">
        <v>44002</v>
      </c>
      <c r="J322" s="57" t="str">
        <f>IF(Ugovori_OPULJP3[[#This Row],[DATUM ZAVRŠETKA OPERACIJE]]&gt;DATE(2024,12,31),"u provedbi","završen")</f>
        <v>završen</v>
      </c>
      <c r="K322" s="55" t="s">
        <v>98</v>
      </c>
      <c r="L322" s="55" t="s">
        <v>98</v>
      </c>
      <c r="M322" s="58">
        <v>0.85</v>
      </c>
      <c r="N322" s="58">
        <v>0.15</v>
      </c>
      <c r="O322" s="59">
        <f>Ugovori_OPULJP3[[#This Row],[Bespovratna sredstva - Ukupno (EU+Nac) HRK
= Ukupna ugovorena vrijednost bespovratnih sredstava]]*Ugovori_OPULJP3[[#This Row],[EU STOPA SUFINANCIRANJA %
EU CO-FINANCING RATE %]]</f>
        <v>4187629.8474999997</v>
      </c>
      <c r="P322" s="60">
        <f>Ugovori_OPULJP3[[#This Row],[Bespovratna sredstva - EU dio - HRK]]/7.5345</f>
        <v>555793.99396111211</v>
      </c>
      <c r="Q322" s="59">
        <f>Ugovori_OPULJP3[[#This Row],[Bespovratna sredstva - Ukupno (EU+Nac) HRK
= Ukupna ugovorena vrijednost bespovratnih sredstava]]*Ugovori_OPULJP3[[#This Row],[STOPA NACIONALNOG SUFINANCIRANJA %]]</f>
        <v>738993.50249999994</v>
      </c>
      <c r="R322" s="60">
        <f>Ugovori_OPULJP3[[#This Row],[Bespovratna sredstva - Nacionalni dio - HRK]]/7.5345</f>
        <v>98081.293051960965</v>
      </c>
      <c r="S322" s="59">
        <v>4926623.3499999996</v>
      </c>
      <c r="T322" s="60">
        <f>Ugovori_OPULJP3[[#This Row],[Bespovratna sredstva - Ukupno (EU+Nac) HRK
= Ukupna ugovorena vrijednost bespovratnih sredstava]]/7.5345</f>
        <v>653875.2870130731</v>
      </c>
      <c r="U322" s="59">
        <v>0</v>
      </c>
      <c r="V322" s="60">
        <f>Ugovori_OPULJP3[[#This Row],[Javni doprinos korisnika - HRK]]/7.5345</f>
        <v>0</v>
      </c>
      <c r="W322" s="59">
        <v>0</v>
      </c>
      <c r="X322" s="60">
        <f>Ugovori_OPULJP3[[#This Row],[Privatni doprinos korisnika - HRK]]/7.5345</f>
        <v>0</v>
      </c>
      <c r="Y322" s="61">
        <v>4926623.3499999996</v>
      </c>
      <c r="Z322" s="62">
        <f>Ugovori_OPULJP3[[#This Row],[UKUPNI PRIHVATLJIVI IZDACI
TOTAL ELIGIBLE EXPENDITURE
= Bespovratna sredstva ukupno + doprinos korisnika
= Ukupni prihvatljivi troškovi
= Ukupna ugovorena vrijednost projekta HRK]]/7.5345</f>
        <v>653875.2870130731</v>
      </c>
      <c r="AA322" s="53" t="s">
        <v>37</v>
      </c>
      <c r="AB322" s="53" t="s">
        <v>34</v>
      </c>
      <c r="AC322" s="52" t="s">
        <v>1365</v>
      </c>
      <c r="AD322" s="52" t="s">
        <v>746</v>
      </c>
    </row>
    <row r="323" spans="1:30" ht="51" customHeight="1" x14ac:dyDescent="0.2">
      <c r="A323" s="50" t="s">
        <v>1366</v>
      </c>
      <c r="B323" s="51" t="s">
        <v>742</v>
      </c>
      <c r="C323" s="52" t="s">
        <v>743</v>
      </c>
      <c r="D323" s="52" t="s">
        <v>1113</v>
      </c>
      <c r="E323" s="53" t="s">
        <v>75</v>
      </c>
      <c r="F323" s="54" t="s">
        <v>1367</v>
      </c>
      <c r="G323" s="54" t="s">
        <v>1368</v>
      </c>
      <c r="H323" s="56">
        <v>43125</v>
      </c>
      <c r="I323" s="56">
        <v>44037</v>
      </c>
      <c r="J323" s="57" t="str">
        <f>IF(Ugovori_OPULJP3[[#This Row],[DATUM ZAVRŠETKA OPERACIJE]]&gt;DATE(2024,12,31),"u provedbi","završen")</f>
        <v>završen</v>
      </c>
      <c r="K323" s="55" t="s">
        <v>98</v>
      </c>
      <c r="L323" s="55" t="s">
        <v>98</v>
      </c>
      <c r="M323" s="58">
        <v>0.85</v>
      </c>
      <c r="N323" s="58">
        <v>0.15</v>
      </c>
      <c r="O323" s="59">
        <f>Ugovori_OPULJP3[[#This Row],[Bespovratna sredstva - Ukupno (EU+Nac) HRK
= Ukupna ugovorena vrijednost bespovratnih sredstava]]*Ugovori_OPULJP3[[#This Row],[EU STOPA SUFINANCIRANJA %
EU CO-FINANCING RATE %]]</f>
        <v>2862868.952</v>
      </c>
      <c r="P323" s="60">
        <f>Ugovori_OPULJP3[[#This Row],[Bespovratna sredstva - EU dio - HRK]]/7.5345</f>
        <v>379968.00743247726</v>
      </c>
      <c r="Q323" s="59">
        <f>Ugovori_OPULJP3[[#This Row],[Bespovratna sredstva - Ukupno (EU+Nac) HRK
= Ukupna ugovorena vrijednost bespovratnih sredstava]]*Ugovori_OPULJP3[[#This Row],[STOPA NACIONALNOG SUFINANCIRANJA %]]</f>
        <v>505212.16800000001</v>
      </c>
      <c r="R323" s="60">
        <f>Ugovori_OPULJP3[[#This Row],[Bespovratna sredstva - Nacionalni dio - HRK]]/7.5345</f>
        <v>67053.177782201863</v>
      </c>
      <c r="S323" s="59">
        <v>3368081.12</v>
      </c>
      <c r="T323" s="60">
        <f>Ugovori_OPULJP3[[#This Row],[Bespovratna sredstva - Ukupno (EU+Nac) HRK
= Ukupna ugovorena vrijednost bespovratnih sredstava]]/7.5345</f>
        <v>447021.18521467911</v>
      </c>
      <c r="U323" s="59">
        <v>0</v>
      </c>
      <c r="V323" s="60">
        <f>Ugovori_OPULJP3[[#This Row],[Javni doprinos korisnika - HRK]]/7.5345</f>
        <v>0</v>
      </c>
      <c r="W323" s="59">
        <v>0</v>
      </c>
      <c r="X323" s="60">
        <f>Ugovori_OPULJP3[[#This Row],[Privatni doprinos korisnika - HRK]]/7.5345</f>
        <v>0</v>
      </c>
      <c r="Y323" s="61">
        <v>3368081.12</v>
      </c>
      <c r="Z323" s="62">
        <f>Ugovori_OPULJP3[[#This Row],[UKUPNI PRIHVATLJIVI IZDACI
TOTAL ELIGIBLE EXPENDITURE
= Bespovratna sredstva ukupno + doprinos korisnika
= Ukupni prihvatljivi troškovi
= Ukupna ugovorena vrijednost projekta HRK]]/7.5345</f>
        <v>447021.18521467911</v>
      </c>
      <c r="AA323" s="53" t="s">
        <v>37</v>
      </c>
      <c r="AB323" s="53" t="s">
        <v>34</v>
      </c>
      <c r="AC323" s="52" t="s">
        <v>1369</v>
      </c>
      <c r="AD323" s="52" t="s">
        <v>746</v>
      </c>
    </row>
    <row r="324" spans="1:30" ht="51" customHeight="1" x14ac:dyDescent="0.2">
      <c r="A324" s="50" t="s">
        <v>1370</v>
      </c>
      <c r="B324" s="51" t="s">
        <v>742</v>
      </c>
      <c r="C324" s="52" t="s">
        <v>743</v>
      </c>
      <c r="D324" s="52" t="s">
        <v>1113</v>
      </c>
      <c r="E324" s="53" t="s">
        <v>75</v>
      </c>
      <c r="F324" s="54" t="s">
        <v>1371</v>
      </c>
      <c r="G324" s="54" t="s">
        <v>1372</v>
      </c>
      <c r="H324" s="56">
        <v>43108</v>
      </c>
      <c r="I324" s="56">
        <v>44020</v>
      </c>
      <c r="J324" s="57" t="str">
        <f>IF(Ugovori_OPULJP3[[#This Row],[DATUM ZAVRŠETKA OPERACIJE]]&gt;DATE(2024,12,31),"u provedbi","završen")</f>
        <v>završen</v>
      </c>
      <c r="K324" s="55" t="s">
        <v>103</v>
      </c>
      <c r="L324" s="55" t="s">
        <v>103</v>
      </c>
      <c r="M324" s="58">
        <v>0.85</v>
      </c>
      <c r="N324" s="58">
        <v>0.15</v>
      </c>
      <c r="O324" s="59">
        <f>Ugovori_OPULJP3[[#This Row],[Bespovratna sredstva - Ukupno (EU+Nac) HRK
= Ukupna ugovorena vrijednost bespovratnih sredstava]]*Ugovori_OPULJP3[[#This Row],[EU STOPA SUFINANCIRANJA %
EU CO-FINANCING RATE %]]</f>
        <v>1574580.2475000001</v>
      </c>
      <c r="P324" s="60">
        <f>Ugovori_OPULJP3[[#This Row],[Bespovratna sredstva - EU dio - HRK]]/7.5345</f>
        <v>208982.71252239696</v>
      </c>
      <c r="Q324" s="59">
        <f>Ugovori_OPULJP3[[#This Row],[Bespovratna sredstva - Ukupno (EU+Nac) HRK
= Ukupna ugovorena vrijednost bespovratnih sredstava]]*Ugovori_OPULJP3[[#This Row],[STOPA NACIONALNOG SUFINANCIRANJA %]]</f>
        <v>277867.10249999998</v>
      </c>
      <c r="R324" s="60">
        <f>Ugovori_OPULJP3[[#This Row],[Bespovratna sredstva - Nacionalni dio - HRK]]/7.5345</f>
        <v>36879.302209834757</v>
      </c>
      <c r="S324" s="59">
        <v>1852447.35</v>
      </c>
      <c r="T324" s="60">
        <f>Ugovori_OPULJP3[[#This Row],[Bespovratna sredstva - Ukupno (EU+Nac) HRK
= Ukupna ugovorena vrijednost bespovratnih sredstava]]/7.5345</f>
        <v>245862.01473223174</v>
      </c>
      <c r="U324" s="59">
        <v>0</v>
      </c>
      <c r="V324" s="60">
        <f>Ugovori_OPULJP3[[#This Row],[Javni doprinos korisnika - HRK]]/7.5345</f>
        <v>0</v>
      </c>
      <c r="W324" s="59">
        <v>0</v>
      </c>
      <c r="X324" s="60">
        <f>Ugovori_OPULJP3[[#This Row],[Privatni doprinos korisnika - HRK]]/7.5345</f>
        <v>0</v>
      </c>
      <c r="Y324" s="61">
        <v>1852447.35</v>
      </c>
      <c r="Z324" s="62">
        <f>Ugovori_OPULJP3[[#This Row],[UKUPNI PRIHVATLJIVI IZDACI
TOTAL ELIGIBLE EXPENDITURE
= Bespovratna sredstva ukupno + doprinos korisnika
= Ukupni prihvatljivi troškovi
= Ukupna ugovorena vrijednost projekta HRK]]/7.5345</f>
        <v>245862.01473223174</v>
      </c>
      <c r="AA324" s="53" t="s">
        <v>37</v>
      </c>
      <c r="AB324" s="53" t="s">
        <v>34</v>
      </c>
      <c r="AC324" s="52" t="s">
        <v>1373</v>
      </c>
      <c r="AD324" s="52" t="s">
        <v>746</v>
      </c>
    </row>
    <row r="325" spans="1:30" ht="51" customHeight="1" x14ac:dyDescent="0.2">
      <c r="A325" s="50" t="s">
        <v>1374</v>
      </c>
      <c r="B325" s="51" t="s">
        <v>742</v>
      </c>
      <c r="C325" s="52" t="s">
        <v>743</v>
      </c>
      <c r="D325" s="52" t="s">
        <v>1113</v>
      </c>
      <c r="E325" s="53" t="s">
        <v>75</v>
      </c>
      <c r="F325" s="54" t="s">
        <v>1375</v>
      </c>
      <c r="G325" s="54" t="s">
        <v>912</v>
      </c>
      <c r="H325" s="56">
        <v>43089</v>
      </c>
      <c r="I325" s="56">
        <v>44002</v>
      </c>
      <c r="J325" s="57" t="str">
        <f>IF(Ugovori_OPULJP3[[#This Row],[DATUM ZAVRŠETKA OPERACIJE]]&gt;DATE(2024,12,31),"u provedbi","završen")</f>
        <v>završen</v>
      </c>
      <c r="K325" s="55" t="s">
        <v>593</v>
      </c>
      <c r="L325" s="55" t="s">
        <v>593</v>
      </c>
      <c r="M325" s="58">
        <v>0.85</v>
      </c>
      <c r="N325" s="58">
        <v>0.15</v>
      </c>
      <c r="O325" s="59">
        <f>Ugovori_OPULJP3[[#This Row],[Bespovratna sredstva - Ukupno (EU+Nac) HRK
= Ukupna ugovorena vrijednost bespovratnih sredstava]]*Ugovori_OPULJP3[[#This Row],[EU STOPA SUFINANCIRANJA %
EU CO-FINANCING RATE %]]</f>
        <v>1713789.38</v>
      </c>
      <c r="P325" s="60">
        <f>Ugovori_OPULJP3[[#This Row],[Bespovratna sredstva - EU dio - HRK]]/7.5345</f>
        <v>227458.93954476074</v>
      </c>
      <c r="Q325" s="59">
        <f>Ugovori_OPULJP3[[#This Row],[Bespovratna sredstva - Ukupno (EU+Nac) HRK
= Ukupna ugovorena vrijednost bespovratnih sredstava]]*Ugovori_OPULJP3[[#This Row],[STOPA NACIONALNOG SUFINANCIRANJA %]]</f>
        <v>302433.42</v>
      </c>
      <c r="R325" s="60">
        <f>Ugovori_OPULJP3[[#This Row],[Bespovratna sredstva - Nacionalni dio - HRK]]/7.5345</f>
        <v>40139.812860840131</v>
      </c>
      <c r="S325" s="59">
        <v>2016222.8</v>
      </c>
      <c r="T325" s="60">
        <f>Ugovori_OPULJP3[[#This Row],[Bespovratna sredstva - Ukupno (EU+Nac) HRK
= Ukupna ugovorena vrijednost bespovratnih sredstava]]/7.5345</f>
        <v>267598.75240560091</v>
      </c>
      <c r="U325" s="59">
        <v>0</v>
      </c>
      <c r="V325" s="60">
        <f>Ugovori_OPULJP3[[#This Row],[Javni doprinos korisnika - HRK]]/7.5345</f>
        <v>0</v>
      </c>
      <c r="W325" s="59">
        <v>0</v>
      </c>
      <c r="X325" s="60">
        <f>Ugovori_OPULJP3[[#This Row],[Privatni doprinos korisnika - HRK]]/7.5345</f>
        <v>0</v>
      </c>
      <c r="Y325" s="61">
        <v>2016222.8</v>
      </c>
      <c r="Z325" s="62">
        <f>Ugovori_OPULJP3[[#This Row],[UKUPNI PRIHVATLJIVI IZDACI
TOTAL ELIGIBLE EXPENDITURE
= Bespovratna sredstva ukupno + doprinos korisnika
= Ukupni prihvatljivi troškovi
= Ukupna ugovorena vrijednost projekta HRK]]/7.5345</f>
        <v>267598.75240560091</v>
      </c>
      <c r="AA325" s="53" t="s">
        <v>37</v>
      </c>
      <c r="AB325" s="53" t="s">
        <v>34</v>
      </c>
      <c r="AC325" s="52" t="s">
        <v>1376</v>
      </c>
      <c r="AD325" s="52" t="s">
        <v>746</v>
      </c>
    </row>
    <row r="326" spans="1:30" ht="51" customHeight="1" x14ac:dyDescent="0.2">
      <c r="A326" s="50" t="s">
        <v>1377</v>
      </c>
      <c r="B326" s="51" t="s">
        <v>742</v>
      </c>
      <c r="C326" s="52" t="s">
        <v>743</v>
      </c>
      <c r="D326" s="52" t="s">
        <v>1113</v>
      </c>
      <c r="E326" s="53" t="s">
        <v>75</v>
      </c>
      <c r="F326" s="54" t="s">
        <v>1378</v>
      </c>
      <c r="G326" s="54" t="s">
        <v>1379</v>
      </c>
      <c r="H326" s="56">
        <v>43108</v>
      </c>
      <c r="I326" s="56">
        <v>44020</v>
      </c>
      <c r="J326" s="57" t="str">
        <f>IF(Ugovori_OPULJP3[[#This Row],[DATUM ZAVRŠETKA OPERACIJE]]&gt;DATE(2024,12,31),"u provedbi","završen")</f>
        <v>završen</v>
      </c>
      <c r="K326" s="55" t="s">
        <v>593</v>
      </c>
      <c r="L326" s="55" t="s">
        <v>593</v>
      </c>
      <c r="M326" s="58">
        <v>0.85</v>
      </c>
      <c r="N326" s="58">
        <v>0.15</v>
      </c>
      <c r="O326" s="59">
        <f>Ugovori_OPULJP3[[#This Row],[Bespovratna sredstva - Ukupno (EU+Nac) HRK
= Ukupna ugovorena vrijednost bespovratnih sredstava]]*Ugovori_OPULJP3[[#This Row],[EU STOPA SUFINANCIRANJA %
EU CO-FINANCING RATE %]]</f>
        <v>3570203.1839999999</v>
      </c>
      <c r="P326" s="60">
        <f>Ugovori_OPULJP3[[#This Row],[Bespovratna sredstva - EU dio - HRK]]/7.5345</f>
        <v>473847.39319131989</v>
      </c>
      <c r="Q326" s="59">
        <f>Ugovori_OPULJP3[[#This Row],[Bespovratna sredstva - Ukupno (EU+Nac) HRK
= Ukupna ugovorena vrijednost bespovratnih sredstava]]*Ugovori_OPULJP3[[#This Row],[STOPA NACIONALNOG SUFINANCIRANJA %]]</f>
        <v>630035.85600000003</v>
      </c>
      <c r="R326" s="60">
        <f>Ugovori_OPULJP3[[#This Row],[Bespovratna sredstva - Nacionalni dio - HRK]]/7.5345</f>
        <v>83620.128210232928</v>
      </c>
      <c r="S326" s="59">
        <v>4200239.04</v>
      </c>
      <c r="T326" s="60">
        <f>Ugovori_OPULJP3[[#This Row],[Bespovratna sredstva - Ukupno (EU+Nac) HRK
= Ukupna ugovorena vrijednost bespovratnih sredstava]]/7.5345</f>
        <v>557467.52140155283</v>
      </c>
      <c r="U326" s="59">
        <v>0</v>
      </c>
      <c r="V326" s="60">
        <f>Ugovori_OPULJP3[[#This Row],[Javni doprinos korisnika - HRK]]/7.5345</f>
        <v>0</v>
      </c>
      <c r="W326" s="59">
        <v>0</v>
      </c>
      <c r="X326" s="60">
        <f>Ugovori_OPULJP3[[#This Row],[Privatni doprinos korisnika - HRK]]/7.5345</f>
        <v>0</v>
      </c>
      <c r="Y326" s="61">
        <v>4200239.04</v>
      </c>
      <c r="Z326" s="62">
        <f>Ugovori_OPULJP3[[#This Row],[UKUPNI PRIHVATLJIVI IZDACI
TOTAL ELIGIBLE EXPENDITURE
= Bespovratna sredstva ukupno + doprinos korisnika
= Ukupni prihvatljivi troškovi
= Ukupna ugovorena vrijednost projekta HRK]]/7.5345</f>
        <v>557467.52140155283</v>
      </c>
      <c r="AA326" s="53" t="s">
        <v>37</v>
      </c>
      <c r="AB326" s="53" t="s">
        <v>34</v>
      </c>
      <c r="AC326" s="52" t="s">
        <v>1380</v>
      </c>
      <c r="AD326" s="52" t="s">
        <v>746</v>
      </c>
    </row>
    <row r="327" spans="1:30" ht="51" customHeight="1" x14ac:dyDescent="0.2">
      <c r="A327" s="50" t="s">
        <v>1381</v>
      </c>
      <c r="B327" s="51" t="s">
        <v>742</v>
      </c>
      <c r="C327" s="52" t="s">
        <v>743</v>
      </c>
      <c r="D327" s="52" t="s">
        <v>1113</v>
      </c>
      <c r="E327" s="53" t="s">
        <v>75</v>
      </c>
      <c r="F327" s="54" t="s">
        <v>1382</v>
      </c>
      <c r="G327" s="54" t="s">
        <v>1383</v>
      </c>
      <c r="H327" s="56">
        <v>43108</v>
      </c>
      <c r="I327" s="56">
        <v>44020</v>
      </c>
      <c r="J327" s="57" t="str">
        <f>IF(Ugovori_OPULJP3[[#This Row],[DATUM ZAVRŠETKA OPERACIJE]]&gt;DATE(2024,12,31),"u provedbi","završen")</f>
        <v>završen</v>
      </c>
      <c r="K327" s="55" t="s">
        <v>98</v>
      </c>
      <c r="L327" s="55" t="s">
        <v>98</v>
      </c>
      <c r="M327" s="58">
        <v>0.85</v>
      </c>
      <c r="N327" s="58">
        <v>0.15</v>
      </c>
      <c r="O327" s="59">
        <f>Ugovori_OPULJP3[[#This Row],[Bespovratna sredstva - Ukupno (EU+Nac) HRK
= Ukupna ugovorena vrijednost bespovratnih sredstava]]*Ugovori_OPULJP3[[#This Row],[EU STOPA SUFINANCIRANJA %
EU CO-FINANCING RATE %]]</f>
        <v>2879221.3454999998</v>
      </c>
      <c r="P327" s="60">
        <f>Ugovori_OPULJP3[[#This Row],[Bespovratna sredstva - EU dio - HRK]]/7.5345</f>
        <v>382138.3430220983</v>
      </c>
      <c r="Q327" s="59">
        <f>Ugovori_OPULJP3[[#This Row],[Bespovratna sredstva - Ukupno (EU+Nac) HRK
= Ukupna ugovorena vrijednost bespovratnih sredstava]]*Ugovori_OPULJP3[[#This Row],[STOPA NACIONALNOG SUFINANCIRANJA %]]</f>
        <v>508097.88449999999</v>
      </c>
      <c r="R327" s="60">
        <f>Ugovori_OPULJP3[[#This Row],[Bespovratna sredstva - Nacionalni dio - HRK]]/7.5345</f>
        <v>67436.178180370291</v>
      </c>
      <c r="S327" s="59">
        <v>3387319.23</v>
      </c>
      <c r="T327" s="60">
        <f>Ugovori_OPULJP3[[#This Row],[Bespovratna sredstva - Ukupno (EU+Nac) HRK
= Ukupna ugovorena vrijednost bespovratnih sredstava]]/7.5345</f>
        <v>449574.5212024686</v>
      </c>
      <c r="U327" s="59">
        <v>0</v>
      </c>
      <c r="V327" s="60">
        <f>Ugovori_OPULJP3[[#This Row],[Javni doprinos korisnika - HRK]]/7.5345</f>
        <v>0</v>
      </c>
      <c r="W327" s="59">
        <v>0</v>
      </c>
      <c r="X327" s="60">
        <f>Ugovori_OPULJP3[[#This Row],[Privatni doprinos korisnika - HRK]]/7.5345</f>
        <v>0</v>
      </c>
      <c r="Y327" s="61">
        <v>3387319.23</v>
      </c>
      <c r="Z327" s="62">
        <f>Ugovori_OPULJP3[[#This Row],[UKUPNI PRIHVATLJIVI IZDACI
TOTAL ELIGIBLE EXPENDITURE
= Bespovratna sredstva ukupno + doprinos korisnika
= Ukupni prihvatljivi troškovi
= Ukupna ugovorena vrijednost projekta HRK]]/7.5345</f>
        <v>449574.5212024686</v>
      </c>
      <c r="AA327" s="53" t="s">
        <v>37</v>
      </c>
      <c r="AB327" s="53" t="s">
        <v>34</v>
      </c>
      <c r="AC327" s="52" t="s">
        <v>1384</v>
      </c>
      <c r="AD327" s="52" t="s">
        <v>746</v>
      </c>
    </row>
    <row r="328" spans="1:30" ht="51" customHeight="1" x14ac:dyDescent="0.2">
      <c r="A328" s="50" t="s">
        <v>1385</v>
      </c>
      <c r="B328" s="51" t="s">
        <v>742</v>
      </c>
      <c r="C328" s="52" t="s">
        <v>743</v>
      </c>
      <c r="D328" s="52" t="s">
        <v>1113</v>
      </c>
      <c r="E328" s="53" t="s">
        <v>75</v>
      </c>
      <c r="F328" s="54" t="s">
        <v>1386</v>
      </c>
      <c r="G328" s="54" t="s">
        <v>1387</v>
      </c>
      <c r="H328" s="56">
        <v>43125</v>
      </c>
      <c r="I328" s="56">
        <v>43976</v>
      </c>
      <c r="J328" s="57" t="str">
        <f>IF(Ugovori_OPULJP3[[#This Row],[DATUM ZAVRŠETKA OPERACIJE]]&gt;DATE(2024,12,31),"u provedbi","završen")</f>
        <v>završen</v>
      </c>
      <c r="K328" s="55" t="s">
        <v>93</v>
      </c>
      <c r="L328" s="55" t="s">
        <v>93</v>
      </c>
      <c r="M328" s="58">
        <v>0.85</v>
      </c>
      <c r="N328" s="58">
        <v>0.15</v>
      </c>
      <c r="O328" s="59">
        <f>Ugovori_OPULJP3[[#This Row],[Bespovratna sredstva - Ukupno (EU+Nac) HRK
= Ukupna ugovorena vrijednost bespovratnih sredstava]]*Ugovori_OPULJP3[[#This Row],[EU STOPA SUFINANCIRANJA %
EU CO-FINANCING RATE %]]</f>
        <v>1638526.504</v>
      </c>
      <c r="P328" s="60">
        <f>Ugovori_OPULJP3[[#This Row],[Bespovratna sredstva - EU dio - HRK]]/7.5345</f>
        <v>217469.839272679</v>
      </c>
      <c r="Q328" s="59">
        <f>Ugovori_OPULJP3[[#This Row],[Bespovratna sredstva - Ukupno (EU+Nac) HRK
= Ukupna ugovorena vrijednost bespovratnih sredstava]]*Ugovori_OPULJP3[[#This Row],[STOPA NACIONALNOG SUFINANCIRANJA %]]</f>
        <v>289151.73599999998</v>
      </c>
      <c r="R328" s="60">
        <f>Ugovori_OPULJP3[[#This Row],[Bespovratna sredstva - Nacionalni dio - HRK]]/7.5345</f>
        <v>38377.030459884525</v>
      </c>
      <c r="S328" s="59">
        <v>1927678.24</v>
      </c>
      <c r="T328" s="60">
        <f>Ugovori_OPULJP3[[#This Row],[Bespovratna sredstva - Ukupno (EU+Nac) HRK
= Ukupna ugovorena vrijednost bespovratnih sredstava]]/7.5345</f>
        <v>255846.86973256353</v>
      </c>
      <c r="U328" s="59">
        <v>0</v>
      </c>
      <c r="V328" s="60">
        <f>Ugovori_OPULJP3[[#This Row],[Javni doprinos korisnika - HRK]]/7.5345</f>
        <v>0</v>
      </c>
      <c r="W328" s="59">
        <v>0</v>
      </c>
      <c r="X328" s="60">
        <f>Ugovori_OPULJP3[[#This Row],[Privatni doprinos korisnika - HRK]]/7.5345</f>
        <v>0</v>
      </c>
      <c r="Y328" s="61">
        <v>1927678.24</v>
      </c>
      <c r="Z328" s="62">
        <f>Ugovori_OPULJP3[[#This Row],[UKUPNI PRIHVATLJIVI IZDACI
TOTAL ELIGIBLE EXPENDITURE
= Bespovratna sredstva ukupno + doprinos korisnika
= Ukupni prihvatljivi troškovi
= Ukupna ugovorena vrijednost projekta HRK]]/7.5345</f>
        <v>255846.86973256353</v>
      </c>
      <c r="AA328" s="53" t="s">
        <v>37</v>
      </c>
      <c r="AB328" s="53" t="s">
        <v>34</v>
      </c>
      <c r="AC328" s="52" t="s">
        <v>1388</v>
      </c>
      <c r="AD328" s="52" t="s">
        <v>746</v>
      </c>
    </row>
    <row r="329" spans="1:30" ht="51" customHeight="1" x14ac:dyDescent="0.2">
      <c r="A329" s="50" t="s">
        <v>1389</v>
      </c>
      <c r="B329" s="51" t="s">
        <v>742</v>
      </c>
      <c r="C329" s="52" t="s">
        <v>743</v>
      </c>
      <c r="D329" s="52" t="s">
        <v>1113</v>
      </c>
      <c r="E329" s="53" t="s">
        <v>75</v>
      </c>
      <c r="F329" s="54" t="s">
        <v>1390</v>
      </c>
      <c r="G329" s="54" t="s">
        <v>1391</v>
      </c>
      <c r="H329" s="56">
        <v>43108</v>
      </c>
      <c r="I329" s="56">
        <v>44020</v>
      </c>
      <c r="J329" s="57" t="str">
        <f>IF(Ugovori_OPULJP3[[#This Row],[DATUM ZAVRŠETKA OPERACIJE]]&gt;DATE(2024,12,31),"u provedbi","završen")</f>
        <v>završen</v>
      </c>
      <c r="K329" s="55" t="s">
        <v>93</v>
      </c>
      <c r="L329" s="55" t="s">
        <v>93</v>
      </c>
      <c r="M329" s="58">
        <v>0.85</v>
      </c>
      <c r="N329" s="58">
        <v>0.15</v>
      </c>
      <c r="O329" s="59">
        <f>Ugovori_OPULJP3[[#This Row],[Bespovratna sredstva - Ukupno (EU+Nac) HRK
= Ukupna ugovorena vrijednost bespovratnih sredstava]]*Ugovori_OPULJP3[[#This Row],[EU STOPA SUFINANCIRANJA %
EU CO-FINANCING RATE %]]</f>
        <v>2255447.9700000002</v>
      </c>
      <c r="P329" s="60">
        <f>Ugovori_OPULJP3[[#This Row],[Bespovratna sredstva - EU dio - HRK]]/7.5345</f>
        <v>299349.38881146727</v>
      </c>
      <c r="Q329" s="59">
        <f>Ugovori_OPULJP3[[#This Row],[Bespovratna sredstva - Ukupno (EU+Nac) HRK
= Ukupna ugovorena vrijednost bespovratnih sredstava]]*Ugovori_OPULJP3[[#This Row],[STOPA NACIONALNOG SUFINANCIRANJA %]]</f>
        <v>398020.23000000004</v>
      </c>
      <c r="R329" s="60">
        <f>Ugovori_OPULJP3[[#This Row],[Bespovratna sredstva - Nacionalni dio - HRK]]/7.5345</f>
        <v>52826.362731435402</v>
      </c>
      <c r="S329" s="59">
        <v>2653468.2000000002</v>
      </c>
      <c r="T329" s="60">
        <f>Ugovori_OPULJP3[[#This Row],[Bespovratna sredstva - Ukupno (EU+Nac) HRK
= Ukupna ugovorena vrijednost bespovratnih sredstava]]/7.5345</f>
        <v>352175.75154290267</v>
      </c>
      <c r="U329" s="59">
        <v>0</v>
      </c>
      <c r="V329" s="60">
        <f>Ugovori_OPULJP3[[#This Row],[Javni doprinos korisnika - HRK]]/7.5345</f>
        <v>0</v>
      </c>
      <c r="W329" s="59">
        <v>0</v>
      </c>
      <c r="X329" s="60">
        <f>Ugovori_OPULJP3[[#This Row],[Privatni doprinos korisnika - HRK]]/7.5345</f>
        <v>0</v>
      </c>
      <c r="Y329" s="61">
        <v>2653468.2000000002</v>
      </c>
      <c r="Z329" s="62">
        <f>Ugovori_OPULJP3[[#This Row],[UKUPNI PRIHVATLJIVI IZDACI
TOTAL ELIGIBLE EXPENDITURE
= Bespovratna sredstva ukupno + doprinos korisnika
= Ukupni prihvatljivi troškovi
= Ukupna ugovorena vrijednost projekta HRK]]/7.5345</f>
        <v>352175.75154290267</v>
      </c>
      <c r="AA329" s="53" t="s">
        <v>37</v>
      </c>
      <c r="AB329" s="53" t="s">
        <v>34</v>
      </c>
      <c r="AC329" s="52" t="s">
        <v>1392</v>
      </c>
      <c r="AD329" s="52" t="s">
        <v>746</v>
      </c>
    </row>
    <row r="330" spans="1:30" ht="51" customHeight="1" x14ac:dyDescent="0.2">
      <c r="A330" s="50" t="s">
        <v>1393</v>
      </c>
      <c r="B330" s="51" t="s">
        <v>742</v>
      </c>
      <c r="C330" s="52" t="s">
        <v>743</v>
      </c>
      <c r="D330" s="52" t="s">
        <v>1113</v>
      </c>
      <c r="E330" s="53" t="s">
        <v>75</v>
      </c>
      <c r="F330" s="54" t="s">
        <v>1394</v>
      </c>
      <c r="G330" s="54" t="s">
        <v>1395</v>
      </c>
      <c r="H330" s="56">
        <v>43108</v>
      </c>
      <c r="I330" s="56">
        <v>44020</v>
      </c>
      <c r="J330" s="57" t="str">
        <f>IF(Ugovori_OPULJP3[[#This Row],[DATUM ZAVRŠETKA OPERACIJE]]&gt;DATE(2024,12,31),"u provedbi","završen")</f>
        <v>završen</v>
      </c>
      <c r="K330" s="55" t="s">
        <v>98</v>
      </c>
      <c r="L330" s="55" t="s">
        <v>98</v>
      </c>
      <c r="M330" s="58">
        <v>0.85</v>
      </c>
      <c r="N330" s="58">
        <v>0.15</v>
      </c>
      <c r="O330" s="59">
        <f>Ugovori_OPULJP3[[#This Row],[Bespovratna sredstva - Ukupno (EU+Nac) HRK
= Ukupna ugovorena vrijednost bespovratnih sredstava]]*Ugovori_OPULJP3[[#This Row],[EU STOPA SUFINANCIRANJA %
EU CO-FINANCING RATE %]]</f>
        <v>2009664.9364999998</v>
      </c>
      <c r="P330" s="60">
        <f>Ugovori_OPULJP3[[#This Row],[Bespovratna sredstva - EU dio - HRK]]/7.5345</f>
        <v>266728.3743446811</v>
      </c>
      <c r="Q330" s="59">
        <f>Ugovori_OPULJP3[[#This Row],[Bespovratna sredstva - Ukupno (EU+Nac) HRK
= Ukupna ugovorena vrijednost bespovratnih sredstava]]*Ugovori_OPULJP3[[#This Row],[STOPA NACIONALNOG SUFINANCIRANJA %]]</f>
        <v>354646.75349999999</v>
      </c>
      <c r="R330" s="60">
        <f>Ugovori_OPULJP3[[#This Row],[Bespovratna sredstva - Nacionalni dio - HRK]]/7.5345</f>
        <v>47069.713119649605</v>
      </c>
      <c r="S330" s="59">
        <v>2364311.69</v>
      </c>
      <c r="T330" s="60">
        <f>Ugovori_OPULJP3[[#This Row],[Bespovratna sredstva - Ukupno (EU+Nac) HRK
= Ukupna ugovorena vrijednost bespovratnih sredstava]]/7.5345</f>
        <v>313798.08746433072</v>
      </c>
      <c r="U330" s="59">
        <v>0</v>
      </c>
      <c r="V330" s="60">
        <f>Ugovori_OPULJP3[[#This Row],[Javni doprinos korisnika - HRK]]/7.5345</f>
        <v>0</v>
      </c>
      <c r="W330" s="59">
        <v>0</v>
      </c>
      <c r="X330" s="60">
        <f>Ugovori_OPULJP3[[#This Row],[Privatni doprinos korisnika - HRK]]/7.5345</f>
        <v>0</v>
      </c>
      <c r="Y330" s="61">
        <v>2364311.69</v>
      </c>
      <c r="Z330" s="62">
        <f>Ugovori_OPULJP3[[#This Row],[UKUPNI PRIHVATLJIVI IZDACI
TOTAL ELIGIBLE EXPENDITURE
= Bespovratna sredstva ukupno + doprinos korisnika
= Ukupni prihvatljivi troškovi
= Ukupna ugovorena vrijednost projekta HRK]]/7.5345</f>
        <v>313798.08746433072</v>
      </c>
      <c r="AA330" s="53" t="s">
        <v>37</v>
      </c>
      <c r="AB330" s="53" t="s">
        <v>34</v>
      </c>
      <c r="AC330" s="52" t="s">
        <v>1396</v>
      </c>
      <c r="AD330" s="52" t="s">
        <v>746</v>
      </c>
    </row>
    <row r="331" spans="1:30" ht="51" customHeight="1" x14ac:dyDescent="0.2">
      <c r="A331" s="50" t="s">
        <v>1397</v>
      </c>
      <c r="B331" s="51" t="s">
        <v>742</v>
      </c>
      <c r="C331" s="52" t="s">
        <v>743</v>
      </c>
      <c r="D331" s="52" t="s">
        <v>1113</v>
      </c>
      <c r="E331" s="53" t="s">
        <v>75</v>
      </c>
      <c r="F331" s="54" t="s">
        <v>1398</v>
      </c>
      <c r="G331" s="54" t="s">
        <v>652</v>
      </c>
      <c r="H331" s="56">
        <v>43119</v>
      </c>
      <c r="I331" s="56">
        <v>44031</v>
      </c>
      <c r="J331" s="57" t="str">
        <f>IF(Ugovori_OPULJP3[[#This Row],[DATUM ZAVRŠETKA OPERACIJE]]&gt;DATE(2024,12,31),"u provedbi","završen")</f>
        <v>završen</v>
      </c>
      <c r="K331" s="55" t="s">
        <v>83</v>
      </c>
      <c r="L331" s="55" t="s">
        <v>83</v>
      </c>
      <c r="M331" s="58">
        <v>0.85</v>
      </c>
      <c r="N331" s="58">
        <v>0.15</v>
      </c>
      <c r="O331" s="59">
        <f>Ugovori_OPULJP3[[#This Row],[Bespovratna sredstva - Ukupno (EU+Nac) HRK
= Ukupna ugovorena vrijednost bespovratnih sredstava]]*Ugovori_OPULJP3[[#This Row],[EU STOPA SUFINANCIRANJA %
EU CO-FINANCING RATE %]]</f>
        <v>1263699.76</v>
      </c>
      <c r="P331" s="60">
        <f>Ugovori_OPULJP3[[#This Row],[Bespovratna sredstva - EU dio - HRK]]/7.5345</f>
        <v>167721.78114008892</v>
      </c>
      <c r="Q331" s="59">
        <f>Ugovori_OPULJP3[[#This Row],[Bespovratna sredstva - Ukupno (EU+Nac) HRK
= Ukupna ugovorena vrijednost bespovratnih sredstava]]*Ugovori_OPULJP3[[#This Row],[STOPA NACIONALNOG SUFINANCIRANJA %]]</f>
        <v>223005.84</v>
      </c>
      <c r="R331" s="60">
        <f>Ugovori_OPULJP3[[#This Row],[Bespovratna sredstva - Nacionalni dio - HRK]]/7.5345</f>
        <v>29597.961377662748</v>
      </c>
      <c r="S331" s="59">
        <v>1486705.6</v>
      </c>
      <c r="T331" s="60">
        <f>Ugovori_OPULJP3[[#This Row],[Bespovratna sredstva - Ukupno (EU+Nac) HRK
= Ukupna ugovorena vrijednost bespovratnih sredstava]]/7.5345</f>
        <v>197319.74251775167</v>
      </c>
      <c r="U331" s="59">
        <v>0</v>
      </c>
      <c r="V331" s="60">
        <f>Ugovori_OPULJP3[[#This Row],[Javni doprinos korisnika - HRK]]/7.5345</f>
        <v>0</v>
      </c>
      <c r="W331" s="59">
        <v>0</v>
      </c>
      <c r="X331" s="60">
        <f>Ugovori_OPULJP3[[#This Row],[Privatni doprinos korisnika - HRK]]/7.5345</f>
        <v>0</v>
      </c>
      <c r="Y331" s="61">
        <v>1486705.6</v>
      </c>
      <c r="Z331" s="62">
        <f>Ugovori_OPULJP3[[#This Row],[UKUPNI PRIHVATLJIVI IZDACI
TOTAL ELIGIBLE EXPENDITURE
= Bespovratna sredstva ukupno + doprinos korisnika
= Ukupni prihvatljivi troškovi
= Ukupna ugovorena vrijednost projekta HRK]]/7.5345</f>
        <v>197319.74251775167</v>
      </c>
      <c r="AA331" s="53" t="s">
        <v>37</v>
      </c>
      <c r="AB331" s="53" t="s">
        <v>34</v>
      </c>
      <c r="AC331" s="52" t="s">
        <v>1399</v>
      </c>
      <c r="AD331" s="52" t="s">
        <v>746</v>
      </c>
    </row>
    <row r="332" spans="1:30" ht="51" customHeight="1" x14ac:dyDescent="0.2">
      <c r="A332" s="50" t="s">
        <v>1400</v>
      </c>
      <c r="B332" s="51" t="s">
        <v>742</v>
      </c>
      <c r="C332" s="52" t="s">
        <v>743</v>
      </c>
      <c r="D332" s="52" t="s">
        <v>1113</v>
      </c>
      <c r="E332" s="53" t="s">
        <v>75</v>
      </c>
      <c r="F332" s="54" t="s">
        <v>1401</v>
      </c>
      <c r="G332" s="54" t="s">
        <v>1402</v>
      </c>
      <c r="H332" s="56">
        <v>43108</v>
      </c>
      <c r="I332" s="56">
        <v>43898</v>
      </c>
      <c r="J332" s="57" t="str">
        <f>IF(Ugovori_OPULJP3[[#This Row],[DATUM ZAVRŠETKA OPERACIJE]]&gt;DATE(2024,12,31),"u provedbi","završen")</f>
        <v>završen</v>
      </c>
      <c r="K332" s="55" t="s">
        <v>83</v>
      </c>
      <c r="L332" s="55" t="s">
        <v>83</v>
      </c>
      <c r="M332" s="58">
        <v>0.85</v>
      </c>
      <c r="N332" s="58">
        <v>0.15</v>
      </c>
      <c r="O332" s="59">
        <f>Ugovori_OPULJP3[[#This Row],[Bespovratna sredstva - Ukupno (EU+Nac) HRK
= Ukupna ugovorena vrijednost bespovratnih sredstava]]*Ugovori_OPULJP3[[#This Row],[EU STOPA SUFINANCIRANJA %
EU CO-FINANCING RATE %]]</f>
        <v>1438043.43</v>
      </c>
      <c r="P332" s="60">
        <f>Ugovori_OPULJP3[[#This Row],[Bespovratna sredstva - EU dio - HRK]]/7.5345</f>
        <v>190861.16265180169</v>
      </c>
      <c r="Q332" s="59">
        <f>Ugovori_OPULJP3[[#This Row],[Bespovratna sredstva - Ukupno (EU+Nac) HRK
= Ukupna ugovorena vrijednost bespovratnih sredstava]]*Ugovori_OPULJP3[[#This Row],[STOPA NACIONALNOG SUFINANCIRANJA %]]</f>
        <v>253772.37</v>
      </c>
      <c r="R332" s="60">
        <f>Ugovori_OPULJP3[[#This Row],[Bespovratna sredstva - Nacionalni dio - HRK]]/7.5345</f>
        <v>33681.381644435591</v>
      </c>
      <c r="S332" s="59">
        <v>1691815.8</v>
      </c>
      <c r="T332" s="60">
        <f>Ugovori_OPULJP3[[#This Row],[Bespovratna sredstva - Ukupno (EU+Nac) HRK
= Ukupna ugovorena vrijednost bespovratnih sredstava]]/7.5345</f>
        <v>224542.54429623729</v>
      </c>
      <c r="U332" s="59">
        <v>0</v>
      </c>
      <c r="V332" s="60">
        <f>Ugovori_OPULJP3[[#This Row],[Javni doprinos korisnika - HRK]]/7.5345</f>
        <v>0</v>
      </c>
      <c r="W332" s="59">
        <v>0</v>
      </c>
      <c r="X332" s="60">
        <f>Ugovori_OPULJP3[[#This Row],[Privatni doprinos korisnika - HRK]]/7.5345</f>
        <v>0</v>
      </c>
      <c r="Y332" s="61">
        <v>1691815.8</v>
      </c>
      <c r="Z332" s="62">
        <f>Ugovori_OPULJP3[[#This Row],[UKUPNI PRIHVATLJIVI IZDACI
TOTAL ELIGIBLE EXPENDITURE
= Bespovratna sredstva ukupno + doprinos korisnika
= Ukupni prihvatljivi troškovi
= Ukupna ugovorena vrijednost projekta HRK]]/7.5345</f>
        <v>224542.54429623729</v>
      </c>
      <c r="AA332" s="53" t="s">
        <v>37</v>
      </c>
      <c r="AB332" s="53" t="s">
        <v>34</v>
      </c>
      <c r="AC332" s="52" t="s">
        <v>1403</v>
      </c>
      <c r="AD332" s="52" t="s">
        <v>746</v>
      </c>
    </row>
    <row r="333" spans="1:30" ht="51" customHeight="1" x14ac:dyDescent="0.2">
      <c r="A333" s="50" t="s">
        <v>1404</v>
      </c>
      <c r="B333" s="51" t="s">
        <v>742</v>
      </c>
      <c r="C333" s="52" t="s">
        <v>743</v>
      </c>
      <c r="D333" s="52" t="s">
        <v>1113</v>
      </c>
      <c r="E333" s="53" t="s">
        <v>75</v>
      </c>
      <c r="F333" s="54" t="s">
        <v>1405</v>
      </c>
      <c r="G333" s="54" t="s">
        <v>1406</v>
      </c>
      <c r="H333" s="56">
        <v>43125</v>
      </c>
      <c r="I333" s="56">
        <v>44037</v>
      </c>
      <c r="J333" s="57" t="str">
        <f>IF(Ugovori_OPULJP3[[#This Row],[DATUM ZAVRŠETKA OPERACIJE]]&gt;DATE(2024,12,31),"u provedbi","završen")</f>
        <v>završen</v>
      </c>
      <c r="K333" s="55" t="s">
        <v>93</v>
      </c>
      <c r="L333" s="55" t="s">
        <v>93</v>
      </c>
      <c r="M333" s="58">
        <v>0.85</v>
      </c>
      <c r="N333" s="58">
        <v>0.15</v>
      </c>
      <c r="O333" s="59">
        <f>Ugovori_OPULJP3[[#This Row],[Bespovratna sredstva - Ukupno (EU+Nac) HRK
= Ukupna ugovorena vrijednost bespovratnih sredstava]]*Ugovori_OPULJP3[[#This Row],[EU STOPA SUFINANCIRANJA %
EU CO-FINANCING RATE %]]</f>
        <v>2971634</v>
      </c>
      <c r="P333" s="60">
        <f>Ugovori_OPULJP3[[#This Row],[Bespovratna sredstva - EU dio - HRK]]/7.5345</f>
        <v>394403.61006038886</v>
      </c>
      <c r="Q333" s="59">
        <f>Ugovori_OPULJP3[[#This Row],[Bespovratna sredstva - Ukupno (EU+Nac) HRK
= Ukupna ugovorena vrijednost bespovratnih sredstava]]*Ugovori_OPULJP3[[#This Row],[STOPA NACIONALNOG SUFINANCIRANJA %]]</f>
        <v>524406</v>
      </c>
      <c r="R333" s="60">
        <f>Ugovori_OPULJP3[[#This Row],[Bespovratna sredstva - Nacionalni dio - HRK]]/7.5345</f>
        <v>69600.637069480392</v>
      </c>
      <c r="S333" s="59">
        <v>3496040</v>
      </c>
      <c r="T333" s="60">
        <f>Ugovori_OPULJP3[[#This Row],[Bespovratna sredstva - Ukupno (EU+Nac) HRK
= Ukupna ugovorena vrijednost bespovratnih sredstava]]/7.5345</f>
        <v>464004.24712986924</v>
      </c>
      <c r="U333" s="59">
        <v>0</v>
      </c>
      <c r="V333" s="60">
        <f>Ugovori_OPULJP3[[#This Row],[Javni doprinos korisnika - HRK]]/7.5345</f>
        <v>0</v>
      </c>
      <c r="W333" s="59">
        <v>0</v>
      </c>
      <c r="X333" s="60">
        <f>Ugovori_OPULJP3[[#This Row],[Privatni doprinos korisnika - HRK]]/7.5345</f>
        <v>0</v>
      </c>
      <c r="Y333" s="61">
        <v>3496040</v>
      </c>
      <c r="Z333" s="62">
        <f>Ugovori_OPULJP3[[#This Row],[UKUPNI PRIHVATLJIVI IZDACI
TOTAL ELIGIBLE EXPENDITURE
= Bespovratna sredstva ukupno + doprinos korisnika
= Ukupni prihvatljivi troškovi
= Ukupna ugovorena vrijednost projekta HRK]]/7.5345</f>
        <v>464004.24712986924</v>
      </c>
      <c r="AA333" s="53" t="s">
        <v>37</v>
      </c>
      <c r="AB333" s="53" t="s">
        <v>34</v>
      </c>
      <c r="AC333" s="52" t="s">
        <v>1407</v>
      </c>
      <c r="AD333" s="52" t="s">
        <v>746</v>
      </c>
    </row>
    <row r="334" spans="1:30" ht="51" customHeight="1" x14ac:dyDescent="0.2">
      <c r="A334" s="50" t="s">
        <v>1408</v>
      </c>
      <c r="B334" s="51" t="s">
        <v>742</v>
      </c>
      <c r="C334" s="52" t="s">
        <v>743</v>
      </c>
      <c r="D334" s="52" t="s">
        <v>1113</v>
      </c>
      <c r="E334" s="53" t="s">
        <v>75</v>
      </c>
      <c r="F334" s="54" t="s">
        <v>1409</v>
      </c>
      <c r="G334" s="54" t="s">
        <v>1410</v>
      </c>
      <c r="H334" s="56">
        <v>43175</v>
      </c>
      <c r="I334" s="56">
        <v>44090</v>
      </c>
      <c r="J334" s="57" t="str">
        <f>IF(Ugovori_OPULJP3[[#This Row],[DATUM ZAVRŠETKA OPERACIJE]]&gt;DATE(2024,12,31),"u provedbi","završen")</f>
        <v>završen</v>
      </c>
      <c r="K334" s="55" t="s">
        <v>185</v>
      </c>
      <c r="L334" s="55" t="s">
        <v>185</v>
      </c>
      <c r="M334" s="58">
        <v>0.85</v>
      </c>
      <c r="N334" s="58">
        <v>0.15</v>
      </c>
      <c r="O334" s="59">
        <f>Ugovori_OPULJP3[[#This Row],[Bespovratna sredstva - Ukupno (EU+Nac) HRK
= Ukupna ugovorena vrijednost bespovratnih sredstava]]*Ugovori_OPULJP3[[#This Row],[EU STOPA SUFINANCIRANJA %
EU CO-FINANCING RATE %]]</f>
        <v>1229198.328</v>
      </c>
      <c r="P334" s="60">
        <f>Ugovori_OPULJP3[[#This Row],[Bespovratna sredstva - EU dio - HRK]]/7.5345</f>
        <v>163142.65419072268</v>
      </c>
      <c r="Q334" s="59">
        <f>Ugovori_OPULJP3[[#This Row],[Bespovratna sredstva - Ukupno (EU+Nac) HRK
= Ukupna ugovorena vrijednost bespovratnih sredstava]]*Ugovori_OPULJP3[[#This Row],[STOPA NACIONALNOG SUFINANCIRANJA %]]</f>
        <v>216917.35199999998</v>
      </c>
      <c r="R334" s="60">
        <f>Ugovori_OPULJP3[[#This Row],[Bespovratna sredstva - Nacionalni dio - HRK]]/7.5345</f>
        <v>28789.880151303998</v>
      </c>
      <c r="S334" s="59">
        <v>1446115.68</v>
      </c>
      <c r="T334" s="60">
        <f>Ugovori_OPULJP3[[#This Row],[Bespovratna sredstva - Ukupno (EU+Nac) HRK
= Ukupna ugovorena vrijednost bespovratnih sredstava]]/7.5345</f>
        <v>191932.53434202666</v>
      </c>
      <c r="U334" s="59">
        <v>0</v>
      </c>
      <c r="V334" s="60">
        <f>Ugovori_OPULJP3[[#This Row],[Javni doprinos korisnika - HRK]]/7.5345</f>
        <v>0</v>
      </c>
      <c r="W334" s="59">
        <v>0</v>
      </c>
      <c r="X334" s="60">
        <f>Ugovori_OPULJP3[[#This Row],[Privatni doprinos korisnika - HRK]]/7.5345</f>
        <v>0</v>
      </c>
      <c r="Y334" s="61">
        <v>1446115.68</v>
      </c>
      <c r="Z334" s="62">
        <f>Ugovori_OPULJP3[[#This Row],[UKUPNI PRIHVATLJIVI IZDACI
TOTAL ELIGIBLE EXPENDITURE
= Bespovratna sredstva ukupno + doprinos korisnika
= Ukupni prihvatljivi troškovi
= Ukupna ugovorena vrijednost projekta HRK]]/7.5345</f>
        <v>191932.53434202666</v>
      </c>
      <c r="AA334" s="53" t="s">
        <v>37</v>
      </c>
      <c r="AB334" s="53" t="s">
        <v>34</v>
      </c>
      <c r="AC334" s="52" t="s">
        <v>1411</v>
      </c>
      <c r="AD334" s="52" t="s">
        <v>746</v>
      </c>
    </row>
    <row r="335" spans="1:30" ht="51" customHeight="1" x14ac:dyDescent="0.2">
      <c r="A335" s="50" t="s">
        <v>1412</v>
      </c>
      <c r="B335" s="51" t="s">
        <v>742</v>
      </c>
      <c r="C335" s="52" t="s">
        <v>743</v>
      </c>
      <c r="D335" s="52" t="s">
        <v>1113</v>
      </c>
      <c r="E335" s="53" t="s">
        <v>75</v>
      </c>
      <c r="F335" s="54" t="s">
        <v>1413</v>
      </c>
      <c r="G335" s="54" t="s">
        <v>1414</v>
      </c>
      <c r="H335" s="56">
        <v>43108</v>
      </c>
      <c r="I335" s="56">
        <v>44020</v>
      </c>
      <c r="J335" s="57" t="str">
        <f>IF(Ugovori_OPULJP3[[#This Row],[DATUM ZAVRŠETKA OPERACIJE]]&gt;DATE(2024,12,31),"u provedbi","završen")</f>
        <v>završen</v>
      </c>
      <c r="K335" s="55" t="s">
        <v>210</v>
      </c>
      <c r="L335" s="55" t="s">
        <v>210</v>
      </c>
      <c r="M335" s="58">
        <v>0.85</v>
      </c>
      <c r="N335" s="58">
        <v>0.15</v>
      </c>
      <c r="O335" s="59">
        <f>Ugovori_OPULJP3[[#This Row],[Bespovratna sredstva - Ukupno (EU+Nac) HRK
= Ukupna ugovorena vrijednost bespovratnih sredstava]]*Ugovori_OPULJP3[[#This Row],[EU STOPA SUFINANCIRANJA %
EU CO-FINANCING RATE %]]</f>
        <v>3630119.3099999996</v>
      </c>
      <c r="P335" s="60">
        <f>Ugovori_OPULJP3[[#This Row],[Bespovratna sredstva - EU dio - HRK]]/7.5345</f>
        <v>481799.62970336445</v>
      </c>
      <c r="Q335" s="59">
        <f>Ugovori_OPULJP3[[#This Row],[Bespovratna sredstva - Ukupno (EU+Nac) HRK
= Ukupna ugovorena vrijednost bespovratnih sredstava]]*Ugovori_OPULJP3[[#This Row],[STOPA NACIONALNOG SUFINANCIRANJA %]]</f>
        <v>640609.28999999992</v>
      </c>
      <c r="R335" s="60">
        <f>Ugovori_OPULJP3[[#This Row],[Bespovratna sredstva - Nacionalni dio - HRK]]/7.5345</f>
        <v>85023.464065299602</v>
      </c>
      <c r="S335" s="59">
        <v>4270728.5999999996</v>
      </c>
      <c r="T335" s="60">
        <f>Ugovori_OPULJP3[[#This Row],[Bespovratna sredstva - Ukupno (EU+Nac) HRK
= Ukupna ugovorena vrijednost bespovratnih sredstava]]/7.5345</f>
        <v>566823.09376866405</v>
      </c>
      <c r="U335" s="59">
        <v>0</v>
      </c>
      <c r="V335" s="60">
        <f>Ugovori_OPULJP3[[#This Row],[Javni doprinos korisnika - HRK]]/7.5345</f>
        <v>0</v>
      </c>
      <c r="W335" s="59">
        <v>0</v>
      </c>
      <c r="X335" s="60">
        <f>Ugovori_OPULJP3[[#This Row],[Privatni doprinos korisnika - HRK]]/7.5345</f>
        <v>0</v>
      </c>
      <c r="Y335" s="61">
        <v>4270728.5999999996</v>
      </c>
      <c r="Z335" s="62">
        <f>Ugovori_OPULJP3[[#This Row],[UKUPNI PRIHVATLJIVI IZDACI
TOTAL ELIGIBLE EXPENDITURE
= Bespovratna sredstva ukupno + doprinos korisnika
= Ukupni prihvatljivi troškovi
= Ukupna ugovorena vrijednost projekta HRK]]/7.5345</f>
        <v>566823.09376866405</v>
      </c>
      <c r="AA335" s="53" t="s">
        <v>37</v>
      </c>
      <c r="AB335" s="53" t="s">
        <v>34</v>
      </c>
      <c r="AC335" s="52" t="s">
        <v>1415</v>
      </c>
      <c r="AD335" s="52" t="s">
        <v>746</v>
      </c>
    </row>
    <row r="336" spans="1:30" ht="51" customHeight="1" x14ac:dyDescent="0.2">
      <c r="A336" s="50" t="s">
        <v>1416</v>
      </c>
      <c r="B336" s="51" t="s">
        <v>742</v>
      </c>
      <c r="C336" s="52" t="s">
        <v>743</v>
      </c>
      <c r="D336" s="52" t="s">
        <v>1113</v>
      </c>
      <c r="E336" s="53" t="s">
        <v>75</v>
      </c>
      <c r="F336" s="54" t="s">
        <v>1417</v>
      </c>
      <c r="G336" s="54" t="s">
        <v>1418</v>
      </c>
      <c r="H336" s="56">
        <v>43119</v>
      </c>
      <c r="I336" s="56">
        <v>44001</v>
      </c>
      <c r="J336" s="57" t="str">
        <f>IF(Ugovori_OPULJP3[[#This Row],[DATUM ZAVRŠETKA OPERACIJE]]&gt;DATE(2024,12,31),"u provedbi","završen")</f>
        <v>završen</v>
      </c>
      <c r="K336" s="55" t="s">
        <v>593</v>
      </c>
      <c r="L336" s="55" t="s">
        <v>593</v>
      </c>
      <c r="M336" s="58">
        <v>0.85</v>
      </c>
      <c r="N336" s="58">
        <v>0.15</v>
      </c>
      <c r="O336" s="59">
        <f>Ugovori_OPULJP3[[#This Row],[Bespovratna sredstva - Ukupno (EU+Nac) HRK
= Ukupna ugovorena vrijednost bespovratnih sredstava]]*Ugovori_OPULJP3[[#This Row],[EU STOPA SUFINANCIRANJA %
EU CO-FINANCING RATE %]]</f>
        <v>1250506.6295</v>
      </c>
      <c r="P336" s="60">
        <f>Ugovori_OPULJP3[[#This Row],[Bespovratna sredstva - EU dio - HRK]]/7.5345</f>
        <v>165970.75180834826</v>
      </c>
      <c r="Q336" s="59">
        <f>Ugovori_OPULJP3[[#This Row],[Bespovratna sredstva - Ukupno (EU+Nac) HRK
= Ukupna ugovorena vrijednost bespovratnih sredstava]]*Ugovori_OPULJP3[[#This Row],[STOPA NACIONALNOG SUFINANCIRANJA %]]</f>
        <v>220677.64050000001</v>
      </c>
      <c r="R336" s="60">
        <f>Ugovori_OPULJP3[[#This Row],[Bespovratna sredstva - Nacionalni dio - HRK]]/7.5345</f>
        <v>29288.956201473222</v>
      </c>
      <c r="S336" s="59">
        <v>1471184.27</v>
      </c>
      <c r="T336" s="60">
        <f>Ugovori_OPULJP3[[#This Row],[Bespovratna sredstva - Ukupno (EU+Nac) HRK
= Ukupna ugovorena vrijednost bespovratnih sredstava]]/7.5345</f>
        <v>195259.70800982148</v>
      </c>
      <c r="U336" s="59">
        <v>0</v>
      </c>
      <c r="V336" s="60">
        <f>Ugovori_OPULJP3[[#This Row],[Javni doprinos korisnika - HRK]]/7.5345</f>
        <v>0</v>
      </c>
      <c r="W336" s="59">
        <v>0</v>
      </c>
      <c r="X336" s="60">
        <f>Ugovori_OPULJP3[[#This Row],[Privatni doprinos korisnika - HRK]]/7.5345</f>
        <v>0</v>
      </c>
      <c r="Y336" s="61">
        <v>1471184.27</v>
      </c>
      <c r="Z336" s="62">
        <f>Ugovori_OPULJP3[[#This Row],[UKUPNI PRIHVATLJIVI IZDACI
TOTAL ELIGIBLE EXPENDITURE
= Bespovratna sredstva ukupno + doprinos korisnika
= Ukupni prihvatljivi troškovi
= Ukupna ugovorena vrijednost projekta HRK]]/7.5345</f>
        <v>195259.70800982148</v>
      </c>
      <c r="AA336" s="53" t="s">
        <v>37</v>
      </c>
      <c r="AB336" s="53" t="s">
        <v>34</v>
      </c>
      <c r="AC336" s="52" t="s">
        <v>1419</v>
      </c>
      <c r="AD336" s="52" t="s">
        <v>746</v>
      </c>
    </row>
    <row r="337" spans="1:30" ht="51" customHeight="1" x14ac:dyDescent="0.2">
      <c r="A337" s="50" t="s">
        <v>1420</v>
      </c>
      <c r="B337" s="51" t="s">
        <v>742</v>
      </c>
      <c r="C337" s="52" t="s">
        <v>743</v>
      </c>
      <c r="D337" s="52" t="s">
        <v>1113</v>
      </c>
      <c r="E337" s="53" t="s">
        <v>75</v>
      </c>
      <c r="F337" s="54" t="s">
        <v>1421</v>
      </c>
      <c r="G337" s="54" t="s">
        <v>1422</v>
      </c>
      <c r="H337" s="56">
        <v>43175</v>
      </c>
      <c r="I337" s="56">
        <v>44090</v>
      </c>
      <c r="J337" s="57" t="str">
        <f>IF(Ugovori_OPULJP3[[#This Row],[DATUM ZAVRŠETKA OPERACIJE]]&gt;DATE(2024,12,31),"u provedbi","završen")</f>
        <v>završen</v>
      </c>
      <c r="K337" s="55" t="s">
        <v>210</v>
      </c>
      <c r="L337" s="55" t="s">
        <v>210</v>
      </c>
      <c r="M337" s="58">
        <v>0.85</v>
      </c>
      <c r="N337" s="58">
        <v>0.15</v>
      </c>
      <c r="O337" s="59">
        <f>Ugovori_OPULJP3[[#This Row],[Bespovratna sredstva - Ukupno (EU+Nac) HRK
= Ukupna ugovorena vrijednost bespovratnih sredstava]]*Ugovori_OPULJP3[[#This Row],[EU STOPA SUFINANCIRANJA %
EU CO-FINANCING RATE %]]</f>
        <v>4659167.1689999998</v>
      </c>
      <c r="P337" s="60">
        <f>Ugovori_OPULJP3[[#This Row],[Bespovratna sredstva - EU dio - HRK]]/7.5345</f>
        <v>618377.75154290255</v>
      </c>
      <c r="Q337" s="59">
        <f>Ugovori_OPULJP3[[#This Row],[Bespovratna sredstva - Ukupno (EU+Nac) HRK
= Ukupna ugovorena vrijednost bespovratnih sredstava]]*Ugovori_OPULJP3[[#This Row],[STOPA NACIONALNOG SUFINANCIRANJA %]]</f>
        <v>822205.9709999999</v>
      </c>
      <c r="R337" s="60">
        <f>Ugovori_OPULJP3[[#This Row],[Bespovratna sredstva - Nacionalni dio - HRK]]/7.5345</f>
        <v>109125.48556639456</v>
      </c>
      <c r="S337" s="59">
        <v>5481373.1399999997</v>
      </c>
      <c r="T337" s="60">
        <f>Ugovori_OPULJP3[[#This Row],[Bespovratna sredstva - Ukupno (EU+Nac) HRK
= Ukupna ugovorena vrijednost bespovratnih sredstava]]/7.5345</f>
        <v>727503.23710929719</v>
      </c>
      <c r="U337" s="59">
        <v>0</v>
      </c>
      <c r="V337" s="60">
        <f>Ugovori_OPULJP3[[#This Row],[Javni doprinos korisnika - HRK]]/7.5345</f>
        <v>0</v>
      </c>
      <c r="W337" s="59">
        <v>0</v>
      </c>
      <c r="X337" s="60">
        <f>Ugovori_OPULJP3[[#This Row],[Privatni doprinos korisnika - HRK]]/7.5345</f>
        <v>0</v>
      </c>
      <c r="Y337" s="61">
        <v>5481373.1399999997</v>
      </c>
      <c r="Z337" s="62">
        <f>Ugovori_OPULJP3[[#This Row],[UKUPNI PRIHVATLJIVI IZDACI
TOTAL ELIGIBLE EXPENDITURE
= Bespovratna sredstva ukupno + doprinos korisnika
= Ukupni prihvatljivi troškovi
= Ukupna ugovorena vrijednost projekta HRK]]/7.5345</f>
        <v>727503.23710929719</v>
      </c>
      <c r="AA337" s="53" t="s">
        <v>37</v>
      </c>
      <c r="AB337" s="53" t="s">
        <v>34</v>
      </c>
      <c r="AC337" s="52" t="s">
        <v>1423</v>
      </c>
      <c r="AD337" s="52" t="s">
        <v>746</v>
      </c>
    </row>
    <row r="338" spans="1:30" ht="51" customHeight="1" x14ac:dyDescent="0.2">
      <c r="A338" s="50" t="s">
        <v>1424</v>
      </c>
      <c r="B338" s="51" t="s">
        <v>742</v>
      </c>
      <c r="C338" s="52" t="s">
        <v>743</v>
      </c>
      <c r="D338" s="52" t="s">
        <v>1113</v>
      </c>
      <c r="E338" s="53" t="s">
        <v>75</v>
      </c>
      <c r="F338" s="54" t="s">
        <v>1425</v>
      </c>
      <c r="G338" s="54" t="s">
        <v>1426</v>
      </c>
      <c r="H338" s="56">
        <v>43175</v>
      </c>
      <c r="I338" s="56">
        <v>44090</v>
      </c>
      <c r="J338" s="57" t="str">
        <f>IF(Ugovori_OPULJP3[[#This Row],[DATUM ZAVRŠETKA OPERACIJE]]&gt;DATE(2024,12,31),"u provedbi","završen")</f>
        <v>završen</v>
      </c>
      <c r="K338" s="55" t="s">
        <v>98</v>
      </c>
      <c r="L338" s="55" t="s">
        <v>98</v>
      </c>
      <c r="M338" s="58">
        <v>0.85</v>
      </c>
      <c r="N338" s="58">
        <v>0.15</v>
      </c>
      <c r="O338" s="59">
        <f>Ugovori_OPULJP3[[#This Row],[Bespovratna sredstva - Ukupno (EU+Nac) HRK
= Ukupna ugovorena vrijednost bespovratnih sredstava]]*Ugovori_OPULJP3[[#This Row],[EU STOPA SUFINANCIRANJA %
EU CO-FINANCING RATE %]]</f>
        <v>1903077.5204999999</v>
      </c>
      <c r="P338" s="60">
        <f>Ugovori_OPULJP3[[#This Row],[Bespovratna sredstva - EU dio - HRK]]/7.5345</f>
        <v>252581.79315150305</v>
      </c>
      <c r="Q338" s="59">
        <f>Ugovori_OPULJP3[[#This Row],[Bespovratna sredstva - Ukupno (EU+Nac) HRK
= Ukupna ugovorena vrijednost bespovratnih sredstava]]*Ugovori_OPULJP3[[#This Row],[STOPA NACIONALNOG SUFINANCIRANJA %]]</f>
        <v>335837.2095</v>
      </c>
      <c r="R338" s="60">
        <f>Ugovori_OPULJP3[[#This Row],[Bespovratna sredstva - Nacionalni dio - HRK]]/7.5345</f>
        <v>44573.257614971131</v>
      </c>
      <c r="S338" s="59">
        <v>2238914.73</v>
      </c>
      <c r="T338" s="60">
        <f>Ugovori_OPULJP3[[#This Row],[Bespovratna sredstva - Ukupno (EU+Nac) HRK
= Ukupna ugovorena vrijednost bespovratnih sredstava]]/7.5345</f>
        <v>297155.05076647422</v>
      </c>
      <c r="U338" s="59">
        <v>0</v>
      </c>
      <c r="V338" s="60">
        <f>Ugovori_OPULJP3[[#This Row],[Javni doprinos korisnika - HRK]]/7.5345</f>
        <v>0</v>
      </c>
      <c r="W338" s="59">
        <v>0</v>
      </c>
      <c r="X338" s="60">
        <f>Ugovori_OPULJP3[[#This Row],[Privatni doprinos korisnika - HRK]]/7.5345</f>
        <v>0</v>
      </c>
      <c r="Y338" s="61">
        <v>2238914.73</v>
      </c>
      <c r="Z338" s="62">
        <f>Ugovori_OPULJP3[[#This Row],[UKUPNI PRIHVATLJIVI IZDACI
TOTAL ELIGIBLE EXPENDITURE
= Bespovratna sredstva ukupno + doprinos korisnika
= Ukupni prihvatljivi troškovi
= Ukupna ugovorena vrijednost projekta HRK]]/7.5345</f>
        <v>297155.05076647422</v>
      </c>
      <c r="AA338" s="53" t="s">
        <v>37</v>
      </c>
      <c r="AB338" s="53" t="s">
        <v>34</v>
      </c>
      <c r="AC338" s="52" t="s">
        <v>1427</v>
      </c>
      <c r="AD338" s="52" t="s">
        <v>746</v>
      </c>
    </row>
    <row r="339" spans="1:30" ht="51" customHeight="1" x14ac:dyDescent="0.2">
      <c r="A339" s="50" t="s">
        <v>1428</v>
      </c>
      <c r="B339" s="51" t="s">
        <v>742</v>
      </c>
      <c r="C339" s="52" t="s">
        <v>743</v>
      </c>
      <c r="D339" s="52" t="s">
        <v>1113</v>
      </c>
      <c r="E339" s="53" t="s">
        <v>75</v>
      </c>
      <c r="F339" s="54" t="s">
        <v>1429</v>
      </c>
      <c r="G339" s="54" t="s">
        <v>1430</v>
      </c>
      <c r="H339" s="56">
        <v>43097</v>
      </c>
      <c r="I339" s="56">
        <v>44010</v>
      </c>
      <c r="J339" s="57" t="str">
        <f>IF(Ugovori_OPULJP3[[#This Row],[DATUM ZAVRŠETKA OPERACIJE]]&gt;DATE(2024,12,31),"u provedbi","završen")</f>
        <v>završen</v>
      </c>
      <c r="K339" s="55" t="s">
        <v>98</v>
      </c>
      <c r="L339" s="55" t="s">
        <v>98</v>
      </c>
      <c r="M339" s="58">
        <v>0.85</v>
      </c>
      <c r="N339" s="58">
        <v>0.15</v>
      </c>
      <c r="O339" s="59">
        <f>Ugovori_OPULJP3[[#This Row],[Bespovratna sredstva - Ukupno (EU+Nac) HRK
= Ukupna ugovorena vrijednost bespovratnih sredstava]]*Ugovori_OPULJP3[[#This Row],[EU STOPA SUFINANCIRANJA %
EU CO-FINANCING RATE %]]</f>
        <v>2612016.0935</v>
      </c>
      <c r="P339" s="60">
        <f>Ugovori_OPULJP3[[#This Row],[Bespovratna sredstva - EU dio - HRK]]/7.5345</f>
        <v>346674.11155352043</v>
      </c>
      <c r="Q339" s="59">
        <f>Ugovori_OPULJP3[[#This Row],[Bespovratna sredstva - Ukupno (EU+Nac) HRK
= Ukupna ugovorena vrijednost bespovratnih sredstava]]*Ugovori_OPULJP3[[#This Row],[STOPA NACIONALNOG SUFINANCIRANJA %]]</f>
        <v>460944.01649999997</v>
      </c>
      <c r="R339" s="60">
        <f>Ugovori_OPULJP3[[#This Row],[Bespovratna sredstva - Nacionalni dio - HRK]]/7.5345</f>
        <v>61177.784391797722</v>
      </c>
      <c r="S339" s="59">
        <v>3072960.11</v>
      </c>
      <c r="T339" s="60">
        <f>Ugovori_OPULJP3[[#This Row],[Bespovratna sredstva - Ukupno (EU+Nac) HRK
= Ukupna ugovorena vrijednost bespovratnih sredstava]]/7.5345</f>
        <v>407851.89594531816</v>
      </c>
      <c r="U339" s="59">
        <v>0</v>
      </c>
      <c r="V339" s="60">
        <f>Ugovori_OPULJP3[[#This Row],[Javni doprinos korisnika - HRK]]/7.5345</f>
        <v>0</v>
      </c>
      <c r="W339" s="59">
        <v>0</v>
      </c>
      <c r="X339" s="60">
        <f>Ugovori_OPULJP3[[#This Row],[Privatni doprinos korisnika - HRK]]/7.5345</f>
        <v>0</v>
      </c>
      <c r="Y339" s="61">
        <v>3072960.11</v>
      </c>
      <c r="Z339" s="62">
        <f>Ugovori_OPULJP3[[#This Row],[UKUPNI PRIHVATLJIVI IZDACI
TOTAL ELIGIBLE EXPENDITURE
= Bespovratna sredstva ukupno + doprinos korisnika
= Ukupni prihvatljivi troškovi
= Ukupna ugovorena vrijednost projekta HRK]]/7.5345</f>
        <v>407851.89594531816</v>
      </c>
      <c r="AA339" s="53" t="s">
        <v>37</v>
      </c>
      <c r="AB339" s="53" t="s">
        <v>34</v>
      </c>
      <c r="AC339" s="52" t="s">
        <v>1431</v>
      </c>
      <c r="AD339" s="52" t="s">
        <v>746</v>
      </c>
    </row>
    <row r="340" spans="1:30" ht="51" customHeight="1" x14ac:dyDescent="0.2">
      <c r="A340" s="50" t="s">
        <v>1432</v>
      </c>
      <c r="B340" s="51" t="s">
        <v>742</v>
      </c>
      <c r="C340" s="52" t="s">
        <v>743</v>
      </c>
      <c r="D340" s="52" t="s">
        <v>1113</v>
      </c>
      <c r="E340" s="53" t="s">
        <v>75</v>
      </c>
      <c r="F340" s="54" t="s">
        <v>1433</v>
      </c>
      <c r="G340" s="54" t="s">
        <v>1434</v>
      </c>
      <c r="H340" s="56">
        <v>43108</v>
      </c>
      <c r="I340" s="56">
        <v>44020</v>
      </c>
      <c r="J340" s="57" t="str">
        <f>IF(Ugovori_OPULJP3[[#This Row],[DATUM ZAVRŠETKA OPERACIJE]]&gt;DATE(2024,12,31),"u provedbi","završen")</f>
        <v>završen</v>
      </c>
      <c r="K340" s="55" t="s">
        <v>98</v>
      </c>
      <c r="L340" s="55" t="s">
        <v>98</v>
      </c>
      <c r="M340" s="58">
        <v>0.85</v>
      </c>
      <c r="N340" s="58">
        <v>0.15</v>
      </c>
      <c r="O340" s="59">
        <f>Ugovori_OPULJP3[[#This Row],[Bespovratna sredstva - Ukupno (EU+Nac) HRK
= Ukupna ugovorena vrijednost bespovratnih sredstava]]*Ugovori_OPULJP3[[#This Row],[EU STOPA SUFINANCIRANJA %
EU CO-FINANCING RATE %]]</f>
        <v>4454392.1560000004</v>
      </c>
      <c r="P340" s="60">
        <f>Ugovori_OPULJP3[[#This Row],[Bespovratna sredstva - EU dio - HRK]]/7.5345</f>
        <v>591199.43672440108</v>
      </c>
      <c r="Q340" s="59">
        <f>Ugovori_OPULJP3[[#This Row],[Bespovratna sredstva - Ukupno (EU+Nac) HRK
= Ukupna ugovorena vrijednost bespovratnih sredstava]]*Ugovori_OPULJP3[[#This Row],[STOPA NACIONALNOG SUFINANCIRANJA %]]</f>
        <v>786069.20400000003</v>
      </c>
      <c r="R340" s="60">
        <f>Ugovori_OPULJP3[[#This Row],[Bespovratna sredstva - Nacionalni dio - HRK]]/7.5345</f>
        <v>104329.3123631296</v>
      </c>
      <c r="S340" s="59">
        <v>5240461.3600000003</v>
      </c>
      <c r="T340" s="60">
        <f>Ugovori_OPULJP3[[#This Row],[Bespovratna sredstva - Ukupno (EU+Nac) HRK
= Ukupna ugovorena vrijednost bespovratnih sredstava]]/7.5345</f>
        <v>695528.74908753065</v>
      </c>
      <c r="U340" s="59">
        <v>0</v>
      </c>
      <c r="V340" s="60">
        <f>Ugovori_OPULJP3[[#This Row],[Javni doprinos korisnika - HRK]]/7.5345</f>
        <v>0</v>
      </c>
      <c r="W340" s="59">
        <v>0</v>
      </c>
      <c r="X340" s="60">
        <f>Ugovori_OPULJP3[[#This Row],[Privatni doprinos korisnika - HRK]]/7.5345</f>
        <v>0</v>
      </c>
      <c r="Y340" s="61">
        <v>5240461.3600000003</v>
      </c>
      <c r="Z340" s="62">
        <f>Ugovori_OPULJP3[[#This Row],[UKUPNI PRIHVATLJIVI IZDACI
TOTAL ELIGIBLE EXPENDITURE
= Bespovratna sredstva ukupno + doprinos korisnika
= Ukupni prihvatljivi troškovi
= Ukupna ugovorena vrijednost projekta HRK]]/7.5345</f>
        <v>695528.74908753065</v>
      </c>
      <c r="AA340" s="53" t="s">
        <v>37</v>
      </c>
      <c r="AB340" s="53" t="s">
        <v>34</v>
      </c>
      <c r="AC340" s="52" t="s">
        <v>1435</v>
      </c>
      <c r="AD340" s="52" t="s">
        <v>746</v>
      </c>
    </row>
    <row r="341" spans="1:30" ht="51" customHeight="1" x14ac:dyDescent="0.2">
      <c r="A341" s="50" t="s">
        <v>1436</v>
      </c>
      <c r="B341" s="51" t="s">
        <v>742</v>
      </c>
      <c r="C341" s="52" t="s">
        <v>743</v>
      </c>
      <c r="D341" s="52" t="s">
        <v>1113</v>
      </c>
      <c r="E341" s="53" t="s">
        <v>75</v>
      </c>
      <c r="F341" s="54" t="s">
        <v>1437</v>
      </c>
      <c r="G341" s="54" t="s">
        <v>1438</v>
      </c>
      <c r="H341" s="56">
        <v>43125</v>
      </c>
      <c r="I341" s="56">
        <v>43976</v>
      </c>
      <c r="J341" s="57" t="str">
        <f>IF(Ugovori_OPULJP3[[#This Row],[DATUM ZAVRŠETKA OPERACIJE]]&gt;DATE(2024,12,31),"u provedbi","završen")</f>
        <v>završen</v>
      </c>
      <c r="K341" s="55" t="s">
        <v>98</v>
      </c>
      <c r="L341" s="55" t="s">
        <v>98</v>
      </c>
      <c r="M341" s="58">
        <v>0.85</v>
      </c>
      <c r="N341" s="58">
        <v>0.15</v>
      </c>
      <c r="O341" s="59">
        <f>Ugovori_OPULJP3[[#This Row],[Bespovratna sredstva - Ukupno (EU+Nac) HRK
= Ukupna ugovorena vrijednost bespovratnih sredstava]]*Ugovori_OPULJP3[[#This Row],[EU STOPA SUFINANCIRANJA %
EU CO-FINANCING RATE %]]</f>
        <v>1525712.872</v>
      </c>
      <c r="P341" s="60">
        <f>Ugovori_OPULJP3[[#This Row],[Bespovratna sredstva - EU dio - HRK]]/7.5345</f>
        <v>202496.89720618486</v>
      </c>
      <c r="Q341" s="59">
        <f>Ugovori_OPULJP3[[#This Row],[Bespovratna sredstva - Ukupno (EU+Nac) HRK
= Ukupna ugovorena vrijednost bespovratnih sredstava]]*Ugovori_OPULJP3[[#This Row],[STOPA NACIONALNOG SUFINANCIRANJA %]]</f>
        <v>269243.44799999997</v>
      </c>
      <c r="R341" s="60">
        <f>Ugovori_OPULJP3[[#This Row],[Bespovratna sredstva - Nacionalni dio - HRK]]/7.5345</f>
        <v>35734.74656579733</v>
      </c>
      <c r="S341" s="59">
        <v>1794956.32</v>
      </c>
      <c r="T341" s="60">
        <f>Ugovori_OPULJP3[[#This Row],[Bespovratna sredstva - Ukupno (EU+Nac) HRK
= Ukupna ugovorena vrijednost bespovratnih sredstava]]/7.5345</f>
        <v>238231.6437719822</v>
      </c>
      <c r="U341" s="59">
        <v>0</v>
      </c>
      <c r="V341" s="60">
        <f>Ugovori_OPULJP3[[#This Row],[Javni doprinos korisnika - HRK]]/7.5345</f>
        <v>0</v>
      </c>
      <c r="W341" s="59">
        <v>0</v>
      </c>
      <c r="X341" s="60">
        <f>Ugovori_OPULJP3[[#This Row],[Privatni doprinos korisnika - HRK]]/7.5345</f>
        <v>0</v>
      </c>
      <c r="Y341" s="61">
        <v>1794956.32</v>
      </c>
      <c r="Z341" s="62">
        <f>Ugovori_OPULJP3[[#This Row],[UKUPNI PRIHVATLJIVI IZDACI
TOTAL ELIGIBLE EXPENDITURE
= Bespovratna sredstva ukupno + doprinos korisnika
= Ukupni prihvatljivi troškovi
= Ukupna ugovorena vrijednost projekta HRK]]/7.5345</f>
        <v>238231.6437719822</v>
      </c>
      <c r="AA341" s="53" t="s">
        <v>37</v>
      </c>
      <c r="AB341" s="53" t="s">
        <v>34</v>
      </c>
      <c r="AC341" s="52" t="s">
        <v>1439</v>
      </c>
      <c r="AD341" s="52" t="s">
        <v>746</v>
      </c>
    </row>
    <row r="342" spans="1:30" ht="51" customHeight="1" x14ac:dyDescent="0.2">
      <c r="A342" s="50" t="s">
        <v>1440</v>
      </c>
      <c r="B342" s="51" t="s">
        <v>742</v>
      </c>
      <c r="C342" s="52" t="s">
        <v>743</v>
      </c>
      <c r="D342" s="52" t="s">
        <v>1113</v>
      </c>
      <c r="E342" s="53" t="s">
        <v>75</v>
      </c>
      <c r="F342" s="54" t="s">
        <v>1441</v>
      </c>
      <c r="G342" s="54" t="s">
        <v>1442</v>
      </c>
      <c r="H342" s="56">
        <v>43125</v>
      </c>
      <c r="I342" s="56">
        <v>44037</v>
      </c>
      <c r="J342" s="57" t="str">
        <f>IF(Ugovori_OPULJP3[[#This Row],[DATUM ZAVRŠETKA OPERACIJE]]&gt;DATE(2024,12,31),"u provedbi","završen")</f>
        <v>završen</v>
      </c>
      <c r="K342" s="55" t="s">
        <v>185</v>
      </c>
      <c r="L342" s="55" t="s">
        <v>185</v>
      </c>
      <c r="M342" s="58">
        <v>0.85</v>
      </c>
      <c r="N342" s="58">
        <v>0.15</v>
      </c>
      <c r="O342" s="59">
        <f>Ugovori_OPULJP3[[#This Row],[Bespovratna sredstva - Ukupno (EU+Nac) HRK
= Ukupna ugovorena vrijednost bespovratnih sredstava]]*Ugovori_OPULJP3[[#This Row],[EU STOPA SUFINANCIRANJA %
EU CO-FINANCING RATE %]]</f>
        <v>8458744.2469999995</v>
      </c>
      <c r="P342" s="60">
        <f>Ugovori_OPULJP3[[#This Row],[Bespovratna sredstva - EU dio - HRK]]/7.5345</f>
        <v>1122668.2921229012</v>
      </c>
      <c r="Q342" s="59">
        <f>Ugovori_OPULJP3[[#This Row],[Bespovratna sredstva - Ukupno (EU+Nac) HRK
= Ukupna ugovorena vrijednost bespovratnih sredstava]]*Ugovori_OPULJP3[[#This Row],[STOPA NACIONALNOG SUFINANCIRANJA %]]</f>
        <v>1492719.5730000001</v>
      </c>
      <c r="R342" s="60">
        <f>Ugovori_OPULJP3[[#This Row],[Bespovratna sredstva - Nacionalni dio - HRK]]/7.5345</f>
        <v>198117.93390404142</v>
      </c>
      <c r="S342" s="59">
        <v>9951463.8200000003</v>
      </c>
      <c r="T342" s="60">
        <f>Ugovori_OPULJP3[[#This Row],[Bespovratna sredstva - Ukupno (EU+Nac) HRK
= Ukupna ugovorena vrijednost bespovratnih sredstava]]/7.5345</f>
        <v>1320786.2260269427</v>
      </c>
      <c r="U342" s="59">
        <v>0</v>
      </c>
      <c r="V342" s="60">
        <f>Ugovori_OPULJP3[[#This Row],[Javni doprinos korisnika - HRK]]/7.5345</f>
        <v>0</v>
      </c>
      <c r="W342" s="59">
        <v>0</v>
      </c>
      <c r="X342" s="60">
        <f>Ugovori_OPULJP3[[#This Row],[Privatni doprinos korisnika - HRK]]/7.5345</f>
        <v>0</v>
      </c>
      <c r="Y342" s="61">
        <v>9951463.8200000003</v>
      </c>
      <c r="Z342" s="62">
        <f>Ugovori_OPULJP3[[#This Row],[UKUPNI PRIHVATLJIVI IZDACI
TOTAL ELIGIBLE EXPENDITURE
= Bespovratna sredstva ukupno + doprinos korisnika
= Ukupni prihvatljivi troškovi
= Ukupna ugovorena vrijednost projekta HRK]]/7.5345</f>
        <v>1320786.2260269427</v>
      </c>
      <c r="AA342" s="53" t="s">
        <v>37</v>
      </c>
      <c r="AB342" s="53" t="s">
        <v>34</v>
      </c>
      <c r="AC342" s="52" t="s">
        <v>1443</v>
      </c>
      <c r="AD342" s="52" t="s">
        <v>746</v>
      </c>
    </row>
    <row r="343" spans="1:30" ht="51" customHeight="1" x14ac:dyDescent="0.2">
      <c r="A343" s="50" t="s">
        <v>1444</v>
      </c>
      <c r="B343" s="51" t="s">
        <v>742</v>
      </c>
      <c r="C343" s="52" t="s">
        <v>743</v>
      </c>
      <c r="D343" s="52" t="s">
        <v>1113</v>
      </c>
      <c r="E343" s="53" t="s">
        <v>75</v>
      </c>
      <c r="F343" s="54" t="s">
        <v>1445</v>
      </c>
      <c r="G343" s="54" t="s">
        <v>1446</v>
      </c>
      <c r="H343" s="56">
        <v>43125</v>
      </c>
      <c r="I343" s="56">
        <v>44037</v>
      </c>
      <c r="J343" s="57" t="str">
        <f>IF(Ugovori_OPULJP3[[#This Row],[DATUM ZAVRŠETKA OPERACIJE]]&gt;DATE(2024,12,31),"u provedbi","završen")</f>
        <v>završen</v>
      </c>
      <c r="K343" s="55" t="s">
        <v>98</v>
      </c>
      <c r="L343" s="55" t="s">
        <v>98</v>
      </c>
      <c r="M343" s="58">
        <v>0.85</v>
      </c>
      <c r="N343" s="58">
        <v>0.15</v>
      </c>
      <c r="O343" s="59">
        <f>Ugovori_OPULJP3[[#This Row],[Bespovratna sredstva - Ukupno (EU+Nac) HRK
= Ukupna ugovorena vrijednost bespovratnih sredstava]]*Ugovori_OPULJP3[[#This Row],[EU STOPA SUFINANCIRANJA %
EU CO-FINANCING RATE %]]</f>
        <v>3316332.1879999996</v>
      </c>
      <c r="P343" s="60">
        <f>Ugovori_OPULJP3[[#This Row],[Bespovratna sredstva - EU dio - HRK]]/7.5345</f>
        <v>440152.92162718158</v>
      </c>
      <c r="Q343" s="59">
        <f>Ugovori_OPULJP3[[#This Row],[Bespovratna sredstva - Ukupno (EU+Nac) HRK
= Ukupna ugovorena vrijednost bespovratnih sredstava]]*Ugovori_OPULJP3[[#This Row],[STOPA NACIONALNOG SUFINANCIRANJA %]]</f>
        <v>585235.09199999995</v>
      </c>
      <c r="R343" s="60">
        <f>Ugovori_OPULJP3[[#This Row],[Bespovratna sredstva - Nacionalni dio - HRK]]/7.5345</f>
        <v>77674.044993032046</v>
      </c>
      <c r="S343" s="59">
        <v>3901567.28</v>
      </c>
      <c r="T343" s="60">
        <f>Ugovori_OPULJP3[[#This Row],[Bespovratna sredstva - Ukupno (EU+Nac) HRK
= Ukupna ugovorena vrijednost bespovratnih sredstava]]/7.5345</f>
        <v>517826.96662021364</v>
      </c>
      <c r="U343" s="59">
        <v>0</v>
      </c>
      <c r="V343" s="60">
        <f>Ugovori_OPULJP3[[#This Row],[Javni doprinos korisnika - HRK]]/7.5345</f>
        <v>0</v>
      </c>
      <c r="W343" s="59">
        <v>0</v>
      </c>
      <c r="X343" s="60">
        <f>Ugovori_OPULJP3[[#This Row],[Privatni doprinos korisnika - HRK]]/7.5345</f>
        <v>0</v>
      </c>
      <c r="Y343" s="61">
        <v>3901567.28</v>
      </c>
      <c r="Z343" s="62">
        <f>Ugovori_OPULJP3[[#This Row],[UKUPNI PRIHVATLJIVI IZDACI
TOTAL ELIGIBLE EXPENDITURE
= Bespovratna sredstva ukupno + doprinos korisnika
= Ukupni prihvatljivi troškovi
= Ukupna ugovorena vrijednost projekta HRK]]/7.5345</f>
        <v>517826.96662021364</v>
      </c>
      <c r="AA343" s="53" t="s">
        <v>37</v>
      </c>
      <c r="AB343" s="53" t="s">
        <v>34</v>
      </c>
      <c r="AC343" s="52" t="s">
        <v>1447</v>
      </c>
      <c r="AD343" s="52" t="s">
        <v>746</v>
      </c>
    </row>
    <row r="344" spans="1:30" ht="51" customHeight="1" x14ac:dyDescent="0.2">
      <c r="A344" s="50" t="s">
        <v>1448</v>
      </c>
      <c r="B344" s="51" t="s">
        <v>742</v>
      </c>
      <c r="C344" s="52" t="s">
        <v>743</v>
      </c>
      <c r="D344" s="52" t="s">
        <v>1113</v>
      </c>
      <c r="E344" s="53" t="s">
        <v>75</v>
      </c>
      <c r="F344" s="54" t="s">
        <v>1449</v>
      </c>
      <c r="G344" s="54" t="s">
        <v>1450</v>
      </c>
      <c r="H344" s="56">
        <v>43175</v>
      </c>
      <c r="I344" s="56">
        <v>44090</v>
      </c>
      <c r="J344" s="57" t="str">
        <f>IF(Ugovori_OPULJP3[[#This Row],[DATUM ZAVRŠETKA OPERACIJE]]&gt;DATE(2024,12,31),"u provedbi","završen")</f>
        <v>završen</v>
      </c>
      <c r="K344" s="55" t="s">
        <v>93</v>
      </c>
      <c r="L344" s="55" t="s">
        <v>93</v>
      </c>
      <c r="M344" s="58">
        <v>0.85</v>
      </c>
      <c r="N344" s="58">
        <v>0.15</v>
      </c>
      <c r="O344" s="59">
        <f>Ugovori_OPULJP3[[#This Row],[Bespovratna sredstva - Ukupno (EU+Nac) HRK
= Ukupna ugovorena vrijednost bespovratnih sredstava]]*Ugovori_OPULJP3[[#This Row],[EU STOPA SUFINANCIRANJA %
EU CO-FINANCING RATE %]]</f>
        <v>7038305.6770000001</v>
      </c>
      <c r="P344" s="60">
        <f>Ugovori_OPULJP3[[#This Row],[Bespovratna sredstva - EU dio - HRK]]/7.5345</f>
        <v>934143.69593204593</v>
      </c>
      <c r="Q344" s="59">
        <f>Ugovori_OPULJP3[[#This Row],[Bespovratna sredstva - Ukupno (EU+Nac) HRK
= Ukupna ugovorena vrijednost bespovratnih sredstava]]*Ugovori_OPULJP3[[#This Row],[STOPA NACIONALNOG SUFINANCIRANJA %]]</f>
        <v>1242053.943</v>
      </c>
      <c r="R344" s="60">
        <f>Ugovori_OPULJP3[[#This Row],[Bespovratna sredstva - Nacionalni dio - HRK]]/7.5345</f>
        <v>164848.88751741985</v>
      </c>
      <c r="S344" s="59">
        <v>8280359.6200000001</v>
      </c>
      <c r="T344" s="60">
        <f>Ugovori_OPULJP3[[#This Row],[Bespovratna sredstva - Ukupno (EU+Nac) HRK
= Ukupna ugovorena vrijednost bespovratnih sredstava]]/7.5345</f>
        <v>1098992.5834494657</v>
      </c>
      <c r="U344" s="59">
        <v>0</v>
      </c>
      <c r="V344" s="60">
        <f>Ugovori_OPULJP3[[#This Row],[Javni doprinos korisnika - HRK]]/7.5345</f>
        <v>0</v>
      </c>
      <c r="W344" s="59">
        <v>0</v>
      </c>
      <c r="X344" s="60">
        <f>Ugovori_OPULJP3[[#This Row],[Privatni doprinos korisnika - HRK]]/7.5345</f>
        <v>0</v>
      </c>
      <c r="Y344" s="61">
        <v>8280359.6200000001</v>
      </c>
      <c r="Z344" s="62">
        <f>Ugovori_OPULJP3[[#This Row],[UKUPNI PRIHVATLJIVI IZDACI
TOTAL ELIGIBLE EXPENDITURE
= Bespovratna sredstva ukupno + doprinos korisnika
= Ukupni prihvatljivi troškovi
= Ukupna ugovorena vrijednost projekta HRK]]/7.5345</f>
        <v>1098992.5834494657</v>
      </c>
      <c r="AA344" s="53" t="s">
        <v>37</v>
      </c>
      <c r="AB344" s="53" t="s">
        <v>34</v>
      </c>
      <c r="AC344" s="52" t="s">
        <v>1451</v>
      </c>
      <c r="AD344" s="52" t="s">
        <v>746</v>
      </c>
    </row>
    <row r="345" spans="1:30" ht="51" customHeight="1" x14ac:dyDescent="0.2">
      <c r="A345" s="50" t="s">
        <v>1452</v>
      </c>
      <c r="B345" s="51" t="s">
        <v>742</v>
      </c>
      <c r="C345" s="52" t="s">
        <v>743</v>
      </c>
      <c r="D345" s="52" t="s">
        <v>1113</v>
      </c>
      <c r="E345" s="53" t="s">
        <v>75</v>
      </c>
      <c r="F345" s="54" t="s">
        <v>1453</v>
      </c>
      <c r="G345" s="54" t="s">
        <v>1454</v>
      </c>
      <c r="H345" s="56">
        <v>43175</v>
      </c>
      <c r="I345" s="56">
        <v>44090</v>
      </c>
      <c r="J345" s="57" t="str">
        <f>IF(Ugovori_OPULJP3[[#This Row],[DATUM ZAVRŠETKA OPERACIJE]]&gt;DATE(2024,12,31),"u provedbi","završen")</f>
        <v>završen</v>
      </c>
      <c r="K345" s="55" t="s">
        <v>93</v>
      </c>
      <c r="L345" s="55" t="s">
        <v>93</v>
      </c>
      <c r="M345" s="58">
        <v>0.85</v>
      </c>
      <c r="N345" s="58">
        <v>0.15</v>
      </c>
      <c r="O345" s="59">
        <f>Ugovori_OPULJP3[[#This Row],[Bespovratna sredstva - Ukupno (EU+Nac) HRK
= Ukupna ugovorena vrijednost bespovratnih sredstava]]*Ugovori_OPULJP3[[#This Row],[EU STOPA SUFINANCIRANJA %
EU CO-FINANCING RATE %]]</f>
        <v>7123735.9044999992</v>
      </c>
      <c r="P345" s="60">
        <f>Ugovori_OPULJP3[[#This Row],[Bespovratna sredstva - EU dio - HRK]]/7.5345</f>
        <v>945482.23564934614</v>
      </c>
      <c r="Q345" s="59">
        <f>Ugovori_OPULJP3[[#This Row],[Bespovratna sredstva - Ukupno (EU+Nac) HRK
= Ukupna ugovorena vrijednost bespovratnih sredstava]]*Ugovori_OPULJP3[[#This Row],[STOPA NACIONALNOG SUFINANCIRANJA %]]</f>
        <v>1257129.8654999998</v>
      </c>
      <c r="R345" s="60">
        <f>Ugovori_OPULJP3[[#This Row],[Bespovratna sredstva - Nacionalni dio - HRK]]/7.5345</f>
        <v>166849.80629106108</v>
      </c>
      <c r="S345" s="59">
        <v>8380865.7699999996</v>
      </c>
      <c r="T345" s="60">
        <f>Ugovori_OPULJP3[[#This Row],[Bespovratna sredstva - Ukupno (EU+Nac) HRK
= Ukupna ugovorena vrijednost bespovratnih sredstava]]/7.5345</f>
        <v>1112332.0419404074</v>
      </c>
      <c r="U345" s="59">
        <v>0</v>
      </c>
      <c r="V345" s="60">
        <f>Ugovori_OPULJP3[[#This Row],[Javni doprinos korisnika - HRK]]/7.5345</f>
        <v>0</v>
      </c>
      <c r="W345" s="59">
        <v>0</v>
      </c>
      <c r="X345" s="60">
        <f>Ugovori_OPULJP3[[#This Row],[Privatni doprinos korisnika - HRK]]/7.5345</f>
        <v>0</v>
      </c>
      <c r="Y345" s="61">
        <v>8380865.7699999996</v>
      </c>
      <c r="Z345" s="62">
        <f>Ugovori_OPULJP3[[#This Row],[UKUPNI PRIHVATLJIVI IZDACI
TOTAL ELIGIBLE EXPENDITURE
= Bespovratna sredstva ukupno + doprinos korisnika
= Ukupni prihvatljivi troškovi
= Ukupna ugovorena vrijednost projekta HRK]]/7.5345</f>
        <v>1112332.0419404074</v>
      </c>
      <c r="AA345" s="53" t="s">
        <v>37</v>
      </c>
      <c r="AB345" s="53" t="s">
        <v>34</v>
      </c>
      <c r="AC345" s="52" t="s">
        <v>1455</v>
      </c>
      <c r="AD345" s="52" t="s">
        <v>746</v>
      </c>
    </row>
    <row r="346" spans="1:30" ht="51" customHeight="1" x14ac:dyDescent="0.2">
      <c r="A346" s="50" t="s">
        <v>1456</v>
      </c>
      <c r="B346" s="51" t="s">
        <v>742</v>
      </c>
      <c r="C346" s="52" t="s">
        <v>743</v>
      </c>
      <c r="D346" s="52" t="s">
        <v>1113</v>
      </c>
      <c r="E346" s="53" t="s">
        <v>75</v>
      </c>
      <c r="F346" s="54" t="s">
        <v>1457</v>
      </c>
      <c r="G346" s="54" t="s">
        <v>1458</v>
      </c>
      <c r="H346" s="56">
        <v>43125</v>
      </c>
      <c r="I346" s="56">
        <v>44037</v>
      </c>
      <c r="J346" s="57" t="str">
        <f>IF(Ugovori_OPULJP3[[#This Row],[DATUM ZAVRŠETKA OPERACIJE]]&gt;DATE(2024,12,31),"u provedbi","završen")</f>
        <v>završen</v>
      </c>
      <c r="K346" s="55" t="s">
        <v>424</v>
      </c>
      <c r="L346" s="55" t="s">
        <v>424</v>
      </c>
      <c r="M346" s="58">
        <v>0.85</v>
      </c>
      <c r="N346" s="58">
        <v>0.15</v>
      </c>
      <c r="O346" s="59">
        <f>Ugovori_OPULJP3[[#This Row],[Bespovratna sredstva - Ukupno (EU+Nac) HRK
= Ukupna ugovorena vrijednost bespovratnih sredstava]]*Ugovori_OPULJP3[[#This Row],[EU STOPA SUFINANCIRANJA %
EU CO-FINANCING RATE %]]</f>
        <v>780259.55700000003</v>
      </c>
      <c r="P346" s="60">
        <f>Ugovori_OPULJP3[[#This Row],[Bespovratna sredstva - EU dio - HRK]]/7.5345</f>
        <v>103558.239697392</v>
      </c>
      <c r="Q346" s="59">
        <f>Ugovori_OPULJP3[[#This Row],[Bespovratna sredstva - Ukupno (EU+Nac) HRK
= Ukupna ugovorena vrijednost bespovratnih sredstava]]*Ugovori_OPULJP3[[#This Row],[STOPA NACIONALNOG SUFINANCIRANJA %]]</f>
        <v>137692.86300000001</v>
      </c>
      <c r="R346" s="60">
        <f>Ugovori_OPULJP3[[#This Row],[Bespovratna sredstva - Nacionalni dio - HRK]]/7.5345</f>
        <v>18274.983476010351</v>
      </c>
      <c r="S346" s="59">
        <v>917952.42</v>
      </c>
      <c r="T346" s="60">
        <f>Ugovori_OPULJP3[[#This Row],[Bespovratna sredstva - Ukupno (EU+Nac) HRK
= Ukupna ugovorena vrijednost bespovratnih sredstava]]/7.5345</f>
        <v>121833.22317340235</v>
      </c>
      <c r="U346" s="59">
        <v>0</v>
      </c>
      <c r="V346" s="60">
        <f>Ugovori_OPULJP3[[#This Row],[Javni doprinos korisnika - HRK]]/7.5345</f>
        <v>0</v>
      </c>
      <c r="W346" s="59">
        <v>0</v>
      </c>
      <c r="X346" s="60">
        <f>Ugovori_OPULJP3[[#This Row],[Privatni doprinos korisnika - HRK]]/7.5345</f>
        <v>0</v>
      </c>
      <c r="Y346" s="61">
        <v>917952.42</v>
      </c>
      <c r="Z346" s="62">
        <f>Ugovori_OPULJP3[[#This Row],[UKUPNI PRIHVATLJIVI IZDACI
TOTAL ELIGIBLE EXPENDITURE
= Bespovratna sredstva ukupno + doprinos korisnika
= Ukupni prihvatljivi troškovi
= Ukupna ugovorena vrijednost projekta HRK]]/7.5345</f>
        <v>121833.22317340235</v>
      </c>
      <c r="AA346" s="53" t="s">
        <v>37</v>
      </c>
      <c r="AB346" s="53" t="s">
        <v>34</v>
      </c>
      <c r="AC346" s="52" t="s">
        <v>1459</v>
      </c>
      <c r="AD346" s="52" t="s">
        <v>746</v>
      </c>
    </row>
    <row r="347" spans="1:30" ht="51" customHeight="1" x14ac:dyDescent="0.2">
      <c r="A347" s="50" t="s">
        <v>1460</v>
      </c>
      <c r="B347" s="51" t="s">
        <v>742</v>
      </c>
      <c r="C347" s="52" t="s">
        <v>743</v>
      </c>
      <c r="D347" s="52" t="s">
        <v>1113</v>
      </c>
      <c r="E347" s="53" t="s">
        <v>75</v>
      </c>
      <c r="F347" s="54" t="s">
        <v>1461</v>
      </c>
      <c r="G347" s="54" t="s">
        <v>1462</v>
      </c>
      <c r="H347" s="56">
        <v>43125</v>
      </c>
      <c r="I347" s="56">
        <v>44037</v>
      </c>
      <c r="J347" s="57" t="str">
        <f>IF(Ugovori_OPULJP3[[#This Row],[DATUM ZAVRŠETKA OPERACIJE]]&gt;DATE(2024,12,31),"u provedbi","završen")</f>
        <v>završen</v>
      </c>
      <c r="K347" s="55" t="s">
        <v>98</v>
      </c>
      <c r="L347" s="55" t="s">
        <v>98</v>
      </c>
      <c r="M347" s="58">
        <v>0.85</v>
      </c>
      <c r="N347" s="58">
        <v>0.15</v>
      </c>
      <c r="O347" s="59">
        <f>Ugovori_OPULJP3[[#This Row],[Bespovratna sredstva - Ukupno (EU+Nac) HRK
= Ukupna ugovorena vrijednost bespovratnih sredstava]]*Ugovori_OPULJP3[[#This Row],[EU STOPA SUFINANCIRANJA %
EU CO-FINANCING RATE %]]</f>
        <v>3595182.9499999997</v>
      </c>
      <c r="P347" s="60">
        <f>Ugovori_OPULJP3[[#This Row],[Bespovratna sredstva - EU dio - HRK]]/7.5345</f>
        <v>477162.77788838005</v>
      </c>
      <c r="Q347" s="59">
        <f>Ugovori_OPULJP3[[#This Row],[Bespovratna sredstva - Ukupno (EU+Nac) HRK
= Ukupna ugovorena vrijednost bespovratnih sredstava]]*Ugovori_OPULJP3[[#This Row],[STOPA NACIONALNOG SUFINANCIRANJA %]]</f>
        <v>634444.04999999993</v>
      </c>
      <c r="R347" s="60">
        <f>Ugovori_OPULJP3[[#This Row],[Bespovratna sredstva - Nacionalni dio - HRK]]/7.5345</f>
        <v>84205.196097949418</v>
      </c>
      <c r="S347" s="59">
        <v>4229627</v>
      </c>
      <c r="T347" s="60">
        <f>Ugovori_OPULJP3[[#This Row],[Bespovratna sredstva - Ukupno (EU+Nac) HRK
= Ukupna ugovorena vrijednost bespovratnih sredstava]]/7.5345</f>
        <v>561367.97398632951</v>
      </c>
      <c r="U347" s="59">
        <v>0</v>
      </c>
      <c r="V347" s="60">
        <f>Ugovori_OPULJP3[[#This Row],[Javni doprinos korisnika - HRK]]/7.5345</f>
        <v>0</v>
      </c>
      <c r="W347" s="59">
        <v>0</v>
      </c>
      <c r="X347" s="60">
        <f>Ugovori_OPULJP3[[#This Row],[Privatni doprinos korisnika - HRK]]/7.5345</f>
        <v>0</v>
      </c>
      <c r="Y347" s="61">
        <v>4229627</v>
      </c>
      <c r="Z347" s="62">
        <f>Ugovori_OPULJP3[[#This Row],[UKUPNI PRIHVATLJIVI IZDACI
TOTAL ELIGIBLE EXPENDITURE
= Bespovratna sredstva ukupno + doprinos korisnika
= Ukupni prihvatljivi troškovi
= Ukupna ugovorena vrijednost projekta HRK]]/7.5345</f>
        <v>561367.97398632951</v>
      </c>
      <c r="AA347" s="53" t="s">
        <v>37</v>
      </c>
      <c r="AB347" s="53" t="s">
        <v>34</v>
      </c>
      <c r="AC347" s="52" t="s">
        <v>1463</v>
      </c>
      <c r="AD347" s="52" t="s">
        <v>746</v>
      </c>
    </row>
    <row r="348" spans="1:30" ht="63.75" customHeight="1" x14ac:dyDescent="0.2">
      <c r="A348" s="50" t="s">
        <v>1464</v>
      </c>
      <c r="B348" s="51" t="s">
        <v>742</v>
      </c>
      <c r="C348" s="52" t="s">
        <v>743</v>
      </c>
      <c r="D348" s="52" t="s">
        <v>1113</v>
      </c>
      <c r="E348" s="53" t="s">
        <v>75</v>
      </c>
      <c r="F348" s="54" t="s">
        <v>1465</v>
      </c>
      <c r="G348" s="54" t="s">
        <v>1466</v>
      </c>
      <c r="H348" s="56">
        <v>43175</v>
      </c>
      <c r="I348" s="56">
        <v>44090</v>
      </c>
      <c r="J348" s="57" t="str">
        <f>IF(Ugovori_OPULJP3[[#This Row],[DATUM ZAVRŠETKA OPERACIJE]]&gt;DATE(2024,12,31),"u provedbi","završen")</f>
        <v>završen</v>
      </c>
      <c r="K348" s="55" t="s">
        <v>129</v>
      </c>
      <c r="L348" s="55" t="s">
        <v>129</v>
      </c>
      <c r="M348" s="58">
        <v>0.85</v>
      </c>
      <c r="N348" s="58">
        <v>0.15</v>
      </c>
      <c r="O348" s="59">
        <f>Ugovori_OPULJP3[[#This Row],[Bespovratna sredstva - Ukupno (EU+Nac) HRK
= Ukupna ugovorena vrijednost bespovratnih sredstava]]*Ugovori_OPULJP3[[#This Row],[EU STOPA SUFINANCIRANJA %
EU CO-FINANCING RATE %]]</f>
        <v>2676225</v>
      </c>
      <c r="P348" s="60">
        <f>Ugovori_OPULJP3[[#This Row],[Bespovratna sredstva - EU dio - HRK]]/7.5345</f>
        <v>355196.09794943262</v>
      </c>
      <c r="Q348" s="59">
        <f>Ugovori_OPULJP3[[#This Row],[Bespovratna sredstva - Ukupno (EU+Nac) HRK
= Ukupna ugovorena vrijednost bespovratnih sredstava]]*Ugovori_OPULJP3[[#This Row],[STOPA NACIONALNOG SUFINANCIRANJA %]]</f>
        <v>472275</v>
      </c>
      <c r="R348" s="60">
        <f>Ugovori_OPULJP3[[#This Row],[Bespovratna sredstva - Nacionalni dio - HRK]]/7.5345</f>
        <v>62681.664344017518</v>
      </c>
      <c r="S348" s="59">
        <v>3148500</v>
      </c>
      <c r="T348" s="60">
        <f>Ugovori_OPULJP3[[#This Row],[Bespovratna sredstva - Ukupno (EU+Nac) HRK
= Ukupna ugovorena vrijednost bespovratnih sredstava]]/7.5345</f>
        <v>417877.76229345013</v>
      </c>
      <c r="U348" s="59">
        <v>0</v>
      </c>
      <c r="V348" s="60">
        <f>Ugovori_OPULJP3[[#This Row],[Javni doprinos korisnika - HRK]]/7.5345</f>
        <v>0</v>
      </c>
      <c r="W348" s="59">
        <v>0</v>
      </c>
      <c r="X348" s="60">
        <f>Ugovori_OPULJP3[[#This Row],[Privatni doprinos korisnika - HRK]]/7.5345</f>
        <v>0</v>
      </c>
      <c r="Y348" s="61">
        <v>3148500</v>
      </c>
      <c r="Z348" s="62">
        <f>Ugovori_OPULJP3[[#This Row],[UKUPNI PRIHVATLJIVI IZDACI
TOTAL ELIGIBLE EXPENDITURE
= Bespovratna sredstva ukupno + doprinos korisnika
= Ukupni prihvatljivi troškovi
= Ukupna ugovorena vrijednost projekta HRK]]/7.5345</f>
        <v>417877.76229345013</v>
      </c>
      <c r="AA348" s="53" t="s">
        <v>37</v>
      </c>
      <c r="AB348" s="53" t="s">
        <v>34</v>
      </c>
      <c r="AC348" s="52" t="s">
        <v>1467</v>
      </c>
      <c r="AD348" s="52" t="s">
        <v>746</v>
      </c>
    </row>
    <row r="349" spans="1:30" ht="51" customHeight="1" x14ac:dyDescent="0.2">
      <c r="A349" s="50" t="s">
        <v>1468</v>
      </c>
      <c r="B349" s="51" t="s">
        <v>742</v>
      </c>
      <c r="C349" s="52" t="s">
        <v>743</v>
      </c>
      <c r="D349" s="52" t="s">
        <v>1113</v>
      </c>
      <c r="E349" s="53" t="s">
        <v>75</v>
      </c>
      <c r="F349" s="54" t="s">
        <v>1257</v>
      </c>
      <c r="G349" s="54" t="s">
        <v>1469</v>
      </c>
      <c r="H349" s="56">
        <v>43125</v>
      </c>
      <c r="I349" s="56">
        <v>44037</v>
      </c>
      <c r="J349" s="57" t="str">
        <f>IF(Ugovori_OPULJP3[[#This Row],[DATUM ZAVRŠETKA OPERACIJE]]&gt;DATE(2024,12,31),"u provedbi","završen")</f>
        <v>završen</v>
      </c>
      <c r="K349" s="55" t="s">
        <v>185</v>
      </c>
      <c r="L349" s="55" t="s">
        <v>185</v>
      </c>
      <c r="M349" s="58">
        <v>0.85</v>
      </c>
      <c r="N349" s="58">
        <v>0.15</v>
      </c>
      <c r="O349" s="59">
        <f>Ugovori_OPULJP3[[#This Row],[Bespovratna sredstva - Ukupno (EU+Nac) HRK
= Ukupna ugovorena vrijednost bespovratnih sredstava]]*Ugovori_OPULJP3[[#This Row],[EU STOPA SUFINANCIRANJA %
EU CO-FINANCING RATE %]]</f>
        <v>2130633.4939999999</v>
      </c>
      <c r="P349" s="60">
        <f>Ugovori_OPULJP3[[#This Row],[Bespovratna sredstva - EU dio - HRK]]/7.5345</f>
        <v>282783.66102594731</v>
      </c>
      <c r="Q349" s="59">
        <f>Ugovori_OPULJP3[[#This Row],[Bespovratna sredstva - Ukupno (EU+Nac) HRK
= Ukupna ugovorena vrijednost bespovratnih sredstava]]*Ugovori_OPULJP3[[#This Row],[STOPA NACIONALNOG SUFINANCIRANJA %]]</f>
        <v>375994.14600000001</v>
      </c>
      <c r="R349" s="60">
        <f>Ugovori_OPULJP3[[#This Row],[Bespovratna sredstva - Nacionalni dio - HRK]]/7.5345</f>
        <v>49902.999004578938</v>
      </c>
      <c r="S349" s="59">
        <v>2506627.64</v>
      </c>
      <c r="T349" s="60">
        <f>Ugovori_OPULJP3[[#This Row],[Bespovratna sredstva - Ukupno (EU+Nac) HRK
= Ukupna ugovorena vrijednost bespovratnih sredstava]]/7.5345</f>
        <v>332686.66003052623</v>
      </c>
      <c r="U349" s="59">
        <v>0</v>
      </c>
      <c r="V349" s="60">
        <f>Ugovori_OPULJP3[[#This Row],[Javni doprinos korisnika - HRK]]/7.5345</f>
        <v>0</v>
      </c>
      <c r="W349" s="59">
        <v>0</v>
      </c>
      <c r="X349" s="60">
        <f>Ugovori_OPULJP3[[#This Row],[Privatni doprinos korisnika - HRK]]/7.5345</f>
        <v>0</v>
      </c>
      <c r="Y349" s="61">
        <v>2506627.64</v>
      </c>
      <c r="Z349" s="62">
        <f>Ugovori_OPULJP3[[#This Row],[UKUPNI PRIHVATLJIVI IZDACI
TOTAL ELIGIBLE EXPENDITURE
= Bespovratna sredstva ukupno + doprinos korisnika
= Ukupni prihvatljivi troškovi
= Ukupna ugovorena vrijednost projekta HRK]]/7.5345</f>
        <v>332686.66003052623</v>
      </c>
      <c r="AA349" s="53" t="s">
        <v>37</v>
      </c>
      <c r="AB349" s="53" t="s">
        <v>34</v>
      </c>
      <c r="AC349" s="52" t="s">
        <v>1470</v>
      </c>
      <c r="AD349" s="52" t="s">
        <v>746</v>
      </c>
    </row>
    <row r="350" spans="1:30" ht="51" customHeight="1" x14ac:dyDescent="0.2">
      <c r="A350" s="50" t="s">
        <v>1471</v>
      </c>
      <c r="B350" s="51" t="s">
        <v>742</v>
      </c>
      <c r="C350" s="52" t="s">
        <v>743</v>
      </c>
      <c r="D350" s="52" t="s">
        <v>1113</v>
      </c>
      <c r="E350" s="53" t="s">
        <v>75</v>
      </c>
      <c r="F350" s="54" t="s">
        <v>1472</v>
      </c>
      <c r="G350" s="54" t="s">
        <v>1473</v>
      </c>
      <c r="H350" s="56">
        <v>43125</v>
      </c>
      <c r="I350" s="56">
        <v>44037</v>
      </c>
      <c r="J350" s="57" t="str">
        <f>IF(Ugovori_OPULJP3[[#This Row],[DATUM ZAVRŠETKA OPERACIJE]]&gt;DATE(2024,12,31),"u provedbi","završen")</f>
        <v>završen</v>
      </c>
      <c r="K350" s="55" t="s">
        <v>93</v>
      </c>
      <c r="L350" s="55" t="s">
        <v>93</v>
      </c>
      <c r="M350" s="58">
        <v>0.85</v>
      </c>
      <c r="N350" s="58">
        <v>0.15</v>
      </c>
      <c r="O350" s="59">
        <f>Ugovori_OPULJP3[[#This Row],[Bespovratna sredstva - Ukupno (EU+Nac) HRK
= Ukupna ugovorena vrijednost bespovratnih sredstava]]*Ugovori_OPULJP3[[#This Row],[EU STOPA SUFINANCIRANJA %
EU CO-FINANCING RATE %]]</f>
        <v>5887998.0164999999</v>
      </c>
      <c r="P350" s="60">
        <f>Ugovori_OPULJP3[[#This Row],[Bespovratna sredstva - EU dio - HRK]]/7.5345</f>
        <v>781471.6326896277</v>
      </c>
      <c r="Q350" s="59">
        <f>Ugovori_OPULJP3[[#This Row],[Bespovratna sredstva - Ukupno (EU+Nac) HRK
= Ukupna ugovorena vrijednost bespovratnih sredstava]]*Ugovori_OPULJP3[[#This Row],[STOPA NACIONALNOG SUFINANCIRANJA %]]</f>
        <v>1039058.4735</v>
      </c>
      <c r="R350" s="60">
        <f>Ugovori_OPULJP3[[#This Row],[Bespovratna sredstva - Nacionalni dio - HRK]]/7.5345</f>
        <v>137906.75870993428</v>
      </c>
      <c r="S350" s="59">
        <v>6927056.4900000002</v>
      </c>
      <c r="T350" s="60">
        <f>Ugovori_OPULJP3[[#This Row],[Bespovratna sredstva - Ukupno (EU+Nac) HRK
= Ukupna ugovorena vrijednost bespovratnih sredstava]]/7.5345</f>
        <v>919378.39139956201</v>
      </c>
      <c r="U350" s="59">
        <v>0</v>
      </c>
      <c r="V350" s="60">
        <f>Ugovori_OPULJP3[[#This Row],[Javni doprinos korisnika - HRK]]/7.5345</f>
        <v>0</v>
      </c>
      <c r="W350" s="59">
        <v>0</v>
      </c>
      <c r="X350" s="60">
        <f>Ugovori_OPULJP3[[#This Row],[Privatni doprinos korisnika - HRK]]/7.5345</f>
        <v>0</v>
      </c>
      <c r="Y350" s="61">
        <v>6927056.4900000002</v>
      </c>
      <c r="Z350" s="62">
        <f>Ugovori_OPULJP3[[#This Row],[UKUPNI PRIHVATLJIVI IZDACI
TOTAL ELIGIBLE EXPENDITURE
= Bespovratna sredstva ukupno + doprinos korisnika
= Ukupni prihvatljivi troškovi
= Ukupna ugovorena vrijednost projekta HRK]]/7.5345</f>
        <v>919378.39139956201</v>
      </c>
      <c r="AA350" s="53" t="s">
        <v>37</v>
      </c>
      <c r="AB350" s="53" t="s">
        <v>34</v>
      </c>
      <c r="AC350" s="52" t="s">
        <v>1474</v>
      </c>
      <c r="AD350" s="52" t="s">
        <v>746</v>
      </c>
    </row>
    <row r="351" spans="1:30" ht="51" customHeight="1" x14ac:dyDescent="0.2">
      <c r="A351" s="50" t="s">
        <v>1475</v>
      </c>
      <c r="B351" s="51" t="s">
        <v>742</v>
      </c>
      <c r="C351" s="52" t="s">
        <v>743</v>
      </c>
      <c r="D351" s="52" t="s">
        <v>1113</v>
      </c>
      <c r="E351" s="53" t="s">
        <v>75</v>
      </c>
      <c r="F351" s="54" t="s">
        <v>1476</v>
      </c>
      <c r="G351" s="54" t="s">
        <v>1477</v>
      </c>
      <c r="H351" s="56">
        <v>43119</v>
      </c>
      <c r="I351" s="56">
        <v>44031</v>
      </c>
      <c r="J351" s="57" t="str">
        <f>IF(Ugovori_OPULJP3[[#This Row],[DATUM ZAVRŠETKA OPERACIJE]]&gt;DATE(2024,12,31),"u provedbi","završen")</f>
        <v>završen</v>
      </c>
      <c r="K351" s="55" t="s">
        <v>172</v>
      </c>
      <c r="L351" s="55" t="s">
        <v>172</v>
      </c>
      <c r="M351" s="58">
        <v>0.85</v>
      </c>
      <c r="N351" s="58">
        <v>0.15</v>
      </c>
      <c r="O351" s="59">
        <f>Ugovori_OPULJP3[[#This Row],[Bespovratna sredstva - Ukupno (EU+Nac) HRK
= Ukupna ugovorena vrijednost bespovratnih sredstava]]*Ugovori_OPULJP3[[#This Row],[EU STOPA SUFINANCIRANJA %
EU CO-FINANCING RATE %]]</f>
        <v>7948512.4349999996</v>
      </c>
      <c r="P351" s="60">
        <f>Ugovori_OPULJP3[[#This Row],[Bespovratna sredstva - EU dio - HRK]]/7.5345</f>
        <v>1054948.8930917778</v>
      </c>
      <c r="Q351" s="59">
        <f>Ugovori_OPULJP3[[#This Row],[Bespovratna sredstva - Ukupno (EU+Nac) HRK
= Ukupna ugovorena vrijednost bespovratnih sredstava]]*Ugovori_OPULJP3[[#This Row],[STOPA NACIONALNOG SUFINANCIRANJA %]]</f>
        <v>1402678.6649999998</v>
      </c>
      <c r="R351" s="60">
        <f>Ugovori_OPULJP3[[#This Row],[Bespovratna sredstva - Nacionalni dio - HRK]]/7.5345</f>
        <v>186167.4517220784</v>
      </c>
      <c r="S351" s="59">
        <v>9351191.0999999996</v>
      </c>
      <c r="T351" s="60">
        <f>Ugovori_OPULJP3[[#This Row],[Bespovratna sredstva - Ukupno (EU+Nac) HRK
= Ukupna ugovorena vrijednost bespovratnih sredstava]]/7.5345</f>
        <v>1241116.3448138561</v>
      </c>
      <c r="U351" s="59">
        <v>0</v>
      </c>
      <c r="V351" s="60">
        <f>Ugovori_OPULJP3[[#This Row],[Javni doprinos korisnika - HRK]]/7.5345</f>
        <v>0</v>
      </c>
      <c r="W351" s="59">
        <v>0</v>
      </c>
      <c r="X351" s="60">
        <f>Ugovori_OPULJP3[[#This Row],[Privatni doprinos korisnika - HRK]]/7.5345</f>
        <v>0</v>
      </c>
      <c r="Y351" s="61">
        <v>9351191.0999999996</v>
      </c>
      <c r="Z351" s="62">
        <f>Ugovori_OPULJP3[[#This Row],[UKUPNI PRIHVATLJIVI IZDACI
TOTAL ELIGIBLE EXPENDITURE
= Bespovratna sredstva ukupno + doprinos korisnika
= Ukupni prihvatljivi troškovi
= Ukupna ugovorena vrijednost projekta HRK]]/7.5345</f>
        <v>1241116.3448138561</v>
      </c>
      <c r="AA351" s="53" t="s">
        <v>37</v>
      </c>
      <c r="AB351" s="53" t="s">
        <v>34</v>
      </c>
      <c r="AC351" s="52" t="s">
        <v>1478</v>
      </c>
      <c r="AD351" s="52" t="s">
        <v>746</v>
      </c>
    </row>
    <row r="352" spans="1:30" ht="51" customHeight="1" x14ac:dyDescent="0.2">
      <c r="A352" s="50" t="s">
        <v>1479</v>
      </c>
      <c r="B352" s="51" t="s">
        <v>742</v>
      </c>
      <c r="C352" s="52" t="s">
        <v>743</v>
      </c>
      <c r="D352" s="52" t="s">
        <v>1113</v>
      </c>
      <c r="E352" s="53" t="s">
        <v>75</v>
      </c>
      <c r="F352" s="54" t="s">
        <v>1480</v>
      </c>
      <c r="G352" s="54" t="s">
        <v>1481</v>
      </c>
      <c r="H352" s="56">
        <v>43125</v>
      </c>
      <c r="I352" s="56">
        <v>44037</v>
      </c>
      <c r="J352" s="57" t="str">
        <f>IF(Ugovori_OPULJP3[[#This Row],[DATUM ZAVRŠETKA OPERACIJE]]&gt;DATE(2024,12,31),"u provedbi","završen")</f>
        <v>završen</v>
      </c>
      <c r="K352" s="55" t="s">
        <v>103</v>
      </c>
      <c r="L352" s="55" t="s">
        <v>103</v>
      </c>
      <c r="M352" s="58">
        <v>0.85</v>
      </c>
      <c r="N352" s="58">
        <v>0.15</v>
      </c>
      <c r="O352" s="59">
        <f>Ugovori_OPULJP3[[#This Row],[Bespovratna sredstva - Ukupno (EU+Nac) HRK
= Ukupna ugovorena vrijednost bespovratnih sredstava]]*Ugovori_OPULJP3[[#This Row],[EU STOPA SUFINANCIRANJA %
EU CO-FINANCING RATE %]]</f>
        <v>3543905</v>
      </c>
      <c r="P352" s="60">
        <f>Ugovori_OPULJP3[[#This Row],[Bespovratna sredstva - EU dio - HRK]]/7.5345</f>
        <v>470357.02435463533</v>
      </c>
      <c r="Q352" s="59">
        <f>Ugovori_OPULJP3[[#This Row],[Bespovratna sredstva - Ukupno (EU+Nac) HRK
= Ukupna ugovorena vrijednost bespovratnih sredstava]]*Ugovori_OPULJP3[[#This Row],[STOPA NACIONALNOG SUFINANCIRANJA %]]</f>
        <v>625395</v>
      </c>
      <c r="R352" s="60">
        <f>Ugovori_OPULJP3[[#This Row],[Bespovratna sredstva - Nacionalni dio - HRK]]/7.5345</f>
        <v>83004.180768465056</v>
      </c>
      <c r="S352" s="59">
        <v>4169300</v>
      </c>
      <c r="T352" s="60">
        <f>Ugovori_OPULJP3[[#This Row],[Bespovratna sredstva - Ukupno (EU+Nac) HRK
= Ukupna ugovorena vrijednost bespovratnih sredstava]]/7.5345</f>
        <v>553361.20512310043</v>
      </c>
      <c r="U352" s="59">
        <v>0</v>
      </c>
      <c r="V352" s="60">
        <f>Ugovori_OPULJP3[[#This Row],[Javni doprinos korisnika - HRK]]/7.5345</f>
        <v>0</v>
      </c>
      <c r="W352" s="59">
        <v>0</v>
      </c>
      <c r="X352" s="60">
        <f>Ugovori_OPULJP3[[#This Row],[Privatni doprinos korisnika - HRK]]/7.5345</f>
        <v>0</v>
      </c>
      <c r="Y352" s="61">
        <v>4169300</v>
      </c>
      <c r="Z352" s="62">
        <f>Ugovori_OPULJP3[[#This Row],[UKUPNI PRIHVATLJIVI IZDACI
TOTAL ELIGIBLE EXPENDITURE
= Bespovratna sredstva ukupno + doprinos korisnika
= Ukupni prihvatljivi troškovi
= Ukupna ugovorena vrijednost projekta HRK]]/7.5345</f>
        <v>553361.20512310043</v>
      </c>
      <c r="AA352" s="53" t="s">
        <v>37</v>
      </c>
      <c r="AB352" s="53" t="s">
        <v>34</v>
      </c>
      <c r="AC352" s="52" t="s">
        <v>1482</v>
      </c>
      <c r="AD352" s="52" t="s">
        <v>746</v>
      </c>
    </row>
    <row r="353" spans="1:30" ht="51" customHeight="1" x14ac:dyDescent="0.2">
      <c r="A353" s="50" t="s">
        <v>1483</v>
      </c>
      <c r="B353" s="51" t="s">
        <v>742</v>
      </c>
      <c r="C353" s="52" t="s">
        <v>743</v>
      </c>
      <c r="D353" s="52" t="s">
        <v>1113</v>
      </c>
      <c r="E353" s="53" t="s">
        <v>75</v>
      </c>
      <c r="F353" s="54" t="s">
        <v>1484</v>
      </c>
      <c r="G353" s="54" t="s">
        <v>1485</v>
      </c>
      <c r="H353" s="56">
        <v>43125</v>
      </c>
      <c r="I353" s="56">
        <v>44037</v>
      </c>
      <c r="J353" s="57" t="str">
        <f>IF(Ugovori_OPULJP3[[#This Row],[DATUM ZAVRŠETKA OPERACIJE]]&gt;DATE(2024,12,31),"u provedbi","završen")</f>
        <v>završen</v>
      </c>
      <c r="K353" s="55" t="s">
        <v>185</v>
      </c>
      <c r="L353" s="55" t="s">
        <v>185</v>
      </c>
      <c r="M353" s="58">
        <v>0.85</v>
      </c>
      <c r="N353" s="58">
        <v>0.15</v>
      </c>
      <c r="O353" s="59">
        <f>Ugovori_OPULJP3[[#This Row],[Bespovratna sredstva - Ukupno (EU+Nac) HRK
= Ukupna ugovorena vrijednost bespovratnih sredstava]]*Ugovori_OPULJP3[[#This Row],[EU STOPA SUFINANCIRANJA %
EU CO-FINANCING RATE %]]</f>
        <v>4272700.2955</v>
      </c>
      <c r="P353" s="60">
        <f>Ugovori_OPULJP3[[#This Row],[Bespovratna sredstva - EU dio - HRK]]/7.5345</f>
        <v>567084.78273276263</v>
      </c>
      <c r="Q353" s="59">
        <f>Ugovori_OPULJP3[[#This Row],[Bespovratna sredstva - Ukupno (EU+Nac) HRK
= Ukupna ugovorena vrijednost bespovratnih sredstava]]*Ugovori_OPULJP3[[#This Row],[STOPA NACIONALNOG SUFINANCIRANJA %]]</f>
        <v>754005.93450000009</v>
      </c>
      <c r="R353" s="60">
        <f>Ugovori_OPULJP3[[#This Row],[Bespovratna sredstva - Nacionalni dio - HRK]]/7.5345</f>
        <v>100073.78518813459</v>
      </c>
      <c r="S353" s="59">
        <v>5026706.2300000004</v>
      </c>
      <c r="T353" s="60">
        <f>Ugovori_OPULJP3[[#This Row],[Bespovratna sredstva - Ukupno (EU+Nac) HRK
= Ukupna ugovorena vrijednost bespovratnih sredstava]]/7.5345</f>
        <v>667158.56792089727</v>
      </c>
      <c r="U353" s="59">
        <v>0</v>
      </c>
      <c r="V353" s="60">
        <f>Ugovori_OPULJP3[[#This Row],[Javni doprinos korisnika - HRK]]/7.5345</f>
        <v>0</v>
      </c>
      <c r="W353" s="59">
        <v>0</v>
      </c>
      <c r="X353" s="60">
        <f>Ugovori_OPULJP3[[#This Row],[Privatni doprinos korisnika - HRK]]/7.5345</f>
        <v>0</v>
      </c>
      <c r="Y353" s="61">
        <v>5026706.2300000004</v>
      </c>
      <c r="Z353" s="62">
        <f>Ugovori_OPULJP3[[#This Row],[UKUPNI PRIHVATLJIVI IZDACI
TOTAL ELIGIBLE EXPENDITURE
= Bespovratna sredstva ukupno + doprinos korisnika
= Ukupni prihvatljivi troškovi
= Ukupna ugovorena vrijednost projekta HRK]]/7.5345</f>
        <v>667158.56792089727</v>
      </c>
      <c r="AA353" s="53" t="s">
        <v>37</v>
      </c>
      <c r="AB353" s="53" t="s">
        <v>34</v>
      </c>
      <c r="AC353" s="52" t="s">
        <v>1486</v>
      </c>
      <c r="AD353" s="52" t="s">
        <v>746</v>
      </c>
    </row>
    <row r="354" spans="1:30" ht="51" customHeight="1" x14ac:dyDescent="0.2">
      <c r="A354" s="50" t="s">
        <v>1487</v>
      </c>
      <c r="B354" s="51" t="s">
        <v>742</v>
      </c>
      <c r="C354" s="52" t="s">
        <v>743</v>
      </c>
      <c r="D354" s="52" t="s">
        <v>1113</v>
      </c>
      <c r="E354" s="53" t="s">
        <v>75</v>
      </c>
      <c r="F354" s="54" t="s">
        <v>1488</v>
      </c>
      <c r="G354" s="54" t="s">
        <v>1489</v>
      </c>
      <c r="H354" s="56">
        <v>43175</v>
      </c>
      <c r="I354" s="56">
        <v>44090</v>
      </c>
      <c r="J354" s="57" t="str">
        <f>IF(Ugovori_OPULJP3[[#This Row],[DATUM ZAVRŠETKA OPERACIJE]]&gt;DATE(2024,12,31),"u provedbi","završen")</f>
        <v>završen</v>
      </c>
      <c r="K354" s="55" t="s">
        <v>93</v>
      </c>
      <c r="L354" s="55" t="s">
        <v>93</v>
      </c>
      <c r="M354" s="58">
        <v>0.85</v>
      </c>
      <c r="N354" s="58">
        <v>0.15</v>
      </c>
      <c r="O354" s="59">
        <f>Ugovori_OPULJP3[[#This Row],[Bespovratna sredstva - Ukupno (EU+Nac) HRK
= Ukupna ugovorena vrijednost bespovratnih sredstava]]*Ugovori_OPULJP3[[#This Row],[EU STOPA SUFINANCIRANJA %
EU CO-FINANCING RATE %]]</f>
        <v>2024905.19</v>
      </c>
      <c r="P354" s="60">
        <f>Ugovori_OPULJP3[[#This Row],[Bespovratna sredstva - EU dio - HRK]]/7.5345</f>
        <v>268751.10359015194</v>
      </c>
      <c r="Q354" s="59">
        <f>Ugovori_OPULJP3[[#This Row],[Bespovratna sredstva - Ukupno (EU+Nac) HRK
= Ukupna ugovorena vrijednost bespovratnih sredstava]]*Ugovori_OPULJP3[[#This Row],[STOPA NACIONALNOG SUFINANCIRANJA %]]</f>
        <v>357336.20999999996</v>
      </c>
      <c r="R354" s="60">
        <f>Ugovori_OPULJP3[[#This Row],[Bespovratna sredstva - Nacionalni dio - HRK]]/7.5345</f>
        <v>47426.665339438572</v>
      </c>
      <c r="S354" s="59">
        <v>2382241.4</v>
      </c>
      <c r="T354" s="60">
        <f>Ugovori_OPULJP3[[#This Row],[Bespovratna sredstva - Ukupno (EU+Nac) HRK
= Ukupna ugovorena vrijednost bespovratnih sredstava]]/7.5345</f>
        <v>316177.76892959053</v>
      </c>
      <c r="U354" s="59">
        <v>0</v>
      </c>
      <c r="V354" s="60">
        <f>Ugovori_OPULJP3[[#This Row],[Javni doprinos korisnika - HRK]]/7.5345</f>
        <v>0</v>
      </c>
      <c r="W354" s="59">
        <v>0</v>
      </c>
      <c r="X354" s="60">
        <f>Ugovori_OPULJP3[[#This Row],[Privatni doprinos korisnika - HRK]]/7.5345</f>
        <v>0</v>
      </c>
      <c r="Y354" s="61">
        <v>2382241.4</v>
      </c>
      <c r="Z354" s="62">
        <f>Ugovori_OPULJP3[[#This Row],[UKUPNI PRIHVATLJIVI IZDACI
TOTAL ELIGIBLE EXPENDITURE
= Bespovratna sredstva ukupno + doprinos korisnika
= Ukupni prihvatljivi troškovi
= Ukupna ugovorena vrijednost projekta HRK]]/7.5345</f>
        <v>316177.76892959053</v>
      </c>
      <c r="AA354" s="53" t="s">
        <v>37</v>
      </c>
      <c r="AB354" s="53" t="s">
        <v>34</v>
      </c>
      <c r="AC354" s="52" t="s">
        <v>1490</v>
      </c>
      <c r="AD354" s="52" t="s">
        <v>746</v>
      </c>
    </row>
    <row r="355" spans="1:30" ht="51" customHeight="1" x14ac:dyDescent="0.2">
      <c r="A355" s="50" t="s">
        <v>1491</v>
      </c>
      <c r="B355" s="51" t="s">
        <v>742</v>
      </c>
      <c r="C355" s="52" t="s">
        <v>743</v>
      </c>
      <c r="D355" s="52" t="s">
        <v>1113</v>
      </c>
      <c r="E355" s="53" t="s">
        <v>75</v>
      </c>
      <c r="F355" s="54" t="s">
        <v>1492</v>
      </c>
      <c r="G355" s="54" t="s">
        <v>1493</v>
      </c>
      <c r="H355" s="56">
        <v>43125</v>
      </c>
      <c r="I355" s="56">
        <v>44037</v>
      </c>
      <c r="J355" s="57" t="str">
        <f>IF(Ugovori_OPULJP3[[#This Row],[DATUM ZAVRŠETKA OPERACIJE]]&gt;DATE(2024,12,31),"u provedbi","završen")</f>
        <v>završen</v>
      </c>
      <c r="K355" s="55" t="s">
        <v>98</v>
      </c>
      <c r="L355" s="55" t="s">
        <v>98</v>
      </c>
      <c r="M355" s="58">
        <v>0.85</v>
      </c>
      <c r="N355" s="58">
        <v>0.15</v>
      </c>
      <c r="O355" s="59">
        <f>Ugovori_OPULJP3[[#This Row],[Bespovratna sredstva - Ukupno (EU+Nac) HRK
= Ukupna ugovorena vrijednost bespovratnih sredstava]]*Ugovori_OPULJP3[[#This Row],[EU STOPA SUFINANCIRANJA %
EU CO-FINANCING RATE %]]</f>
        <v>1569135.564</v>
      </c>
      <c r="P355" s="60">
        <f>Ugovori_OPULJP3[[#This Row],[Bespovratna sredstva - EU dio - HRK]]/7.5345</f>
        <v>208260.07883734818</v>
      </c>
      <c r="Q355" s="59">
        <f>Ugovori_OPULJP3[[#This Row],[Bespovratna sredstva - Ukupno (EU+Nac) HRK
= Ukupna ugovorena vrijednost bespovratnih sredstava]]*Ugovori_OPULJP3[[#This Row],[STOPA NACIONALNOG SUFINANCIRANJA %]]</f>
        <v>276906.27600000001</v>
      </c>
      <c r="R355" s="60">
        <f>Ugovori_OPULJP3[[#This Row],[Bespovratna sredstva - Nacionalni dio - HRK]]/7.5345</f>
        <v>36751.778618355565</v>
      </c>
      <c r="S355" s="59">
        <v>1846041.84</v>
      </c>
      <c r="T355" s="60">
        <f>Ugovori_OPULJP3[[#This Row],[Bespovratna sredstva - Ukupno (EU+Nac) HRK
= Ukupna ugovorena vrijednost bespovratnih sredstava]]/7.5345</f>
        <v>245011.85745570375</v>
      </c>
      <c r="U355" s="59">
        <v>0</v>
      </c>
      <c r="V355" s="60">
        <f>Ugovori_OPULJP3[[#This Row],[Javni doprinos korisnika - HRK]]/7.5345</f>
        <v>0</v>
      </c>
      <c r="W355" s="59">
        <v>0</v>
      </c>
      <c r="X355" s="60">
        <f>Ugovori_OPULJP3[[#This Row],[Privatni doprinos korisnika - HRK]]/7.5345</f>
        <v>0</v>
      </c>
      <c r="Y355" s="61">
        <v>1846041.84</v>
      </c>
      <c r="Z355" s="62">
        <f>Ugovori_OPULJP3[[#This Row],[UKUPNI PRIHVATLJIVI IZDACI
TOTAL ELIGIBLE EXPENDITURE
= Bespovratna sredstva ukupno + doprinos korisnika
= Ukupni prihvatljivi troškovi
= Ukupna ugovorena vrijednost projekta HRK]]/7.5345</f>
        <v>245011.85745570375</v>
      </c>
      <c r="AA355" s="53" t="s">
        <v>37</v>
      </c>
      <c r="AB355" s="53" t="s">
        <v>34</v>
      </c>
      <c r="AC355" s="52" t="s">
        <v>1494</v>
      </c>
      <c r="AD355" s="52" t="s">
        <v>746</v>
      </c>
    </row>
    <row r="356" spans="1:30" ht="51" customHeight="1" x14ac:dyDescent="0.2">
      <c r="A356" s="50" t="s">
        <v>1495</v>
      </c>
      <c r="B356" s="51" t="s">
        <v>742</v>
      </c>
      <c r="C356" s="52" t="s">
        <v>743</v>
      </c>
      <c r="D356" s="52" t="s">
        <v>1113</v>
      </c>
      <c r="E356" s="53" t="s">
        <v>75</v>
      </c>
      <c r="F356" s="54" t="s">
        <v>1496</v>
      </c>
      <c r="G356" s="54" t="s">
        <v>1497</v>
      </c>
      <c r="H356" s="56">
        <v>43175</v>
      </c>
      <c r="I356" s="56">
        <v>44090</v>
      </c>
      <c r="J356" s="57" t="str">
        <f>IF(Ugovori_OPULJP3[[#This Row],[DATUM ZAVRŠETKA OPERACIJE]]&gt;DATE(2024,12,31),"u provedbi","završen")</f>
        <v>završen</v>
      </c>
      <c r="K356" s="55" t="s">
        <v>185</v>
      </c>
      <c r="L356" s="55" t="s">
        <v>185</v>
      </c>
      <c r="M356" s="58">
        <v>0.85</v>
      </c>
      <c r="N356" s="58">
        <v>0.15</v>
      </c>
      <c r="O356" s="59">
        <f>Ugovori_OPULJP3[[#This Row],[Bespovratna sredstva - Ukupno (EU+Nac) HRK
= Ukupna ugovorena vrijednost bespovratnih sredstava]]*Ugovori_OPULJP3[[#This Row],[EU STOPA SUFINANCIRANJA %
EU CO-FINANCING RATE %]]</f>
        <v>8492087.0694999993</v>
      </c>
      <c r="P356" s="60">
        <f>Ugovori_OPULJP3[[#This Row],[Bespovratna sredstva - EU dio - HRK]]/7.5345</f>
        <v>1127093.6451655715</v>
      </c>
      <c r="Q356" s="59">
        <f>Ugovori_OPULJP3[[#This Row],[Bespovratna sredstva - Ukupno (EU+Nac) HRK
= Ukupna ugovorena vrijednost bespovratnih sredstava]]*Ugovori_OPULJP3[[#This Row],[STOPA NACIONALNOG SUFINANCIRANJA %]]</f>
        <v>1498603.6004999999</v>
      </c>
      <c r="R356" s="60">
        <f>Ugovori_OPULJP3[[#This Row],[Bespovratna sredstva - Nacionalni dio - HRK]]/7.5345</f>
        <v>198898.87855863027</v>
      </c>
      <c r="S356" s="59">
        <v>9990690.6699999999</v>
      </c>
      <c r="T356" s="60">
        <f>Ugovori_OPULJP3[[#This Row],[Bespovratna sredstva - Ukupno (EU+Nac) HRK
= Ukupna ugovorena vrijednost bespovratnih sredstava]]/7.5345</f>
        <v>1325992.5237242018</v>
      </c>
      <c r="U356" s="59">
        <v>332639.83000000007</v>
      </c>
      <c r="V356" s="60">
        <f>Ugovori_OPULJP3[[#This Row],[Javni doprinos korisnika - HRK]]/7.5345</f>
        <v>44148.892428163788</v>
      </c>
      <c r="W356" s="59">
        <v>0</v>
      </c>
      <c r="X356" s="60">
        <f>Ugovori_OPULJP3[[#This Row],[Privatni doprinos korisnika - HRK]]/7.5345</f>
        <v>0</v>
      </c>
      <c r="Y356" s="61">
        <v>10323330.5</v>
      </c>
      <c r="Z356" s="62">
        <f>Ugovori_OPULJP3[[#This Row],[UKUPNI PRIHVATLJIVI IZDACI
TOTAL ELIGIBLE EXPENDITURE
= Bespovratna sredstva ukupno + doprinos korisnika
= Ukupni prihvatljivi troškovi
= Ukupna ugovorena vrijednost projekta HRK]]/7.5345</f>
        <v>1370141.4161523657</v>
      </c>
      <c r="AA356" s="53" t="s">
        <v>37</v>
      </c>
      <c r="AB356" s="53" t="s">
        <v>34</v>
      </c>
      <c r="AC356" s="52" t="s">
        <v>1498</v>
      </c>
      <c r="AD356" s="52" t="s">
        <v>746</v>
      </c>
    </row>
    <row r="357" spans="1:30" ht="63.75" customHeight="1" x14ac:dyDescent="0.2">
      <c r="A357" s="50" t="s">
        <v>1499</v>
      </c>
      <c r="B357" s="51" t="s">
        <v>742</v>
      </c>
      <c r="C357" s="52" t="s">
        <v>743</v>
      </c>
      <c r="D357" s="52" t="s">
        <v>1113</v>
      </c>
      <c r="E357" s="53" t="s">
        <v>75</v>
      </c>
      <c r="F357" s="54" t="s">
        <v>1500</v>
      </c>
      <c r="G357" s="54" t="s">
        <v>1501</v>
      </c>
      <c r="H357" s="56">
        <v>43168</v>
      </c>
      <c r="I357" s="56">
        <v>44083</v>
      </c>
      <c r="J357" s="57" t="str">
        <f>IF(Ugovori_OPULJP3[[#This Row],[DATUM ZAVRŠETKA OPERACIJE]]&gt;DATE(2024,12,31),"u provedbi","završen")</f>
        <v>završen</v>
      </c>
      <c r="K357" s="55" t="s">
        <v>83</v>
      </c>
      <c r="L357" s="55" t="s">
        <v>83</v>
      </c>
      <c r="M357" s="58">
        <v>0.85</v>
      </c>
      <c r="N357" s="58">
        <v>0.15</v>
      </c>
      <c r="O357" s="59">
        <f>Ugovori_OPULJP3[[#This Row],[Bespovratna sredstva - Ukupno (EU+Nac) HRK
= Ukupna ugovorena vrijednost bespovratnih sredstava]]*Ugovori_OPULJP3[[#This Row],[EU STOPA SUFINANCIRANJA %
EU CO-FINANCING RATE %]]</f>
        <v>6736419.3540000003</v>
      </c>
      <c r="P357" s="60">
        <f>Ugovori_OPULJP3[[#This Row],[Bespovratna sredstva - EU dio - HRK]]/7.5345</f>
        <v>894076.49532152095</v>
      </c>
      <c r="Q357" s="59">
        <f>Ugovori_OPULJP3[[#This Row],[Bespovratna sredstva - Ukupno (EU+Nac) HRK
= Ukupna ugovorena vrijednost bespovratnih sredstava]]*Ugovori_OPULJP3[[#This Row],[STOPA NACIONALNOG SUFINANCIRANJA %]]</f>
        <v>1188779.8859999999</v>
      </c>
      <c r="R357" s="60">
        <f>Ugovori_OPULJP3[[#This Row],[Bespovratna sredstva - Nacionalni dio - HRK]]/7.5345</f>
        <v>157778.20505673898</v>
      </c>
      <c r="S357" s="59">
        <v>7925199.2400000002</v>
      </c>
      <c r="T357" s="60">
        <f>Ugovori_OPULJP3[[#This Row],[Bespovratna sredstva - Ukupno (EU+Nac) HRK
= Ukupna ugovorena vrijednost bespovratnih sredstava]]/7.5345</f>
        <v>1051854.7003782599</v>
      </c>
      <c r="U357" s="59">
        <v>0</v>
      </c>
      <c r="V357" s="60">
        <f>Ugovori_OPULJP3[[#This Row],[Javni doprinos korisnika - HRK]]/7.5345</f>
        <v>0</v>
      </c>
      <c r="W357" s="59">
        <v>0</v>
      </c>
      <c r="X357" s="60">
        <f>Ugovori_OPULJP3[[#This Row],[Privatni doprinos korisnika - HRK]]/7.5345</f>
        <v>0</v>
      </c>
      <c r="Y357" s="61">
        <v>7925199.2400000002</v>
      </c>
      <c r="Z357" s="62">
        <f>Ugovori_OPULJP3[[#This Row],[UKUPNI PRIHVATLJIVI IZDACI
TOTAL ELIGIBLE EXPENDITURE
= Bespovratna sredstva ukupno + doprinos korisnika
= Ukupni prihvatljivi troškovi
= Ukupna ugovorena vrijednost projekta HRK]]/7.5345</f>
        <v>1051854.7003782599</v>
      </c>
      <c r="AA357" s="53" t="s">
        <v>37</v>
      </c>
      <c r="AB357" s="53" t="s">
        <v>34</v>
      </c>
      <c r="AC357" s="52" t="s">
        <v>1502</v>
      </c>
      <c r="AD357" s="52" t="s">
        <v>746</v>
      </c>
    </row>
    <row r="358" spans="1:30" ht="63.75" customHeight="1" x14ac:dyDescent="0.2">
      <c r="A358" s="50" t="s">
        <v>1503</v>
      </c>
      <c r="B358" s="51" t="s">
        <v>742</v>
      </c>
      <c r="C358" s="52" t="s">
        <v>743</v>
      </c>
      <c r="D358" s="52" t="s">
        <v>1113</v>
      </c>
      <c r="E358" s="53" t="s">
        <v>75</v>
      </c>
      <c r="F358" s="54" t="s">
        <v>1504</v>
      </c>
      <c r="G358" s="71" t="s">
        <v>644</v>
      </c>
      <c r="H358" s="56">
        <v>43168</v>
      </c>
      <c r="I358" s="56">
        <v>44083</v>
      </c>
      <c r="J358" s="57" t="str">
        <f>IF(Ugovori_OPULJP3[[#This Row],[DATUM ZAVRŠETKA OPERACIJE]]&gt;DATE(2024,12,31),"u provedbi","završen")</f>
        <v>završen</v>
      </c>
      <c r="K358" s="55" t="s">
        <v>83</v>
      </c>
      <c r="L358" s="55" t="s">
        <v>83</v>
      </c>
      <c r="M358" s="58">
        <v>0.85</v>
      </c>
      <c r="N358" s="58">
        <v>0.15</v>
      </c>
      <c r="O358" s="59">
        <f>Ugovori_OPULJP3[[#This Row],[Bespovratna sredstva - Ukupno (EU+Nac) HRK
= Ukupna ugovorena vrijednost bespovratnih sredstava]]*Ugovori_OPULJP3[[#This Row],[EU STOPA SUFINANCIRANJA %
EU CO-FINANCING RATE %]]</f>
        <v>5819577.0029999996</v>
      </c>
      <c r="P358" s="60">
        <f>Ugovori_OPULJP3[[#This Row],[Bespovratna sredstva - EU dio - HRK]]/7.5345</f>
        <v>772390.60362333257</v>
      </c>
      <c r="Q358" s="59">
        <f>Ugovori_OPULJP3[[#This Row],[Bespovratna sredstva - Ukupno (EU+Nac) HRK
= Ukupna ugovorena vrijednost bespovratnih sredstava]]*Ugovori_OPULJP3[[#This Row],[STOPA NACIONALNOG SUFINANCIRANJA %]]</f>
        <v>1026984.1769999999</v>
      </c>
      <c r="R358" s="60">
        <f>Ugovori_OPULJP3[[#This Row],[Bespovratna sredstva - Nacionalni dio - HRK]]/7.5345</f>
        <v>136304.22416882339</v>
      </c>
      <c r="S358" s="59">
        <v>6846561.1799999997</v>
      </c>
      <c r="T358" s="60">
        <f>Ugovori_OPULJP3[[#This Row],[Bespovratna sredstva - Ukupno (EU+Nac) HRK
= Ukupna ugovorena vrijednost bespovratnih sredstava]]/7.5345</f>
        <v>908694.82779215602</v>
      </c>
      <c r="U358" s="59">
        <v>0</v>
      </c>
      <c r="V358" s="60">
        <f>Ugovori_OPULJP3[[#This Row],[Javni doprinos korisnika - HRK]]/7.5345</f>
        <v>0</v>
      </c>
      <c r="W358" s="59">
        <v>0</v>
      </c>
      <c r="X358" s="60">
        <f>Ugovori_OPULJP3[[#This Row],[Privatni doprinos korisnika - HRK]]/7.5345</f>
        <v>0</v>
      </c>
      <c r="Y358" s="61">
        <v>6846561.1799999997</v>
      </c>
      <c r="Z358" s="62">
        <f>Ugovori_OPULJP3[[#This Row],[UKUPNI PRIHVATLJIVI IZDACI
TOTAL ELIGIBLE EXPENDITURE
= Bespovratna sredstva ukupno + doprinos korisnika
= Ukupni prihvatljivi troškovi
= Ukupna ugovorena vrijednost projekta HRK]]/7.5345</f>
        <v>908694.82779215602</v>
      </c>
      <c r="AA358" s="53" t="s">
        <v>37</v>
      </c>
      <c r="AB358" s="53" t="s">
        <v>34</v>
      </c>
      <c r="AC358" s="52" t="s">
        <v>1505</v>
      </c>
      <c r="AD358" s="52" t="s">
        <v>746</v>
      </c>
    </row>
    <row r="359" spans="1:30" ht="51" customHeight="1" x14ac:dyDescent="0.2">
      <c r="A359" s="50" t="s">
        <v>1506</v>
      </c>
      <c r="B359" s="51" t="s">
        <v>742</v>
      </c>
      <c r="C359" s="52" t="s">
        <v>743</v>
      </c>
      <c r="D359" s="52" t="s">
        <v>1113</v>
      </c>
      <c r="E359" s="53" t="s">
        <v>75</v>
      </c>
      <c r="F359" s="54" t="s">
        <v>1507</v>
      </c>
      <c r="G359" s="54" t="s">
        <v>1508</v>
      </c>
      <c r="H359" s="56">
        <v>43175</v>
      </c>
      <c r="I359" s="56">
        <v>44028</v>
      </c>
      <c r="J359" s="57" t="str">
        <f>IF(Ugovori_OPULJP3[[#This Row],[DATUM ZAVRŠETKA OPERACIJE]]&gt;DATE(2024,12,31),"u provedbi","završen")</f>
        <v>završen</v>
      </c>
      <c r="K359" s="55" t="s">
        <v>98</v>
      </c>
      <c r="L359" s="55" t="s">
        <v>98</v>
      </c>
      <c r="M359" s="58">
        <v>0.85</v>
      </c>
      <c r="N359" s="58">
        <v>0.15</v>
      </c>
      <c r="O359" s="59">
        <f>Ugovori_OPULJP3[[#This Row],[Bespovratna sredstva - Ukupno (EU+Nac) HRK
= Ukupna ugovorena vrijednost bespovratnih sredstava]]*Ugovori_OPULJP3[[#This Row],[EU STOPA SUFINANCIRANJA %
EU CO-FINANCING RATE %]]</f>
        <v>1721407.0459999999</v>
      </c>
      <c r="P359" s="60">
        <f>Ugovori_OPULJP3[[#This Row],[Bespovratna sredstva - EU dio - HRK]]/7.5345</f>
        <v>228469.97756984536</v>
      </c>
      <c r="Q359" s="59">
        <f>Ugovori_OPULJP3[[#This Row],[Bespovratna sredstva - Ukupno (EU+Nac) HRK
= Ukupna ugovorena vrijednost bespovratnih sredstava]]*Ugovori_OPULJP3[[#This Row],[STOPA NACIONALNOG SUFINANCIRANJA %]]</f>
        <v>303777.71399999998</v>
      </c>
      <c r="R359" s="60">
        <f>Ugovori_OPULJP3[[#This Row],[Bespovratna sredstva - Nacionalni dio - HRK]]/7.5345</f>
        <v>40318.23133585506</v>
      </c>
      <c r="S359" s="59">
        <v>2025184.76</v>
      </c>
      <c r="T359" s="60">
        <f>Ugovori_OPULJP3[[#This Row],[Bespovratna sredstva - Ukupno (EU+Nac) HRK
= Ukupna ugovorena vrijednost bespovratnih sredstava]]/7.5345</f>
        <v>268788.20890570042</v>
      </c>
      <c r="U359" s="59">
        <v>0</v>
      </c>
      <c r="V359" s="60">
        <f>Ugovori_OPULJP3[[#This Row],[Javni doprinos korisnika - HRK]]/7.5345</f>
        <v>0</v>
      </c>
      <c r="W359" s="59">
        <v>0</v>
      </c>
      <c r="X359" s="60">
        <f>Ugovori_OPULJP3[[#This Row],[Privatni doprinos korisnika - HRK]]/7.5345</f>
        <v>0</v>
      </c>
      <c r="Y359" s="61">
        <v>2025184.76</v>
      </c>
      <c r="Z359" s="62">
        <f>Ugovori_OPULJP3[[#This Row],[UKUPNI PRIHVATLJIVI IZDACI
TOTAL ELIGIBLE EXPENDITURE
= Bespovratna sredstva ukupno + doprinos korisnika
= Ukupni prihvatljivi troškovi
= Ukupna ugovorena vrijednost projekta HRK]]/7.5345</f>
        <v>268788.20890570042</v>
      </c>
      <c r="AA359" s="53" t="s">
        <v>37</v>
      </c>
      <c r="AB359" s="53" t="s">
        <v>34</v>
      </c>
      <c r="AC359" s="52" t="s">
        <v>1509</v>
      </c>
      <c r="AD359" s="52" t="s">
        <v>746</v>
      </c>
    </row>
    <row r="360" spans="1:30" ht="63.75" customHeight="1" x14ac:dyDescent="0.2">
      <c r="A360" s="50" t="s">
        <v>1510</v>
      </c>
      <c r="B360" s="51" t="s">
        <v>742</v>
      </c>
      <c r="C360" s="52" t="s">
        <v>743</v>
      </c>
      <c r="D360" s="52" t="s">
        <v>1113</v>
      </c>
      <c r="E360" s="53" t="s">
        <v>75</v>
      </c>
      <c r="F360" s="54" t="s">
        <v>1511</v>
      </c>
      <c r="G360" s="54" t="s">
        <v>1512</v>
      </c>
      <c r="H360" s="56">
        <v>43119</v>
      </c>
      <c r="I360" s="56">
        <v>44031</v>
      </c>
      <c r="J360" s="57" t="str">
        <f>IF(Ugovori_OPULJP3[[#This Row],[DATUM ZAVRŠETKA OPERACIJE]]&gt;DATE(2024,12,31),"u provedbi","završen")</f>
        <v>završen</v>
      </c>
      <c r="K360" s="55" t="s">
        <v>129</v>
      </c>
      <c r="L360" s="55" t="s">
        <v>129</v>
      </c>
      <c r="M360" s="58">
        <v>0.85</v>
      </c>
      <c r="N360" s="58">
        <v>0.15</v>
      </c>
      <c r="O360" s="59">
        <f>Ugovori_OPULJP3[[#This Row],[Bespovratna sredstva - Ukupno (EU+Nac) HRK
= Ukupna ugovorena vrijednost bespovratnih sredstava]]*Ugovori_OPULJP3[[#This Row],[EU STOPA SUFINANCIRANJA %
EU CO-FINANCING RATE %]]</f>
        <v>1800594.5930000001</v>
      </c>
      <c r="P360" s="60">
        <f>Ugovori_OPULJP3[[#This Row],[Bespovratna sredstva - EU dio - HRK]]/7.5345</f>
        <v>238979.97119915058</v>
      </c>
      <c r="Q360" s="59">
        <f>Ugovori_OPULJP3[[#This Row],[Bespovratna sredstva - Ukupno (EU+Nac) HRK
= Ukupna ugovorena vrijednost bespovratnih sredstava]]*Ugovori_OPULJP3[[#This Row],[STOPA NACIONALNOG SUFINANCIRANJA %]]</f>
        <v>317751.98700000002</v>
      </c>
      <c r="R360" s="60">
        <f>Ugovori_OPULJP3[[#This Row],[Bespovratna sredstva - Nacionalni dio - HRK]]/7.5345</f>
        <v>42172.93609396775</v>
      </c>
      <c r="S360" s="59">
        <v>2118346.58</v>
      </c>
      <c r="T360" s="60">
        <f>Ugovori_OPULJP3[[#This Row],[Bespovratna sredstva - Ukupno (EU+Nac) HRK
= Ukupna ugovorena vrijednost bespovratnih sredstava]]/7.5345</f>
        <v>281152.9072931183</v>
      </c>
      <c r="U360" s="59">
        <v>0</v>
      </c>
      <c r="V360" s="60">
        <f>Ugovori_OPULJP3[[#This Row],[Javni doprinos korisnika - HRK]]/7.5345</f>
        <v>0</v>
      </c>
      <c r="W360" s="59">
        <v>0</v>
      </c>
      <c r="X360" s="60">
        <f>Ugovori_OPULJP3[[#This Row],[Privatni doprinos korisnika - HRK]]/7.5345</f>
        <v>0</v>
      </c>
      <c r="Y360" s="61">
        <v>2118346.58</v>
      </c>
      <c r="Z360" s="62">
        <f>Ugovori_OPULJP3[[#This Row],[UKUPNI PRIHVATLJIVI IZDACI
TOTAL ELIGIBLE EXPENDITURE
= Bespovratna sredstva ukupno + doprinos korisnika
= Ukupni prihvatljivi troškovi
= Ukupna ugovorena vrijednost projekta HRK]]/7.5345</f>
        <v>281152.9072931183</v>
      </c>
      <c r="AA360" s="53" t="s">
        <v>37</v>
      </c>
      <c r="AB360" s="53" t="s">
        <v>34</v>
      </c>
      <c r="AC360" s="52" t="s">
        <v>1513</v>
      </c>
      <c r="AD360" s="52" t="s">
        <v>746</v>
      </c>
    </row>
    <row r="361" spans="1:30" ht="51" customHeight="1" x14ac:dyDescent="0.2">
      <c r="A361" s="50" t="s">
        <v>1514</v>
      </c>
      <c r="B361" s="51" t="s">
        <v>742</v>
      </c>
      <c r="C361" s="52" t="s">
        <v>743</v>
      </c>
      <c r="D361" s="52" t="s">
        <v>1113</v>
      </c>
      <c r="E361" s="53" t="s">
        <v>75</v>
      </c>
      <c r="F361" s="54" t="s">
        <v>1515</v>
      </c>
      <c r="G361" s="54" t="s">
        <v>1516</v>
      </c>
      <c r="H361" s="56">
        <v>43175</v>
      </c>
      <c r="I361" s="56">
        <v>44090</v>
      </c>
      <c r="J361" s="57" t="str">
        <f>IF(Ugovori_OPULJP3[[#This Row],[DATUM ZAVRŠETKA OPERACIJE]]&gt;DATE(2024,12,31),"u provedbi","završen")</f>
        <v>završen</v>
      </c>
      <c r="K361" s="55" t="s">
        <v>98</v>
      </c>
      <c r="L361" s="55" t="s">
        <v>98</v>
      </c>
      <c r="M361" s="58">
        <v>0.85</v>
      </c>
      <c r="N361" s="58">
        <v>0.15</v>
      </c>
      <c r="O361" s="59">
        <f>Ugovori_OPULJP3[[#This Row],[Bespovratna sredstva - Ukupno (EU+Nac) HRK
= Ukupna ugovorena vrijednost bespovratnih sredstava]]*Ugovori_OPULJP3[[#This Row],[EU STOPA SUFINANCIRANJA %
EU CO-FINANCING RATE %]]</f>
        <v>2186254.5700000003</v>
      </c>
      <c r="P361" s="60">
        <f>Ugovori_OPULJP3[[#This Row],[Bespovratna sredstva - EU dio - HRK]]/7.5345</f>
        <v>290165.8464397107</v>
      </c>
      <c r="Q361" s="59">
        <f>Ugovori_OPULJP3[[#This Row],[Bespovratna sredstva - Ukupno (EU+Nac) HRK
= Ukupna ugovorena vrijednost bespovratnih sredstava]]*Ugovori_OPULJP3[[#This Row],[STOPA NACIONALNOG SUFINANCIRANJA %]]</f>
        <v>385809.63</v>
      </c>
      <c r="R361" s="60">
        <f>Ugovori_OPULJP3[[#This Row],[Bespovratna sredstva - Nacionalni dio - HRK]]/7.5345</f>
        <v>51205.737607007759</v>
      </c>
      <c r="S361" s="59">
        <v>2572064.2000000002</v>
      </c>
      <c r="T361" s="60">
        <f>Ugovori_OPULJP3[[#This Row],[Bespovratna sredstva - Ukupno (EU+Nac) HRK
= Ukupna ugovorena vrijednost bespovratnih sredstava]]/7.5345</f>
        <v>341371.58404671843</v>
      </c>
      <c r="U361" s="59">
        <v>0</v>
      </c>
      <c r="V361" s="60">
        <f>Ugovori_OPULJP3[[#This Row],[Javni doprinos korisnika - HRK]]/7.5345</f>
        <v>0</v>
      </c>
      <c r="W361" s="59">
        <v>0</v>
      </c>
      <c r="X361" s="60">
        <f>Ugovori_OPULJP3[[#This Row],[Privatni doprinos korisnika - HRK]]/7.5345</f>
        <v>0</v>
      </c>
      <c r="Y361" s="61">
        <v>2572064.2000000002</v>
      </c>
      <c r="Z361" s="62">
        <f>Ugovori_OPULJP3[[#This Row],[UKUPNI PRIHVATLJIVI IZDACI
TOTAL ELIGIBLE EXPENDITURE
= Bespovratna sredstva ukupno + doprinos korisnika
= Ukupni prihvatljivi troškovi
= Ukupna ugovorena vrijednost projekta HRK]]/7.5345</f>
        <v>341371.58404671843</v>
      </c>
      <c r="AA361" s="53" t="s">
        <v>37</v>
      </c>
      <c r="AB361" s="53" t="s">
        <v>34</v>
      </c>
      <c r="AC361" s="52" t="s">
        <v>1517</v>
      </c>
      <c r="AD361" s="52" t="s">
        <v>746</v>
      </c>
    </row>
    <row r="362" spans="1:30" ht="51" customHeight="1" x14ac:dyDescent="0.2">
      <c r="A362" s="50" t="s">
        <v>1518</v>
      </c>
      <c r="B362" s="51" t="s">
        <v>742</v>
      </c>
      <c r="C362" s="52" t="s">
        <v>743</v>
      </c>
      <c r="D362" s="52" t="s">
        <v>1113</v>
      </c>
      <c r="E362" s="53" t="s">
        <v>75</v>
      </c>
      <c r="F362" s="54" t="s">
        <v>1519</v>
      </c>
      <c r="G362" s="54" t="s">
        <v>1520</v>
      </c>
      <c r="H362" s="56">
        <v>43250</v>
      </c>
      <c r="I362" s="56">
        <v>44165</v>
      </c>
      <c r="J362" s="57" t="str">
        <f>IF(Ugovori_OPULJP3[[#This Row],[DATUM ZAVRŠETKA OPERACIJE]]&gt;DATE(2024,12,31),"u provedbi","završen")</f>
        <v>završen</v>
      </c>
      <c r="K362" s="55" t="s">
        <v>98</v>
      </c>
      <c r="L362" s="55" t="s">
        <v>98</v>
      </c>
      <c r="M362" s="58">
        <v>0.85</v>
      </c>
      <c r="N362" s="58">
        <v>0.15</v>
      </c>
      <c r="O362" s="59">
        <f>Ugovori_OPULJP3[[#This Row],[Bespovratna sredstva - Ukupno (EU+Nac) HRK
= Ukupna ugovorena vrijednost bespovratnih sredstava]]*Ugovori_OPULJP3[[#This Row],[EU STOPA SUFINANCIRANJA %
EU CO-FINANCING RATE %]]</f>
        <v>1757139.38</v>
      </c>
      <c r="P362" s="60">
        <f>Ugovori_OPULJP3[[#This Row],[Bespovratna sredstva - EU dio - HRK]]/7.5345</f>
        <v>233212.47328953477</v>
      </c>
      <c r="Q362" s="59">
        <f>Ugovori_OPULJP3[[#This Row],[Bespovratna sredstva - Ukupno (EU+Nac) HRK
= Ukupna ugovorena vrijednost bespovratnih sredstava]]*Ugovori_OPULJP3[[#This Row],[STOPA NACIONALNOG SUFINANCIRANJA %]]</f>
        <v>310083.42</v>
      </c>
      <c r="R362" s="60">
        <f>Ugovori_OPULJP3[[#This Row],[Bespovratna sredstva - Nacionalni dio - HRK]]/7.5345</f>
        <v>41155.142345212022</v>
      </c>
      <c r="S362" s="59">
        <v>2067222.8</v>
      </c>
      <c r="T362" s="60">
        <f>Ugovori_OPULJP3[[#This Row],[Bespovratna sredstva - Ukupno (EU+Nac) HRK
= Ukupna ugovorena vrijednost bespovratnih sredstava]]/7.5345</f>
        <v>274367.61563474685</v>
      </c>
      <c r="U362" s="59">
        <v>0</v>
      </c>
      <c r="V362" s="60">
        <f>Ugovori_OPULJP3[[#This Row],[Javni doprinos korisnika - HRK]]/7.5345</f>
        <v>0</v>
      </c>
      <c r="W362" s="59">
        <v>0</v>
      </c>
      <c r="X362" s="60">
        <f>Ugovori_OPULJP3[[#This Row],[Privatni doprinos korisnika - HRK]]/7.5345</f>
        <v>0</v>
      </c>
      <c r="Y362" s="61">
        <v>2067222.8</v>
      </c>
      <c r="Z362" s="62">
        <f>Ugovori_OPULJP3[[#This Row],[UKUPNI PRIHVATLJIVI IZDACI
TOTAL ELIGIBLE EXPENDITURE
= Bespovratna sredstva ukupno + doprinos korisnika
= Ukupni prihvatljivi troškovi
= Ukupna ugovorena vrijednost projekta HRK]]/7.5345</f>
        <v>274367.61563474685</v>
      </c>
      <c r="AA362" s="53" t="s">
        <v>37</v>
      </c>
      <c r="AB362" s="53" t="s">
        <v>34</v>
      </c>
      <c r="AC362" s="52" t="s">
        <v>1521</v>
      </c>
      <c r="AD362" s="52" t="s">
        <v>746</v>
      </c>
    </row>
    <row r="363" spans="1:30" ht="51" customHeight="1" x14ac:dyDescent="0.2">
      <c r="A363" s="50" t="s">
        <v>1522</v>
      </c>
      <c r="B363" s="51" t="s">
        <v>742</v>
      </c>
      <c r="C363" s="52" t="s">
        <v>743</v>
      </c>
      <c r="D363" s="52" t="s">
        <v>1113</v>
      </c>
      <c r="E363" s="53" t="s">
        <v>75</v>
      </c>
      <c r="F363" s="54" t="s">
        <v>1523</v>
      </c>
      <c r="G363" s="54" t="s">
        <v>1524</v>
      </c>
      <c r="H363" s="56">
        <v>43250</v>
      </c>
      <c r="I363" s="56">
        <v>44165</v>
      </c>
      <c r="J363" s="57" t="str">
        <f>IF(Ugovori_OPULJP3[[#This Row],[DATUM ZAVRŠETKA OPERACIJE]]&gt;DATE(2024,12,31),"u provedbi","završen")</f>
        <v>završen</v>
      </c>
      <c r="K363" s="55" t="s">
        <v>185</v>
      </c>
      <c r="L363" s="55" t="s">
        <v>185</v>
      </c>
      <c r="M363" s="58">
        <v>0.85</v>
      </c>
      <c r="N363" s="58">
        <v>0.15</v>
      </c>
      <c r="O363" s="59">
        <f>Ugovori_OPULJP3[[#This Row],[Bespovratna sredstva - Ukupno (EU+Nac) HRK
= Ukupna ugovorena vrijednost bespovratnih sredstava]]*Ugovori_OPULJP3[[#This Row],[EU STOPA SUFINANCIRANJA %
EU CO-FINANCING RATE %]]</f>
        <v>3344346.5304999999</v>
      </c>
      <c r="P363" s="60">
        <f>Ugovori_OPULJP3[[#This Row],[Bespovratna sredstva - EU dio - HRK]]/7.5345</f>
        <v>443871.06383967079</v>
      </c>
      <c r="Q363" s="59">
        <f>Ugovori_OPULJP3[[#This Row],[Bespovratna sredstva - Ukupno (EU+Nac) HRK
= Ukupna ugovorena vrijednost bespovratnih sredstava]]*Ugovori_OPULJP3[[#This Row],[STOPA NACIONALNOG SUFINANCIRANJA %]]</f>
        <v>590178.79949999996</v>
      </c>
      <c r="R363" s="60">
        <f>Ugovori_OPULJP3[[#This Row],[Bespovratna sredstva - Nacionalni dio - HRK]]/7.5345</f>
        <v>78330.187736412496</v>
      </c>
      <c r="S363" s="59">
        <v>3934525.33</v>
      </c>
      <c r="T363" s="60">
        <f>Ugovori_OPULJP3[[#This Row],[Bespovratna sredstva - Ukupno (EU+Nac) HRK
= Ukupna ugovorena vrijednost bespovratnih sredstava]]/7.5345</f>
        <v>522201.2515760833</v>
      </c>
      <c r="U363" s="59">
        <v>0</v>
      </c>
      <c r="V363" s="60">
        <f>Ugovori_OPULJP3[[#This Row],[Javni doprinos korisnika - HRK]]/7.5345</f>
        <v>0</v>
      </c>
      <c r="W363" s="59">
        <v>0</v>
      </c>
      <c r="X363" s="60">
        <f>Ugovori_OPULJP3[[#This Row],[Privatni doprinos korisnika - HRK]]/7.5345</f>
        <v>0</v>
      </c>
      <c r="Y363" s="61">
        <v>3934525.33</v>
      </c>
      <c r="Z363" s="62">
        <f>Ugovori_OPULJP3[[#This Row],[UKUPNI PRIHVATLJIVI IZDACI
TOTAL ELIGIBLE EXPENDITURE
= Bespovratna sredstva ukupno + doprinos korisnika
= Ukupni prihvatljivi troškovi
= Ukupna ugovorena vrijednost projekta HRK]]/7.5345</f>
        <v>522201.2515760833</v>
      </c>
      <c r="AA363" s="53" t="s">
        <v>37</v>
      </c>
      <c r="AB363" s="53" t="s">
        <v>34</v>
      </c>
      <c r="AC363" s="52" t="s">
        <v>1525</v>
      </c>
      <c r="AD363" s="52" t="s">
        <v>746</v>
      </c>
    </row>
    <row r="364" spans="1:30" ht="51" customHeight="1" x14ac:dyDescent="0.2">
      <c r="A364" s="50" t="s">
        <v>1526</v>
      </c>
      <c r="B364" s="51" t="s">
        <v>742</v>
      </c>
      <c r="C364" s="52" t="s">
        <v>743</v>
      </c>
      <c r="D364" s="52" t="s">
        <v>1113</v>
      </c>
      <c r="E364" s="53" t="s">
        <v>75</v>
      </c>
      <c r="F364" s="54" t="s">
        <v>1527</v>
      </c>
      <c r="G364" s="71" t="s">
        <v>1528</v>
      </c>
      <c r="H364" s="56">
        <v>43250</v>
      </c>
      <c r="I364" s="56">
        <v>44165</v>
      </c>
      <c r="J364" s="57" t="str">
        <f>IF(Ugovori_OPULJP3[[#This Row],[DATUM ZAVRŠETKA OPERACIJE]]&gt;DATE(2024,12,31),"u provedbi","završen")</f>
        <v>završen</v>
      </c>
      <c r="K364" s="55" t="s">
        <v>210</v>
      </c>
      <c r="L364" s="55" t="s">
        <v>210</v>
      </c>
      <c r="M364" s="58">
        <v>0.85</v>
      </c>
      <c r="N364" s="58">
        <v>0.15</v>
      </c>
      <c r="O364" s="59">
        <f>Ugovori_OPULJP3[[#This Row],[Bespovratna sredstva - Ukupno (EU+Nac) HRK
= Ukupna ugovorena vrijednost bespovratnih sredstava]]*Ugovori_OPULJP3[[#This Row],[EU STOPA SUFINANCIRANJA %
EU CO-FINANCING RATE %]]</f>
        <v>3324460.7549999999</v>
      </c>
      <c r="P364" s="60">
        <f>Ugovori_OPULJP3[[#This Row],[Bespovratna sredstva - EU dio - HRK]]/7.5345</f>
        <v>441231.76786780806</v>
      </c>
      <c r="Q364" s="59">
        <f>Ugovori_OPULJP3[[#This Row],[Bespovratna sredstva - Ukupno (EU+Nac) HRK
= Ukupna ugovorena vrijednost bespovratnih sredstava]]*Ugovori_OPULJP3[[#This Row],[STOPA NACIONALNOG SUFINANCIRANJA %]]</f>
        <v>586669.54499999993</v>
      </c>
      <c r="R364" s="60">
        <f>Ugovori_OPULJP3[[#This Row],[Bespovratna sredstva - Nacionalni dio - HRK]]/7.5345</f>
        <v>77864.42962373083</v>
      </c>
      <c r="S364" s="59">
        <v>3911130.3</v>
      </c>
      <c r="T364" s="60">
        <f>Ugovori_OPULJP3[[#This Row],[Bespovratna sredstva - Ukupno (EU+Nac) HRK
= Ukupna ugovorena vrijednost bespovratnih sredstava]]/7.5345</f>
        <v>519096.19749153889</v>
      </c>
      <c r="U364" s="59">
        <v>0</v>
      </c>
      <c r="V364" s="60">
        <f>Ugovori_OPULJP3[[#This Row],[Javni doprinos korisnika - HRK]]/7.5345</f>
        <v>0</v>
      </c>
      <c r="W364" s="59">
        <v>0</v>
      </c>
      <c r="X364" s="60">
        <f>Ugovori_OPULJP3[[#This Row],[Privatni doprinos korisnika - HRK]]/7.5345</f>
        <v>0</v>
      </c>
      <c r="Y364" s="61">
        <v>3911130.3</v>
      </c>
      <c r="Z364" s="62">
        <f>Ugovori_OPULJP3[[#This Row],[UKUPNI PRIHVATLJIVI IZDACI
TOTAL ELIGIBLE EXPENDITURE
= Bespovratna sredstva ukupno + doprinos korisnika
= Ukupni prihvatljivi troškovi
= Ukupna ugovorena vrijednost projekta HRK]]/7.5345</f>
        <v>519096.19749153889</v>
      </c>
      <c r="AA364" s="53" t="s">
        <v>37</v>
      </c>
      <c r="AB364" s="53" t="s">
        <v>34</v>
      </c>
      <c r="AC364" s="52" t="s">
        <v>1529</v>
      </c>
      <c r="AD364" s="52" t="s">
        <v>746</v>
      </c>
    </row>
    <row r="365" spans="1:30" ht="51" customHeight="1" x14ac:dyDescent="0.2">
      <c r="A365" s="50" t="s">
        <v>1530</v>
      </c>
      <c r="B365" s="51" t="s">
        <v>742</v>
      </c>
      <c r="C365" s="52" t="s">
        <v>743</v>
      </c>
      <c r="D365" s="52" t="s">
        <v>1113</v>
      </c>
      <c r="E365" s="53" t="s">
        <v>75</v>
      </c>
      <c r="F365" s="54" t="s">
        <v>1531</v>
      </c>
      <c r="G365" s="54" t="s">
        <v>1532</v>
      </c>
      <c r="H365" s="56">
        <v>43250</v>
      </c>
      <c r="I365" s="56">
        <v>44165</v>
      </c>
      <c r="J365" s="57" t="str">
        <f>IF(Ugovori_OPULJP3[[#This Row],[DATUM ZAVRŠETKA OPERACIJE]]&gt;DATE(2024,12,31),"u provedbi","završen")</f>
        <v>završen</v>
      </c>
      <c r="K365" s="55" t="s">
        <v>593</v>
      </c>
      <c r="L365" s="55" t="s">
        <v>593</v>
      </c>
      <c r="M365" s="58">
        <v>0.85</v>
      </c>
      <c r="N365" s="58">
        <v>0.15</v>
      </c>
      <c r="O365" s="59">
        <f>Ugovori_OPULJP3[[#This Row],[Bespovratna sredstva - Ukupno (EU+Nac) HRK
= Ukupna ugovorena vrijednost bespovratnih sredstava]]*Ugovori_OPULJP3[[#This Row],[EU STOPA SUFINANCIRANJA %
EU CO-FINANCING RATE %]]</f>
        <v>1388086.6945</v>
      </c>
      <c r="P365" s="60">
        <f>Ugovori_OPULJP3[[#This Row],[Bespovratna sredstva - EU dio - HRK]]/7.5345</f>
        <v>184230.76441701505</v>
      </c>
      <c r="Q365" s="59">
        <f>Ugovori_OPULJP3[[#This Row],[Bespovratna sredstva - Ukupno (EU+Nac) HRK
= Ukupna ugovorena vrijednost bespovratnih sredstava]]*Ugovori_OPULJP3[[#This Row],[STOPA NACIONALNOG SUFINANCIRANJA %]]</f>
        <v>244956.47549999997</v>
      </c>
      <c r="R365" s="60">
        <f>Ugovori_OPULJP3[[#This Row],[Bespovratna sredstva - Nacionalni dio - HRK]]/7.5345</f>
        <v>32511.311367708535</v>
      </c>
      <c r="S365" s="59">
        <v>1633043.17</v>
      </c>
      <c r="T365" s="60">
        <f>Ugovori_OPULJP3[[#This Row],[Bespovratna sredstva - Ukupno (EU+Nac) HRK
= Ukupna ugovorena vrijednost bespovratnih sredstava]]/7.5345</f>
        <v>216742.07578472359</v>
      </c>
      <c r="U365" s="59">
        <v>0</v>
      </c>
      <c r="V365" s="60">
        <f>Ugovori_OPULJP3[[#This Row],[Javni doprinos korisnika - HRK]]/7.5345</f>
        <v>0</v>
      </c>
      <c r="W365" s="59">
        <v>0</v>
      </c>
      <c r="X365" s="60">
        <f>Ugovori_OPULJP3[[#This Row],[Privatni doprinos korisnika - HRK]]/7.5345</f>
        <v>0</v>
      </c>
      <c r="Y365" s="61">
        <v>1633043.17</v>
      </c>
      <c r="Z365" s="62">
        <f>Ugovori_OPULJP3[[#This Row],[UKUPNI PRIHVATLJIVI IZDACI
TOTAL ELIGIBLE EXPENDITURE
= Bespovratna sredstva ukupno + doprinos korisnika
= Ukupni prihvatljivi troškovi
= Ukupna ugovorena vrijednost projekta HRK]]/7.5345</f>
        <v>216742.07578472359</v>
      </c>
      <c r="AA365" s="53" t="s">
        <v>37</v>
      </c>
      <c r="AB365" s="53" t="s">
        <v>34</v>
      </c>
      <c r="AC365" s="52" t="s">
        <v>1533</v>
      </c>
      <c r="AD365" s="52" t="s">
        <v>746</v>
      </c>
    </row>
    <row r="366" spans="1:30" ht="51" customHeight="1" x14ac:dyDescent="0.2">
      <c r="A366" s="50" t="s">
        <v>1534</v>
      </c>
      <c r="B366" s="51" t="s">
        <v>742</v>
      </c>
      <c r="C366" s="52" t="s">
        <v>743</v>
      </c>
      <c r="D366" s="52" t="s">
        <v>1113</v>
      </c>
      <c r="E366" s="53" t="s">
        <v>75</v>
      </c>
      <c r="F366" s="54" t="s">
        <v>1535</v>
      </c>
      <c r="G366" s="54" t="s">
        <v>1536</v>
      </c>
      <c r="H366" s="56">
        <v>43250</v>
      </c>
      <c r="I366" s="56">
        <v>44165</v>
      </c>
      <c r="J366" s="57" t="str">
        <f>IF(Ugovori_OPULJP3[[#This Row],[DATUM ZAVRŠETKA OPERACIJE]]&gt;DATE(2024,12,31),"u provedbi","završen")</f>
        <v>završen</v>
      </c>
      <c r="K366" s="55" t="s">
        <v>93</v>
      </c>
      <c r="L366" s="55" t="s">
        <v>93</v>
      </c>
      <c r="M366" s="58">
        <v>0.85</v>
      </c>
      <c r="N366" s="58">
        <v>0.15</v>
      </c>
      <c r="O366" s="59">
        <f>Ugovori_OPULJP3[[#This Row],[Bespovratna sredstva - Ukupno (EU+Nac) HRK
= Ukupna ugovorena vrijednost bespovratnih sredstava]]*Ugovori_OPULJP3[[#This Row],[EU STOPA SUFINANCIRANJA %
EU CO-FINANCING RATE %]]</f>
        <v>4213497.9060000004</v>
      </c>
      <c r="P366" s="60">
        <f>Ugovori_OPULJP3[[#This Row],[Bespovratna sredstva - EU dio - HRK]]/7.5345</f>
        <v>559227.27533346612</v>
      </c>
      <c r="Q366" s="59">
        <f>Ugovori_OPULJP3[[#This Row],[Bespovratna sredstva - Ukupno (EU+Nac) HRK
= Ukupna ugovorena vrijednost bespovratnih sredstava]]*Ugovori_OPULJP3[[#This Row],[STOPA NACIONALNOG SUFINANCIRANJA %]]</f>
        <v>743558.45400000003</v>
      </c>
      <c r="R366" s="60">
        <f>Ugovori_OPULJP3[[#This Row],[Bespovratna sredstva - Nacionalni dio - HRK]]/7.5345</f>
        <v>98687.166235317534</v>
      </c>
      <c r="S366" s="59">
        <v>4957056.3600000003</v>
      </c>
      <c r="T366" s="60">
        <f>Ugovori_OPULJP3[[#This Row],[Bespovratna sredstva - Ukupno (EU+Nac) HRK
= Ukupna ugovorena vrijednost bespovratnih sredstava]]/7.5345</f>
        <v>657914.4415687836</v>
      </c>
      <c r="U366" s="59">
        <v>0</v>
      </c>
      <c r="V366" s="60">
        <f>Ugovori_OPULJP3[[#This Row],[Javni doprinos korisnika - HRK]]/7.5345</f>
        <v>0</v>
      </c>
      <c r="W366" s="59">
        <v>0</v>
      </c>
      <c r="X366" s="60">
        <f>Ugovori_OPULJP3[[#This Row],[Privatni doprinos korisnika - HRK]]/7.5345</f>
        <v>0</v>
      </c>
      <c r="Y366" s="61">
        <v>4957056.3600000003</v>
      </c>
      <c r="Z366" s="62">
        <f>Ugovori_OPULJP3[[#This Row],[UKUPNI PRIHVATLJIVI IZDACI
TOTAL ELIGIBLE EXPENDITURE
= Bespovratna sredstva ukupno + doprinos korisnika
= Ukupni prihvatljivi troškovi
= Ukupna ugovorena vrijednost projekta HRK]]/7.5345</f>
        <v>657914.4415687836</v>
      </c>
      <c r="AA366" s="53" t="s">
        <v>37</v>
      </c>
      <c r="AB366" s="53" t="s">
        <v>34</v>
      </c>
      <c r="AC366" s="52" t="s">
        <v>1537</v>
      </c>
      <c r="AD366" s="52" t="s">
        <v>746</v>
      </c>
    </row>
    <row r="367" spans="1:30" ht="51" customHeight="1" x14ac:dyDescent="0.2">
      <c r="A367" s="50" t="s">
        <v>1538</v>
      </c>
      <c r="B367" s="51" t="s">
        <v>742</v>
      </c>
      <c r="C367" s="52" t="s">
        <v>743</v>
      </c>
      <c r="D367" s="52" t="s">
        <v>1113</v>
      </c>
      <c r="E367" s="53" t="s">
        <v>75</v>
      </c>
      <c r="F367" s="54" t="s">
        <v>1539</v>
      </c>
      <c r="G367" s="54" t="s">
        <v>1540</v>
      </c>
      <c r="H367" s="56">
        <v>43250</v>
      </c>
      <c r="I367" s="56">
        <v>44165</v>
      </c>
      <c r="J367" s="57" t="str">
        <f>IF(Ugovori_OPULJP3[[#This Row],[DATUM ZAVRŠETKA OPERACIJE]]&gt;DATE(2024,12,31),"u provedbi","završen")</f>
        <v>završen</v>
      </c>
      <c r="K367" s="55" t="s">
        <v>83</v>
      </c>
      <c r="L367" s="55" t="s">
        <v>83</v>
      </c>
      <c r="M367" s="58">
        <v>0.85</v>
      </c>
      <c r="N367" s="58">
        <v>0.15</v>
      </c>
      <c r="O367" s="59">
        <f>Ugovori_OPULJP3[[#This Row],[Bespovratna sredstva - Ukupno (EU+Nac) HRK
= Ukupna ugovorena vrijednost bespovratnih sredstava]]*Ugovori_OPULJP3[[#This Row],[EU STOPA SUFINANCIRANJA %
EU CO-FINANCING RATE %]]</f>
        <v>2753376.1934999996</v>
      </c>
      <c r="P367" s="60">
        <f>Ugovori_OPULJP3[[#This Row],[Bespovratna sredstva - EU dio - HRK]]/7.5345</f>
        <v>365435.82102329278</v>
      </c>
      <c r="Q367" s="59">
        <f>Ugovori_OPULJP3[[#This Row],[Bespovratna sredstva - Ukupno (EU+Nac) HRK
= Ukupna ugovorena vrijednost bespovratnih sredstava]]*Ugovori_OPULJP3[[#This Row],[STOPA NACIONALNOG SUFINANCIRANJA %]]</f>
        <v>485889.91649999993</v>
      </c>
      <c r="R367" s="60">
        <f>Ugovori_OPULJP3[[#This Row],[Bespovratna sredstva - Nacionalni dio - HRK]]/7.5345</f>
        <v>64488.674298228136</v>
      </c>
      <c r="S367" s="59">
        <v>3239266.11</v>
      </c>
      <c r="T367" s="60">
        <f>Ugovori_OPULJP3[[#This Row],[Bespovratna sredstva - Ukupno (EU+Nac) HRK
= Ukupna ugovorena vrijednost bespovratnih sredstava]]/7.5345</f>
        <v>429924.49532152095</v>
      </c>
      <c r="U367" s="59">
        <v>0</v>
      </c>
      <c r="V367" s="60">
        <f>Ugovori_OPULJP3[[#This Row],[Javni doprinos korisnika - HRK]]/7.5345</f>
        <v>0</v>
      </c>
      <c r="W367" s="59">
        <v>0</v>
      </c>
      <c r="X367" s="60">
        <f>Ugovori_OPULJP3[[#This Row],[Privatni doprinos korisnika - HRK]]/7.5345</f>
        <v>0</v>
      </c>
      <c r="Y367" s="61">
        <v>3239266.11</v>
      </c>
      <c r="Z367" s="62">
        <f>Ugovori_OPULJP3[[#This Row],[UKUPNI PRIHVATLJIVI IZDACI
TOTAL ELIGIBLE EXPENDITURE
= Bespovratna sredstva ukupno + doprinos korisnika
= Ukupni prihvatljivi troškovi
= Ukupna ugovorena vrijednost projekta HRK]]/7.5345</f>
        <v>429924.49532152095</v>
      </c>
      <c r="AA367" s="53" t="s">
        <v>37</v>
      </c>
      <c r="AB367" s="53" t="s">
        <v>34</v>
      </c>
      <c r="AC367" s="52" t="s">
        <v>1541</v>
      </c>
      <c r="AD367" s="52" t="s">
        <v>746</v>
      </c>
    </row>
    <row r="368" spans="1:30" ht="51" customHeight="1" x14ac:dyDescent="0.2">
      <c r="A368" s="50" t="s">
        <v>1542</v>
      </c>
      <c r="B368" s="51" t="s">
        <v>742</v>
      </c>
      <c r="C368" s="52" t="s">
        <v>743</v>
      </c>
      <c r="D368" s="52" t="s">
        <v>1113</v>
      </c>
      <c r="E368" s="53" t="s">
        <v>75</v>
      </c>
      <c r="F368" s="54" t="s">
        <v>1543</v>
      </c>
      <c r="G368" s="54" t="s">
        <v>1544</v>
      </c>
      <c r="H368" s="56">
        <v>43250</v>
      </c>
      <c r="I368" s="56">
        <v>44165</v>
      </c>
      <c r="J368" s="57" t="str">
        <f>IF(Ugovori_OPULJP3[[#This Row],[DATUM ZAVRŠETKA OPERACIJE]]&gt;DATE(2024,12,31),"u provedbi","završen")</f>
        <v>završen</v>
      </c>
      <c r="K368" s="55" t="s">
        <v>83</v>
      </c>
      <c r="L368" s="55" t="s">
        <v>83</v>
      </c>
      <c r="M368" s="58">
        <v>0.85</v>
      </c>
      <c r="N368" s="58">
        <v>0.15</v>
      </c>
      <c r="O368" s="59">
        <f>Ugovori_OPULJP3[[#This Row],[Bespovratna sredstva - Ukupno (EU+Nac) HRK
= Ukupna ugovorena vrijednost bespovratnih sredstava]]*Ugovori_OPULJP3[[#This Row],[EU STOPA SUFINANCIRANJA %
EU CO-FINANCING RATE %]]</f>
        <v>1488958.0899999999</v>
      </c>
      <c r="P368" s="60">
        <f>Ugovori_OPULJP3[[#This Row],[Bespovratna sredstva - EU dio - HRK]]/7.5345</f>
        <v>197618.69931647752</v>
      </c>
      <c r="Q368" s="59">
        <f>Ugovori_OPULJP3[[#This Row],[Bespovratna sredstva - Ukupno (EU+Nac) HRK
= Ukupna ugovorena vrijednost bespovratnih sredstava]]*Ugovori_OPULJP3[[#This Row],[STOPA NACIONALNOG SUFINANCIRANJA %]]</f>
        <v>262757.31</v>
      </c>
      <c r="R368" s="60">
        <f>Ugovori_OPULJP3[[#This Row],[Bespovratna sredstva - Nacionalni dio - HRK]]/7.5345</f>
        <v>34873.888114672503</v>
      </c>
      <c r="S368" s="59">
        <v>1751715.4</v>
      </c>
      <c r="T368" s="60">
        <f>Ugovori_OPULJP3[[#This Row],[Bespovratna sredstva - Ukupno (EU+Nac) HRK
= Ukupna ugovorena vrijednost bespovratnih sredstava]]/7.5345</f>
        <v>232492.58743115002</v>
      </c>
      <c r="U368" s="59">
        <v>0</v>
      </c>
      <c r="V368" s="60">
        <f>Ugovori_OPULJP3[[#This Row],[Javni doprinos korisnika - HRK]]/7.5345</f>
        <v>0</v>
      </c>
      <c r="W368" s="59">
        <v>0</v>
      </c>
      <c r="X368" s="60">
        <f>Ugovori_OPULJP3[[#This Row],[Privatni doprinos korisnika - HRK]]/7.5345</f>
        <v>0</v>
      </c>
      <c r="Y368" s="61">
        <v>1751715.4</v>
      </c>
      <c r="Z368" s="62">
        <f>Ugovori_OPULJP3[[#This Row],[UKUPNI PRIHVATLJIVI IZDACI
TOTAL ELIGIBLE EXPENDITURE
= Bespovratna sredstva ukupno + doprinos korisnika
= Ukupni prihvatljivi troškovi
= Ukupna ugovorena vrijednost projekta HRK]]/7.5345</f>
        <v>232492.58743115002</v>
      </c>
      <c r="AA368" s="53" t="s">
        <v>37</v>
      </c>
      <c r="AB368" s="53" t="s">
        <v>34</v>
      </c>
      <c r="AC368" s="52" t="s">
        <v>1545</v>
      </c>
      <c r="AD368" s="52" t="s">
        <v>746</v>
      </c>
    </row>
    <row r="369" spans="1:30" ht="51" customHeight="1" x14ac:dyDescent="0.2">
      <c r="A369" s="50" t="s">
        <v>1546</v>
      </c>
      <c r="B369" s="51" t="s">
        <v>742</v>
      </c>
      <c r="C369" s="52" t="s">
        <v>743</v>
      </c>
      <c r="D369" s="52" t="s">
        <v>1113</v>
      </c>
      <c r="E369" s="53" t="s">
        <v>75</v>
      </c>
      <c r="F369" s="54" t="s">
        <v>1547</v>
      </c>
      <c r="G369" s="54" t="s">
        <v>1548</v>
      </c>
      <c r="H369" s="56">
        <v>43250</v>
      </c>
      <c r="I369" s="56">
        <v>44165</v>
      </c>
      <c r="J369" s="57" t="str">
        <f>IF(Ugovori_OPULJP3[[#This Row],[DATUM ZAVRŠETKA OPERACIJE]]&gt;DATE(2024,12,31),"u provedbi","završen")</f>
        <v>završen</v>
      </c>
      <c r="K369" s="55" t="s">
        <v>98</v>
      </c>
      <c r="L369" s="55" t="s">
        <v>98</v>
      </c>
      <c r="M369" s="58">
        <v>0.85</v>
      </c>
      <c r="N369" s="58">
        <v>0.15</v>
      </c>
      <c r="O369" s="59">
        <f>Ugovori_OPULJP3[[#This Row],[Bespovratna sredstva - Ukupno (EU+Nac) HRK
= Ukupna ugovorena vrijednost bespovratnih sredstava]]*Ugovori_OPULJP3[[#This Row],[EU STOPA SUFINANCIRANJA %
EU CO-FINANCING RATE %]]</f>
        <v>3488114.9950000001</v>
      </c>
      <c r="P369" s="60">
        <f>Ugovori_OPULJP3[[#This Row],[Bespovratna sredstva - EU dio - HRK]]/7.5345</f>
        <v>462952.4182095693</v>
      </c>
      <c r="Q369" s="59">
        <f>Ugovori_OPULJP3[[#This Row],[Bespovratna sredstva - Ukupno (EU+Nac) HRK
= Ukupna ugovorena vrijednost bespovratnih sredstava]]*Ugovori_OPULJP3[[#This Row],[STOPA NACIONALNOG SUFINANCIRANJA %]]</f>
        <v>615549.70499999996</v>
      </c>
      <c r="R369" s="60">
        <f>Ugovori_OPULJP3[[#This Row],[Bespovratna sredstva - Nacionalni dio - HRK]]/7.5345</f>
        <v>81697.485566394578</v>
      </c>
      <c r="S369" s="59">
        <v>4103664.7</v>
      </c>
      <c r="T369" s="60">
        <f>Ugovori_OPULJP3[[#This Row],[Bespovratna sredstva - Ukupno (EU+Nac) HRK
= Ukupna ugovorena vrijednost bespovratnih sredstava]]/7.5345</f>
        <v>544649.90377596393</v>
      </c>
      <c r="U369" s="59">
        <v>0</v>
      </c>
      <c r="V369" s="60">
        <f>Ugovori_OPULJP3[[#This Row],[Javni doprinos korisnika - HRK]]/7.5345</f>
        <v>0</v>
      </c>
      <c r="W369" s="59">
        <v>0</v>
      </c>
      <c r="X369" s="60">
        <f>Ugovori_OPULJP3[[#This Row],[Privatni doprinos korisnika - HRK]]/7.5345</f>
        <v>0</v>
      </c>
      <c r="Y369" s="61">
        <v>4103664.7</v>
      </c>
      <c r="Z369" s="62">
        <f>Ugovori_OPULJP3[[#This Row],[UKUPNI PRIHVATLJIVI IZDACI
TOTAL ELIGIBLE EXPENDITURE
= Bespovratna sredstva ukupno + doprinos korisnika
= Ukupni prihvatljivi troškovi
= Ukupna ugovorena vrijednost projekta HRK]]/7.5345</f>
        <v>544649.90377596393</v>
      </c>
      <c r="AA369" s="53" t="s">
        <v>37</v>
      </c>
      <c r="AB369" s="53" t="s">
        <v>34</v>
      </c>
      <c r="AC369" s="52" t="s">
        <v>1549</v>
      </c>
      <c r="AD369" s="52" t="s">
        <v>746</v>
      </c>
    </row>
    <row r="370" spans="1:30" ht="51" customHeight="1" x14ac:dyDescent="0.2">
      <c r="A370" s="50" t="s">
        <v>1550</v>
      </c>
      <c r="B370" s="51" t="s">
        <v>742</v>
      </c>
      <c r="C370" s="52" t="s">
        <v>743</v>
      </c>
      <c r="D370" s="52" t="s">
        <v>1113</v>
      </c>
      <c r="E370" s="53" t="s">
        <v>75</v>
      </c>
      <c r="F370" s="54" t="s">
        <v>1551</v>
      </c>
      <c r="G370" s="54" t="s">
        <v>1552</v>
      </c>
      <c r="H370" s="56">
        <v>43250</v>
      </c>
      <c r="I370" s="56">
        <v>44073</v>
      </c>
      <c r="J370" s="57" t="str">
        <f>IF(Ugovori_OPULJP3[[#This Row],[DATUM ZAVRŠETKA OPERACIJE]]&gt;DATE(2024,12,31),"u provedbi","završen")</f>
        <v>završen</v>
      </c>
      <c r="K370" s="55" t="s">
        <v>210</v>
      </c>
      <c r="L370" s="55" t="s">
        <v>210</v>
      </c>
      <c r="M370" s="58">
        <v>0.85</v>
      </c>
      <c r="N370" s="58">
        <v>0.15</v>
      </c>
      <c r="O370" s="59">
        <f>Ugovori_OPULJP3[[#This Row],[Bespovratna sredstva - Ukupno (EU+Nac) HRK
= Ukupna ugovorena vrijednost bespovratnih sredstava]]*Ugovori_OPULJP3[[#This Row],[EU STOPA SUFINANCIRANJA %
EU CO-FINANCING RATE %]]</f>
        <v>1606328.3</v>
      </c>
      <c r="P370" s="60">
        <f>Ugovori_OPULJP3[[#This Row],[Bespovratna sredstva - EU dio - HRK]]/7.5345</f>
        <v>213196.40321189197</v>
      </c>
      <c r="Q370" s="59">
        <f>Ugovori_OPULJP3[[#This Row],[Bespovratna sredstva - Ukupno (EU+Nac) HRK
= Ukupna ugovorena vrijednost bespovratnih sredstava]]*Ugovori_OPULJP3[[#This Row],[STOPA NACIONALNOG SUFINANCIRANJA %]]</f>
        <v>283469.7</v>
      </c>
      <c r="R370" s="60">
        <f>Ugovori_OPULJP3[[#This Row],[Bespovratna sredstva - Nacionalni dio - HRK]]/7.5345</f>
        <v>37622.894684451523</v>
      </c>
      <c r="S370" s="59">
        <v>1889798</v>
      </c>
      <c r="T370" s="60">
        <f>Ugovori_OPULJP3[[#This Row],[Bespovratna sredstva - Ukupno (EU+Nac) HRK
= Ukupna ugovorena vrijednost bespovratnih sredstava]]/7.5345</f>
        <v>250819.29789634349</v>
      </c>
      <c r="U370" s="59">
        <v>0</v>
      </c>
      <c r="V370" s="60">
        <f>Ugovori_OPULJP3[[#This Row],[Javni doprinos korisnika - HRK]]/7.5345</f>
        <v>0</v>
      </c>
      <c r="W370" s="59">
        <v>0</v>
      </c>
      <c r="X370" s="60">
        <f>Ugovori_OPULJP3[[#This Row],[Privatni doprinos korisnika - HRK]]/7.5345</f>
        <v>0</v>
      </c>
      <c r="Y370" s="61">
        <v>1889798</v>
      </c>
      <c r="Z370" s="62">
        <f>Ugovori_OPULJP3[[#This Row],[UKUPNI PRIHVATLJIVI IZDACI
TOTAL ELIGIBLE EXPENDITURE
= Bespovratna sredstva ukupno + doprinos korisnika
= Ukupni prihvatljivi troškovi
= Ukupna ugovorena vrijednost projekta HRK]]/7.5345</f>
        <v>250819.29789634349</v>
      </c>
      <c r="AA370" s="53" t="s">
        <v>37</v>
      </c>
      <c r="AB370" s="53" t="s">
        <v>34</v>
      </c>
      <c r="AC370" s="52" t="s">
        <v>1553</v>
      </c>
      <c r="AD370" s="52" t="s">
        <v>746</v>
      </c>
    </row>
    <row r="371" spans="1:30" ht="51" customHeight="1" x14ac:dyDescent="0.2">
      <c r="A371" s="50" t="s">
        <v>1554</v>
      </c>
      <c r="B371" s="51" t="s">
        <v>742</v>
      </c>
      <c r="C371" s="52" t="s">
        <v>743</v>
      </c>
      <c r="D371" s="52" t="s">
        <v>1113</v>
      </c>
      <c r="E371" s="53" t="s">
        <v>75</v>
      </c>
      <c r="F371" s="54" t="s">
        <v>1555</v>
      </c>
      <c r="G371" s="54" t="s">
        <v>1556</v>
      </c>
      <c r="H371" s="56">
        <v>43250</v>
      </c>
      <c r="I371" s="56">
        <v>44165</v>
      </c>
      <c r="J371" s="57" t="str">
        <f>IF(Ugovori_OPULJP3[[#This Row],[DATUM ZAVRŠETKA OPERACIJE]]&gt;DATE(2024,12,31),"u provedbi","završen")</f>
        <v>završen</v>
      </c>
      <c r="K371" s="55" t="s">
        <v>83</v>
      </c>
      <c r="L371" s="55" t="s">
        <v>83</v>
      </c>
      <c r="M371" s="58">
        <v>0.85</v>
      </c>
      <c r="N371" s="58">
        <v>0.15</v>
      </c>
      <c r="O371" s="59">
        <f>Ugovori_OPULJP3[[#This Row],[Bespovratna sredstva - Ukupno (EU+Nac) HRK
= Ukupna ugovorena vrijednost bespovratnih sredstava]]*Ugovori_OPULJP3[[#This Row],[EU STOPA SUFINANCIRANJA %
EU CO-FINANCING RATE %]]</f>
        <v>3488825.6799999997</v>
      </c>
      <c r="P371" s="60">
        <f>Ugovori_OPULJP3[[#This Row],[Bespovratna sredstva - EU dio - HRK]]/7.5345</f>
        <v>463046.74231866741</v>
      </c>
      <c r="Q371" s="59">
        <f>Ugovori_OPULJP3[[#This Row],[Bespovratna sredstva - Ukupno (EU+Nac) HRK
= Ukupna ugovorena vrijednost bespovratnih sredstava]]*Ugovori_OPULJP3[[#This Row],[STOPA NACIONALNOG SUFINANCIRANJA %]]</f>
        <v>615675.12</v>
      </c>
      <c r="R371" s="60">
        <f>Ugovori_OPULJP3[[#This Row],[Bespovratna sredstva - Nacionalni dio - HRK]]/7.5345</f>
        <v>81714.130997411907</v>
      </c>
      <c r="S371" s="59">
        <v>4104500.8</v>
      </c>
      <c r="T371" s="60">
        <f>Ugovori_OPULJP3[[#This Row],[Bespovratna sredstva - Ukupno (EU+Nac) HRK
= Ukupna ugovorena vrijednost bespovratnih sredstava]]/7.5345</f>
        <v>544760.87331607926</v>
      </c>
      <c r="U371" s="59">
        <v>0</v>
      </c>
      <c r="V371" s="60">
        <f>Ugovori_OPULJP3[[#This Row],[Javni doprinos korisnika - HRK]]/7.5345</f>
        <v>0</v>
      </c>
      <c r="W371" s="59">
        <v>0</v>
      </c>
      <c r="X371" s="60">
        <f>Ugovori_OPULJP3[[#This Row],[Privatni doprinos korisnika - HRK]]/7.5345</f>
        <v>0</v>
      </c>
      <c r="Y371" s="61">
        <v>4104500.8</v>
      </c>
      <c r="Z371" s="62">
        <f>Ugovori_OPULJP3[[#This Row],[UKUPNI PRIHVATLJIVI IZDACI
TOTAL ELIGIBLE EXPENDITURE
= Bespovratna sredstva ukupno + doprinos korisnika
= Ukupni prihvatljivi troškovi
= Ukupna ugovorena vrijednost projekta HRK]]/7.5345</f>
        <v>544760.87331607926</v>
      </c>
      <c r="AA371" s="53" t="s">
        <v>37</v>
      </c>
      <c r="AB371" s="53" t="s">
        <v>34</v>
      </c>
      <c r="AC371" s="52" t="s">
        <v>1557</v>
      </c>
      <c r="AD371" s="52" t="s">
        <v>746</v>
      </c>
    </row>
    <row r="372" spans="1:30" ht="51" customHeight="1" x14ac:dyDescent="0.2">
      <c r="A372" s="50" t="s">
        <v>1558</v>
      </c>
      <c r="B372" s="51" t="s">
        <v>742</v>
      </c>
      <c r="C372" s="52" t="s">
        <v>743</v>
      </c>
      <c r="D372" s="52" t="s">
        <v>1113</v>
      </c>
      <c r="E372" s="53" t="s">
        <v>75</v>
      </c>
      <c r="F372" s="54" t="s">
        <v>1559</v>
      </c>
      <c r="G372" s="54" t="s">
        <v>1560</v>
      </c>
      <c r="H372" s="56">
        <v>43250</v>
      </c>
      <c r="I372" s="56">
        <v>44165</v>
      </c>
      <c r="J372" s="57" t="str">
        <f>IF(Ugovori_OPULJP3[[#This Row],[DATUM ZAVRŠETKA OPERACIJE]]&gt;DATE(2024,12,31),"u provedbi","završen")</f>
        <v>završen</v>
      </c>
      <c r="K372" s="55" t="s">
        <v>370</v>
      </c>
      <c r="L372" s="55" t="s">
        <v>370</v>
      </c>
      <c r="M372" s="58">
        <v>0.85</v>
      </c>
      <c r="N372" s="58">
        <v>0.15</v>
      </c>
      <c r="O372" s="59">
        <f>Ugovori_OPULJP3[[#This Row],[Bespovratna sredstva - Ukupno (EU+Nac) HRK
= Ukupna ugovorena vrijednost bespovratnih sredstava]]*Ugovori_OPULJP3[[#This Row],[EU STOPA SUFINANCIRANJA %
EU CO-FINANCING RATE %]]</f>
        <v>1174529.8130000001</v>
      </c>
      <c r="P372" s="60">
        <f>Ugovori_OPULJP3[[#This Row],[Bespovratna sredstva - EU dio - HRK]]/7.5345</f>
        <v>155886.89534806556</v>
      </c>
      <c r="Q372" s="59">
        <f>Ugovori_OPULJP3[[#This Row],[Bespovratna sredstva - Ukupno (EU+Nac) HRK
= Ukupna ugovorena vrijednost bespovratnih sredstava]]*Ugovori_OPULJP3[[#This Row],[STOPA NACIONALNOG SUFINANCIRANJA %]]</f>
        <v>207269.967</v>
      </c>
      <c r="R372" s="60">
        <f>Ugovori_OPULJP3[[#This Row],[Bespovratna sredstva - Nacionalni dio - HRK]]/7.5345</f>
        <v>27509.452120246864</v>
      </c>
      <c r="S372" s="59">
        <v>1381799.78</v>
      </c>
      <c r="T372" s="60">
        <f>Ugovori_OPULJP3[[#This Row],[Bespovratna sredstva - Ukupno (EU+Nac) HRK
= Ukupna ugovorena vrijednost bespovratnih sredstava]]/7.5345</f>
        <v>183396.34746831242</v>
      </c>
      <c r="U372" s="59">
        <v>0</v>
      </c>
      <c r="V372" s="60">
        <f>Ugovori_OPULJP3[[#This Row],[Javni doprinos korisnika - HRK]]/7.5345</f>
        <v>0</v>
      </c>
      <c r="W372" s="59">
        <v>0</v>
      </c>
      <c r="X372" s="60">
        <f>Ugovori_OPULJP3[[#This Row],[Privatni doprinos korisnika - HRK]]/7.5345</f>
        <v>0</v>
      </c>
      <c r="Y372" s="61">
        <v>1381799.78</v>
      </c>
      <c r="Z372" s="62">
        <f>Ugovori_OPULJP3[[#This Row],[UKUPNI PRIHVATLJIVI IZDACI
TOTAL ELIGIBLE EXPENDITURE
= Bespovratna sredstva ukupno + doprinos korisnika
= Ukupni prihvatljivi troškovi
= Ukupna ugovorena vrijednost projekta HRK]]/7.5345</f>
        <v>183396.34746831242</v>
      </c>
      <c r="AA372" s="53" t="s">
        <v>37</v>
      </c>
      <c r="AB372" s="53" t="s">
        <v>34</v>
      </c>
      <c r="AC372" s="52" t="s">
        <v>1561</v>
      </c>
      <c r="AD372" s="52" t="s">
        <v>746</v>
      </c>
    </row>
    <row r="373" spans="1:30" ht="51" customHeight="1" x14ac:dyDescent="0.2">
      <c r="A373" s="50" t="s">
        <v>1562</v>
      </c>
      <c r="B373" s="51" t="s">
        <v>742</v>
      </c>
      <c r="C373" s="52" t="s">
        <v>743</v>
      </c>
      <c r="D373" s="52" t="s">
        <v>1113</v>
      </c>
      <c r="E373" s="53" t="s">
        <v>75</v>
      </c>
      <c r="F373" s="54" t="s">
        <v>1563</v>
      </c>
      <c r="G373" s="54" t="s">
        <v>1564</v>
      </c>
      <c r="H373" s="56">
        <v>43250</v>
      </c>
      <c r="I373" s="56">
        <v>44165</v>
      </c>
      <c r="J373" s="57" t="str">
        <f>IF(Ugovori_OPULJP3[[#This Row],[DATUM ZAVRŠETKA OPERACIJE]]&gt;DATE(2024,12,31),"u provedbi","završen")</f>
        <v>završen</v>
      </c>
      <c r="K373" s="55" t="s">
        <v>98</v>
      </c>
      <c r="L373" s="55" t="s">
        <v>98</v>
      </c>
      <c r="M373" s="58">
        <v>0.85</v>
      </c>
      <c r="N373" s="58">
        <v>0.15</v>
      </c>
      <c r="O373" s="59">
        <f>Ugovori_OPULJP3[[#This Row],[Bespovratna sredstva - Ukupno (EU+Nac) HRK
= Ukupna ugovorena vrijednost bespovratnih sredstava]]*Ugovori_OPULJP3[[#This Row],[EU STOPA SUFINANCIRANJA %
EU CO-FINANCING RATE %]]</f>
        <v>2730040.4040000001</v>
      </c>
      <c r="P373" s="60">
        <f>Ugovori_OPULJP3[[#This Row],[Bespovratna sredstva - EU dio - HRK]]/7.5345</f>
        <v>362338.62950428028</v>
      </c>
      <c r="Q373" s="59">
        <f>Ugovori_OPULJP3[[#This Row],[Bespovratna sredstva - Ukupno (EU+Nac) HRK
= Ukupna ugovorena vrijednost bespovratnih sredstava]]*Ugovori_OPULJP3[[#This Row],[STOPA NACIONALNOG SUFINANCIRANJA %]]</f>
        <v>481771.83600000001</v>
      </c>
      <c r="R373" s="60">
        <f>Ugovori_OPULJP3[[#This Row],[Bespovratna sredstva - Nacionalni dio - HRK]]/7.5345</f>
        <v>63942.111088990641</v>
      </c>
      <c r="S373" s="59">
        <v>3211812.24</v>
      </c>
      <c r="T373" s="60">
        <f>Ugovori_OPULJP3[[#This Row],[Bespovratna sredstva - Ukupno (EU+Nac) HRK
= Ukupna ugovorena vrijednost bespovratnih sredstava]]/7.5345</f>
        <v>426280.74059327098</v>
      </c>
      <c r="U373" s="59">
        <v>0</v>
      </c>
      <c r="V373" s="60">
        <f>Ugovori_OPULJP3[[#This Row],[Javni doprinos korisnika - HRK]]/7.5345</f>
        <v>0</v>
      </c>
      <c r="W373" s="59">
        <v>0</v>
      </c>
      <c r="X373" s="60">
        <f>Ugovori_OPULJP3[[#This Row],[Privatni doprinos korisnika - HRK]]/7.5345</f>
        <v>0</v>
      </c>
      <c r="Y373" s="61">
        <v>3211812.24</v>
      </c>
      <c r="Z373" s="62">
        <f>Ugovori_OPULJP3[[#This Row],[UKUPNI PRIHVATLJIVI IZDACI
TOTAL ELIGIBLE EXPENDITURE
= Bespovratna sredstva ukupno + doprinos korisnika
= Ukupni prihvatljivi troškovi
= Ukupna ugovorena vrijednost projekta HRK]]/7.5345</f>
        <v>426280.74059327098</v>
      </c>
      <c r="AA373" s="53" t="s">
        <v>37</v>
      </c>
      <c r="AB373" s="53" t="s">
        <v>34</v>
      </c>
      <c r="AC373" s="52" t="s">
        <v>1565</v>
      </c>
      <c r="AD373" s="52" t="s">
        <v>746</v>
      </c>
    </row>
    <row r="374" spans="1:30" ht="51" customHeight="1" x14ac:dyDescent="0.2">
      <c r="A374" s="50" t="s">
        <v>1566</v>
      </c>
      <c r="B374" s="51" t="s">
        <v>742</v>
      </c>
      <c r="C374" s="52" t="s">
        <v>743</v>
      </c>
      <c r="D374" s="52" t="s">
        <v>1113</v>
      </c>
      <c r="E374" s="53" t="s">
        <v>75</v>
      </c>
      <c r="F374" s="54" t="s">
        <v>1567</v>
      </c>
      <c r="G374" s="54" t="s">
        <v>1568</v>
      </c>
      <c r="H374" s="56">
        <v>43250</v>
      </c>
      <c r="I374" s="56">
        <v>44165</v>
      </c>
      <c r="J374" s="57" t="str">
        <f>IF(Ugovori_OPULJP3[[#This Row],[DATUM ZAVRŠETKA OPERACIJE]]&gt;DATE(2024,12,31),"u provedbi","završen")</f>
        <v>završen</v>
      </c>
      <c r="K374" s="55" t="s">
        <v>83</v>
      </c>
      <c r="L374" s="55" t="s">
        <v>83</v>
      </c>
      <c r="M374" s="58">
        <v>0.85</v>
      </c>
      <c r="N374" s="58">
        <v>0.15</v>
      </c>
      <c r="O374" s="59">
        <f>Ugovori_OPULJP3[[#This Row],[Bespovratna sredstva - Ukupno (EU+Nac) HRK
= Ukupna ugovorena vrijednost bespovratnih sredstava]]*Ugovori_OPULJP3[[#This Row],[EU STOPA SUFINANCIRANJA %
EU CO-FINANCING RATE %]]</f>
        <v>2426871.4139999999</v>
      </c>
      <c r="P374" s="60">
        <f>Ugovori_OPULJP3[[#This Row],[Bespovratna sredstva - EU dio - HRK]]/7.5345</f>
        <v>322101.18972725462</v>
      </c>
      <c r="Q374" s="59">
        <f>Ugovori_OPULJP3[[#This Row],[Bespovratna sredstva - Ukupno (EU+Nac) HRK
= Ukupna ugovorena vrijednost bespovratnih sredstava]]*Ugovori_OPULJP3[[#This Row],[STOPA NACIONALNOG SUFINANCIRANJA %]]</f>
        <v>428271.42599999998</v>
      </c>
      <c r="R374" s="60">
        <f>Ugovori_OPULJP3[[#This Row],[Bespovratna sredstva - Nacionalni dio - HRK]]/7.5345</f>
        <v>56841.386422456693</v>
      </c>
      <c r="S374" s="59">
        <v>2855142.84</v>
      </c>
      <c r="T374" s="60">
        <f>Ugovori_OPULJP3[[#This Row],[Bespovratna sredstva - Ukupno (EU+Nac) HRK
= Ukupna ugovorena vrijednost bespovratnih sredstava]]/7.5345</f>
        <v>378942.57614971127</v>
      </c>
      <c r="U374" s="59">
        <v>0</v>
      </c>
      <c r="V374" s="60">
        <f>Ugovori_OPULJP3[[#This Row],[Javni doprinos korisnika - HRK]]/7.5345</f>
        <v>0</v>
      </c>
      <c r="W374" s="59">
        <v>0</v>
      </c>
      <c r="X374" s="60">
        <f>Ugovori_OPULJP3[[#This Row],[Privatni doprinos korisnika - HRK]]/7.5345</f>
        <v>0</v>
      </c>
      <c r="Y374" s="61">
        <v>2855142.84</v>
      </c>
      <c r="Z374" s="62">
        <f>Ugovori_OPULJP3[[#This Row],[UKUPNI PRIHVATLJIVI IZDACI
TOTAL ELIGIBLE EXPENDITURE
= Bespovratna sredstva ukupno + doprinos korisnika
= Ukupni prihvatljivi troškovi
= Ukupna ugovorena vrijednost projekta HRK]]/7.5345</f>
        <v>378942.57614971127</v>
      </c>
      <c r="AA374" s="53" t="s">
        <v>37</v>
      </c>
      <c r="AB374" s="53" t="s">
        <v>34</v>
      </c>
      <c r="AC374" s="52" t="s">
        <v>1569</v>
      </c>
      <c r="AD374" s="52" t="s">
        <v>746</v>
      </c>
    </row>
    <row r="375" spans="1:30" ht="51" customHeight="1" x14ac:dyDescent="0.2">
      <c r="A375" s="50" t="s">
        <v>1570</v>
      </c>
      <c r="B375" s="51" t="s">
        <v>742</v>
      </c>
      <c r="C375" s="52" t="s">
        <v>743</v>
      </c>
      <c r="D375" s="52" t="s">
        <v>1113</v>
      </c>
      <c r="E375" s="53" t="s">
        <v>75</v>
      </c>
      <c r="F375" s="54" t="s">
        <v>1571</v>
      </c>
      <c r="G375" s="54" t="s">
        <v>1572</v>
      </c>
      <c r="H375" s="56">
        <v>43265</v>
      </c>
      <c r="I375" s="56">
        <v>44088</v>
      </c>
      <c r="J375" s="57" t="str">
        <f>IF(Ugovori_OPULJP3[[#This Row],[DATUM ZAVRŠETKA OPERACIJE]]&gt;DATE(2024,12,31),"u provedbi","završen")</f>
        <v>završen</v>
      </c>
      <c r="K375" s="55" t="s">
        <v>93</v>
      </c>
      <c r="L375" s="55" t="s">
        <v>93</v>
      </c>
      <c r="M375" s="58">
        <v>0.85</v>
      </c>
      <c r="N375" s="58">
        <v>0.15</v>
      </c>
      <c r="O375" s="59">
        <f>Ugovori_OPULJP3[[#This Row],[Bespovratna sredstva - Ukupno (EU+Nac) HRK
= Ukupna ugovorena vrijednost bespovratnih sredstava]]*Ugovori_OPULJP3[[#This Row],[EU STOPA SUFINANCIRANJA %
EU CO-FINANCING RATE %]]</f>
        <v>1669116.0149999999</v>
      </c>
      <c r="P375" s="60">
        <f>Ugovori_OPULJP3[[#This Row],[Bespovratna sredstva - EU dio - HRK]]/7.5345</f>
        <v>221529.76508062909</v>
      </c>
      <c r="Q375" s="59">
        <f>Ugovori_OPULJP3[[#This Row],[Bespovratna sredstva - Ukupno (EU+Nac) HRK
= Ukupna ugovorena vrijednost bespovratnih sredstava]]*Ugovori_OPULJP3[[#This Row],[STOPA NACIONALNOG SUFINANCIRANJA %]]</f>
        <v>294549.88499999995</v>
      </c>
      <c r="R375" s="60">
        <f>Ugovori_OPULJP3[[#This Row],[Bespovratna sredstva - Nacionalni dio - HRK]]/7.5345</f>
        <v>39093.487955405129</v>
      </c>
      <c r="S375" s="59">
        <v>1963665.9</v>
      </c>
      <c r="T375" s="60">
        <f>Ugovori_OPULJP3[[#This Row],[Bespovratna sredstva - Ukupno (EU+Nac) HRK
= Ukupna ugovorena vrijednost bespovratnih sredstava]]/7.5345</f>
        <v>260623.25303603421</v>
      </c>
      <c r="U375" s="59">
        <v>0</v>
      </c>
      <c r="V375" s="60">
        <f>Ugovori_OPULJP3[[#This Row],[Javni doprinos korisnika - HRK]]/7.5345</f>
        <v>0</v>
      </c>
      <c r="W375" s="59">
        <v>0</v>
      </c>
      <c r="X375" s="60">
        <f>Ugovori_OPULJP3[[#This Row],[Privatni doprinos korisnika - HRK]]/7.5345</f>
        <v>0</v>
      </c>
      <c r="Y375" s="61">
        <v>1963665.9</v>
      </c>
      <c r="Z375" s="62">
        <f>Ugovori_OPULJP3[[#This Row],[UKUPNI PRIHVATLJIVI IZDACI
TOTAL ELIGIBLE EXPENDITURE
= Bespovratna sredstva ukupno + doprinos korisnika
= Ukupni prihvatljivi troškovi
= Ukupna ugovorena vrijednost projekta HRK]]/7.5345</f>
        <v>260623.25303603421</v>
      </c>
      <c r="AA375" s="53" t="s">
        <v>37</v>
      </c>
      <c r="AB375" s="53" t="s">
        <v>34</v>
      </c>
      <c r="AC375" s="52" t="s">
        <v>1573</v>
      </c>
      <c r="AD375" s="52" t="s">
        <v>746</v>
      </c>
    </row>
    <row r="376" spans="1:30" ht="63.75" customHeight="1" x14ac:dyDescent="0.2">
      <c r="A376" s="50" t="s">
        <v>1574</v>
      </c>
      <c r="B376" s="51" t="s">
        <v>742</v>
      </c>
      <c r="C376" s="52" t="s">
        <v>743</v>
      </c>
      <c r="D376" s="52" t="s">
        <v>1113</v>
      </c>
      <c r="E376" s="53" t="s">
        <v>75</v>
      </c>
      <c r="F376" s="54" t="s">
        <v>1575</v>
      </c>
      <c r="G376" s="54" t="s">
        <v>1576</v>
      </c>
      <c r="H376" s="56">
        <v>43250</v>
      </c>
      <c r="I376" s="56">
        <v>44165</v>
      </c>
      <c r="J376" s="57" t="str">
        <f>IF(Ugovori_OPULJP3[[#This Row],[DATUM ZAVRŠETKA OPERACIJE]]&gt;DATE(2024,12,31),"u provedbi","završen")</f>
        <v>završen</v>
      </c>
      <c r="K376" s="55" t="s">
        <v>98</v>
      </c>
      <c r="L376" s="55" t="s">
        <v>98</v>
      </c>
      <c r="M376" s="58">
        <v>0.85</v>
      </c>
      <c r="N376" s="58">
        <v>0.15</v>
      </c>
      <c r="O376" s="59">
        <f>Ugovori_OPULJP3[[#This Row],[Bespovratna sredstva - Ukupno (EU+Nac) HRK
= Ukupna ugovorena vrijednost bespovratnih sredstava]]*Ugovori_OPULJP3[[#This Row],[EU STOPA SUFINANCIRANJA %
EU CO-FINANCING RATE %]]</f>
        <v>5034543.2</v>
      </c>
      <c r="P376" s="60">
        <f>Ugovori_OPULJP3[[#This Row],[Bespovratna sredstva - EU dio - HRK]]/7.5345</f>
        <v>668198.71258875832</v>
      </c>
      <c r="Q376" s="59">
        <f>Ugovori_OPULJP3[[#This Row],[Bespovratna sredstva - Ukupno (EU+Nac) HRK
= Ukupna ugovorena vrijednost bespovratnih sredstava]]*Ugovori_OPULJP3[[#This Row],[STOPA NACIONALNOG SUFINANCIRANJA %]]</f>
        <v>888448.79999999993</v>
      </c>
      <c r="R376" s="60">
        <f>Ugovori_OPULJP3[[#This Row],[Bespovratna sredstva - Nacionalni dio - HRK]]/7.5345</f>
        <v>117917.41986860441</v>
      </c>
      <c r="S376" s="59">
        <v>5922992</v>
      </c>
      <c r="T376" s="60">
        <f>Ugovori_OPULJP3[[#This Row],[Bespovratna sredstva - Ukupno (EU+Nac) HRK
= Ukupna ugovorena vrijednost bespovratnih sredstava]]/7.5345</f>
        <v>786116.13245736272</v>
      </c>
      <c r="U376" s="59">
        <v>0</v>
      </c>
      <c r="V376" s="60">
        <f>Ugovori_OPULJP3[[#This Row],[Javni doprinos korisnika - HRK]]/7.5345</f>
        <v>0</v>
      </c>
      <c r="W376" s="59">
        <v>0</v>
      </c>
      <c r="X376" s="60">
        <f>Ugovori_OPULJP3[[#This Row],[Privatni doprinos korisnika - HRK]]/7.5345</f>
        <v>0</v>
      </c>
      <c r="Y376" s="61">
        <v>5922992</v>
      </c>
      <c r="Z376" s="62">
        <f>Ugovori_OPULJP3[[#This Row],[UKUPNI PRIHVATLJIVI IZDACI
TOTAL ELIGIBLE EXPENDITURE
= Bespovratna sredstva ukupno + doprinos korisnika
= Ukupni prihvatljivi troškovi
= Ukupna ugovorena vrijednost projekta HRK]]/7.5345</f>
        <v>786116.13245736272</v>
      </c>
      <c r="AA376" s="53" t="s">
        <v>37</v>
      </c>
      <c r="AB376" s="53" t="s">
        <v>34</v>
      </c>
      <c r="AC376" s="52" t="s">
        <v>1577</v>
      </c>
      <c r="AD376" s="52" t="s">
        <v>746</v>
      </c>
    </row>
    <row r="377" spans="1:30" ht="51" customHeight="1" x14ac:dyDescent="0.2">
      <c r="A377" s="50" t="s">
        <v>1578</v>
      </c>
      <c r="B377" s="51" t="s">
        <v>742</v>
      </c>
      <c r="C377" s="52" t="s">
        <v>743</v>
      </c>
      <c r="D377" s="52" t="s">
        <v>1113</v>
      </c>
      <c r="E377" s="53" t="s">
        <v>75</v>
      </c>
      <c r="F377" s="54" t="s">
        <v>1579</v>
      </c>
      <c r="G377" s="54" t="s">
        <v>1580</v>
      </c>
      <c r="H377" s="56">
        <v>43250</v>
      </c>
      <c r="I377" s="56">
        <v>44165</v>
      </c>
      <c r="J377" s="57" t="str">
        <f>IF(Ugovori_OPULJP3[[#This Row],[DATUM ZAVRŠETKA OPERACIJE]]&gt;DATE(2024,12,31),"u provedbi","završen")</f>
        <v>završen</v>
      </c>
      <c r="K377" s="55" t="s">
        <v>598</v>
      </c>
      <c r="L377" s="55" t="s">
        <v>598</v>
      </c>
      <c r="M377" s="58">
        <v>0.85</v>
      </c>
      <c r="N377" s="58">
        <v>0.15</v>
      </c>
      <c r="O377" s="59">
        <f>Ugovori_OPULJP3[[#This Row],[Bespovratna sredstva - Ukupno (EU+Nac) HRK
= Ukupna ugovorena vrijednost bespovratnih sredstava]]*Ugovori_OPULJP3[[#This Row],[EU STOPA SUFINANCIRANJA %
EU CO-FINANCING RATE %]]</f>
        <v>1452403.5</v>
      </c>
      <c r="P377" s="60">
        <f>Ugovori_OPULJP3[[#This Row],[Bespovratna sredstva - EU dio - HRK]]/7.5345</f>
        <v>192767.07147123231</v>
      </c>
      <c r="Q377" s="59">
        <f>Ugovori_OPULJP3[[#This Row],[Bespovratna sredstva - Ukupno (EU+Nac) HRK
= Ukupna ugovorena vrijednost bespovratnih sredstava]]*Ugovori_OPULJP3[[#This Row],[STOPA NACIONALNOG SUFINANCIRANJA %]]</f>
        <v>256306.5</v>
      </c>
      <c r="R377" s="60">
        <f>Ugovori_OPULJP3[[#This Row],[Bespovratna sredstva - Nacionalni dio - HRK]]/7.5345</f>
        <v>34017.718494923349</v>
      </c>
      <c r="S377" s="59">
        <v>1708710</v>
      </c>
      <c r="T377" s="60">
        <f>Ugovori_OPULJP3[[#This Row],[Bespovratna sredstva - Ukupno (EU+Nac) HRK
= Ukupna ugovorena vrijednost bespovratnih sredstava]]/7.5345</f>
        <v>226784.78996615566</v>
      </c>
      <c r="U377" s="59">
        <v>0</v>
      </c>
      <c r="V377" s="60">
        <f>Ugovori_OPULJP3[[#This Row],[Javni doprinos korisnika - HRK]]/7.5345</f>
        <v>0</v>
      </c>
      <c r="W377" s="59">
        <v>0</v>
      </c>
      <c r="X377" s="60">
        <f>Ugovori_OPULJP3[[#This Row],[Privatni doprinos korisnika - HRK]]/7.5345</f>
        <v>0</v>
      </c>
      <c r="Y377" s="61">
        <v>1708710</v>
      </c>
      <c r="Z377" s="62">
        <f>Ugovori_OPULJP3[[#This Row],[UKUPNI PRIHVATLJIVI IZDACI
TOTAL ELIGIBLE EXPENDITURE
= Bespovratna sredstva ukupno + doprinos korisnika
= Ukupni prihvatljivi troškovi
= Ukupna ugovorena vrijednost projekta HRK]]/7.5345</f>
        <v>226784.78996615566</v>
      </c>
      <c r="AA377" s="53" t="s">
        <v>37</v>
      </c>
      <c r="AB377" s="53" t="s">
        <v>34</v>
      </c>
      <c r="AC377" s="52" t="s">
        <v>1581</v>
      </c>
      <c r="AD377" s="52" t="s">
        <v>746</v>
      </c>
    </row>
    <row r="378" spans="1:30" ht="51" customHeight="1" x14ac:dyDescent="0.2">
      <c r="A378" s="50" t="s">
        <v>1582</v>
      </c>
      <c r="B378" s="51" t="s">
        <v>742</v>
      </c>
      <c r="C378" s="52" t="s">
        <v>743</v>
      </c>
      <c r="D378" s="52" t="s">
        <v>1113</v>
      </c>
      <c r="E378" s="53" t="s">
        <v>75</v>
      </c>
      <c r="F378" s="54" t="s">
        <v>1583</v>
      </c>
      <c r="G378" s="54" t="s">
        <v>1584</v>
      </c>
      <c r="H378" s="56">
        <v>43250</v>
      </c>
      <c r="I378" s="56">
        <v>44165</v>
      </c>
      <c r="J378" s="57" t="str">
        <f>IF(Ugovori_OPULJP3[[#This Row],[DATUM ZAVRŠETKA OPERACIJE]]&gt;DATE(2024,12,31),"u provedbi","završen")</f>
        <v>završen</v>
      </c>
      <c r="K378" s="55" t="s">
        <v>98</v>
      </c>
      <c r="L378" s="55" t="s">
        <v>98</v>
      </c>
      <c r="M378" s="58">
        <v>0.85</v>
      </c>
      <c r="N378" s="58">
        <v>0.15</v>
      </c>
      <c r="O378" s="59">
        <f>Ugovori_OPULJP3[[#This Row],[Bespovratna sredstva - Ukupno (EU+Nac) HRK
= Ukupna ugovorena vrijednost bespovratnih sredstava]]*Ugovori_OPULJP3[[#This Row],[EU STOPA SUFINANCIRANJA %
EU CO-FINANCING RATE %]]</f>
        <v>8294183.7199999988</v>
      </c>
      <c r="P378" s="60">
        <f>Ugovori_OPULJP3[[#This Row],[Bespovratna sredstva - EU dio - HRK]]/7.5345</f>
        <v>1100827.3568252702</v>
      </c>
      <c r="Q378" s="59">
        <f>Ugovori_OPULJP3[[#This Row],[Bespovratna sredstva - Ukupno (EU+Nac) HRK
= Ukupna ugovorena vrijednost bespovratnih sredstava]]*Ugovori_OPULJP3[[#This Row],[STOPA NACIONALNOG SUFINANCIRANJA %]]</f>
        <v>1463679.4799999997</v>
      </c>
      <c r="R378" s="60">
        <f>Ugovori_OPULJP3[[#This Row],[Bespovratna sredstva - Nacionalni dio - HRK]]/7.5345</f>
        <v>194263.65120445946</v>
      </c>
      <c r="S378" s="59">
        <v>9757863.1999999993</v>
      </c>
      <c r="T378" s="60">
        <f>Ugovori_OPULJP3[[#This Row],[Bespovratna sredstva - Ukupno (EU+Nac) HRK
= Ukupna ugovorena vrijednost bespovratnih sredstava]]/7.5345</f>
        <v>1295091.0080297298</v>
      </c>
      <c r="U378" s="59">
        <v>0</v>
      </c>
      <c r="V378" s="60">
        <f>Ugovori_OPULJP3[[#This Row],[Javni doprinos korisnika - HRK]]/7.5345</f>
        <v>0</v>
      </c>
      <c r="W378" s="59">
        <v>0</v>
      </c>
      <c r="X378" s="60">
        <f>Ugovori_OPULJP3[[#This Row],[Privatni doprinos korisnika - HRK]]/7.5345</f>
        <v>0</v>
      </c>
      <c r="Y378" s="61">
        <v>9757863.1999999993</v>
      </c>
      <c r="Z378" s="62">
        <f>Ugovori_OPULJP3[[#This Row],[UKUPNI PRIHVATLJIVI IZDACI
TOTAL ELIGIBLE EXPENDITURE
= Bespovratna sredstva ukupno + doprinos korisnika
= Ukupni prihvatljivi troškovi
= Ukupna ugovorena vrijednost projekta HRK]]/7.5345</f>
        <v>1295091.0080297298</v>
      </c>
      <c r="AA378" s="53" t="s">
        <v>37</v>
      </c>
      <c r="AB378" s="53" t="s">
        <v>34</v>
      </c>
      <c r="AC378" s="52" t="s">
        <v>1585</v>
      </c>
      <c r="AD378" s="52" t="s">
        <v>746</v>
      </c>
    </row>
    <row r="379" spans="1:30" ht="51" customHeight="1" x14ac:dyDescent="0.2">
      <c r="A379" s="50" t="s">
        <v>1586</v>
      </c>
      <c r="B379" s="51" t="s">
        <v>742</v>
      </c>
      <c r="C379" s="52" t="s">
        <v>743</v>
      </c>
      <c r="D379" s="52" t="s">
        <v>1113</v>
      </c>
      <c r="E379" s="53" t="s">
        <v>75</v>
      </c>
      <c r="F379" s="54" t="s">
        <v>1587</v>
      </c>
      <c r="G379" s="54" t="s">
        <v>1588</v>
      </c>
      <c r="H379" s="56">
        <v>43284</v>
      </c>
      <c r="I379" s="56">
        <v>44199</v>
      </c>
      <c r="J379" s="57" t="str">
        <f>IF(Ugovori_OPULJP3[[#This Row],[DATUM ZAVRŠETKA OPERACIJE]]&gt;DATE(2024,12,31),"u provedbi","završen")</f>
        <v>završen</v>
      </c>
      <c r="K379" s="55" t="s">
        <v>98</v>
      </c>
      <c r="L379" s="55" t="s">
        <v>98</v>
      </c>
      <c r="M379" s="58">
        <v>0.85</v>
      </c>
      <c r="N379" s="58">
        <v>0.15</v>
      </c>
      <c r="O379" s="59">
        <f>Ugovori_OPULJP3[[#This Row],[Bespovratna sredstva - Ukupno (EU+Nac) HRK
= Ukupna ugovorena vrijednost bespovratnih sredstava]]*Ugovori_OPULJP3[[#This Row],[EU STOPA SUFINANCIRANJA %
EU CO-FINANCING RATE %]]</f>
        <v>2159791.3075000001</v>
      </c>
      <c r="P379" s="60">
        <f>Ugovori_OPULJP3[[#This Row],[Bespovratna sredstva - EU dio - HRK]]/7.5345</f>
        <v>286653.56792089721</v>
      </c>
      <c r="Q379" s="59">
        <f>Ugovori_OPULJP3[[#This Row],[Bespovratna sredstva - Ukupno (EU+Nac) HRK
= Ukupna ugovorena vrijednost bespovratnih sredstava]]*Ugovori_OPULJP3[[#This Row],[STOPA NACIONALNOG SUFINANCIRANJA %]]</f>
        <v>381139.64250000002</v>
      </c>
      <c r="R379" s="60">
        <f>Ugovori_OPULJP3[[#This Row],[Bespovratna sredstva - Nacionalni dio - HRK]]/7.5345</f>
        <v>50585.923750746566</v>
      </c>
      <c r="S379" s="59">
        <v>2540930.9500000002</v>
      </c>
      <c r="T379" s="60">
        <f>Ugovori_OPULJP3[[#This Row],[Bespovratna sredstva - Ukupno (EU+Nac) HRK
= Ukupna ugovorena vrijednost bespovratnih sredstava]]/7.5345</f>
        <v>337239.4916716438</v>
      </c>
      <c r="U379" s="59">
        <v>0</v>
      </c>
      <c r="V379" s="60">
        <f>Ugovori_OPULJP3[[#This Row],[Javni doprinos korisnika - HRK]]/7.5345</f>
        <v>0</v>
      </c>
      <c r="W379" s="59">
        <v>0</v>
      </c>
      <c r="X379" s="60">
        <f>Ugovori_OPULJP3[[#This Row],[Privatni doprinos korisnika - HRK]]/7.5345</f>
        <v>0</v>
      </c>
      <c r="Y379" s="61">
        <v>2540930.9500000002</v>
      </c>
      <c r="Z379" s="62">
        <f>Ugovori_OPULJP3[[#This Row],[UKUPNI PRIHVATLJIVI IZDACI
TOTAL ELIGIBLE EXPENDITURE
= Bespovratna sredstva ukupno + doprinos korisnika
= Ukupni prihvatljivi troškovi
= Ukupna ugovorena vrijednost projekta HRK]]/7.5345</f>
        <v>337239.4916716438</v>
      </c>
      <c r="AA379" s="53" t="s">
        <v>37</v>
      </c>
      <c r="AB379" s="53" t="s">
        <v>34</v>
      </c>
      <c r="AC379" s="52" t="s">
        <v>1589</v>
      </c>
      <c r="AD379" s="52" t="s">
        <v>746</v>
      </c>
    </row>
    <row r="380" spans="1:30" ht="51" customHeight="1" x14ac:dyDescent="0.2">
      <c r="A380" s="50" t="s">
        <v>1590</v>
      </c>
      <c r="B380" s="51" t="s">
        <v>742</v>
      </c>
      <c r="C380" s="52" t="s">
        <v>743</v>
      </c>
      <c r="D380" s="52" t="s">
        <v>1113</v>
      </c>
      <c r="E380" s="53" t="s">
        <v>75</v>
      </c>
      <c r="F380" s="54" t="s">
        <v>1591</v>
      </c>
      <c r="G380" s="54" t="s">
        <v>1592</v>
      </c>
      <c r="H380" s="56">
        <v>43266</v>
      </c>
      <c r="I380" s="56">
        <v>44180</v>
      </c>
      <c r="J380" s="57" t="str">
        <f>IF(Ugovori_OPULJP3[[#This Row],[DATUM ZAVRŠETKA OPERACIJE]]&gt;DATE(2024,12,31),"u provedbi","završen")</f>
        <v>završen</v>
      </c>
      <c r="K380" s="55" t="s">
        <v>98</v>
      </c>
      <c r="L380" s="55" t="s">
        <v>98</v>
      </c>
      <c r="M380" s="58">
        <v>0.85</v>
      </c>
      <c r="N380" s="58">
        <v>0.15</v>
      </c>
      <c r="O380" s="59">
        <f>Ugovori_OPULJP3[[#This Row],[Bespovratna sredstva - Ukupno (EU+Nac) HRK
= Ukupna ugovorena vrijednost bespovratnih sredstava]]*Ugovori_OPULJP3[[#This Row],[EU STOPA SUFINANCIRANJA %
EU CO-FINANCING RATE %]]</f>
        <v>4074421.4584999997</v>
      </c>
      <c r="P380" s="60">
        <f>Ugovori_OPULJP3[[#This Row],[Bespovratna sredstva - EU dio - HRK]]/7.5345</f>
        <v>540768.65863693669</v>
      </c>
      <c r="Q380" s="59">
        <f>Ugovori_OPULJP3[[#This Row],[Bespovratna sredstva - Ukupno (EU+Nac) HRK
= Ukupna ugovorena vrijednost bespovratnih sredstava]]*Ugovori_OPULJP3[[#This Row],[STOPA NACIONALNOG SUFINANCIRANJA %]]</f>
        <v>719015.55149999994</v>
      </c>
      <c r="R380" s="60">
        <f>Ugovori_OPULJP3[[#This Row],[Bespovratna sredstva - Nacionalni dio - HRK]]/7.5345</f>
        <v>95429.763288871181</v>
      </c>
      <c r="S380" s="59">
        <v>4793437.01</v>
      </c>
      <c r="T380" s="60">
        <f>Ugovori_OPULJP3[[#This Row],[Bespovratna sredstva - Ukupno (EU+Nac) HRK
= Ukupna ugovorena vrijednost bespovratnih sredstava]]/7.5345</f>
        <v>636198.42192580784</v>
      </c>
      <c r="U380" s="59">
        <v>0</v>
      </c>
      <c r="V380" s="60">
        <f>Ugovori_OPULJP3[[#This Row],[Javni doprinos korisnika - HRK]]/7.5345</f>
        <v>0</v>
      </c>
      <c r="W380" s="59">
        <v>0</v>
      </c>
      <c r="X380" s="60">
        <f>Ugovori_OPULJP3[[#This Row],[Privatni doprinos korisnika - HRK]]/7.5345</f>
        <v>0</v>
      </c>
      <c r="Y380" s="61">
        <v>4793437.01</v>
      </c>
      <c r="Z380" s="62">
        <f>Ugovori_OPULJP3[[#This Row],[UKUPNI PRIHVATLJIVI IZDACI
TOTAL ELIGIBLE EXPENDITURE
= Bespovratna sredstva ukupno + doprinos korisnika
= Ukupni prihvatljivi troškovi
= Ukupna ugovorena vrijednost projekta HRK]]/7.5345</f>
        <v>636198.42192580784</v>
      </c>
      <c r="AA380" s="53" t="s">
        <v>37</v>
      </c>
      <c r="AB380" s="53" t="s">
        <v>34</v>
      </c>
      <c r="AC380" s="52" t="s">
        <v>1593</v>
      </c>
      <c r="AD380" s="52" t="s">
        <v>746</v>
      </c>
    </row>
    <row r="381" spans="1:30" ht="51" customHeight="1" x14ac:dyDescent="0.2">
      <c r="A381" s="50" t="s">
        <v>1594</v>
      </c>
      <c r="B381" s="51" t="s">
        <v>742</v>
      </c>
      <c r="C381" s="52" t="s">
        <v>743</v>
      </c>
      <c r="D381" s="52" t="s">
        <v>1113</v>
      </c>
      <c r="E381" s="53" t="s">
        <v>75</v>
      </c>
      <c r="F381" s="54" t="s">
        <v>1595</v>
      </c>
      <c r="G381" s="54" t="s">
        <v>1596</v>
      </c>
      <c r="H381" s="56">
        <v>43250</v>
      </c>
      <c r="I381" s="56">
        <v>44165</v>
      </c>
      <c r="J381" s="57" t="str">
        <f>IF(Ugovori_OPULJP3[[#This Row],[DATUM ZAVRŠETKA OPERACIJE]]&gt;DATE(2024,12,31),"u provedbi","završen")</f>
        <v>završen</v>
      </c>
      <c r="K381" s="55" t="s">
        <v>370</v>
      </c>
      <c r="L381" s="55" t="s">
        <v>370</v>
      </c>
      <c r="M381" s="58">
        <v>0.85</v>
      </c>
      <c r="N381" s="58">
        <v>0.15</v>
      </c>
      <c r="O381" s="59">
        <f>Ugovori_OPULJP3[[#This Row],[Bespovratna sredstva - Ukupno (EU+Nac) HRK
= Ukupna ugovorena vrijednost bespovratnih sredstava]]*Ugovori_OPULJP3[[#This Row],[EU STOPA SUFINANCIRANJA %
EU CO-FINANCING RATE %]]</f>
        <v>1834287.6069999998</v>
      </c>
      <c r="P381" s="60">
        <f>Ugovori_OPULJP3[[#This Row],[Bespovratna sredstva - EU dio - HRK]]/7.5345</f>
        <v>243451.80264118387</v>
      </c>
      <c r="Q381" s="59">
        <f>Ugovori_OPULJP3[[#This Row],[Bespovratna sredstva - Ukupno (EU+Nac) HRK
= Ukupna ugovorena vrijednost bespovratnih sredstava]]*Ugovori_OPULJP3[[#This Row],[STOPA NACIONALNOG SUFINANCIRANJA %]]</f>
        <v>323697.81299999997</v>
      </c>
      <c r="R381" s="60">
        <f>Ugovori_OPULJP3[[#This Row],[Bespovratna sredstva - Nacionalni dio - HRK]]/7.5345</f>
        <v>42962.082819032446</v>
      </c>
      <c r="S381" s="59">
        <v>2157985.42</v>
      </c>
      <c r="T381" s="60">
        <f>Ugovori_OPULJP3[[#This Row],[Bespovratna sredstva - Ukupno (EU+Nac) HRK
= Ukupna ugovorena vrijednost bespovratnih sredstava]]/7.5345</f>
        <v>286413.88546021632</v>
      </c>
      <c r="U381" s="59">
        <v>0</v>
      </c>
      <c r="V381" s="60">
        <f>Ugovori_OPULJP3[[#This Row],[Javni doprinos korisnika - HRK]]/7.5345</f>
        <v>0</v>
      </c>
      <c r="W381" s="59">
        <v>0</v>
      </c>
      <c r="X381" s="60">
        <f>Ugovori_OPULJP3[[#This Row],[Privatni doprinos korisnika - HRK]]/7.5345</f>
        <v>0</v>
      </c>
      <c r="Y381" s="61">
        <v>2157985.42</v>
      </c>
      <c r="Z381" s="62">
        <f>Ugovori_OPULJP3[[#This Row],[UKUPNI PRIHVATLJIVI IZDACI
TOTAL ELIGIBLE EXPENDITURE
= Bespovratna sredstva ukupno + doprinos korisnika
= Ukupni prihvatljivi troškovi
= Ukupna ugovorena vrijednost projekta HRK]]/7.5345</f>
        <v>286413.88546021632</v>
      </c>
      <c r="AA381" s="53" t="s">
        <v>37</v>
      </c>
      <c r="AB381" s="53" t="s">
        <v>34</v>
      </c>
      <c r="AC381" s="52" t="s">
        <v>1597</v>
      </c>
      <c r="AD381" s="52" t="s">
        <v>746</v>
      </c>
    </row>
    <row r="382" spans="1:30" ht="51" customHeight="1" x14ac:dyDescent="0.2">
      <c r="A382" s="50" t="s">
        <v>1598</v>
      </c>
      <c r="B382" s="51" t="s">
        <v>742</v>
      </c>
      <c r="C382" s="52" t="s">
        <v>743</v>
      </c>
      <c r="D382" s="52" t="s">
        <v>1113</v>
      </c>
      <c r="E382" s="53" t="s">
        <v>75</v>
      </c>
      <c r="F382" s="54" t="s">
        <v>1599</v>
      </c>
      <c r="G382" s="54" t="s">
        <v>1600</v>
      </c>
      <c r="H382" s="56">
        <v>43250</v>
      </c>
      <c r="I382" s="56">
        <v>44165</v>
      </c>
      <c r="J382" s="57" t="str">
        <f>IF(Ugovori_OPULJP3[[#This Row],[DATUM ZAVRŠETKA OPERACIJE]]&gt;DATE(2024,12,31),"u provedbi","završen")</f>
        <v>završen</v>
      </c>
      <c r="K382" s="55" t="s">
        <v>98</v>
      </c>
      <c r="L382" s="55" t="s">
        <v>98</v>
      </c>
      <c r="M382" s="58">
        <v>0.85</v>
      </c>
      <c r="N382" s="58">
        <v>0.15</v>
      </c>
      <c r="O382" s="59">
        <f>Ugovori_OPULJP3[[#This Row],[Bespovratna sredstva - Ukupno (EU+Nac) HRK
= Ukupna ugovorena vrijednost bespovratnih sredstava]]*Ugovori_OPULJP3[[#This Row],[EU STOPA SUFINANCIRANJA %
EU CO-FINANCING RATE %]]</f>
        <v>2710408.3280000002</v>
      </c>
      <c r="P382" s="60">
        <f>Ugovori_OPULJP3[[#This Row],[Bespovratna sredstva - EU dio - HRK]]/7.5345</f>
        <v>359733.00524255092</v>
      </c>
      <c r="Q382" s="59">
        <f>Ugovori_OPULJP3[[#This Row],[Bespovratna sredstva - Ukupno (EU+Nac) HRK
= Ukupna ugovorena vrijednost bespovratnih sredstava]]*Ugovori_OPULJP3[[#This Row],[STOPA NACIONALNOG SUFINANCIRANJA %]]</f>
        <v>478307.35200000001</v>
      </c>
      <c r="R382" s="60">
        <f>Ugovori_OPULJP3[[#This Row],[Bespovratna sredstva - Nacionalni dio - HRK]]/7.5345</f>
        <v>63482.295042803104</v>
      </c>
      <c r="S382" s="59">
        <v>3188715.68</v>
      </c>
      <c r="T382" s="60">
        <f>Ugovori_OPULJP3[[#This Row],[Bespovratna sredstva - Ukupno (EU+Nac) HRK
= Ukupna ugovorena vrijednost bespovratnih sredstava]]/7.5345</f>
        <v>423215.30028535402</v>
      </c>
      <c r="U382" s="59">
        <v>0</v>
      </c>
      <c r="V382" s="60">
        <f>Ugovori_OPULJP3[[#This Row],[Javni doprinos korisnika - HRK]]/7.5345</f>
        <v>0</v>
      </c>
      <c r="W382" s="59">
        <v>0</v>
      </c>
      <c r="X382" s="60">
        <f>Ugovori_OPULJP3[[#This Row],[Privatni doprinos korisnika - HRK]]/7.5345</f>
        <v>0</v>
      </c>
      <c r="Y382" s="61">
        <v>3188715.68</v>
      </c>
      <c r="Z382" s="62">
        <f>Ugovori_OPULJP3[[#This Row],[UKUPNI PRIHVATLJIVI IZDACI
TOTAL ELIGIBLE EXPENDITURE
= Bespovratna sredstva ukupno + doprinos korisnika
= Ukupni prihvatljivi troškovi
= Ukupna ugovorena vrijednost projekta HRK]]/7.5345</f>
        <v>423215.30028535402</v>
      </c>
      <c r="AA382" s="53" t="s">
        <v>37</v>
      </c>
      <c r="AB382" s="53" t="s">
        <v>34</v>
      </c>
      <c r="AC382" s="52" t="s">
        <v>1601</v>
      </c>
      <c r="AD382" s="52" t="s">
        <v>746</v>
      </c>
    </row>
    <row r="383" spans="1:30" ht="51" customHeight="1" x14ac:dyDescent="0.2">
      <c r="A383" s="50" t="s">
        <v>1602</v>
      </c>
      <c r="B383" s="51" t="s">
        <v>742</v>
      </c>
      <c r="C383" s="52" t="s">
        <v>743</v>
      </c>
      <c r="D383" s="52" t="s">
        <v>1113</v>
      </c>
      <c r="E383" s="53" t="s">
        <v>75</v>
      </c>
      <c r="F383" s="54" t="s">
        <v>1603</v>
      </c>
      <c r="G383" s="54" t="s">
        <v>1604</v>
      </c>
      <c r="H383" s="56">
        <v>43250</v>
      </c>
      <c r="I383" s="56">
        <v>44165</v>
      </c>
      <c r="J383" s="57" t="str">
        <f>IF(Ugovori_OPULJP3[[#This Row],[DATUM ZAVRŠETKA OPERACIJE]]&gt;DATE(2024,12,31),"u provedbi","završen")</f>
        <v>završen</v>
      </c>
      <c r="K383" s="55" t="s">
        <v>98</v>
      </c>
      <c r="L383" s="55" t="s">
        <v>98</v>
      </c>
      <c r="M383" s="58">
        <v>0.85</v>
      </c>
      <c r="N383" s="58">
        <v>0.15</v>
      </c>
      <c r="O383" s="59">
        <f>Ugovori_OPULJP3[[#This Row],[Bespovratna sredstva - Ukupno (EU+Nac) HRK
= Ukupna ugovorena vrijednost bespovratnih sredstava]]*Ugovori_OPULJP3[[#This Row],[EU STOPA SUFINANCIRANJA %
EU CO-FINANCING RATE %]]</f>
        <v>1371772.5</v>
      </c>
      <c r="P383" s="60">
        <f>Ugovori_OPULJP3[[#This Row],[Bespovratna sredstva - EU dio - HRK]]/7.5345</f>
        <v>182065.4987059526</v>
      </c>
      <c r="Q383" s="59">
        <f>Ugovori_OPULJP3[[#This Row],[Bespovratna sredstva - Ukupno (EU+Nac) HRK
= Ukupna ugovorena vrijednost bespovratnih sredstava]]*Ugovori_OPULJP3[[#This Row],[STOPA NACIONALNOG SUFINANCIRANJA %]]</f>
        <v>242077.5</v>
      </c>
      <c r="R383" s="60">
        <f>Ugovori_OPULJP3[[#This Row],[Bespovratna sredstva - Nacionalni dio - HRK]]/7.5345</f>
        <v>32129.205653991638</v>
      </c>
      <c r="S383" s="59">
        <v>1613850</v>
      </c>
      <c r="T383" s="60">
        <f>Ugovori_OPULJP3[[#This Row],[Bespovratna sredstva - Ukupno (EU+Nac) HRK
= Ukupna ugovorena vrijednost bespovratnih sredstava]]/7.5345</f>
        <v>214194.70435994424</v>
      </c>
      <c r="U383" s="59">
        <v>0</v>
      </c>
      <c r="V383" s="60">
        <f>Ugovori_OPULJP3[[#This Row],[Javni doprinos korisnika - HRK]]/7.5345</f>
        <v>0</v>
      </c>
      <c r="W383" s="59">
        <v>0</v>
      </c>
      <c r="X383" s="60">
        <f>Ugovori_OPULJP3[[#This Row],[Privatni doprinos korisnika - HRK]]/7.5345</f>
        <v>0</v>
      </c>
      <c r="Y383" s="61">
        <v>1613850</v>
      </c>
      <c r="Z383" s="62">
        <f>Ugovori_OPULJP3[[#This Row],[UKUPNI PRIHVATLJIVI IZDACI
TOTAL ELIGIBLE EXPENDITURE
= Bespovratna sredstva ukupno + doprinos korisnika
= Ukupni prihvatljivi troškovi
= Ukupna ugovorena vrijednost projekta HRK]]/7.5345</f>
        <v>214194.70435994424</v>
      </c>
      <c r="AA383" s="53" t="s">
        <v>37</v>
      </c>
      <c r="AB383" s="53" t="s">
        <v>34</v>
      </c>
      <c r="AC383" s="52" t="s">
        <v>1605</v>
      </c>
      <c r="AD383" s="52" t="s">
        <v>746</v>
      </c>
    </row>
    <row r="384" spans="1:30" ht="51" customHeight="1" x14ac:dyDescent="0.2">
      <c r="A384" s="50" t="s">
        <v>1606</v>
      </c>
      <c r="B384" s="51" t="s">
        <v>742</v>
      </c>
      <c r="C384" s="52" t="s">
        <v>743</v>
      </c>
      <c r="D384" s="52" t="s">
        <v>1113</v>
      </c>
      <c r="E384" s="53" t="s">
        <v>75</v>
      </c>
      <c r="F384" s="54" t="s">
        <v>1607</v>
      </c>
      <c r="G384" s="54" t="s">
        <v>171</v>
      </c>
      <c r="H384" s="56">
        <v>43250</v>
      </c>
      <c r="I384" s="56">
        <v>44165</v>
      </c>
      <c r="J384" s="57" t="str">
        <f>IF(Ugovori_OPULJP3[[#This Row],[DATUM ZAVRŠETKA OPERACIJE]]&gt;DATE(2024,12,31),"u provedbi","završen")</f>
        <v>završen</v>
      </c>
      <c r="K384" s="55" t="s">
        <v>172</v>
      </c>
      <c r="L384" s="55" t="s">
        <v>172</v>
      </c>
      <c r="M384" s="58">
        <v>0.85</v>
      </c>
      <c r="N384" s="58">
        <v>0.15</v>
      </c>
      <c r="O384" s="59">
        <f>Ugovori_OPULJP3[[#This Row],[Bespovratna sredstva - Ukupno (EU+Nac) HRK
= Ukupna ugovorena vrijednost bespovratnih sredstava]]*Ugovori_OPULJP3[[#This Row],[EU STOPA SUFINANCIRANJA %
EU CO-FINANCING RATE %]]</f>
        <v>8493382.8859999999</v>
      </c>
      <c r="P384" s="60">
        <f>Ugovori_OPULJP3[[#This Row],[Bespovratna sredstva - EU dio - HRK]]/7.5345</f>
        <v>1127265.6295706416</v>
      </c>
      <c r="Q384" s="59">
        <f>Ugovori_OPULJP3[[#This Row],[Bespovratna sredstva - Ukupno (EU+Nac) HRK
= Ukupna ugovorena vrijednost bespovratnih sredstava]]*Ugovori_OPULJP3[[#This Row],[STOPA NACIONALNOG SUFINANCIRANJA %]]</f>
        <v>1498832.274</v>
      </c>
      <c r="R384" s="60">
        <f>Ugovori_OPULJP3[[#This Row],[Bespovratna sredstva - Nacionalni dio - HRK]]/7.5345</f>
        <v>198929.22874776029</v>
      </c>
      <c r="S384" s="59">
        <v>9992215.1600000001</v>
      </c>
      <c r="T384" s="60">
        <f>Ugovori_OPULJP3[[#This Row],[Bespovratna sredstva - Ukupno (EU+Nac) HRK
= Ukupna ugovorena vrijednost bespovratnih sredstava]]/7.5345</f>
        <v>1326194.858318402</v>
      </c>
      <c r="U384" s="59">
        <v>0</v>
      </c>
      <c r="V384" s="60">
        <f>Ugovori_OPULJP3[[#This Row],[Javni doprinos korisnika - HRK]]/7.5345</f>
        <v>0</v>
      </c>
      <c r="W384" s="59">
        <v>0</v>
      </c>
      <c r="X384" s="60">
        <f>Ugovori_OPULJP3[[#This Row],[Privatni doprinos korisnika - HRK]]/7.5345</f>
        <v>0</v>
      </c>
      <c r="Y384" s="61">
        <v>9992215.1600000001</v>
      </c>
      <c r="Z384" s="62">
        <f>Ugovori_OPULJP3[[#This Row],[UKUPNI PRIHVATLJIVI IZDACI
TOTAL ELIGIBLE EXPENDITURE
= Bespovratna sredstva ukupno + doprinos korisnika
= Ukupni prihvatljivi troškovi
= Ukupna ugovorena vrijednost projekta HRK]]/7.5345</f>
        <v>1326194.858318402</v>
      </c>
      <c r="AA384" s="53" t="s">
        <v>37</v>
      </c>
      <c r="AB384" s="53" t="s">
        <v>34</v>
      </c>
      <c r="AC384" s="52" t="s">
        <v>1608</v>
      </c>
      <c r="AD384" s="52" t="s">
        <v>746</v>
      </c>
    </row>
    <row r="385" spans="1:30" ht="51" customHeight="1" x14ac:dyDescent="0.2">
      <c r="A385" s="50" t="s">
        <v>1609</v>
      </c>
      <c r="B385" s="51" t="s">
        <v>742</v>
      </c>
      <c r="C385" s="52" t="s">
        <v>743</v>
      </c>
      <c r="D385" s="52" t="s">
        <v>1113</v>
      </c>
      <c r="E385" s="53" t="s">
        <v>75</v>
      </c>
      <c r="F385" s="54" t="s">
        <v>1610</v>
      </c>
      <c r="G385" s="54" t="s">
        <v>1611</v>
      </c>
      <c r="H385" s="56">
        <v>43250</v>
      </c>
      <c r="I385" s="56">
        <v>44165</v>
      </c>
      <c r="J385" s="57" t="str">
        <f>IF(Ugovori_OPULJP3[[#This Row],[DATUM ZAVRŠETKA OPERACIJE]]&gt;DATE(2024,12,31),"u provedbi","završen")</f>
        <v>završen</v>
      </c>
      <c r="K385" s="55" t="s">
        <v>270</v>
      </c>
      <c r="L385" s="55" t="s">
        <v>270</v>
      </c>
      <c r="M385" s="58">
        <v>0.85</v>
      </c>
      <c r="N385" s="58">
        <v>0.15</v>
      </c>
      <c r="O385" s="59">
        <f>Ugovori_OPULJP3[[#This Row],[Bespovratna sredstva - Ukupno (EU+Nac) HRK
= Ukupna ugovorena vrijednost bespovratnih sredstava]]*Ugovori_OPULJP3[[#This Row],[EU STOPA SUFINANCIRANJA %
EU CO-FINANCING RATE %]]</f>
        <v>6756788.2949999999</v>
      </c>
      <c r="P385" s="60">
        <f>Ugovori_OPULJP3[[#This Row],[Bespovratna sredstva - EU dio - HRK]]/7.5345</f>
        <v>896779.91837547277</v>
      </c>
      <c r="Q385" s="59">
        <f>Ugovori_OPULJP3[[#This Row],[Bespovratna sredstva - Ukupno (EU+Nac) HRK
= Ukupna ugovorena vrijednost bespovratnih sredstava]]*Ugovori_OPULJP3[[#This Row],[STOPA NACIONALNOG SUFINANCIRANJA %]]</f>
        <v>1192374.405</v>
      </c>
      <c r="R385" s="60">
        <f>Ugovori_OPULJP3[[#This Row],[Bespovratna sredstva - Nacionalni dio - HRK]]/7.5345</f>
        <v>158255.27971331874</v>
      </c>
      <c r="S385" s="59">
        <v>7949162.7000000002</v>
      </c>
      <c r="T385" s="60">
        <f>Ugovori_OPULJP3[[#This Row],[Bespovratna sredstva - Ukupno (EU+Nac) HRK
= Ukupna ugovorena vrijednost bespovratnih sredstava]]/7.5345</f>
        <v>1055035.1980887915</v>
      </c>
      <c r="U385" s="59">
        <v>0</v>
      </c>
      <c r="V385" s="60">
        <f>Ugovori_OPULJP3[[#This Row],[Javni doprinos korisnika - HRK]]/7.5345</f>
        <v>0</v>
      </c>
      <c r="W385" s="59">
        <v>0</v>
      </c>
      <c r="X385" s="60">
        <f>Ugovori_OPULJP3[[#This Row],[Privatni doprinos korisnika - HRK]]/7.5345</f>
        <v>0</v>
      </c>
      <c r="Y385" s="61">
        <v>7949162.7000000002</v>
      </c>
      <c r="Z385" s="62">
        <f>Ugovori_OPULJP3[[#This Row],[UKUPNI PRIHVATLJIVI IZDACI
TOTAL ELIGIBLE EXPENDITURE
= Bespovratna sredstva ukupno + doprinos korisnika
= Ukupni prihvatljivi troškovi
= Ukupna ugovorena vrijednost projekta HRK]]/7.5345</f>
        <v>1055035.1980887915</v>
      </c>
      <c r="AA385" s="53" t="s">
        <v>37</v>
      </c>
      <c r="AB385" s="53" t="s">
        <v>34</v>
      </c>
      <c r="AC385" s="52" t="s">
        <v>1612</v>
      </c>
      <c r="AD385" s="52" t="s">
        <v>746</v>
      </c>
    </row>
    <row r="386" spans="1:30" ht="51" customHeight="1" x14ac:dyDescent="0.2">
      <c r="A386" s="50" t="s">
        <v>1613</v>
      </c>
      <c r="B386" s="51" t="s">
        <v>742</v>
      </c>
      <c r="C386" s="52" t="s">
        <v>743</v>
      </c>
      <c r="D386" s="52" t="s">
        <v>1113</v>
      </c>
      <c r="E386" s="53" t="s">
        <v>75</v>
      </c>
      <c r="F386" s="54" t="s">
        <v>1614</v>
      </c>
      <c r="G386" s="54" t="s">
        <v>1615</v>
      </c>
      <c r="H386" s="56">
        <v>43250</v>
      </c>
      <c r="I386" s="56">
        <v>44165</v>
      </c>
      <c r="J386" s="57" t="str">
        <f>IF(Ugovori_OPULJP3[[#This Row],[DATUM ZAVRŠETKA OPERACIJE]]&gt;DATE(2024,12,31),"u provedbi","završen")</f>
        <v>završen</v>
      </c>
      <c r="K386" s="55" t="s">
        <v>103</v>
      </c>
      <c r="L386" s="55" t="s">
        <v>103</v>
      </c>
      <c r="M386" s="58">
        <v>0.85</v>
      </c>
      <c r="N386" s="58">
        <v>0.15</v>
      </c>
      <c r="O386" s="59">
        <f>Ugovori_OPULJP3[[#This Row],[Bespovratna sredstva - Ukupno (EU+Nac) HRK
= Ukupna ugovorena vrijednost bespovratnih sredstava]]*Ugovori_OPULJP3[[#This Row],[EU STOPA SUFINANCIRANJA %
EU CO-FINANCING RATE %]]</f>
        <v>3448142.6399999997</v>
      </c>
      <c r="P386" s="60">
        <f>Ugovori_OPULJP3[[#This Row],[Bespovratna sredstva - EU dio - HRK]]/7.5345</f>
        <v>457647.17499502283</v>
      </c>
      <c r="Q386" s="59">
        <f>Ugovori_OPULJP3[[#This Row],[Bespovratna sredstva - Ukupno (EU+Nac) HRK
= Ukupna ugovorena vrijednost bespovratnih sredstava]]*Ugovori_OPULJP3[[#This Row],[STOPA NACIONALNOG SUFINANCIRANJA %]]</f>
        <v>608495.76</v>
      </c>
      <c r="R386" s="60">
        <f>Ugovori_OPULJP3[[#This Row],[Bespovratna sredstva - Nacionalni dio - HRK]]/7.5345</f>
        <v>80761.266175592275</v>
      </c>
      <c r="S386" s="59">
        <v>4056638.4</v>
      </c>
      <c r="T386" s="60">
        <f>Ugovori_OPULJP3[[#This Row],[Bespovratna sredstva - Ukupno (EU+Nac) HRK
= Ukupna ugovorena vrijednost bespovratnih sredstava]]/7.5345</f>
        <v>538408.44117061514</v>
      </c>
      <c r="U386" s="59">
        <v>0</v>
      </c>
      <c r="V386" s="60">
        <f>Ugovori_OPULJP3[[#This Row],[Javni doprinos korisnika - HRK]]/7.5345</f>
        <v>0</v>
      </c>
      <c r="W386" s="59">
        <v>0</v>
      </c>
      <c r="X386" s="60">
        <f>Ugovori_OPULJP3[[#This Row],[Privatni doprinos korisnika - HRK]]/7.5345</f>
        <v>0</v>
      </c>
      <c r="Y386" s="61">
        <v>4056638.4</v>
      </c>
      <c r="Z386" s="62">
        <f>Ugovori_OPULJP3[[#This Row],[UKUPNI PRIHVATLJIVI IZDACI
TOTAL ELIGIBLE EXPENDITURE
= Bespovratna sredstva ukupno + doprinos korisnika
= Ukupni prihvatljivi troškovi
= Ukupna ugovorena vrijednost projekta HRK]]/7.5345</f>
        <v>538408.44117061514</v>
      </c>
      <c r="AA386" s="53" t="s">
        <v>37</v>
      </c>
      <c r="AB386" s="53" t="s">
        <v>34</v>
      </c>
      <c r="AC386" s="52" t="s">
        <v>1616</v>
      </c>
      <c r="AD386" s="52" t="s">
        <v>746</v>
      </c>
    </row>
    <row r="387" spans="1:30" ht="51" customHeight="1" x14ac:dyDescent="0.2">
      <c r="A387" s="50" t="s">
        <v>1617</v>
      </c>
      <c r="B387" s="51" t="s">
        <v>742</v>
      </c>
      <c r="C387" s="52" t="s">
        <v>743</v>
      </c>
      <c r="D387" s="52" t="s">
        <v>1113</v>
      </c>
      <c r="E387" s="53" t="s">
        <v>75</v>
      </c>
      <c r="F387" s="54" t="s">
        <v>1523</v>
      </c>
      <c r="G387" s="54" t="s">
        <v>1618</v>
      </c>
      <c r="H387" s="56">
        <v>43250</v>
      </c>
      <c r="I387" s="56">
        <v>44165</v>
      </c>
      <c r="J387" s="57" t="str">
        <f>IF(Ugovori_OPULJP3[[#This Row],[DATUM ZAVRŠETKA OPERACIJE]]&gt;DATE(2024,12,31),"u provedbi","završen")</f>
        <v>završen</v>
      </c>
      <c r="K387" s="55" t="s">
        <v>370</v>
      </c>
      <c r="L387" s="55" t="s">
        <v>370</v>
      </c>
      <c r="M387" s="58">
        <v>0.85</v>
      </c>
      <c r="N387" s="58">
        <v>0.15</v>
      </c>
      <c r="O387" s="59">
        <f>Ugovori_OPULJP3[[#This Row],[Bespovratna sredstva - Ukupno (EU+Nac) HRK
= Ukupna ugovorena vrijednost bespovratnih sredstava]]*Ugovori_OPULJP3[[#This Row],[EU STOPA SUFINANCIRANJA %
EU CO-FINANCING RATE %]]</f>
        <v>1311942.8359999999</v>
      </c>
      <c r="P387" s="60">
        <f>Ugovori_OPULJP3[[#This Row],[Bespovratna sredstva - EU dio - HRK]]/7.5345</f>
        <v>174124.73767336915</v>
      </c>
      <c r="Q387" s="59">
        <f>Ugovori_OPULJP3[[#This Row],[Bespovratna sredstva - Ukupno (EU+Nac) HRK
= Ukupna ugovorena vrijednost bespovratnih sredstava]]*Ugovori_OPULJP3[[#This Row],[STOPA NACIONALNOG SUFINANCIRANJA %]]</f>
        <v>231519.32399999999</v>
      </c>
      <c r="R387" s="60">
        <f>Ugovori_OPULJP3[[#This Row],[Bespovratna sredstva - Nacionalni dio - HRK]]/7.5345</f>
        <v>30727.894883535733</v>
      </c>
      <c r="S387" s="59">
        <v>1543462.16</v>
      </c>
      <c r="T387" s="60">
        <f>Ugovori_OPULJP3[[#This Row],[Bespovratna sredstva - Ukupno (EU+Nac) HRK
= Ukupna ugovorena vrijednost bespovratnih sredstava]]/7.5345</f>
        <v>204852.63255690489</v>
      </c>
      <c r="U387" s="59">
        <v>0</v>
      </c>
      <c r="V387" s="60">
        <f>Ugovori_OPULJP3[[#This Row],[Javni doprinos korisnika - HRK]]/7.5345</f>
        <v>0</v>
      </c>
      <c r="W387" s="59">
        <v>0</v>
      </c>
      <c r="X387" s="60">
        <f>Ugovori_OPULJP3[[#This Row],[Privatni doprinos korisnika - HRK]]/7.5345</f>
        <v>0</v>
      </c>
      <c r="Y387" s="61">
        <v>1543462.16</v>
      </c>
      <c r="Z387" s="62">
        <f>Ugovori_OPULJP3[[#This Row],[UKUPNI PRIHVATLJIVI IZDACI
TOTAL ELIGIBLE EXPENDITURE
= Bespovratna sredstva ukupno + doprinos korisnika
= Ukupni prihvatljivi troškovi
= Ukupna ugovorena vrijednost projekta HRK]]/7.5345</f>
        <v>204852.63255690489</v>
      </c>
      <c r="AA387" s="53" t="s">
        <v>37</v>
      </c>
      <c r="AB387" s="53" t="s">
        <v>34</v>
      </c>
      <c r="AC387" s="52" t="s">
        <v>1619</v>
      </c>
      <c r="AD387" s="52" t="s">
        <v>746</v>
      </c>
    </row>
    <row r="388" spans="1:30" ht="51" customHeight="1" x14ac:dyDescent="0.2">
      <c r="A388" s="50" t="s">
        <v>1620</v>
      </c>
      <c r="B388" s="51" t="s">
        <v>742</v>
      </c>
      <c r="C388" s="52" t="s">
        <v>743</v>
      </c>
      <c r="D388" s="52" t="s">
        <v>1113</v>
      </c>
      <c r="E388" s="53" t="s">
        <v>75</v>
      </c>
      <c r="F388" s="54" t="s">
        <v>1621</v>
      </c>
      <c r="G388" s="54" t="s">
        <v>1622</v>
      </c>
      <c r="H388" s="56">
        <v>43250</v>
      </c>
      <c r="I388" s="56">
        <v>44165</v>
      </c>
      <c r="J388" s="57" t="str">
        <f>IF(Ugovori_OPULJP3[[#This Row],[DATUM ZAVRŠETKA OPERACIJE]]&gt;DATE(2024,12,31),"u provedbi","završen")</f>
        <v>završen</v>
      </c>
      <c r="K388" s="55" t="s">
        <v>337</v>
      </c>
      <c r="L388" s="55" t="s">
        <v>337</v>
      </c>
      <c r="M388" s="58">
        <v>0.85</v>
      </c>
      <c r="N388" s="58">
        <v>0.15</v>
      </c>
      <c r="O388" s="59">
        <f>Ugovori_OPULJP3[[#This Row],[Bespovratna sredstva - Ukupno (EU+Nac) HRK
= Ukupna ugovorena vrijednost bespovratnih sredstava]]*Ugovori_OPULJP3[[#This Row],[EU STOPA SUFINANCIRANJA %
EU CO-FINANCING RATE %]]</f>
        <v>4231849.2955</v>
      </c>
      <c r="P388" s="60">
        <f>Ugovori_OPULJP3[[#This Row],[Bespovratna sredstva - EU dio - HRK]]/7.5345</f>
        <v>561662.92328621668</v>
      </c>
      <c r="Q388" s="59">
        <f>Ugovori_OPULJP3[[#This Row],[Bespovratna sredstva - Ukupno (EU+Nac) HRK
= Ukupna ugovorena vrijednost bespovratnih sredstava]]*Ugovori_OPULJP3[[#This Row],[STOPA NACIONALNOG SUFINANCIRANJA %]]</f>
        <v>746796.93450000009</v>
      </c>
      <c r="R388" s="60">
        <f>Ugovori_OPULJP3[[#This Row],[Bespovratna sredstva - Nacionalni dio - HRK]]/7.5345</f>
        <v>99116.986462273548</v>
      </c>
      <c r="S388" s="59">
        <v>4978646.2300000004</v>
      </c>
      <c r="T388" s="60">
        <f>Ugovori_OPULJP3[[#This Row],[Bespovratna sredstva - Ukupno (EU+Nac) HRK
= Ukupna ugovorena vrijednost bespovratnih sredstava]]/7.5345</f>
        <v>660779.90974849032</v>
      </c>
      <c r="U388" s="59">
        <v>0</v>
      </c>
      <c r="V388" s="60">
        <f>Ugovori_OPULJP3[[#This Row],[Javni doprinos korisnika - HRK]]/7.5345</f>
        <v>0</v>
      </c>
      <c r="W388" s="59">
        <v>0</v>
      </c>
      <c r="X388" s="60">
        <f>Ugovori_OPULJP3[[#This Row],[Privatni doprinos korisnika - HRK]]/7.5345</f>
        <v>0</v>
      </c>
      <c r="Y388" s="61">
        <v>4978646.2300000004</v>
      </c>
      <c r="Z388" s="62">
        <f>Ugovori_OPULJP3[[#This Row],[UKUPNI PRIHVATLJIVI IZDACI
TOTAL ELIGIBLE EXPENDITURE
= Bespovratna sredstva ukupno + doprinos korisnika
= Ukupni prihvatljivi troškovi
= Ukupna ugovorena vrijednost projekta HRK]]/7.5345</f>
        <v>660779.90974849032</v>
      </c>
      <c r="AA388" s="53" t="s">
        <v>37</v>
      </c>
      <c r="AB388" s="53" t="s">
        <v>34</v>
      </c>
      <c r="AC388" s="52" t="s">
        <v>1623</v>
      </c>
      <c r="AD388" s="52" t="s">
        <v>746</v>
      </c>
    </row>
    <row r="389" spans="1:30" ht="51" customHeight="1" x14ac:dyDescent="0.2">
      <c r="A389" s="50" t="s">
        <v>1624</v>
      </c>
      <c r="B389" s="51" t="s">
        <v>742</v>
      </c>
      <c r="C389" s="52" t="s">
        <v>743</v>
      </c>
      <c r="D389" s="52" t="s">
        <v>1113</v>
      </c>
      <c r="E389" s="53" t="s">
        <v>75</v>
      </c>
      <c r="F389" s="54" t="s">
        <v>1625</v>
      </c>
      <c r="G389" s="54" t="s">
        <v>1626</v>
      </c>
      <c r="H389" s="56">
        <v>43250</v>
      </c>
      <c r="I389" s="56">
        <v>44165</v>
      </c>
      <c r="J389" s="57" t="str">
        <f>IF(Ugovori_OPULJP3[[#This Row],[DATUM ZAVRŠETKA OPERACIJE]]&gt;DATE(2024,12,31),"u provedbi","završen")</f>
        <v>završen</v>
      </c>
      <c r="K389" s="55" t="s">
        <v>78</v>
      </c>
      <c r="L389" s="55" t="s">
        <v>78</v>
      </c>
      <c r="M389" s="58">
        <v>0.85</v>
      </c>
      <c r="N389" s="58">
        <v>0.15</v>
      </c>
      <c r="O389" s="59">
        <f>Ugovori_OPULJP3[[#This Row],[Bespovratna sredstva - Ukupno (EU+Nac) HRK
= Ukupna ugovorena vrijednost bespovratnih sredstava]]*Ugovori_OPULJP3[[#This Row],[EU STOPA SUFINANCIRANJA %
EU CO-FINANCING RATE %]]</f>
        <v>905750.27600000007</v>
      </c>
      <c r="P389" s="60">
        <f>Ugovori_OPULJP3[[#This Row],[Bespovratna sredstva - EU dio - HRK]]/7.5345</f>
        <v>120213.72035304268</v>
      </c>
      <c r="Q389" s="59">
        <f>Ugovori_OPULJP3[[#This Row],[Bespovratna sredstva - Ukupno (EU+Nac) HRK
= Ukupna ugovorena vrijednost bespovratnih sredstava]]*Ugovori_OPULJP3[[#This Row],[STOPA NACIONALNOG SUFINANCIRANJA %]]</f>
        <v>159838.28400000001</v>
      </c>
      <c r="R389" s="60">
        <f>Ugovori_OPULJP3[[#This Row],[Bespovratna sredstva - Nacionalni dio - HRK]]/7.5345</f>
        <v>21214.18594465459</v>
      </c>
      <c r="S389" s="59">
        <v>1065588.56</v>
      </c>
      <c r="T389" s="60">
        <f>Ugovori_OPULJP3[[#This Row],[Bespovratna sredstva - Ukupno (EU+Nac) HRK
= Ukupna ugovorena vrijednost bespovratnih sredstava]]/7.5345</f>
        <v>141427.90629769725</v>
      </c>
      <c r="U389" s="59">
        <v>0</v>
      </c>
      <c r="V389" s="60">
        <f>Ugovori_OPULJP3[[#This Row],[Javni doprinos korisnika - HRK]]/7.5345</f>
        <v>0</v>
      </c>
      <c r="W389" s="59">
        <v>0</v>
      </c>
      <c r="X389" s="60">
        <f>Ugovori_OPULJP3[[#This Row],[Privatni doprinos korisnika - HRK]]/7.5345</f>
        <v>0</v>
      </c>
      <c r="Y389" s="61">
        <v>1065588.56</v>
      </c>
      <c r="Z389" s="62">
        <f>Ugovori_OPULJP3[[#This Row],[UKUPNI PRIHVATLJIVI IZDACI
TOTAL ELIGIBLE EXPENDITURE
= Bespovratna sredstva ukupno + doprinos korisnika
= Ukupni prihvatljivi troškovi
= Ukupna ugovorena vrijednost projekta HRK]]/7.5345</f>
        <v>141427.90629769725</v>
      </c>
      <c r="AA389" s="53" t="s">
        <v>37</v>
      </c>
      <c r="AB389" s="53" t="s">
        <v>34</v>
      </c>
      <c r="AC389" s="52" t="s">
        <v>1627</v>
      </c>
      <c r="AD389" s="52" t="s">
        <v>746</v>
      </c>
    </row>
    <row r="390" spans="1:30" ht="51" customHeight="1" x14ac:dyDescent="0.2">
      <c r="A390" s="50" t="s">
        <v>1628</v>
      </c>
      <c r="B390" s="51" t="s">
        <v>742</v>
      </c>
      <c r="C390" s="52" t="s">
        <v>743</v>
      </c>
      <c r="D390" s="52" t="s">
        <v>1113</v>
      </c>
      <c r="E390" s="53" t="s">
        <v>75</v>
      </c>
      <c r="F390" s="54" t="s">
        <v>1629</v>
      </c>
      <c r="G390" s="54" t="s">
        <v>1630</v>
      </c>
      <c r="H390" s="56">
        <v>43250</v>
      </c>
      <c r="I390" s="56">
        <v>44165</v>
      </c>
      <c r="J390" s="57" t="str">
        <f>IF(Ugovori_OPULJP3[[#This Row],[DATUM ZAVRŠETKA OPERACIJE]]&gt;DATE(2024,12,31),"u provedbi","završen")</f>
        <v>završen</v>
      </c>
      <c r="K390" s="55" t="s">
        <v>210</v>
      </c>
      <c r="L390" s="55" t="s">
        <v>210</v>
      </c>
      <c r="M390" s="58">
        <v>0.85</v>
      </c>
      <c r="N390" s="58">
        <v>0.15</v>
      </c>
      <c r="O390" s="59">
        <f>Ugovori_OPULJP3[[#This Row],[Bespovratna sredstva - Ukupno (EU+Nac) HRK
= Ukupna ugovorena vrijednost bespovratnih sredstava]]*Ugovori_OPULJP3[[#This Row],[EU STOPA SUFINANCIRANJA %
EU CO-FINANCING RATE %]]</f>
        <v>1282161.25</v>
      </c>
      <c r="P390" s="60">
        <f>Ugovori_OPULJP3[[#This Row],[Bespovratna sredstva - EU dio - HRK]]/7.5345</f>
        <v>170172.04194040745</v>
      </c>
      <c r="Q390" s="59">
        <f>Ugovori_OPULJP3[[#This Row],[Bespovratna sredstva - Ukupno (EU+Nac) HRK
= Ukupna ugovorena vrijednost bespovratnih sredstava]]*Ugovori_OPULJP3[[#This Row],[STOPA NACIONALNOG SUFINANCIRANJA %]]</f>
        <v>226263.75</v>
      </c>
      <c r="R390" s="60">
        <f>Ugovori_OPULJP3[[#This Row],[Bespovratna sredstva - Nacionalni dio - HRK]]/7.5345</f>
        <v>30030.360342424843</v>
      </c>
      <c r="S390" s="59">
        <v>1508425</v>
      </c>
      <c r="T390" s="60">
        <f>Ugovori_OPULJP3[[#This Row],[Bespovratna sredstva - Ukupno (EU+Nac) HRK
= Ukupna ugovorena vrijednost bespovratnih sredstava]]/7.5345</f>
        <v>200202.40228283231</v>
      </c>
      <c r="U390" s="59">
        <v>0</v>
      </c>
      <c r="V390" s="60">
        <f>Ugovori_OPULJP3[[#This Row],[Javni doprinos korisnika - HRK]]/7.5345</f>
        <v>0</v>
      </c>
      <c r="W390" s="59">
        <v>0</v>
      </c>
      <c r="X390" s="60">
        <f>Ugovori_OPULJP3[[#This Row],[Privatni doprinos korisnika - HRK]]/7.5345</f>
        <v>0</v>
      </c>
      <c r="Y390" s="61">
        <v>1508425</v>
      </c>
      <c r="Z390" s="62">
        <f>Ugovori_OPULJP3[[#This Row],[UKUPNI PRIHVATLJIVI IZDACI
TOTAL ELIGIBLE EXPENDITURE
= Bespovratna sredstva ukupno + doprinos korisnika
= Ukupni prihvatljivi troškovi
= Ukupna ugovorena vrijednost projekta HRK]]/7.5345</f>
        <v>200202.40228283231</v>
      </c>
      <c r="AA390" s="53" t="s">
        <v>37</v>
      </c>
      <c r="AB390" s="53" t="s">
        <v>34</v>
      </c>
      <c r="AC390" s="52" t="s">
        <v>1631</v>
      </c>
      <c r="AD390" s="52" t="s">
        <v>746</v>
      </c>
    </row>
    <row r="391" spans="1:30" ht="51" customHeight="1" x14ac:dyDescent="0.2">
      <c r="A391" s="50" t="s">
        <v>1632</v>
      </c>
      <c r="B391" s="51" t="s">
        <v>742</v>
      </c>
      <c r="C391" s="52" t="s">
        <v>743</v>
      </c>
      <c r="D391" s="52" t="s">
        <v>1113</v>
      </c>
      <c r="E391" s="53" t="s">
        <v>75</v>
      </c>
      <c r="F391" s="54" t="s">
        <v>1633</v>
      </c>
      <c r="G391" s="54" t="s">
        <v>1634</v>
      </c>
      <c r="H391" s="56">
        <v>43266</v>
      </c>
      <c r="I391" s="56">
        <v>44180</v>
      </c>
      <c r="J391" s="57" t="str">
        <f>IF(Ugovori_OPULJP3[[#This Row],[DATUM ZAVRŠETKA OPERACIJE]]&gt;DATE(2024,12,31),"u provedbi","završen")</f>
        <v>završen</v>
      </c>
      <c r="K391" s="55" t="s">
        <v>98</v>
      </c>
      <c r="L391" s="55" t="s">
        <v>98</v>
      </c>
      <c r="M391" s="58">
        <v>0.85</v>
      </c>
      <c r="N391" s="58">
        <v>0.15</v>
      </c>
      <c r="O391" s="59">
        <f>Ugovori_OPULJP3[[#This Row],[Bespovratna sredstva - Ukupno (EU+Nac) HRK
= Ukupna ugovorena vrijednost bespovratnih sredstava]]*Ugovori_OPULJP3[[#This Row],[EU STOPA SUFINANCIRANJA %
EU CO-FINANCING RATE %]]</f>
        <v>1392094.5464999999</v>
      </c>
      <c r="P391" s="60">
        <f>Ugovori_OPULJP3[[#This Row],[Bespovratna sredstva - EU dio - HRK]]/7.5345</f>
        <v>184762.69779016523</v>
      </c>
      <c r="Q391" s="59">
        <f>Ugovori_OPULJP3[[#This Row],[Bespovratna sredstva - Ukupno (EU+Nac) HRK
= Ukupna ugovorena vrijednost bespovratnih sredstava]]*Ugovori_OPULJP3[[#This Row],[STOPA NACIONALNOG SUFINANCIRANJA %]]</f>
        <v>245663.74349999998</v>
      </c>
      <c r="R391" s="60">
        <f>Ugovori_OPULJP3[[#This Row],[Bespovratna sredstva - Nacionalni dio - HRK]]/7.5345</f>
        <v>32605.181962970331</v>
      </c>
      <c r="S391" s="59">
        <v>1637758.29</v>
      </c>
      <c r="T391" s="60">
        <f>Ugovori_OPULJP3[[#This Row],[Bespovratna sredstva - Ukupno (EU+Nac) HRK
= Ukupna ugovorena vrijednost bespovratnih sredstava]]/7.5345</f>
        <v>217367.87975313558</v>
      </c>
      <c r="U391" s="59">
        <v>0</v>
      </c>
      <c r="V391" s="60">
        <f>Ugovori_OPULJP3[[#This Row],[Javni doprinos korisnika - HRK]]/7.5345</f>
        <v>0</v>
      </c>
      <c r="W391" s="59">
        <v>0</v>
      </c>
      <c r="X391" s="60">
        <f>Ugovori_OPULJP3[[#This Row],[Privatni doprinos korisnika - HRK]]/7.5345</f>
        <v>0</v>
      </c>
      <c r="Y391" s="61">
        <v>1637758.29</v>
      </c>
      <c r="Z391" s="62">
        <f>Ugovori_OPULJP3[[#This Row],[UKUPNI PRIHVATLJIVI IZDACI
TOTAL ELIGIBLE EXPENDITURE
= Bespovratna sredstva ukupno + doprinos korisnika
= Ukupni prihvatljivi troškovi
= Ukupna ugovorena vrijednost projekta HRK]]/7.5345</f>
        <v>217367.87975313558</v>
      </c>
      <c r="AA391" s="53" t="s">
        <v>37</v>
      </c>
      <c r="AB391" s="53" t="s">
        <v>34</v>
      </c>
      <c r="AC391" s="52" t="s">
        <v>1635</v>
      </c>
      <c r="AD391" s="52" t="s">
        <v>746</v>
      </c>
    </row>
    <row r="392" spans="1:30" ht="51" customHeight="1" x14ac:dyDescent="0.2">
      <c r="A392" s="50" t="s">
        <v>1636</v>
      </c>
      <c r="B392" s="51" t="s">
        <v>742</v>
      </c>
      <c r="C392" s="52" t="s">
        <v>743</v>
      </c>
      <c r="D392" s="52" t="s">
        <v>1113</v>
      </c>
      <c r="E392" s="53" t="s">
        <v>75</v>
      </c>
      <c r="F392" s="54" t="s">
        <v>1637</v>
      </c>
      <c r="G392" s="54" t="s">
        <v>1638</v>
      </c>
      <c r="H392" s="56">
        <v>43250</v>
      </c>
      <c r="I392" s="56">
        <v>44165</v>
      </c>
      <c r="J392" s="57" t="str">
        <f>IF(Ugovori_OPULJP3[[#This Row],[DATUM ZAVRŠETKA OPERACIJE]]&gt;DATE(2024,12,31),"u provedbi","završen")</f>
        <v>završen</v>
      </c>
      <c r="K392" s="55" t="s">
        <v>98</v>
      </c>
      <c r="L392" s="55" t="s">
        <v>98</v>
      </c>
      <c r="M392" s="58">
        <v>0.85</v>
      </c>
      <c r="N392" s="58">
        <v>0.15</v>
      </c>
      <c r="O392" s="59">
        <f>Ugovori_OPULJP3[[#This Row],[Bespovratna sredstva - Ukupno (EU+Nac) HRK
= Ukupna ugovorena vrijednost bespovratnih sredstava]]*Ugovori_OPULJP3[[#This Row],[EU STOPA SUFINANCIRANJA %
EU CO-FINANCING RATE %]]</f>
        <v>1171488.1135</v>
      </c>
      <c r="P392" s="60">
        <f>Ugovori_OPULJP3[[#This Row],[Bespovratna sredstva - EU dio - HRK]]/7.5345</f>
        <v>155483.19244807219</v>
      </c>
      <c r="Q392" s="59">
        <f>Ugovori_OPULJP3[[#This Row],[Bespovratna sredstva - Ukupno (EU+Nac) HRK
= Ukupna ugovorena vrijednost bespovratnih sredstava]]*Ugovori_OPULJP3[[#This Row],[STOPA NACIONALNOG SUFINANCIRANJA %]]</f>
        <v>206733.19649999999</v>
      </c>
      <c r="R392" s="60">
        <f>Ugovori_OPULJP3[[#This Row],[Bespovratna sredstva - Nacionalni dio - HRK]]/7.5345</f>
        <v>27438.21043201274</v>
      </c>
      <c r="S392" s="59">
        <v>1378221.31</v>
      </c>
      <c r="T392" s="60">
        <f>Ugovori_OPULJP3[[#This Row],[Bespovratna sredstva - Ukupno (EU+Nac) HRK
= Ukupna ugovorena vrijednost bespovratnih sredstava]]/7.5345</f>
        <v>182921.40288008493</v>
      </c>
      <c r="U392" s="59">
        <v>0</v>
      </c>
      <c r="V392" s="60">
        <f>Ugovori_OPULJP3[[#This Row],[Javni doprinos korisnika - HRK]]/7.5345</f>
        <v>0</v>
      </c>
      <c r="W392" s="59">
        <v>0</v>
      </c>
      <c r="X392" s="60">
        <f>Ugovori_OPULJP3[[#This Row],[Privatni doprinos korisnika - HRK]]/7.5345</f>
        <v>0</v>
      </c>
      <c r="Y392" s="61">
        <v>1378221.31</v>
      </c>
      <c r="Z392" s="62">
        <f>Ugovori_OPULJP3[[#This Row],[UKUPNI PRIHVATLJIVI IZDACI
TOTAL ELIGIBLE EXPENDITURE
= Bespovratna sredstva ukupno + doprinos korisnika
= Ukupni prihvatljivi troškovi
= Ukupna ugovorena vrijednost projekta HRK]]/7.5345</f>
        <v>182921.40288008493</v>
      </c>
      <c r="AA392" s="53" t="s">
        <v>37</v>
      </c>
      <c r="AB392" s="53" t="s">
        <v>34</v>
      </c>
      <c r="AC392" s="52" t="s">
        <v>1639</v>
      </c>
      <c r="AD392" s="52" t="s">
        <v>746</v>
      </c>
    </row>
    <row r="393" spans="1:30" ht="51" customHeight="1" x14ac:dyDescent="0.2">
      <c r="A393" s="50" t="s">
        <v>1640</v>
      </c>
      <c r="B393" s="51" t="s">
        <v>742</v>
      </c>
      <c r="C393" s="52" t="s">
        <v>743</v>
      </c>
      <c r="D393" s="52" t="s">
        <v>1113</v>
      </c>
      <c r="E393" s="53" t="s">
        <v>75</v>
      </c>
      <c r="F393" s="54" t="s">
        <v>1641</v>
      </c>
      <c r="G393" s="54" t="s">
        <v>1642</v>
      </c>
      <c r="H393" s="56">
        <v>43250</v>
      </c>
      <c r="I393" s="56">
        <v>44165</v>
      </c>
      <c r="J393" s="57" t="str">
        <f>IF(Ugovori_OPULJP3[[#This Row],[DATUM ZAVRŠETKA OPERACIJE]]&gt;DATE(2024,12,31),"u provedbi","završen")</f>
        <v>završen</v>
      </c>
      <c r="K393" s="55" t="s">
        <v>98</v>
      </c>
      <c r="L393" s="55" t="s">
        <v>98</v>
      </c>
      <c r="M393" s="58">
        <v>0.85</v>
      </c>
      <c r="N393" s="58">
        <v>0.15</v>
      </c>
      <c r="O393" s="59">
        <f>Ugovori_OPULJP3[[#This Row],[Bespovratna sredstva - Ukupno (EU+Nac) HRK
= Ukupna ugovorena vrijednost bespovratnih sredstava]]*Ugovori_OPULJP3[[#This Row],[EU STOPA SUFINANCIRANJA %
EU CO-FINANCING RATE %]]</f>
        <v>4827341.42</v>
      </c>
      <c r="P393" s="60">
        <f>Ugovori_OPULJP3[[#This Row],[Bespovratna sredstva - EU dio - HRK]]/7.5345</f>
        <v>640698.3104386488</v>
      </c>
      <c r="Q393" s="59">
        <f>Ugovori_OPULJP3[[#This Row],[Bespovratna sredstva - Ukupno (EU+Nac) HRK
= Ukupna ugovorena vrijednost bespovratnih sredstava]]*Ugovori_OPULJP3[[#This Row],[STOPA NACIONALNOG SUFINANCIRANJA %]]</f>
        <v>851883.78</v>
      </c>
      <c r="R393" s="60">
        <f>Ugovori_OPULJP3[[#This Row],[Bespovratna sredstva - Nacionalni dio - HRK]]/7.5345</f>
        <v>113064.40772446744</v>
      </c>
      <c r="S393" s="59">
        <v>5679225.2000000002</v>
      </c>
      <c r="T393" s="60">
        <f>Ugovori_OPULJP3[[#This Row],[Bespovratna sredstva - Ukupno (EU+Nac) HRK
= Ukupna ugovorena vrijednost bespovratnih sredstava]]/7.5345</f>
        <v>753762.71816311637</v>
      </c>
      <c r="U393" s="59">
        <v>0</v>
      </c>
      <c r="V393" s="60">
        <f>Ugovori_OPULJP3[[#This Row],[Javni doprinos korisnika - HRK]]/7.5345</f>
        <v>0</v>
      </c>
      <c r="W393" s="59">
        <v>0</v>
      </c>
      <c r="X393" s="60">
        <f>Ugovori_OPULJP3[[#This Row],[Privatni doprinos korisnika - HRK]]/7.5345</f>
        <v>0</v>
      </c>
      <c r="Y393" s="61">
        <v>5679225.2000000002</v>
      </c>
      <c r="Z393" s="62">
        <f>Ugovori_OPULJP3[[#This Row],[UKUPNI PRIHVATLJIVI IZDACI
TOTAL ELIGIBLE EXPENDITURE
= Bespovratna sredstva ukupno + doprinos korisnika
= Ukupni prihvatljivi troškovi
= Ukupna ugovorena vrijednost projekta HRK]]/7.5345</f>
        <v>753762.71816311637</v>
      </c>
      <c r="AA393" s="53" t="s">
        <v>37</v>
      </c>
      <c r="AB393" s="53" t="s">
        <v>34</v>
      </c>
      <c r="AC393" s="52" t="s">
        <v>1643</v>
      </c>
      <c r="AD393" s="52" t="s">
        <v>746</v>
      </c>
    </row>
    <row r="394" spans="1:30" ht="51" customHeight="1" x14ac:dyDescent="0.2">
      <c r="A394" s="50" t="s">
        <v>1644</v>
      </c>
      <c r="B394" s="51" t="s">
        <v>742</v>
      </c>
      <c r="C394" s="52" t="s">
        <v>743</v>
      </c>
      <c r="D394" s="52" t="s">
        <v>1113</v>
      </c>
      <c r="E394" s="53" t="s">
        <v>75</v>
      </c>
      <c r="F394" s="54" t="s">
        <v>1645</v>
      </c>
      <c r="G394" s="54" t="s">
        <v>1646</v>
      </c>
      <c r="H394" s="56">
        <v>43266</v>
      </c>
      <c r="I394" s="56">
        <v>44104</v>
      </c>
      <c r="J394" s="57" t="str">
        <f>IF(Ugovori_OPULJP3[[#This Row],[DATUM ZAVRŠETKA OPERACIJE]]&gt;DATE(2024,12,31),"u provedbi","završen")</f>
        <v>završen</v>
      </c>
      <c r="K394" s="55" t="s">
        <v>210</v>
      </c>
      <c r="L394" s="55" t="s">
        <v>210</v>
      </c>
      <c r="M394" s="58">
        <v>0.85</v>
      </c>
      <c r="N394" s="58">
        <v>0.15</v>
      </c>
      <c r="O394" s="59">
        <f>Ugovori_OPULJP3[[#This Row],[Bespovratna sredstva - Ukupno (EU+Nac) HRK
= Ukupna ugovorena vrijednost bespovratnih sredstava]]*Ugovori_OPULJP3[[#This Row],[EU STOPA SUFINANCIRANJA %
EU CO-FINANCING RATE %]]</f>
        <v>1713214.6864999998</v>
      </c>
      <c r="P394" s="60">
        <f>Ugovori_OPULJP3[[#This Row],[Bespovratna sredstva - EU dio - HRK]]/7.5345</f>
        <v>227382.6646094631</v>
      </c>
      <c r="Q394" s="59">
        <f>Ugovori_OPULJP3[[#This Row],[Bespovratna sredstva - Ukupno (EU+Nac) HRK
= Ukupna ugovorena vrijednost bespovratnih sredstava]]*Ugovori_OPULJP3[[#This Row],[STOPA NACIONALNOG SUFINANCIRANJA %]]</f>
        <v>302332.00349999999</v>
      </c>
      <c r="R394" s="60">
        <f>Ugovori_OPULJP3[[#This Row],[Bespovratna sredstva - Nacionalni dio - HRK]]/7.5345</f>
        <v>40126.352578140548</v>
      </c>
      <c r="S394" s="59">
        <v>2015546.69</v>
      </c>
      <c r="T394" s="60">
        <f>Ugovori_OPULJP3[[#This Row],[Bespovratna sredstva - Ukupno (EU+Nac) HRK
= Ukupna ugovorena vrijednost bespovratnih sredstava]]/7.5345</f>
        <v>267509.01718760369</v>
      </c>
      <c r="U394" s="59">
        <v>0</v>
      </c>
      <c r="V394" s="60">
        <f>Ugovori_OPULJP3[[#This Row],[Javni doprinos korisnika - HRK]]/7.5345</f>
        <v>0</v>
      </c>
      <c r="W394" s="59">
        <v>0</v>
      </c>
      <c r="X394" s="60">
        <f>Ugovori_OPULJP3[[#This Row],[Privatni doprinos korisnika - HRK]]/7.5345</f>
        <v>0</v>
      </c>
      <c r="Y394" s="61">
        <v>2015546.69</v>
      </c>
      <c r="Z394" s="62">
        <f>Ugovori_OPULJP3[[#This Row],[UKUPNI PRIHVATLJIVI IZDACI
TOTAL ELIGIBLE EXPENDITURE
= Bespovratna sredstva ukupno + doprinos korisnika
= Ukupni prihvatljivi troškovi
= Ukupna ugovorena vrijednost projekta HRK]]/7.5345</f>
        <v>267509.01718760369</v>
      </c>
      <c r="AA394" s="53" t="s">
        <v>37</v>
      </c>
      <c r="AB394" s="53" t="s">
        <v>34</v>
      </c>
      <c r="AC394" s="52" t="s">
        <v>1647</v>
      </c>
      <c r="AD394" s="52" t="s">
        <v>746</v>
      </c>
    </row>
    <row r="395" spans="1:30" ht="51" customHeight="1" x14ac:dyDescent="0.2">
      <c r="A395" s="50" t="s">
        <v>1648</v>
      </c>
      <c r="B395" s="51" t="s">
        <v>742</v>
      </c>
      <c r="C395" s="52" t="s">
        <v>743</v>
      </c>
      <c r="D395" s="52" t="s">
        <v>1113</v>
      </c>
      <c r="E395" s="53" t="s">
        <v>75</v>
      </c>
      <c r="F395" s="54" t="s">
        <v>1649</v>
      </c>
      <c r="G395" s="54" t="s">
        <v>1650</v>
      </c>
      <c r="H395" s="56">
        <v>43411</v>
      </c>
      <c r="I395" s="56">
        <v>44323</v>
      </c>
      <c r="J395" s="57" t="str">
        <f>IF(Ugovori_OPULJP3[[#This Row],[DATUM ZAVRŠETKA OPERACIJE]]&gt;DATE(2024,12,31),"u provedbi","završen")</f>
        <v>završen</v>
      </c>
      <c r="K395" s="55" t="s">
        <v>36</v>
      </c>
      <c r="L395" s="55" t="s">
        <v>36</v>
      </c>
      <c r="M395" s="58">
        <v>0.85</v>
      </c>
      <c r="N395" s="58">
        <v>0.15</v>
      </c>
      <c r="O395" s="59">
        <f>Ugovori_OPULJP3[[#This Row],[Bespovratna sredstva - Ukupno (EU+Nac) HRK
= Ukupna ugovorena vrijednost bespovratnih sredstava]]*Ugovori_OPULJP3[[#This Row],[EU STOPA SUFINANCIRANJA %
EU CO-FINANCING RATE %]]</f>
        <v>7665776.8839999987</v>
      </c>
      <c r="P395" s="60">
        <f>Ugovori_OPULJP3[[#This Row],[Bespovratna sredstva - EU dio - HRK]]/7.5345</f>
        <v>1017423.4367244008</v>
      </c>
      <c r="Q395" s="59">
        <f>Ugovori_OPULJP3[[#This Row],[Bespovratna sredstva - Ukupno (EU+Nac) HRK
= Ukupna ugovorena vrijednost bespovratnih sredstava]]*Ugovori_OPULJP3[[#This Row],[STOPA NACIONALNOG SUFINANCIRANJA %]]</f>
        <v>1352784.1559999997</v>
      </c>
      <c r="R395" s="60">
        <f>Ugovori_OPULJP3[[#This Row],[Bespovratna sredstva - Nacionalni dio - HRK]]/7.5345</f>
        <v>179545.31236312955</v>
      </c>
      <c r="S395" s="59">
        <v>9018561.0399999991</v>
      </c>
      <c r="T395" s="60">
        <f>Ugovori_OPULJP3[[#This Row],[Bespovratna sredstva - Ukupno (EU+Nac) HRK
= Ukupna ugovorena vrijednost bespovratnih sredstava]]/7.5345</f>
        <v>1196968.7490875304</v>
      </c>
      <c r="U395" s="59">
        <v>0</v>
      </c>
      <c r="V395" s="60">
        <f>Ugovori_OPULJP3[[#This Row],[Javni doprinos korisnika - HRK]]/7.5345</f>
        <v>0</v>
      </c>
      <c r="W395" s="59">
        <v>0</v>
      </c>
      <c r="X395" s="60">
        <f>Ugovori_OPULJP3[[#This Row],[Privatni doprinos korisnika - HRK]]/7.5345</f>
        <v>0</v>
      </c>
      <c r="Y395" s="61">
        <v>9018561.0399999991</v>
      </c>
      <c r="Z395" s="62">
        <f>Ugovori_OPULJP3[[#This Row],[UKUPNI PRIHVATLJIVI IZDACI
TOTAL ELIGIBLE EXPENDITURE
= Bespovratna sredstva ukupno + doprinos korisnika
= Ukupni prihvatljivi troškovi
= Ukupna ugovorena vrijednost projekta HRK]]/7.5345</f>
        <v>1196968.7490875304</v>
      </c>
      <c r="AA395" s="53" t="s">
        <v>37</v>
      </c>
      <c r="AB395" s="53" t="s">
        <v>34</v>
      </c>
      <c r="AC395" s="52" t="s">
        <v>1651</v>
      </c>
      <c r="AD395" s="52" t="s">
        <v>746</v>
      </c>
    </row>
    <row r="396" spans="1:30" ht="51" customHeight="1" x14ac:dyDescent="0.2">
      <c r="A396" s="50" t="s">
        <v>1652</v>
      </c>
      <c r="B396" s="51" t="s">
        <v>742</v>
      </c>
      <c r="C396" s="52" t="s">
        <v>743</v>
      </c>
      <c r="D396" s="52" t="s">
        <v>1113</v>
      </c>
      <c r="E396" s="53" t="s">
        <v>75</v>
      </c>
      <c r="F396" s="54" t="s">
        <v>1653</v>
      </c>
      <c r="G396" s="71" t="s">
        <v>1654</v>
      </c>
      <c r="H396" s="56">
        <v>43266</v>
      </c>
      <c r="I396" s="56">
        <v>44180</v>
      </c>
      <c r="J396" s="57" t="str">
        <f>IF(Ugovori_OPULJP3[[#This Row],[DATUM ZAVRŠETKA OPERACIJE]]&gt;DATE(2024,12,31),"u provedbi","završen")</f>
        <v>završen</v>
      </c>
      <c r="K396" s="55" t="s">
        <v>424</v>
      </c>
      <c r="L396" s="55" t="s">
        <v>424</v>
      </c>
      <c r="M396" s="58">
        <v>0.85</v>
      </c>
      <c r="N396" s="58">
        <v>0.15</v>
      </c>
      <c r="O396" s="59">
        <f>Ugovori_OPULJP3[[#This Row],[Bespovratna sredstva - Ukupno (EU+Nac) HRK
= Ukupna ugovorena vrijednost bespovratnih sredstava]]*Ugovori_OPULJP3[[#This Row],[EU STOPA SUFINANCIRANJA %
EU CO-FINANCING RATE %]]</f>
        <v>4362098.8499999996</v>
      </c>
      <c r="P396" s="60">
        <f>Ugovori_OPULJP3[[#This Row],[Bespovratna sredstva - EU dio - HRK]]/7.5345</f>
        <v>578950.0099542106</v>
      </c>
      <c r="Q396" s="59">
        <f>Ugovori_OPULJP3[[#This Row],[Bespovratna sredstva - Ukupno (EU+Nac) HRK
= Ukupna ugovorena vrijednost bespovratnih sredstava]]*Ugovori_OPULJP3[[#This Row],[STOPA NACIONALNOG SUFINANCIRANJA %]]</f>
        <v>769782.15</v>
      </c>
      <c r="R396" s="60">
        <f>Ugovori_OPULJP3[[#This Row],[Bespovratna sredstva - Nacionalni dio - HRK]]/7.5345</f>
        <v>102167.64881544893</v>
      </c>
      <c r="S396" s="59">
        <v>5131881</v>
      </c>
      <c r="T396" s="60">
        <f>Ugovori_OPULJP3[[#This Row],[Bespovratna sredstva - Ukupno (EU+Nac) HRK
= Ukupna ugovorena vrijednost bespovratnih sredstava]]/7.5345</f>
        <v>681117.65876965958</v>
      </c>
      <c r="U396" s="59">
        <v>0</v>
      </c>
      <c r="V396" s="60">
        <f>Ugovori_OPULJP3[[#This Row],[Javni doprinos korisnika - HRK]]/7.5345</f>
        <v>0</v>
      </c>
      <c r="W396" s="59">
        <v>0</v>
      </c>
      <c r="X396" s="60">
        <f>Ugovori_OPULJP3[[#This Row],[Privatni doprinos korisnika - HRK]]/7.5345</f>
        <v>0</v>
      </c>
      <c r="Y396" s="61">
        <v>5131881</v>
      </c>
      <c r="Z396" s="62">
        <f>Ugovori_OPULJP3[[#This Row],[UKUPNI PRIHVATLJIVI IZDACI
TOTAL ELIGIBLE EXPENDITURE
= Bespovratna sredstva ukupno + doprinos korisnika
= Ukupni prihvatljivi troškovi
= Ukupna ugovorena vrijednost projekta HRK]]/7.5345</f>
        <v>681117.65876965958</v>
      </c>
      <c r="AA396" s="53" t="s">
        <v>37</v>
      </c>
      <c r="AB396" s="53" t="s">
        <v>34</v>
      </c>
      <c r="AC396" s="52" t="s">
        <v>1655</v>
      </c>
      <c r="AD396" s="52" t="s">
        <v>746</v>
      </c>
    </row>
    <row r="397" spans="1:30" ht="51" customHeight="1" x14ac:dyDescent="0.2">
      <c r="A397" s="50" t="s">
        <v>1656</v>
      </c>
      <c r="B397" s="51" t="s">
        <v>742</v>
      </c>
      <c r="C397" s="52" t="s">
        <v>743</v>
      </c>
      <c r="D397" s="52" t="s">
        <v>1113</v>
      </c>
      <c r="E397" s="53" t="s">
        <v>75</v>
      </c>
      <c r="F397" s="54" t="s">
        <v>1657</v>
      </c>
      <c r="G397" s="54" t="s">
        <v>1658</v>
      </c>
      <c r="H397" s="56">
        <v>43250</v>
      </c>
      <c r="I397" s="56">
        <v>44165</v>
      </c>
      <c r="J397" s="57" t="str">
        <f>IF(Ugovori_OPULJP3[[#This Row],[DATUM ZAVRŠETKA OPERACIJE]]&gt;DATE(2024,12,31),"u provedbi","završen")</f>
        <v>završen</v>
      </c>
      <c r="K397" s="55" t="s">
        <v>154</v>
      </c>
      <c r="L397" s="55" t="s">
        <v>154</v>
      </c>
      <c r="M397" s="58">
        <v>0.85</v>
      </c>
      <c r="N397" s="58">
        <v>0.15</v>
      </c>
      <c r="O397" s="59">
        <f>Ugovori_OPULJP3[[#This Row],[Bespovratna sredstva - Ukupno (EU+Nac) HRK
= Ukupna ugovorena vrijednost bespovratnih sredstava]]*Ugovori_OPULJP3[[#This Row],[EU STOPA SUFINANCIRANJA %
EU CO-FINANCING RATE %]]</f>
        <v>5554016.9939999999</v>
      </c>
      <c r="P397" s="60">
        <f>Ugovori_OPULJP3[[#This Row],[Bespovratna sredstva - EU dio - HRK]]/7.5345</f>
        <v>737144.73342623923</v>
      </c>
      <c r="Q397" s="59">
        <f>Ugovori_OPULJP3[[#This Row],[Bespovratna sredstva - Ukupno (EU+Nac) HRK
= Ukupna ugovorena vrijednost bespovratnih sredstava]]*Ugovori_OPULJP3[[#This Row],[STOPA NACIONALNOG SUFINANCIRANJA %]]</f>
        <v>980120.64599999995</v>
      </c>
      <c r="R397" s="60">
        <f>Ugovori_OPULJP3[[#This Row],[Bespovratna sredstva - Nacionalni dio - HRK]]/7.5345</f>
        <v>130084.3647222775</v>
      </c>
      <c r="S397" s="59">
        <v>6534137.6399999997</v>
      </c>
      <c r="T397" s="60">
        <f>Ugovori_OPULJP3[[#This Row],[Bespovratna sredstva - Ukupno (EU+Nac) HRK
= Ukupna ugovorena vrijednost bespovratnih sredstava]]/7.5345</f>
        <v>867229.09814851673</v>
      </c>
      <c r="U397" s="59">
        <v>0</v>
      </c>
      <c r="V397" s="60">
        <f>Ugovori_OPULJP3[[#This Row],[Javni doprinos korisnika - HRK]]/7.5345</f>
        <v>0</v>
      </c>
      <c r="W397" s="59">
        <v>0</v>
      </c>
      <c r="X397" s="60">
        <f>Ugovori_OPULJP3[[#This Row],[Privatni doprinos korisnika - HRK]]/7.5345</f>
        <v>0</v>
      </c>
      <c r="Y397" s="61">
        <v>6534137.6399999997</v>
      </c>
      <c r="Z397" s="62">
        <f>Ugovori_OPULJP3[[#This Row],[UKUPNI PRIHVATLJIVI IZDACI
TOTAL ELIGIBLE EXPENDITURE
= Bespovratna sredstva ukupno + doprinos korisnika
= Ukupni prihvatljivi troškovi
= Ukupna ugovorena vrijednost projekta HRK]]/7.5345</f>
        <v>867229.09814851673</v>
      </c>
      <c r="AA397" s="53" t="s">
        <v>37</v>
      </c>
      <c r="AB397" s="53" t="s">
        <v>34</v>
      </c>
      <c r="AC397" s="52" t="s">
        <v>1659</v>
      </c>
      <c r="AD397" s="52" t="s">
        <v>746</v>
      </c>
    </row>
    <row r="398" spans="1:30" ht="51" customHeight="1" x14ac:dyDescent="0.2">
      <c r="A398" s="50" t="s">
        <v>1660</v>
      </c>
      <c r="B398" s="51" t="s">
        <v>742</v>
      </c>
      <c r="C398" s="52" t="s">
        <v>743</v>
      </c>
      <c r="D398" s="52" t="s">
        <v>1113</v>
      </c>
      <c r="E398" s="53" t="s">
        <v>75</v>
      </c>
      <c r="F398" s="54" t="s">
        <v>1661</v>
      </c>
      <c r="G398" s="54" t="s">
        <v>1662</v>
      </c>
      <c r="H398" s="56">
        <v>43250</v>
      </c>
      <c r="I398" s="56">
        <v>44165</v>
      </c>
      <c r="J398" s="57" t="str">
        <f>IF(Ugovori_OPULJP3[[#This Row],[DATUM ZAVRŠETKA OPERACIJE]]&gt;DATE(2024,12,31),"u provedbi","završen")</f>
        <v>završen</v>
      </c>
      <c r="K398" s="55" t="s">
        <v>210</v>
      </c>
      <c r="L398" s="55" t="s">
        <v>36</v>
      </c>
      <c r="M398" s="58">
        <v>0.85</v>
      </c>
      <c r="N398" s="58">
        <v>0.15</v>
      </c>
      <c r="O398" s="59">
        <f>Ugovori_OPULJP3[[#This Row],[Bespovratna sredstva - Ukupno (EU+Nac) HRK
= Ukupna ugovorena vrijednost bespovratnih sredstava]]*Ugovori_OPULJP3[[#This Row],[EU STOPA SUFINANCIRANJA %
EU CO-FINANCING RATE %]]</f>
        <v>2926791.7059999998</v>
      </c>
      <c r="P398" s="60">
        <f>Ugovori_OPULJP3[[#This Row],[Bespovratna sredstva - EU dio - HRK]]/7.5345</f>
        <v>388452.01486495452</v>
      </c>
      <c r="Q398" s="59">
        <f>Ugovori_OPULJP3[[#This Row],[Bespovratna sredstva - Ukupno (EU+Nac) HRK
= Ukupna ugovorena vrijednost bespovratnih sredstava]]*Ugovori_OPULJP3[[#This Row],[STOPA NACIONALNOG SUFINANCIRANJA %]]</f>
        <v>516492.65399999998</v>
      </c>
      <c r="R398" s="60">
        <f>Ugovori_OPULJP3[[#This Row],[Bespovratna sredstva - Nacionalni dio - HRK]]/7.5345</f>
        <v>68550.355564403741</v>
      </c>
      <c r="S398" s="59">
        <v>3443284.36</v>
      </c>
      <c r="T398" s="60">
        <f>Ugovori_OPULJP3[[#This Row],[Bespovratna sredstva - Ukupno (EU+Nac) HRK
= Ukupna ugovorena vrijednost bespovratnih sredstava]]/7.5345</f>
        <v>457002.37042935827</v>
      </c>
      <c r="U398" s="59">
        <v>0</v>
      </c>
      <c r="V398" s="60">
        <f>Ugovori_OPULJP3[[#This Row],[Javni doprinos korisnika - HRK]]/7.5345</f>
        <v>0</v>
      </c>
      <c r="W398" s="59">
        <v>0</v>
      </c>
      <c r="X398" s="60">
        <f>Ugovori_OPULJP3[[#This Row],[Privatni doprinos korisnika - HRK]]/7.5345</f>
        <v>0</v>
      </c>
      <c r="Y398" s="61">
        <v>3443284.36</v>
      </c>
      <c r="Z398" s="62">
        <f>Ugovori_OPULJP3[[#This Row],[UKUPNI PRIHVATLJIVI IZDACI
TOTAL ELIGIBLE EXPENDITURE
= Bespovratna sredstva ukupno + doprinos korisnika
= Ukupni prihvatljivi troškovi
= Ukupna ugovorena vrijednost projekta HRK]]/7.5345</f>
        <v>457002.37042935827</v>
      </c>
      <c r="AA398" s="53" t="s">
        <v>37</v>
      </c>
      <c r="AB398" s="53" t="s">
        <v>34</v>
      </c>
      <c r="AC398" s="52" t="s">
        <v>1663</v>
      </c>
      <c r="AD398" s="52" t="s">
        <v>746</v>
      </c>
    </row>
    <row r="399" spans="1:30" ht="51" customHeight="1" x14ac:dyDescent="0.2">
      <c r="A399" s="50" t="s">
        <v>1664</v>
      </c>
      <c r="B399" s="51" t="s">
        <v>742</v>
      </c>
      <c r="C399" s="52" t="s">
        <v>743</v>
      </c>
      <c r="D399" s="52" t="s">
        <v>1113</v>
      </c>
      <c r="E399" s="53" t="s">
        <v>75</v>
      </c>
      <c r="F399" s="54" t="s">
        <v>1665</v>
      </c>
      <c r="G399" s="54" t="s">
        <v>1666</v>
      </c>
      <c r="H399" s="56">
        <v>43266</v>
      </c>
      <c r="I399" s="56">
        <v>44180</v>
      </c>
      <c r="J399" s="57" t="str">
        <f>IF(Ugovori_OPULJP3[[#This Row],[DATUM ZAVRŠETKA OPERACIJE]]&gt;DATE(2024,12,31),"u provedbi","završen")</f>
        <v>završen</v>
      </c>
      <c r="K399" s="55" t="s">
        <v>93</v>
      </c>
      <c r="L399" s="55" t="s">
        <v>93</v>
      </c>
      <c r="M399" s="58">
        <v>0.85</v>
      </c>
      <c r="N399" s="58">
        <v>0.15</v>
      </c>
      <c r="O399" s="59">
        <f>Ugovori_OPULJP3[[#This Row],[Bespovratna sredstva - Ukupno (EU+Nac) HRK
= Ukupna ugovorena vrijednost bespovratnih sredstava]]*Ugovori_OPULJP3[[#This Row],[EU STOPA SUFINANCIRANJA %
EU CO-FINANCING RATE %]]</f>
        <v>1590112</v>
      </c>
      <c r="P399" s="60">
        <f>Ugovori_OPULJP3[[#This Row],[Bespovratna sredstva - EU dio - HRK]]/7.5345</f>
        <v>211044.13033379786</v>
      </c>
      <c r="Q399" s="59">
        <f>Ugovori_OPULJP3[[#This Row],[Bespovratna sredstva - Ukupno (EU+Nac) HRK
= Ukupna ugovorena vrijednost bespovratnih sredstava]]*Ugovori_OPULJP3[[#This Row],[STOPA NACIONALNOG SUFINANCIRANJA %]]</f>
        <v>280608</v>
      </c>
      <c r="R399" s="60">
        <f>Ugovori_OPULJP3[[#This Row],[Bespovratna sredstva - Nacionalni dio - HRK]]/7.5345</f>
        <v>37243.081823611385</v>
      </c>
      <c r="S399" s="59">
        <v>1870720</v>
      </c>
      <c r="T399" s="60">
        <f>Ugovori_OPULJP3[[#This Row],[Bespovratna sredstva - Ukupno (EU+Nac) HRK
= Ukupna ugovorena vrijednost bespovratnih sredstava]]/7.5345</f>
        <v>248287.21215740923</v>
      </c>
      <c r="U399" s="59">
        <v>0</v>
      </c>
      <c r="V399" s="60">
        <f>Ugovori_OPULJP3[[#This Row],[Javni doprinos korisnika - HRK]]/7.5345</f>
        <v>0</v>
      </c>
      <c r="W399" s="59">
        <v>0</v>
      </c>
      <c r="X399" s="60">
        <f>Ugovori_OPULJP3[[#This Row],[Privatni doprinos korisnika - HRK]]/7.5345</f>
        <v>0</v>
      </c>
      <c r="Y399" s="61">
        <v>1870720</v>
      </c>
      <c r="Z399" s="62">
        <f>Ugovori_OPULJP3[[#This Row],[UKUPNI PRIHVATLJIVI IZDACI
TOTAL ELIGIBLE EXPENDITURE
= Bespovratna sredstva ukupno + doprinos korisnika
= Ukupni prihvatljivi troškovi
= Ukupna ugovorena vrijednost projekta HRK]]/7.5345</f>
        <v>248287.21215740923</v>
      </c>
      <c r="AA399" s="53" t="s">
        <v>37</v>
      </c>
      <c r="AB399" s="53" t="s">
        <v>34</v>
      </c>
      <c r="AC399" s="52" t="s">
        <v>1667</v>
      </c>
      <c r="AD399" s="52" t="s">
        <v>746</v>
      </c>
    </row>
    <row r="400" spans="1:30" ht="51" customHeight="1" x14ac:dyDescent="0.2">
      <c r="A400" s="50" t="s">
        <v>1668</v>
      </c>
      <c r="B400" s="51" t="s">
        <v>742</v>
      </c>
      <c r="C400" s="52" t="s">
        <v>743</v>
      </c>
      <c r="D400" s="52" t="s">
        <v>1113</v>
      </c>
      <c r="E400" s="53" t="s">
        <v>75</v>
      </c>
      <c r="F400" s="54" t="s">
        <v>1669</v>
      </c>
      <c r="G400" s="54" t="s">
        <v>1670</v>
      </c>
      <c r="H400" s="56">
        <v>43287</v>
      </c>
      <c r="I400" s="56">
        <v>44202</v>
      </c>
      <c r="J400" s="57" t="str">
        <f>IF(Ugovori_OPULJP3[[#This Row],[DATUM ZAVRŠETKA OPERACIJE]]&gt;DATE(2024,12,31),"u provedbi","završen")</f>
        <v>završen</v>
      </c>
      <c r="K400" s="55" t="s">
        <v>370</v>
      </c>
      <c r="L400" s="55" t="s">
        <v>370</v>
      </c>
      <c r="M400" s="58">
        <v>0.85</v>
      </c>
      <c r="N400" s="58">
        <v>0.15</v>
      </c>
      <c r="O400" s="59">
        <f>Ugovori_OPULJP3[[#This Row],[Bespovratna sredstva - Ukupno (EU+Nac) HRK
= Ukupna ugovorena vrijednost bespovratnih sredstava]]*Ugovori_OPULJP3[[#This Row],[EU STOPA SUFINANCIRANJA %
EU CO-FINANCING RATE %]]</f>
        <v>1734218.4754999999</v>
      </c>
      <c r="P400" s="60">
        <f>Ugovori_OPULJP3[[#This Row],[Bespovratna sredstva - EU dio - HRK]]/7.5345</f>
        <v>230170.34647289134</v>
      </c>
      <c r="Q400" s="59">
        <f>Ugovori_OPULJP3[[#This Row],[Bespovratna sredstva - Ukupno (EU+Nac) HRK
= Ukupna ugovorena vrijednost bespovratnih sredstava]]*Ugovori_OPULJP3[[#This Row],[STOPA NACIONALNOG SUFINANCIRANJA %]]</f>
        <v>306038.55449999997</v>
      </c>
      <c r="R400" s="60">
        <f>Ugovori_OPULJP3[[#This Row],[Bespovratna sredstva - Nacionalni dio - HRK]]/7.5345</f>
        <v>40618.296436392586</v>
      </c>
      <c r="S400" s="59">
        <v>2040257.03</v>
      </c>
      <c r="T400" s="60">
        <f>Ugovori_OPULJP3[[#This Row],[Bespovratna sredstva - Ukupno (EU+Nac) HRK
= Ukupna ugovorena vrijednost bespovratnih sredstava]]/7.5345</f>
        <v>270788.64290928392</v>
      </c>
      <c r="U400" s="59">
        <v>0</v>
      </c>
      <c r="V400" s="60">
        <f>Ugovori_OPULJP3[[#This Row],[Javni doprinos korisnika - HRK]]/7.5345</f>
        <v>0</v>
      </c>
      <c r="W400" s="59">
        <v>0</v>
      </c>
      <c r="X400" s="60">
        <f>Ugovori_OPULJP3[[#This Row],[Privatni doprinos korisnika - HRK]]/7.5345</f>
        <v>0</v>
      </c>
      <c r="Y400" s="61">
        <v>2040257.03</v>
      </c>
      <c r="Z400" s="62">
        <f>Ugovori_OPULJP3[[#This Row],[UKUPNI PRIHVATLJIVI IZDACI
TOTAL ELIGIBLE EXPENDITURE
= Bespovratna sredstva ukupno + doprinos korisnika
= Ukupni prihvatljivi troškovi
= Ukupna ugovorena vrijednost projekta HRK]]/7.5345</f>
        <v>270788.64290928392</v>
      </c>
      <c r="AA400" s="53" t="s">
        <v>37</v>
      </c>
      <c r="AB400" s="53" t="s">
        <v>34</v>
      </c>
      <c r="AC400" s="52" t="s">
        <v>1671</v>
      </c>
      <c r="AD400" s="52" t="s">
        <v>746</v>
      </c>
    </row>
    <row r="401" spans="1:30" ht="51" customHeight="1" x14ac:dyDescent="0.2">
      <c r="A401" s="50" t="s">
        <v>1672</v>
      </c>
      <c r="B401" s="51" t="s">
        <v>742</v>
      </c>
      <c r="C401" s="52" t="s">
        <v>743</v>
      </c>
      <c r="D401" s="52" t="s">
        <v>1113</v>
      </c>
      <c r="E401" s="53" t="s">
        <v>75</v>
      </c>
      <c r="F401" s="54" t="s">
        <v>1673</v>
      </c>
      <c r="G401" s="54" t="s">
        <v>1674</v>
      </c>
      <c r="H401" s="56">
        <v>43250</v>
      </c>
      <c r="I401" s="56">
        <v>44165</v>
      </c>
      <c r="J401" s="57" t="str">
        <f>IF(Ugovori_OPULJP3[[#This Row],[DATUM ZAVRŠETKA OPERACIJE]]&gt;DATE(2024,12,31),"u provedbi","završen")</f>
        <v>završen</v>
      </c>
      <c r="K401" s="55" t="s">
        <v>598</v>
      </c>
      <c r="L401" s="55" t="s">
        <v>598</v>
      </c>
      <c r="M401" s="58">
        <v>0.85</v>
      </c>
      <c r="N401" s="58">
        <v>0.15</v>
      </c>
      <c r="O401" s="59">
        <f>Ugovori_OPULJP3[[#This Row],[Bespovratna sredstva - Ukupno (EU+Nac) HRK
= Ukupna ugovorena vrijednost bespovratnih sredstava]]*Ugovori_OPULJP3[[#This Row],[EU STOPA SUFINANCIRANJA %
EU CO-FINANCING RATE %]]</f>
        <v>2795182.5</v>
      </c>
      <c r="P401" s="60">
        <f>Ugovori_OPULJP3[[#This Row],[Bespovratna sredstva - EU dio - HRK]]/7.5345</f>
        <v>370984.47143141547</v>
      </c>
      <c r="Q401" s="59">
        <f>Ugovori_OPULJP3[[#This Row],[Bespovratna sredstva - Ukupno (EU+Nac) HRK
= Ukupna ugovorena vrijednost bespovratnih sredstava]]*Ugovori_OPULJP3[[#This Row],[STOPA NACIONALNOG SUFINANCIRANJA %]]</f>
        <v>493267.5</v>
      </c>
      <c r="R401" s="60">
        <f>Ugovori_OPULJP3[[#This Row],[Bespovratna sredstva - Nacionalni dio - HRK]]/7.5345</f>
        <v>65467.847899661552</v>
      </c>
      <c r="S401" s="59">
        <v>3288450</v>
      </c>
      <c r="T401" s="60">
        <f>Ugovori_OPULJP3[[#This Row],[Bespovratna sredstva - Ukupno (EU+Nac) HRK
= Ukupna ugovorena vrijednost bespovratnih sredstava]]/7.5345</f>
        <v>436452.31933107704</v>
      </c>
      <c r="U401" s="59">
        <v>0</v>
      </c>
      <c r="V401" s="60">
        <f>Ugovori_OPULJP3[[#This Row],[Javni doprinos korisnika - HRK]]/7.5345</f>
        <v>0</v>
      </c>
      <c r="W401" s="59">
        <v>0</v>
      </c>
      <c r="X401" s="60">
        <f>Ugovori_OPULJP3[[#This Row],[Privatni doprinos korisnika - HRK]]/7.5345</f>
        <v>0</v>
      </c>
      <c r="Y401" s="61">
        <v>3288450</v>
      </c>
      <c r="Z401" s="62">
        <f>Ugovori_OPULJP3[[#This Row],[UKUPNI PRIHVATLJIVI IZDACI
TOTAL ELIGIBLE EXPENDITURE
= Bespovratna sredstva ukupno + doprinos korisnika
= Ukupni prihvatljivi troškovi
= Ukupna ugovorena vrijednost projekta HRK]]/7.5345</f>
        <v>436452.31933107704</v>
      </c>
      <c r="AA401" s="53" t="s">
        <v>37</v>
      </c>
      <c r="AB401" s="53" t="s">
        <v>34</v>
      </c>
      <c r="AC401" s="52" t="s">
        <v>1675</v>
      </c>
      <c r="AD401" s="52" t="s">
        <v>746</v>
      </c>
    </row>
    <row r="402" spans="1:30" ht="51" customHeight="1" x14ac:dyDescent="0.2">
      <c r="A402" s="50" t="s">
        <v>1676</v>
      </c>
      <c r="B402" s="51" t="s">
        <v>742</v>
      </c>
      <c r="C402" s="52" t="s">
        <v>743</v>
      </c>
      <c r="D402" s="52" t="s">
        <v>1113</v>
      </c>
      <c r="E402" s="53" t="s">
        <v>75</v>
      </c>
      <c r="F402" s="54" t="s">
        <v>1677</v>
      </c>
      <c r="G402" s="54" t="s">
        <v>1678</v>
      </c>
      <c r="H402" s="56">
        <v>43287</v>
      </c>
      <c r="I402" s="56">
        <v>44202</v>
      </c>
      <c r="J402" s="57" t="str">
        <f>IF(Ugovori_OPULJP3[[#This Row],[DATUM ZAVRŠETKA OPERACIJE]]&gt;DATE(2024,12,31),"u provedbi","završen")</f>
        <v>završen</v>
      </c>
      <c r="K402" s="55" t="s">
        <v>185</v>
      </c>
      <c r="L402" s="55" t="s">
        <v>185</v>
      </c>
      <c r="M402" s="58">
        <v>0.85</v>
      </c>
      <c r="N402" s="58">
        <v>0.15</v>
      </c>
      <c r="O402" s="59">
        <f>Ugovori_OPULJP3[[#This Row],[Bespovratna sredstva - Ukupno (EU+Nac) HRK
= Ukupna ugovorena vrijednost bespovratnih sredstava]]*Ugovori_OPULJP3[[#This Row],[EU STOPA SUFINANCIRANJA %
EU CO-FINANCING RATE %]]</f>
        <v>1072163.7604999999</v>
      </c>
      <c r="P402" s="60">
        <f>Ugovori_OPULJP3[[#This Row],[Bespovratna sredstva - EU dio - HRK]]/7.5345</f>
        <v>142300.58537394649</v>
      </c>
      <c r="Q402" s="59">
        <f>Ugovori_OPULJP3[[#This Row],[Bespovratna sredstva - Ukupno (EU+Nac) HRK
= Ukupna ugovorena vrijednost bespovratnih sredstava]]*Ugovori_OPULJP3[[#This Row],[STOPA NACIONALNOG SUFINANCIRANJA %]]</f>
        <v>189205.36949999997</v>
      </c>
      <c r="R402" s="60">
        <f>Ugovori_OPULJP3[[#This Row],[Bespovratna sredstva - Nacionalni dio - HRK]]/7.5345</f>
        <v>25111.868007167028</v>
      </c>
      <c r="S402" s="59">
        <v>1261369.1299999999</v>
      </c>
      <c r="T402" s="60">
        <f>Ugovori_OPULJP3[[#This Row],[Bespovratna sredstva - Ukupno (EU+Nac) HRK
= Ukupna ugovorena vrijednost bespovratnih sredstava]]/7.5345</f>
        <v>167412.45338111353</v>
      </c>
      <c r="U402" s="59">
        <v>0</v>
      </c>
      <c r="V402" s="60">
        <f>Ugovori_OPULJP3[[#This Row],[Javni doprinos korisnika - HRK]]/7.5345</f>
        <v>0</v>
      </c>
      <c r="W402" s="59">
        <v>0</v>
      </c>
      <c r="X402" s="60">
        <f>Ugovori_OPULJP3[[#This Row],[Privatni doprinos korisnika - HRK]]/7.5345</f>
        <v>0</v>
      </c>
      <c r="Y402" s="61">
        <v>1261369.1299999999</v>
      </c>
      <c r="Z402" s="62">
        <f>Ugovori_OPULJP3[[#This Row],[UKUPNI PRIHVATLJIVI IZDACI
TOTAL ELIGIBLE EXPENDITURE
= Bespovratna sredstva ukupno + doprinos korisnika
= Ukupni prihvatljivi troškovi
= Ukupna ugovorena vrijednost projekta HRK]]/7.5345</f>
        <v>167412.45338111353</v>
      </c>
      <c r="AA402" s="53" t="s">
        <v>37</v>
      </c>
      <c r="AB402" s="53" t="s">
        <v>34</v>
      </c>
      <c r="AC402" s="52" t="s">
        <v>1679</v>
      </c>
      <c r="AD402" s="52" t="s">
        <v>746</v>
      </c>
    </row>
    <row r="403" spans="1:30" ht="51" customHeight="1" x14ac:dyDescent="0.2">
      <c r="A403" s="50" t="s">
        <v>1680</v>
      </c>
      <c r="B403" s="51" t="s">
        <v>742</v>
      </c>
      <c r="C403" s="52" t="s">
        <v>743</v>
      </c>
      <c r="D403" s="52" t="s">
        <v>1113</v>
      </c>
      <c r="E403" s="53" t="s">
        <v>75</v>
      </c>
      <c r="F403" s="54" t="s">
        <v>1681</v>
      </c>
      <c r="G403" s="54" t="s">
        <v>1682</v>
      </c>
      <c r="H403" s="56">
        <v>43287</v>
      </c>
      <c r="I403" s="56">
        <v>44202</v>
      </c>
      <c r="J403" s="57" t="str">
        <f>IF(Ugovori_OPULJP3[[#This Row],[DATUM ZAVRŠETKA OPERACIJE]]&gt;DATE(2024,12,31),"u provedbi","završen")</f>
        <v>završen</v>
      </c>
      <c r="K403" s="55" t="s">
        <v>370</v>
      </c>
      <c r="L403" s="55" t="s">
        <v>370</v>
      </c>
      <c r="M403" s="58">
        <v>0.85</v>
      </c>
      <c r="N403" s="58">
        <v>0.15</v>
      </c>
      <c r="O403" s="59">
        <f>Ugovori_OPULJP3[[#This Row],[Bespovratna sredstva - Ukupno (EU+Nac) HRK
= Ukupna ugovorena vrijednost bespovratnih sredstava]]*Ugovori_OPULJP3[[#This Row],[EU STOPA SUFINANCIRANJA %
EU CO-FINANCING RATE %]]</f>
        <v>2169138.0350000001</v>
      </c>
      <c r="P403" s="60">
        <f>Ugovori_OPULJP3[[#This Row],[Bespovratna sredstva - EU dio - HRK]]/7.5345</f>
        <v>287894.09184418345</v>
      </c>
      <c r="Q403" s="59">
        <f>Ugovori_OPULJP3[[#This Row],[Bespovratna sredstva - Ukupno (EU+Nac) HRK
= Ukupna ugovorena vrijednost bespovratnih sredstava]]*Ugovori_OPULJP3[[#This Row],[STOPA NACIONALNOG SUFINANCIRANJA %]]</f>
        <v>382789.065</v>
      </c>
      <c r="R403" s="60">
        <f>Ugovori_OPULJP3[[#This Row],[Bespovratna sredstva - Nacionalni dio - HRK]]/7.5345</f>
        <v>50804.839737208837</v>
      </c>
      <c r="S403" s="59">
        <v>2551927.1</v>
      </c>
      <c r="T403" s="60">
        <f>Ugovori_OPULJP3[[#This Row],[Bespovratna sredstva - Ukupno (EU+Nac) HRK
= Ukupna ugovorena vrijednost bespovratnih sredstava]]/7.5345</f>
        <v>338698.93158139224</v>
      </c>
      <c r="U403" s="59">
        <v>0</v>
      </c>
      <c r="V403" s="60">
        <f>Ugovori_OPULJP3[[#This Row],[Javni doprinos korisnika - HRK]]/7.5345</f>
        <v>0</v>
      </c>
      <c r="W403" s="59">
        <v>0</v>
      </c>
      <c r="X403" s="60">
        <f>Ugovori_OPULJP3[[#This Row],[Privatni doprinos korisnika - HRK]]/7.5345</f>
        <v>0</v>
      </c>
      <c r="Y403" s="61">
        <v>2551927.1</v>
      </c>
      <c r="Z403" s="62">
        <f>Ugovori_OPULJP3[[#This Row],[UKUPNI PRIHVATLJIVI IZDACI
TOTAL ELIGIBLE EXPENDITURE
= Bespovratna sredstva ukupno + doprinos korisnika
= Ukupni prihvatljivi troškovi
= Ukupna ugovorena vrijednost projekta HRK]]/7.5345</f>
        <v>338698.93158139224</v>
      </c>
      <c r="AA403" s="53" t="s">
        <v>37</v>
      </c>
      <c r="AB403" s="53" t="s">
        <v>34</v>
      </c>
      <c r="AC403" s="52" t="s">
        <v>1683</v>
      </c>
      <c r="AD403" s="52" t="s">
        <v>746</v>
      </c>
    </row>
    <row r="404" spans="1:30" ht="51" customHeight="1" x14ac:dyDescent="0.2">
      <c r="A404" s="50" t="s">
        <v>1684</v>
      </c>
      <c r="B404" s="51" t="s">
        <v>742</v>
      </c>
      <c r="C404" s="52" t="s">
        <v>743</v>
      </c>
      <c r="D404" s="52" t="s">
        <v>1113</v>
      </c>
      <c r="E404" s="53" t="s">
        <v>75</v>
      </c>
      <c r="F404" s="54" t="s">
        <v>1685</v>
      </c>
      <c r="G404" s="54" t="s">
        <v>1686</v>
      </c>
      <c r="H404" s="56">
        <v>43266</v>
      </c>
      <c r="I404" s="56">
        <v>44180</v>
      </c>
      <c r="J404" s="57" t="str">
        <f>IF(Ugovori_OPULJP3[[#This Row],[DATUM ZAVRŠETKA OPERACIJE]]&gt;DATE(2024,12,31),"u provedbi","završen")</f>
        <v>završen</v>
      </c>
      <c r="K404" s="55" t="s">
        <v>78</v>
      </c>
      <c r="L404" s="55" t="s">
        <v>78</v>
      </c>
      <c r="M404" s="58">
        <v>0.85</v>
      </c>
      <c r="N404" s="58">
        <v>0.15</v>
      </c>
      <c r="O404" s="59">
        <f>Ugovori_OPULJP3[[#This Row],[Bespovratna sredstva - Ukupno (EU+Nac) HRK
= Ukupna ugovorena vrijednost bespovratnih sredstava]]*Ugovori_OPULJP3[[#This Row],[EU STOPA SUFINANCIRANJA %
EU CO-FINANCING RATE %]]</f>
        <v>1702791.7314999998</v>
      </c>
      <c r="P404" s="60">
        <f>Ugovori_OPULJP3[[#This Row],[Bespovratna sredstva - EU dio - HRK]]/7.5345</f>
        <v>225999.30074988381</v>
      </c>
      <c r="Q404" s="59">
        <f>Ugovori_OPULJP3[[#This Row],[Bespovratna sredstva - Ukupno (EU+Nac) HRK
= Ukupna ugovorena vrijednost bespovratnih sredstava]]*Ugovori_OPULJP3[[#This Row],[STOPA NACIONALNOG SUFINANCIRANJA %]]</f>
        <v>300492.65849999996</v>
      </c>
      <c r="R404" s="60">
        <f>Ugovori_OPULJP3[[#This Row],[Bespovratna sredstva - Nacionalni dio - HRK]]/7.5345</f>
        <v>39882.229544097143</v>
      </c>
      <c r="S404" s="59">
        <v>2003284.39</v>
      </c>
      <c r="T404" s="60">
        <f>Ugovori_OPULJP3[[#This Row],[Bespovratna sredstva - Ukupno (EU+Nac) HRK
= Ukupna ugovorena vrijednost bespovratnih sredstava]]/7.5345</f>
        <v>265881.53029398102</v>
      </c>
      <c r="U404" s="59">
        <v>0</v>
      </c>
      <c r="V404" s="60">
        <f>Ugovori_OPULJP3[[#This Row],[Javni doprinos korisnika - HRK]]/7.5345</f>
        <v>0</v>
      </c>
      <c r="W404" s="59">
        <v>0</v>
      </c>
      <c r="X404" s="60">
        <f>Ugovori_OPULJP3[[#This Row],[Privatni doprinos korisnika - HRK]]/7.5345</f>
        <v>0</v>
      </c>
      <c r="Y404" s="61">
        <v>2003284.39</v>
      </c>
      <c r="Z404" s="62">
        <f>Ugovori_OPULJP3[[#This Row],[UKUPNI PRIHVATLJIVI IZDACI
TOTAL ELIGIBLE EXPENDITURE
= Bespovratna sredstva ukupno + doprinos korisnika
= Ukupni prihvatljivi troškovi
= Ukupna ugovorena vrijednost projekta HRK]]/7.5345</f>
        <v>265881.53029398102</v>
      </c>
      <c r="AA404" s="53" t="s">
        <v>37</v>
      </c>
      <c r="AB404" s="53" t="s">
        <v>34</v>
      </c>
      <c r="AC404" s="52" t="s">
        <v>1687</v>
      </c>
      <c r="AD404" s="52" t="s">
        <v>746</v>
      </c>
    </row>
    <row r="405" spans="1:30" ht="51" customHeight="1" x14ac:dyDescent="0.2">
      <c r="A405" s="50" t="s">
        <v>1688</v>
      </c>
      <c r="B405" s="51" t="s">
        <v>742</v>
      </c>
      <c r="C405" s="52" t="s">
        <v>743</v>
      </c>
      <c r="D405" s="52" t="s">
        <v>1113</v>
      </c>
      <c r="E405" s="53" t="s">
        <v>75</v>
      </c>
      <c r="F405" s="54" t="s">
        <v>1689</v>
      </c>
      <c r="G405" s="54" t="s">
        <v>1690</v>
      </c>
      <c r="H405" s="56">
        <v>43287</v>
      </c>
      <c r="I405" s="56">
        <v>44202</v>
      </c>
      <c r="J405" s="57" t="str">
        <f>IF(Ugovori_OPULJP3[[#This Row],[DATUM ZAVRŠETKA OPERACIJE]]&gt;DATE(2024,12,31),"u provedbi","završen")</f>
        <v>završen</v>
      </c>
      <c r="K405" s="55" t="s">
        <v>129</v>
      </c>
      <c r="L405" s="55" t="s">
        <v>129</v>
      </c>
      <c r="M405" s="58">
        <v>0.85</v>
      </c>
      <c r="N405" s="58">
        <v>0.15</v>
      </c>
      <c r="O405" s="59">
        <f>Ugovori_OPULJP3[[#This Row],[Bespovratna sredstva - Ukupno (EU+Nac) HRK
= Ukupna ugovorena vrijednost bespovratnih sredstava]]*Ugovori_OPULJP3[[#This Row],[EU STOPA SUFINANCIRANJA %
EU CO-FINANCING RATE %]]</f>
        <v>3858257.6779999998</v>
      </c>
      <c r="P405" s="60">
        <f>Ugovori_OPULJP3[[#This Row],[Bespovratna sredstva - EU dio - HRK]]/7.5345</f>
        <v>512078.79461145395</v>
      </c>
      <c r="Q405" s="59">
        <f>Ugovori_OPULJP3[[#This Row],[Bespovratna sredstva - Ukupno (EU+Nac) HRK
= Ukupna ugovorena vrijednost bespovratnih sredstava]]*Ugovori_OPULJP3[[#This Row],[STOPA NACIONALNOG SUFINANCIRANJA %]]</f>
        <v>680869.00199999998</v>
      </c>
      <c r="R405" s="60">
        <f>Ugovori_OPULJP3[[#This Row],[Bespovratna sredstva - Nacionalni dio - HRK]]/7.5345</f>
        <v>90366.846107903635</v>
      </c>
      <c r="S405" s="59">
        <v>4539126.68</v>
      </c>
      <c r="T405" s="60">
        <f>Ugovori_OPULJP3[[#This Row],[Bespovratna sredstva - Ukupno (EU+Nac) HRK
= Ukupna ugovorena vrijednost bespovratnih sredstava]]/7.5345</f>
        <v>602445.64071935753</v>
      </c>
      <c r="U405" s="59">
        <v>0</v>
      </c>
      <c r="V405" s="60">
        <f>Ugovori_OPULJP3[[#This Row],[Javni doprinos korisnika - HRK]]/7.5345</f>
        <v>0</v>
      </c>
      <c r="W405" s="59">
        <v>0</v>
      </c>
      <c r="X405" s="60">
        <f>Ugovori_OPULJP3[[#This Row],[Privatni doprinos korisnika - HRK]]/7.5345</f>
        <v>0</v>
      </c>
      <c r="Y405" s="61">
        <v>4539126.68</v>
      </c>
      <c r="Z405" s="62">
        <f>Ugovori_OPULJP3[[#This Row],[UKUPNI PRIHVATLJIVI IZDACI
TOTAL ELIGIBLE EXPENDITURE
= Bespovratna sredstva ukupno + doprinos korisnika
= Ukupni prihvatljivi troškovi
= Ukupna ugovorena vrijednost projekta HRK]]/7.5345</f>
        <v>602445.64071935753</v>
      </c>
      <c r="AA405" s="53" t="s">
        <v>37</v>
      </c>
      <c r="AB405" s="53" t="s">
        <v>34</v>
      </c>
      <c r="AC405" s="52" t="s">
        <v>1691</v>
      </c>
      <c r="AD405" s="52" t="s">
        <v>746</v>
      </c>
    </row>
    <row r="406" spans="1:30" ht="51" customHeight="1" x14ac:dyDescent="0.2">
      <c r="A406" s="50" t="s">
        <v>1692</v>
      </c>
      <c r="B406" s="51" t="s">
        <v>742</v>
      </c>
      <c r="C406" s="52" t="s">
        <v>743</v>
      </c>
      <c r="D406" s="52" t="s">
        <v>1113</v>
      </c>
      <c r="E406" s="53" t="s">
        <v>75</v>
      </c>
      <c r="F406" s="54" t="s">
        <v>1693</v>
      </c>
      <c r="G406" s="54" t="s">
        <v>1694</v>
      </c>
      <c r="H406" s="56">
        <v>43311</v>
      </c>
      <c r="I406" s="56">
        <v>44226</v>
      </c>
      <c r="J406" s="57" t="str">
        <f>IF(Ugovori_OPULJP3[[#This Row],[DATUM ZAVRŠETKA OPERACIJE]]&gt;DATE(2024,12,31),"u provedbi","završen")</f>
        <v>završen</v>
      </c>
      <c r="K406" s="55" t="s">
        <v>337</v>
      </c>
      <c r="L406" s="55" t="s">
        <v>337</v>
      </c>
      <c r="M406" s="58">
        <v>0.85</v>
      </c>
      <c r="N406" s="58">
        <v>0.15</v>
      </c>
      <c r="O406" s="59">
        <f>Ugovori_OPULJP3[[#This Row],[Bespovratna sredstva - Ukupno (EU+Nac) HRK
= Ukupna ugovorena vrijednost bespovratnih sredstava]]*Ugovori_OPULJP3[[#This Row],[EU STOPA SUFINANCIRANJA %
EU CO-FINANCING RATE %]]</f>
        <v>1972026.8770000001</v>
      </c>
      <c r="P406" s="60">
        <f>Ugovori_OPULJP3[[#This Row],[Bespovratna sredstva - EU dio - HRK]]/7.5345</f>
        <v>261732.94538456434</v>
      </c>
      <c r="Q406" s="59">
        <f>Ugovori_OPULJP3[[#This Row],[Bespovratna sredstva - Ukupno (EU+Nac) HRK
= Ukupna ugovorena vrijednost bespovratnih sredstava]]*Ugovori_OPULJP3[[#This Row],[STOPA NACIONALNOG SUFINANCIRANJA %]]</f>
        <v>348004.74300000002</v>
      </c>
      <c r="R406" s="60">
        <f>Ugovori_OPULJP3[[#This Row],[Bespovratna sredstva - Nacionalni dio - HRK]]/7.5345</f>
        <v>46188.166832570176</v>
      </c>
      <c r="S406" s="59">
        <v>2320031.62</v>
      </c>
      <c r="T406" s="60">
        <f>Ugovori_OPULJP3[[#This Row],[Bespovratna sredstva - Ukupno (EU+Nac) HRK
= Ukupna ugovorena vrijednost bespovratnih sredstava]]/7.5345</f>
        <v>307921.11221713451</v>
      </c>
      <c r="U406" s="59">
        <v>0</v>
      </c>
      <c r="V406" s="60">
        <f>Ugovori_OPULJP3[[#This Row],[Javni doprinos korisnika - HRK]]/7.5345</f>
        <v>0</v>
      </c>
      <c r="W406" s="59">
        <v>0</v>
      </c>
      <c r="X406" s="60">
        <f>Ugovori_OPULJP3[[#This Row],[Privatni doprinos korisnika - HRK]]/7.5345</f>
        <v>0</v>
      </c>
      <c r="Y406" s="61">
        <v>2320031.62</v>
      </c>
      <c r="Z406" s="62">
        <f>Ugovori_OPULJP3[[#This Row],[UKUPNI PRIHVATLJIVI IZDACI
TOTAL ELIGIBLE EXPENDITURE
= Bespovratna sredstva ukupno + doprinos korisnika
= Ukupni prihvatljivi troškovi
= Ukupna ugovorena vrijednost projekta HRK]]/7.5345</f>
        <v>307921.11221713451</v>
      </c>
      <c r="AA406" s="53" t="s">
        <v>37</v>
      </c>
      <c r="AB406" s="53" t="s">
        <v>34</v>
      </c>
      <c r="AC406" s="52" t="s">
        <v>1695</v>
      </c>
      <c r="AD406" s="52" t="s">
        <v>746</v>
      </c>
    </row>
    <row r="407" spans="1:30" ht="51" customHeight="1" x14ac:dyDescent="0.2">
      <c r="A407" s="50" t="s">
        <v>1696</v>
      </c>
      <c r="B407" s="51" t="s">
        <v>742</v>
      </c>
      <c r="C407" s="52" t="s">
        <v>743</v>
      </c>
      <c r="D407" s="52" t="s">
        <v>1113</v>
      </c>
      <c r="E407" s="53" t="s">
        <v>75</v>
      </c>
      <c r="F407" s="54" t="s">
        <v>1697</v>
      </c>
      <c r="G407" s="54" t="s">
        <v>1698</v>
      </c>
      <c r="H407" s="56">
        <v>43250</v>
      </c>
      <c r="I407" s="56">
        <v>44165</v>
      </c>
      <c r="J407" s="57" t="str">
        <f>IF(Ugovori_OPULJP3[[#This Row],[DATUM ZAVRŠETKA OPERACIJE]]&gt;DATE(2024,12,31),"u provedbi","završen")</f>
        <v>završen</v>
      </c>
      <c r="K407" s="55" t="s">
        <v>598</v>
      </c>
      <c r="L407" s="55" t="s">
        <v>598</v>
      </c>
      <c r="M407" s="58">
        <v>0.85</v>
      </c>
      <c r="N407" s="58">
        <v>0.15</v>
      </c>
      <c r="O407" s="59">
        <f>Ugovori_OPULJP3[[#This Row],[Bespovratna sredstva - Ukupno (EU+Nac) HRK
= Ukupna ugovorena vrijednost bespovratnih sredstava]]*Ugovori_OPULJP3[[#This Row],[EU STOPA SUFINANCIRANJA %
EU CO-FINANCING RATE %]]</f>
        <v>843490.26650000003</v>
      </c>
      <c r="P407" s="60">
        <f>Ugovori_OPULJP3[[#This Row],[Bespovratna sredstva - EU dio - HRK]]/7.5345</f>
        <v>111950.39704028137</v>
      </c>
      <c r="Q407" s="59">
        <f>Ugovori_OPULJP3[[#This Row],[Bespovratna sredstva - Ukupno (EU+Nac) HRK
= Ukupna ugovorena vrijednost bespovratnih sredstava]]*Ugovori_OPULJP3[[#This Row],[STOPA NACIONALNOG SUFINANCIRANJA %]]</f>
        <v>148851.22349999999</v>
      </c>
      <c r="R407" s="60">
        <f>Ugovori_OPULJP3[[#This Row],[Bespovratna sredstva - Nacionalni dio - HRK]]/7.5345</f>
        <v>19755.952418873181</v>
      </c>
      <c r="S407" s="59">
        <v>992341.49</v>
      </c>
      <c r="T407" s="60">
        <f>Ugovori_OPULJP3[[#This Row],[Bespovratna sredstva - Ukupno (EU+Nac) HRK
= Ukupna ugovorena vrijednost bespovratnih sredstava]]/7.5345</f>
        <v>131706.34945915456</v>
      </c>
      <c r="U407" s="59">
        <v>0</v>
      </c>
      <c r="V407" s="60">
        <f>Ugovori_OPULJP3[[#This Row],[Javni doprinos korisnika - HRK]]/7.5345</f>
        <v>0</v>
      </c>
      <c r="W407" s="59">
        <v>0</v>
      </c>
      <c r="X407" s="60">
        <f>Ugovori_OPULJP3[[#This Row],[Privatni doprinos korisnika - HRK]]/7.5345</f>
        <v>0</v>
      </c>
      <c r="Y407" s="61">
        <v>992341.49</v>
      </c>
      <c r="Z407" s="62">
        <f>Ugovori_OPULJP3[[#This Row],[UKUPNI PRIHVATLJIVI IZDACI
TOTAL ELIGIBLE EXPENDITURE
= Bespovratna sredstva ukupno + doprinos korisnika
= Ukupni prihvatljivi troškovi
= Ukupna ugovorena vrijednost projekta HRK]]/7.5345</f>
        <v>131706.34945915456</v>
      </c>
      <c r="AA407" s="53" t="s">
        <v>37</v>
      </c>
      <c r="AB407" s="53" t="s">
        <v>34</v>
      </c>
      <c r="AC407" s="52" t="s">
        <v>1699</v>
      </c>
      <c r="AD407" s="52" t="s">
        <v>746</v>
      </c>
    </row>
    <row r="408" spans="1:30" ht="51" customHeight="1" x14ac:dyDescent="0.2">
      <c r="A408" s="50" t="s">
        <v>1700</v>
      </c>
      <c r="B408" s="51" t="s">
        <v>742</v>
      </c>
      <c r="C408" s="52" t="s">
        <v>743</v>
      </c>
      <c r="D408" s="52" t="s">
        <v>1113</v>
      </c>
      <c r="E408" s="53" t="s">
        <v>75</v>
      </c>
      <c r="F408" s="54" t="s">
        <v>931</v>
      </c>
      <c r="G408" s="54" t="s">
        <v>847</v>
      </c>
      <c r="H408" s="56">
        <v>43266</v>
      </c>
      <c r="I408" s="56">
        <v>44180</v>
      </c>
      <c r="J408" s="57" t="str">
        <f>IF(Ugovori_OPULJP3[[#This Row],[DATUM ZAVRŠETKA OPERACIJE]]&gt;DATE(2024,12,31),"u provedbi","završen")</f>
        <v>završen</v>
      </c>
      <c r="K408" s="55" t="s">
        <v>248</v>
      </c>
      <c r="L408" s="55" t="s">
        <v>248</v>
      </c>
      <c r="M408" s="58">
        <v>0.85</v>
      </c>
      <c r="N408" s="58">
        <v>0.15</v>
      </c>
      <c r="O408" s="59">
        <f>Ugovori_OPULJP3[[#This Row],[Bespovratna sredstva - Ukupno (EU+Nac) HRK
= Ukupna ugovorena vrijednost bespovratnih sredstava]]*Ugovori_OPULJP3[[#This Row],[EU STOPA SUFINANCIRANJA %
EU CO-FINANCING RATE %]]</f>
        <v>1666362.5419999999</v>
      </c>
      <c r="P408" s="60">
        <f>Ugovori_OPULJP3[[#This Row],[Bespovratna sredstva - EU dio - HRK]]/7.5345</f>
        <v>221164.31641117524</v>
      </c>
      <c r="Q408" s="59">
        <f>Ugovori_OPULJP3[[#This Row],[Bespovratna sredstva - Ukupno (EU+Nac) HRK
= Ukupna ugovorena vrijednost bespovratnih sredstava]]*Ugovori_OPULJP3[[#This Row],[STOPA NACIONALNOG SUFINANCIRANJA %]]</f>
        <v>294063.978</v>
      </c>
      <c r="R408" s="60">
        <f>Ugovori_OPULJP3[[#This Row],[Bespovratna sredstva - Nacionalni dio - HRK]]/7.5345</f>
        <v>39028.997013736807</v>
      </c>
      <c r="S408" s="59">
        <v>1960426.52</v>
      </c>
      <c r="T408" s="60">
        <f>Ugovori_OPULJP3[[#This Row],[Bespovratna sredstva - Ukupno (EU+Nac) HRK
= Ukupna ugovorena vrijednost bespovratnih sredstava]]/7.5345</f>
        <v>260193.31342491205</v>
      </c>
      <c r="U408" s="59">
        <v>0</v>
      </c>
      <c r="V408" s="60">
        <f>Ugovori_OPULJP3[[#This Row],[Javni doprinos korisnika - HRK]]/7.5345</f>
        <v>0</v>
      </c>
      <c r="W408" s="59">
        <v>0</v>
      </c>
      <c r="X408" s="60">
        <f>Ugovori_OPULJP3[[#This Row],[Privatni doprinos korisnika - HRK]]/7.5345</f>
        <v>0</v>
      </c>
      <c r="Y408" s="61">
        <v>1960426.52</v>
      </c>
      <c r="Z408" s="62">
        <f>Ugovori_OPULJP3[[#This Row],[UKUPNI PRIHVATLJIVI IZDACI
TOTAL ELIGIBLE EXPENDITURE
= Bespovratna sredstva ukupno + doprinos korisnika
= Ukupni prihvatljivi troškovi
= Ukupna ugovorena vrijednost projekta HRK]]/7.5345</f>
        <v>260193.31342491205</v>
      </c>
      <c r="AA408" s="53" t="s">
        <v>37</v>
      </c>
      <c r="AB408" s="53" t="s">
        <v>34</v>
      </c>
      <c r="AC408" s="52" t="s">
        <v>1701</v>
      </c>
      <c r="AD408" s="52" t="s">
        <v>746</v>
      </c>
    </row>
    <row r="409" spans="1:30" ht="51" customHeight="1" x14ac:dyDescent="0.2">
      <c r="A409" s="50" t="s">
        <v>1702</v>
      </c>
      <c r="B409" s="51" t="s">
        <v>742</v>
      </c>
      <c r="C409" s="52" t="s">
        <v>743</v>
      </c>
      <c r="D409" s="52" t="s">
        <v>1113</v>
      </c>
      <c r="E409" s="53" t="s">
        <v>75</v>
      </c>
      <c r="F409" s="54" t="s">
        <v>1703</v>
      </c>
      <c r="G409" s="54" t="s">
        <v>1704</v>
      </c>
      <c r="H409" s="56">
        <v>43287</v>
      </c>
      <c r="I409" s="56">
        <v>44202</v>
      </c>
      <c r="J409" s="57" t="str">
        <f>IF(Ugovori_OPULJP3[[#This Row],[DATUM ZAVRŠETKA OPERACIJE]]&gt;DATE(2024,12,31),"u provedbi","završen")</f>
        <v>završen</v>
      </c>
      <c r="K409" s="55" t="s">
        <v>370</v>
      </c>
      <c r="L409" s="55" t="s">
        <v>370</v>
      </c>
      <c r="M409" s="58">
        <v>0.85</v>
      </c>
      <c r="N409" s="58">
        <v>0.15</v>
      </c>
      <c r="O409" s="59">
        <f>Ugovori_OPULJP3[[#This Row],[Bespovratna sredstva - Ukupno (EU+Nac) HRK
= Ukupna ugovorena vrijednost bespovratnih sredstava]]*Ugovori_OPULJP3[[#This Row],[EU STOPA SUFINANCIRANJA %
EU CO-FINANCING RATE %]]</f>
        <v>2346950.0109999999</v>
      </c>
      <c r="P409" s="60">
        <f>Ugovori_OPULJP3[[#This Row],[Bespovratna sredstva - EU dio - HRK]]/7.5345</f>
        <v>311493.79666865751</v>
      </c>
      <c r="Q409" s="59">
        <f>Ugovori_OPULJP3[[#This Row],[Bespovratna sredstva - Ukupno (EU+Nac) HRK
= Ukupna ugovorena vrijednost bespovratnih sredstava]]*Ugovori_OPULJP3[[#This Row],[STOPA NACIONALNOG SUFINANCIRANJA %]]</f>
        <v>414167.64900000003</v>
      </c>
      <c r="R409" s="60">
        <f>Ugovori_OPULJP3[[#This Row],[Bespovratna sredstva - Nacionalni dio - HRK]]/7.5345</f>
        <v>54969.493529763095</v>
      </c>
      <c r="S409" s="59">
        <v>2761117.66</v>
      </c>
      <c r="T409" s="60">
        <f>Ugovori_OPULJP3[[#This Row],[Bespovratna sredstva - Ukupno (EU+Nac) HRK
= Ukupna ugovorena vrijednost bespovratnih sredstava]]/7.5345</f>
        <v>366463.29019842058</v>
      </c>
      <c r="U409" s="59">
        <v>0</v>
      </c>
      <c r="V409" s="60">
        <f>Ugovori_OPULJP3[[#This Row],[Javni doprinos korisnika - HRK]]/7.5345</f>
        <v>0</v>
      </c>
      <c r="W409" s="59">
        <v>0</v>
      </c>
      <c r="X409" s="60">
        <f>Ugovori_OPULJP3[[#This Row],[Privatni doprinos korisnika - HRK]]/7.5345</f>
        <v>0</v>
      </c>
      <c r="Y409" s="61">
        <v>2761117.66</v>
      </c>
      <c r="Z409" s="62">
        <f>Ugovori_OPULJP3[[#This Row],[UKUPNI PRIHVATLJIVI IZDACI
TOTAL ELIGIBLE EXPENDITURE
= Bespovratna sredstva ukupno + doprinos korisnika
= Ukupni prihvatljivi troškovi
= Ukupna ugovorena vrijednost projekta HRK]]/7.5345</f>
        <v>366463.29019842058</v>
      </c>
      <c r="AA409" s="53" t="s">
        <v>37</v>
      </c>
      <c r="AB409" s="53" t="s">
        <v>34</v>
      </c>
      <c r="AC409" s="52" t="s">
        <v>1705</v>
      </c>
      <c r="AD409" s="52" t="s">
        <v>746</v>
      </c>
    </row>
    <row r="410" spans="1:30" ht="51" customHeight="1" x14ac:dyDescent="0.2">
      <c r="A410" s="50" t="s">
        <v>1706</v>
      </c>
      <c r="B410" s="51" t="s">
        <v>742</v>
      </c>
      <c r="C410" s="52" t="s">
        <v>743</v>
      </c>
      <c r="D410" s="52" t="s">
        <v>1113</v>
      </c>
      <c r="E410" s="53" t="s">
        <v>75</v>
      </c>
      <c r="F410" s="54" t="s">
        <v>1707</v>
      </c>
      <c r="G410" s="54" t="s">
        <v>1708</v>
      </c>
      <c r="H410" s="56">
        <v>43250</v>
      </c>
      <c r="I410" s="56">
        <v>44165</v>
      </c>
      <c r="J410" s="57" t="str">
        <f>IF(Ugovori_OPULJP3[[#This Row],[DATUM ZAVRŠETKA OPERACIJE]]&gt;DATE(2024,12,31),"u provedbi","završen")</f>
        <v>završen</v>
      </c>
      <c r="K410" s="55" t="s">
        <v>185</v>
      </c>
      <c r="L410" s="55" t="s">
        <v>185</v>
      </c>
      <c r="M410" s="58">
        <v>0.85</v>
      </c>
      <c r="N410" s="58">
        <v>0.15</v>
      </c>
      <c r="O410" s="59">
        <f>Ugovori_OPULJP3[[#This Row],[Bespovratna sredstva - Ukupno (EU+Nac) HRK
= Ukupna ugovorena vrijednost bespovratnih sredstava]]*Ugovori_OPULJP3[[#This Row],[EU STOPA SUFINANCIRANJA %
EU CO-FINANCING RATE %]]</f>
        <v>1293502.2560000001</v>
      </c>
      <c r="P410" s="60">
        <f>Ugovori_OPULJP3[[#This Row],[Bespovratna sredstva - EU dio - HRK]]/7.5345</f>
        <v>171677.25210697457</v>
      </c>
      <c r="Q410" s="59">
        <f>Ugovori_OPULJP3[[#This Row],[Bespovratna sredstva - Ukupno (EU+Nac) HRK
= Ukupna ugovorena vrijednost bespovratnih sredstava]]*Ugovori_OPULJP3[[#This Row],[STOPA NACIONALNOG SUFINANCIRANJA %]]</f>
        <v>228265.10400000002</v>
      </c>
      <c r="R410" s="60">
        <f>Ugovori_OPULJP3[[#This Row],[Bespovratna sredstva - Nacionalni dio - HRK]]/7.5345</f>
        <v>30295.985665936692</v>
      </c>
      <c r="S410" s="59">
        <v>1521767.36</v>
      </c>
      <c r="T410" s="60">
        <f>Ugovori_OPULJP3[[#This Row],[Bespovratna sredstva - Ukupno (EU+Nac) HRK
= Ukupna ugovorena vrijednost bespovratnih sredstava]]/7.5345</f>
        <v>201973.23777291126</v>
      </c>
      <c r="U410" s="59">
        <v>0</v>
      </c>
      <c r="V410" s="60">
        <f>Ugovori_OPULJP3[[#This Row],[Javni doprinos korisnika - HRK]]/7.5345</f>
        <v>0</v>
      </c>
      <c r="W410" s="59">
        <v>0</v>
      </c>
      <c r="X410" s="60">
        <f>Ugovori_OPULJP3[[#This Row],[Privatni doprinos korisnika - HRK]]/7.5345</f>
        <v>0</v>
      </c>
      <c r="Y410" s="61">
        <v>1521767.36</v>
      </c>
      <c r="Z410" s="62">
        <f>Ugovori_OPULJP3[[#This Row],[UKUPNI PRIHVATLJIVI IZDACI
TOTAL ELIGIBLE EXPENDITURE
= Bespovratna sredstva ukupno + doprinos korisnika
= Ukupni prihvatljivi troškovi
= Ukupna ugovorena vrijednost projekta HRK]]/7.5345</f>
        <v>201973.23777291126</v>
      </c>
      <c r="AA410" s="53" t="s">
        <v>37</v>
      </c>
      <c r="AB410" s="53" t="s">
        <v>34</v>
      </c>
      <c r="AC410" s="52" t="s">
        <v>1709</v>
      </c>
      <c r="AD410" s="52" t="s">
        <v>746</v>
      </c>
    </row>
    <row r="411" spans="1:30" ht="51" customHeight="1" x14ac:dyDescent="0.2">
      <c r="A411" s="50" t="s">
        <v>1710</v>
      </c>
      <c r="B411" s="51" t="s">
        <v>742</v>
      </c>
      <c r="C411" s="52" t="s">
        <v>743</v>
      </c>
      <c r="D411" s="52" t="s">
        <v>1113</v>
      </c>
      <c r="E411" s="53" t="s">
        <v>75</v>
      </c>
      <c r="F411" s="54" t="s">
        <v>1711</v>
      </c>
      <c r="G411" s="54" t="s">
        <v>1712</v>
      </c>
      <c r="H411" s="56">
        <v>43266</v>
      </c>
      <c r="I411" s="56">
        <v>44180</v>
      </c>
      <c r="J411" s="57" t="str">
        <f>IF(Ugovori_OPULJP3[[#This Row],[DATUM ZAVRŠETKA OPERACIJE]]&gt;DATE(2024,12,31),"u provedbi","završen")</f>
        <v>završen</v>
      </c>
      <c r="K411" s="55" t="s">
        <v>185</v>
      </c>
      <c r="L411" s="55" t="s">
        <v>185</v>
      </c>
      <c r="M411" s="58">
        <v>0.85</v>
      </c>
      <c r="N411" s="58">
        <v>0.15</v>
      </c>
      <c r="O411" s="59">
        <f>Ugovori_OPULJP3[[#This Row],[Bespovratna sredstva - Ukupno (EU+Nac) HRK
= Ukupna ugovorena vrijednost bespovratnih sredstava]]*Ugovori_OPULJP3[[#This Row],[EU STOPA SUFINANCIRANJA %
EU CO-FINANCING RATE %]]</f>
        <v>3543371.625</v>
      </c>
      <c r="P411" s="60">
        <f>Ugovori_OPULJP3[[#This Row],[Bespovratna sredstva - EU dio - HRK]]/7.5345</f>
        <v>470286.23332669714</v>
      </c>
      <c r="Q411" s="59">
        <f>Ugovori_OPULJP3[[#This Row],[Bespovratna sredstva - Ukupno (EU+Nac) HRK
= Ukupna ugovorena vrijednost bespovratnih sredstava]]*Ugovori_OPULJP3[[#This Row],[STOPA NACIONALNOG SUFINANCIRANJA %]]</f>
        <v>625300.875</v>
      </c>
      <c r="R411" s="60">
        <f>Ugovori_OPULJP3[[#This Row],[Bespovratna sredstva - Nacionalni dio - HRK]]/7.5345</f>
        <v>82991.688234123023</v>
      </c>
      <c r="S411" s="59">
        <v>4168672.5</v>
      </c>
      <c r="T411" s="60">
        <f>Ugovori_OPULJP3[[#This Row],[Bespovratna sredstva - Ukupno (EU+Nac) HRK
= Ukupna ugovorena vrijednost bespovratnih sredstava]]/7.5345</f>
        <v>553277.92156082019</v>
      </c>
      <c r="U411" s="59">
        <v>0</v>
      </c>
      <c r="V411" s="60">
        <f>Ugovori_OPULJP3[[#This Row],[Javni doprinos korisnika - HRK]]/7.5345</f>
        <v>0</v>
      </c>
      <c r="W411" s="59">
        <v>0</v>
      </c>
      <c r="X411" s="60">
        <f>Ugovori_OPULJP3[[#This Row],[Privatni doprinos korisnika - HRK]]/7.5345</f>
        <v>0</v>
      </c>
      <c r="Y411" s="61">
        <v>4168672.5</v>
      </c>
      <c r="Z411" s="62">
        <f>Ugovori_OPULJP3[[#This Row],[UKUPNI PRIHVATLJIVI IZDACI
TOTAL ELIGIBLE EXPENDITURE
= Bespovratna sredstva ukupno + doprinos korisnika
= Ukupni prihvatljivi troškovi
= Ukupna ugovorena vrijednost projekta HRK]]/7.5345</f>
        <v>553277.92156082019</v>
      </c>
      <c r="AA411" s="53" t="s">
        <v>37</v>
      </c>
      <c r="AB411" s="53" t="s">
        <v>34</v>
      </c>
      <c r="AC411" s="52" t="s">
        <v>1713</v>
      </c>
      <c r="AD411" s="52" t="s">
        <v>746</v>
      </c>
    </row>
    <row r="412" spans="1:30" ht="51" customHeight="1" x14ac:dyDescent="0.2">
      <c r="A412" s="50" t="s">
        <v>1714</v>
      </c>
      <c r="B412" s="51" t="s">
        <v>742</v>
      </c>
      <c r="C412" s="52" t="s">
        <v>743</v>
      </c>
      <c r="D412" s="52" t="s">
        <v>1113</v>
      </c>
      <c r="E412" s="53" t="s">
        <v>75</v>
      </c>
      <c r="F412" s="54" t="s">
        <v>1715</v>
      </c>
      <c r="G412" s="54" t="s">
        <v>1716</v>
      </c>
      <c r="H412" s="56">
        <v>43287</v>
      </c>
      <c r="I412" s="56">
        <v>44202</v>
      </c>
      <c r="J412" s="57" t="str">
        <f>IF(Ugovori_OPULJP3[[#This Row],[DATUM ZAVRŠETKA OPERACIJE]]&gt;DATE(2024,12,31),"u provedbi","završen")</f>
        <v>završen</v>
      </c>
      <c r="K412" s="55" t="s">
        <v>593</v>
      </c>
      <c r="L412" s="55" t="s">
        <v>593</v>
      </c>
      <c r="M412" s="58">
        <v>0.85</v>
      </c>
      <c r="N412" s="58">
        <v>0.15</v>
      </c>
      <c r="O412" s="59">
        <f>Ugovori_OPULJP3[[#This Row],[Bespovratna sredstva - Ukupno (EU+Nac) HRK
= Ukupna ugovorena vrijednost bespovratnih sredstava]]*Ugovori_OPULJP3[[#This Row],[EU STOPA SUFINANCIRANJA %
EU CO-FINANCING RATE %]]</f>
        <v>1318348.2319999998</v>
      </c>
      <c r="P412" s="60">
        <f>Ugovori_OPULJP3[[#This Row],[Bespovratna sredstva - EU dio - HRK]]/7.5345</f>
        <v>174974.87981949694</v>
      </c>
      <c r="Q412" s="59">
        <f>Ugovori_OPULJP3[[#This Row],[Bespovratna sredstva - Ukupno (EU+Nac) HRK
= Ukupna ugovorena vrijednost bespovratnih sredstava]]*Ugovori_OPULJP3[[#This Row],[STOPA NACIONALNOG SUFINANCIRANJA %]]</f>
        <v>232649.68799999999</v>
      </c>
      <c r="R412" s="60">
        <f>Ugovori_OPULJP3[[#This Row],[Bespovratna sredstva - Nacionalni dio - HRK]]/7.5345</f>
        <v>30877.919968146525</v>
      </c>
      <c r="S412" s="59">
        <v>1550997.92</v>
      </c>
      <c r="T412" s="60">
        <f>Ugovori_OPULJP3[[#This Row],[Bespovratna sredstva - Ukupno (EU+Nac) HRK
= Ukupna ugovorena vrijednost bespovratnih sredstava]]/7.5345</f>
        <v>205852.79978764348</v>
      </c>
      <c r="U412" s="59">
        <v>0</v>
      </c>
      <c r="V412" s="60">
        <f>Ugovori_OPULJP3[[#This Row],[Javni doprinos korisnika - HRK]]/7.5345</f>
        <v>0</v>
      </c>
      <c r="W412" s="59">
        <v>0</v>
      </c>
      <c r="X412" s="60">
        <f>Ugovori_OPULJP3[[#This Row],[Privatni doprinos korisnika - HRK]]/7.5345</f>
        <v>0</v>
      </c>
      <c r="Y412" s="61">
        <v>1550997.92</v>
      </c>
      <c r="Z412" s="62">
        <f>Ugovori_OPULJP3[[#This Row],[UKUPNI PRIHVATLJIVI IZDACI
TOTAL ELIGIBLE EXPENDITURE
= Bespovratna sredstva ukupno + doprinos korisnika
= Ukupni prihvatljivi troškovi
= Ukupna ugovorena vrijednost projekta HRK]]/7.5345</f>
        <v>205852.79978764348</v>
      </c>
      <c r="AA412" s="53" t="s">
        <v>37</v>
      </c>
      <c r="AB412" s="53" t="s">
        <v>34</v>
      </c>
      <c r="AC412" s="52" t="s">
        <v>1717</v>
      </c>
      <c r="AD412" s="52" t="s">
        <v>746</v>
      </c>
    </row>
    <row r="413" spans="1:30" ht="51" customHeight="1" x14ac:dyDescent="0.2">
      <c r="A413" s="50" t="s">
        <v>1718</v>
      </c>
      <c r="B413" s="51" t="s">
        <v>742</v>
      </c>
      <c r="C413" s="52" t="s">
        <v>743</v>
      </c>
      <c r="D413" s="52" t="s">
        <v>1113</v>
      </c>
      <c r="E413" s="53" t="s">
        <v>75</v>
      </c>
      <c r="F413" s="54" t="s">
        <v>1719</v>
      </c>
      <c r="G413" s="54" t="s">
        <v>1720</v>
      </c>
      <c r="H413" s="56">
        <v>43250</v>
      </c>
      <c r="I413" s="56">
        <v>44165</v>
      </c>
      <c r="J413" s="57" t="str">
        <f>IF(Ugovori_OPULJP3[[#This Row],[DATUM ZAVRŠETKA OPERACIJE]]&gt;DATE(2024,12,31),"u provedbi","završen")</f>
        <v>završen</v>
      </c>
      <c r="K413" s="55" t="s">
        <v>154</v>
      </c>
      <c r="L413" s="55" t="s">
        <v>154</v>
      </c>
      <c r="M413" s="58">
        <v>0.85</v>
      </c>
      <c r="N413" s="58">
        <v>0.15</v>
      </c>
      <c r="O413" s="59">
        <f>Ugovori_OPULJP3[[#This Row],[Bespovratna sredstva - Ukupno (EU+Nac) HRK
= Ukupna ugovorena vrijednost bespovratnih sredstava]]*Ugovori_OPULJP3[[#This Row],[EU STOPA SUFINANCIRANJA %
EU CO-FINANCING RATE %]]</f>
        <v>3456882.085</v>
      </c>
      <c r="P413" s="60">
        <f>Ugovori_OPULJP3[[#This Row],[Bespovratna sredstva - EU dio - HRK]]/7.5345</f>
        <v>458807.09867940802</v>
      </c>
      <c r="Q413" s="59">
        <f>Ugovori_OPULJP3[[#This Row],[Bespovratna sredstva - Ukupno (EU+Nac) HRK
= Ukupna ugovorena vrijednost bespovratnih sredstava]]*Ugovori_OPULJP3[[#This Row],[STOPA NACIONALNOG SUFINANCIRANJA %]]</f>
        <v>610038.01500000001</v>
      </c>
      <c r="R413" s="60">
        <f>Ugovori_OPULJP3[[#This Row],[Bespovratna sredstva - Nacionalni dio - HRK]]/7.5345</f>
        <v>80965.958590483773</v>
      </c>
      <c r="S413" s="59">
        <v>4066920.1</v>
      </c>
      <c r="T413" s="60">
        <f>Ugovori_OPULJP3[[#This Row],[Bespovratna sredstva - Ukupno (EU+Nac) HRK
= Ukupna ugovorena vrijednost bespovratnih sredstava]]/7.5345</f>
        <v>539773.05726989184</v>
      </c>
      <c r="U413" s="59">
        <v>0</v>
      </c>
      <c r="V413" s="60">
        <f>Ugovori_OPULJP3[[#This Row],[Javni doprinos korisnika - HRK]]/7.5345</f>
        <v>0</v>
      </c>
      <c r="W413" s="59">
        <v>0</v>
      </c>
      <c r="X413" s="60">
        <f>Ugovori_OPULJP3[[#This Row],[Privatni doprinos korisnika - HRK]]/7.5345</f>
        <v>0</v>
      </c>
      <c r="Y413" s="61">
        <v>4066920.1</v>
      </c>
      <c r="Z413" s="62">
        <f>Ugovori_OPULJP3[[#This Row],[UKUPNI PRIHVATLJIVI IZDACI
TOTAL ELIGIBLE EXPENDITURE
= Bespovratna sredstva ukupno + doprinos korisnika
= Ukupni prihvatljivi troškovi
= Ukupna ugovorena vrijednost projekta HRK]]/7.5345</f>
        <v>539773.05726989184</v>
      </c>
      <c r="AA413" s="53" t="s">
        <v>37</v>
      </c>
      <c r="AB413" s="53" t="s">
        <v>34</v>
      </c>
      <c r="AC413" s="52" t="s">
        <v>1721</v>
      </c>
      <c r="AD413" s="52" t="s">
        <v>746</v>
      </c>
    </row>
    <row r="414" spans="1:30" ht="51" customHeight="1" x14ac:dyDescent="0.2">
      <c r="A414" s="50" t="s">
        <v>1722</v>
      </c>
      <c r="B414" s="51" t="s">
        <v>742</v>
      </c>
      <c r="C414" s="52" t="s">
        <v>743</v>
      </c>
      <c r="D414" s="52" t="s">
        <v>1113</v>
      </c>
      <c r="E414" s="53" t="s">
        <v>75</v>
      </c>
      <c r="F414" s="54" t="s">
        <v>1723</v>
      </c>
      <c r="G414" s="54" t="s">
        <v>684</v>
      </c>
      <c r="H414" s="56">
        <v>43266</v>
      </c>
      <c r="I414" s="56">
        <v>44180</v>
      </c>
      <c r="J414" s="57" t="str">
        <f>IF(Ugovori_OPULJP3[[#This Row],[DATUM ZAVRŠETKA OPERACIJE]]&gt;DATE(2024,12,31),"u provedbi","završen")</f>
        <v>završen</v>
      </c>
      <c r="K414" s="55" t="s">
        <v>210</v>
      </c>
      <c r="L414" s="55" t="s">
        <v>210</v>
      </c>
      <c r="M414" s="58">
        <v>0.85</v>
      </c>
      <c r="N414" s="58">
        <v>0.15</v>
      </c>
      <c r="O414" s="59">
        <f>Ugovori_OPULJP3[[#This Row],[Bespovratna sredstva - Ukupno (EU+Nac) HRK
= Ukupna ugovorena vrijednost bespovratnih sredstava]]*Ugovori_OPULJP3[[#This Row],[EU STOPA SUFINANCIRANJA %
EU CO-FINANCING RATE %]]</f>
        <v>1626235.9375</v>
      </c>
      <c r="P414" s="60">
        <f>Ugovori_OPULJP3[[#This Row],[Bespovratna sredstva - EU dio - HRK]]/7.5345</f>
        <v>215838.60076979228</v>
      </c>
      <c r="Q414" s="59">
        <f>Ugovori_OPULJP3[[#This Row],[Bespovratna sredstva - Ukupno (EU+Nac) HRK
= Ukupna ugovorena vrijednost bespovratnih sredstava]]*Ugovori_OPULJP3[[#This Row],[STOPA NACIONALNOG SUFINANCIRANJA %]]</f>
        <v>286982.8125</v>
      </c>
      <c r="R414" s="60">
        <f>Ugovori_OPULJP3[[#This Row],[Bespovratna sredstva - Nacionalni dio - HRK]]/7.5345</f>
        <v>38089.164841728052</v>
      </c>
      <c r="S414" s="59">
        <v>1913218.75</v>
      </c>
      <c r="T414" s="60">
        <f>Ugovori_OPULJP3[[#This Row],[Bespovratna sredstva - Ukupno (EU+Nac) HRK
= Ukupna ugovorena vrijednost bespovratnih sredstava]]/7.5345</f>
        <v>253927.76561152033</v>
      </c>
      <c r="U414" s="59">
        <v>0</v>
      </c>
      <c r="V414" s="60">
        <f>Ugovori_OPULJP3[[#This Row],[Javni doprinos korisnika - HRK]]/7.5345</f>
        <v>0</v>
      </c>
      <c r="W414" s="59">
        <v>0</v>
      </c>
      <c r="X414" s="60">
        <f>Ugovori_OPULJP3[[#This Row],[Privatni doprinos korisnika - HRK]]/7.5345</f>
        <v>0</v>
      </c>
      <c r="Y414" s="61">
        <v>1913218.75</v>
      </c>
      <c r="Z414" s="62">
        <f>Ugovori_OPULJP3[[#This Row],[UKUPNI PRIHVATLJIVI IZDACI
TOTAL ELIGIBLE EXPENDITURE
= Bespovratna sredstva ukupno + doprinos korisnika
= Ukupni prihvatljivi troškovi
= Ukupna ugovorena vrijednost projekta HRK]]/7.5345</f>
        <v>253927.76561152033</v>
      </c>
      <c r="AA414" s="53" t="s">
        <v>37</v>
      </c>
      <c r="AB414" s="53" t="s">
        <v>34</v>
      </c>
      <c r="AC414" s="52" t="s">
        <v>1724</v>
      </c>
      <c r="AD414" s="52" t="s">
        <v>746</v>
      </c>
    </row>
    <row r="415" spans="1:30" ht="51" customHeight="1" x14ac:dyDescent="0.2">
      <c r="A415" s="50" t="s">
        <v>1725</v>
      </c>
      <c r="B415" s="51" t="s">
        <v>742</v>
      </c>
      <c r="C415" s="52" t="s">
        <v>743</v>
      </c>
      <c r="D415" s="52" t="s">
        <v>1113</v>
      </c>
      <c r="E415" s="53" t="s">
        <v>75</v>
      </c>
      <c r="F415" s="54" t="s">
        <v>1726</v>
      </c>
      <c r="G415" s="54" t="s">
        <v>1727</v>
      </c>
      <c r="H415" s="56">
        <v>43266</v>
      </c>
      <c r="I415" s="56">
        <v>44180</v>
      </c>
      <c r="J415" s="57" t="str">
        <f>IF(Ugovori_OPULJP3[[#This Row],[DATUM ZAVRŠETKA OPERACIJE]]&gt;DATE(2024,12,31),"u provedbi","završen")</f>
        <v>završen</v>
      </c>
      <c r="K415" s="55" t="s">
        <v>337</v>
      </c>
      <c r="L415" s="55" t="s">
        <v>337</v>
      </c>
      <c r="M415" s="58">
        <v>0.85</v>
      </c>
      <c r="N415" s="58">
        <v>0.15</v>
      </c>
      <c r="O415" s="59">
        <f>Ugovori_OPULJP3[[#This Row],[Bespovratna sredstva - Ukupno (EU+Nac) HRK
= Ukupna ugovorena vrijednost bespovratnih sredstava]]*Ugovori_OPULJP3[[#This Row],[EU STOPA SUFINANCIRANJA %
EU CO-FINANCING RATE %]]</f>
        <v>5014907.01</v>
      </c>
      <c r="P415" s="60">
        <f>Ugovori_OPULJP3[[#This Row],[Bespovratna sredstva - EU dio - HRK]]/7.5345</f>
        <v>665592.54230539512</v>
      </c>
      <c r="Q415" s="59">
        <f>Ugovori_OPULJP3[[#This Row],[Bespovratna sredstva - Ukupno (EU+Nac) HRK
= Ukupna ugovorena vrijednost bespovratnih sredstava]]*Ugovori_OPULJP3[[#This Row],[STOPA NACIONALNOG SUFINANCIRANJA %]]</f>
        <v>884983.59</v>
      </c>
      <c r="R415" s="60">
        <f>Ugovori_OPULJP3[[#This Row],[Bespovratna sredstva - Nacionalni dio - HRK]]/7.5345</f>
        <v>117457.50746565797</v>
      </c>
      <c r="S415" s="59">
        <v>5899890.5999999996</v>
      </c>
      <c r="T415" s="60">
        <f>Ugovori_OPULJP3[[#This Row],[Bespovratna sredstva - Ukupno (EU+Nac) HRK
= Ukupna ugovorena vrijednost bespovratnih sredstava]]/7.5345</f>
        <v>783050.04977105302</v>
      </c>
      <c r="U415" s="59">
        <v>0</v>
      </c>
      <c r="V415" s="60">
        <f>Ugovori_OPULJP3[[#This Row],[Javni doprinos korisnika - HRK]]/7.5345</f>
        <v>0</v>
      </c>
      <c r="W415" s="59">
        <v>0</v>
      </c>
      <c r="X415" s="60">
        <f>Ugovori_OPULJP3[[#This Row],[Privatni doprinos korisnika - HRK]]/7.5345</f>
        <v>0</v>
      </c>
      <c r="Y415" s="61">
        <v>5899890.5999999996</v>
      </c>
      <c r="Z415" s="62">
        <f>Ugovori_OPULJP3[[#This Row],[UKUPNI PRIHVATLJIVI IZDACI
TOTAL ELIGIBLE EXPENDITURE
= Bespovratna sredstva ukupno + doprinos korisnika
= Ukupni prihvatljivi troškovi
= Ukupna ugovorena vrijednost projekta HRK]]/7.5345</f>
        <v>783050.04977105302</v>
      </c>
      <c r="AA415" s="53" t="s">
        <v>37</v>
      </c>
      <c r="AB415" s="53" t="s">
        <v>34</v>
      </c>
      <c r="AC415" s="52" t="s">
        <v>1728</v>
      </c>
      <c r="AD415" s="52" t="s">
        <v>746</v>
      </c>
    </row>
    <row r="416" spans="1:30" ht="51" customHeight="1" x14ac:dyDescent="0.2">
      <c r="A416" s="50" t="s">
        <v>1729</v>
      </c>
      <c r="B416" s="51" t="s">
        <v>742</v>
      </c>
      <c r="C416" s="52" t="s">
        <v>743</v>
      </c>
      <c r="D416" s="52" t="s">
        <v>1113</v>
      </c>
      <c r="E416" s="53" t="s">
        <v>75</v>
      </c>
      <c r="F416" s="54" t="s">
        <v>1730</v>
      </c>
      <c r="G416" s="54" t="s">
        <v>1731</v>
      </c>
      <c r="H416" s="56">
        <v>43250</v>
      </c>
      <c r="I416" s="56">
        <v>44165</v>
      </c>
      <c r="J416" s="57" t="str">
        <f>IF(Ugovori_OPULJP3[[#This Row],[DATUM ZAVRŠETKA OPERACIJE]]&gt;DATE(2024,12,31),"u provedbi","završen")</f>
        <v>završen</v>
      </c>
      <c r="K416" s="55" t="s">
        <v>248</v>
      </c>
      <c r="L416" s="55" t="s">
        <v>248</v>
      </c>
      <c r="M416" s="58">
        <v>0.85</v>
      </c>
      <c r="N416" s="58">
        <v>0.15</v>
      </c>
      <c r="O416" s="59">
        <f>Ugovori_OPULJP3[[#This Row],[Bespovratna sredstva - Ukupno (EU+Nac) HRK
= Ukupna ugovorena vrijednost bespovratnih sredstava]]*Ugovori_OPULJP3[[#This Row],[EU STOPA SUFINANCIRANJA %
EU CO-FINANCING RATE %]]</f>
        <v>1982075.05</v>
      </c>
      <c r="P416" s="60">
        <f>Ugovori_OPULJP3[[#This Row],[Bespovratna sredstva - EU dio - HRK]]/7.5345</f>
        <v>263066.56712456036</v>
      </c>
      <c r="Q416" s="59">
        <f>Ugovori_OPULJP3[[#This Row],[Bespovratna sredstva - Ukupno (EU+Nac) HRK
= Ukupna ugovorena vrijednost bespovratnih sredstava]]*Ugovori_OPULJP3[[#This Row],[STOPA NACIONALNOG SUFINANCIRANJA %]]</f>
        <v>349777.95</v>
      </c>
      <c r="R416" s="60">
        <f>Ugovori_OPULJP3[[#This Row],[Bespovratna sredstva - Nacionalni dio - HRK]]/7.5345</f>
        <v>46423.511845510649</v>
      </c>
      <c r="S416" s="59">
        <v>2331853</v>
      </c>
      <c r="T416" s="60">
        <f>Ugovori_OPULJP3[[#This Row],[Bespovratna sredstva - Ukupno (EU+Nac) HRK
= Ukupna ugovorena vrijednost bespovratnih sredstava]]/7.5345</f>
        <v>309490.07897007099</v>
      </c>
      <c r="U416" s="59">
        <v>0</v>
      </c>
      <c r="V416" s="60">
        <f>Ugovori_OPULJP3[[#This Row],[Javni doprinos korisnika - HRK]]/7.5345</f>
        <v>0</v>
      </c>
      <c r="W416" s="59">
        <v>0</v>
      </c>
      <c r="X416" s="60">
        <f>Ugovori_OPULJP3[[#This Row],[Privatni doprinos korisnika - HRK]]/7.5345</f>
        <v>0</v>
      </c>
      <c r="Y416" s="61">
        <v>2331853</v>
      </c>
      <c r="Z416" s="62">
        <f>Ugovori_OPULJP3[[#This Row],[UKUPNI PRIHVATLJIVI IZDACI
TOTAL ELIGIBLE EXPENDITURE
= Bespovratna sredstva ukupno + doprinos korisnika
= Ukupni prihvatljivi troškovi
= Ukupna ugovorena vrijednost projekta HRK]]/7.5345</f>
        <v>309490.07897007099</v>
      </c>
      <c r="AA416" s="53" t="s">
        <v>37</v>
      </c>
      <c r="AB416" s="53" t="s">
        <v>34</v>
      </c>
      <c r="AC416" s="52" t="s">
        <v>1732</v>
      </c>
      <c r="AD416" s="52" t="s">
        <v>746</v>
      </c>
    </row>
    <row r="417" spans="1:30" ht="51" customHeight="1" x14ac:dyDescent="0.2">
      <c r="A417" s="50" t="s">
        <v>1733</v>
      </c>
      <c r="B417" s="51" t="s">
        <v>742</v>
      </c>
      <c r="C417" s="52" t="s">
        <v>743</v>
      </c>
      <c r="D417" s="52" t="s">
        <v>1113</v>
      </c>
      <c r="E417" s="53" t="s">
        <v>75</v>
      </c>
      <c r="F417" s="54" t="s">
        <v>1734</v>
      </c>
      <c r="G417" s="54" t="s">
        <v>1735</v>
      </c>
      <c r="H417" s="56">
        <v>43448</v>
      </c>
      <c r="I417" s="56">
        <v>44361</v>
      </c>
      <c r="J417" s="57" t="str">
        <f>IF(Ugovori_OPULJP3[[#This Row],[DATUM ZAVRŠETKA OPERACIJE]]&gt;DATE(2024,12,31),"u provedbi","završen")</f>
        <v>završen</v>
      </c>
      <c r="K417" s="55" t="s">
        <v>98</v>
      </c>
      <c r="L417" s="55" t="s">
        <v>98</v>
      </c>
      <c r="M417" s="58">
        <v>0.85</v>
      </c>
      <c r="N417" s="58">
        <v>0.15</v>
      </c>
      <c r="O417" s="59">
        <f>Ugovori_OPULJP3[[#This Row],[Bespovratna sredstva - Ukupno (EU+Nac) HRK
= Ukupna ugovorena vrijednost bespovratnih sredstava]]*Ugovori_OPULJP3[[#This Row],[EU STOPA SUFINANCIRANJA %
EU CO-FINANCING RATE %]]</f>
        <v>1874412.7749999999</v>
      </c>
      <c r="P417" s="60">
        <f>Ugovori_OPULJP3[[#This Row],[Bespovratna sredstva - EU dio - HRK]]/7.5345</f>
        <v>248777.32762625255</v>
      </c>
      <c r="Q417" s="59">
        <f>Ugovori_OPULJP3[[#This Row],[Bespovratna sredstva - Ukupno (EU+Nac) HRK
= Ukupna ugovorena vrijednost bespovratnih sredstava]]*Ugovori_OPULJP3[[#This Row],[STOPA NACIONALNOG SUFINANCIRANJA %]]</f>
        <v>330778.72499999998</v>
      </c>
      <c r="R417" s="60">
        <f>Ugovori_OPULJP3[[#This Row],[Bespovratna sredstva - Nacionalni dio - HRK]]/7.5345</f>
        <v>43901.88134580927</v>
      </c>
      <c r="S417" s="59">
        <v>2205191.5</v>
      </c>
      <c r="T417" s="60">
        <f>Ugovori_OPULJP3[[#This Row],[Bespovratna sredstva - Ukupno (EU+Nac) HRK
= Ukupna ugovorena vrijednost bespovratnih sredstava]]/7.5345</f>
        <v>292679.20897206181</v>
      </c>
      <c r="U417" s="59">
        <v>0</v>
      </c>
      <c r="V417" s="60">
        <f>Ugovori_OPULJP3[[#This Row],[Javni doprinos korisnika - HRK]]/7.5345</f>
        <v>0</v>
      </c>
      <c r="W417" s="59">
        <v>0</v>
      </c>
      <c r="X417" s="60">
        <f>Ugovori_OPULJP3[[#This Row],[Privatni doprinos korisnika - HRK]]/7.5345</f>
        <v>0</v>
      </c>
      <c r="Y417" s="61">
        <v>2205191.5</v>
      </c>
      <c r="Z417" s="62">
        <f>Ugovori_OPULJP3[[#This Row],[UKUPNI PRIHVATLJIVI IZDACI
TOTAL ELIGIBLE EXPENDITURE
= Bespovratna sredstva ukupno + doprinos korisnika
= Ukupni prihvatljivi troškovi
= Ukupna ugovorena vrijednost projekta HRK]]/7.5345</f>
        <v>292679.20897206181</v>
      </c>
      <c r="AA417" s="53" t="s">
        <v>37</v>
      </c>
      <c r="AB417" s="53" t="s">
        <v>34</v>
      </c>
      <c r="AC417" s="52" t="s">
        <v>1736</v>
      </c>
      <c r="AD417" s="52" t="s">
        <v>746</v>
      </c>
    </row>
    <row r="418" spans="1:30" ht="51" customHeight="1" x14ac:dyDescent="0.2">
      <c r="A418" s="50" t="s">
        <v>1737</v>
      </c>
      <c r="B418" s="51" t="s">
        <v>742</v>
      </c>
      <c r="C418" s="52" t="s">
        <v>743</v>
      </c>
      <c r="D418" s="52" t="s">
        <v>1113</v>
      </c>
      <c r="E418" s="53" t="s">
        <v>75</v>
      </c>
      <c r="F418" s="54" t="s">
        <v>1738</v>
      </c>
      <c r="G418" s="54" t="s">
        <v>1739</v>
      </c>
      <c r="H418" s="56">
        <v>43448</v>
      </c>
      <c r="I418" s="56">
        <v>44361</v>
      </c>
      <c r="J418" s="57" t="str">
        <f>IF(Ugovori_OPULJP3[[#This Row],[DATUM ZAVRŠETKA OPERACIJE]]&gt;DATE(2024,12,31),"u provedbi","završen")</f>
        <v>završen</v>
      </c>
      <c r="K418" s="55" t="s">
        <v>129</v>
      </c>
      <c r="L418" s="55" t="s">
        <v>129</v>
      </c>
      <c r="M418" s="58">
        <v>0.85</v>
      </c>
      <c r="N418" s="58">
        <v>0.15</v>
      </c>
      <c r="O418" s="59">
        <f>Ugovori_OPULJP3[[#This Row],[Bespovratna sredstva - Ukupno (EU+Nac) HRK
= Ukupna ugovorena vrijednost bespovratnih sredstava]]*Ugovori_OPULJP3[[#This Row],[EU STOPA SUFINANCIRANJA %
EU CO-FINANCING RATE %]]</f>
        <v>1245758.1979999999</v>
      </c>
      <c r="P418" s="60">
        <f>Ugovori_OPULJP3[[#This Row],[Bespovratna sredstva - EU dio - HRK]]/7.5345</f>
        <v>165340.52664410375</v>
      </c>
      <c r="Q418" s="59">
        <f>Ugovori_OPULJP3[[#This Row],[Bespovratna sredstva - Ukupno (EU+Nac) HRK
= Ukupna ugovorena vrijednost bespovratnih sredstava]]*Ugovori_OPULJP3[[#This Row],[STOPA NACIONALNOG SUFINANCIRANJA %]]</f>
        <v>219839.68199999997</v>
      </c>
      <c r="R418" s="60">
        <f>Ugovori_OPULJP3[[#This Row],[Bespovratna sredstva - Nacionalni dio - HRK]]/7.5345</f>
        <v>29177.73999601831</v>
      </c>
      <c r="S418" s="59">
        <v>1465597.88</v>
      </c>
      <c r="T418" s="60">
        <f>Ugovori_OPULJP3[[#This Row],[Bespovratna sredstva - Ukupno (EU+Nac) HRK
= Ukupna ugovorena vrijednost bespovratnih sredstava]]/7.5345</f>
        <v>194518.26664012208</v>
      </c>
      <c r="U418" s="59">
        <v>0</v>
      </c>
      <c r="V418" s="60">
        <f>Ugovori_OPULJP3[[#This Row],[Javni doprinos korisnika - HRK]]/7.5345</f>
        <v>0</v>
      </c>
      <c r="W418" s="59">
        <v>0</v>
      </c>
      <c r="X418" s="60">
        <f>Ugovori_OPULJP3[[#This Row],[Privatni doprinos korisnika - HRK]]/7.5345</f>
        <v>0</v>
      </c>
      <c r="Y418" s="61">
        <v>1465597.88</v>
      </c>
      <c r="Z418" s="62">
        <f>Ugovori_OPULJP3[[#This Row],[UKUPNI PRIHVATLJIVI IZDACI
TOTAL ELIGIBLE EXPENDITURE
= Bespovratna sredstva ukupno + doprinos korisnika
= Ukupni prihvatljivi troškovi
= Ukupna ugovorena vrijednost projekta HRK]]/7.5345</f>
        <v>194518.26664012208</v>
      </c>
      <c r="AA418" s="53" t="s">
        <v>37</v>
      </c>
      <c r="AB418" s="53" t="s">
        <v>34</v>
      </c>
      <c r="AC418" s="52" t="s">
        <v>1740</v>
      </c>
      <c r="AD418" s="52" t="s">
        <v>746</v>
      </c>
    </row>
    <row r="419" spans="1:30" ht="51" customHeight="1" x14ac:dyDescent="0.2">
      <c r="A419" s="50" t="s">
        <v>1741</v>
      </c>
      <c r="B419" s="51" t="s">
        <v>742</v>
      </c>
      <c r="C419" s="52" t="s">
        <v>743</v>
      </c>
      <c r="D419" s="52" t="s">
        <v>1113</v>
      </c>
      <c r="E419" s="53" t="s">
        <v>75</v>
      </c>
      <c r="F419" s="54" t="s">
        <v>1742</v>
      </c>
      <c r="G419" s="54" t="s">
        <v>1743</v>
      </c>
      <c r="H419" s="56">
        <v>43518</v>
      </c>
      <c r="I419" s="56">
        <v>44430</v>
      </c>
      <c r="J419" s="57" t="str">
        <f>IF(Ugovori_OPULJP3[[#This Row],[DATUM ZAVRŠETKA OPERACIJE]]&gt;DATE(2024,12,31),"u provedbi","završen")</f>
        <v>završen</v>
      </c>
      <c r="K419" s="55" t="s">
        <v>83</v>
      </c>
      <c r="L419" s="55" t="s">
        <v>83</v>
      </c>
      <c r="M419" s="58">
        <v>0.85</v>
      </c>
      <c r="N419" s="58">
        <v>0.15</v>
      </c>
      <c r="O419" s="59">
        <f>Ugovori_OPULJP3[[#This Row],[Bespovratna sredstva - Ukupno (EU+Nac) HRK
= Ukupna ugovorena vrijednost bespovratnih sredstava]]*Ugovori_OPULJP3[[#This Row],[EU STOPA SUFINANCIRANJA %
EU CO-FINANCING RATE %]]</f>
        <v>1266899.466</v>
      </c>
      <c r="P419" s="60">
        <f>Ugovori_OPULJP3[[#This Row],[Bespovratna sredstva - EU dio - HRK]]/7.5345</f>
        <v>168146.45510651005</v>
      </c>
      <c r="Q419" s="59">
        <f>Ugovori_OPULJP3[[#This Row],[Bespovratna sredstva - Ukupno (EU+Nac) HRK
= Ukupna ugovorena vrijednost bespovratnih sredstava]]*Ugovori_OPULJP3[[#This Row],[STOPA NACIONALNOG SUFINANCIRANJA %]]</f>
        <v>223570.49399999998</v>
      </c>
      <c r="R419" s="60">
        <f>Ugovori_OPULJP3[[#This Row],[Bespovratna sredstva - Nacionalni dio - HRK]]/7.5345</f>
        <v>29672.903842325301</v>
      </c>
      <c r="S419" s="59">
        <v>1490469.96</v>
      </c>
      <c r="T419" s="60">
        <f>Ugovori_OPULJP3[[#This Row],[Bespovratna sredstva - Ukupno (EU+Nac) HRK
= Ukupna ugovorena vrijednost bespovratnih sredstava]]/7.5345</f>
        <v>197819.35894883535</v>
      </c>
      <c r="U419" s="59">
        <v>0</v>
      </c>
      <c r="V419" s="60">
        <f>Ugovori_OPULJP3[[#This Row],[Javni doprinos korisnika - HRK]]/7.5345</f>
        <v>0</v>
      </c>
      <c r="W419" s="59">
        <v>0</v>
      </c>
      <c r="X419" s="60">
        <f>Ugovori_OPULJP3[[#This Row],[Privatni doprinos korisnika - HRK]]/7.5345</f>
        <v>0</v>
      </c>
      <c r="Y419" s="61">
        <v>1490469.96</v>
      </c>
      <c r="Z419" s="62">
        <f>Ugovori_OPULJP3[[#This Row],[UKUPNI PRIHVATLJIVI IZDACI
TOTAL ELIGIBLE EXPENDITURE
= Bespovratna sredstva ukupno + doprinos korisnika
= Ukupni prihvatljivi troškovi
= Ukupna ugovorena vrijednost projekta HRK]]/7.5345</f>
        <v>197819.35894883535</v>
      </c>
      <c r="AA419" s="53" t="s">
        <v>37</v>
      </c>
      <c r="AB419" s="53" t="s">
        <v>34</v>
      </c>
      <c r="AC419" s="52" t="s">
        <v>1744</v>
      </c>
      <c r="AD419" s="52" t="s">
        <v>746</v>
      </c>
    </row>
    <row r="420" spans="1:30" ht="51" customHeight="1" x14ac:dyDescent="0.2">
      <c r="A420" s="50" t="s">
        <v>1745</v>
      </c>
      <c r="B420" s="51" t="s">
        <v>742</v>
      </c>
      <c r="C420" s="52" t="s">
        <v>743</v>
      </c>
      <c r="D420" s="52" t="s">
        <v>1113</v>
      </c>
      <c r="E420" s="53" t="s">
        <v>75</v>
      </c>
      <c r="F420" s="54" t="s">
        <v>1746</v>
      </c>
      <c r="G420" s="54" t="s">
        <v>1747</v>
      </c>
      <c r="H420" s="56">
        <v>43409</v>
      </c>
      <c r="I420" s="56">
        <v>44321</v>
      </c>
      <c r="J420" s="57" t="str">
        <f>IF(Ugovori_OPULJP3[[#This Row],[DATUM ZAVRŠETKA OPERACIJE]]&gt;DATE(2024,12,31),"u provedbi","završen")</f>
        <v>završen</v>
      </c>
      <c r="K420" s="55" t="s">
        <v>83</v>
      </c>
      <c r="L420" s="55" t="s">
        <v>83</v>
      </c>
      <c r="M420" s="58">
        <v>0.85</v>
      </c>
      <c r="N420" s="58">
        <v>0.15</v>
      </c>
      <c r="O420" s="59">
        <f>Ugovori_OPULJP3[[#This Row],[Bespovratna sredstva - Ukupno (EU+Nac) HRK
= Ukupna ugovorena vrijednost bespovratnih sredstava]]*Ugovori_OPULJP3[[#This Row],[EU STOPA SUFINANCIRANJA %
EU CO-FINANCING RATE %]]</f>
        <v>1734187</v>
      </c>
      <c r="P420" s="60">
        <f>Ugovori_OPULJP3[[#This Row],[Bespovratna sredstva - EU dio - HRK]]/7.5345</f>
        <v>230166.16895613511</v>
      </c>
      <c r="Q420" s="59">
        <f>Ugovori_OPULJP3[[#This Row],[Bespovratna sredstva - Ukupno (EU+Nac) HRK
= Ukupna ugovorena vrijednost bespovratnih sredstava]]*Ugovori_OPULJP3[[#This Row],[STOPA NACIONALNOG SUFINANCIRANJA %]]</f>
        <v>306033</v>
      </c>
      <c r="R420" s="60">
        <f>Ugovori_OPULJP3[[#This Row],[Bespovratna sredstva - Nacionalni dio - HRK]]/7.5345</f>
        <v>40617.559227553254</v>
      </c>
      <c r="S420" s="59">
        <v>2040220</v>
      </c>
      <c r="T420" s="60">
        <f>Ugovori_OPULJP3[[#This Row],[Bespovratna sredstva - Ukupno (EU+Nac) HRK
= Ukupna ugovorena vrijednost bespovratnih sredstava]]/7.5345</f>
        <v>270783.72818368836</v>
      </c>
      <c r="U420" s="59">
        <v>0</v>
      </c>
      <c r="V420" s="60">
        <f>Ugovori_OPULJP3[[#This Row],[Javni doprinos korisnika - HRK]]/7.5345</f>
        <v>0</v>
      </c>
      <c r="W420" s="59">
        <v>0</v>
      </c>
      <c r="X420" s="60">
        <f>Ugovori_OPULJP3[[#This Row],[Privatni doprinos korisnika - HRK]]/7.5345</f>
        <v>0</v>
      </c>
      <c r="Y420" s="61">
        <v>2040220</v>
      </c>
      <c r="Z420" s="62">
        <f>Ugovori_OPULJP3[[#This Row],[UKUPNI PRIHVATLJIVI IZDACI
TOTAL ELIGIBLE EXPENDITURE
= Bespovratna sredstva ukupno + doprinos korisnika
= Ukupni prihvatljivi troškovi
= Ukupna ugovorena vrijednost projekta HRK]]/7.5345</f>
        <v>270783.72818368836</v>
      </c>
      <c r="AA420" s="53" t="s">
        <v>37</v>
      </c>
      <c r="AB420" s="53" t="s">
        <v>34</v>
      </c>
      <c r="AC420" s="52" t="s">
        <v>1748</v>
      </c>
      <c r="AD420" s="52" t="s">
        <v>746</v>
      </c>
    </row>
    <row r="421" spans="1:30" ht="51" customHeight="1" x14ac:dyDescent="0.2">
      <c r="A421" s="50" t="s">
        <v>1749</v>
      </c>
      <c r="B421" s="51" t="s">
        <v>742</v>
      </c>
      <c r="C421" s="52" t="s">
        <v>743</v>
      </c>
      <c r="D421" s="52" t="s">
        <v>1113</v>
      </c>
      <c r="E421" s="53" t="s">
        <v>75</v>
      </c>
      <c r="F421" s="54" t="s">
        <v>1750</v>
      </c>
      <c r="G421" s="54" t="s">
        <v>1751</v>
      </c>
      <c r="H421" s="56">
        <v>43448</v>
      </c>
      <c r="I421" s="56">
        <v>44361</v>
      </c>
      <c r="J421" s="57" t="str">
        <f>IF(Ugovori_OPULJP3[[#This Row],[DATUM ZAVRŠETKA OPERACIJE]]&gt;DATE(2024,12,31),"u provedbi","završen")</f>
        <v>završen</v>
      </c>
      <c r="K421" s="55" t="s">
        <v>370</v>
      </c>
      <c r="L421" s="55" t="s">
        <v>370</v>
      </c>
      <c r="M421" s="58">
        <v>0.85</v>
      </c>
      <c r="N421" s="58">
        <v>0.15</v>
      </c>
      <c r="O421" s="59">
        <f>Ugovori_OPULJP3[[#This Row],[Bespovratna sredstva - Ukupno (EU+Nac) HRK
= Ukupna ugovorena vrijednost bespovratnih sredstava]]*Ugovori_OPULJP3[[#This Row],[EU STOPA SUFINANCIRANJA %
EU CO-FINANCING RATE %]]</f>
        <v>1502624.3645000001</v>
      </c>
      <c r="P421" s="60">
        <f>Ugovori_OPULJP3[[#This Row],[Bespovratna sredstva - EU dio - HRK]]/7.5345</f>
        <v>199432.52564868273</v>
      </c>
      <c r="Q421" s="59">
        <f>Ugovori_OPULJP3[[#This Row],[Bespovratna sredstva - Ukupno (EU+Nac) HRK
= Ukupna ugovorena vrijednost bespovratnih sredstava]]*Ugovori_OPULJP3[[#This Row],[STOPA NACIONALNOG SUFINANCIRANJA %]]</f>
        <v>265169.00550000003</v>
      </c>
      <c r="R421" s="60">
        <f>Ugovori_OPULJP3[[#This Row],[Bespovratna sredstva - Nacionalni dio - HRK]]/7.5345</f>
        <v>35193.975114473425</v>
      </c>
      <c r="S421" s="59">
        <v>1767793.37</v>
      </c>
      <c r="T421" s="60">
        <f>Ugovori_OPULJP3[[#This Row],[Bespovratna sredstva - Ukupno (EU+Nac) HRK
= Ukupna ugovorena vrijednost bespovratnih sredstava]]/7.5345</f>
        <v>234626.50076315616</v>
      </c>
      <c r="U421" s="59">
        <v>0</v>
      </c>
      <c r="V421" s="60">
        <f>Ugovori_OPULJP3[[#This Row],[Javni doprinos korisnika - HRK]]/7.5345</f>
        <v>0</v>
      </c>
      <c r="W421" s="59">
        <v>0</v>
      </c>
      <c r="X421" s="60">
        <f>Ugovori_OPULJP3[[#This Row],[Privatni doprinos korisnika - HRK]]/7.5345</f>
        <v>0</v>
      </c>
      <c r="Y421" s="61">
        <v>1767793.37</v>
      </c>
      <c r="Z421" s="62">
        <f>Ugovori_OPULJP3[[#This Row],[UKUPNI PRIHVATLJIVI IZDACI
TOTAL ELIGIBLE EXPENDITURE
= Bespovratna sredstva ukupno + doprinos korisnika
= Ukupni prihvatljivi troškovi
= Ukupna ugovorena vrijednost projekta HRK]]/7.5345</f>
        <v>234626.50076315616</v>
      </c>
      <c r="AA421" s="53" t="s">
        <v>37</v>
      </c>
      <c r="AB421" s="53" t="s">
        <v>34</v>
      </c>
      <c r="AC421" s="52" t="s">
        <v>1752</v>
      </c>
      <c r="AD421" s="52" t="s">
        <v>746</v>
      </c>
    </row>
    <row r="422" spans="1:30" ht="51" customHeight="1" x14ac:dyDescent="0.2">
      <c r="A422" s="50" t="s">
        <v>1753</v>
      </c>
      <c r="B422" s="51" t="s">
        <v>742</v>
      </c>
      <c r="C422" s="52" t="s">
        <v>743</v>
      </c>
      <c r="D422" s="52" t="s">
        <v>1113</v>
      </c>
      <c r="E422" s="53" t="s">
        <v>75</v>
      </c>
      <c r="F422" s="54" t="s">
        <v>1754</v>
      </c>
      <c r="G422" s="54" t="s">
        <v>1755</v>
      </c>
      <c r="H422" s="56">
        <v>43250</v>
      </c>
      <c r="I422" s="56">
        <v>44165</v>
      </c>
      <c r="J422" s="57" t="str">
        <f>IF(Ugovori_OPULJP3[[#This Row],[DATUM ZAVRŠETKA OPERACIJE]]&gt;DATE(2024,12,31),"u provedbi","završen")</f>
        <v>završen</v>
      </c>
      <c r="K422" s="55" t="s">
        <v>337</v>
      </c>
      <c r="L422" s="55" t="s">
        <v>337</v>
      </c>
      <c r="M422" s="58">
        <v>0.85</v>
      </c>
      <c r="N422" s="58">
        <v>0.15</v>
      </c>
      <c r="O422" s="59">
        <f>Ugovori_OPULJP3[[#This Row],[Bespovratna sredstva - Ukupno (EU+Nac) HRK
= Ukupna ugovorena vrijednost bespovratnih sredstava]]*Ugovori_OPULJP3[[#This Row],[EU STOPA SUFINANCIRANJA %
EU CO-FINANCING RATE %]]</f>
        <v>1135893.9044999999</v>
      </c>
      <c r="P422" s="60">
        <f>Ugovori_OPULJP3[[#This Row],[Bespovratna sredstva - EU dio - HRK]]/7.5345</f>
        <v>150759.02906629501</v>
      </c>
      <c r="Q422" s="59">
        <f>Ugovori_OPULJP3[[#This Row],[Bespovratna sredstva - Ukupno (EU+Nac) HRK
= Ukupna ugovorena vrijednost bespovratnih sredstava]]*Ugovori_OPULJP3[[#This Row],[STOPA NACIONALNOG SUFINANCIRANJA %]]</f>
        <v>200451.86549999999</v>
      </c>
      <c r="R422" s="60">
        <f>Ugovori_OPULJP3[[#This Row],[Bespovratna sredstva - Nacionalni dio - HRK]]/7.5345</f>
        <v>26604.534541110886</v>
      </c>
      <c r="S422" s="59">
        <v>1336345.77</v>
      </c>
      <c r="T422" s="60">
        <f>Ugovori_OPULJP3[[#This Row],[Bespovratna sredstva - Ukupno (EU+Nac) HRK
= Ukupna ugovorena vrijednost bespovratnih sredstava]]/7.5345</f>
        <v>177363.56360740593</v>
      </c>
      <c r="U422" s="59">
        <v>0</v>
      </c>
      <c r="V422" s="60">
        <f>Ugovori_OPULJP3[[#This Row],[Javni doprinos korisnika - HRK]]/7.5345</f>
        <v>0</v>
      </c>
      <c r="W422" s="59">
        <v>0</v>
      </c>
      <c r="X422" s="60">
        <f>Ugovori_OPULJP3[[#This Row],[Privatni doprinos korisnika - HRK]]/7.5345</f>
        <v>0</v>
      </c>
      <c r="Y422" s="61">
        <v>1336345.77</v>
      </c>
      <c r="Z422" s="62">
        <f>Ugovori_OPULJP3[[#This Row],[UKUPNI PRIHVATLJIVI IZDACI
TOTAL ELIGIBLE EXPENDITURE
= Bespovratna sredstva ukupno + doprinos korisnika
= Ukupni prihvatljivi troškovi
= Ukupna ugovorena vrijednost projekta HRK]]/7.5345</f>
        <v>177363.56360740593</v>
      </c>
      <c r="AA422" s="53" t="s">
        <v>37</v>
      </c>
      <c r="AB422" s="53" t="s">
        <v>34</v>
      </c>
      <c r="AC422" s="52" t="s">
        <v>1756</v>
      </c>
      <c r="AD422" s="52" t="s">
        <v>746</v>
      </c>
    </row>
    <row r="423" spans="1:30" ht="51" customHeight="1" x14ac:dyDescent="0.2">
      <c r="A423" s="50" t="s">
        <v>1757</v>
      </c>
      <c r="B423" s="51" t="s">
        <v>742</v>
      </c>
      <c r="C423" s="52" t="s">
        <v>743</v>
      </c>
      <c r="D423" s="52" t="s">
        <v>1113</v>
      </c>
      <c r="E423" s="53" t="s">
        <v>75</v>
      </c>
      <c r="F423" s="54" t="s">
        <v>1758</v>
      </c>
      <c r="G423" s="54" t="s">
        <v>1759</v>
      </c>
      <c r="H423" s="56">
        <v>43301</v>
      </c>
      <c r="I423" s="56">
        <v>44216</v>
      </c>
      <c r="J423" s="57" t="str">
        <f>IF(Ugovori_OPULJP3[[#This Row],[DATUM ZAVRŠETKA OPERACIJE]]&gt;DATE(2024,12,31),"u provedbi","završen")</f>
        <v>završen</v>
      </c>
      <c r="K423" s="55" t="s">
        <v>98</v>
      </c>
      <c r="L423" s="55" t="s">
        <v>98</v>
      </c>
      <c r="M423" s="58">
        <v>0.85</v>
      </c>
      <c r="N423" s="58">
        <v>0.15</v>
      </c>
      <c r="O423" s="59">
        <f>Ugovori_OPULJP3[[#This Row],[Bespovratna sredstva - Ukupno (EU+Nac) HRK
= Ukupna ugovorena vrijednost bespovratnih sredstava]]*Ugovori_OPULJP3[[#This Row],[EU STOPA SUFINANCIRANJA %
EU CO-FINANCING RATE %]]</f>
        <v>1887856.1540000001</v>
      </c>
      <c r="P423" s="60">
        <f>Ugovori_OPULJP3[[#This Row],[Bespovratna sredstva - EU dio - HRK]]/7.5345</f>
        <v>250561.57064171479</v>
      </c>
      <c r="Q423" s="59">
        <f>Ugovori_OPULJP3[[#This Row],[Bespovratna sredstva - Ukupno (EU+Nac) HRK
= Ukupna ugovorena vrijednost bespovratnih sredstava]]*Ugovori_OPULJP3[[#This Row],[STOPA NACIONALNOG SUFINANCIRANJA %]]</f>
        <v>333151.08600000001</v>
      </c>
      <c r="R423" s="60">
        <f>Ugovori_OPULJP3[[#This Row],[Bespovratna sredstva - Nacionalni dio - HRK]]/7.5345</f>
        <v>44216.747760302605</v>
      </c>
      <c r="S423" s="59">
        <v>2221007.2400000002</v>
      </c>
      <c r="T423" s="60">
        <f>Ugovori_OPULJP3[[#This Row],[Bespovratna sredstva - Ukupno (EU+Nac) HRK
= Ukupna ugovorena vrijednost bespovratnih sredstava]]/7.5345</f>
        <v>294778.31840201741</v>
      </c>
      <c r="U423" s="59">
        <v>0</v>
      </c>
      <c r="V423" s="60">
        <f>Ugovori_OPULJP3[[#This Row],[Javni doprinos korisnika - HRK]]/7.5345</f>
        <v>0</v>
      </c>
      <c r="W423" s="59">
        <v>0</v>
      </c>
      <c r="X423" s="60">
        <f>Ugovori_OPULJP3[[#This Row],[Privatni doprinos korisnika - HRK]]/7.5345</f>
        <v>0</v>
      </c>
      <c r="Y423" s="61">
        <v>2221007.2400000002</v>
      </c>
      <c r="Z423" s="62">
        <f>Ugovori_OPULJP3[[#This Row],[UKUPNI PRIHVATLJIVI IZDACI
TOTAL ELIGIBLE EXPENDITURE
= Bespovratna sredstva ukupno + doprinos korisnika
= Ukupni prihvatljivi troškovi
= Ukupna ugovorena vrijednost projekta HRK]]/7.5345</f>
        <v>294778.31840201741</v>
      </c>
      <c r="AA423" s="53" t="s">
        <v>37</v>
      </c>
      <c r="AB423" s="53" t="s">
        <v>34</v>
      </c>
      <c r="AC423" s="52" t="s">
        <v>1760</v>
      </c>
      <c r="AD423" s="52" t="s">
        <v>746</v>
      </c>
    </row>
    <row r="424" spans="1:30" ht="51" customHeight="1" x14ac:dyDescent="0.2">
      <c r="A424" s="50" t="s">
        <v>1761</v>
      </c>
      <c r="B424" s="51" t="s">
        <v>742</v>
      </c>
      <c r="C424" s="52" t="s">
        <v>743</v>
      </c>
      <c r="D424" s="52" t="s">
        <v>1113</v>
      </c>
      <c r="E424" s="53" t="s">
        <v>75</v>
      </c>
      <c r="F424" s="54" t="s">
        <v>1625</v>
      </c>
      <c r="G424" s="54" t="s">
        <v>1762</v>
      </c>
      <c r="H424" s="56">
        <v>43448</v>
      </c>
      <c r="I424" s="56">
        <v>44361</v>
      </c>
      <c r="J424" s="57" t="str">
        <f>IF(Ugovori_OPULJP3[[#This Row],[DATUM ZAVRŠETKA OPERACIJE]]&gt;DATE(2024,12,31),"u provedbi","završen")</f>
        <v>završen</v>
      </c>
      <c r="K424" s="55" t="s">
        <v>210</v>
      </c>
      <c r="L424" s="55" t="s">
        <v>210</v>
      </c>
      <c r="M424" s="58">
        <v>0.85</v>
      </c>
      <c r="N424" s="58">
        <v>0.15</v>
      </c>
      <c r="O424" s="59">
        <f>Ugovori_OPULJP3[[#This Row],[Bespovratna sredstva - Ukupno (EU+Nac) HRK
= Ukupna ugovorena vrijednost bespovratnih sredstava]]*Ugovori_OPULJP3[[#This Row],[EU STOPA SUFINANCIRANJA %
EU CO-FINANCING RATE %]]</f>
        <v>774711.25</v>
      </c>
      <c r="P424" s="60">
        <f>Ugovori_OPULJP3[[#This Row],[Bespovratna sredstva - EU dio - HRK]]/7.5345</f>
        <v>102821.85281040546</v>
      </c>
      <c r="Q424" s="59">
        <f>Ugovori_OPULJP3[[#This Row],[Bespovratna sredstva - Ukupno (EU+Nac) HRK
= Ukupna ugovorena vrijednost bespovratnih sredstava]]*Ugovori_OPULJP3[[#This Row],[STOPA NACIONALNOG SUFINANCIRANJA %]]</f>
        <v>136713.75</v>
      </c>
      <c r="R424" s="60">
        <f>Ugovori_OPULJP3[[#This Row],[Bespovratna sredstva - Nacionalni dio - HRK]]/7.5345</f>
        <v>18145.03284889508</v>
      </c>
      <c r="S424" s="59">
        <v>911425</v>
      </c>
      <c r="T424" s="60">
        <f>Ugovori_OPULJP3[[#This Row],[Bespovratna sredstva - Ukupno (EU+Nac) HRK
= Ukupna ugovorena vrijednost bespovratnih sredstava]]/7.5345</f>
        <v>120966.88565930055</v>
      </c>
      <c r="U424" s="59">
        <v>0</v>
      </c>
      <c r="V424" s="60">
        <f>Ugovori_OPULJP3[[#This Row],[Javni doprinos korisnika - HRK]]/7.5345</f>
        <v>0</v>
      </c>
      <c r="W424" s="59">
        <v>0</v>
      </c>
      <c r="X424" s="60">
        <f>Ugovori_OPULJP3[[#This Row],[Privatni doprinos korisnika - HRK]]/7.5345</f>
        <v>0</v>
      </c>
      <c r="Y424" s="61">
        <v>911425</v>
      </c>
      <c r="Z424" s="62">
        <f>Ugovori_OPULJP3[[#This Row],[UKUPNI PRIHVATLJIVI IZDACI
TOTAL ELIGIBLE EXPENDITURE
= Bespovratna sredstva ukupno + doprinos korisnika
= Ukupni prihvatljivi troškovi
= Ukupna ugovorena vrijednost projekta HRK]]/7.5345</f>
        <v>120966.88565930055</v>
      </c>
      <c r="AA424" s="53" t="s">
        <v>37</v>
      </c>
      <c r="AB424" s="53" t="s">
        <v>34</v>
      </c>
      <c r="AC424" s="52" t="s">
        <v>1763</v>
      </c>
      <c r="AD424" s="52" t="s">
        <v>746</v>
      </c>
    </row>
    <row r="425" spans="1:30" ht="51" customHeight="1" x14ac:dyDescent="0.2">
      <c r="A425" s="50" t="s">
        <v>1764</v>
      </c>
      <c r="B425" s="51" t="s">
        <v>742</v>
      </c>
      <c r="C425" s="52" t="s">
        <v>743</v>
      </c>
      <c r="D425" s="52" t="s">
        <v>1113</v>
      </c>
      <c r="E425" s="53" t="s">
        <v>75</v>
      </c>
      <c r="F425" s="54" t="s">
        <v>1765</v>
      </c>
      <c r="G425" s="54" t="s">
        <v>1766</v>
      </c>
      <c r="H425" s="56">
        <v>43287</v>
      </c>
      <c r="I425" s="56">
        <v>44202</v>
      </c>
      <c r="J425" s="57" t="str">
        <f>IF(Ugovori_OPULJP3[[#This Row],[DATUM ZAVRŠETKA OPERACIJE]]&gt;DATE(2024,12,31),"u provedbi","završen")</f>
        <v>završen</v>
      </c>
      <c r="K425" s="55" t="s">
        <v>78</v>
      </c>
      <c r="L425" s="55" t="s">
        <v>78</v>
      </c>
      <c r="M425" s="58">
        <v>0.85</v>
      </c>
      <c r="N425" s="58">
        <v>0.15</v>
      </c>
      <c r="O425" s="59">
        <f>Ugovori_OPULJP3[[#This Row],[Bespovratna sredstva - Ukupno (EU+Nac) HRK
= Ukupna ugovorena vrijednost bespovratnih sredstava]]*Ugovori_OPULJP3[[#This Row],[EU STOPA SUFINANCIRANJA %
EU CO-FINANCING RATE %]]</f>
        <v>1774153.524</v>
      </c>
      <c r="P425" s="60">
        <f>Ugovori_OPULJP3[[#This Row],[Bespovratna sredstva - EU dio - HRK]]/7.5345</f>
        <v>235470.63826398566</v>
      </c>
      <c r="Q425" s="59">
        <f>Ugovori_OPULJP3[[#This Row],[Bespovratna sredstva - Ukupno (EU+Nac) HRK
= Ukupna ugovorena vrijednost bespovratnih sredstava]]*Ugovori_OPULJP3[[#This Row],[STOPA NACIONALNOG SUFINANCIRANJA %]]</f>
        <v>313085.91599999997</v>
      </c>
      <c r="R425" s="60">
        <f>Ugovori_OPULJP3[[#This Row],[Bespovratna sredstva - Nacionalni dio - HRK]]/7.5345</f>
        <v>41553.642046585701</v>
      </c>
      <c r="S425" s="59">
        <v>2087239.44</v>
      </c>
      <c r="T425" s="60">
        <f>Ugovori_OPULJP3[[#This Row],[Bespovratna sredstva - Ukupno (EU+Nac) HRK
= Ukupna ugovorena vrijednost bespovratnih sredstava]]/7.5345</f>
        <v>277024.28031057137</v>
      </c>
      <c r="U425" s="59">
        <v>0</v>
      </c>
      <c r="V425" s="60">
        <f>Ugovori_OPULJP3[[#This Row],[Javni doprinos korisnika - HRK]]/7.5345</f>
        <v>0</v>
      </c>
      <c r="W425" s="59">
        <v>0</v>
      </c>
      <c r="X425" s="60">
        <f>Ugovori_OPULJP3[[#This Row],[Privatni doprinos korisnika - HRK]]/7.5345</f>
        <v>0</v>
      </c>
      <c r="Y425" s="61">
        <v>2087239.44</v>
      </c>
      <c r="Z425" s="62">
        <f>Ugovori_OPULJP3[[#This Row],[UKUPNI PRIHVATLJIVI IZDACI
TOTAL ELIGIBLE EXPENDITURE
= Bespovratna sredstva ukupno + doprinos korisnika
= Ukupni prihvatljivi troškovi
= Ukupna ugovorena vrijednost projekta HRK]]/7.5345</f>
        <v>277024.28031057137</v>
      </c>
      <c r="AA425" s="53" t="s">
        <v>37</v>
      </c>
      <c r="AB425" s="53" t="s">
        <v>34</v>
      </c>
      <c r="AC425" s="52" t="s">
        <v>1767</v>
      </c>
      <c r="AD425" s="52" t="s">
        <v>746</v>
      </c>
    </row>
    <row r="426" spans="1:30" ht="51" customHeight="1" x14ac:dyDescent="0.2">
      <c r="A426" s="50" t="s">
        <v>1768</v>
      </c>
      <c r="B426" s="51" t="s">
        <v>742</v>
      </c>
      <c r="C426" s="52" t="s">
        <v>743</v>
      </c>
      <c r="D426" s="52" t="s">
        <v>1113</v>
      </c>
      <c r="E426" s="53" t="s">
        <v>75</v>
      </c>
      <c r="F426" s="54" t="s">
        <v>1769</v>
      </c>
      <c r="G426" s="54" t="s">
        <v>1770</v>
      </c>
      <c r="H426" s="56">
        <v>43311</v>
      </c>
      <c r="I426" s="56">
        <v>44226</v>
      </c>
      <c r="J426" s="57" t="str">
        <f>IF(Ugovori_OPULJP3[[#This Row],[DATUM ZAVRŠETKA OPERACIJE]]&gt;DATE(2024,12,31),"u provedbi","završen")</f>
        <v>završen</v>
      </c>
      <c r="K426" s="55" t="s">
        <v>270</v>
      </c>
      <c r="L426" s="55" t="s">
        <v>270</v>
      </c>
      <c r="M426" s="58">
        <v>0.85</v>
      </c>
      <c r="N426" s="58">
        <v>0.15</v>
      </c>
      <c r="O426" s="59">
        <f>Ugovori_OPULJP3[[#This Row],[Bespovratna sredstva - Ukupno (EU+Nac) HRK
= Ukupna ugovorena vrijednost bespovratnih sredstava]]*Ugovori_OPULJP3[[#This Row],[EU STOPA SUFINANCIRANJA %
EU CO-FINANCING RATE %]]</f>
        <v>2764157.5</v>
      </c>
      <c r="P426" s="60">
        <f>Ugovori_OPULJP3[[#This Row],[Bespovratna sredstva - EU dio - HRK]]/7.5345</f>
        <v>366866.74630035169</v>
      </c>
      <c r="Q426" s="59">
        <f>Ugovori_OPULJP3[[#This Row],[Bespovratna sredstva - Ukupno (EU+Nac) HRK
= Ukupna ugovorena vrijednost bespovratnih sredstava]]*Ugovori_OPULJP3[[#This Row],[STOPA NACIONALNOG SUFINANCIRANJA %]]</f>
        <v>487792.5</v>
      </c>
      <c r="R426" s="60">
        <f>Ugovori_OPULJP3[[#This Row],[Bespovratna sredstva - Nacionalni dio - HRK]]/7.5345</f>
        <v>64741.190523591475</v>
      </c>
      <c r="S426" s="59">
        <v>3251950</v>
      </c>
      <c r="T426" s="60">
        <f>Ugovori_OPULJP3[[#This Row],[Bespovratna sredstva - Ukupno (EU+Nac) HRK
= Ukupna ugovorena vrijednost bespovratnih sredstava]]/7.5345</f>
        <v>431607.93682394316</v>
      </c>
      <c r="U426" s="59">
        <v>0</v>
      </c>
      <c r="V426" s="60">
        <f>Ugovori_OPULJP3[[#This Row],[Javni doprinos korisnika - HRK]]/7.5345</f>
        <v>0</v>
      </c>
      <c r="W426" s="59">
        <v>0</v>
      </c>
      <c r="X426" s="60">
        <f>Ugovori_OPULJP3[[#This Row],[Privatni doprinos korisnika - HRK]]/7.5345</f>
        <v>0</v>
      </c>
      <c r="Y426" s="61">
        <v>3251950</v>
      </c>
      <c r="Z426" s="62">
        <f>Ugovori_OPULJP3[[#This Row],[UKUPNI PRIHVATLJIVI IZDACI
TOTAL ELIGIBLE EXPENDITURE
= Bespovratna sredstva ukupno + doprinos korisnika
= Ukupni prihvatljivi troškovi
= Ukupna ugovorena vrijednost projekta HRK]]/7.5345</f>
        <v>431607.93682394316</v>
      </c>
      <c r="AA426" s="53" t="s">
        <v>37</v>
      </c>
      <c r="AB426" s="53" t="s">
        <v>34</v>
      </c>
      <c r="AC426" s="52" t="s">
        <v>1771</v>
      </c>
      <c r="AD426" s="52" t="s">
        <v>746</v>
      </c>
    </row>
    <row r="427" spans="1:30" ht="51" customHeight="1" x14ac:dyDescent="0.2">
      <c r="A427" s="50" t="s">
        <v>1772</v>
      </c>
      <c r="B427" s="51" t="s">
        <v>742</v>
      </c>
      <c r="C427" s="52" t="s">
        <v>743</v>
      </c>
      <c r="D427" s="52" t="s">
        <v>1113</v>
      </c>
      <c r="E427" s="53" t="s">
        <v>75</v>
      </c>
      <c r="F427" s="54" t="s">
        <v>1773</v>
      </c>
      <c r="G427" s="54" t="s">
        <v>1774</v>
      </c>
      <c r="H427" s="56">
        <v>43448</v>
      </c>
      <c r="I427" s="56">
        <v>44361</v>
      </c>
      <c r="J427" s="57" t="str">
        <f>IF(Ugovori_OPULJP3[[#This Row],[DATUM ZAVRŠETKA OPERACIJE]]&gt;DATE(2024,12,31),"u provedbi","završen")</f>
        <v>završen</v>
      </c>
      <c r="K427" s="55" t="s">
        <v>270</v>
      </c>
      <c r="L427" s="55" t="s">
        <v>270</v>
      </c>
      <c r="M427" s="58">
        <v>0.85</v>
      </c>
      <c r="N427" s="58">
        <v>0.15</v>
      </c>
      <c r="O427" s="59">
        <f>Ugovori_OPULJP3[[#This Row],[Bespovratna sredstva - Ukupno (EU+Nac) HRK
= Ukupna ugovorena vrijednost bespovratnih sredstava]]*Ugovori_OPULJP3[[#This Row],[EU STOPA SUFINANCIRANJA %
EU CO-FINANCING RATE %]]</f>
        <v>1402621.72</v>
      </c>
      <c r="P427" s="60">
        <f>Ugovori_OPULJP3[[#This Row],[Bespovratna sredstva - EU dio - HRK]]/7.5345</f>
        <v>186159.89382175324</v>
      </c>
      <c r="Q427" s="59">
        <f>Ugovori_OPULJP3[[#This Row],[Bespovratna sredstva - Ukupno (EU+Nac) HRK
= Ukupna ugovorena vrijednost bespovratnih sredstava]]*Ugovori_OPULJP3[[#This Row],[STOPA NACIONALNOG SUFINANCIRANJA %]]</f>
        <v>247521.47999999998</v>
      </c>
      <c r="R427" s="60">
        <f>Ugovori_OPULJP3[[#This Row],[Bespovratna sredstva - Nacionalni dio - HRK]]/7.5345</f>
        <v>32851.745968544688</v>
      </c>
      <c r="S427" s="59">
        <v>1650143.2</v>
      </c>
      <c r="T427" s="60">
        <f>Ugovori_OPULJP3[[#This Row],[Bespovratna sredstva - Ukupno (EU+Nac) HRK
= Ukupna ugovorena vrijednost bespovratnih sredstava]]/7.5345</f>
        <v>219011.63979029795</v>
      </c>
      <c r="U427" s="59">
        <v>0</v>
      </c>
      <c r="V427" s="60">
        <f>Ugovori_OPULJP3[[#This Row],[Javni doprinos korisnika - HRK]]/7.5345</f>
        <v>0</v>
      </c>
      <c r="W427" s="59">
        <v>0</v>
      </c>
      <c r="X427" s="60">
        <f>Ugovori_OPULJP3[[#This Row],[Privatni doprinos korisnika - HRK]]/7.5345</f>
        <v>0</v>
      </c>
      <c r="Y427" s="61">
        <v>1650143.2</v>
      </c>
      <c r="Z427" s="62">
        <f>Ugovori_OPULJP3[[#This Row],[UKUPNI PRIHVATLJIVI IZDACI
TOTAL ELIGIBLE EXPENDITURE
= Bespovratna sredstva ukupno + doprinos korisnika
= Ukupni prihvatljivi troškovi
= Ukupna ugovorena vrijednost projekta HRK]]/7.5345</f>
        <v>219011.63979029795</v>
      </c>
      <c r="AA427" s="53" t="s">
        <v>37</v>
      </c>
      <c r="AB427" s="53" t="s">
        <v>34</v>
      </c>
      <c r="AC427" s="52" t="s">
        <v>1775</v>
      </c>
      <c r="AD427" s="52" t="s">
        <v>746</v>
      </c>
    </row>
    <row r="428" spans="1:30" ht="51" customHeight="1" x14ac:dyDescent="0.2">
      <c r="A428" s="50" t="s">
        <v>1776</v>
      </c>
      <c r="B428" s="51" t="s">
        <v>742</v>
      </c>
      <c r="C428" s="52" t="s">
        <v>743</v>
      </c>
      <c r="D428" s="52" t="s">
        <v>1113</v>
      </c>
      <c r="E428" s="53" t="s">
        <v>75</v>
      </c>
      <c r="F428" s="54" t="s">
        <v>1777</v>
      </c>
      <c r="G428" s="54" t="s">
        <v>1778</v>
      </c>
      <c r="H428" s="56">
        <v>43301</v>
      </c>
      <c r="I428" s="56">
        <v>44216</v>
      </c>
      <c r="J428" s="57" t="str">
        <f>IF(Ugovori_OPULJP3[[#This Row],[DATUM ZAVRŠETKA OPERACIJE]]&gt;DATE(2024,12,31),"u provedbi","završen")</f>
        <v>završen</v>
      </c>
      <c r="K428" s="55" t="s">
        <v>93</v>
      </c>
      <c r="L428" s="55" t="s">
        <v>93</v>
      </c>
      <c r="M428" s="58">
        <v>0.85</v>
      </c>
      <c r="N428" s="58">
        <v>0.15</v>
      </c>
      <c r="O428" s="59">
        <f>Ugovori_OPULJP3[[#This Row],[Bespovratna sredstva - Ukupno (EU+Nac) HRK
= Ukupna ugovorena vrijednost bespovratnih sredstava]]*Ugovori_OPULJP3[[#This Row],[EU STOPA SUFINANCIRANJA %
EU CO-FINANCING RATE %]]</f>
        <v>8455627.959999999</v>
      </c>
      <c r="P428" s="60">
        <f>Ugovori_OPULJP3[[#This Row],[Bespovratna sredstva - EU dio - HRK]]/7.5345</f>
        <v>1122254.6897604351</v>
      </c>
      <c r="Q428" s="59">
        <f>Ugovori_OPULJP3[[#This Row],[Bespovratna sredstva - Ukupno (EU+Nac) HRK
= Ukupna ugovorena vrijednost bespovratnih sredstava]]*Ugovori_OPULJP3[[#This Row],[STOPA NACIONALNOG SUFINANCIRANJA %]]</f>
        <v>1492169.64</v>
      </c>
      <c r="R428" s="60">
        <f>Ugovori_OPULJP3[[#This Row],[Bespovratna sredstva - Nacionalni dio - HRK]]/7.5345</f>
        <v>198044.94525184151</v>
      </c>
      <c r="S428" s="59">
        <v>9947797.5999999996</v>
      </c>
      <c r="T428" s="60">
        <f>Ugovori_OPULJP3[[#This Row],[Bespovratna sredstva - Ukupno (EU+Nac) HRK
= Ukupna ugovorena vrijednost bespovratnih sredstava]]/7.5345</f>
        <v>1320299.6350122767</v>
      </c>
      <c r="U428" s="59">
        <v>0</v>
      </c>
      <c r="V428" s="60">
        <f>Ugovori_OPULJP3[[#This Row],[Javni doprinos korisnika - HRK]]/7.5345</f>
        <v>0</v>
      </c>
      <c r="W428" s="59">
        <v>0</v>
      </c>
      <c r="X428" s="60">
        <f>Ugovori_OPULJP3[[#This Row],[Privatni doprinos korisnika - HRK]]/7.5345</f>
        <v>0</v>
      </c>
      <c r="Y428" s="61">
        <v>9947797.5999999996</v>
      </c>
      <c r="Z428" s="62">
        <f>Ugovori_OPULJP3[[#This Row],[UKUPNI PRIHVATLJIVI IZDACI
TOTAL ELIGIBLE EXPENDITURE
= Bespovratna sredstva ukupno + doprinos korisnika
= Ukupni prihvatljivi troškovi
= Ukupna ugovorena vrijednost projekta HRK]]/7.5345</f>
        <v>1320299.6350122767</v>
      </c>
      <c r="AA428" s="53" t="s">
        <v>37</v>
      </c>
      <c r="AB428" s="53" t="s">
        <v>34</v>
      </c>
      <c r="AC428" s="52" t="s">
        <v>1779</v>
      </c>
      <c r="AD428" s="52" t="s">
        <v>746</v>
      </c>
    </row>
    <row r="429" spans="1:30" ht="51" customHeight="1" x14ac:dyDescent="0.2">
      <c r="A429" s="50" t="s">
        <v>1780</v>
      </c>
      <c r="B429" s="51" t="s">
        <v>742</v>
      </c>
      <c r="C429" s="52" t="s">
        <v>743</v>
      </c>
      <c r="D429" s="52" t="s">
        <v>1113</v>
      </c>
      <c r="E429" s="53" t="s">
        <v>75</v>
      </c>
      <c r="F429" s="54" t="s">
        <v>1781</v>
      </c>
      <c r="G429" s="54" t="s">
        <v>770</v>
      </c>
      <c r="H429" s="56">
        <v>43518</v>
      </c>
      <c r="I429" s="56">
        <v>44430</v>
      </c>
      <c r="J429" s="57" t="str">
        <f>IF(Ugovori_OPULJP3[[#This Row],[DATUM ZAVRŠETKA OPERACIJE]]&gt;DATE(2024,12,31),"u provedbi","završen")</f>
        <v>završen</v>
      </c>
      <c r="K429" s="55" t="s">
        <v>424</v>
      </c>
      <c r="L429" s="55" t="s">
        <v>424</v>
      </c>
      <c r="M429" s="58">
        <v>0.85</v>
      </c>
      <c r="N429" s="58">
        <v>0.15</v>
      </c>
      <c r="O429" s="59">
        <f>Ugovori_OPULJP3[[#This Row],[Bespovratna sredstva - Ukupno (EU+Nac) HRK
= Ukupna ugovorena vrijednost bespovratnih sredstava]]*Ugovori_OPULJP3[[#This Row],[EU STOPA SUFINANCIRANJA %
EU CO-FINANCING RATE %]]</f>
        <v>3624942.0109999999</v>
      </c>
      <c r="P429" s="60">
        <f>Ugovori_OPULJP3[[#This Row],[Bespovratna sredstva - EU dio - HRK]]/7.5345</f>
        <v>481112.48404008226</v>
      </c>
      <c r="Q429" s="59">
        <f>Ugovori_OPULJP3[[#This Row],[Bespovratna sredstva - Ukupno (EU+Nac) HRK
= Ukupna ugovorena vrijednost bespovratnih sredstava]]*Ugovori_OPULJP3[[#This Row],[STOPA NACIONALNOG SUFINANCIRANJA %]]</f>
        <v>639695.64899999998</v>
      </c>
      <c r="R429" s="60">
        <f>Ugovori_OPULJP3[[#This Row],[Bespovratna sredstva - Nacionalni dio - HRK]]/7.5345</f>
        <v>84902.203065896872</v>
      </c>
      <c r="S429" s="59">
        <v>4264637.66</v>
      </c>
      <c r="T429" s="60">
        <f>Ugovori_OPULJP3[[#This Row],[Bespovratna sredstva - Ukupno (EU+Nac) HRK
= Ukupna ugovorena vrijednost bespovratnih sredstava]]/7.5345</f>
        <v>566014.68710597919</v>
      </c>
      <c r="U429" s="59">
        <v>0</v>
      </c>
      <c r="V429" s="60">
        <f>Ugovori_OPULJP3[[#This Row],[Javni doprinos korisnika - HRK]]/7.5345</f>
        <v>0</v>
      </c>
      <c r="W429" s="59">
        <v>0</v>
      </c>
      <c r="X429" s="60">
        <f>Ugovori_OPULJP3[[#This Row],[Privatni doprinos korisnika - HRK]]/7.5345</f>
        <v>0</v>
      </c>
      <c r="Y429" s="61">
        <v>4264637.66</v>
      </c>
      <c r="Z429" s="62">
        <f>Ugovori_OPULJP3[[#This Row],[UKUPNI PRIHVATLJIVI IZDACI
TOTAL ELIGIBLE EXPENDITURE
= Bespovratna sredstva ukupno + doprinos korisnika
= Ukupni prihvatljivi troškovi
= Ukupna ugovorena vrijednost projekta HRK]]/7.5345</f>
        <v>566014.68710597919</v>
      </c>
      <c r="AA429" s="53" t="s">
        <v>37</v>
      </c>
      <c r="AB429" s="53" t="s">
        <v>34</v>
      </c>
      <c r="AC429" s="52" t="s">
        <v>1782</v>
      </c>
      <c r="AD429" s="52" t="s">
        <v>746</v>
      </c>
    </row>
    <row r="430" spans="1:30" ht="51" customHeight="1" x14ac:dyDescent="0.2">
      <c r="A430" s="50" t="s">
        <v>1783</v>
      </c>
      <c r="B430" s="51" t="s">
        <v>742</v>
      </c>
      <c r="C430" s="52" t="s">
        <v>743</v>
      </c>
      <c r="D430" s="52" t="s">
        <v>1113</v>
      </c>
      <c r="E430" s="53" t="s">
        <v>75</v>
      </c>
      <c r="F430" s="54" t="s">
        <v>1784</v>
      </c>
      <c r="G430" s="54" t="s">
        <v>1785</v>
      </c>
      <c r="H430" s="56">
        <v>43525</v>
      </c>
      <c r="I430" s="56">
        <v>44440</v>
      </c>
      <c r="J430" s="57" t="str">
        <f>IF(Ugovori_OPULJP3[[#This Row],[DATUM ZAVRŠETKA OPERACIJE]]&gt;DATE(2024,12,31),"u provedbi","završen")</f>
        <v>završen</v>
      </c>
      <c r="K430" s="55" t="s">
        <v>270</v>
      </c>
      <c r="L430" s="55" t="s">
        <v>270</v>
      </c>
      <c r="M430" s="58">
        <v>0.85</v>
      </c>
      <c r="N430" s="58">
        <v>0.15</v>
      </c>
      <c r="O430" s="59">
        <f>Ugovori_OPULJP3[[#This Row],[Bespovratna sredstva - Ukupno (EU+Nac) HRK
= Ukupna ugovorena vrijednost bespovratnih sredstava]]*Ugovori_OPULJP3[[#This Row],[EU STOPA SUFINANCIRANJA %
EU CO-FINANCING RATE %]]</f>
        <v>1970219.25</v>
      </c>
      <c r="P430" s="60">
        <f>Ugovori_OPULJP3[[#This Row],[Bespovratna sredstva - EU dio - HRK]]/7.5345</f>
        <v>261493.03205255821</v>
      </c>
      <c r="Q430" s="59">
        <f>Ugovori_OPULJP3[[#This Row],[Bespovratna sredstva - Ukupno (EU+Nac) HRK
= Ukupna ugovorena vrijednost bespovratnih sredstava]]*Ugovori_OPULJP3[[#This Row],[STOPA NACIONALNOG SUFINANCIRANJA %]]</f>
        <v>347685.75</v>
      </c>
      <c r="R430" s="60">
        <f>Ugovori_OPULJP3[[#This Row],[Bespovratna sredstva - Nacionalni dio - HRK]]/7.5345</f>
        <v>46145.82918574557</v>
      </c>
      <c r="S430" s="59">
        <v>2317905</v>
      </c>
      <c r="T430" s="60">
        <f>Ugovori_OPULJP3[[#This Row],[Bespovratna sredstva - Ukupno (EU+Nac) HRK
= Ukupna ugovorena vrijednost bespovratnih sredstava]]/7.5345</f>
        <v>307638.86123830377</v>
      </c>
      <c r="U430" s="59">
        <v>0</v>
      </c>
      <c r="V430" s="60">
        <f>Ugovori_OPULJP3[[#This Row],[Javni doprinos korisnika - HRK]]/7.5345</f>
        <v>0</v>
      </c>
      <c r="W430" s="59">
        <v>0</v>
      </c>
      <c r="X430" s="60">
        <f>Ugovori_OPULJP3[[#This Row],[Privatni doprinos korisnika - HRK]]/7.5345</f>
        <v>0</v>
      </c>
      <c r="Y430" s="61">
        <v>2317905</v>
      </c>
      <c r="Z430" s="62">
        <f>Ugovori_OPULJP3[[#This Row],[UKUPNI PRIHVATLJIVI IZDACI
TOTAL ELIGIBLE EXPENDITURE
= Bespovratna sredstva ukupno + doprinos korisnika
= Ukupni prihvatljivi troškovi
= Ukupna ugovorena vrijednost projekta HRK]]/7.5345</f>
        <v>307638.86123830377</v>
      </c>
      <c r="AA430" s="53" t="s">
        <v>37</v>
      </c>
      <c r="AB430" s="53" t="s">
        <v>34</v>
      </c>
      <c r="AC430" s="52" t="s">
        <v>1786</v>
      </c>
      <c r="AD430" s="52" t="s">
        <v>746</v>
      </c>
    </row>
    <row r="431" spans="1:30" ht="51" customHeight="1" x14ac:dyDescent="0.2">
      <c r="A431" s="50" t="s">
        <v>1787</v>
      </c>
      <c r="B431" s="51" t="s">
        <v>742</v>
      </c>
      <c r="C431" s="52" t="s">
        <v>743</v>
      </c>
      <c r="D431" s="52" t="s">
        <v>1113</v>
      </c>
      <c r="E431" s="53" t="s">
        <v>75</v>
      </c>
      <c r="F431" s="54" t="s">
        <v>1193</v>
      </c>
      <c r="G431" s="54" t="s">
        <v>660</v>
      </c>
      <c r="H431" s="56">
        <v>43467</v>
      </c>
      <c r="I431" s="56">
        <v>44379</v>
      </c>
      <c r="J431" s="57" t="str">
        <f>IF(Ugovori_OPULJP3[[#This Row],[DATUM ZAVRŠETKA OPERACIJE]]&gt;DATE(2024,12,31),"u provedbi","završen")</f>
        <v>završen</v>
      </c>
      <c r="K431" s="55" t="s">
        <v>243</v>
      </c>
      <c r="L431" s="55" t="s">
        <v>243</v>
      </c>
      <c r="M431" s="58">
        <v>0.85</v>
      </c>
      <c r="N431" s="58">
        <v>0.15</v>
      </c>
      <c r="O431" s="59">
        <f>Ugovori_OPULJP3[[#This Row],[Bespovratna sredstva - Ukupno (EU+Nac) HRK
= Ukupna ugovorena vrijednost bespovratnih sredstava]]*Ugovori_OPULJP3[[#This Row],[EU STOPA SUFINANCIRANJA %
EU CO-FINANCING RATE %]]</f>
        <v>4530483</v>
      </c>
      <c r="P431" s="60">
        <f>Ugovori_OPULJP3[[#This Row],[Bespovratna sredstva - EU dio - HRK]]/7.5345</f>
        <v>601298.42723472021</v>
      </c>
      <c r="Q431" s="59">
        <f>Ugovori_OPULJP3[[#This Row],[Bespovratna sredstva - Ukupno (EU+Nac) HRK
= Ukupna ugovorena vrijednost bespovratnih sredstava]]*Ugovori_OPULJP3[[#This Row],[STOPA NACIONALNOG SUFINANCIRANJA %]]</f>
        <v>799497</v>
      </c>
      <c r="R431" s="60">
        <f>Ugovori_OPULJP3[[#This Row],[Bespovratna sredstva - Nacionalni dio - HRK]]/7.5345</f>
        <v>106111.48715906827</v>
      </c>
      <c r="S431" s="59">
        <v>5329980</v>
      </c>
      <c r="T431" s="60">
        <f>Ugovori_OPULJP3[[#This Row],[Bespovratna sredstva - Ukupno (EU+Nac) HRK
= Ukupna ugovorena vrijednost bespovratnih sredstava]]/7.5345</f>
        <v>707409.91439378855</v>
      </c>
      <c r="U431" s="59">
        <v>0</v>
      </c>
      <c r="V431" s="60">
        <f>Ugovori_OPULJP3[[#This Row],[Javni doprinos korisnika - HRK]]/7.5345</f>
        <v>0</v>
      </c>
      <c r="W431" s="59">
        <v>0</v>
      </c>
      <c r="X431" s="60">
        <f>Ugovori_OPULJP3[[#This Row],[Privatni doprinos korisnika - HRK]]/7.5345</f>
        <v>0</v>
      </c>
      <c r="Y431" s="61">
        <v>5329980</v>
      </c>
      <c r="Z431" s="62">
        <f>Ugovori_OPULJP3[[#This Row],[UKUPNI PRIHVATLJIVI IZDACI
TOTAL ELIGIBLE EXPENDITURE
= Bespovratna sredstva ukupno + doprinos korisnika
= Ukupni prihvatljivi troškovi
= Ukupna ugovorena vrijednost projekta HRK]]/7.5345</f>
        <v>707409.91439378855</v>
      </c>
      <c r="AA431" s="53" t="s">
        <v>37</v>
      </c>
      <c r="AB431" s="53" t="s">
        <v>34</v>
      </c>
      <c r="AC431" s="52" t="s">
        <v>1788</v>
      </c>
      <c r="AD431" s="52" t="s">
        <v>746</v>
      </c>
    </row>
    <row r="432" spans="1:30" ht="51" customHeight="1" x14ac:dyDescent="0.2">
      <c r="A432" s="50" t="s">
        <v>1789</v>
      </c>
      <c r="B432" s="51" t="s">
        <v>742</v>
      </c>
      <c r="C432" s="52" t="s">
        <v>743</v>
      </c>
      <c r="D432" s="52" t="s">
        <v>1113</v>
      </c>
      <c r="E432" s="53" t="s">
        <v>75</v>
      </c>
      <c r="F432" s="54" t="s">
        <v>1790</v>
      </c>
      <c r="G432" s="54" t="s">
        <v>664</v>
      </c>
      <c r="H432" s="56">
        <v>43370</v>
      </c>
      <c r="I432" s="56">
        <v>44282</v>
      </c>
      <c r="J432" s="57" t="str">
        <f>IF(Ugovori_OPULJP3[[#This Row],[DATUM ZAVRŠETKA OPERACIJE]]&gt;DATE(2024,12,31),"u provedbi","završen")</f>
        <v>završen</v>
      </c>
      <c r="K432" s="55" t="s">
        <v>243</v>
      </c>
      <c r="L432" s="55" t="s">
        <v>243</v>
      </c>
      <c r="M432" s="58">
        <v>0.85</v>
      </c>
      <c r="N432" s="58">
        <v>0.15</v>
      </c>
      <c r="O432" s="59">
        <f>Ugovori_OPULJP3[[#This Row],[Bespovratna sredstva - Ukupno (EU+Nac) HRK
= Ukupna ugovorena vrijednost bespovratnih sredstava]]*Ugovori_OPULJP3[[#This Row],[EU STOPA SUFINANCIRANJA %
EU CO-FINANCING RATE %]]</f>
        <v>3457517.3495</v>
      </c>
      <c r="P432" s="60">
        <f>Ugovori_OPULJP3[[#This Row],[Bespovratna sredstva - EU dio - HRK]]/7.5345</f>
        <v>458891.41276793415</v>
      </c>
      <c r="Q432" s="59">
        <f>Ugovori_OPULJP3[[#This Row],[Bespovratna sredstva - Ukupno (EU+Nac) HRK
= Ukupna ugovorena vrijednost bespovratnih sredstava]]*Ugovori_OPULJP3[[#This Row],[STOPA NACIONALNOG SUFINANCIRANJA %]]</f>
        <v>610150.12049999996</v>
      </c>
      <c r="R432" s="60">
        <f>Ugovori_OPULJP3[[#This Row],[Bespovratna sredstva - Nacionalni dio - HRK]]/7.5345</f>
        <v>80980.837547282485</v>
      </c>
      <c r="S432" s="59">
        <v>4067667.47</v>
      </c>
      <c r="T432" s="60">
        <f>Ugovori_OPULJP3[[#This Row],[Bespovratna sredstva - Ukupno (EU+Nac) HRK
= Ukupna ugovorena vrijednost bespovratnih sredstava]]/7.5345</f>
        <v>539872.25031521672</v>
      </c>
      <c r="U432" s="59">
        <v>0</v>
      </c>
      <c r="V432" s="60">
        <f>Ugovori_OPULJP3[[#This Row],[Javni doprinos korisnika - HRK]]/7.5345</f>
        <v>0</v>
      </c>
      <c r="W432" s="59">
        <v>0</v>
      </c>
      <c r="X432" s="60">
        <f>Ugovori_OPULJP3[[#This Row],[Privatni doprinos korisnika - HRK]]/7.5345</f>
        <v>0</v>
      </c>
      <c r="Y432" s="61">
        <v>4067667.47</v>
      </c>
      <c r="Z432" s="62">
        <f>Ugovori_OPULJP3[[#This Row],[UKUPNI PRIHVATLJIVI IZDACI
TOTAL ELIGIBLE EXPENDITURE
= Bespovratna sredstva ukupno + doprinos korisnika
= Ukupni prihvatljivi troškovi
= Ukupna ugovorena vrijednost projekta HRK]]/7.5345</f>
        <v>539872.25031521672</v>
      </c>
      <c r="AA432" s="53" t="s">
        <v>37</v>
      </c>
      <c r="AB432" s="53" t="s">
        <v>34</v>
      </c>
      <c r="AC432" s="52" t="s">
        <v>1791</v>
      </c>
      <c r="AD432" s="52" t="s">
        <v>746</v>
      </c>
    </row>
    <row r="433" spans="1:30" ht="51" customHeight="1" x14ac:dyDescent="0.2">
      <c r="A433" s="50" t="s">
        <v>1792</v>
      </c>
      <c r="B433" s="51" t="s">
        <v>742</v>
      </c>
      <c r="C433" s="52" t="s">
        <v>743</v>
      </c>
      <c r="D433" s="52" t="s">
        <v>1113</v>
      </c>
      <c r="E433" s="53" t="s">
        <v>75</v>
      </c>
      <c r="F433" s="54" t="s">
        <v>1793</v>
      </c>
      <c r="G433" s="54" t="s">
        <v>1794</v>
      </c>
      <c r="H433" s="56">
        <v>43343</v>
      </c>
      <c r="I433" s="56">
        <v>44255</v>
      </c>
      <c r="J433" s="57" t="str">
        <f>IF(Ugovori_OPULJP3[[#This Row],[DATUM ZAVRŠETKA OPERACIJE]]&gt;DATE(2024,12,31),"u provedbi","završen")</f>
        <v>završen</v>
      </c>
      <c r="K433" s="55" t="s">
        <v>210</v>
      </c>
      <c r="L433" s="55" t="s">
        <v>210</v>
      </c>
      <c r="M433" s="58">
        <v>0.85</v>
      </c>
      <c r="N433" s="58">
        <v>0.15</v>
      </c>
      <c r="O433" s="59">
        <f>Ugovori_OPULJP3[[#This Row],[Bespovratna sredstva - Ukupno (EU+Nac) HRK
= Ukupna ugovorena vrijednost bespovratnih sredstava]]*Ugovori_OPULJP3[[#This Row],[EU STOPA SUFINANCIRANJA %
EU CO-FINANCING RATE %]]</f>
        <v>1389644.1324999998</v>
      </c>
      <c r="P433" s="60">
        <f>Ugovori_OPULJP3[[#This Row],[Bespovratna sredstva - EU dio - HRK]]/7.5345</f>
        <v>184437.47196230668</v>
      </c>
      <c r="Q433" s="59">
        <f>Ugovori_OPULJP3[[#This Row],[Bespovratna sredstva - Ukupno (EU+Nac) HRK
= Ukupna ugovorena vrijednost bespovratnih sredstava]]*Ugovori_OPULJP3[[#This Row],[STOPA NACIONALNOG SUFINANCIRANJA %]]</f>
        <v>245231.31749999998</v>
      </c>
      <c r="R433" s="60">
        <f>Ugovori_OPULJP3[[#This Row],[Bespovratna sredstva - Nacionalni dio - HRK]]/7.5345</f>
        <v>32547.789169818829</v>
      </c>
      <c r="S433" s="59">
        <v>1634875.45</v>
      </c>
      <c r="T433" s="60">
        <f>Ugovori_OPULJP3[[#This Row],[Bespovratna sredstva - Ukupno (EU+Nac) HRK
= Ukupna ugovorena vrijednost bespovratnih sredstava]]/7.5345</f>
        <v>216985.26113212554</v>
      </c>
      <c r="U433" s="59">
        <v>0</v>
      </c>
      <c r="V433" s="60">
        <f>Ugovori_OPULJP3[[#This Row],[Javni doprinos korisnika - HRK]]/7.5345</f>
        <v>0</v>
      </c>
      <c r="W433" s="59">
        <v>0</v>
      </c>
      <c r="X433" s="60">
        <f>Ugovori_OPULJP3[[#This Row],[Privatni doprinos korisnika - HRK]]/7.5345</f>
        <v>0</v>
      </c>
      <c r="Y433" s="61">
        <v>1634875.45</v>
      </c>
      <c r="Z433" s="62">
        <f>Ugovori_OPULJP3[[#This Row],[UKUPNI PRIHVATLJIVI IZDACI
TOTAL ELIGIBLE EXPENDITURE
= Bespovratna sredstva ukupno + doprinos korisnika
= Ukupni prihvatljivi troškovi
= Ukupna ugovorena vrijednost projekta HRK]]/7.5345</f>
        <v>216985.26113212554</v>
      </c>
      <c r="AA433" s="53" t="s">
        <v>37</v>
      </c>
      <c r="AB433" s="53" t="s">
        <v>34</v>
      </c>
      <c r="AC433" s="52" t="s">
        <v>1795</v>
      </c>
      <c r="AD433" s="52" t="s">
        <v>746</v>
      </c>
    </row>
    <row r="434" spans="1:30" ht="51" customHeight="1" x14ac:dyDescent="0.2">
      <c r="A434" s="50" t="s">
        <v>1796</v>
      </c>
      <c r="B434" s="51" t="s">
        <v>742</v>
      </c>
      <c r="C434" s="52" t="s">
        <v>743</v>
      </c>
      <c r="D434" s="52" t="s">
        <v>1113</v>
      </c>
      <c r="E434" s="53" t="s">
        <v>75</v>
      </c>
      <c r="F434" s="54" t="s">
        <v>1797</v>
      </c>
      <c r="G434" s="54" t="s">
        <v>1798</v>
      </c>
      <c r="H434" s="56">
        <v>43409</v>
      </c>
      <c r="I434" s="56">
        <v>44321</v>
      </c>
      <c r="J434" s="57" t="str">
        <f>IF(Ugovori_OPULJP3[[#This Row],[DATUM ZAVRŠETKA OPERACIJE]]&gt;DATE(2024,12,31),"u provedbi","završen")</f>
        <v>završen</v>
      </c>
      <c r="K434" s="55" t="s">
        <v>270</v>
      </c>
      <c r="L434" s="55" t="s">
        <v>270</v>
      </c>
      <c r="M434" s="58">
        <v>0.85</v>
      </c>
      <c r="N434" s="58">
        <v>0.15</v>
      </c>
      <c r="O434" s="59">
        <f>Ugovori_OPULJP3[[#This Row],[Bespovratna sredstva - Ukupno (EU+Nac) HRK
= Ukupna ugovorena vrijednost bespovratnih sredstava]]*Ugovori_OPULJP3[[#This Row],[EU STOPA SUFINANCIRANJA %
EU CO-FINANCING RATE %]]</f>
        <v>3795858.6</v>
      </c>
      <c r="P434" s="60">
        <f>Ugovori_OPULJP3[[#This Row],[Bespovratna sredstva - EU dio - HRK]]/7.5345</f>
        <v>503797.01373681065</v>
      </c>
      <c r="Q434" s="59">
        <f>Ugovori_OPULJP3[[#This Row],[Bespovratna sredstva - Ukupno (EU+Nac) HRK
= Ukupna ugovorena vrijednost bespovratnih sredstava]]*Ugovori_OPULJP3[[#This Row],[STOPA NACIONALNOG SUFINANCIRANJA %]]</f>
        <v>669857.4</v>
      </c>
      <c r="R434" s="60">
        <f>Ugovori_OPULJP3[[#This Row],[Bespovratna sredstva - Nacionalni dio - HRK]]/7.5345</f>
        <v>88905.355365319527</v>
      </c>
      <c r="S434" s="59">
        <v>4465716</v>
      </c>
      <c r="T434" s="60">
        <f>Ugovori_OPULJP3[[#This Row],[Bespovratna sredstva - Ukupno (EU+Nac) HRK
= Ukupna ugovorena vrijednost bespovratnih sredstava]]/7.5345</f>
        <v>592702.36910213018</v>
      </c>
      <c r="U434" s="59">
        <v>0</v>
      </c>
      <c r="V434" s="60">
        <f>Ugovori_OPULJP3[[#This Row],[Javni doprinos korisnika - HRK]]/7.5345</f>
        <v>0</v>
      </c>
      <c r="W434" s="59">
        <v>0</v>
      </c>
      <c r="X434" s="60">
        <f>Ugovori_OPULJP3[[#This Row],[Privatni doprinos korisnika - HRK]]/7.5345</f>
        <v>0</v>
      </c>
      <c r="Y434" s="61">
        <v>4465716</v>
      </c>
      <c r="Z434" s="62">
        <f>Ugovori_OPULJP3[[#This Row],[UKUPNI PRIHVATLJIVI IZDACI
TOTAL ELIGIBLE EXPENDITURE
= Bespovratna sredstva ukupno + doprinos korisnika
= Ukupni prihvatljivi troškovi
= Ukupna ugovorena vrijednost projekta HRK]]/7.5345</f>
        <v>592702.36910213018</v>
      </c>
      <c r="AA434" s="53" t="s">
        <v>37</v>
      </c>
      <c r="AB434" s="53" t="s">
        <v>34</v>
      </c>
      <c r="AC434" s="52" t="s">
        <v>1799</v>
      </c>
      <c r="AD434" s="52" t="s">
        <v>746</v>
      </c>
    </row>
    <row r="435" spans="1:30" ht="51" customHeight="1" x14ac:dyDescent="0.2">
      <c r="A435" s="50" t="s">
        <v>1800</v>
      </c>
      <c r="B435" s="51" t="s">
        <v>742</v>
      </c>
      <c r="C435" s="52" t="s">
        <v>743</v>
      </c>
      <c r="D435" s="52" t="s">
        <v>1113</v>
      </c>
      <c r="E435" s="53" t="s">
        <v>75</v>
      </c>
      <c r="F435" s="54" t="s">
        <v>1801</v>
      </c>
      <c r="G435" s="54" t="s">
        <v>1802</v>
      </c>
      <c r="H435" s="56">
        <v>43311</v>
      </c>
      <c r="I435" s="56">
        <v>44226</v>
      </c>
      <c r="J435" s="57" t="str">
        <f>IF(Ugovori_OPULJP3[[#This Row],[DATUM ZAVRŠETKA OPERACIJE]]&gt;DATE(2024,12,31),"u provedbi","završen")</f>
        <v>završen</v>
      </c>
      <c r="K435" s="55" t="s">
        <v>210</v>
      </c>
      <c r="L435" s="55" t="s">
        <v>210</v>
      </c>
      <c r="M435" s="58">
        <v>0.85</v>
      </c>
      <c r="N435" s="58">
        <v>0.15</v>
      </c>
      <c r="O435" s="59">
        <f>Ugovori_OPULJP3[[#This Row],[Bespovratna sredstva - Ukupno (EU+Nac) HRK
= Ukupna ugovorena vrijednost bespovratnih sredstava]]*Ugovori_OPULJP3[[#This Row],[EU STOPA SUFINANCIRANJA %
EU CO-FINANCING RATE %]]</f>
        <v>3534016.406</v>
      </c>
      <c r="P435" s="60">
        <f>Ugovori_OPULJP3[[#This Row],[Bespovratna sredstva - EU dio - HRK]]/7.5345</f>
        <v>469044.58238768327</v>
      </c>
      <c r="Q435" s="59">
        <f>Ugovori_OPULJP3[[#This Row],[Bespovratna sredstva - Ukupno (EU+Nac) HRK
= Ukupna ugovorena vrijednost bespovratnih sredstava]]*Ugovori_OPULJP3[[#This Row],[STOPA NACIONALNOG SUFINANCIRANJA %]]</f>
        <v>623649.95399999991</v>
      </c>
      <c r="R435" s="60">
        <f>Ugovori_OPULJP3[[#This Row],[Bespovratna sredstva - Nacionalni dio - HRK]]/7.5345</f>
        <v>82772.573362532334</v>
      </c>
      <c r="S435" s="59">
        <v>4157666.36</v>
      </c>
      <c r="T435" s="60">
        <f>Ugovori_OPULJP3[[#This Row],[Bespovratna sredstva - Ukupno (EU+Nac) HRK
= Ukupna ugovorena vrijednost bespovratnih sredstava]]/7.5345</f>
        <v>551817.15575021564</v>
      </c>
      <c r="U435" s="59">
        <v>0</v>
      </c>
      <c r="V435" s="60">
        <f>Ugovori_OPULJP3[[#This Row],[Javni doprinos korisnika - HRK]]/7.5345</f>
        <v>0</v>
      </c>
      <c r="W435" s="59">
        <v>0</v>
      </c>
      <c r="X435" s="60">
        <f>Ugovori_OPULJP3[[#This Row],[Privatni doprinos korisnika - HRK]]/7.5345</f>
        <v>0</v>
      </c>
      <c r="Y435" s="61">
        <v>4157666.36</v>
      </c>
      <c r="Z435" s="62">
        <f>Ugovori_OPULJP3[[#This Row],[UKUPNI PRIHVATLJIVI IZDACI
TOTAL ELIGIBLE EXPENDITURE
= Bespovratna sredstva ukupno + doprinos korisnika
= Ukupni prihvatljivi troškovi
= Ukupna ugovorena vrijednost projekta HRK]]/7.5345</f>
        <v>551817.15575021564</v>
      </c>
      <c r="AA435" s="53" t="s">
        <v>37</v>
      </c>
      <c r="AB435" s="53" t="s">
        <v>34</v>
      </c>
      <c r="AC435" s="52" t="s">
        <v>1803</v>
      </c>
      <c r="AD435" s="52" t="s">
        <v>746</v>
      </c>
    </row>
    <row r="436" spans="1:30" ht="51" customHeight="1" x14ac:dyDescent="0.2">
      <c r="A436" s="50" t="s">
        <v>1804</v>
      </c>
      <c r="B436" s="51" t="s">
        <v>742</v>
      </c>
      <c r="C436" s="52" t="s">
        <v>743</v>
      </c>
      <c r="D436" s="52" t="s">
        <v>1113</v>
      </c>
      <c r="E436" s="53" t="s">
        <v>75</v>
      </c>
      <c r="F436" s="54" t="s">
        <v>1805</v>
      </c>
      <c r="G436" s="54" t="s">
        <v>1806</v>
      </c>
      <c r="H436" s="56">
        <v>43370</v>
      </c>
      <c r="I436" s="56">
        <v>44282</v>
      </c>
      <c r="J436" s="57" t="str">
        <f>IF(Ugovori_OPULJP3[[#This Row],[DATUM ZAVRŠETKA OPERACIJE]]&gt;DATE(2024,12,31),"u provedbi","završen")</f>
        <v>završen</v>
      </c>
      <c r="K436" s="55" t="s">
        <v>210</v>
      </c>
      <c r="L436" s="55" t="s">
        <v>210</v>
      </c>
      <c r="M436" s="58">
        <v>0.85</v>
      </c>
      <c r="N436" s="58">
        <v>0.15</v>
      </c>
      <c r="O436" s="59">
        <f>Ugovori_OPULJP3[[#This Row],[Bespovratna sredstva - Ukupno (EU+Nac) HRK
= Ukupna ugovorena vrijednost bespovratnih sredstava]]*Ugovori_OPULJP3[[#This Row],[EU STOPA SUFINANCIRANJA %
EU CO-FINANCING RATE %]]</f>
        <v>3950202.8494999995</v>
      </c>
      <c r="P436" s="60">
        <f>Ugovori_OPULJP3[[#This Row],[Bespovratna sredstva - EU dio - HRK]]/7.5345</f>
        <v>524282.01599309832</v>
      </c>
      <c r="Q436" s="59">
        <f>Ugovori_OPULJP3[[#This Row],[Bespovratna sredstva - Ukupno (EU+Nac) HRK
= Ukupna ugovorena vrijednost bespovratnih sredstava]]*Ugovori_OPULJP3[[#This Row],[STOPA NACIONALNOG SUFINANCIRANJA %]]</f>
        <v>697094.62049999996</v>
      </c>
      <c r="R436" s="60">
        <f>Ugovori_OPULJP3[[#This Row],[Bespovratna sredstva - Nacionalni dio - HRK]]/7.5345</f>
        <v>92520.35576348794</v>
      </c>
      <c r="S436" s="59">
        <v>4647297.47</v>
      </c>
      <c r="T436" s="60">
        <f>Ugovori_OPULJP3[[#This Row],[Bespovratna sredstva - Ukupno (EU+Nac) HRK
= Ukupna ugovorena vrijednost bespovratnih sredstava]]/7.5345</f>
        <v>616802.37175658625</v>
      </c>
      <c r="U436" s="59">
        <v>0</v>
      </c>
      <c r="V436" s="60">
        <f>Ugovori_OPULJP3[[#This Row],[Javni doprinos korisnika - HRK]]/7.5345</f>
        <v>0</v>
      </c>
      <c r="W436" s="59">
        <v>0</v>
      </c>
      <c r="X436" s="60">
        <f>Ugovori_OPULJP3[[#This Row],[Privatni doprinos korisnika - HRK]]/7.5345</f>
        <v>0</v>
      </c>
      <c r="Y436" s="61">
        <v>4647297.47</v>
      </c>
      <c r="Z436" s="62">
        <f>Ugovori_OPULJP3[[#This Row],[UKUPNI PRIHVATLJIVI IZDACI
TOTAL ELIGIBLE EXPENDITURE
= Bespovratna sredstva ukupno + doprinos korisnika
= Ukupni prihvatljivi troškovi
= Ukupna ugovorena vrijednost projekta HRK]]/7.5345</f>
        <v>616802.37175658625</v>
      </c>
      <c r="AA436" s="53" t="s">
        <v>37</v>
      </c>
      <c r="AB436" s="53" t="s">
        <v>34</v>
      </c>
      <c r="AC436" s="52" t="s">
        <v>1807</v>
      </c>
      <c r="AD436" s="52" t="s">
        <v>746</v>
      </c>
    </row>
    <row r="437" spans="1:30" ht="51" customHeight="1" x14ac:dyDescent="0.2">
      <c r="A437" s="50" t="s">
        <v>1808</v>
      </c>
      <c r="B437" s="51" t="s">
        <v>742</v>
      </c>
      <c r="C437" s="52" t="s">
        <v>743</v>
      </c>
      <c r="D437" s="52" t="s">
        <v>1113</v>
      </c>
      <c r="E437" s="53" t="s">
        <v>75</v>
      </c>
      <c r="F437" s="54" t="s">
        <v>1809</v>
      </c>
      <c r="G437" s="54" t="s">
        <v>1810</v>
      </c>
      <c r="H437" s="56">
        <v>43307</v>
      </c>
      <c r="I437" s="56">
        <v>44222</v>
      </c>
      <c r="J437" s="57" t="str">
        <f>IF(Ugovori_OPULJP3[[#This Row],[DATUM ZAVRŠETKA OPERACIJE]]&gt;DATE(2024,12,31),"u provedbi","završen")</f>
        <v>završen</v>
      </c>
      <c r="K437" s="55" t="s">
        <v>172</v>
      </c>
      <c r="L437" s="55" t="s">
        <v>172</v>
      </c>
      <c r="M437" s="58">
        <v>0.85</v>
      </c>
      <c r="N437" s="58">
        <v>0.15</v>
      </c>
      <c r="O437" s="59">
        <f>Ugovori_OPULJP3[[#This Row],[Bespovratna sredstva - Ukupno (EU+Nac) HRK
= Ukupna ugovorena vrijednost bespovratnih sredstava]]*Ugovori_OPULJP3[[#This Row],[EU STOPA SUFINANCIRANJA %
EU CO-FINANCING RATE %]]</f>
        <v>3279672.3934999998</v>
      </c>
      <c r="P437" s="60">
        <f>Ugovori_OPULJP3[[#This Row],[Bespovratna sredstva - EU dio - HRK]]/7.5345</f>
        <v>435287.33074523852</v>
      </c>
      <c r="Q437" s="59">
        <f>Ugovori_OPULJP3[[#This Row],[Bespovratna sredstva - Ukupno (EU+Nac) HRK
= Ukupna ugovorena vrijednost bespovratnih sredstava]]*Ugovori_OPULJP3[[#This Row],[STOPA NACIONALNOG SUFINANCIRANJA %]]</f>
        <v>578765.71649999998</v>
      </c>
      <c r="R437" s="60">
        <f>Ugovori_OPULJP3[[#This Row],[Bespovratna sredstva - Nacionalni dio - HRK]]/7.5345</f>
        <v>76815.411307983275</v>
      </c>
      <c r="S437" s="59">
        <v>3858438.11</v>
      </c>
      <c r="T437" s="60">
        <f>Ugovori_OPULJP3[[#This Row],[Bespovratna sredstva - Ukupno (EU+Nac) HRK
= Ukupna ugovorena vrijednost bespovratnih sredstava]]/7.5345</f>
        <v>512102.74205322179</v>
      </c>
      <c r="U437" s="59">
        <v>0</v>
      </c>
      <c r="V437" s="60">
        <f>Ugovori_OPULJP3[[#This Row],[Javni doprinos korisnika - HRK]]/7.5345</f>
        <v>0</v>
      </c>
      <c r="W437" s="59">
        <v>0</v>
      </c>
      <c r="X437" s="60">
        <f>Ugovori_OPULJP3[[#This Row],[Privatni doprinos korisnika - HRK]]/7.5345</f>
        <v>0</v>
      </c>
      <c r="Y437" s="61">
        <v>3858438.11</v>
      </c>
      <c r="Z437" s="62">
        <f>Ugovori_OPULJP3[[#This Row],[UKUPNI PRIHVATLJIVI IZDACI
TOTAL ELIGIBLE EXPENDITURE
= Bespovratna sredstva ukupno + doprinos korisnika
= Ukupni prihvatljivi troškovi
= Ukupna ugovorena vrijednost projekta HRK]]/7.5345</f>
        <v>512102.74205322179</v>
      </c>
      <c r="AA437" s="53" t="s">
        <v>37</v>
      </c>
      <c r="AB437" s="53" t="s">
        <v>34</v>
      </c>
      <c r="AC437" s="52" t="s">
        <v>1811</v>
      </c>
      <c r="AD437" s="52" t="s">
        <v>746</v>
      </c>
    </row>
    <row r="438" spans="1:30" ht="51" customHeight="1" x14ac:dyDescent="0.2">
      <c r="A438" s="50" t="s">
        <v>1812</v>
      </c>
      <c r="B438" s="51" t="s">
        <v>742</v>
      </c>
      <c r="C438" s="52" t="s">
        <v>743</v>
      </c>
      <c r="D438" s="52" t="s">
        <v>1113</v>
      </c>
      <c r="E438" s="53" t="s">
        <v>75</v>
      </c>
      <c r="F438" s="54" t="s">
        <v>1813</v>
      </c>
      <c r="G438" s="54" t="s">
        <v>1814</v>
      </c>
      <c r="H438" s="56">
        <v>43518</v>
      </c>
      <c r="I438" s="56">
        <v>44430</v>
      </c>
      <c r="J438" s="57" t="str">
        <f>IF(Ugovori_OPULJP3[[#This Row],[DATUM ZAVRŠETKA OPERACIJE]]&gt;DATE(2024,12,31),"u provedbi","završen")</f>
        <v>završen</v>
      </c>
      <c r="K438" s="55" t="s">
        <v>210</v>
      </c>
      <c r="L438" s="55" t="s">
        <v>210</v>
      </c>
      <c r="M438" s="58">
        <v>0.85</v>
      </c>
      <c r="N438" s="58">
        <v>0.15</v>
      </c>
      <c r="O438" s="59">
        <f>Ugovori_OPULJP3[[#This Row],[Bespovratna sredstva - Ukupno (EU+Nac) HRK
= Ukupna ugovorena vrijednost bespovratnih sredstava]]*Ugovori_OPULJP3[[#This Row],[EU STOPA SUFINANCIRANJA %
EU CO-FINANCING RATE %]]</f>
        <v>3729219.1354999999</v>
      </c>
      <c r="P438" s="60">
        <f>Ugovori_OPULJP3[[#This Row],[Bespovratna sredstva - EU dio - HRK]]/7.5345</f>
        <v>494952.43685712386</v>
      </c>
      <c r="Q438" s="59">
        <f>Ugovori_OPULJP3[[#This Row],[Bespovratna sredstva - Ukupno (EU+Nac) HRK
= Ukupna ugovorena vrijednost bespovratnih sredstava]]*Ugovori_OPULJP3[[#This Row],[STOPA NACIONALNOG SUFINANCIRANJA %]]</f>
        <v>658097.49449999991</v>
      </c>
      <c r="R438" s="60">
        <f>Ugovori_OPULJP3[[#This Row],[Bespovratna sredstva - Nacionalni dio - HRK]]/7.5345</f>
        <v>87344.547680668911</v>
      </c>
      <c r="S438" s="59">
        <v>4387316.63</v>
      </c>
      <c r="T438" s="60">
        <f>Ugovori_OPULJP3[[#This Row],[Bespovratna sredstva - Ukupno (EU+Nac) HRK
= Ukupna ugovorena vrijednost bespovratnih sredstava]]/7.5345</f>
        <v>582296.98453779274</v>
      </c>
      <c r="U438" s="59">
        <v>0</v>
      </c>
      <c r="V438" s="60">
        <f>Ugovori_OPULJP3[[#This Row],[Javni doprinos korisnika - HRK]]/7.5345</f>
        <v>0</v>
      </c>
      <c r="W438" s="59">
        <v>0</v>
      </c>
      <c r="X438" s="60">
        <f>Ugovori_OPULJP3[[#This Row],[Privatni doprinos korisnika - HRK]]/7.5345</f>
        <v>0</v>
      </c>
      <c r="Y438" s="61">
        <v>4387316.63</v>
      </c>
      <c r="Z438" s="62">
        <f>Ugovori_OPULJP3[[#This Row],[UKUPNI PRIHVATLJIVI IZDACI
TOTAL ELIGIBLE EXPENDITURE
= Bespovratna sredstva ukupno + doprinos korisnika
= Ukupni prihvatljivi troškovi
= Ukupna ugovorena vrijednost projekta HRK]]/7.5345</f>
        <v>582296.98453779274</v>
      </c>
      <c r="AA438" s="53" t="s">
        <v>37</v>
      </c>
      <c r="AB438" s="53" t="s">
        <v>34</v>
      </c>
      <c r="AC438" s="52" t="s">
        <v>1815</v>
      </c>
      <c r="AD438" s="52" t="s">
        <v>746</v>
      </c>
    </row>
    <row r="439" spans="1:30" ht="51" customHeight="1" x14ac:dyDescent="0.2">
      <c r="A439" s="50" t="s">
        <v>1816</v>
      </c>
      <c r="B439" s="51" t="s">
        <v>742</v>
      </c>
      <c r="C439" s="52" t="s">
        <v>743</v>
      </c>
      <c r="D439" s="52" t="s">
        <v>1113</v>
      </c>
      <c r="E439" s="53" t="s">
        <v>75</v>
      </c>
      <c r="F439" s="54" t="s">
        <v>1817</v>
      </c>
      <c r="G439" s="54" t="s">
        <v>1818</v>
      </c>
      <c r="H439" s="56">
        <v>43409</v>
      </c>
      <c r="I439" s="56">
        <v>44321</v>
      </c>
      <c r="J439" s="57" t="str">
        <f>IF(Ugovori_OPULJP3[[#This Row],[DATUM ZAVRŠETKA OPERACIJE]]&gt;DATE(2024,12,31),"u provedbi","završen")</f>
        <v>završen</v>
      </c>
      <c r="K439" s="55" t="s">
        <v>210</v>
      </c>
      <c r="L439" s="55" t="s">
        <v>210</v>
      </c>
      <c r="M439" s="58">
        <v>0.85</v>
      </c>
      <c r="N439" s="58">
        <v>0.15</v>
      </c>
      <c r="O439" s="59">
        <f>Ugovori_OPULJP3[[#This Row],[Bespovratna sredstva - Ukupno (EU+Nac) HRK
= Ukupna ugovorena vrijednost bespovratnih sredstava]]*Ugovori_OPULJP3[[#This Row],[EU STOPA SUFINANCIRANJA %
EU CO-FINANCING RATE %]]</f>
        <v>3595950.5</v>
      </c>
      <c r="P439" s="60">
        <f>Ugovori_OPULJP3[[#This Row],[Bespovratna sredstva - EU dio - HRK]]/7.5345</f>
        <v>477264.64927997877</v>
      </c>
      <c r="Q439" s="59">
        <f>Ugovori_OPULJP3[[#This Row],[Bespovratna sredstva - Ukupno (EU+Nac) HRK
= Ukupna ugovorena vrijednost bespovratnih sredstava]]*Ugovori_OPULJP3[[#This Row],[STOPA NACIONALNOG SUFINANCIRANJA %]]</f>
        <v>634579.5</v>
      </c>
      <c r="R439" s="60">
        <f>Ugovori_OPULJP3[[#This Row],[Bespovratna sredstva - Nacionalni dio - HRK]]/7.5345</f>
        <v>84223.173402349188</v>
      </c>
      <c r="S439" s="59">
        <v>4230530</v>
      </c>
      <c r="T439" s="60">
        <f>Ugovori_OPULJP3[[#This Row],[Bespovratna sredstva - Ukupno (EU+Nac) HRK
= Ukupna ugovorena vrijednost bespovratnih sredstava]]/7.5345</f>
        <v>561487.82268232794</v>
      </c>
      <c r="U439" s="59">
        <v>0</v>
      </c>
      <c r="V439" s="60">
        <f>Ugovori_OPULJP3[[#This Row],[Javni doprinos korisnika - HRK]]/7.5345</f>
        <v>0</v>
      </c>
      <c r="W439" s="59">
        <v>0</v>
      </c>
      <c r="X439" s="60">
        <f>Ugovori_OPULJP3[[#This Row],[Privatni doprinos korisnika - HRK]]/7.5345</f>
        <v>0</v>
      </c>
      <c r="Y439" s="61">
        <v>4230530</v>
      </c>
      <c r="Z439" s="62">
        <f>Ugovori_OPULJP3[[#This Row],[UKUPNI PRIHVATLJIVI IZDACI
TOTAL ELIGIBLE EXPENDITURE
= Bespovratna sredstva ukupno + doprinos korisnika
= Ukupni prihvatljivi troškovi
= Ukupna ugovorena vrijednost projekta HRK]]/7.5345</f>
        <v>561487.82268232794</v>
      </c>
      <c r="AA439" s="53" t="s">
        <v>37</v>
      </c>
      <c r="AB439" s="53" t="s">
        <v>34</v>
      </c>
      <c r="AC439" s="52" t="s">
        <v>1819</v>
      </c>
      <c r="AD439" s="52" t="s">
        <v>746</v>
      </c>
    </row>
    <row r="440" spans="1:30" ht="51" customHeight="1" x14ac:dyDescent="0.2">
      <c r="A440" s="50" t="s">
        <v>1821</v>
      </c>
      <c r="B440" s="51" t="s">
        <v>742</v>
      </c>
      <c r="C440" s="52" t="s">
        <v>743</v>
      </c>
      <c r="D440" s="52" t="s">
        <v>1113</v>
      </c>
      <c r="E440" s="53" t="s">
        <v>75</v>
      </c>
      <c r="F440" s="54" t="s">
        <v>1822</v>
      </c>
      <c r="G440" s="54" t="s">
        <v>1823</v>
      </c>
      <c r="H440" s="56">
        <v>43448</v>
      </c>
      <c r="I440" s="56">
        <v>44361</v>
      </c>
      <c r="J440" s="57" t="str">
        <f>IF(Ugovori_OPULJP3[[#This Row],[DATUM ZAVRŠETKA OPERACIJE]]&gt;DATE(2024,12,31),"u provedbi","završen")</f>
        <v>završen</v>
      </c>
      <c r="K440" s="55" t="s">
        <v>270</v>
      </c>
      <c r="L440" s="55" t="s">
        <v>270</v>
      </c>
      <c r="M440" s="58">
        <v>0.85</v>
      </c>
      <c r="N440" s="58">
        <v>0.15</v>
      </c>
      <c r="O440" s="59">
        <f>Ugovori_OPULJP3[[#This Row],[Bespovratna sredstva - Ukupno (EU+Nac) HRK
= Ukupna ugovorena vrijednost bespovratnih sredstava]]*Ugovori_OPULJP3[[#This Row],[EU STOPA SUFINANCIRANJA %
EU CO-FINANCING RATE %]]</f>
        <v>2915876.6179999998</v>
      </c>
      <c r="P440" s="60">
        <f>Ugovori_OPULJP3[[#This Row],[Bespovratna sredstva - EU dio - HRK]]/7.5345</f>
        <v>387003.33373150171</v>
      </c>
      <c r="Q440" s="59">
        <f>Ugovori_OPULJP3[[#This Row],[Bespovratna sredstva - Ukupno (EU+Nac) HRK
= Ukupna ugovorena vrijednost bespovratnih sredstava]]*Ugovori_OPULJP3[[#This Row],[STOPA NACIONALNOG SUFINANCIRANJA %]]</f>
        <v>514566.462</v>
      </c>
      <c r="R440" s="60">
        <f>Ugovori_OPULJP3[[#This Row],[Bespovratna sredstva - Nacionalni dio - HRK]]/7.5345</f>
        <v>68294.705952617951</v>
      </c>
      <c r="S440" s="59">
        <v>3430443.08</v>
      </c>
      <c r="T440" s="60">
        <f>Ugovori_OPULJP3[[#This Row],[Bespovratna sredstva - Ukupno (EU+Nac) HRK
= Ukupna ugovorena vrijednost bespovratnih sredstava]]/7.5345</f>
        <v>455298.03968411969</v>
      </c>
      <c r="U440" s="59">
        <v>0</v>
      </c>
      <c r="V440" s="60">
        <f>Ugovori_OPULJP3[[#This Row],[Javni doprinos korisnika - HRK]]/7.5345</f>
        <v>0</v>
      </c>
      <c r="W440" s="59">
        <v>0</v>
      </c>
      <c r="X440" s="60">
        <f>Ugovori_OPULJP3[[#This Row],[Privatni doprinos korisnika - HRK]]/7.5345</f>
        <v>0</v>
      </c>
      <c r="Y440" s="61">
        <v>3430443.08</v>
      </c>
      <c r="Z440" s="62">
        <f>Ugovori_OPULJP3[[#This Row],[UKUPNI PRIHVATLJIVI IZDACI
TOTAL ELIGIBLE EXPENDITURE
= Bespovratna sredstva ukupno + doprinos korisnika
= Ukupni prihvatljivi troškovi
= Ukupna ugovorena vrijednost projekta HRK]]/7.5345</f>
        <v>455298.03968411969</v>
      </c>
      <c r="AA440" s="53" t="s">
        <v>37</v>
      </c>
      <c r="AB440" s="53" t="s">
        <v>34</v>
      </c>
      <c r="AC440" s="52" t="s">
        <v>1824</v>
      </c>
      <c r="AD440" s="52" t="s">
        <v>746</v>
      </c>
    </row>
    <row r="441" spans="1:30" ht="51" customHeight="1" x14ac:dyDescent="0.2">
      <c r="A441" s="50" t="s">
        <v>1825</v>
      </c>
      <c r="B441" s="51" t="s">
        <v>742</v>
      </c>
      <c r="C441" s="52" t="s">
        <v>743</v>
      </c>
      <c r="D441" s="52" t="s">
        <v>1113</v>
      </c>
      <c r="E441" s="53" t="s">
        <v>75</v>
      </c>
      <c r="F441" s="54" t="s">
        <v>1826</v>
      </c>
      <c r="G441" s="54" t="s">
        <v>1827</v>
      </c>
      <c r="H441" s="56">
        <v>43313</v>
      </c>
      <c r="I441" s="56">
        <v>44166</v>
      </c>
      <c r="J441" s="57" t="str">
        <f>IF(Ugovori_OPULJP3[[#This Row],[DATUM ZAVRŠETKA OPERACIJE]]&gt;DATE(2024,12,31),"u provedbi","završen")</f>
        <v>završen</v>
      </c>
      <c r="K441" s="55" t="s">
        <v>270</v>
      </c>
      <c r="L441" s="55" t="s">
        <v>270</v>
      </c>
      <c r="M441" s="58">
        <v>0.85</v>
      </c>
      <c r="N441" s="58">
        <v>0.15</v>
      </c>
      <c r="O441" s="59">
        <f>Ugovori_OPULJP3[[#This Row],[Bespovratna sredstva - Ukupno (EU+Nac) HRK
= Ukupna ugovorena vrijednost bespovratnih sredstava]]*Ugovori_OPULJP3[[#This Row],[EU STOPA SUFINANCIRANJA %
EU CO-FINANCING RATE %]]</f>
        <v>1729193.811</v>
      </c>
      <c r="P441" s="60">
        <f>Ugovori_OPULJP3[[#This Row],[Bespovratna sredstva - EU dio - HRK]]/7.5345</f>
        <v>229503.45888911007</v>
      </c>
      <c r="Q441" s="59">
        <f>Ugovori_OPULJP3[[#This Row],[Bespovratna sredstva - Ukupno (EU+Nac) HRK
= Ukupna ugovorena vrijednost bespovratnih sredstava]]*Ugovori_OPULJP3[[#This Row],[STOPA NACIONALNOG SUFINANCIRANJA %]]</f>
        <v>305151.84899999999</v>
      </c>
      <c r="R441" s="60">
        <f>Ugovori_OPULJP3[[#This Row],[Bespovratna sredstva - Nacionalni dio - HRK]]/7.5345</f>
        <v>40500.610392195893</v>
      </c>
      <c r="S441" s="59">
        <v>2034345.66</v>
      </c>
      <c r="T441" s="60">
        <f>Ugovori_OPULJP3[[#This Row],[Bespovratna sredstva - Ukupno (EU+Nac) HRK
= Ukupna ugovorena vrijednost bespovratnih sredstava]]/7.5345</f>
        <v>270004.06928130594</v>
      </c>
      <c r="U441" s="59">
        <v>0</v>
      </c>
      <c r="V441" s="60">
        <f>Ugovori_OPULJP3[[#This Row],[Javni doprinos korisnika - HRK]]/7.5345</f>
        <v>0</v>
      </c>
      <c r="W441" s="59">
        <v>0</v>
      </c>
      <c r="X441" s="60">
        <f>Ugovori_OPULJP3[[#This Row],[Privatni doprinos korisnika - HRK]]/7.5345</f>
        <v>0</v>
      </c>
      <c r="Y441" s="61">
        <v>2034345.66</v>
      </c>
      <c r="Z441" s="62">
        <f>Ugovori_OPULJP3[[#This Row],[UKUPNI PRIHVATLJIVI IZDACI
TOTAL ELIGIBLE EXPENDITURE
= Bespovratna sredstva ukupno + doprinos korisnika
= Ukupni prihvatljivi troškovi
= Ukupna ugovorena vrijednost projekta HRK]]/7.5345</f>
        <v>270004.06928130594</v>
      </c>
      <c r="AA441" s="53" t="s">
        <v>37</v>
      </c>
      <c r="AB441" s="53" t="s">
        <v>34</v>
      </c>
      <c r="AC441" s="52" t="s">
        <v>1828</v>
      </c>
      <c r="AD441" s="52" t="s">
        <v>746</v>
      </c>
    </row>
    <row r="442" spans="1:30" ht="51" customHeight="1" x14ac:dyDescent="0.2">
      <c r="A442" s="50" t="s">
        <v>1829</v>
      </c>
      <c r="B442" s="51" t="s">
        <v>742</v>
      </c>
      <c r="C442" s="52" t="s">
        <v>743</v>
      </c>
      <c r="D442" s="52" t="s">
        <v>1113</v>
      </c>
      <c r="E442" s="53" t="s">
        <v>75</v>
      </c>
      <c r="F442" s="54" t="s">
        <v>1830</v>
      </c>
      <c r="G442" s="71" t="s">
        <v>1831</v>
      </c>
      <c r="H442" s="56">
        <v>43525</v>
      </c>
      <c r="I442" s="56">
        <v>44440</v>
      </c>
      <c r="J442" s="57" t="str">
        <f>IF(Ugovori_OPULJP3[[#This Row],[DATUM ZAVRŠETKA OPERACIJE]]&gt;DATE(2024,12,31),"u provedbi","završen")</f>
        <v>završen</v>
      </c>
      <c r="K442" s="55" t="s">
        <v>1832</v>
      </c>
      <c r="L442" s="55" t="s">
        <v>154</v>
      </c>
      <c r="M442" s="58">
        <v>0.85</v>
      </c>
      <c r="N442" s="58">
        <v>0.15</v>
      </c>
      <c r="O442" s="59">
        <f>Ugovori_OPULJP3[[#This Row],[Bespovratna sredstva - Ukupno (EU+Nac) HRK
= Ukupna ugovorena vrijednost bespovratnih sredstava]]*Ugovori_OPULJP3[[#This Row],[EU STOPA SUFINANCIRANJA %
EU CO-FINANCING RATE %]]</f>
        <v>3187585</v>
      </c>
      <c r="P442" s="60">
        <f>Ugovori_OPULJP3[[#This Row],[Bespovratna sredstva - EU dio - HRK]]/7.5345</f>
        <v>423065.23326033575</v>
      </c>
      <c r="Q442" s="59">
        <f>Ugovori_OPULJP3[[#This Row],[Bespovratna sredstva - Ukupno (EU+Nac) HRK
= Ukupna ugovorena vrijednost bespovratnih sredstava]]*Ugovori_OPULJP3[[#This Row],[STOPA NACIONALNOG SUFINANCIRANJA %]]</f>
        <v>562515</v>
      </c>
      <c r="R442" s="60">
        <f>Ugovori_OPULJP3[[#This Row],[Bespovratna sredstva - Nacionalni dio - HRK]]/7.5345</f>
        <v>74658.570575353369</v>
      </c>
      <c r="S442" s="59">
        <v>3750100</v>
      </c>
      <c r="T442" s="60">
        <f>Ugovori_OPULJP3[[#This Row],[Bespovratna sredstva - Ukupno (EU+Nac) HRK
= Ukupna ugovorena vrijednost bespovratnih sredstava]]/7.5345</f>
        <v>497723.80383568915</v>
      </c>
      <c r="U442" s="59">
        <v>0</v>
      </c>
      <c r="V442" s="60">
        <f>Ugovori_OPULJP3[[#This Row],[Javni doprinos korisnika - HRK]]/7.5345</f>
        <v>0</v>
      </c>
      <c r="W442" s="59">
        <v>0</v>
      </c>
      <c r="X442" s="60">
        <f>Ugovori_OPULJP3[[#This Row],[Privatni doprinos korisnika - HRK]]/7.5345</f>
        <v>0</v>
      </c>
      <c r="Y442" s="61">
        <v>3750100</v>
      </c>
      <c r="Z442" s="62">
        <f>Ugovori_OPULJP3[[#This Row],[UKUPNI PRIHVATLJIVI IZDACI
TOTAL ELIGIBLE EXPENDITURE
= Bespovratna sredstva ukupno + doprinos korisnika
= Ukupni prihvatljivi troškovi
= Ukupna ugovorena vrijednost projekta HRK]]/7.5345</f>
        <v>497723.80383568915</v>
      </c>
      <c r="AA442" s="53" t="s">
        <v>37</v>
      </c>
      <c r="AB442" s="53" t="s">
        <v>34</v>
      </c>
      <c r="AC442" s="52" t="s">
        <v>1833</v>
      </c>
      <c r="AD442" s="52" t="s">
        <v>746</v>
      </c>
    </row>
    <row r="443" spans="1:30" ht="51" customHeight="1" x14ac:dyDescent="0.2">
      <c r="A443" s="50" t="s">
        <v>1834</v>
      </c>
      <c r="B443" s="51" t="s">
        <v>742</v>
      </c>
      <c r="C443" s="52" t="s">
        <v>743</v>
      </c>
      <c r="D443" s="52" t="s">
        <v>1113</v>
      </c>
      <c r="E443" s="53" t="s">
        <v>75</v>
      </c>
      <c r="F443" s="54" t="s">
        <v>1835</v>
      </c>
      <c r="G443" s="54" t="s">
        <v>1836</v>
      </c>
      <c r="H443" s="56">
        <v>43634</v>
      </c>
      <c r="I443" s="56">
        <v>44548</v>
      </c>
      <c r="J443" s="57" t="str">
        <f>IF(Ugovori_OPULJP3[[#This Row],[DATUM ZAVRŠETKA OPERACIJE]]&gt;DATE(2024,12,31),"u provedbi","završen")</f>
        <v>završen</v>
      </c>
      <c r="K443" s="55" t="s">
        <v>210</v>
      </c>
      <c r="L443" s="55" t="s">
        <v>210</v>
      </c>
      <c r="M443" s="58">
        <v>0.85</v>
      </c>
      <c r="N443" s="58">
        <v>0.15</v>
      </c>
      <c r="O443" s="59">
        <f>Ugovori_OPULJP3[[#This Row],[Bespovratna sredstva - Ukupno (EU+Nac) HRK
= Ukupna ugovorena vrijednost bespovratnih sredstava]]*Ugovori_OPULJP3[[#This Row],[EU STOPA SUFINANCIRANJA %
EU CO-FINANCING RATE %]]</f>
        <v>1264124.08</v>
      </c>
      <c r="P443" s="60">
        <f>Ugovori_OPULJP3[[#This Row],[Bespovratna sredstva - EU dio - HRK]]/7.5345</f>
        <v>167778.09808215543</v>
      </c>
      <c r="Q443" s="59">
        <f>Ugovori_OPULJP3[[#This Row],[Bespovratna sredstva - Ukupno (EU+Nac) HRK
= Ukupna ugovorena vrijednost bespovratnih sredstava]]*Ugovori_OPULJP3[[#This Row],[STOPA NACIONALNOG SUFINANCIRANJA %]]</f>
        <v>223080.72</v>
      </c>
      <c r="R443" s="60">
        <f>Ugovori_OPULJP3[[#This Row],[Bespovratna sredstva - Nacionalni dio - HRK]]/7.5345</f>
        <v>29607.899661556836</v>
      </c>
      <c r="S443" s="59">
        <v>1487204.8</v>
      </c>
      <c r="T443" s="60">
        <f>Ugovori_OPULJP3[[#This Row],[Bespovratna sredstva - Ukupno (EU+Nac) HRK
= Ukupna ugovorena vrijednost bespovratnih sredstava]]/7.5345</f>
        <v>197385.99774371224</v>
      </c>
      <c r="U443" s="59">
        <v>0</v>
      </c>
      <c r="V443" s="60">
        <f>Ugovori_OPULJP3[[#This Row],[Javni doprinos korisnika - HRK]]/7.5345</f>
        <v>0</v>
      </c>
      <c r="W443" s="59">
        <v>0</v>
      </c>
      <c r="X443" s="60">
        <f>Ugovori_OPULJP3[[#This Row],[Privatni doprinos korisnika - HRK]]/7.5345</f>
        <v>0</v>
      </c>
      <c r="Y443" s="61">
        <v>1487204.8</v>
      </c>
      <c r="Z443" s="62">
        <f>Ugovori_OPULJP3[[#This Row],[UKUPNI PRIHVATLJIVI IZDACI
TOTAL ELIGIBLE EXPENDITURE
= Bespovratna sredstva ukupno + doprinos korisnika
= Ukupni prihvatljivi troškovi
= Ukupna ugovorena vrijednost projekta HRK]]/7.5345</f>
        <v>197385.99774371224</v>
      </c>
      <c r="AA443" s="53" t="s">
        <v>37</v>
      </c>
      <c r="AB443" s="53" t="s">
        <v>34</v>
      </c>
      <c r="AC443" s="52" t="s">
        <v>1837</v>
      </c>
      <c r="AD443" s="52" t="s">
        <v>746</v>
      </c>
    </row>
    <row r="444" spans="1:30" ht="51" customHeight="1" x14ac:dyDescent="0.2">
      <c r="A444" s="50" t="s">
        <v>1838</v>
      </c>
      <c r="B444" s="51" t="s">
        <v>742</v>
      </c>
      <c r="C444" s="52" t="s">
        <v>743</v>
      </c>
      <c r="D444" s="52" t="s">
        <v>1113</v>
      </c>
      <c r="E444" s="53" t="s">
        <v>75</v>
      </c>
      <c r="F444" s="54" t="s">
        <v>1839</v>
      </c>
      <c r="G444" s="54" t="s">
        <v>1840</v>
      </c>
      <c r="H444" s="56">
        <v>43518</v>
      </c>
      <c r="I444" s="56">
        <v>44430</v>
      </c>
      <c r="J444" s="57" t="str">
        <f>IF(Ugovori_OPULJP3[[#This Row],[DATUM ZAVRŠETKA OPERACIJE]]&gt;DATE(2024,12,31),"u provedbi","završen")</f>
        <v>završen</v>
      </c>
      <c r="K444" s="55" t="s">
        <v>270</v>
      </c>
      <c r="L444" s="55" t="s">
        <v>270</v>
      </c>
      <c r="M444" s="58">
        <v>0.85</v>
      </c>
      <c r="N444" s="58">
        <v>0.15</v>
      </c>
      <c r="O444" s="59">
        <f>Ugovori_OPULJP3[[#This Row],[Bespovratna sredstva - Ukupno (EU+Nac) HRK
= Ukupna ugovorena vrijednost bespovratnih sredstava]]*Ugovori_OPULJP3[[#This Row],[EU STOPA SUFINANCIRANJA %
EU CO-FINANCING RATE %]]</f>
        <v>2270997.4620000003</v>
      </c>
      <c r="P444" s="60">
        <f>Ugovori_OPULJP3[[#This Row],[Bespovratna sredstva - EU dio - HRK]]/7.5345</f>
        <v>301413.161059128</v>
      </c>
      <c r="Q444" s="59">
        <f>Ugovori_OPULJP3[[#This Row],[Bespovratna sredstva - Ukupno (EU+Nac) HRK
= Ukupna ugovorena vrijednost bespovratnih sredstava]]*Ugovori_OPULJP3[[#This Row],[STOPA NACIONALNOG SUFINANCIRANJA %]]</f>
        <v>400764.25800000003</v>
      </c>
      <c r="R444" s="60">
        <f>Ugovori_OPULJP3[[#This Row],[Bespovratna sredstva - Nacionalni dio - HRK]]/7.5345</f>
        <v>53190.557833963765</v>
      </c>
      <c r="S444" s="59">
        <v>2671761.7200000002</v>
      </c>
      <c r="T444" s="60">
        <f>Ugovori_OPULJP3[[#This Row],[Bespovratna sredstva - Ukupno (EU+Nac) HRK
= Ukupna ugovorena vrijednost bespovratnih sredstava]]/7.5345</f>
        <v>354603.71889309178</v>
      </c>
      <c r="U444" s="59">
        <v>0</v>
      </c>
      <c r="V444" s="60">
        <f>Ugovori_OPULJP3[[#This Row],[Javni doprinos korisnika - HRK]]/7.5345</f>
        <v>0</v>
      </c>
      <c r="W444" s="59">
        <v>0</v>
      </c>
      <c r="X444" s="60">
        <f>Ugovori_OPULJP3[[#This Row],[Privatni doprinos korisnika - HRK]]/7.5345</f>
        <v>0</v>
      </c>
      <c r="Y444" s="61">
        <v>2671761.7200000002</v>
      </c>
      <c r="Z444" s="62">
        <f>Ugovori_OPULJP3[[#This Row],[UKUPNI PRIHVATLJIVI IZDACI
TOTAL ELIGIBLE EXPENDITURE
= Bespovratna sredstva ukupno + doprinos korisnika
= Ukupni prihvatljivi troškovi
= Ukupna ugovorena vrijednost projekta HRK]]/7.5345</f>
        <v>354603.71889309178</v>
      </c>
      <c r="AA444" s="53" t="s">
        <v>37</v>
      </c>
      <c r="AB444" s="53" t="s">
        <v>34</v>
      </c>
      <c r="AC444" s="52" t="s">
        <v>1841</v>
      </c>
      <c r="AD444" s="52" t="s">
        <v>746</v>
      </c>
    </row>
    <row r="445" spans="1:30" ht="51" customHeight="1" x14ac:dyDescent="0.2">
      <c r="A445" s="50" t="s">
        <v>1842</v>
      </c>
      <c r="B445" s="51" t="s">
        <v>742</v>
      </c>
      <c r="C445" s="52" t="s">
        <v>743</v>
      </c>
      <c r="D445" s="52" t="s">
        <v>1113</v>
      </c>
      <c r="E445" s="53" t="s">
        <v>75</v>
      </c>
      <c r="F445" s="54" t="s">
        <v>1843</v>
      </c>
      <c r="G445" s="54" t="s">
        <v>1844</v>
      </c>
      <c r="H445" s="56">
        <v>43518</v>
      </c>
      <c r="I445" s="56">
        <v>44430</v>
      </c>
      <c r="J445" s="57" t="str">
        <f>IF(Ugovori_OPULJP3[[#This Row],[DATUM ZAVRŠETKA OPERACIJE]]&gt;DATE(2024,12,31),"u provedbi","završen")</f>
        <v>završen</v>
      </c>
      <c r="K445" s="55" t="s">
        <v>593</v>
      </c>
      <c r="L445" s="55" t="s">
        <v>593</v>
      </c>
      <c r="M445" s="58">
        <v>0.85</v>
      </c>
      <c r="N445" s="58">
        <v>0.15</v>
      </c>
      <c r="O445" s="59">
        <f>Ugovori_OPULJP3[[#This Row],[Bespovratna sredstva - Ukupno (EU+Nac) HRK
= Ukupna ugovorena vrijednost bespovratnih sredstava]]*Ugovori_OPULJP3[[#This Row],[EU STOPA SUFINANCIRANJA %
EU CO-FINANCING RATE %]]</f>
        <v>1221897.0659999999</v>
      </c>
      <c r="P445" s="60">
        <f>Ugovori_OPULJP3[[#This Row],[Bespovratna sredstva - EU dio - HRK]]/7.5345</f>
        <v>162173.61019311167</v>
      </c>
      <c r="Q445" s="59">
        <f>Ugovori_OPULJP3[[#This Row],[Bespovratna sredstva - Ukupno (EU+Nac) HRK
= Ukupna ugovorena vrijednost bespovratnih sredstava]]*Ugovori_OPULJP3[[#This Row],[STOPA NACIONALNOG SUFINANCIRANJA %]]</f>
        <v>215628.894</v>
      </c>
      <c r="R445" s="60">
        <f>Ugovori_OPULJP3[[#This Row],[Bespovratna sredstva - Nacionalni dio - HRK]]/7.5345</f>
        <v>28618.872387019706</v>
      </c>
      <c r="S445" s="59">
        <v>1437525.96</v>
      </c>
      <c r="T445" s="60">
        <f>Ugovori_OPULJP3[[#This Row],[Bespovratna sredstva - Ukupno (EU+Nac) HRK
= Ukupna ugovorena vrijednost bespovratnih sredstava]]/7.5345</f>
        <v>190792.48258013139</v>
      </c>
      <c r="U445" s="59">
        <v>0</v>
      </c>
      <c r="V445" s="60">
        <f>Ugovori_OPULJP3[[#This Row],[Javni doprinos korisnika - HRK]]/7.5345</f>
        <v>0</v>
      </c>
      <c r="W445" s="59">
        <v>0</v>
      </c>
      <c r="X445" s="60">
        <f>Ugovori_OPULJP3[[#This Row],[Privatni doprinos korisnika - HRK]]/7.5345</f>
        <v>0</v>
      </c>
      <c r="Y445" s="61">
        <v>1437525.96</v>
      </c>
      <c r="Z445" s="62">
        <f>Ugovori_OPULJP3[[#This Row],[UKUPNI PRIHVATLJIVI IZDACI
TOTAL ELIGIBLE EXPENDITURE
= Bespovratna sredstva ukupno + doprinos korisnika
= Ukupni prihvatljivi troškovi
= Ukupna ugovorena vrijednost projekta HRK]]/7.5345</f>
        <v>190792.48258013139</v>
      </c>
      <c r="AA445" s="53" t="s">
        <v>37</v>
      </c>
      <c r="AB445" s="53" t="s">
        <v>34</v>
      </c>
      <c r="AC445" s="52" t="s">
        <v>1845</v>
      </c>
      <c r="AD445" s="52" t="s">
        <v>746</v>
      </c>
    </row>
    <row r="446" spans="1:30" ht="51" customHeight="1" x14ac:dyDescent="0.2">
      <c r="A446" s="50" t="s">
        <v>1846</v>
      </c>
      <c r="B446" s="51" t="s">
        <v>742</v>
      </c>
      <c r="C446" s="52" t="s">
        <v>743</v>
      </c>
      <c r="D446" s="52" t="s">
        <v>1113</v>
      </c>
      <c r="E446" s="53" t="s">
        <v>75</v>
      </c>
      <c r="F446" s="54" t="s">
        <v>1847</v>
      </c>
      <c r="G446" s="54" t="s">
        <v>1848</v>
      </c>
      <c r="H446" s="56">
        <v>43409</v>
      </c>
      <c r="I446" s="56">
        <v>44321</v>
      </c>
      <c r="J446" s="57" t="str">
        <f>IF(Ugovori_OPULJP3[[#This Row],[DATUM ZAVRŠETKA OPERACIJE]]&gt;DATE(2024,12,31),"u provedbi","završen")</f>
        <v>završen</v>
      </c>
      <c r="K446" s="55" t="s">
        <v>598</v>
      </c>
      <c r="L446" s="55" t="s">
        <v>598</v>
      </c>
      <c r="M446" s="58">
        <v>0.85</v>
      </c>
      <c r="N446" s="58">
        <v>0.15</v>
      </c>
      <c r="O446" s="59">
        <f>Ugovori_OPULJP3[[#This Row],[Bespovratna sredstva - Ukupno (EU+Nac) HRK
= Ukupna ugovorena vrijednost bespovratnih sredstava]]*Ugovori_OPULJP3[[#This Row],[EU STOPA SUFINANCIRANJA %
EU CO-FINANCING RATE %]]</f>
        <v>1782166.78</v>
      </c>
      <c r="P446" s="60">
        <f>Ugovori_OPULJP3[[#This Row],[Bespovratna sredstva - EU dio - HRK]]/7.5345</f>
        <v>236534.180104851</v>
      </c>
      <c r="Q446" s="59">
        <f>Ugovori_OPULJP3[[#This Row],[Bespovratna sredstva - Ukupno (EU+Nac) HRK
= Ukupna ugovorena vrijednost bespovratnih sredstava]]*Ugovori_OPULJP3[[#This Row],[STOPA NACIONALNOG SUFINANCIRANJA %]]</f>
        <v>314500.02</v>
      </c>
      <c r="R446" s="60">
        <f>Ugovori_OPULJP3[[#This Row],[Bespovratna sredstva - Nacionalni dio - HRK]]/7.5345</f>
        <v>41741.325900856064</v>
      </c>
      <c r="S446" s="59">
        <v>2096666.8</v>
      </c>
      <c r="T446" s="60">
        <f>Ugovori_OPULJP3[[#This Row],[Bespovratna sredstva - Ukupno (EU+Nac) HRK
= Ukupna ugovorena vrijednost bespovratnih sredstava]]/7.5345</f>
        <v>278275.50600570708</v>
      </c>
      <c r="U446" s="59">
        <v>0</v>
      </c>
      <c r="V446" s="60">
        <f>Ugovori_OPULJP3[[#This Row],[Javni doprinos korisnika - HRK]]/7.5345</f>
        <v>0</v>
      </c>
      <c r="W446" s="59">
        <v>0</v>
      </c>
      <c r="X446" s="60">
        <f>Ugovori_OPULJP3[[#This Row],[Privatni doprinos korisnika - HRK]]/7.5345</f>
        <v>0</v>
      </c>
      <c r="Y446" s="61">
        <v>2096666.8</v>
      </c>
      <c r="Z446" s="62">
        <f>Ugovori_OPULJP3[[#This Row],[UKUPNI PRIHVATLJIVI IZDACI
TOTAL ELIGIBLE EXPENDITURE
= Bespovratna sredstva ukupno + doprinos korisnika
= Ukupni prihvatljivi troškovi
= Ukupna ugovorena vrijednost projekta HRK]]/7.5345</f>
        <v>278275.50600570708</v>
      </c>
      <c r="AA446" s="53" t="s">
        <v>37</v>
      </c>
      <c r="AB446" s="53" t="s">
        <v>34</v>
      </c>
      <c r="AC446" s="52" t="s">
        <v>1849</v>
      </c>
      <c r="AD446" s="52" t="s">
        <v>746</v>
      </c>
    </row>
    <row r="447" spans="1:30" ht="51" customHeight="1" x14ac:dyDescent="0.2">
      <c r="A447" s="50" t="s">
        <v>1850</v>
      </c>
      <c r="B447" s="51" t="s">
        <v>742</v>
      </c>
      <c r="C447" s="52" t="s">
        <v>743</v>
      </c>
      <c r="D447" s="52" t="s">
        <v>1113</v>
      </c>
      <c r="E447" s="53" t="s">
        <v>75</v>
      </c>
      <c r="F447" s="54" t="s">
        <v>1851</v>
      </c>
      <c r="G447" s="54" t="s">
        <v>1852</v>
      </c>
      <c r="H447" s="56">
        <v>43410</v>
      </c>
      <c r="I447" s="56">
        <v>44322</v>
      </c>
      <c r="J447" s="57" t="str">
        <f>IF(Ugovori_OPULJP3[[#This Row],[DATUM ZAVRŠETKA OPERACIJE]]&gt;DATE(2024,12,31),"u provedbi","završen")</f>
        <v>završen</v>
      </c>
      <c r="K447" s="55" t="s">
        <v>248</v>
      </c>
      <c r="L447" s="55" t="s">
        <v>248</v>
      </c>
      <c r="M447" s="58">
        <v>0.85</v>
      </c>
      <c r="N447" s="58">
        <v>0.15</v>
      </c>
      <c r="O447" s="59">
        <f>Ugovori_OPULJP3[[#This Row],[Bespovratna sredstva - Ukupno (EU+Nac) HRK
= Ukupna ugovorena vrijednost bespovratnih sredstava]]*Ugovori_OPULJP3[[#This Row],[EU STOPA SUFINANCIRANJA %
EU CO-FINANCING RATE %]]</f>
        <v>4213997.0515000001</v>
      </c>
      <c r="P447" s="60">
        <f>Ugovori_OPULJP3[[#This Row],[Bespovratna sredstva - EU dio - HRK]]/7.5345</f>
        <v>559293.52332603361</v>
      </c>
      <c r="Q447" s="59">
        <f>Ugovori_OPULJP3[[#This Row],[Bespovratna sredstva - Ukupno (EU+Nac) HRK
= Ukupna ugovorena vrijednost bespovratnih sredstava]]*Ugovori_OPULJP3[[#This Row],[STOPA NACIONALNOG SUFINANCIRANJA %]]</f>
        <v>743646.53849999991</v>
      </c>
      <c r="R447" s="60">
        <f>Ugovori_OPULJP3[[#This Row],[Bespovratna sredstva - Nacionalni dio - HRK]]/7.5345</f>
        <v>98698.857057535322</v>
      </c>
      <c r="S447" s="59">
        <v>4957643.59</v>
      </c>
      <c r="T447" s="60">
        <f>Ugovori_OPULJP3[[#This Row],[Bespovratna sredstva - Ukupno (EU+Nac) HRK
= Ukupna ugovorena vrijednost bespovratnih sredstava]]/7.5345</f>
        <v>657992.38038356882</v>
      </c>
      <c r="U447" s="59">
        <v>0</v>
      </c>
      <c r="V447" s="60">
        <f>Ugovori_OPULJP3[[#This Row],[Javni doprinos korisnika - HRK]]/7.5345</f>
        <v>0</v>
      </c>
      <c r="W447" s="59">
        <v>0</v>
      </c>
      <c r="X447" s="60">
        <f>Ugovori_OPULJP3[[#This Row],[Privatni doprinos korisnika - HRK]]/7.5345</f>
        <v>0</v>
      </c>
      <c r="Y447" s="61">
        <v>4957643.59</v>
      </c>
      <c r="Z447" s="62">
        <f>Ugovori_OPULJP3[[#This Row],[UKUPNI PRIHVATLJIVI IZDACI
TOTAL ELIGIBLE EXPENDITURE
= Bespovratna sredstva ukupno + doprinos korisnika
= Ukupni prihvatljivi troškovi
= Ukupna ugovorena vrijednost projekta HRK]]/7.5345</f>
        <v>657992.38038356882</v>
      </c>
      <c r="AA447" s="53" t="s">
        <v>37</v>
      </c>
      <c r="AB447" s="53" t="s">
        <v>34</v>
      </c>
      <c r="AC447" s="52" t="s">
        <v>1853</v>
      </c>
      <c r="AD447" s="52" t="s">
        <v>746</v>
      </c>
    </row>
    <row r="448" spans="1:30" ht="51" customHeight="1" x14ac:dyDescent="0.2">
      <c r="A448" s="50" t="s">
        <v>1854</v>
      </c>
      <c r="B448" s="51" t="s">
        <v>742</v>
      </c>
      <c r="C448" s="52" t="s">
        <v>743</v>
      </c>
      <c r="D448" s="52" t="s">
        <v>1113</v>
      </c>
      <c r="E448" s="53" t="s">
        <v>75</v>
      </c>
      <c r="F448" s="54" t="s">
        <v>1855</v>
      </c>
      <c r="G448" s="54" t="s">
        <v>1856</v>
      </c>
      <c r="H448" s="56">
        <v>43525</v>
      </c>
      <c r="I448" s="56">
        <v>44440</v>
      </c>
      <c r="J448" s="57" t="str">
        <f>IF(Ugovori_OPULJP3[[#This Row],[DATUM ZAVRŠETKA OPERACIJE]]&gt;DATE(2024,12,31),"u provedbi","završen")</f>
        <v>završen</v>
      </c>
      <c r="K448" s="55" t="s">
        <v>154</v>
      </c>
      <c r="L448" s="55" t="s">
        <v>154</v>
      </c>
      <c r="M448" s="58">
        <v>0.85</v>
      </c>
      <c r="N448" s="58">
        <v>0.15</v>
      </c>
      <c r="O448" s="59">
        <f>Ugovori_OPULJP3[[#This Row],[Bespovratna sredstva - Ukupno (EU+Nac) HRK
= Ukupna ugovorena vrijednost bespovratnih sredstava]]*Ugovori_OPULJP3[[#This Row],[EU STOPA SUFINANCIRANJA %
EU CO-FINANCING RATE %]]</f>
        <v>2772525.2569999998</v>
      </c>
      <c r="P448" s="60">
        <f>Ugovori_OPULJP3[[#This Row],[Bespovratna sredstva - EU dio - HRK]]/7.5345</f>
        <v>367977.33850952279</v>
      </c>
      <c r="Q448" s="59">
        <f>Ugovori_OPULJP3[[#This Row],[Bespovratna sredstva - Ukupno (EU+Nac) HRK
= Ukupna ugovorena vrijednost bespovratnih sredstava]]*Ugovori_OPULJP3[[#This Row],[STOPA NACIONALNOG SUFINANCIRANJA %]]</f>
        <v>489269.16299999994</v>
      </c>
      <c r="R448" s="60">
        <f>Ugovori_OPULJP3[[#This Row],[Bespovratna sredstva - Nacionalni dio - HRK]]/7.5345</f>
        <v>64937.177384033435</v>
      </c>
      <c r="S448" s="59">
        <v>3261794.42</v>
      </c>
      <c r="T448" s="60">
        <f>Ugovori_OPULJP3[[#This Row],[Bespovratna sredstva - Ukupno (EU+Nac) HRK
= Ukupna ugovorena vrijednost bespovratnih sredstava]]/7.5345</f>
        <v>432914.51589355629</v>
      </c>
      <c r="U448" s="59">
        <v>0</v>
      </c>
      <c r="V448" s="60">
        <f>Ugovori_OPULJP3[[#This Row],[Javni doprinos korisnika - HRK]]/7.5345</f>
        <v>0</v>
      </c>
      <c r="W448" s="59">
        <v>0</v>
      </c>
      <c r="X448" s="60">
        <f>Ugovori_OPULJP3[[#This Row],[Privatni doprinos korisnika - HRK]]/7.5345</f>
        <v>0</v>
      </c>
      <c r="Y448" s="61">
        <v>3261794.42</v>
      </c>
      <c r="Z448" s="62">
        <f>Ugovori_OPULJP3[[#This Row],[UKUPNI PRIHVATLJIVI IZDACI
TOTAL ELIGIBLE EXPENDITURE
= Bespovratna sredstva ukupno + doprinos korisnika
= Ukupni prihvatljivi troškovi
= Ukupna ugovorena vrijednost projekta HRK]]/7.5345</f>
        <v>432914.51589355629</v>
      </c>
      <c r="AA448" s="53" t="s">
        <v>37</v>
      </c>
      <c r="AB448" s="53" t="s">
        <v>34</v>
      </c>
      <c r="AC448" s="52" t="s">
        <v>1857</v>
      </c>
      <c r="AD448" s="52" t="s">
        <v>746</v>
      </c>
    </row>
    <row r="449" spans="1:30" ht="51" customHeight="1" x14ac:dyDescent="0.2">
      <c r="A449" s="50" t="s">
        <v>1858</v>
      </c>
      <c r="B449" s="51" t="s">
        <v>742</v>
      </c>
      <c r="C449" s="52" t="s">
        <v>743</v>
      </c>
      <c r="D449" s="52" t="s">
        <v>1113</v>
      </c>
      <c r="E449" s="53" t="s">
        <v>75</v>
      </c>
      <c r="F449" s="54" t="s">
        <v>1859</v>
      </c>
      <c r="G449" s="54" t="s">
        <v>1860</v>
      </c>
      <c r="H449" s="56">
        <v>43343</v>
      </c>
      <c r="I449" s="56">
        <v>44135</v>
      </c>
      <c r="J449" s="57" t="str">
        <f>IF(Ugovori_OPULJP3[[#This Row],[DATUM ZAVRŠETKA OPERACIJE]]&gt;DATE(2024,12,31),"u provedbi","završen")</f>
        <v>završen</v>
      </c>
      <c r="K449" s="55" t="s">
        <v>154</v>
      </c>
      <c r="L449" s="55" t="s">
        <v>154</v>
      </c>
      <c r="M449" s="58">
        <v>0.85</v>
      </c>
      <c r="N449" s="58">
        <v>0.15</v>
      </c>
      <c r="O449" s="59">
        <f>Ugovori_OPULJP3[[#This Row],[Bespovratna sredstva - Ukupno (EU+Nac) HRK
= Ukupna ugovorena vrijednost bespovratnih sredstava]]*Ugovori_OPULJP3[[#This Row],[EU STOPA SUFINANCIRANJA %
EU CO-FINANCING RATE %]]</f>
        <v>2138910.4879999999</v>
      </c>
      <c r="P449" s="60">
        <f>Ugovori_OPULJP3[[#This Row],[Bespovratna sredstva - EU dio - HRK]]/7.5345</f>
        <v>283882.20691485831</v>
      </c>
      <c r="Q449" s="59">
        <f>Ugovori_OPULJP3[[#This Row],[Bespovratna sredstva - Ukupno (EU+Nac) HRK
= Ukupna ugovorena vrijednost bespovratnih sredstava]]*Ugovori_OPULJP3[[#This Row],[STOPA NACIONALNOG SUFINANCIRANJA %]]</f>
        <v>377454.79199999996</v>
      </c>
      <c r="R449" s="60">
        <f>Ugovori_OPULJP3[[#This Row],[Bespovratna sredstva - Nacionalni dio - HRK]]/7.5345</f>
        <v>50096.860043798515</v>
      </c>
      <c r="S449" s="59">
        <v>2516365.2799999998</v>
      </c>
      <c r="T449" s="60">
        <f>Ugovori_OPULJP3[[#This Row],[Bespovratna sredstva - Ukupno (EU+Nac) HRK
= Ukupna ugovorena vrijednost bespovratnih sredstava]]/7.5345</f>
        <v>333979.06695865683</v>
      </c>
      <c r="U449" s="59">
        <v>0</v>
      </c>
      <c r="V449" s="60">
        <f>Ugovori_OPULJP3[[#This Row],[Javni doprinos korisnika - HRK]]/7.5345</f>
        <v>0</v>
      </c>
      <c r="W449" s="59">
        <v>0</v>
      </c>
      <c r="X449" s="60">
        <f>Ugovori_OPULJP3[[#This Row],[Privatni doprinos korisnika - HRK]]/7.5345</f>
        <v>0</v>
      </c>
      <c r="Y449" s="61">
        <v>2516365.2799999998</v>
      </c>
      <c r="Z449" s="62">
        <f>Ugovori_OPULJP3[[#This Row],[UKUPNI PRIHVATLJIVI IZDACI
TOTAL ELIGIBLE EXPENDITURE
= Bespovratna sredstva ukupno + doprinos korisnika
= Ukupni prihvatljivi troškovi
= Ukupna ugovorena vrijednost projekta HRK]]/7.5345</f>
        <v>333979.06695865683</v>
      </c>
      <c r="AA449" s="53" t="s">
        <v>37</v>
      </c>
      <c r="AB449" s="53" t="s">
        <v>34</v>
      </c>
      <c r="AC449" s="52" t="s">
        <v>1861</v>
      </c>
      <c r="AD449" s="52" t="s">
        <v>746</v>
      </c>
    </row>
    <row r="450" spans="1:30" ht="51" customHeight="1" x14ac:dyDescent="0.2">
      <c r="A450" s="50" t="s">
        <v>1862</v>
      </c>
      <c r="B450" s="51" t="s">
        <v>742</v>
      </c>
      <c r="C450" s="52" t="s">
        <v>743</v>
      </c>
      <c r="D450" s="52" t="s">
        <v>1113</v>
      </c>
      <c r="E450" s="53" t="s">
        <v>75</v>
      </c>
      <c r="F450" s="54" t="s">
        <v>1863</v>
      </c>
      <c r="G450" s="54" t="s">
        <v>1864</v>
      </c>
      <c r="H450" s="56">
        <v>43341</v>
      </c>
      <c r="I450" s="56">
        <v>44255</v>
      </c>
      <c r="J450" s="57" t="str">
        <f>IF(Ugovori_OPULJP3[[#This Row],[DATUM ZAVRŠETKA OPERACIJE]]&gt;DATE(2024,12,31),"u provedbi","završen")</f>
        <v>završen</v>
      </c>
      <c r="K450" s="55" t="s">
        <v>248</v>
      </c>
      <c r="L450" s="55" t="s">
        <v>248</v>
      </c>
      <c r="M450" s="58">
        <v>0.85</v>
      </c>
      <c r="N450" s="58">
        <v>0.15</v>
      </c>
      <c r="O450" s="59">
        <f>Ugovori_OPULJP3[[#This Row],[Bespovratna sredstva - Ukupno (EU+Nac) HRK
= Ukupna ugovorena vrijednost bespovratnih sredstava]]*Ugovori_OPULJP3[[#This Row],[EU STOPA SUFINANCIRANJA %
EU CO-FINANCING RATE %]]</f>
        <v>5752927.0494999997</v>
      </c>
      <c r="P450" s="60">
        <f>Ugovori_OPULJP3[[#This Row],[Bespovratna sredstva - EU dio - HRK]]/7.5345</f>
        <v>763544.63461410836</v>
      </c>
      <c r="Q450" s="59">
        <f>Ugovori_OPULJP3[[#This Row],[Bespovratna sredstva - Ukupno (EU+Nac) HRK
= Ukupna ugovorena vrijednost bespovratnih sredstava]]*Ugovori_OPULJP3[[#This Row],[STOPA NACIONALNOG SUFINANCIRANJA %]]</f>
        <v>1015222.4204999999</v>
      </c>
      <c r="R450" s="60">
        <f>Ugovori_OPULJP3[[#This Row],[Bespovratna sredstva - Nacionalni dio - HRK]]/7.5345</f>
        <v>134743.17081425441</v>
      </c>
      <c r="S450" s="59">
        <v>6768149.4699999997</v>
      </c>
      <c r="T450" s="60">
        <f>Ugovori_OPULJP3[[#This Row],[Bespovratna sredstva - Ukupno (EU+Nac) HRK
= Ukupna ugovorena vrijednost bespovratnih sredstava]]/7.5345</f>
        <v>898287.8054283628</v>
      </c>
      <c r="U450" s="59">
        <v>0</v>
      </c>
      <c r="V450" s="60">
        <f>Ugovori_OPULJP3[[#This Row],[Javni doprinos korisnika - HRK]]/7.5345</f>
        <v>0</v>
      </c>
      <c r="W450" s="59">
        <v>0</v>
      </c>
      <c r="X450" s="60">
        <f>Ugovori_OPULJP3[[#This Row],[Privatni doprinos korisnika - HRK]]/7.5345</f>
        <v>0</v>
      </c>
      <c r="Y450" s="61">
        <v>6768149.4699999997</v>
      </c>
      <c r="Z450" s="62">
        <f>Ugovori_OPULJP3[[#This Row],[UKUPNI PRIHVATLJIVI IZDACI
TOTAL ELIGIBLE EXPENDITURE
= Bespovratna sredstva ukupno + doprinos korisnika
= Ukupni prihvatljivi troškovi
= Ukupna ugovorena vrijednost projekta HRK]]/7.5345</f>
        <v>898287.8054283628</v>
      </c>
      <c r="AA450" s="53" t="s">
        <v>37</v>
      </c>
      <c r="AB450" s="53" t="s">
        <v>34</v>
      </c>
      <c r="AC450" s="52" t="s">
        <v>1865</v>
      </c>
      <c r="AD450" s="52" t="s">
        <v>746</v>
      </c>
    </row>
    <row r="451" spans="1:30" ht="51" customHeight="1" x14ac:dyDescent="0.2">
      <c r="A451" s="50" t="s">
        <v>1866</v>
      </c>
      <c r="B451" s="51" t="s">
        <v>742</v>
      </c>
      <c r="C451" s="52" t="s">
        <v>743</v>
      </c>
      <c r="D451" s="52" t="s">
        <v>1113</v>
      </c>
      <c r="E451" s="53" t="s">
        <v>75</v>
      </c>
      <c r="F451" s="54" t="s">
        <v>1867</v>
      </c>
      <c r="G451" s="54" t="s">
        <v>1868</v>
      </c>
      <c r="H451" s="56">
        <v>43410</v>
      </c>
      <c r="I451" s="56">
        <v>44322</v>
      </c>
      <c r="J451" s="57" t="str">
        <f>IF(Ugovori_OPULJP3[[#This Row],[DATUM ZAVRŠETKA OPERACIJE]]&gt;DATE(2024,12,31),"u provedbi","završen")</f>
        <v>završen</v>
      </c>
      <c r="K451" s="55" t="s">
        <v>248</v>
      </c>
      <c r="L451" s="55" t="s">
        <v>248</v>
      </c>
      <c r="M451" s="58">
        <v>0.85</v>
      </c>
      <c r="N451" s="58">
        <v>0.15</v>
      </c>
      <c r="O451" s="59">
        <f>Ugovori_OPULJP3[[#This Row],[Bespovratna sredstva - Ukupno (EU+Nac) HRK
= Ukupna ugovorena vrijednost bespovratnih sredstava]]*Ugovori_OPULJP3[[#This Row],[EU STOPA SUFINANCIRANJA %
EU CO-FINANCING RATE %]]</f>
        <v>3276256.0055</v>
      </c>
      <c r="P451" s="60">
        <f>Ugovori_OPULJP3[[#This Row],[Bespovratna sredstva - EU dio - HRK]]/7.5345</f>
        <v>434833.8981352445</v>
      </c>
      <c r="Q451" s="59">
        <f>Ugovori_OPULJP3[[#This Row],[Bespovratna sredstva - Ukupno (EU+Nac) HRK
= Ukupna ugovorena vrijednost bespovratnih sredstava]]*Ugovori_OPULJP3[[#This Row],[STOPA NACIONALNOG SUFINANCIRANJA %]]</f>
        <v>578162.82449999999</v>
      </c>
      <c r="R451" s="60">
        <f>Ugovori_OPULJP3[[#This Row],[Bespovratna sredstva - Nacionalni dio - HRK]]/7.5345</f>
        <v>76735.393788572561</v>
      </c>
      <c r="S451" s="59">
        <v>3854418.83</v>
      </c>
      <c r="T451" s="60">
        <f>Ugovori_OPULJP3[[#This Row],[Bespovratna sredstva - Ukupno (EU+Nac) HRK
= Ukupna ugovorena vrijednost bespovratnih sredstava]]/7.5345</f>
        <v>511569.29192381707</v>
      </c>
      <c r="U451" s="59">
        <v>0</v>
      </c>
      <c r="V451" s="60">
        <f>Ugovori_OPULJP3[[#This Row],[Javni doprinos korisnika - HRK]]/7.5345</f>
        <v>0</v>
      </c>
      <c r="W451" s="59">
        <v>0</v>
      </c>
      <c r="X451" s="60">
        <f>Ugovori_OPULJP3[[#This Row],[Privatni doprinos korisnika - HRK]]/7.5345</f>
        <v>0</v>
      </c>
      <c r="Y451" s="61">
        <v>3854418.83</v>
      </c>
      <c r="Z451" s="62">
        <f>Ugovori_OPULJP3[[#This Row],[UKUPNI PRIHVATLJIVI IZDACI
TOTAL ELIGIBLE EXPENDITURE
= Bespovratna sredstva ukupno + doprinos korisnika
= Ukupni prihvatljivi troškovi
= Ukupna ugovorena vrijednost projekta HRK]]/7.5345</f>
        <v>511569.29192381707</v>
      </c>
      <c r="AA451" s="53" t="s">
        <v>37</v>
      </c>
      <c r="AB451" s="53" t="s">
        <v>34</v>
      </c>
      <c r="AC451" s="52" t="s">
        <v>1869</v>
      </c>
      <c r="AD451" s="52" t="s">
        <v>746</v>
      </c>
    </row>
    <row r="452" spans="1:30" ht="51" customHeight="1" x14ac:dyDescent="0.2">
      <c r="A452" s="50" t="s">
        <v>1870</v>
      </c>
      <c r="B452" s="51" t="s">
        <v>742</v>
      </c>
      <c r="C452" s="52" t="s">
        <v>743</v>
      </c>
      <c r="D452" s="52" t="s">
        <v>1113</v>
      </c>
      <c r="E452" s="53" t="s">
        <v>75</v>
      </c>
      <c r="F452" s="54" t="s">
        <v>1871</v>
      </c>
      <c r="G452" s="54" t="s">
        <v>1039</v>
      </c>
      <c r="H452" s="56">
        <v>43448</v>
      </c>
      <c r="I452" s="56">
        <v>44361</v>
      </c>
      <c r="J452" s="57" t="str">
        <f>IF(Ugovori_OPULJP3[[#This Row],[DATUM ZAVRŠETKA OPERACIJE]]&gt;DATE(2024,12,31),"u provedbi","završen")</f>
        <v>završen</v>
      </c>
      <c r="K452" s="55" t="s">
        <v>370</v>
      </c>
      <c r="L452" s="55" t="s">
        <v>370</v>
      </c>
      <c r="M452" s="58">
        <v>0.85</v>
      </c>
      <c r="N452" s="58">
        <v>0.15</v>
      </c>
      <c r="O452" s="59">
        <f>Ugovori_OPULJP3[[#This Row],[Bespovratna sredstva - Ukupno (EU+Nac) HRK
= Ukupna ugovorena vrijednost bespovratnih sredstava]]*Ugovori_OPULJP3[[#This Row],[EU STOPA SUFINANCIRANJA %
EU CO-FINANCING RATE %]]</f>
        <v>2068156.4879999997</v>
      </c>
      <c r="P452" s="60">
        <f>Ugovori_OPULJP3[[#This Row],[Bespovratna sredstva - EU dio - HRK]]/7.5345</f>
        <v>274491.53732828982</v>
      </c>
      <c r="Q452" s="59">
        <f>Ugovori_OPULJP3[[#This Row],[Bespovratna sredstva - Ukupno (EU+Nac) HRK
= Ukupna ugovorena vrijednost bespovratnih sredstava]]*Ugovori_OPULJP3[[#This Row],[STOPA NACIONALNOG SUFINANCIRANJA %]]</f>
        <v>364968.79199999996</v>
      </c>
      <c r="R452" s="60">
        <f>Ugovori_OPULJP3[[#This Row],[Bespovratna sredstva - Nacionalni dio - HRK]]/7.5345</f>
        <v>48439.6830579335</v>
      </c>
      <c r="S452" s="59">
        <v>2433125.2799999998</v>
      </c>
      <c r="T452" s="60">
        <f>Ugovori_OPULJP3[[#This Row],[Bespovratna sredstva - Ukupno (EU+Nac) HRK
= Ukupna ugovorena vrijednost bespovratnih sredstava]]/7.5345</f>
        <v>322931.22038622334</v>
      </c>
      <c r="U452" s="59">
        <v>0</v>
      </c>
      <c r="V452" s="60">
        <f>Ugovori_OPULJP3[[#This Row],[Javni doprinos korisnika - HRK]]/7.5345</f>
        <v>0</v>
      </c>
      <c r="W452" s="59">
        <v>0</v>
      </c>
      <c r="X452" s="60">
        <f>Ugovori_OPULJP3[[#This Row],[Privatni doprinos korisnika - HRK]]/7.5345</f>
        <v>0</v>
      </c>
      <c r="Y452" s="61">
        <v>2433125.2799999998</v>
      </c>
      <c r="Z452" s="62">
        <f>Ugovori_OPULJP3[[#This Row],[UKUPNI PRIHVATLJIVI IZDACI
TOTAL ELIGIBLE EXPENDITURE
= Bespovratna sredstva ukupno + doprinos korisnika
= Ukupni prihvatljivi troškovi
= Ukupna ugovorena vrijednost projekta HRK]]/7.5345</f>
        <v>322931.22038622334</v>
      </c>
      <c r="AA452" s="53" t="s">
        <v>37</v>
      </c>
      <c r="AB452" s="53" t="s">
        <v>34</v>
      </c>
      <c r="AC452" s="52" t="s">
        <v>1872</v>
      </c>
      <c r="AD452" s="52" t="s">
        <v>746</v>
      </c>
    </row>
    <row r="453" spans="1:30" ht="51" customHeight="1" x14ac:dyDescent="0.2">
      <c r="A453" s="50" t="s">
        <v>1873</v>
      </c>
      <c r="B453" s="51" t="s">
        <v>742</v>
      </c>
      <c r="C453" s="52" t="s">
        <v>743</v>
      </c>
      <c r="D453" s="52" t="s">
        <v>1113</v>
      </c>
      <c r="E453" s="53" t="s">
        <v>75</v>
      </c>
      <c r="F453" s="54" t="s">
        <v>1874</v>
      </c>
      <c r="G453" s="54" t="s">
        <v>1875</v>
      </c>
      <c r="H453" s="56">
        <v>43448</v>
      </c>
      <c r="I453" s="56">
        <v>44361</v>
      </c>
      <c r="J453" s="57" t="str">
        <f>IF(Ugovori_OPULJP3[[#This Row],[DATUM ZAVRŠETKA OPERACIJE]]&gt;DATE(2024,12,31),"u provedbi","završen")</f>
        <v>završen</v>
      </c>
      <c r="K453" s="55" t="s">
        <v>337</v>
      </c>
      <c r="L453" s="55" t="s">
        <v>337</v>
      </c>
      <c r="M453" s="58">
        <v>0.85</v>
      </c>
      <c r="N453" s="58">
        <v>0.15</v>
      </c>
      <c r="O453" s="59">
        <f>Ugovori_OPULJP3[[#This Row],[Bespovratna sredstva - Ukupno (EU+Nac) HRK
= Ukupna ugovorena vrijednost bespovratnih sredstava]]*Ugovori_OPULJP3[[#This Row],[EU STOPA SUFINANCIRANJA %
EU CO-FINANCING RATE %]]</f>
        <v>1538618.3540000001</v>
      </c>
      <c r="P453" s="60">
        <f>Ugovori_OPULJP3[[#This Row],[Bespovratna sredstva - EU dio - HRK]]/7.5345</f>
        <v>204209.74902116929</v>
      </c>
      <c r="Q453" s="59">
        <f>Ugovori_OPULJP3[[#This Row],[Bespovratna sredstva - Ukupno (EU+Nac) HRK
= Ukupna ugovorena vrijednost bespovratnih sredstava]]*Ugovori_OPULJP3[[#This Row],[STOPA NACIONALNOG SUFINANCIRANJA %]]</f>
        <v>271520.886</v>
      </c>
      <c r="R453" s="60">
        <f>Ugovori_OPULJP3[[#This Row],[Bespovratna sredstva - Nacionalni dio - HRK]]/7.5345</f>
        <v>36037.014533147521</v>
      </c>
      <c r="S453" s="59">
        <v>1810139.24</v>
      </c>
      <c r="T453" s="60">
        <f>Ugovori_OPULJP3[[#This Row],[Bespovratna sredstva - Ukupno (EU+Nac) HRK
= Ukupna ugovorena vrijednost bespovratnih sredstava]]/7.5345</f>
        <v>240246.7635543168</v>
      </c>
      <c r="U453" s="59">
        <v>0</v>
      </c>
      <c r="V453" s="60">
        <f>Ugovori_OPULJP3[[#This Row],[Javni doprinos korisnika - HRK]]/7.5345</f>
        <v>0</v>
      </c>
      <c r="W453" s="59">
        <v>0</v>
      </c>
      <c r="X453" s="60">
        <f>Ugovori_OPULJP3[[#This Row],[Privatni doprinos korisnika - HRK]]/7.5345</f>
        <v>0</v>
      </c>
      <c r="Y453" s="61">
        <v>1810139.24</v>
      </c>
      <c r="Z453" s="62">
        <f>Ugovori_OPULJP3[[#This Row],[UKUPNI PRIHVATLJIVI IZDACI
TOTAL ELIGIBLE EXPENDITURE
= Bespovratna sredstva ukupno + doprinos korisnika
= Ukupni prihvatljivi troškovi
= Ukupna ugovorena vrijednost projekta HRK]]/7.5345</f>
        <v>240246.7635543168</v>
      </c>
      <c r="AA453" s="53" t="s">
        <v>37</v>
      </c>
      <c r="AB453" s="53" t="s">
        <v>34</v>
      </c>
      <c r="AC453" s="52" t="s">
        <v>1876</v>
      </c>
      <c r="AD453" s="52" t="s">
        <v>746</v>
      </c>
    </row>
    <row r="454" spans="1:30" ht="51" customHeight="1" x14ac:dyDescent="0.2">
      <c r="A454" s="50" t="s">
        <v>1877</v>
      </c>
      <c r="B454" s="51" t="s">
        <v>742</v>
      </c>
      <c r="C454" s="52" t="s">
        <v>743</v>
      </c>
      <c r="D454" s="52" t="s">
        <v>1113</v>
      </c>
      <c r="E454" s="53" t="s">
        <v>75</v>
      </c>
      <c r="F454" s="54" t="s">
        <v>1878</v>
      </c>
      <c r="G454" s="54" t="s">
        <v>1879</v>
      </c>
      <c r="H454" s="56">
        <v>43368</v>
      </c>
      <c r="I454" s="56">
        <v>44280</v>
      </c>
      <c r="J454" s="57" t="str">
        <f>IF(Ugovori_OPULJP3[[#This Row],[DATUM ZAVRŠETKA OPERACIJE]]&gt;DATE(2024,12,31),"u provedbi","završen")</f>
        <v>završen</v>
      </c>
      <c r="K454" s="55" t="s">
        <v>248</v>
      </c>
      <c r="L454" s="55" t="s">
        <v>248</v>
      </c>
      <c r="M454" s="58">
        <v>0.85</v>
      </c>
      <c r="N454" s="58">
        <v>0.15</v>
      </c>
      <c r="O454" s="59">
        <f>Ugovori_OPULJP3[[#This Row],[Bespovratna sredstva - Ukupno (EU+Nac) HRK
= Ukupna ugovorena vrijednost bespovratnih sredstava]]*Ugovori_OPULJP3[[#This Row],[EU STOPA SUFINANCIRANJA %
EU CO-FINANCING RATE %]]</f>
        <v>4055138.35</v>
      </c>
      <c r="P454" s="60">
        <f>Ugovori_OPULJP3[[#This Row],[Bespovratna sredstva - EU dio - HRK]]/7.5345</f>
        <v>538209.35032185283</v>
      </c>
      <c r="Q454" s="59">
        <f>Ugovori_OPULJP3[[#This Row],[Bespovratna sredstva - Ukupno (EU+Nac) HRK
= Ukupna ugovorena vrijednost bespovratnih sredstava]]*Ugovori_OPULJP3[[#This Row],[STOPA NACIONALNOG SUFINANCIRANJA %]]</f>
        <v>715612.65</v>
      </c>
      <c r="R454" s="60">
        <f>Ugovori_OPULJP3[[#This Row],[Bespovratna sredstva - Nacionalni dio - HRK]]/7.5345</f>
        <v>94978.120645032846</v>
      </c>
      <c r="S454" s="59">
        <v>4770751</v>
      </c>
      <c r="T454" s="60">
        <f>Ugovori_OPULJP3[[#This Row],[Bespovratna sredstva - Ukupno (EU+Nac) HRK
= Ukupna ugovorena vrijednost bespovratnih sredstava]]/7.5345</f>
        <v>633187.47096688568</v>
      </c>
      <c r="U454" s="59">
        <v>0</v>
      </c>
      <c r="V454" s="60">
        <f>Ugovori_OPULJP3[[#This Row],[Javni doprinos korisnika - HRK]]/7.5345</f>
        <v>0</v>
      </c>
      <c r="W454" s="59">
        <v>0</v>
      </c>
      <c r="X454" s="60">
        <f>Ugovori_OPULJP3[[#This Row],[Privatni doprinos korisnika - HRK]]/7.5345</f>
        <v>0</v>
      </c>
      <c r="Y454" s="61">
        <v>4770751</v>
      </c>
      <c r="Z454" s="62">
        <f>Ugovori_OPULJP3[[#This Row],[UKUPNI PRIHVATLJIVI IZDACI
TOTAL ELIGIBLE EXPENDITURE
= Bespovratna sredstva ukupno + doprinos korisnika
= Ukupni prihvatljivi troškovi
= Ukupna ugovorena vrijednost projekta HRK]]/7.5345</f>
        <v>633187.47096688568</v>
      </c>
      <c r="AA454" s="53" t="s">
        <v>37</v>
      </c>
      <c r="AB454" s="53" t="s">
        <v>34</v>
      </c>
      <c r="AC454" s="52" t="s">
        <v>1880</v>
      </c>
      <c r="AD454" s="52" t="s">
        <v>746</v>
      </c>
    </row>
    <row r="455" spans="1:30" ht="51" customHeight="1" x14ac:dyDescent="0.2">
      <c r="A455" s="50" t="s">
        <v>1881</v>
      </c>
      <c r="B455" s="51" t="s">
        <v>742</v>
      </c>
      <c r="C455" s="52" t="s">
        <v>743</v>
      </c>
      <c r="D455" s="52" t="s">
        <v>1113</v>
      </c>
      <c r="E455" s="53" t="s">
        <v>75</v>
      </c>
      <c r="F455" s="54" t="s">
        <v>1882</v>
      </c>
      <c r="G455" s="54" t="s">
        <v>1883</v>
      </c>
      <c r="H455" s="56">
        <v>43311</v>
      </c>
      <c r="I455" s="56">
        <v>44226</v>
      </c>
      <c r="J455" s="57" t="str">
        <f>IF(Ugovori_OPULJP3[[#This Row],[DATUM ZAVRŠETKA OPERACIJE]]&gt;DATE(2024,12,31),"u provedbi","završen")</f>
        <v>završen</v>
      </c>
      <c r="K455" s="55" t="s">
        <v>78</v>
      </c>
      <c r="L455" s="55" t="s">
        <v>78</v>
      </c>
      <c r="M455" s="58">
        <v>0.85</v>
      </c>
      <c r="N455" s="58">
        <v>0.15</v>
      </c>
      <c r="O455" s="59">
        <f>Ugovori_OPULJP3[[#This Row],[Bespovratna sredstva - Ukupno (EU+Nac) HRK
= Ukupna ugovorena vrijednost bespovratnih sredstava]]*Ugovori_OPULJP3[[#This Row],[EU STOPA SUFINANCIRANJA %
EU CO-FINANCING RATE %]]</f>
        <v>1511374.2050000001</v>
      </c>
      <c r="P455" s="60">
        <f>Ugovori_OPULJP3[[#This Row],[Bespovratna sredstva - EU dio - HRK]]/7.5345</f>
        <v>200593.82905302275</v>
      </c>
      <c r="Q455" s="59">
        <f>Ugovori_OPULJP3[[#This Row],[Bespovratna sredstva - Ukupno (EU+Nac) HRK
= Ukupna ugovorena vrijednost bespovratnih sredstava]]*Ugovori_OPULJP3[[#This Row],[STOPA NACIONALNOG SUFINANCIRANJA %]]</f>
        <v>266713.09499999997</v>
      </c>
      <c r="R455" s="60">
        <f>Ugovori_OPULJP3[[#This Row],[Bespovratna sredstva - Nacionalni dio - HRK]]/7.5345</f>
        <v>35398.911009356954</v>
      </c>
      <c r="S455" s="59">
        <v>1778087.3</v>
      </c>
      <c r="T455" s="60">
        <f>Ugovori_OPULJP3[[#This Row],[Bespovratna sredstva - Ukupno (EU+Nac) HRK
= Ukupna ugovorena vrijednost bespovratnih sredstava]]/7.5345</f>
        <v>235992.74006237971</v>
      </c>
      <c r="U455" s="59">
        <v>0</v>
      </c>
      <c r="V455" s="60">
        <f>Ugovori_OPULJP3[[#This Row],[Javni doprinos korisnika - HRK]]/7.5345</f>
        <v>0</v>
      </c>
      <c r="W455" s="59">
        <v>0</v>
      </c>
      <c r="X455" s="60">
        <f>Ugovori_OPULJP3[[#This Row],[Privatni doprinos korisnika - HRK]]/7.5345</f>
        <v>0</v>
      </c>
      <c r="Y455" s="61">
        <v>1778087.3</v>
      </c>
      <c r="Z455" s="62">
        <f>Ugovori_OPULJP3[[#This Row],[UKUPNI PRIHVATLJIVI IZDACI
TOTAL ELIGIBLE EXPENDITURE
= Bespovratna sredstva ukupno + doprinos korisnika
= Ukupni prihvatljivi troškovi
= Ukupna ugovorena vrijednost projekta HRK]]/7.5345</f>
        <v>235992.74006237971</v>
      </c>
      <c r="AA455" s="53" t="s">
        <v>37</v>
      </c>
      <c r="AB455" s="53" t="s">
        <v>34</v>
      </c>
      <c r="AC455" s="52" t="s">
        <v>1884</v>
      </c>
      <c r="AD455" s="52" t="s">
        <v>746</v>
      </c>
    </row>
    <row r="456" spans="1:30" ht="51" customHeight="1" x14ac:dyDescent="0.2">
      <c r="A456" s="50" t="s">
        <v>1885</v>
      </c>
      <c r="B456" s="51" t="s">
        <v>742</v>
      </c>
      <c r="C456" s="52" t="s">
        <v>743</v>
      </c>
      <c r="D456" s="52" t="s">
        <v>1113</v>
      </c>
      <c r="E456" s="53" t="s">
        <v>75</v>
      </c>
      <c r="F456" s="54" t="s">
        <v>1886</v>
      </c>
      <c r="G456" s="54" t="s">
        <v>1887</v>
      </c>
      <c r="H456" s="56">
        <v>43448</v>
      </c>
      <c r="I456" s="74">
        <v>44361</v>
      </c>
      <c r="J456" s="57" t="str">
        <f>IF(Ugovori_OPULJP3[[#This Row],[DATUM ZAVRŠETKA OPERACIJE]]&gt;DATE(2024,12,31),"u provedbi","završen")</f>
        <v>završen</v>
      </c>
      <c r="K456" s="55" t="s">
        <v>98</v>
      </c>
      <c r="L456" s="55" t="s">
        <v>98</v>
      </c>
      <c r="M456" s="58">
        <v>0.85</v>
      </c>
      <c r="N456" s="58">
        <v>0.15</v>
      </c>
      <c r="O456" s="59">
        <f>Ugovori_OPULJP3[[#This Row],[Bespovratna sredstva - Ukupno (EU+Nac) HRK
= Ukupna ugovorena vrijednost bespovratnih sredstava]]*Ugovori_OPULJP3[[#This Row],[EU STOPA SUFINANCIRANJA %
EU CO-FINANCING RATE %]]</f>
        <v>7331979.5550000006</v>
      </c>
      <c r="P456" s="60">
        <f>Ugovori_OPULJP3[[#This Row],[Bespovratna sredstva - EU dio - HRK]]/7.5345</f>
        <v>973120.91777822026</v>
      </c>
      <c r="Q456" s="59">
        <f>Ugovori_OPULJP3[[#This Row],[Bespovratna sredstva - Ukupno (EU+Nac) HRK
= Ukupna ugovorena vrijednost bespovratnih sredstava]]*Ugovori_OPULJP3[[#This Row],[STOPA NACIONALNOG SUFINANCIRANJA %]]</f>
        <v>1293878.7450000001</v>
      </c>
      <c r="R456" s="60">
        <f>Ugovori_OPULJP3[[#This Row],[Bespovratna sredstva - Nacionalni dio - HRK]]/7.5345</f>
        <v>171727.2207843918</v>
      </c>
      <c r="S456" s="59">
        <v>8625858.3000000007</v>
      </c>
      <c r="T456" s="60">
        <f>Ugovori_OPULJP3[[#This Row],[Bespovratna sredstva - Ukupno (EU+Nac) HRK
= Ukupna ugovorena vrijednost bespovratnih sredstava]]/7.5345</f>
        <v>1144848.138562612</v>
      </c>
      <c r="U456" s="59">
        <v>0</v>
      </c>
      <c r="V456" s="60">
        <f>Ugovori_OPULJP3[[#This Row],[Javni doprinos korisnika - HRK]]/7.5345</f>
        <v>0</v>
      </c>
      <c r="W456" s="59">
        <v>0</v>
      </c>
      <c r="X456" s="60">
        <f>Ugovori_OPULJP3[[#This Row],[Privatni doprinos korisnika - HRK]]/7.5345</f>
        <v>0</v>
      </c>
      <c r="Y456" s="61">
        <v>8625858.3000000007</v>
      </c>
      <c r="Z456" s="62">
        <f>Ugovori_OPULJP3[[#This Row],[UKUPNI PRIHVATLJIVI IZDACI
TOTAL ELIGIBLE EXPENDITURE
= Bespovratna sredstva ukupno + doprinos korisnika
= Ukupni prihvatljivi troškovi
= Ukupna ugovorena vrijednost projekta HRK]]/7.5345</f>
        <v>1144848.138562612</v>
      </c>
      <c r="AA456" s="53" t="s">
        <v>37</v>
      </c>
      <c r="AB456" s="53" t="s">
        <v>34</v>
      </c>
      <c r="AC456" s="52" t="s">
        <v>1888</v>
      </c>
      <c r="AD456" s="52" t="s">
        <v>746</v>
      </c>
    </row>
    <row r="457" spans="1:30" ht="51" customHeight="1" x14ac:dyDescent="0.2">
      <c r="A457" s="50" t="s">
        <v>1889</v>
      </c>
      <c r="B457" s="51" t="s">
        <v>742</v>
      </c>
      <c r="C457" s="52" t="s">
        <v>743</v>
      </c>
      <c r="D457" s="52" t="s">
        <v>1113</v>
      </c>
      <c r="E457" s="53" t="s">
        <v>75</v>
      </c>
      <c r="F457" s="54" t="s">
        <v>1890</v>
      </c>
      <c r="G457" s="54" t="s">
        <v>1891</v>
      </c>
      <c r="H457" s="56">
        <v>43482</v>
      </c>
      <c r="I457" s="56">
        <v>44394</v>
      </c>
      <c r="J457" s="57" t="str">
        <f>IF(Ugovori_OPULJP3[[#This Row],[DATUM ZAVRŠETKA OPERACIJE]]&gt;DATE(2024,12,31),"u provedbi","završen")</f>
        <v>završen</v>
      </c>
      <c r="K457" s="55" t="s">
        <v>83</v>
      </c>
      <c r="L457" s="55" t="s">
        <v>83</v>
      </c>
      <c r="M457" s="58">
        <v>0.85</v>
      </c>
      <c r="N457" s="58">
        <v>0.15</v>
      </c>
      <c r="O457" s="59">
        <f>Ugovori_OPULJP3[[#This Row],[Bespovratna sredstva - Ukupno (EU+Nac) HRK
= Ukupna ugovorena vrijednost bespovratnih sredstava]]*Ugovori_OPULJP3[[#This Row],[EU STOPA SUFINANCIRANJA %
EU CO-FINANCING RATE %]]</f>
        <v>2464070.9499999997</v>
      </c>
      <c r="P457" s="60">
        <f>Ugovori_OPULJP3[[#This Row],[Bespovratna sredstva - EU dio - HRK]]/7.5345</f>
        <v>327038.41661689559</v>
      </c>
      <c r="Q457" s="59">
        <f>Ugovori_OPULJP3[[#This Row],[Bespovratna sredstva - Ukupno (EU+Nac) HRK
= Ukupna ugovorena vrijednost bespovratnih sredstava]]*Ugovori_OPULJP3[[#This Row],[STOPA NACIONALNOG SUFINANCIRANJA %]]</f>
        <v>434836.05</v>
      </c>
      <c r="R457" s="60">
        <f>Ugovori_OPULJP3[[#This Row],[Bespovratna sredstva - Nacionalni dio - HRK]]/7.5345</f>
        <v>57712.661755922752</v>
      </c>
      <c r="S457" s="59">
        <v>2898907</v>
      </c>
      <c r="T457" s="60">
        <f>Ugovori_OPULJP3[[#This Row],[Bespovratna sredstva - Ukupno (EU+Nac) HRK
= Ukupna ugovorena vrijednost bespovratnih sredstava]]/7.5345</f>
        <v>384751.07837281836</v>
      </c>
      <c r="U457" s="59">
        <v>0</v>
      </c>
      <c r="V457" s="60">
        <f>Ugovori_OPULJP3[[#This Row],[Javni doprinos korisnika - HRK]]/7.5345</f>
        <v>0</v>
      </c>
      <c r="W457" s="59">
        <v>0</v>
      </c>
      <c r="X457" s="60">
        <f>Ugovori_OPULJP3[[#This Row],[Privatni doprinos korisnika - HRK]]/7.5345</f>
        <v>0</v>
      </c>
      <c r="Y457" s="61">
        <v>2898907</v>
      </c>
      <c r="Z457" s="62">
        <f>Ugovori_OPULJP3[[#This Row],[UKUPNI PRIHVATLJIVI IZDACI
TOTAL ELIGIBLE EXPENDITURE
= Bespovratna sredstva ukupno + doprinos korisnika
= Ukupni prihvatljivi troškovi
= Ukupna ugovorena vrijednost projekta HRK]]/7.5345</f>
        <v>384751.07837281836</v>
      </c>
      <c r="AA457" s="53" t="s">
        <v>37</v>
      </c>
      <c r="AB457" s="53" t="s">
        <v>34</v>
      </c>
      <c r="AC457" s="52" t="s">
        <v>1892</v>
      </c>
      <c r="AD457" s="52" t="s">
        <v>746</v>
      </c>
    </row>
    <row r="458" spans="1:30" ht="51" customHeight="1" x14ac:dyDescent="0.2">
      <c r="A458" s="50" t="s">
        <v>1893</v>
      </c>
      <c r="B458" s="51" t="s">
        <v>742</v>
      </c>
      <c r="C458" s="52" t="s">
        <v>743</v>
      </c>
      <c r="D458" s="52" t="s">
        <v>1113</v>
      </c>
      <c r="E458" s="53" t="s">
        <v>75</v>
      </c>
      <c r="F458" s="54" t="s">
        <v>1894</v>
      </c>
      <c r="G458" s="54" t="s">
        <v>1895</v>
      </c>
      <c r="H458" s="56">
        <v>43410</v>
      </c>
      <c r="I458" s="56">
        <v>44322</v>
      </c>
      <c r="J458" s="57" t="str">
        <f>IF(Ugovori_OPULJP3[[#This Row],[DATUM ZAVRŠETKA OPERACIJE]]&gt;DATE(2024,12,31),"u provedbi","završen")</f>
        <v>završen</v>
      </c>
      <c r="K458" s="55" t="s">
        <v>248</v>
      </c>
      <c r="L458" s="55" t="s">
        <v>248</v>
      </c>
      <c r="M458" s="58">
        <v>0.85</v>
      </c>
      <c r="N458" s="58">
        <v>0.15</v>
      </c>
      <c r="O458" s="59">
        <f>Ugovori_OPULJP3[[#This Row],[Bespovratna sredstva - Ukupno (EU+Nac) HRK
= Ukupna ugovorena vrijednost bespovratnih sredstava]]*Ugovori_OPULJP3[[#This Row],[EU STOPA SUFINANCIRANJA %
EU CO-FINANCING RATE %]]</f>
        <v>2835823.0825</v>
      </c>
      <c r="P458" s="60">
        <f>Ugovori_OPULJP3[[#This Row],[Bespovratna sredstva - EU dio - HRK]]/7.5345</f>
        <v>376378.40367642179</v>
      </c>
      <c r="Q458" s="59">
        <f>Ugovori_OPULJP3[[#This Row],[Bespovratna sredstva - Ukupno (EU+Nac) HRK
= Ukupna ugovorena vrijednost bespovratnih sredstava]]*Ugovori_OPULJP3[[#This Row],[STOPA NACIONALNOG SUFINANCIRANJA %]]</f>
        <v>500439.36749999999</v>
      </c>
      <c r="R458" s="60">
        <f>Ugovori_OPULJP3[[#This Row],[Bespovratna sredstva - Nacionalni dio - HRK]]/7.5345</f>
        <v>66419.718295839135</v>
      </c>
      <c r="S458" s="59">
        <v>3336262.45</v>
      </c>
      <c r="T458" s="60">
        <f>Ugovori_OPULJP3[[#This Row],[Bespovratna sredstva - Ukupno (EU+Nac) HRK
= Ukupna ugovorena vrijednost bespovratnih sredstava]]/7.5345</f>
        <v>442798.12197226094</v>
      </c>
      <c r="U458" s="59">
        <v>0</v>
      </c>
      <c r="V458" s="60">
        <f>Ugovori_OPULJP3[[#This Row],[Javni doprinos korisnika - HRK]]/7.5345</f>
        <v>0</v>
      </c>
      <c r="W458" s="59">
        <v>0</v>
      </c>
      <c r="X458" s="60">
        <f>Ugovori_OPULJP3[[#This Row],[Privatni doprinos korisnika - HRK]]/7.5345</f>
        <v>0</v>
      </c>
      <c r="Y458" s="61">
        <v>3336262.45</v>
      </c>
      <c r="Z458" s="62">
        <f>Ugovori_OPULJP3[[#This Row],[UKUPNI PRIHVATLJIVI IZDACI
TOTAL ELIGIBLE EXPENDITURE
= Bespovratna sredstva ukupno + doprinos korisnika
= Ukupni prihvatljivi troškovi
= Ukupna ugovorena vrijednost projekta HRK]]/7.5345</f>
        <v>442798.12197226094</v>
      </c>
      <c r="AA458" s="53" t="s">
        <v>37</v>
      </c>
      <c r="AB458" s="53" t="s">
        <v>34</v>
      </c>
      <c r="AC458" s="52" t="s">
        <v>1896</v>
      </c>
      <c r="AD458" s="52" t="s">
        <v>746</v>
      </c>
    </row>
    <row r="459" spans="1:30" ht="51" customHeight="1" x14ac:dyDescent="0.2">
      <c r="A459" s="50" t="s">
        <v>1897</v>
      </c>
      <c r="B459" s="51" t="s">
        <v>742</v>
      </c>
      <c r="C459" s="52" t="s">
        <v>743</v>
      </c>
      <c r="D459" s="52" t="s">
        <v>1113</v>
      </c>
      <c r="E459" s="53" t="s">
        <v>75</v>
      </c>
      <c r="F459" s="54" t="s">
        <v>1898</v>
      </c>
      <c r="G459" s="54" t="s">
        <v>1899</v>
      </c>
      <c r="H459" s="56">
        <v>43634</v>
      </c>
      <c r="I459" s="56">
        <v>44548</v>
      </c>
      <c r="J459" s="57" t="str">
        <f>IF(Ugovori_OPULJP3[[#This Row],[DATUM ZAVRŠETKA OPERACIJE]]&gt;DATE(2024,12,31),"u provedbi","završen")</f>
        <v>završen</v>
      </c>
      <c r="K459" s="55" t="s">
        <v>370</v>
      </c>
      <c r="L459" s="55" t="s">
        <v>370</v>
      </c>
      <c r="M459" s="58">
        <v>0.85</v>
      </c>
      <c r="N459" s="58">
        <v>0.15</v>
      </c>
      <c r="O459" s="59">
        <f>Ugovori_OPULJP3[[#This Row],[Bespovratna sredstva - Ukupno (EU+Nac) HRK
= Ukupna ugovorena vrijednost bespovratnih sredstava]]*Ugovori_OPULJP3[[#This Row],[EU STOPA SUFINANCIRANJA %
EU CO-FINANCING RATE %]]</f>
        <v>3071809.1944999998</v>
      </c>
      <c r="P459" s="60">
        <f>Ugovori_OPULJP3[[#This Row],[Bespovratna sredstva - EU dio - HRK]]/7.5345</f>
        <v>407699.14320791024</v>
      </c>
      <c r="Q459" s="59">
        <f>Ugovori_OPULJP3[[#This Row],[Bespovratna sredstva - Ukupno (EU+Nac) HRK
= Ukupna ugovorena vrijednost bespovratnih sredstava]]*Ugovori_OPULJP3[[#This Row],[STOPA NACIONALNOG SUFINANCIRANJA %]]</f>
        <v>542083.97549999994</v>
      </c>
      <c r="R459" s="60">
        <f>Ugovori_OPULJP3[[#This Row],[Bespovratna sredstva - Nacionalni dio - HRK]]/7.5345</f>
        <v>71946.907624925327</v>
      </c>
      <c r="S459" s="59">
        <v>3613893.17</v>
      </c>
      <c r="T459" s="60">
        <f>Ugovori_OPULJP3[[#This Row],[Bespovratna sredstva - Ukupno (EU+Nac) HRK
= Ukupna ugovorena vrijednost bespovratnih sredstava]]/7.5345</f>
        <v>479646.05083283561</v>
      </c>
      <c r="U459" s="59">
        <v>0</v>
      </c>
      <c r="V459" s="60">
        <f>Ugovori_OPULJP3[[#This Row],[Javni doprinos korisnika - HRK]]/7.5345</f>
        <v>0</v>
      </c>
      <c r="W459" s="59">
        <v>0</v>
      </c>
      <c r="X459" s="60">
        <f>Ugovori_OPULJP3[[#This Row],[Privatni doprinos korisnika - HRK]]/7.5345</f>
        <v>0</v>
      </c>
      <c r="Y459" s="61">
        <v>3613893.17</v>
      </c>
      <c r="Z459" s="62">
        <f>Ugovori_OPULJP3[[#This Row],[UKUPNI PRIHVATLJIVI IZDACI
TOTAL ELIGIBLE EXPENDITURE
= Bespovratna sredstva ukupno + doprinos korisnika
= Ukupni prihvatljivi troškovi
= Ukupna ugovorena vrijednost projekta HRK]]/7.5345</f>
        <v>479646.05083283561</v>
      </c>
      <c r="AA459" s="53" t="s">
        <v>37</v>
      </c>
      <c r="AB459" s="53" t="s">
        <v>34</v>
      </c>
      <c r="AC459" s="52" t="s">
        <v>1900</v>
      </c>
      <c r="AD459" s="52" t="s">
        <v>746</v>
      </c>
    </row>
    <row r="460" spans="1:30" ht="51" customHeight="1" x14ac:dyDescent="0.2">
      <c r="A460" s="50" t="s">
        <v>1901</v>
      </c>
      <c r="B460" s="51" t="s">
        <v>742</v>
      </c>
      <c r="C460" s="52" t="s">
        <v>743</v>
      </c>
      <c r="D460" s="52" t="s">
        <v>1113</v>
      </c>
      <c r="E460" s="53" t="s">
        <v>75</v>
      </c>
      <c r="F460" s="54" t="s">
        <v>1902</v>
      </c>
      <c r="G460" s="54" t="s">
        <v>1903</v>
      </c>
      <c r="H460" s="56">
        <v>43410</v>
      </c>
      <c r="I460" s="56">
        <v>44202</v>
      </c>
      <c r="J460" s="57" t="str">
        <f>IF(Ugovori_OPULJP3[[#This Row],[DATUM ZAVRŠETKA OPERACIJE]]&gt;DATE(2024,12,31),"u provedbi","završen")</f>
        <v>završen</v>
      </c>
      <c r="K460" s="55" t="s">
        <v>248</v>
      </c>
      <c r="L460" s="55" t="s">
        <v>248</v>
      </c>
      <c r="M460" s="58">
        <v>0.85</v>
      </c>
      <c r="N460" s="58">
        <v>0.15</v>
      </c>
      <c r="O460" s="59">
        <f>Ugovori_OPULJP3[[#This Row],[Bespovratna sredstva - Ukupno (EU+Nac) HRK
= Ukupna ugovorena vrijednost bespovratnih sredstava]]*Ugovori_OPULJP3[[#This Row],[EU STOPA SUFINANCIRANJA %
EU CO-FINANCING RATE %]]</f>
        <v>7656226.25</v>
      </c>
      <c r="P460" s="60">
        <f>Ugovori_OPULJP3[[#This Row],[Bespovratna sredstva - EU dio - HRK]]/7.5345</f>
        <v>1016155.8497577808</v>
      </c>
      <c r="Q460" s="59">
        <f>Ugovori_OPULJP3[[#This Row],[Bespovratna sredstva - Ukupno (EU+Nac) HRK
= Ukupna ugovorena vrijednost bespovratnih sredstava]]*Ugovori_OPULJP3[[#This Row],[STOPA NACIONALNOG SUFINANCIRANJA %]]</f>
        <v>1351098.75</v>
      </c>
      <c r="R460" s="60">
        <f>Ugovori_OPULJP3[[#This Row],[Bespovratna sredstva - Nacionalni dio - HRK]]/7.5345</f>
        <v>179321.62054549073</v>
      </c>
      <c r="S460" s="59">
        <v>9007325</v>
      </c>
      <c r="T460" s="60">
        <f>Ugovori_OPULJP3[[#This Row],[Bespovratna sredstva - Ukupno (EU+Nac) HRK
= Ukupna ugovorena vrijednost bespovratnih sredstava]]/7.5345</f>
        <v>1195477.4703032717</v>
      </c>
      <c r="U460" s="59">
        <v>0</v>
      </c>
      <c r="V460" s="60">
        <f>Ugovori_OPULJP3[[#This Row],[Javni doprinos korisnika - HRK]]/7.5345</f>
        <v>0</v>
      </c>
      <c r="W460" s="59">
        <v>0</v>
      </c>
      <c r="X460" s="60">
        <f>Ugovori_OPULJP3[[#This Row],[Privatni doprinos korisnika - HRK]]/7.5345</f>
        <v>0</v>
      </c>
      <c r="Y460" s="61">
        <v>9007325</v>
      </c>
      <c r="Z460" s="62">
        <f>Ugovori_OPULJP3[[#This Row],[UKUPNI PRIHVATLJIVI IZDACI
TOTAL ELIGIBLE EXPENDITURE
= Bespovratna sredstva ukupno + doprinos korisnika
= Ukupni prihvatljivi troškovi
= Ukupna ugovorena vrijednost projekta HRK]]/7.5345</f>
        <v>1195477.4703032717</v>
      </c>
      <c r="AA460" s="53" t="s">
        <v>37</v>
      </c>
      <c r="AB460" s="53" t="s">
        <v>34</v>
      </c>
      <c r="AC460" s="52" t="s">
        <v>1904</v>
      </c>
      <c r="AD460" s="52" t="s">
        <v>746</v>
      </c>
    </row>
    <row r="461" spans="1:30" ht="51" customHeight="1" x14ac:dyDescent="0.2">
      <c r="A461" s="50" t="s">
        <v>1905</v>
      </c>
      <c r="B461" s="51" t="s">
        <v>742</v>
      </c>
      <c r="C461" s="52" t="s">
        <v>743</v>
      </c>
      <c r="D461" s="52" t="s">
        <v>1113</v>
      </c>
      <c r="E461" s="53" t="s">
        <v>75</v>
      </c>
      <c r="F461" s="54" t="s">
        <v>1906</v>
      </c>
      <c r="G461" s="54" t="s">
        <v>1907</v>
      </c>
      <c r="H461" s="56">
        <v>43370</v>
      </c>
      <c r="I461" s="56">
        <v>44282</v>
      </c>
      <c r="J461" s="57" t="str">
        <f>IF(Ugovori_OPULJP3[[#This Row],[DATUM ZAVRŠETKA OPERACIJE]]&gt;DATE(2024,12,31),"u provedbi","završen")</f>
        <v>završen</v>
      </c>
      <c r="K461" s="55" t="s">
        <v>83</v>
      </c>
      <c r="L461" s="55" t="s">
        <v>83</v>
      </c>
      <c r="M461" s="58">
        <v>0.85</v>
      </c>
      <c r="N461" s="58">
        <v>0.15</v>
      </c>
      <c r="O461" s="59">
        <f>Ugovori_OPULJP3[[#This Row],[Bespovratna sredstva - Ukupno (EU+Nac) HRK
= Ukupna ugovorena vrijednost bespovratnih sredstava]]*Ugovori_OPULJP3[[#This Row],[EU STOPA SUFINANCIRANJA %
EU CO-FINANCING RATE %]]</f>
        <v>1662998.0719999999</v>
      </c>
      <c r="P461" s="60">
        <f>Ugovori_OPULJP3[[#This Row],[Bespovratna sredstva - EU dio - HRK]]/7.5345</f>
        <v>220717.77450394849</v>
      </c>
      <c r="Q461" s="59">
        <f>Ugovori_OPULJP3[[#This Row],[Bespovratna sredstva - Ukupno (EU+Nac) HRK
= Ukupna ugovorena vrijednost bespovratnih sredstava]]*Ugovori_OPULJP3[[#This Row],[STOPA NACIONALNOG SUFINANCIRANJA %]]</f>
        <v>293470.24800000002</v>
      </c>
      <c r="R461" s="60">
        <f>Ugovori_OPULJP3[[#This Row],[Bespovratna sredstva - Nacionalni dio - HRK]]/7.5345</f>
        <v>38950.195500696798</v>
      </c>
      <c r="S461" s="59">
        <v>1956468.32</v>
      </c>
      <c r="T461" s="60">
        <f>Ugovori_OPULJP3[[#This Row],[Bespovratna sredstva - Ukupno (EU+Nac) HRK
= Ukupna ugovorena vrijednost bespovratnih sredstava]]/7.5345</f>
        <v>259667.97000464529</v>
      </c>
      <c r="U461" s="59">
        <v>0</v>
      </c>
      <c r="V461" s="60">
        <f>Ugovori_OPULJP3[[#This Row],[Javni doprinos korisnika - HRK]]/7.5345</f>
        <v>0</v>
      </c>
      <c r="W461" s="59">
        <v>0</v>
      </c>
      <c r="X461" s="60">
        <f>Ugovori_OPULJP3[[#This Row],[Privatni doprinos korisnika - HRK]]/7.5345</f>
        <v>0</v>
      </c>
      <c r="Y461" s="61">
        <v>1956468.32</v>
      </c>
      <c r="Z461" s="62">
        <f>Ugovori_OPULJP3[[#This Row],[UKUPNI PRIHVATLJIVI IZDACI
TOTAL ELIGIBLE EXPENDITURE
= Bespovratna sredstva ukupno + doprinos korisnika
= Ukupni prihvatljivi troškovi
= Ukupna ugovorena vrijednost projekta HRK]]/7.5345</f>
        <v>259667.97000464529</v>
      </c>
      <c r="AA461" s="53" t="s">
        <v>37</v>
      </c>
      <c r="AB461" s="53" t="s">
        <v>34</v>
      </c>
      <c r="AC461" s="52" t="s">
        <v>1908</v>
      </c>
      <c r="AD461" s="52" t="s">
        <v>746</v>
      </c>
    </row>
    <row r="462" spans="1:30" ht="51" customHeight="1" x14ac:dyDescent="0.2">
      <c r="A462" s="50" t="s">
        <v>1909</v>
      </c>
      <c r="B462" s="51" t="s">
        <v>742</v>
      </c>
      <c r="C462" s="52" t="s">
        <v>743</v>
      </c>
      <c r="D462" s="52" t="s">
        <v>1113</v>
      </c>
      <c r="E462" s="53" t="s">
        <v>75</v>
      </c>
      <c r="F462" s="54" t="s">
        <v>1910</v>
      </c>
      <c r="G462" s="54" t="s">
        <v>1090</v>
      </c>
      <c r="H462" s="56">
        <v>43409</v>
      </c>
      <c r="I462" s="56">
        <v>44321</v>
      </c>
      <c r="J462" s="57" t="str">
        <f>IF(Ugovori_OPULJP3[[#This Row],[DATUM ZAVRŠETKA OPERACIJE]]&gt;DATE(2024,12,31),"u provedbi","završen")</f>
        <v>završen</v>
      </c>
      <c r="K462" s="55" t="s">
        <v>83</v>
      </c>
      <c r="L462" s="55" t="s">
        <v>83</v>
      </c>
      <c r="M462" s="58">
        <v>0.85</v>
      </c>
      <c r="N462" s="58">
        <v>0.15</v>
      </c>
      <c r="O462" s="59">
        <f>Ugovori_OPULJP3[[#This Row],[Bespovratna sredstva - Ukupno (EU+Nac) HRK
= Ukupna ugovorena vrijednost bespovratnih sredstava]]*Ugovori_OPULJP3[[#This Row],[EU STOPA SUFINANCIRANJA %
EU CO-FINANCING RATE %]]</f>
        <v>1392008.2119999998</v>
      </c>
      <c r="P462" s="60">
        <f>Ugovori_OPULJP3[[#This Row],[Bespovratna sredstva - EU dio - HRK]]/7.5345</f>
        <v>184751.23923286214</v>
      </c>
      <c r="Q462" s="59">
        <f>Ugovori_OPULJP3[[#This Row],[Bespovratna sredstva - Ukupno (EU+Nac) HRK
= Ukupna ugovorena vrijednost bespovratnih sredstava]]*Ugovori_OPULJP3[[#This Row],[STOPA NACIONALNOG SUFINANCIRANJA %]]</f>
        <v>245648.50799999997</v>
      </c>
      <c r="R462" s="60">
        <f>Ugovori_OPULJP3[[#This Row],[Bespovratna sredstva - Nacionalni dio - HRK]]/7.5345</f>
        <v>32603.159864622728</v>
      </c>
      <c r="S462" s="59">
        <v>1637656.72</v>
      </c>
      <c r="T462" s="60">
        <f>Ugovori_OPULJP3[[#This Row],[Bespovratna sredstva - Ukupno (EU+Nac) HRK
= Ukupna ugovorena vrijednost bespovratnih sredstava]]/7.5345</f>
        <v>217354.39909748489</v>
      </c>
      <c r="U462" s="59">
        <v>0</v>
      </c>
      <c r="V462" s="60">
        <f>Ugovori_OPULJP3[[#This Row],[Javni doprinos korisnika - HRK]]/7.5345</f>
        <v>0</v>
      </c>
      <c r="W462" s="59">
        <v>0</v>
      </c>
      <c r="X462" s="60">
        <f>Ugovori_OPULJP3[[#This Row],[Privatni doprinos korisnika - HRK]]/7.5345</f>
        <v>0</v>
      </c>
      <c r="Y462" s="61">
        <v>1637656.72</v>
      </c>
      <c r="Z462" s="62">
        <f>Ugovori_OPULJP3[[#This Row],[UKUPNI PRIHVATLJIVI IZDACI
TOTAL ELIGIBLE EXPENDITURE
= Bespovratna sredstva ukupno + doprinos korisnika
= Ukupni prihvatljivi troškovi
= Ukupna ugovorena vrijednost projekta HRK]]/7.5345</f>
        <v>217354.39909748489</v>
      </c>
      <c r="AA462" s="53" t="s">
        <v>37</v>
      </c>
      <c r="AB462" s="53" t="s">
        <v>34</v>
      </c>
      <c r="AC462" s="52" t="s">
        <v>1911</v>
      </c>
      <c r="AD462" s="52" t="s">
        <v>746</v>
      </c>
    </row>
    <row r="463" spans="1:30" ht="51" customHeight="1" x14ac:dyDescent="0.2">
      <c r="A463" s="50" t="s">
        <v>1912</v>
      </c>
      <c r="B463" s="51" t="s">
        <v>742</v>
      </c>
      <c r="C463" s="52" t="s">
        <v>743</v>
      </c>
      <c r="D463" s="52" t="s">
        <v>1113</v>
      </c>
      <c r="E463" s="53" t="s">
        <v>75</v>
      </c>
      <c r="F463" s="54" t="s">
        <v>1913</v>
      </c>
      <c r="G463" s="54" t="s">
        <v>1914</v>
      </c>
      <c r="H463" s="56">
        <v>43482</v>
      </c>
      <c r="I463" s="56">
        <v>44364</v>
      </c>
      <c r="J463" s="57" t="str">
        <f>IF(Ugovori_OPULJP3[[#This Row],[DATUM ZAVRŠETKA OPERACIJE]]&gt;DATE(2024,12,31),"u provedbi","završen")</f>
        <v>završen</v>
      </c>
      <c r="K463" s="55" t="s">
        <v>154</v>
      </c>
      <c r="L463" s="55" t="s">
        <v>154</v>
      </c>
      <c r="M463" s="58">
        <v>0.85</v>
      </c>
      <c r="N463" s="58">
        <v>0.15</v>
      </c>
      <c r="O463" s="59">
        <f>Ugovori_OPULJP3[[#This Row],[Bespovratna sredstva - Ukupno (EU+Nac) HRK
= Ukupna ugovorena vrijednost bespovratnih sredstava]]*Ugovori_OPULJP3[[#This Row],[EU STOPA SUFINANCIRANJA %
EU CO-FINANCING RATE %]]</f>
        <v>1759148.814</v>
      </c>
      <c r="P463" s="60">
        <f>Ugovori_OPULJP3[[#This Row],[Bespovratna sredstva - EU dio - HRK]]/7.5345</f>
        <v>233479.17101333864</v>
      </c>
      <c r="Q463" s="59">
        <f>Ugovori_OPULJP3[[#This Row],[Bespovratna sredstva - Ukupno (EU+Nac) HRK
= Ukupna ugovorena vrijednost bespovratnih sredstava]]*Ugovori_OPULJP3[[#This Row],[STOPA NACIONALNOG SUFINANCIRANJA %]]</f>
        <v>310438.02600000001</v>
      </c>
      <c r="R463" s="60">
        <f>Ugovori_OPULJP3[[#This Row],[Bespovratna sredstva - Nacionalni dio - HRK]]/7.5345</f>
        <v>41202.206649412699</v>
      </c>
      <c r="S463" s="59">
        <v>2069586.84</v>
      </c>
      <c r="T463" s="60">
        <f>Ugovori_OPULJP3[[#This Row],[Bespovratna sredstva - Ukupno (EU+Nac) HRK
= Ukupna ugovorena vrijednost bespovratnih sredstava]]/7.5345</f>
        <v>274681.37766275136</v>
      </c>
      <c r="U463" s="59">
        <v>0</v>
      </c>
      <c r="V463" s="60">
        <f>Ugovori_OPULJP3[[#This Row],[Javni doprinos korisnika - HRK]]/7.5345</f>
        <v>0</v>
      </c>
      <c r="W463" s="59">
        <v>0</v>
      </c>
      <c r="X463" s="60">
        <f>Ugovori_OPULJP3[[#This Row],[Privatni doprinos korisnika - HRK]]/7.5345</f>
        <v>0</v>
      </c>
      <c r="Y463" s="61">
        <v>2069586.84</v>
      </c>
      <c r="Z463" s="62">
        <f>Ugovori_OPULJP3[[#This Row],[UKUPNI PRIHVATLJIVI IZDACI
TOTAL ELIGIBLE EXPENDITURE
= Bespovratna sredstva ukupno + doprinos korisnika
= Ukupni prihvatljivi troškovi
= Ukupna ugovorena vrijednost projekta HRK]]/7.5345</f>
        <v>274681.37766275136</v>
      </c>
      <c r="AA463" s="53" t="s">
        <v>37</v>
      </c>
      <c r="AB463" s="53" t="s">
        <v>34</v>
      </c>
      <c r="AC463" s="52" t="s">
        <v>1915</v>
      </c>
      <c r="AD463" s="52" t="s">
        <v>746</v>
      </c>
    </row>
    <row r="464" spans="1:30" ht="51" customHeight="1" x14ac:dyDescent="0.2">
      <c r="A464" s="50" t="s">
        <v>1916</v>
      </c>
      <c r="B464" s="51" t="s">
        <v>742</v>
      </c>
      <c r="C464" s="52" t="s">
        <v>743</v>
      </c>
      <c r="D464" s="52" t="s">
        <v>1113</v>
      </c>
      <c r="E464" s="53" t="s">
        <v>75</v>
      </c>
      <c r="F464" s="54" t="s">
        <v>1917</v>
      </c>
      <c r="G464" s="54" t="s">
        <v>1918</v>
      </c>
      <c r="H464" s="56">
        <v>43410</v>
      </c>
      <c r="I464" s="56">
        <v>44322</v>
      </c>
      <c r="J464" s="57" t="str">
        <f>IF(Ugovori_OPULJP3[[#This Row],[DATUM ZAVRŠETKA OPERACIJE]]&gt;DATE(2024,12,31),"u provedbi","završen")</f>
        <v>završen</v>
      </c>
      <c r="K464" s="55" t="s">
        <v>248</v>
      </c>
      <c r="L464" s="55" t="s">
        <v>248</v>
      </c>
      <c r="M464" s="58">
        <v>0.85</v>
      </c>
      <c r="N464" s="58">
        <v>0.15</v>
      </c>
      <c r="O464" s="59">
        <f>Ugovori_OPULJP3[[#This Row],[Bespovratna sredstva - Ukupno (EU+Nac) HRK
= Ukupna ugovorena vrijednost bespovratnih sredstava]]*Ugovori_OPULJP3[[#This Row],[EU STOPA SUFINANCIRANJA %
EU CO-FINANCING RATE %]]</f>
        <v>1787580.6850000001</v>
      </c>
      <c r="P464" s="60">
        <f>Ugovori_OPULJP3[[#This Row],[Bespovratna sredstva - EU dio - HRK]]/7.5345</f>
        <v>237252.72878094099</v>
      </c>
      <c r="Q464" s="59">
        <f>Ugovori_OPULJP3[[#This Row],[Bespovratna sredstva - Ukupno (EU+Nac) HRK
= Ukupna ugovorena vrijednost bespovratnih sredstava]]*Ugovori_OPULJP3[[#This Row],[STOPA NACIONALNOG SUFINANCIRANJA %]]</f>
        <v>315455.41499999998</v>
      </c>
      <c r="R464" s="60">
        <f>Ugovori_OPULJP3[[#This Row],[Bespovratna sredstva - Nacionalni dio - HRK]]/7.5345</f>
        <v>41868.128608401348</v>
      </c>
      <c r="S464" s="59">
        <v>2103036.1</v>
      </c>
      <c r="T464" s="60">
        <f>Ugovori_OPULJP3[[#This Row],[Bespovratna sredstva - Ukupno (EU+Nac) HRK
= Ukupna ugovorena vrijednost bespovratnih sredstava]]/7.5345</f>
        <v>279120.85738934233</v>
      </c>
      <c r="U464" s="59">
        <v>0</v>
      </c>
      <c r="V464" s="60">
        <f>Ugovori_OPULJP3[[#This Row],[Javni doprinos korisnika - HRK]]/7.5345</f>
        <v>0</v>
      </c>
      <c r="W464" s="59">
        <v>0</v>
      </c>
      <c r="X464" s="60">
        <f>Ugovori_OPULJP3[[#This Row],[Privatni doprinos korisnika - HRK]]/7.5345</f>
        <v>0</v>
      </c>
      <c r="Y464" s="61">
        <v>2103036.1</v>
      </c>
      <c r="Z464" s="62">
        <f>Ugovori_OPULJP3[[#This Row],[UKUPNI PRIHVATLJIVI IZDACI
TOTAL ELIGIBLE EXPENDITURE
= Bespovratna sredstva ukupno + doprinos korisnika
= Ukupni prihvatljivi troškovi
= Ukupna ugovorena vrijednost projekta HRK]]/7.5345</f>
        <v>279120.85738934233</v>
      </c>
      <c r="AA464" s="53" t="s">
        <v>37</v>
      </c>
      <c r="AB464" s="53" t="s">
        <v>34</v>
      </c>
      <c r="AC464" s="52" t="s">
        <v>1919</v>
      </c>
      <c r="AD464" s="52" t="s">
        <v>746</v>
      </c>
    </row>
    <row r="465" spans="1:30" ht="51" customHeight="1" x14ac:dyDescent="0.2">
      <c r="A465" s="50" t="s">
        <v>1920</v>
      </c>
      <c r="B465" s="51" t="s">
        <v>742</v>
      </c>
      <c r="C465" s="52" t="s">
        <v>743</v>
      </c>
      <c r="D465" s="52" t="s">
        <v>1113</v>
      </c>
      <c r="E465" s="53" t="s">
        <v>75</v>
      </c>
      <c r="F465" s="54" t="s">
        <v>1921</v>
      </c>
      <c r="G465" s="54" t="s">
        <v>1922</v>
      </c>
      <c r="H465" s="56">
        <v>43315</v>
      </c>
      <c r="I465" s="56">
        <v>44230</v>
      </c>
      <c r="J465" s="57" t="str">
        <f>IF(Ugovori_OPULJP3[[#This Row],[DATUM ZAVRŠETKA OPERACIJE]]&gt;DATE(2024,12,31),"u provedbi","završen")</f>
        <v>završen</v>
      </c>
      <c r="K465" s="55" t="s">
        <v>248</v>
      </c>
      <c r="L465" s="55" t="s">
        <v>248</v>
      </c>
      <c r="M465" s="58">
        <v>0.85</v>
      </c>
      <c r="N465" s="58">
        <v>0.15</v>
      </c>
      <c r="O465" s="59">
        <f>Ugovori_OPULJP3[[#This Row],[Bespovratna sredstva - Ukupno (EU+Nac) HRK
= Ukupna ugovorena vrijednost bespovratnih sredstava]]*Ugovori_OPULJP3[[#This Row],[EU STOPA SUFINANCIRANJA %
EU CO-FINANCING RATE %]]</f>
        <v>2307078.5</v>
      </c>
      <c r="P465" s="60">
        <f>Ugovori_OPULJP3[[#This Row],[Bespovratna sredstva - EU dio - HRK]]/7.5345</f>
        <v>306201.93775300286</v>
      </c>
      <c r="Q465" s="59">
        <f>Ugovori_OPULJP3[[#This Row],[Bespovratna sredstva - Ukupno (EU+Nac) HRK
= Ukupna ugovorena vrijednost bespovratnih sredstava]]*Ugovori_OPULJP3[[#This Row],[STOPA NACIONALNOG SUFINANCIRANJA %]]</f>
        <v>407131.5</v>
      </c>
      <c r="R465" s="60">
        <f>Ugovori_OPULJP3[[#This Row],[Bespovratna sredstva - Nacionalni dio - HRK]]/7.5345</f>
        <v>54035.636074059323</v>
      </c>
      <c r="S465" s="59">
        <v>2714210</v>
      </c>
      <c r="T465" s="60">
        <f>Ugovori_OPULJP3[[#This Row],[Bespovratna sredstva - Ukupno (EU+Nac) HRK
= Ukupna ugovorena vrijednost bespovratnih sredstava]]/7.5345</f>
        <v>360237.57382706215</v>
      </c>
      <c r="U465" s="59">
        <v>0</v>
      </c>
      <c r="V465" s="60">
        <f>Ugovori_OPULJP3[[#This Row],[Javni doprinos korisnika - HRK]]/7.5345</f>
        <v>0</v>
      </c>
      <c r="W465" s="59">
        <v>0</v>
      </c>
      <c r="X465" s="60">
        <f>Ugovori_OPULJP3[[#This Row],[Privatni doprinos korisnika - HRK]]/7.5345</f>
        <v>0</v>
      </c>
      <c r="Y465" s="61">
        <v>2714210</v>
      </c>
      <c r="Z465" s="62">
        <f>Ugovori_OPULJP3[[#This Row],[UKUPNI PRIHVATLJIVI IZDACI
TOTAL ELIGIBLE EXPENDITURE
= Bespovratna sredstva ukupno + doprinos korisnika
= Ukupni prihvatljivi troškovi
= Ukupna ugovorena vrijednost projekta HRK]]/7.5345</f>
        <v>360237.57382706215</v>
      </c>
      <c r="AA465" s="53" t="s">
        <v>37</v>
      </c>
      <c r="AB465" s="53" t="s">
        <v>34</v>
      </c>
      <c r="AC465" s="52" t="s">
        <v>1923</v>
      </c>
      <c r="AD465" s="52" t="s">
        <v>746</v>
      </c>
    </row>
    <row r="466" spans="1:30" ht="51" customHeight="1" x14ac:dyDescent="0.2">
      <c r="A466" s="50" t="s">
        <v>1924</v>
      </c>
      <c r="B466" s="51" t="s">
        <v>742</v>
      </c>
      <c r="C466" s="52" t="s">
        <v>743</v>
      </c>
      <c r="D466" s="52" t="s">
        <v>1113</v>
      </c>
      <c r="E466" s="53" t="s">
        <v>75</v>
      </c>
      <c r="F466" s="54" t="s">
        <v>1925</v>
      </c>
      <c r="G466" s="54" t="s">
        <v>558</v>
      </c>
      <c r="H466" s="56">
        <v>43637</v>
      </c>
      <c r="I466" s="56">
        <v>44551</v>
      </c>
      <c r="J466" s="57" t="str">
        <f>IF(Ugovori_OPULJP3[[#This Row],[DATUM ZAVRŠETKA OPERACIJE]]&gt;DATE(2024,12,31),"u provedbi","završen")</f>
        <v>završen</v>
      </c>
      <c r="K466" s="55" t="s">
        <v>248</v>
      </c>
      <c r="L466" s="55" t="s">
        <v>248</v>
      </c>
      <c r="M466" s="58">
        <v>0.85</v>
      </c>
      <c r="N466" s="58">
        <v>0.15</v>
      </c>
      <c r="O466" s="59">
        <f>Ugovori_OPULJP3[[#This Row],[Bespovratna sredstva - Ukupno (EU+Nac) HRK
= Ukupna ugovorena vrijednost bespovratnih sredstava]]*Ugovori_OPULJP3[[#This Row],[EU STOPA SUFINANCIRANJA %
EU CO-FINANCING RATE %]]</f>
        <v>1487500</v>
      </c>
      <c r="P466" s="60">
        <f>Ugovori_OPULJP3[[#This Row],[Bespovratna sredstva - EU dio - HRK]]/7.5345</f>
        <v>197425.17751675623</v>
      </c>
      <c r="Q466" s="59">
        <f>Ugovori_OPULJP3[[#This Row],[Bespovratna sredstva - Ukupno (EU+Nac) HRK
= Ukupna ugovorena vrijednost bespovratnih sredstava]]*Ugovori_OPULJP3[[#This Row],[STOPA NACIONALNOG SUFINANCIRANJA %]]</f>
        <v>262500</v>
      </c>
      <c r="R466" s="60">
        <f>Ugovori_OPULJP3[[#This Row],[Bespovratna sredstva - Nacionalni dio - HRK]]/7.5345</f>
        <v>34839.737208839339</v>
      </c>
      <c r="S466" s="59">
        <v>1750000</v>
      </c>
      <c r="T466" s="60">
        <f>Ugovori_OPULJP3[[#This Row],[Bespovratna sredstva - Ukupno (EU+Nac) HRK
= Ukupna ugovorena vrijednost bespovratnih sredstava]]/7.5345</f>
        <v>232264.91472559559</v>
      </c>
      <c r="U466" s="59">
        <v>0</v>
      </c>
      <c r="V466" s="60">
        <f>Ugovori_OPULJP3[[#This Row],[Javni doprinos korisnika - HRK]]/7.5345</f>
        <v>0</v>
      </c>
      <c r="W466" s="59">
        <v>0</v>
      </c>
      <c r="X466" s="60">
        <f>Ugovori_OPULJP3[[#This Row],[Privatni doprinos korisnika - HRK]]/7.5345</f>
        <v>0</v>
      </c>
      <c r="Y466" s="61">
        <v>1750000</v>
      </c>
      <c r="Z466" s="62">
        <f>Ugovori_OPULJP3[[#This Row],[UKUPNI PRIHVATLJIVI IZDACI
TOTAL ELIGIBLE EXPENDITURE
= Bespovratna sredstva ukupno + doprinos korisnika
= Ukupni prihvatljivi troškovi
= Ukupna ugovorena vrijednost projekta HRK]]/7.5345</f>
        <v>232264.91472559559</v>
      </c>
      <c r="AA466" s="53" t="s">
        <v>37</v>
      </c>
      <c r="AB466" s="53" t="s">
        <v>34</v>
      </c>
      <c r="AC466" s="52" t="s">
        <v>1926</v>
      </c>
      <c r="AD466" s="52" t="s">
        <v>746</v>
      </c>
    </row>
    <row r="467" spans="1:30" ht="51" customHeight="1" x14ac:dyDescent="0.2">
      <c r="A467" s="50" t="s">
        <v>1927</v>
      </c>
      <c r="B467" s="51" t="s">
        <v>742</v>
      </c>
      <c r="C467" s="52" t="s">
        <v>743</v>
      </c>
      <c r="D467" s="52" t="s">
        <v>1113</v>
      </c>
      <c r="E467" s="53" t="s">
        <v>75</v>
      </c>
      <c r="F467" s="54" t="s">
        <v>1928</v>
      </c>
      <c r="G467" s="54" t="s">
        <v>1929</v>
      </c>
      <c r="H467" s="56">
        <v>43410</v>
      </c>
      <c r="I467" s="56">
        <v>44322</v>
      </c>
      <c r="J467" s="57" t="str">
        <f>IF(Ugovori_OPULJP3[[#This Row],[DATUM ZAVRŠETKA OPERACIJE]]&gt;DATE(2024,12,31),"u provedbi","završen")</f>
        <v>završen</v>
      </c>
      <c r="K467" s="55" t="s">
        <v>248</v>
      </c>
      <c r="L467" s="55" t="s">
        <v>248</v>
      </c>
      <c r="M467" s="58">
        <v>0.85</v>
      </c>
      <c r="N467" s="58">
        <v>0.15</v>
      </c>
      <c r="O467" s="59">
        <f>Ugovori_OPULJP3[[#This Row],[Bespovratna sredstva - Ukupno (EU+Nac) HRK
= Ukupna ugovorena vrijednost bespovratnih sredstava]]*Ugovori_OPULJP3[[#This Row],[EU STOPA SUFINANCIRANJA %
EU CO-FINANCING RATE %]]</f>
        <v>3507077.73</v>
      </c>
      <c r="P467" s="60">
        <f>Ugovori_OPULJP3[[#This Row],[Bespovratna sredstva - EU dio - HRK]]/7.5345</f>
        <v>465469.20565399161</v>
      </c>
      <c r="Q467" s="59">
        <f>Ugovori_OPULJP3[[#This Row],[Bespovratna sredstva - Ukupno (EU+Nac) HRK
= Ukupna ugovorena vrijednost bespovratnih sredstava]]*Ugovori_OPULJP3[[#This Row],[STOPA NACIONALNOG SUFINANCIRANJA %]]</f>
        <v>618896.06999999995</v>
      </c>
      <c r="R467" s="60">
        <f>Ugovori_OPULJP3[[#This Row],[Bespovratna sredstva - Nacionalni dio - HRK]]/7.5345</f>
        <v>82141.624527174979</v>
      </c>
      <c r="S467" s="59">
        <v>4125973.8</v>
      </c>
      <c r="T467" s="60">
        <f>Ugovori_OPULJP3[[#This Row],[Bespovratna sredstva - Ukupno (EU+Nac) HRK
= Ukupna ugovorena vrijednost bespovratnih sredstava]]/7.5345</f>
        <v>547610.83018116653</v>
      </c>
      <c r="U467" s="59">
        <v>0</v>
      </c>
      <c r="V467" s="60">
        <f>Ugovori_OPULJP3[[#This Row],[Javni doprinos korisnika - HRK]]/7.5345</f>
        <v>0</v>
      </c>
      <c r="W467" s="59">
        <v>0</v>
      </c>
      <c r="X467" s="60">
        <f>Ugovori_OPULJP3[[#This Row],[Privatni doprinos korisnika - HRK]]/7.5345</f>
        <v>0</v>
      </c>
      <c r="Y467" s="61">
        <v>4125973.8</v>
      </c>
      <c r="Z467" s="62">
        <f>Ugovori_OPULJP3[[#This Row],[UKUPNI PRIHVATLJIVI IZDACI
TOTAL ELIGIBLE EXPENDITURE
= Bespovratna sredstva ukupno + doprinos korisnika
= Ukupni prihvatljivi troškovi
= Ukupna ugovorena vrijednost projekta HRK]]/7.5345</f>
        <v>547610.83018116653</v>
      </c>
      <c r="AA467" s="53" t="s">
        <v>37</v>
      </c>
      <c r="AB467" s="53" t="s">
        <v>34</v>
      </c>
      <c r="AC467" s="52" t="s">
        <v>1930</v>
      </c>
      <c r="AD467" s="52" t="s">
        <v>746</v>
      </c>
    </row>
    <row r="468" spans="1:30" ht="51" customHeight="1" x14ac:dyDescent="0.2">
      <c r="A468" s="50" t="s">
        <v>1931</v>
      </c>
      <c r="B468" s="51" t="s">
        <v>742</v>
      </c>
      <c r="C468" s="52" t="s">
        <v>743</v>
      </c>
      <c r="D468" s="52" t="s">
        <v>1113</v>
      </c>
      <c r="E468" s="53" t="s">
        <v>75</v>
      </c>
      <c r="F468" s="54" t="s">
        <v>1932</v>
      </c>
      <c r="G468" s="54" t="s">
        <v>1933</v>
      </c>
      <c r="H468" s="56">
        <v>43315</v>
      </c>
      <c r="I468" s="56">
        <v>44230</v>
      </c>
      <c r="J468" s="57" t="str">
        <f>IF(Ugovori_OPULJP3[[#This Row],[DATUM ZAVRŠETKA OPERACIJE]]&gt;DATE(2024,12,31),"u provedbi","završen")</f>
        <v>završen</v>
      </c>
      <c r="K468" s="55" t="s">
        <v>248</v>
      </c>
      <c r="L468" s="55" t="s">
        <v>248</v>
      </c>
      <c r="M468" s="58">
        <v>0.85</v>
      </c>
      <c r="N468" s="58">
        <v>0.15</v>
      </c>
      <c r="O468" s="59">
        <f>Ugovori_OPULJP3[[#This Row],[Bespovratna sredstva - Ukupno (EU+Nac) HRK
= Ukupna ugovorena vrijednost bespovratnih sredstava]]*Ugovori_OPULJP3[[#This Row],[EU STOPA SUFINANCIRANJA %
EU CO-FINANCING RATE %]]</f>
        <v>2638466.2999999998</v>
      </c>
      <c r="P468" s="60">
        <f>Ugovori_OPULJP3[[#This Row],[Bespovratna sredstva - EU dio - HRK]]/7.5345</f>
        <v>350184.6572433472</v>
      </c>
      <c r="Q468" s="59">
        <f>Ugovori_OPULJP3[[#This Row],[Bespovratna sredstva - Ukupno (EU+Nac) HRK
= Ukupna ugovorena vrijednost bespovratnih sredstava]]*Ugovori_OPULJP3[[#This Row],[STOPA NACIONALNOG SUFINANCIRANJA %]]</f>
        <v>465611.7</v>
      </c>
      <c r="R468" s="60">
        <f>Ugovori_OPULJP3[[#This Row],[Bespovratna sredstva - Nacionalni dio - HRK]]/7.5345</f>
        <v>61797.292454708338</v>
      </c>
      <c r="S468" s="59">
        <v>3104078</v>
      </c>
      <c r="T468" s="60">
        <f>Ugovori_OPULJP3[[#This Row],[Bespovratna sredstva - Ukupno (EU+Nac) HRK
= Ukupna ugovorena vrijednost bespovratnih sredstava]]/7.5345</f>
        <v>411981.94969805557</v>
      </c>
      <c r="U468" s="59">
        <v>0</v>
      </c>
      <c r="V468" s="60">
        <f>Ugovori_OPULJP3[[#This Row],[Javni doprinos korisnika - HRK]]/7.5345</f>
        <v>0</v>
      </c>
      <c r="W468" s="59">
        <v>0</v>
      </c>
      <c r="X468" s="60">
        <f>Ugovori_OPULJP3[[#This Row],[Privatni doprinos korisnika - HRK]]/7.5345</f>
        <v>0</v>
      </c>
      <c r="Y468" s="61">
        <v>3104078</v>
      </c>
      <c r="Z468" s="62">
        <f>Ugovori_OPULJP3[[#This Row],[UKUPNI PRIHVATLJIVI IZDACI
TOTAL ELIGIBLE EXPENDITURE
= Bespovratna sredstva ukupno + doprinos korisnika
= Ukupni prihvatljivi troškovi
= Ukupna ugovorena vrijednost projekta HRK]]/7.5345</f>
        <v>411981.94969805557</v>
      </c>
      <c r="AA468" s="53" t="s">
        <v>37</v>
      </c>
      <c r="AB468" s="53" t="s">
        <v>34</v>
      </c>
      <c r="AC468" s="52" t="s">
        <v>1934</v>
      </c>
      <c r="AD468" s="52" t="s">
        <v>746</v>
      </c>
    </row>
    <row r="469" spans="1:30" ht="51" customHeight="1" x14ac:dyDescent="0.2">
      <c r="A469" s="50" t="s">
        <v>1935</v>
      </c>
      <c r="B469" s="51" t="s">
        <v>742</v>
      </c>
      <c r="C469" s="52" t="s">
        <v>743</v>
      </c>
      <c r="D469" s="52" t="s">
        <v>1113</v>
      </c>
      <c r="E469" s="53" t="s">
        <v>75</v>
      </c>
      <c r="F469" s="54" t="s">
        <v>1936</v>
      </c>
      <c r="G469" s="54" t="s">
        <v>1937</v>
      </c>
      <c r="H469" s="56">
        <v>43343</v>
      </c>
      <c r="I469" s="56">
        <v>44255</v>
      </c>
      <c r="J469" s="57" t="str">
        <f>IF(Ugovori_OPULJP3[[#This Row],[DATUM ZAVRŠETKA OPERACIJE]]&gt;DATE(2024,12,31),"u provedbi","završen")</f>
        <v>završen</v>
      </c>
      <c r="K469" s="55" t="s">
        <v>248</v>
      </c>
      <c r="L469" s="55" t="s">
        <v>248</v>
      </c>
      <c r="M469" s="58">
        <v>0.85</v>
      </c>
      <c r="N469" s="58">
        <v>0.15</v>
      </c>
      <c r="O469" s="59">
        <f>Ugovori_OPULJP3[[#This Row],[Bespovratna sredstva - Ukupno (EU+Nac) HRK
= Ukupna ugovorena vrijednost bespovratnih sredstava]]*Ugovori_OPULJP3[[#This Row],[EU STOPA SUFINANCIRANJA %
EU CO-FINANCING RATE %]]</f>
        <v>2176849.6770000001</v>
      </c>
      <c r="P469" s="60">
        <f>Ugovori_OPULJP3[[#This Row],[Bespovratna sredstva - EU dio - HRK]]/7.5345</f>
        <v>288917.6026279116</v>
      </c>
      <c r="Q469" s="59">
        <f>Ugovori_OPULJP3[[#This Row],[Bespovratna sredstva - Ukupno (EU+Nac) HRK
= Ukupna ugovorena vrijednost bespovratnih sredstava]]*Ugovori_OPULJP3[[#This Row],[STOPA NACIONALNOG SUFINANCIRANJA %]]</f>
        <v>384149.94300000003</v>
      </c>
      <c r="R469" s="60">
        <f>Ugovori_OPULJP3[[#This Row],[Bespovratna sredstva - Nacionalni dio - HRK]]/7.5345</f>
        <v>50985.459287278522</v>
      </c>
      <c r="S469" s="59">
        <v>2560999.62</v>
      </c>
      <c r="T469" s="60">
        <f>Ugovori_OPULJP3[[#This Row],[Bespovratna sredstva - Ukupno (EU+Nac) HRK
= Ukupna ugovorena vrijednost bespovratnih sredstava]]/7.5345</f>
        <v>339903.06191519013</v>
      </c>
      <c r="U469" s="59">
        <v>0</v>
      </c>
      <c r="V469" s="60">
        <f>Ugovori_OPULJP3[[#This Row],[Javni doprinos korisnika - HRK]]/7.5345</f>
        <v>0</v>
      </c>
      <c r="W469" s="59">
        <v>0</v>
      </c>
      <c r="X469" s="60">
        <f>Ugovori_OPULJP3[[#This Row],[Privatni doprinos korisnika - HRK]]/7.5345</f>
        <v>0</v>
      </c>
      <c r="Y469" s="61">
        <v>2560999.62</v>
      </c>
      <c r="Z469" s="62">
        <f>Ugovori_OPULJP3[[#This Row],[UKUPNI PRIHVATLJIVI IZDACI
TOTAL ELIGIBLE EXPENDITURE
= Bespovratna sredstva ukupno + doprinos korisnika
= Ukupni prihvatljivi troškovi
= Ukupna ugovorena vrijednost projekta HRK]]/7.5345</f>
        <v>339903.06191519013</v>
      </c>
      <c r="AA469" s="53" t="s">
        <v>37</v>
      </c>
      <c r="AB469" s="53" t="s">
        <v>34</v>
      </c>
      <c r="AC469" s="52" t="s">
        <v>1938</v>
      </c>
      <c r="AD469" s="52" t="s">
        <v>746</v>
      </c>
    </row>
    <row r="470" spans="1:30" ht="51" customHeight="1" x14ac:dyDescent="0.2">
      <c r="A470" s="50" t="s">
        <v>1939</v>
      </c>
      <c r="B470" s="51" t="s">
        <v>742</v>
      </c>
      <c r="C470" s="52" t="s">
        <v>743</v>
      </c>
      <c r="D470" s="52" t="s">
        <v>1113</v>
      </c>
      <c r="E470" s="53" t="s">
        <v>75</v>
      </c>
      <c r="F470" s="54" t="s">
        <v>1940</v>
      </c>
      <c r="G470" s="54" t="s">
        <v>1941</v>
      </c>
      <c r="H470" s="56">
        <v>43287</v>
      </c>
      <c r="I470" s="56">
        <v>44141</v>
      </c>
      <c r="J470" s="57" t="str">
        <f>IF(Ugovori_OPULJP3[[#This Row],[DATUM ZAVRŠETKA OPERACIJE]]&gt;DATE(2024,12,31),"u provedbi","završen")</f>
        <v>završen</v>
      </c>
      <c r="K470" s="55" t="s">
        <v>98</v>
      </c>
      <c r="L470" s="55" t="s">
        <v>98</v>
      </c>
      <c r="M470" s="58">
        <v>0.85</v>
      </c>
      <c r="N470" s="58">
        <v>0.15</v>
      </c>
      <c r="O470" s="59">
        <f>Ugovori_OPULJP3[[#This Row],[Bespovratna sredstva - Ukupno (EU+Nac) HRK
= Ukupna ugovorena vrijednost bespovratnih sredstava]]*Ugovori_OPULJP3[[#This Row],[EU STOPA SUFINANCIRANJA %
EU CO-FINANCING RATE %]]</f>
        <v>1545408.3665</v>
      </c>
      <c r="P470" s="60">
        <f>Ugovori_OPULJP3[[#This Row],[Bespovratna sredstva - EU dio - HRK]]/7.5345</f>
        <v>205110.93854933968</v>
      </c>
      <c r="Q470" s="59">
        <f>Ugovori_OPULJP3[[#This Row],[Bespovratna sredstva - Ukupno (EU+Nac) HRK
= Ukupna ugovorena vrijednost bespovratnih sredstava]]*Ugovori_OPULJP3[[#This Row],[STOPA NACIONALNOG SUFINANCIRANJA %]]</f>
        <v>272719.12349999999</v>
      </c>
      <c r="R470" s="60">
        <f>Ugovori_OPULJP3[[#This Row],[Bespovratna sredstva - Nacionalni dio - HRK]]/7.5345</f>
        <v>36196.047979295239</v>
      </c>
      <c r="S470" s="59">
        <v>1818127.49</v>
      </c>
      <c r="T470" s="60">
        <f>Ugovori_OPULJP3[[#This Row],[Bespovratna sredstva - Ukupno (EU+Nac) HRK
= Ukupna ugovorena vrijednost bespovratnih sredstava]]/7.5345</f>
        <v>241306.98652863494</v>
      </c>
      <c r="U470" s="59">
        <v>0</v>
      </c>
      <c r="V470" s="60">
        <f>Ugovori_OPULJP3[[#This Row],[Javni doprinos korisnika - HRK]]/7.5345</f>
        <v>0</v>
      </c>
      <c r="W470" s="59">
        <v>0</v>
      </c>
      <c r="X470" s="60">
        <f>Ugovori_OPULJP3[[#This Row],[Privatni doprinos korisnika - HRK]]/7.5345</f>
        <v>0</v>
      </c>
      <c r="Y470" s="61">
        <v>1818127.49</v>
      </c>
      <c r="Z470" s="62">
        <f>Ugovori_OPULJP3[[#This Row],[UKUPNI PRIHVATLJIVI IZDACI
TOTAL ELIGIBLE EXPENDITURE
= Bespovratna sredstva ukupno + doprinos korisnika
= Ukupni prihvatljivi troškovi
= Ukupna ugovorena vrijednost projekta HRK]]/7.5345</f>
        <v>241306.98652863494</v>
      </c>
      <c r="AA470" s="53" t="s">
        <v>37</v>
      </c>
      <c r="AB470" s="53" t="s">
        <v>34</v>
      </c>
      <c r="AC470" s="52" t="s">
        <v>1942</v>
      </c>
      <c r="AD470" s="52" t="s">
        <v>746</v>
      </c>
    </row>
    <row r="471" spans="1:30" ht="51" customHeight="1" x14ac:dyDescent="0.2">
      <c r="A471" s="50" t="s">
        <v>1943</v>
      </c>
      <c r="B471" s="51" t="s">
        <v>742</v>
      </c>
      <c r="C471" s="52" t="s">
        <v>743</v>
      </c>
      <c r="D471" s="52" t="s">
        <v>1113</v>
      </c>
      <c r="E471" s="53" t="s">
        <v>75</v>
      </c>
      <c r="F471" s="54" t="s">
        <v>1944</v>
      </c>
      <c r="G471" s="54" t="s">
        <v>1945</v>
      </c>
      <c r="H471" s="56">
        <v>43410</v>
      </c>
      <c r="I471" s="56">
        <v>44233</v>
      </c>
      <c r="J471" s="57" t="str">
        <f>IF(Ugovori_OPULJP3[[#This Row],[DATUM ZAVRŠETKA OPERACIJE]]&gt;DATE(2024,12,31),"u provedbi","završen")</f>
        <v>završen</v>
      </c>
      <c r="K471" s="55" t="s">
        <v>248</v>
      </c>
      <c r="L471" s="55" t="s">
        <v>248</v>
      </c>
      <c r="M471" s="58">
        <v>0.85</v>
      </c>
      <c r="N471" s="58">
        <v>0.15</v>
      </c>
      <c r="O471" s="59">
        <f>Ugovori_OPULJP3[[#This Row],[Bespovratna sredstva - Ukupno (EU+Nac) HRK
= Ukupna ugovorena vrijednost bespovratnih sredstava]]*Ugovori_OPULJP3[[#This Row],[EU STOPA SUFINANCIRANJA %
EU CO-FINANCING RATE %]]</f>
        <v>1967677.1209999998</v>
      </c>
      <c r="P471" s="60">
        <f>Ugovori_OPULJP3[[#This Row],[Bespovratna sredstva - EU dio - HRK]]/7.5345</f>
        <v>261155.63355232592</v>
      </c>
      <c r="Q471" s="59">
        <f>Ugovori_OPULJP3[[#This Row],[Bespovratna sredstva - Ukupno (EU+Nac) HRK
= Ukupna ugovorena vrijednost bespovratnih sredstava]]*Ugovori_OPULJP3[[#This Row],[STOPA NACIONALNOG SUFINANCIRANJA %]]</f>
        <v>347237.13899999997</v>
      </c>
      <c r="R471" s="60">
        <f>Ugovori_OPULJP3[[#This Row],[Bespovratna sredstva - Nacionalni dio - HRK]]/7.5345</f>
        <v>46086.28827393987</v>
      </c>
      <c r="S471" s="59">
        <v>2314914.2599999998</v>
      </c>
      <c r="T471" s="60">
        <f>Ugovori_OPULJP3[[#This Row],[Bespovratna sredstva - Ukupno (EU+Nac) HRK
= Ukupna ugovorena vrijednost bespovratnih sredstava]]/7.5345</f>
        <v>307241.92182626581</v>
      </c>
      <c r="U471" s="59">
        <v>0</v>
      </c>
      <c r="V471" s="60">
        <f>Ugovori_OPULJP3[[#This Row],[Javni doprinos korisnika - HRK]]/7.5345</f>
        <v>0</v>
      </c>
      <c r="W471" s="59">
        <v>0</v>
      </c>
      <c r="X471" s="60">
        <f>Ugovori_OPULJP3[[#This Row],[Privatni doprinos korisnika - HRK]]/7.5345</f>
        <v>0</v>
      </c>
      <c r="Y471" s="61">
        <v>2314914.2599999998</v>
      </c>
      <c r="Z471" s="62">
        <f>Ugovori_OPULJP3[[#This Row],[UKUPNI PRIHVATLJIVI IZDACI
TOTAL ELIGIBLE EXPENDITURE
= Bespovratna sredstva ukupno + doprinos korisnika
= Ukupni prihvatljivi troškovi
= Ukupna ugovorena vrijednost projekta HRK]]/7.5345</f>
        <v>307241.92182626581</v>
      </c>
      <c r="AA471" s="53" t="s">
        <v>37</v>
      </c>
      <c r="AB471" s="53" t="s">
        <v>34</v>
      </c>
      <c r="AC471" s="52" t="s">
        <v>1946</v>
      </c>
      <c r="AD471" s="52" t="s">
        <v>746</v>
      </c>
    </row>
    <row r="472" spans="1:30" ht="51" customHeight="1" x14ac:dyDescent="0.2">
      <c r="A472" s="50" t="s">
        <v>1947</v>
      </c>
      <c r="B472" s="51" t="s">
        <v>742</v>
      </c>
      <c r="C472" s="52" t="s">
        <v>743</v>
      </c>
      <c r="D472" s="52" t="s">
        <v>1113</v>
      </c>
      <c r="E472" s="53" t="s">
        <v>75</v>
      </c>
      <c r="F472" s="54" t="s">
        <v>1948</v>
      </c>
      <c r="G472" s="54" t="s">
        <v>1949</v>
      </c>
      <c r="H472" s="56">
        <v>43224</v>
      </c>
      <c r="I472" s="56">
        <v>44139</v>
      </c>
      <c r="J472" s="57" t="str">
        <f>IF(Ugovori_OPULJP3[[#This Row],[DATUM ZAVRŠETKA OPERACIJE]]&gt;DATE(2024,12,31),"u provedbi","završen")</f>
        <v>završen</v>
      </c>
      <c r="K472" s="55" t="s">
        <v>248</v>
      </c>
      <c r="L472" s="55" t="s">
        <v>248</v>
      </c>
      <c r="M472" s="58">
        <v>0.85</v>
      </c>
      <c r="N472" s="58">
        <v>0.15</v>
      </c>
      <c r="O472" s="59">
        <f>Ugovori_OPULJP3[[#This Row],[Bespovratna sredstva - Ukupno (EU+Nac) HRK
= Ukupna ugovorena vrijednost bespovratnih sredstava]]*Ugovori_OPULJP3[[#This Row],[EU STOPA SUFINANCIRANJA %
EU CO-FINANCING RATE %]]</f>
        <v>7060389</v>
      </c>
      <c r="P472" s="60">
        <f>Ugovori_OPULJP3[[#This Row],[Bespovratna sredstva - EU dio - HRK]]/7.5345</f>
        <v>937074.65657973313</v>
      </c>
      <c r="Q472" s="59">
        <f>Ugovori_OPULJP3[[#This Row],[Bespovratna sredstva - Ukupno (EU+Nac) HRK
= Ukupna ugovorena vrijednost bespovratnih sredstava]]*Ugovori_OPULJP3[[#This Row],[STOPA NACIONALNOG SUFINANCIRANJA %]]</f>
        <v>1245951</v>
      </c>
      <c r="R472" s="60">
        <f>Ugovori_OPULJP3[[#This Row],[Bespovratna sredstva - Nacionalni dio - HRK]]/7.5345</f>
        <v>165366.11586701174</v>
      </c>
      <c r="S472" s="59">
        <v>8306340</v>
      </c>
      <c r="T472" s="60">
        <f>Ugovori_OPULJP3[[#This Row],[Bespovratna sredstva - Ukupno (EU+Nac) HRK
= Ukupna ugovorena vrijednost bespovratnih sredstava]]/7.5345</f>
        <v>1102440.7724467448</v>
      </c>
      <c r="U472" s="59">
        <v>0</v>
      </c>
      <c r="V472" s="60">
        <f>Ugovori_OPULJP3[[#This Row],[Javni doprinos korisnika - HRK]]/7.5345</f>
        <v>0</v>
      </c>
      <c r="W472" s="59">
        <v>0</v>
      </c>
      <c r="X472" s="60">
        <f>Ugovori_OPULJP3[[#This Row],[Privatni doprinos korisnika - HRK]]/7.5345</f>
        <v>0</v>
      </c>
      <c r="Y472" s="61">
        <v>8306340</v>
      </c>
      <c r="Z472" s="62">
        <f>Ugovori_OPULJP3[[#This Row],[UKUPNI PRIHVATLJIVI IZDACI
TOTAL ELIGIBLE EXPENDITURE
= Bespovratna sredstva ukupno + doprinos korisnika
= Ukupni prihvatljivi troškovi
= Ukupna ugovorena vrijednost projekta HRK]]/7.5345</f>
        <v>1102440.7724467448</v>
      </c>
      <c r="AA472" s="53" t="s">
        <v>37</v>
      </c>
      <c r="AB472" s="53" t="s">
        <v>34</v>
      </c>
      <c r="AC472" s="52" t="s">
        <v>1950</v>
      </c>
      <c r="AD472" s="52" t="s">
        <v>746</v>
      </c>
    </row>
    <row r="473" spans="1:30" ht="51" customHeight="1" x14ac:dyDescent="0.2">
      <c r="A473" s="50" t="s">
        <v>1951</v>
      </c>
      <c r="B473" s="51" t="s">
        <v>742</v>
      </c>
      <c r="C473" s="52" t="s">
        <v>743</v>
      </c>
      <c r="D473" s="52" t="s">
        <v>1113</v>
      </c>
      <c r="E473" s="53" t="s">
        <v>75</v>
      </c>
      <c r="F473" s="54" t="s">
        <v>1952</v>
      </c>
      <c r="G473" s="54" t="s">
        <v>1953</v>
      </c>
      <c r="H473" s="56">
        <v>43410</v>
      </c>
      <c r="I473" s="56">
        <v>44322</v>
      </c>
      <c r="J473" s="57" t="str">
        <f>IF(Ugovori_OPULJP3[[#This Row],[DATUM ZAVRŠETKA OPERACIJE]]&gt;DATE(2024,12,31),"u provedbi","završen")</f>
        <v>završen</v>
      </c>
      <c r="K473" s="55" t="s">
        <v>248</v>
      </c>
      <c r="L473" s="55" t="s">
        <v>248</v>
      </c>
      <c r="M473" s="58">
        <v>0.85</v>
      </c>
      <c r="N473" s="58">
        <v>0.15</v>
      </c>
      <c r="O473" s="59">
        <f>Ugovori_OPULJP3[[#This Row],[Bespovratna sredstva - Ukupno (EU+Nac) HRK
= Ukupna ugovorena vrijednost bespovratnih sredstava]]*Ugovori_OPULJP3[[#This Row],[EU STOPA SUFINANCIRANJA %
EU CO-FINANCING RATE %]]</f>
        <v>4200694.4495000001</v>
      </c>
      <c r="P473" s="60">
        <f>Ugovori_OPULJP3[[#This Row],[Bespovratna sredstva - EU dio - HRK]]/7.5345</f>
        <v>557527.96462937153</v>
      </c>
      <c r="Q473" s="59">
        <f>Ugovori_OPULJP3[[#This Row],[Bespovratna sredstva - Ukupno (EU+Nac) HRK
= Ukupna ugovorena vrijednost bespovratnih sredstava]]*Ugovori_OPULJP3[[#This Row],[STOPA NACIONALNOG SUFINANCIRANJA %]]</f>
        <v>741299.02049999998</v>
      </c>
      <c r="R473" s="60">
        <f>Ugovori_OPULJP3[[#This Row],[Bespovratna sredstva - Nacionalni dio - HRK]]/7.5345</f>
        <v>98387.28787577145</v>
      </c>
      <c r="S473" s="59">
        <v>4941993.47</v>
      </c>
      <c r="T473" s="60">
        <f>Ugovori_OPULJP3[[#This Row],[Bespovratna sredstva - Ukupno (EU+Nac) HRK
= Ukupna ugovorena vrijednost bespovratnih sredstava]]/7.5345</f>
        <v>655915.25250514294</v>
      </c>
      <c r="U473" s="59">
        <v>0</v>
      </c>
      <c r="V473" s="60">
        <f>Ugovori_OPULJP3[[#This Row],[Javni doprinos korisnika - HRK]]/7.5345</f>
        <v>0</v>
      </c>
      <c r="W473" s="59">
        <v>0</v>
      </c>
      <c r="X473" s="60">
        <f>Ugovori_OPULJP3[[#This Row],[Privatni doprinos korisnika - HRK]]/7.5345</f>
        <v>0</v>
      </c>
      <c r="Y473" s="61">
        <v>4941993.47</v>
      </c>
      <c r="Z473" s="62">
        <f>Ugovori_OPULJP3[[#This Row],[UKUPNI PRIHVATLJIVI IZDACI
TOTAL ELIGIBLE EXPENDITURE
= Bespovratna sredstva ukupno + doprinos korisnika
= Ukupni prihvatljivi troškovi
= Ukupna ugovorena vrijednost projekta HRK]]/7.5345</f>
        <v>655915.25250514294</v>
      </c>
      <c r="AA473" s="53" t="s">
        <v>37</v>
      </c>
      <c r="AB473" s="53" t="s">
        <v>34</v>
      </c>
      <c r="AC473" s="52" t="s">
        <v>1954</v>
      </c>
      <c r="AD473" s="52" t="s">
        <v>746</v>
      </c>
    </row>
    <row r="474" spans="1:30" ht="51" customHeight="1" x14ac:dyDescent="0.2">
      <c r="A474" s="50" t="s">
        <v>1955</v>
      </c>
      <c r="B474" s="51" t="s">
        <v>742</v>
      </c>
      <c r="C474" s="52" t="s">
        <v>743</v>
      </c>
      <c r="D474" s="52" t="s">
        <v>1113</v>
      </c>
      <c r="E474" s="53" t="s">
        <v>75</v>
      </c>
      <c r="F474" s="54" t="s">
        <v>1956</v>
      </c>
      <c r="G474" s="54" t="s">
        <v>1957</v>
      </c>
      <c r="H474" s="56">
        <v>43370</v>
      </c>
      <c r="I474" s="56">
        <v>44282</v>
      </c>
      <c r="J474" s="57" t="str">
        <f>IF(Ugovori_OPULJP3[[#This Row],[DATUM ZAVRŠETKA OPERACIJE]]&gt;DATE(2024,12,31),"u provedbi","završen")</f>
        <v>završen</v>
      </c>
      <c r="K474" s="55" t="s">
        <v>337</v>
      </c>
      <c r="L474" s="55" t="s">
        <v>337</v>
      </c>
      <c r="M474" s="58">
        <v>0.85</v>
      </c>
      <c r="N474" s="58">
        <v>0.15</v>
      </c>
      <c r="O474" s="59">
        <f>Ugovori_OPULJP3[[#This Row],[Bespovratna sredstva - Ukupno (EU+Nac) HRK
= Ukupna ugovorena vrijednost bespovratnih sredstava]]*Ugovori_OPULJP3[[#This Row],[EU STOPA SUFINANCIRANJA %
EU CO-FINANCING RATE %]]</f>
        <v>2621085.7974999999</v>
      </c>
      <c r="P474" s="60">
        <f>Ugovori_OPULJP3[[#This Row],[Bespovratna sredstva - EU dio - HRK]]/7.5345</f>
        <v>347877.86813988979</v>
      </c>
      <c r="Q474" s="59">
        <f>Ugovori_OPULJP3[[#This Row],[Bespovratna sredstva - Ukupno (EU+Nac) HRK
= Ukupna ugovorena vrijednost bespovratnih sredstava]]*Ugovori_OPULJP3[[#This Row],[STOPA NACIONALNOG SUFINANCIRANJA %]]</f>
        <v>462544.55249999999</v>
      </c>
      <c r="R474" s="60">
        <f>Ugovori_OPULJP3[[#This Row],[Bespovratna sredstva - Nacionalni dio - HRK]]/7.5345</f>
        <v>61390.212024686436</v>
      </c>
      <c r="S474" s="59">
        <v>3083630.35</v>
      </c>
      <c r="T474" s="60">
        <f>Ugovori_OPULJP3[[#This Row],[Bespovratna sredstva - Ukupno (EU+Nac) HRK
= Ukupna ugovorena vrijednost bespovratnih sredstava]]/7.5345</f>
        <v>409268.0801645763</v>
      </c>
      <c r="U474" s="59">
        <v>0</v>
      </c>
      <c r="V474" s="60">
        <f>Ugovori_OPULJP3[[#This Row],[Javni doprinos korisnika - HRK]]/7.5345</f>
        <v>0</v>
      </c>
      <c r="W474" s="59">
        <v>0</v>
      </c>
      <c r="X474" s="60">
        <f>Ugovori_OPULJP3[[#This Row],[Privatni doprinos korisnika - HRK]]/7.5345</f>
        <v>0</v>
      </c>
      <c r="Y474" s="61">
        <v>3083630.35</v>
      </c>
      <c r="Z474" s="62">
        <f>Ugovori_OPULJP3[[#This Row],[UKUPNI PRIHVATLJIVI IZDACI
TOTAL ELIGIBLE EXPENDITURE
= Bespovratna sredstva ukupno + doprinos korisnika
= Ukupni prihvatljivi troškovi
= Ukupna ugovorena vrijednost projekta HRK]]/7.5345</f>
        <v>409268.0801645763</v>
      </c>
      <c r="AA474" s="53" t="s">
        <v>37</v>
      </c>
      <c r="AB474" s="53" t="s">
        <v>34</v>
      </c>
      <c r="AC474" s="52" t="s">
        <v>1958</v>
      </c>
      <c r="AD474" s="52" t="s">
        <v>746</v>
      </c>
    </row>
    <row r="475" spans="1:30" ht="51" customHeight="1" x14ac:dyDescent="0.2">
      <c r="A475" s="50" t="s">
        <v>1959</v>
      </c>
      <c r="B475" s="51" t="s">
        <v>742</v>
      </c>
      <c r="C475" s="52" t="s">
        <v>743</v>
      </c>
      <c r="D475" s="52" t="s">
        <v>1113</v>
      </c>
      <c r="E475" s="53" t="s">
        <v>75</v>
      </c>
      <c r="F475" s="54" t="s">
        <v>1960</v>
      </c>
      <c r="G475" s="54" t="s">
        <v>1961</v>
      </c>
      <c r="H475" s="56">
        <v>43297</v>
      </c>
      <c r="I475" s="56">
        <v>44028</v>
      </c>
      <c r="J475" s="57" t="str">
        <f>IF(Ugovori_OPULJP3[[#This Row],[DATUM ZAVRŠETKA OPERACIJE]]&gt;DATE(2024,12,31),"u provedbi","završen")</f>
        <v>završen</v>
      </c>
      <c r="K475" s="55" t="s">
        <v>248</v>
      </c>
      <c r="L475" s="55" t="s">
        <v>248</v>
      </c>
      <c r="M475" s="58">
        <v>0.85</v>
      </c>
      <c r="N475" s="58">
        <v>0.15</v>
      </c>
      <c r="O475" s="59">
        <f>Ugovori_OPULJP3[[#This Row],[Bespovratna sredstva - Ukupno (EU+Nac) HRK
= Ukupna ugovorena vrijednost bespovratnih sredstava]]*Ugovori_OPULJP3[[#This Row],[EU STOPA SUFINANCIRANJA %
EU CO-FINANCING RATE %]]</f>
        <v>909429.16099999985</v>
      </c>
      <c r="P475" s="60">
        <f>Ugovori_OPULJP3[[#This Row],[Bespovratna sredstva - EU dio - HRK]]/7.5345</f>
        <v>120701.99230207708</v>
      </c>
      <c r="Q475" s="59">
        <f>Ugovori_OPULJP3[[#This Row],[Bespovratna sredstva - Ukupno (EU+Nac) HRK
= Ukupna ugovorena vrijednost bespovratnih sredstava]]*Ugovori_OPULJP3[[#This Row],[STOPA NACIONALNOG SUFINANCIRANJA %]]</f>
        <v>160487.49899999998</v>
      </c>
      <c r="R475" s="60">
        <f>Ugovori_OPULJP3[[#This Row],[Bespovratna sredstva - Nacionalni dio - HRK]]/7.5345</f>
        <v>21300.351582719486</v>
      </c>
      <c r="S475" s="59">
        <v>1069916.6599999999</v>
      </c>
      <c r="T475" s="60">
        <f>Ugovori_OPULJP3[[#This Row],[Bespovratna sredstva - Ukupno (EU+Nac) HRK
= Ukupna ugovorena vrijednost bespovratnih sredstava]]/7.5345</f>
        <v>142002.34388479657</v>
      </c>
      <c r="U475" s="59">
        <v>0</v>
      </c>
      <c r="V475" s="60">
        <f>Ugovori_OPULJP3[[#This Row],[Javni doprinos korisnika - HRK]]/7.5345</f>
        <v>0</v>
      </c>
      <c r="W475" s="59">
        <v>0</v>
      </c>
      <c r="X475" s="60">
        <f>Ugovori_OPULJP3[[#This Row],[Privatni doprinos korisnika - HRK]]/7.5345</f>
        <v>0</v>
      </c>
      <c r="Y475" s="61">
        <v>1069916.6599999999</v>
      </c>
      <c r="Z475" s="62">
        <f>Ugovori_OPULJP3[[#This Row],[UKUPNI PRIHVATLJIVI IZDACI
TOTAL ELIGIBLE EXPENDITURE
= Bespovratna sredstva ukupno + doprinos korisnika
= Ukupni prihvatljivi troškovi
= Ukupna ugovorena vrijednost projekta HRK]]/7.5345</f>
        <v>142002.34388479657</v>
      </c>
      <c r="AA475" s="53" t="s">
        <v>37</v>
      </c>
      <c r="AB475" s="53" t="s">
        <v>34</v>
      </c>
      <c r="AC475" s="52" t="s">
        <v>1962</v>
      </c>
      <c r="AD475" s="52" t="s">
        <v>746</v>
      </c>
    </row>
    <row r="476" spans="1:30" ht="51" customHeight="1" x14ac:dyDescent="0.2">
      <c r="A476" s="50" t="s">
        <v>1963</v>
      </c>
      <c r="B476" s="51" t="s">
        <v>742</v>
      </c>
      <c r="C476" s="52" t="s">
        <v>743</v>
      </c>
      <c r="D476" s="52" t="s">
        <v>1113</v>
      </c>
      <c r="E476" s="53" t="s">
        <v>75</v>
      </c>
      <c r="F476" s="54" t="s">
        <v>1964</v>
      </c>
      <c r="G476" s="54" t="s">
        <v>1965</v>
      </c>
      <c r="H476" s="56">
        <v>43343</v>
      </c>
      <c r="I476" s="56">
        <v>44255</v>
      </c>
      <c r="J476" s="57" t="str">
        <f>IF(Ugovori_OPULJP3[[#This Row],[DATUM ZAVRŠETKA OPERACIJE]]&gt;DATE(2024,12,31),"u provedbi","završen")</f>
        <v>završen</v>
      </c>
      <c r="K476" s="55" t="s">
        <v>185</v>
      </c>
      <c r="L476" s="55" t="s">
        <v>185</v>
      </c>
      <c r="M476" s="58">
        <v>0.85</v>
      </c>
      <c r="N476" s="58">
        <v>0.15</v>
      </c>
      <c r="O476" s="59">
        <f>Ugovori_OPULJP3[[#This Row],[Bespovratna sredstva - Ukupno (EU+Nac) HRK
= Ukupna ugovorena vrijednost bespovratnih sredstava]]*Ugovori_OPULJP3[[#This Row],[EU STOPA SUFINANCIRANJA %
EU CO-FINANCING RATE %]]</f>
        <v>4142764.3994999998</v>
      </c>
      <c r="P476" s="60">
        <f>Ugovori_OPULJP3[[#This Row],[Bespovratna sredstva - EU dio - HRK]]/7.5345</f>
        <v>549839.32570177177</v>
      </c>
      <c r="Q476" s="59">
        <f>Ugovori_OPULJP3[[#This Row],[Bespovratna sredstva - Ukupno (EU+Nac) HRK
= Ukupna ugovorena vrijednost bespovratnih sredstava]]*Ugovori_OPULJP3[[#This Row],[STOPA NACIONALNOG SUFINANCIRANJA %]]</f>
        <v>731076.07049999991</v>
      </c>
      <c r="R476" s="60">
        <f>Ugovori_OPULJP3[[#This Row],[Bespovratna sredstva - Nacionalni dio - HRK]]/7.5345</f>
        <v>97030.469241489132</v>
      </c>
      <c r="S476" s="59">
        <v>4873840.47</v>
      </c>
      <c r="T476" s="60">
        <f>Ugovori_OPULJP3[[#This Row],[Bespovratna sredstva - Ukupno (EU+Nac) HRK
= Ukupna ugovorena vrijednost bespovratnih sredstava]]/7.5345</f>
        <v>646869.79494326096</v>
      </c>
      <c r="U476" s="59">
        <v>0</v>
      </c>
      <c r="V476" s="60">
        <f>Ugovori_OPULJP3[[#This Row],[Javni doprinos korisnika - HRK]]/7.5345</f>
        <v>0</v>
      </c>
      <c r="W476" s="59">
        <v>0</v>
      </c>
      <c r="X476" s="60">
        <f>Ugovori_OPULJP3[[#This Row],[Privatni doprinos korisnika - HRK]]/7.5345</f>
        <v>0</v>
      </c>
      <c r="Y476" s="61">
        <v>4873840.47</v>
      </c>
      <c r="Z476" s="62">
        <f>Ugovori_OPULJP3[[#This Row],[UKUPNI PRIHVATLJIVI IZDACI
TOTAL ELIGIBLE EXPENDITURE
= Bespovratna sredstva ukupno + doprinos korisnika
= Ukupni prihvatljivi troškovi
= Ukupna ugovorena vrijednost projekta HRK]]/7.5345</f>
        <v>646869.79494326096</v>
      </c>
      <c r="AA476" s="53" t="s">
        <v>37</v>
      </c>
      <c r="AB476" s="53" t="s">
        <v>34</v>
      </c>
      <c r="AC476" s="52" t="s">
        <v>1966</v>
      </c>
      <c r="AD476" s="52" t="s">
        <v>746</v>
      </c>
    </row>
    <row r="477" spans="1:30" ht="51" customHeight="1" x14ac:dyDescent="0.2">
      <c r="A477" s="50" t="s">
        <v>1967</v>
      </c>
      <c r="B477" s="51" t="s">
        <v>742</v>
      </c>
      <c r="C477" s="52" t="s">
        <v>743</v>
      </c>
      <c r="D477" s="52" t="s">
        <v>1113</v>
      </c>
      <c r="E477" s="53" t="s">
        <v>75</v>
      </c>
      <c r="F477" s="54" t="s">
        <v>1968</v>
      </c>
      <c r="G477" s="54" t="s">
        <v>1969</v>
      </c>
      <c r="H477" s="56">
        <v>43370</v>
      </c>
      <c r="I477" s="56">
        <v>44282</v>
      </c>
      <c r="J477" s="57" t="str">
        <f>IF(Ugovori_OPULJP3[[#This Row],[DATUM ZAVRŠETKA OPERACIJE]]&gt;DATE(2024,12,31),"u provedbi","završen")</f>
        <v>završen</v>
      </c>
      <c r="K477" s="55" t="s">
        <v>337</v>
      </c>
      <c r="L477" s="55" t="s">
        <v>337</v>
      </c>
      <c r="M477" s="58">
        <v>0.85</v>
      </c>
      <c r="N477" s="58">
        <v>0.15</v>
      </c>
      <c r="O477" s="59">
        <f>Ugovori_OPULJP3[[#This Row],[Bespovratna sredstva - Ukupno (EU+Nac) HRK
= Ukupna ugovorena vrijednost bespovratnih sredstava]]*Ugovori_OPULJP3[[#This Row],[EU STOPA SUFINANCIRANJA %
EU CO-FINANCING RATE %]]</f>
        <v>5909021.0070000002</v>
      </c>
      <c r="P477" s="60">
        <f>Ugovori_OPULJP3[[#This Row],[Bespovratna sredstva - EU dio - HRK]]/7.5345</f>
        <v>784261.86303006171</v>
      </c>
      <c r="Q477" s="59">
        <f>Ugovori_OPULJP3[[#This Row],[Bespovratna sredstva - Ukupno (EU+Nac) HRK
= Ukupna ugovorena vrijednost bespovratnih sredstava]]*Ugovori_OPULJP3[[#This Row],[STOPA NACIONALNOG SUFINANCIRANJA %]]</f>
        <v>1042768.4129999999</v>
      </c>
      <c r="R477" s="60">
        <f>Ugovori_OPULJP3[[#This Row],[Bespovratna sredstva - Nacionalni dio - HRK]]/7.5345</f>
        <v>138399.15229942265</v>
      </c>
      <c r="S477" s="59">
        <v>6951789.4199999999</v>
      </c>
      <c r="T477" s="60">
        <f>Ugovori_OPULJP3[[#This Row],[Bespovratna sredstva - Ukupno (EU+Nac) HRK
= Ukupna ugovorena vrijednost bespovratnih sredstava]]/7.5345</f>
        <v>922661.01532948436</v>
      </c>
      <c r="U477" s="59">
        <v>0</v>
      </c>
      <c r="V477" s="60">
        <f>Ugovori_OPULJP3[[#This Row],[Javni doprinos korisnika - HRK]]/7.5345</f>
        <v>0</v>
      </c>
      <c r="W477" s="59">
        <v>0</v>
      </c>
      <c r="X477" s="60">
        <f>Ugovori_OPULJP3[[#This Row],[Privatni doprinos korisnika - HRK]]/7.5345</f>
        <v>0</v>
      </c>
      <c r="Y477" s="61">
        <v>6951789.4199999999</v>
      </c>
      <c r="Z477" s="62">
        <f>Ugovori_OPULJP3[[#This Row],[UKUPNI PRIHVATLJIVI IZDACI
TOTAL ELIGIBLE EXPENDITURE
= Bespovratna sredstva ukupno + doprinos korisnika
= Ukupni prihvatljivi troškovi
= Ukupna ugovorena vrijednost projekta HRK]]/7.5345</f>
        <v>922661.01532948436</v>
      </c>
      <c r="AA477" s="53" t="s">
        <v>37</v>
      </c>
      <c r="AB477" s="53" t="s">
        <v>34</v>
      </c>
      <c r="AC477" s="52" t="s">
        <v>1970</v>
      </c>
      <c r="AD477" s="52" t="s">
        <v>746</v>
      </c>
    </row>
    <row r="478" spans="1:30" ht="51" customHeight="1" x14ac:dyDescent="0.2">
      <c r="A478" s="50" t="s">
        <v>1971</v>
      </c>
      <c r="B478" s="51" t="s">
        <v>742</v>
      </c>
      <c r="C478" s="52" t="s">
        <v>743</v>
      </c>
      <c r="D478" s="52" t="s">
        <v>1113</v>
      </c>
      <c r="E478" s="53" t="s">
        <v>75</v>
      </c>
      <c r="F478" s="54" t="s">
        <v>1972</v>
      </c>
      <c r="G478" s="54" t="s">
        <v>1973</v>
      </c>
      <c r="H478" s="56">
        <v>43311</v>
      </c>
      <c r="I478" s="56">
        <v>44226</v>
      </c>
      <c r="J478" s="57" t="str">
        <f>IF(Ugovori_OPULJP3[[#This Row],[DATUM ZAVRŠETKA OPERACIJE]]&gt;DATE(2024,12,31),"u provedbi","završen")</f>
        <v>završen</v>
      </c>
      <c r="K478" s="55" t="s">
        <v>78</v>
      </c>
      <c r="L478" s="55" t="s">
        <v>78</v>
      </c>
      <c r="M478" s="58">
        <v>0.85</v>
      </c>
      <c r="N478" s="58">
        <v>0.15</v>
      </c>
      <c r="O478" s="59">
        <f>Ugovori_OPULJP3[[#This Row],[Bespovratna sredstva - Ukupno (EU+Nac) HRK
= Ukupna ugovorena vrijednost bespovratnih sredstava]]*Ugovori_OPULJP3[[#This Row],[EU STOPA SUFINANCIRANJA %
EU CO-FINANCING RATE %]]</f>
        <v>2048056.7249999999</v>
      </c>
      <c r="P478" s="60">
        <f>Ugovori_OPULJP3[[#This Row],[Bespovratna sredstva - EU dio - HRK]]/7.5345</f>
        <v>271823.84033446142</v>
      </c>
      <c r="Q478" s="59">
        <f>Ugovori_OPULJP3[[#This Row],[Bespovratna sredstva - Ukupno (EU+Nac) HRK
= Ukupna ugovorena vrijednost bespovratnih sredstava]]*Ugovori_OPULJP3[[#This Row],[STOPA NACIONALNOG SUFINANCIRANJA %]]</f>
        <v>361421.77499999997</v>
      </c>
      <c r="R478" s="60">
        <f>Ugovori_OPULJP3[[#This Row],[Bespovratna sredstva - Nacionalni dio - HRK]]/7.5345</f>
        <v>47968.913000199078</v>
      </c>
      <c r="S478" s="59">
        <v>2409478.5</v>
      </c>
      <c r="T478" s="60">
        <f>Ugovori_OPULJP3[[#This Row],[Bespovratna sredstva - Ukupno (EU+Nac) HRK
= Ukupna ugovorena vrijednost bespovratnih sredstava]]/7.5345</f>
        <v>319792.75333466055</v>
      </c>
      <c r="U478" s="59">
        <v>0</v>
      </c>
      <c r="V478" s="60">
        <f>Ugovori_OPULJP3[[#This Row],[Javni doprinos korisnika - HRK]]/7.5345</f>
        <v>0</v>
      </c>
      <c r="W478" s="59">
        <v>0</v>
      </c>
      <c r="X478" s="60">
        <f>Ugovori_OPULJP3[[#This Row],[Privatni doprinos korisnika - HRK]]/7.5345</f>
        <v>0</v>
      </c>
      <c r="Y478" s="61">
        <v>2409478.5</v>
      </c>
      <c r="Z478" s="62">
        <f>Ugovori_OPULJP3[[#This Row],[UKUPNI PRIHVATLJIVI IZDACI
TOTAL ELIGIBLE EXPENDITURE
= Bespovratna sredstva ukupno + doprinos korisnika
= Ukupni prihvatljivi troškovi
= Ukupna ugovorena vrijednost projekta HRK]]/7.5345</f>
        <v>319792.75333466055</v>
      </c>
      <c r="AA478" s="53" t="s">
        <v>37</v>
      </c>
      <c r="AB478" s="53" t="s">
        <v>34</v>
      </c>
      <c r="AC478" s="52" t="s">
        <v>1974</v>
      </c>
      <c r="AD478" s="52" t="s">
        <v>746</v>
      </c>
    </row>
    <row r="479" spans="1:30" ht="51" customHeight="1" x14ac:dyDescent="0.2">
      <c r="A479" s="50" t="s">
        <v>1975</v>
      </c>
      <c r="B479" s="51" t="s">
        <v>742</v>
      </c>
      <c r="C479" s="52" t="s">
        <v>743</v>
      </c>
      <c r="D479" s="52" t="s">
        <v>1113</v>
      </c>
      <c r="E479" s="53" t="s">
        <v>75</v>
      </c>
      <c r="F479" s="54" t="s">
        <v>1976</v>
      </c>
      <c r="G479" s="54" t="s">
        <v>1977</v>
      </c>
      <c r="H479" s="56">
        <v>43311</v>
      </c>
      <c r="I479" s="56">
        <v>44226</v>
      </c>
      <c r="J479" s="57" t="str">
        <f>IF(Ugovori_OPULJP3[[#This Row],[DATUM ZAVRŠETKA OPERACIJE]]&gt;DATE(2024,12,31),"u provedbi","završen")</f>
        <v>završen</v>
      </c>
      <c r="K479" s="55" t="s">
        <v>598</v>
      </c>
      <c r="L479" s="55" t="s">
        <v>598</v>
      </c>
      <c r="M479" s="58">
        <v>0.85</v>
      </c>
      <c r="N479" s="58">
        <v>0.15</v>
      </c>
      <c r="O479" s="59">
        <f>Ugovori_OPULJP3[[#This Row],[Bespovratna sredstva - Ukupno (EU+Nac) HRK
= Ukupna ugovorena vrijednost bespovratnih sredstava]]*Ugovori_OPULJP3[[#This Row],[EU STOPA SUFINANCIRANJA %
EU CO-FINANCING RATE %]]</f>
        <v>4052626.872</v>
      </c>
      <c r="P479" s="60">
        <f>Ugovori_OPULJP3[[#This Row],[Bespovratna sredstva - EU dio - HRK]]/7.5345</f>
        <v>537876.01990842121</v>
      </c>
      <c r="Q479" s="59">
        <f>Ugovori_OPULJP3[[#This Row],[Bespovratna sredstva - Ukupno (EU+Nac) HRK
= Ukupna ugovorena vrijednost bespovratnih sredstava]]*Ugovori_OPULJP3[[#This Row],[STOPA NACIONALNOG SUFINANCIRANJA %]]</f>
        <v>715169.44799999997</v>
      </c>
      <c r="R479" s="60">
        <f>Ugovori_OPULJP3[[#This Row],[Bespovratna sredstva - Nacionalni dio - HRK]]/7.5345</f>
        <v>94919.297630897854</v>
      </c>
      <c r="S479" s="59">
        <v>4767796.32</v>
      </c>
      <c r="T479" s="60">
        <f>Ugovori_OPULJP3[[#This Row],[Bespovratna sredstva - Ukupno (EU+Nac) HRK
= Ukupna ugovorena vrijednost bespovratnih sredstava]]/7.5345</f>
        <v>632795.31753931916</v>
      </c>
      <c r="U479" s="59">
        <v>0</v>
      </c>
      <c r="V479" s="60">
        <f>Ugovori_OPULJP3[[#This Row],[Javni doprinos korisnika - HRK]]/7.5345</f>
        <v>0</v>
      </c>
      <c r="W479" s="59">
        <v>0</v>
      </c>
      <c r="X479" s="60">
        <f>Ugovori_OPULJP3[[#This Row],[Privatni doprinos korisnika - HRK]]/7.5345</f>
        <v>0</v>
      </c>
      <c r="Y479" s="61">
        <v>4767796.32</v>
      </c>
      <c r="Z479" s="62">
        <f>Ugovori_OPULJP3[[#This Row],[UKUPNI PRIHVATLJIVI IZDACI
TOTAL ELIGIBLE EXPENDITURE
= Bespovratna sredstva ukupno + doprinos korisnika
= Ukupni prihvatljivi troškovi
= Ukupna ugovorena vrijednost projekta HRK]]/7.5345</f>
        <v>632795.31753931916</v>
      </c>
      <c r="AA479" s="53" t="s">
        <v>37</v>
      </c>
      <c r="AB479" s="53" t="s">
        <v>34</v>
      </c>
      <c r="AC479" s="52" t="s">
        <v>1978</v>
      </c>
      <c r="AD479" s="52" t="s">
        <v>746</v>
      </c>
    </row>
    <row r="480" spans="1:30" ht="51" customHeight="1" x14ac:dyDescent="0.2">
      <c r="A480" s="50" t="s">
        <v>1979</v>
      </c>
      <c r="B480" s="51" t="s">
        <v>742</v>
      </c>
      <c r="C480" s="52" t="s">
        <v>743</v>
      </c>
      <c r="D480" s="52" t="s">
        <v>1113</v>
      </c>
      <c r="E480" s="53" t="s">
        <v>75</v>
      </c>
      <c r="F480" s="54" t="s">
        <v>1980</v>
      </c>
      <c r="G480" s="54" t="s">
        <v>1981</v>
      </c>
      <c r="H480" s="56">
        <v>43482</v>
      </c>
      <c r="I480" s="56">
        <v>44394</v>
      </c>
      <c r="J480" s="57" t="str">
        <f>IF(Ugovori_OPULJP3[[#This Row],[DATUM ZAVRŠETKA OPERACIJE]]&gt;DATE(2024,12,31),"u provedbi","završen")</f>
        <v>završen</v>
      </c>
      <c r="K480" s="55" t="s">
        <v>210</v>
      </c>
      <c r="L480" s="55" t="s">
        <v>210</v>
      </c>
      <c r="M480" s="58">
        <v>0.85</v>
      </c>
      <c r="N480" s="58">
        <v>0.15</v>
      </c>
      <c r="O480" s="59">
        <f>Ugovori_OPULJP3[[#This Row],[Bespovratna sredstva - Ukupno (EU+Nac) HRK
= Ukupna ugovorena vrijednost bespovratnih sredstava]]*Ugovori_OPULJP3[[#This Row],[EU STOPA SUFINANCIRANJA %
EU CO-FINANCING RATE %]]</f>
        <v>1645427.6114999999</v>
      </c>
      <c r="P480" s="60">
        <f>Ugovori_OPULJP3[[#This Row],[Bespovratna sredstva - EU dio - HRK]]/7.5345</f>
        <v>218385.77364125021</v>
      </c>
      <c r="Q480" s="59">
        <f>Ugovori_OPULJP3[[#This Row],[Bespovratna sredstva - Ukupno (EU+Nac) HRK
= Ukupna ugovorena vrijednost bespovratnih sredstava]]*Ugovori_OPULJP3[[#This Row],[STOPA NACIONALNOG SUFINANCIRANJA %]]</f>
        <v>290369.5785</v>
      </c>
      <c r="R480" s="60">
        <f>Ugovori_OPULJP3[[#This Row],[Bespovratna sredstva - Nacionalni dio - HRK]]/7.5345</f>
        <v>38538.665936691221</v>
      </c>
      <c r="S480" s="59">
        <v>1935797.19</v>
      </c>
      <c r="T480" s="60">
        <f>Ugovori_OPULJP3[[#This Row],[Bespovratna sredstva - Ukupno (EU+Nac) HRK
= Ukupna ugovorena vrijednost bespovratnih sredstava]]/7.5345</f>
        <v>256924.43957794143</v>
      </c>
      <c r="U480" s="59">
        <v>0</v>
      </c>
      <c r="V480" s="60">
        <f>Ugovori_OPULJP3[[#This Row],[Javni doprinos korisnika - HRK]]/7.5345</f>
        <v>0</v>
      </c>
      <c r="W480" s="59">
        <v>0</v>
      </c>
      <c r="X480" s="60">
        <f>Ugovori_OPULJP3[[#This Row],[Privatni doprinos korisnika - HRK]]/7.5345</f>
        <v>0</v>
      </c>
      <c r="Y480" s="61">
        <v>1935797.19</v>
      </c>
      <c r="Z480" s="62">
        <f>Ugovori_OPULJP3[[#This Row],[UKUPNI PRIHVATLJIVI IZDACI
TOTAL ELIGIBLE EXPENDITURE
= Bespovratna sredstva ukupno + doprinos korisnika
= Ukupni prihvatljivi troškovi
= Ukupna ugovorena vrijednost projekta HRK]]/7.5345</f>
        <v>256924.43957794143</v>
      </c>
      <c r="AA480" s="53" t="s">
        <v>37</v>
      </c>
      <c r="AB480" s="53" t="s">
        <v>34</v>
      </c>
      <c r="AC480" s="52" t="s">
        <v>1982</v>
      </c>
      <c r="AD480" s="52" t="s">
        <v>746</v>
      </c>
    </row>
    <row r="481" spans="1:30" ht="51" customHeight="1" x14ac:dyDescent="0.2">
      <c r="A481" s="50" t="s">
        <v>1983</v>
      </c>
      <c r="B481" s="51" t="s">
        <v>742</v>
      </c>
      <c r="C481" s="52" t="s">
        <v>743</v>
      </c>
      <c r="D481" s="52" t="s">
        <v>1113</v>
      </c>
      <c r="E481" s="53" t="s">
        <v>75</v>
      </c>
      <c r="F481" s="54" t="s">
        <v>1984</v>
      </c>
      <c r="G481" s="54" t="s">
        <v>133</v>
      </c>
      <c r="H481" s="56">
        <v>43482</v>
      </c>
      <c r="I481" s="56">
        <v>44394</v>
      </c>
      <c r="J481" s="57" t="str">
        <f>IF(Ugovori_OPULJP3[[#This Row],[DATUM ZAVRŠETKA OPERACIJE]]&gt;DATE(2024,12,31),"u provedbi","završen")</f>
        <v>završen</v>
      </c>
      <c r="K481" s="55" t="s">
        <v>98</v>
      </c>
      <c r="L481" s="55" t="s">
        <v>98</v>
      </c>
      <c r="M481" s="58">
        <v>0.85</v>
      </c>
      <c r="N481" s="58">
        <v>0.15</v>
      </c>
      <c r="O481" s="59">
        <f>Ugovori_OPULJP3[[#This Row],[Bespovratna sredstva - Ukupno (EU+Nac) HRK
= Ukupna ugovorena vrijednost bespovratnih sredstava]]*Ugovori_OPULJP3[[#This Row],[EU STOPA SUFINANCIRANJA %
EU CO-FINANCING RATE %]]</f>
        <v>8299276.9114999995</v>
      </c>
      <c r="P481" s="60">
        <f>Ugovori_OPULJP3[[#This Row],[Bespovratna sredstva - EU dio - HRK]]/7.5345</f>
        <v>1101503.3395049437</v>
      </c>
      <c r="Q481" s="59">
        <f>Ugovori_OPULJP3[[#This Row],[Bespovratna sredstva - Ukupno (EU+Nac) HRK
= Ukupna ugovorena vrijednost bespovratnih sredstava]]*Ugovori_OPULJP3[[#This Row],[STOPA NACIONALNOG SUFINANCIRANJA %]]</f>
        <v>1464578.2784999998</v>
      </c>
      <c r="R481" s="60">
        <f>Ugovori_OPULJP3[[#This Row],[Bespovratna sredstva - Nacionalni dio - HRK]]/7.5345</f>
        <v>194382.94226557831</v>
      </c>
      <c r="S481" s="59">
        <v>9763855.1899999995</v>
      </c>
      <c r="T481" s="60">
        <f>Ugovori_OPULJP3[[#This Row],[Bespovratna sredstva - Ukupno (EU+Nac) HRK
= Ukupna ugovorena vrijednost bespovratnih sredstava]]/7.5345</f>
        <v>1295886.281770522</v>
      </c>
      <c r="U481" s="59">
        <v>0</v>
      </c>
      <c r="V481" s="60">
        <f>Ugovori_OPULJP3[[#This Row],[Javni doprinos korisnika - HRK]]/7.5345</f>
        <v>0</v>
      </c>
      <c r="W481" s="59">
        <v>0</v>
      </c>
      <c r="X481" s="60">
        <f>Ugovori_OPULJP3[[#This Row],[Privatni doprinos korisnika - HRK]]/7.5345</f>
        <v>0</v>
      </c>
      <c r="Y481" s="61">
        <v>9763855.1899999995</v>
      </c>
      <c r="Z481" s="62">
        <f>Ugovori_OPULJP3[[#This Row],[UKUPNI PRIHVATLJIVI IZDACI
TOTAL ELIGIBLE EXPENDITURE
= Bespovratna sredstva ukupno + doprinos korisnika
= Ukupni prihvatljivi troškovi
= Ukupna ugovorena vrijednost projekta HRK]]/7.5345</f>
        <v>1295886.281770522</v>
      </c>
      <c r="AA481" s="53" t="s">
        <v>37</v>
      </c>
      <c r="AB481" s="53" t="s">
        <v>34</v>
      </c>
      <c r="AC481" s="52" t="s">
        <v>1985</v>
      </c>
      <c r="AD481" s="52" t="s">
        <v>746</v>
      </c>
    </row>
    <row r="482" spans="1:30" ht="51" customHeight="1" x14ac:dyDescent="0.2">
      <c r="A482" s="50" t="s">
        <v>1986</v>
      </c>
      <c r="B482" s="51" t="s">
        <v>742</v>
      </c>
      <c r="C482" s="52" t="s">
        <v>743</v>
      </c>
      <c r="D482" s="52" t="s">
        <v>1113</v>
      </c>
      <c r="E482" s="53" t="s">
        <v>75</v>
      </c>
      <c r="F482" s="54" t="s">
        <v>1987</v>
      </c>
      <c r="G482" s="54" t="s">
        <v>1988</v>
      </c>
      <c r="H482" s="56">
        <v>43313</v>
      </c>
      <c r="I482" s="56">
        <v>44166</v>
      </c>
      <c r="J482" s="57" t="str">
        <f>IF(Ugovori_OPULJP3[[#This Row],[DATUM ZAVRŠETKA OPERACIJE]]&gt;DATE(2024,12,31),"u provedbi","završen")</f>
        <v>završen</v>
      </c>
      <c r="K482" s="55" t="s">
        <v>270</v>
      </c>
      <c r="L482" s="55" t="s">
        <v>270</v>
      </c>
      <c r="M482" s="58">
        <v>0.85</v>
      </c>
      <c r="N482" s="58">
        <v>0.15</v>
      </c>
      <c r="O482" s="59">
        <f>Ugovori_OPULJP3[[#This Row],[Bespovratna sredstva - Ukupno (EU+Nac) HRK
= Ukupna ugovorena vrijednost bespovratnih sredstava]]*Ugovori_OPULJP3[[#This Row],[EU STOPA SUFINANCIRANJA %
EU CO-FINANCING RATE %]]</f>
        <v>2129961.3479999998</v>
      </c>
      <c r="P482" s="60">
        <f>Ugovori_OPULJP3[[#This Row],[Bespovratna sredstva - EU dio - HRK]]/7.5345</f>
        <v>282694.4519211626</v>
      </c>
      <c r="Q482" s="59">
        <f>Ugovori_OPULJP3[[#This Row],[Bespovratna sredstva - Ukupno (EU+Nac) HRK
= Ukupna ugovorena vrijednost bespovratnih sredstava]]*Ugovori_OPULJP3[[#This Row],[STOPA NACIONALNOG SUFINANCIRANJA %]]</f>
        <v>375875.53199999995</v>
      </c>
      <c r="R482" s="60">
        <f>Ugovori_OPULJP3[[#This Row],[Bespovratna sredstva - Nacionalni dio - HRK]]/7.5345</f>
        <v>49887.256221381635</v>
      </c>
      <c r="S482" s="59">
        <v>2505836.88</v>
      </c>
      <c r="T482" s="60">
        <f>Ugovori_OPULJP3[[#This Row],[Bespovratna sredstva - Ukupno (EU+Nac) HRK
= Ukupna ugovorena vrijednost bespovratnih sredstava]]/7.5345</f>
        <v>332581.70814254426</v>
      </c>
      <c r="U482" s="59">
        <v>0</v>
      </c>
      <c r="V482" s="60">
        <f>Ugovori_OPULJP3[[#This Row],[Javni doprinos korisnika - HRK]]/7.5345</f>
        <v>0</v>
      </c>
      <c r="W482" s="59">
        <v>0</v>
      </c>
      <c r="X482" s="60">
        <f>Ugovori_OPULJP3[[#This Row],[Privatni doprinos korisnika - HRK]]/7.5345</f>
        <v>0</v>
      </c>
      <c r="Y482" s="61">
        <v>2505836.88</v>
      </c>
      <c r="Z482" s="62">
        <f>Ugovori_OPULJP3[[#This Row],[UKUPNI PRIHVATLJIVI IZDACI
TOTAL ELIGIBLE EXPENDITURE
= Bespovratna sredstva ukupno + doprinos korisnika
= Ukupni prihvatljivi troškovi
= Ukupna ugovorena vrijednost projekta HRK]]/7.5345</f>
        <v>332581.70814254426</v>
      </c>
      <c r="AA482" s="53" t="s">
        <v>37</v>
      </c>
      <c r="AB482" s="53" t="s">
        <v>34</v>
      </c>
      <c r="AC482" s="52" t="s">
        <v>1989</v>
      </c>
      <c r="AD482" s="52" t="s">
        <v>746</v>
      </c>
    </row>
    <row r="483" spans="1:30" ht="51" customHeight="1" x14ac:dyDescent="0.2">
      <c r="A483" s="50" t="s">
        <v>1990</v>
      </c>
      <c r="B483" s="51" t="s">
        <v>742</v>
      </c>
      <c r="C483" s="52" t="s">
        <v>743</v>
      </c>
      <c r="D483" s="52" t="s">
        <v>1113</v>
      </c>
      <c r="E483" s="53" t="s">
        <v>75</v>
      </c>
      <c r="F483" s="54" t="s">
        <v>1991</v>
      </c>
      <c r="G483" s="54" t="s">
        <v>1992</v>
      </c>
      <c r="H483" s="56">
        <v>43482</v>
      </c>
      <c r="I483" s="56">
        <v>44333</v>
      </c>
      <c r="J483" s="57" t="str">
        <f>IF(Ugovori_OPULJP3[[#This Row],[DATUM ZAVRŠETKA OPERACIJE]]&gt;DATE(2024,12,31),"u provedbi","završen")</f>
        <v>završen</v>
      </c>
      <c r="K483" s="55" t="s">
        <v>154</v>
      </c>
      <c r="L483" s="55" t="s">
        <v>154</v>
      </c>
      <c r="M483" s="58">
        <v>0.85</v>
      </c>
      <c r="N483" s="58">
        <v>0.15</v>
      </c>
      <c r="O483" s="59">
        <f>Ugovori_OPULJP3[[#This Row],[Bespovratna sredstva - Ukupno (EU+Nac) HRK
= Ukupna ugovorena vrijednost bespovratnih sredstava]]*Ugovori_OPULJP3[[#This Row],[EU STOPA SUFINANCIRANJA %
EU CO-FINANCING RATE %]]</f>
        <v>1447046.6129999999</v>
      </c>
      <c r="P483" s="60">
        <f>Ugovori_OPULJP3[[#This Row],[Bespovratna sredstva - EU dio - HRK]]/7.5345</f>
        <v>192056.09038423249</v>
      </c>
      <c r="Q483" s="59">
        <f>Ugovori_OPULJP3[[#This Row],[Bespovratna sredstva - Ukupno (EU+Nac) HRK
= Ukupna ugovorena vrijednost bespovratnih sredstava]]*Ugovori_OPULJP3[[#This Row],[STOPA NACIONALNOG SUFINANCIRANJA %]]</f>
        <v>255361.16699999999</v>
      </c>
      <c r="R483" s="60">
        <f>Ugovori_OPULJP3[[#This Row],[Bespovratna sredstva - Nacionalni dio - HRK]]/7.5345</f>
        <v>33892.251244276325</v>
      </c>
      <c r="S483" s="59">
        <v>1702407.78</v>
      </c>
      <c r="T483" s="60">
        <f>Ugovori_OPULJP3[[#This Row],[Bespovratna sredstva - Ukupno (EU+Nac) HRK
= Ukupna ugovorena vrijednost bespovratnih sredstava]]/7.5345</f>
        <v>225948.34162850885</v>
      </c>
      <c r="U483" s="59">
        <v>0</v>
      </c>
      <c r="V483" s="60">
        <f>Ugovori_OPULJP3[[#This Row],[Javni doprinos korisnika - HRK]]/7.5345</f>
        <v>0</v>
      </c>
      <c r="W483" s="59">
        <v>0</v>
      </c>
      <c r="X483" s="60">
        <f>Ugovori_OPULJP3[[#This Row],[Privatni doprinos korisnika - HRK]]/7.5345</f>
        <v>0</v>
      </c>
      <c r="Y483" s="61">
        <v>1702407.78</v>
      </c>
      <c r="Z483" s="62">
        <f>Ugovori_OPULJP3[[#This Row],[UKUPNI PRIHVATLJIVI IZDACI
TOTAL ELIGIBLE EXPENDITURE
= Bespovratna sredstva ukupno + doprinos korisnika
= Ukupni prihvatljivi troškovi
= Ukupna ugovorena vrijednost projekta HRK]]/7.5345</f>
        <v>225948.34162850885</v>
      </c>
      <c r="AA483" s="53" t="s">
        <v>37</v>
      </c>
      <c r="AB483" s="53" t="s">
        <v>34</v>
      </c>
      <c r="AC483" s="52" t="s">
        <v>1993</v>
      </c>
      <c r="AD483" s="52" t="s">
        <v>746</v>
      </c>
    </row>
    <row r="484" spans="1:30" ht="51" customHeight="1" x14ac:dyDescent="0.2">
      <c r="A484" s="50" t="s">
        <v>1994</v>
      </c>
      <c r="B484" s="51" t="s">
        <v>742</v>
      </c>
      <c r="C484" s="52" t="s">
        <v>743</v>
      </c>
      <c r="D484" s="52" t="s">
        <v>1113</v>
      </c>
      <c r="E484" s="53" t="s">
        <v>75</v>
      </c>
      <c r="F484" s="54" t="s">
        <v>1995</v>
      </c>
      <c r="G484" s="54" t="s">
        <v>1996</v>
      </c>
      <c r="H484" s="56">
        <v>43315</v>
      </c>
      <c r="I484" s="56">
        <v>44230</v>
      </c>
      <c r="J484" s="57" t="str">
        <f>IF(Ugovori_OPULJP3[[#This Row],[DATUM ZAVRŠETKA OPERACIJE]]&gt;DATE(2024,12,31),"u provedbi","završen")</f>
        <v>završen</v>
      </c>
      <c r="K484" s="55" t="s">
        <v>248</v>
      </c>
      <c r="L484" s="55" t="s">
        <v>248</v>
      </c>
      <c r="M484" s="58">
        <v>0.85</v>
      </c>
      <c r="N484" s="58">
        <v>0.15</v>
      </c>
      <c r="O484" s="59">
        <f>Ugovori_OPULJP3[[#This Row],[Bespovratna sredstva - Ukupno (EU+Nac) HRK
= Ukupna ugovorena vrijednost bespovratnih sredstava]]*Ugovori_OPULJP3[[#This Row],[EU STOPA SUFINANCIRANJA %
EU CO-FINANCING RATE %]]</f>
        <v>1636129.3</v>
      </c>
      <c r="P484" s="60">
        <f>Ugovori_OPULJP3[[#This Row],[Bespovratna sredstva - EU dio - HRK]]/7.5345</f>
        <v>217151.67562545624</v>
      </c>
      <c r="Q484" s="59">
        <f>Ugovori_OPULJP3[[#This Row],[Bespovratna sredstva - Ukupno (EU+Nac) HRK
= Ukupna ugovorena vrijednost bespovratnih sredstava]]*Ugovori_OPULJP3[[#This Row],[STOPA NACIONALNOG SUFINANCIRANJA %]]</f>
        <v>288728.7</v>
      </c>
      <c r="R484" s="60">
        <f>Ugovori_OPULJP3[[#This Row],[Bespovratna sredstva - Nacionalni dio - HRK]]/7.5345</f>
        <v>38320.883933904042</v>
      </c>
      <c r="S484" s="59">
        <v>1924858</v>
      </c>
      <c r="T484" s="60">
        <f>Ugovori_OPULJP3[[#This Row],[Bespovratna sredstva - Ukupno (EU+Nac) HRK
= Ukupna ugovorena vrijednost bespovratnih sredstava]]/7.5345</f>
        <v>255472.55955936026</v>
      </c>
      <c r="U484" s="59">
        <v>0</v>
      </c>
      <c r="V484" s="60">
        <f>Ugovori_OPULJP3[[#This Row],[Javni doprinos korisnika - HRK]]/7.5345</f>
        <v>0</v>
      </c>
      <c r="W484" s="59">
        <v>0</v>
      </c>
      <c r="X484" s="60">
        <f>Ugovori_OPULJP3[[#This Row],[Privatni doprinos korisnika - HRK]]/7.5345</f>
        <v>0</v>
      </c>
      <c r="Y484" s="61">
        <v>1924858</v>
      </c>
      <c r="Z484" s="62">
        <f>Ugovori_OPULJP3[[#This Row],[UKUPNI PRIHVATLJIVI IZDACI
TOTAL ELIGIBLE EXPENDITURE
= Bespovratna sredstva ukupno + doprinos korisnika
= Ukupni prihvatljivi troškovi
= Ukupna ugovorena vrijednost projekta HRK]]/7.5345</f>
        <v>255472.55955936026</v>
      </c>
      <c r="AA484" s="53" t="s">
        <v>37</v>
      </c>
      <c r="AB484" s="53" t="s">
        <v>34</v>
      </c>
      <c r="AC484" s="52" t="s">
        <v>1997</v>
      </c>
      <c r="AD484" s="52" t="s">
        <v>746</v>
      </c>
    </row>
    <row r="485" spans="1:30" ht="51" customHeight="1" x14ac:dyDescent="0.2">
      <c r="A485" s="50" t="s">
        <v>1998</v>
      </c>
      <c r="B485" s="51" t="s">
        <v>742</v>
      </c>
      <c r="C485" s="52" t="s">
        <v>743</v>
      </c>
      <c r="D485" s="52" t="s">
        <v>1113</v>
      </c>
      <c r="E485" s="53" t="s">
        <v>75</v>
      </c>
      <c r="F485" s="54" t="s">
        <v>1999</v>
      </c>
      <c r="G485" s="54" t="s">
        <v>2000</v>
      </c>
      <c r="H485" s="56">
        <v>43409</v>
      </c>
      <c r="I485" s="56">
        <v>44321</v>
      </c>
      <c r="J485" s="57" t="str">
        <f>IF(Ugovori_OPULJP3[[#This Row],[DATUM ZAVRŠETKA OPERACIJE]]&gt;DATE(2024,12,31),"u provedbi","završen")</f>
        <v>završen</v>
      </c>
      <c r="K485" s="55" t="s">
        <v>98</v>
      </c>
      <c r="L485" s="55" t="s">
        <v>98</v>
      </c>
      <c r="M485" s="58">
        <v>0.85</v>
      </c>
      <c r="N485" s="58">
        <v>0.15</v>
      </c>
      <c r="O485" s="59">
        <f>Ugovori_OPULJP3[[#This Row],[Bespovratna sredstva - Ukupno (EU+Nac) HRK
= Ukupna ugovorena vrijednost bespovratnih sredstava]]*Ugovori_OPULJP3[[#This Row],[EU STOPA SUFINANCIRANJA %
EU CO-FINANCING RATE %]]</f>
        <v>2043720.9514999997</v>
      </c>
      <c r="P485" s="60">
        <f>Ugovori_OPULJP3[[#This Row],[Bespovratna sredstva - EU dio - HRK]]/7.5345</f>
        <v>271248.3842988917</v>
      </c>
      <c r="Q485" s="59">
        <f>Ugovori_OPULJP3[[#This Row],[Bespovratna sredstva - Ukupno (EU+Nac) HRK
= Ukupna ugovorena vrijednost bespovratnih sredstava]]*Ugovori_OPULJP3[[#This Row],[STOPA NACIONALNOG SUFINANCIRANJA %]]</f>
        <v>360656.63849999994</v>
      </c>
      <c r="R485" s="60">
        <f>Ugovori_OPULJP3[[#This Row],[Bespovratna sredstva - Nacionalni dio - HRK]]/7.5345</f>
        <v>47867.361935098539</v>
      </c>
      <c r="S485" s="59">
        <v>2404377.59</v>
      </c>
      <c r="T485" s="60">
        <f>Ugovori_OPULJP3[[#This Row],[Bespovratna sredstva - Ukupno (EU+Nac) HRK
= Ukupna ugovorena vrijednost bespovratnih sredstava]]/7.5345</f>
        <v>319115.7462339903</v>
      </c>
      <c r="U485" s="59">
        <v>0</v>
      </c>
      <c r="V485" s="60">
        <f>Ugovori_OPULJP3[[#This Row],[Javni doprinos korisnika - HRK]]/7.5345</f>
        <v>0</v>
      </c>
      <c r="W485" s="59">
        <v>0</v>
      </c>
      <c r="X485" s="60">
        <f>Ugovori_OPULJP3[[#This Row],[Privatni doprinos korisnika - HRK]]/7.5345</f>
        <v>0</v>
      </c>
      <c r="Y485" s="61">
        <v>2404377.59</v>
      </c>
      <c r="Z485" s="62">
        <f>Ugovori_OPULJP3[[#This Row],[UKUPNI PRIHVATLJIVI IZDACI
TOTAL ELIGIBLE EXPENDITURE
= Bespovratna sredstva ukupno + doprinos korisnika
= Ukupni prihvatljivi troškovi
= Ukupna ugovorena vrijednost projekta HRK]]/7.5345</f>
        <v>319115.7462339903</v>
      </c>
      <c r="AA485" s="53" t="s">
        <v>37</v>
      </c>
      <c r="AB485" s="53" t="s">
        <v>34</v>
      </c>
      <c r="AC485" s="52" t="s">
        <v>2001</v>
      </c>
      <c r="AD485" s="52" t="s">
        <v>746</v>
      </c>
    </row>
    <row r="486" spans="1:30" ht="51" customHeight="1" x14ac:dyDescent="0.2">
      <c r="A486" s="50" t="s">
        <v>2002</v>
      </c>
      <c r="B486" s="51" t="s">
        <v>742</v>
      </c>
      <c r="C486" s="52" t="s">
        <v>743</v>
      </c>
      <c r="D486" s="52" t="s">
        <v>1113</v>
      </c>
      <c r="E486" s="53" t="s">
        <v>75</v>
      </c>
      <c r="F486" s="54" t="s">
        <v>2003</v>
      </c>
      <c r="G486" s="54" t="s">
        <v>2004</v>
      </c>
      <c r="H486" s="56">
        <v>43311</v>
      </c>
      <c r="I486" s="56">
        <v>44226</v>
      </c>
      <c r="J486" s="57" t="str">
        <f>IF(Ugovori_OPULJP3[[#This Row],[DATUM ZAVRŠETKA OPERACIJE]]&gt;DATE(2024,12,31),"u provedbi","završen")</f>
        <v>završen</v>
      </c>
      <c r="K486" s="55" t="s">
        <v>129</v>
      </c>
      <c r="L486" s="55" t="s">
        <v>129</v>
      </c>
      <c r="M486" s="58">
        <v>0.85</v>
      </c>
      <c r="N486" s="58">
        <v>0.15</v>
      </c>
      <c r="O486" s="59">
        <f>Ugovori_OPULJP3[[#This Row],[Bespovratna sredstva - Ukupno (EU+Nac) HRK
= Ukupna ugovorena vrijednost bespovratnih sredstava]]*Ugovori_OPULJP3[[#This Row],[EU STOPA SUFINANCIRANJA %
EU CO-FINANCING RATE %]]</f>
        <v>1852526.7200000002</v>
      </c>
      <c r="P486" s="60">
        <f>Ugovori_OPULJP3[[#This Row],[Bespovratna sredstva - EU dio - HRK]]/7.5345</f>
        <v>245872.54894153561</v>
      </c>
      <c r="Q486" s="59">
        <f>Ugovori_OPULJP3[[#This Row],[Bespovratna sredstva - Ukupno (EU+Nac) HRK
= Ukupna ugovorena vrijednost bespovratnih sredstava]]*Ugovori_OPULJP3[[#This Row],[STOPA NACIONALNOG SUFINANCIRANJA %]]</f>
        <v>326916.48000000004</v>
      </c>
      <c r="R486" s="60">
        <f>Ugovori_OPULJP3[[#This Row],[Bespovratna sredstva - Nacionalni dio - HRK]]/7.5345</f>
        <v>43389.273342623936</v>
      </c>
      <c r="S486" s="59">
        <v>2179443.2000000002</v>
      </c>
      <c r="T486" s="60">
        <f>Ugovori_OPULJP3[[#This Row],[Bespovratna sredstva - Ukupno (EU+Nac) HRK
= Ukupna ugovorena vrijednost bespovratnih sredstava]]/7.5345</f>
        <v>289261.82228415954</v>
      </c>
      <c r="U486" s="59">
        <v>0</v>
      </c>
      <c r="V486" s="60">
        <f>Ugovori_OPULJP3[[#This Row],[Javni doprinos korisnika - HRK]]/7.5345</f>
        <v>0</v>
      </c>
      <c r="W486" s="59">
        <v>0</v>
      </c>
      <c r="X486" s="60">
        <f>Ugovori_OPULJP3[[#This Row],[Privatni doprinos korisnika - HRK]]/7.5345</f>
        <v>0</v>
      </c>
      <c r="Y486" s="61">
        <v>2179443.2000000002</v>
      </c>
      <c r="Z486" s="62">
        <f>Ugovori_OPULJP3[[#This Row],[UKUPNI PRIHVATLJIVI IZDACI
TOTAL ELIGIBLE EXPENDITURE
= Bespovratna sredstva ukupno + doprinos korisnika
= Ukupni prihvatljivi troškovi
= Ukupna ugovorena vrijednost projekta HRK]]/7.5345</f>
        <v>289261.82228415954</v>
      </c>
      <c r="AA486" s="53" t="s">
        <v>37</v>
      </c>
      <c r="AB486" s="53" t="s">
        <v>34</v>
      </c>
      <c r="AC486" s="52" t="s">
        <v>2005</v>
      </c>
      <c r="AD486" s="52" t="s">
        <v>746</v>
      </c>
    </row>
    <row r="487" spans="1:30" ht="51" customHeight="1" x14ac:dyDescent="0.2">
      <c r="A487" s="50" t="s">
        <v>2006</v>
      </c>
      <c r="B487" s="51" t="s">
        <v>742</v>
      </c>
      <c r="C487" s="52" t="s">
        <v>743</v>
      </c>
      <c r="D487" s="52" t="s">
        <v>1113</v>
      </c>
      <c r="E487" s="53" t="s">
        <v>75</v>
      </c>
      <c r="F487" s="54" t="s">
        <v>2007</v>
      </c>
      <c r="G487" s="54" t="s">
        <v>2008</v>
      </c>
      <c r="H487" s="56">
        <v>43448</v>
      </c>
      <c r="I487" s="56">
        <v>44361</v>
      </c>
      <c r="J487" s="57" t="str">
        <f>IF(Ugovori_OPULJP3[[#This Row],[DATUM ZAVRŠETKA OPERACIJE]]&gt;DATE(2024,12,31),"u provedbi","završen")</f>
        <v>završen</v>
      </c>
      <c r="K487" s="55" t="s">
        <v>370</v>
      </c>
      <c r="L487" s="55" t="s">
        <v>370</v>
      </c>
      <c r="M487" s="58">
        <v>0.85</v>
      </c>
      <c r="N487" s="58">
        <v>0.15</v>
      </c>
      <c r="O487" s="59">
        <f>Ugovori_OPULJP3[[#This Row],[Bespovratna sredstva - Ukupno (EU+Nac) HRK
= Ukupna ugovorena vrijednost bespovratnih sredstava]]*Ugovori_OPULJP3[[#This Row],[EU STOPA SUFINANCIRANJA %
EU CO-FINANCING RATE %]]</f>
        <v>1397759.0569999998</v>
      </c>
      <c r="P487" s="60">
        <f>Ugovori_OPULJP3[[#This Row],[Bespovratna sredstva - EU dio - HRK]]/7.5345</f>
        <v>185514.50753201934</v>
      </c>
      <c r="Q487" s="59">
        <f>Ugovori_OPULJP3[[#This Row],[Bespovratna sredstva - Ukupno (EU+Nac) HRK
= Ukupna ugovorena vrijednost bespovratnih sredstava]]*Ugovori_OPULJP3[[#This Row],[STOPA NACIONALNOG SUFINANCIRANJA %]]</f>
        <v>246663.36299999998</v>
      </c>
      <c r="R487" s="60">
        <f>Ugovori_OPULJP3[[#This Row],[Bespovratna sredstva - Nacionalni dio - HRK]]/7.5345</f>
        <v>32737.854270356358</v>
      </c>
      <c r="S487" s="59">
        <v>1644422.42</v>
      </c>
      <c r="T487" s="60">
        <f>Ugovori_OPULJP3[[#This Row],[Bespovratna sredstva - Ukupno (EU+Nac) HRK
= Ukupna ugovorena vrijednost bespovratnih sredstava]]/7.5345</f>
        <v>218252.36180237573</v>
      </c>
      <c r="U487" s="59">
        <v>0</v>
      </c>
      <c r="V487" s="60">
        <f>Ugovori_OPULJP3[[#This Row],[Javni doprinos korisnika - HRK]]/7.5345</f>
        <v>0</v>
      </c>
      <c r="W487" s="59">
        <v>0</v>
      </c>
      <c r="X487" s="60">
        <f>Ugovori_OPULJP3[[#This Row],[Privatni doprinos korisnika - HRK]]/7.5345</f>
        <v>0</v>
      </c>
      <c r="Y487" s="61">
        <v>1644422.42</v>
      </c>
      <c r="Z487" s="62">
        <f>Ugovori_OPULJP3[[#This Row],[UKUPNI PRIHVATLJIVI IZDACI
TOTAL ELIGIBLE EXPENDITURE
= Bespovratna sredstva ukupno + doprinos korisnika
= Ukupni prihvatljivi troškovi
= Ukupna ugovorena vrijednost projekta HRK]]/7.5345</f>
        <v>218252.36180237573</v>
      </c>
      <c r="AA487" s="53" t="s">
        <v>37</v>
      </c>
      <c r="AB487" s="53" t="s">
        <v>34</v>
      </c>
      <c r="AC487" s="52" t="s">
        <v>2009</v>
      </c>
      <c r="AD487" s="52" t="s">
        <v>746</v>
      </c>
    </row>
    <row r="488" spans="1:30" ht="51" customHeight="1" x14ac:dyDescent="0.2">
      <c r="A488" s="50" t="s">
        <v>2010</v>
      </c>
      <c r="B488" s="51" t="s">
        <v>742</v>
      </c>
      <c r="C488" s="52" t="s">
        <v>743</v>
      </c>
      <c r="D488" s="52" t="s">
        <v>1113</v>
      </c>
      <c r="E488" s="53" t="s">
        <v>75</v>
      </c>
      <c r="F488" s="54" t="s">
        <v>2011</v>
      </c>
      <c r="G488" s="54" t="s">
        <v>2012</v>
      </c>
      <c r="H488" s="56">
        <v>43410</v>
      </c>
      <c r="I488" s="56">
        <v>44322</v>
      </c>
      <c r="J488" s="57" t="str">
        <f>IF(Ugovori_OPULJP3[[#This Row],[DATUM ZAVRŠETKA OPERACIJE]]&gt;DATE(2024,12,31),"u provedbi","završen")</f>
        <v>završen</v>
      </c>
      <c r="K488" s="55" t="s">
        <v>248</v>
      </c>
      <c r="L488" s="55" t="s">
        <v>248</v>
      </c>
      <c r="M488" s="58">
        <v>0.85</v>
      </c>
      <c r="N488" s="58">
        <v>0.15</v>
      </c>
      <c r="O488" s="59">
        <f>Ugovori_OPULJP3[[#This Row],[Bespovratna sredstva - Ukupno (EU+Nac) HRK
= Ukupna ugovorena vrijednost bespovratnih sredstava]]*Ugovori_OPULJP3[[#This Row],[EU STOPA SUFINANCIRANJA %
EU CO-FINANCING RATE %]]</f>
        <v>1525156.7</v>
      </c>
      <c r="P488" s="60">
        <f>Ugovori_OPULJP3[[#This Row],[Bespovratna sredstva - EU dio - HRK]]/7.5345</f>
        <v>202423.08049638328</v>
      </c>
      <c r="Q488" s="59">
        <f>Ugovori_OPULJP3[[#This Row],[Bespovratna sredstva - Ukupno (EU+Nac) HRK
= Ukupna ugovorena vrijednost bespovratnih sredstava]]*Ugovori_OPULJP3[[#This Row],[STOPA NACIONALNOG SUFINANCIRANJA %]]</f>
        <v>269145.3</v>
      </c>
      <c r="R488" s="60">
        <f>Ugovori_OPULJP3[[#This Row],[Bespovratna sredstva - Nacionalni dio - HRK]]/7.5345</f>
        <v>35721.720087597052</v>
      </c>
      <c r="S488" s="59">
        <v>1794302</v>
      </c>
      <c r="T488" s="60">
        <f>Ugovori_OPULJP3[[#This Row],[Bespovratna sredstva - Ukupno (EU+Nac) HRK
= Ukupna ugovorena vrijednost bespovratnih sredstava]]/7.5345</f>
        <v>238144.80058398034</v>
      </c>
      <c r="U488" s="59">
        <v>0</v>
      </c>
      <c r="V488" s="60">
        <f>Ugovori_OPULJP3[[#This Row],[Javni doprinos korisnika - HRK]]/7.5345</f>
        <v>0</v>
      </c>
      <c r="W488" s="59">
        <v>0</v>
      </c>
      <c r="X488" s="60">
        <f>Ugovori_OPULJP3[[#This Row],[Privatni doprinos korisnika - HRK]]/7.5345</f>
        <v>0</v>
      </c>
      <c r="Y488" s="61">
        <v>1794302</v>
      </c>
      <c r="Z488" s="62">
        <f>Ugovori_OPULJP3[[#This Row],[UKUPNI PRIHVATLJIVI IZDACI
TOTAL ELIGIBLE EXPENDITURE
= Bespovratna sredstva ukupno + doprinos korisnika
= Ukupni prihvatljivi troškovi
= Ukupna ugovorena vrijednost projekta HRK]]/7.5345</f>
        <v>238144.80058398034</v>
      </c>
      <c r="AA488" s="53" t="s">
        <v>37</v>
      </c>
      <c r="AB488" s="53" t="s">
        <v>34</v>
      </c>
      <c r="AC488" s="52" t="s">
        <v>2013</v>
      </c>
      <c r="AD488" s="52" t="s">
        <v>746</v>
      </c>
    </row>
    <row r="489" spans="1:30" ht="51" customHeight="1" x14ac:dyDescent="0.2">
      <c r="A489" s="50" t="s">
        <v>2014</v>
      </c>
      <c r="B489" s="51" t="s">
        <v>742</v>
      </c>
      <c r="C489" s="52" t="s">
        <v>743</v>
      </c>
      <c r="D489" s="52" t="s">
        <v>1113</v>
      </c>
      <c r="E489" s="53" t="s">
        <v>75</v>
      </c>
      <c r="F489" s="54" t="s">
        <v>2015</v>
      </c>
      <c r="G489" s="54" t="s">
        <v>2016</v>
      </c>
      <c r="H489" s="56">
        <v>43315</v>
      </c>
      <c r="I489" s="56">
        <v>44230</v>
      </c>
      <c r="J489" s="57" t="str">
        <f>IF(Ugovori_OPULJP3[[#This Row],[DATUM ZAVRŠETKA OPERACIJE]]&gt;DATE(2024,12,31),"u provedbi","završen")</f>
        <v>završen</v>
      </c>
      <c r="K489" s="55" t="s">
        <v>248</v>
      </c>
      <c r="L489" s="55" t="s">
        <v>248</v>
      </c>
      <c r="M489" s="58">
        <v>0.85</v>
      </c>
      <c r="N489" s="58">
        <v>0.15</v>
      </c>
      <c r="O489" s="59">
        <f>Ugovori_OPULJP3[[#This Row],[Bespovratna sredstva - Ukupno (EU+Nac) HRK
= Ukupna ugovorena vrijednost bespovratnih sredstava]]*Ugovori_OPULJP3[[#This Row],[EU STOPA SUFINANCIRANJA %
EU CO-FINANCING RATE %]]</f>
        <v>1968417.25</v>
      </c>
      <c r="P489" s="60">
        <f>Ugovori_OPULJP3[[#This Row],[Bespovratna sredstva - EU dio - HRK]]/7.5345</f>
        <v>261253.86555179505</v>
      </c>
      <c r="Q489" s="59">
        <f>Ugovori_OPULJP3[[#This Row],[Bespovratna sredstva - Ukupno (EU+Nac) HRK
= Ukupna ugovorena vrijednost bespovratnih sredstava]]*Ugovori_OPULJP3[[#This Row],[STOPA NACIONALNOG SUFINANCIRANJA %]]</f>
        <v>347367.75</v>
      </c>
      <c r="R489" s="60">
        <f>Ugovori_OPULJP3[[#This Row],[Bespovratna sredstva - Nacionalni dio - HRK]]/7.5345</f>
        <v>46103.623332669718</v>
      </c>
      <c r="S489" s="59">
        <v>2315785</v>
      </c>
      <c r="T489" s="60">
        <f>Ugovori_OPULJP3[[#This Row],[Bespovratna sredstva - Ukupno (EU+Nac) HRK
= Ukupna ugovorena vrijednost bespovratnih sredstava]]/7.5345</f>
        <v>307357.48888446478</v>
      </c>
      <c r="U489" s="59">
        <v>0</v>
      </c>
      <c r="V489" s="60">
        <f>Ugovori_OPULJP3[[#This Row],[Javni doprinos korisnika - HRK]]/7.5345</f>
        <v>0</v>
      </c>
      <c r="W489" s="59">
        <v>0</v>
      </c>
      <c r="X489" s="60">
        <f>Ugovori_OPULJP3[[#This Row],[Privatni doprinos korisnika - HRK]]/7.5345</f>
        <v>0</v>
      </c>
      <c r="Y489" s="61">
        <v>2315785</v>
      </c>
      <c r="Z489" s="62">
        <f>Ugovori_OPULJP3[[#This Row],[UKUPNI PRIHVATLJIVI IZDACI
TOTAL ELIGIBLE EXPENDITURE
= Bespovratna sredstva ukupno + doprinos korisnika
= Ukupni prihvatljivi troškovi
= Ukupna ugovorena vrijednost projekta HRK]]/7.5345</f>
        <v>307357.48888446478</v>
      </c>
      <c r="AA489" s="53" t="s">
        <v>37</v>
      </c>
      <c r="AB489" s="53" t="s">
        <v>34</v>
      </c>
      <c r="AC489" s="52" t="s">
        <v>2017</v>
      </c>
      <c r="AD489" s="52" t="s">
        <v>746</v>
      </c>
    </row>
    <row r="490" spans="1:30" ht="51" customHeight="1" x14ac:dyDescent="0.2">
      <c r="A490" s="50" t="s">
        <v>2018</v>
      </c>
      <c r="B490" s="51" t="s">
        <v>742</v>
      </c>
      <c r="C490" s="52" t="s">
        <v>743</v>
      </c>
      <c r="D490" s="52" t="s">
        <v>1113</v>
      </c>
      <c r="E490" s="53" t="s">
        <v>75</v>
      </c>
      <c r="F490" s="54" t="s">
        <v>2019</v>
      </c>
      <c r="G490" s="54" t="s">
        <v>2020</v>
      </c>
      <c r="H490" s="56">
        <v>43287</v>
      </c>
      <c r="I490" s="56">
        <v>44202</v>
      </c>
      <c r="J490" s="57" t="str">
        <f>IF(Ugovori_OPULJP3[[#This Row],[DATUM ZAVRŠETKA OPERACIJE]]&gt;DATE(2024,12,31),"u provedbi","završen")</f>
        <v>završen</v>
      </c>
      <c r="K490" s="55" t="s">
        <v>270</v>
      </c>
      <c r="L490" s="55" t="s">
        <v>270</v>
      </c>
      <c r="M490" s="58">
        <v>0.85</v>
      </c>
      <c r="N490" s="58">
        <v>0.15</v>
      </c>
      <c r="O490" s="59">
        <f>Ugovori_OPULJP3[[#This Row],[Bespovratna sredstva - Ukupno (EU+Nac) HRK
= Ukupna ugovorena vrijednost bespovratnih sredstava]]*Ugovori_OPULJP3[[#This Row],[EU STOPA SUFINANCIRANJA %
EU CO-FINANCING RATE %]]</f>
        <v>1634720</v>
      </c>
      <c r="P490" s="60">
        <f>Ugovori_OPULJP3[[#This Row],[Bespovratna sredstva - EU dio - HRK]]/7.5345</f>
        <v>216964.6293715575</v>
      </c>
      <c r="Q490" s="59">
        <f>Ugovori_OPULJP3[[#This Row],[Bespovratna sredstva - Ukupno (EU+Nac) HRK
= Ukupna ugovorena vrijednost bespovratnih sredstava]]*Ugovori_OPULJP3[[#This Row],[STOPA NACIONALNOG SUFINANCIRANJA %]]</f>
        <v>288480</v>
      </c>
      <c r="R490" s="60">
        <f>Ugovori_OPULJP3[[#This Row],[Bespovratna sredstva - Nacionalni dio - HRK]]/7.5345</f>
        <v>38287.875771451319</v>
      </c>
      <c r="S490" s="59">
        <v>1923200</v>
      </c>
      <c r="T490" s="60">
        <f>Ugovori_OPULJP3[[#This Row],[Bespovratna sredstva - Ukupno (EU+Nac) HRK
= Ukupna ugovorena vrijednost bespovratnih sredstava]]/7.5345</f>
        <v>255252.50514300881</v>
      </c>
      <c r="U490" s="59">
        <v>0</v>
      </c>
      <c r="V490" s="60">
        <f>Ugovori_OPULJP3[[#This Row],[Javni doprinos korisnika - HRK]]/7.5345</f>
        <v>0</v>
      </c>
      <c r="W490" s="59">
        <v>0</v>
      </c>
      <c r="X490" s="60">
        <f>Ugovori_OPULJP3[[#This Row],[Privatni doprinos korisnika - HRK]]/7.5345</f>
        <v>0</v>
      </c>
      <c r="Y490" s="61">
        <v>1923200</v>
      </c>
      <c r="Z490" s="62">
        <f>Ugovori_OPULJP3[[#This Row],[UKUPNI PRIHVATLJIVI IZDACI
TOTAL ELIGIBLE EXPENDITURE
= Bespovratna sredstva ukupno + doprinos korisnika
= Ukupni prihvatljivi troškovi
= Ukupna ugovorena vrijednost projekta HRK]]/7.5345</f>
        <v>255252.50514300881</v>
      </c>
      <c r="AA490" s="53" t="s">
        <v>37</v>
      </c>
      <c r="AB490" s="53" t="s">
        <v>34</v>
      </c>
      <c r="AC490" s="52" t="s">
        <v>2021</v>
      </c>
      <c r="AD490" s="52" t="s">
        <v>746</v>
      </c>
    </row>
    <row r="491" spans="1:30" ht="51" customHeight="1" x14ac:dyDescent="0.2">
      <c r="A491" s="50" t="s">
        <v>2022</v>
      </c>
      <c r="B491" s="51" t="s">
        <v>742</v>
      </c>
      <c r="C491" s="52" t="s">
        <v>743</v>
      </c>
      <c r="D491" s="52" t="s">
        <v>1113</v>
      </c>
      <c r="E491" s="53" t="s">
        <v>75</v>
      </c>
      <c r="F491" s="54" t="s">
        <v>2023</v>
      </c>
      <c r="G491" s="54" t="s">
        <v>2024</v>
      </c>
      <c r="H491" s="56">
        <v>43448</v>
      </c>
      <c r="I491" s="56">
        <v>44361</v>
      </c>
      <c r="J491" s="57" t="str">
        <f>IF(Ugovori_OPULJP3[[#This Row],[DATUM ZAVRŠETKA OPERACIJE]]&gt;DATE(2024,12,31),"u provedbi","završen")</f>
        <v>završen</v>
      </c>
      <c r="K491" s="55" t="s">
        <v>154</v>
      </c>
      <c r="L491" s="55" t="s">
        <v>154</v>
      </c>
      <c r="M491" s="58">
        <v>0.85</v>
      </c>
      <c r="N491" s="58">
        <v>0.15</v>
      </c>
      <c r="O491" s="59">
        <f>Ugovori_OPULJP3[[#This Row],[Bespovratna sredstva - Ukupno (EU+Nac) HRK
= Ukupna ugovorena vrijednost bespovratnih sredstava]]*Ugovori_OPULJP3[[#This Row],[EU STOPA SUFINANCIRANJA %
EU CO-FINANCING RATE %]]</f>
        <v>1675520</v>
      </c>
      <c r="P491" s="60">
        <f>Ugovori_OPULJP3[[#This Row],[Bespovratna sredstva - EU dio - HRK]]/7.5345</f>
        <v>222379.71995487422</v>
      </c>
      <c r="Q491" s="59">
        <f>Ugovori_OPULJP3[[#This Row],[Bespovratna sredstva - Ukupno (EU+Nac) HRK
= Ukupna ugovorena vrijednost bespovratnih sredstava]]*Ugovori_OPULJP3[[#This Row],[STOPA NACIONALNOG SUFINANCIRANJA %]]</f>
        <v>295680</v>
      </c>
      <c r="R491" s="60">
        <f>Ugovori_OPULJP3[[#This Row],[Bespovratna sredstva - Nacionalni dio - HRK]]/7.5345</f>
        <v>39243.479992036628</v>
      </c>
      <c r="S491" s="59">
        <v>1971200</v>
      </c>
      <c r="T491" s="60">
        <f>Ugovori_OPULJP3[[#This Row],[Bespovratna sredstva - Ukupno (EU+Nac) HRK
= Ukupna ugovorena vrijednost bespovratnih sredstava]]/7.5345</f>
        <v>261623.19994691087</v>
      </c>
      <c r="U491" s="59">
        <v>0</v>
      </c>
      <c r="V491" s="60">
        <f>Ugovori_OPULJP3[[#This Row],[Javni doprinos korisnika - HRK]]/7.5345</f>
        <v>0</v>
      </c>
      <c r="W491" s="59">
        <v>0</v>
      </c>
      <c r="X491" s="60">
        <f>Ugovori_OPULJP3[[#This Row],[Privatni doprinos korisnika - HRK]]/7.5345</f>
        <v>0</v>
      </c>
      <c r="Y491" s="61">
        <v>1971200</v>
      </c>
      <c r="Z491" s="62">
        <f>Ugovori_OPULJP3[[#This Row],[UKUPNI PRIHVATLJIVI IZDACI
TOTAL ELIGIBLE EXPENDITURE
= Bespovratna sredstva ukupno + doprinos korisnika
= Ukupni prihvatljivi troškovi
= Ukupna ugovorena vrijednost projekta HRK]]/7.5345</f>
        <v>261623.19994691087</v>
      </c>
      <c r="AA491" s="53" t="s">
        <v>37</v>
      </c>
      <c r="AB491" s="53" t="s">
        <v>34</v>
      </c>
      <c r="AC491" s="52" t="s">
        <v>2025</v>
      </c>
      <c r="AD491" s="52" t="s">
        <v>746</v>
      </c>
    </row>
    <row r="492" spans="1:30" ht="51" customHeight="1" x14ac:dyDescent="0.2">
      <c r="A492" s="50" t="s">
        <v>2026</v>
      </c>
      <c r="B492" s="51" t="s">
        <v>742</v>
      </c>
      <c r="C492" s="52" t="s">
        <v>743</v>
      </c>
      <c r="D492" s="52" t="s">
        <v>1113</v>
      </c>
      <c r="E492" s="53" t="s">
        <v>75</v>
      </c>
      <c r="F492" s="54" t="s">
        <v>2027</v>
      </c>
      <c r="G492" s="54" t="s">
        <v>2028</v>
      </c>
      <c r="H492" s="56">
        <v>43311</v>
      </c>
      <c r="I492" s="56">
        <v>44226</v>
      </c>
      <c r="J492" s="57" t="str">
        <f>IF(Ugovori_OPULJP3[[#This Row],[DATUM ZAVRŠETKA OPERACIJE]]&gt;DATE(2024,12,31),"u provedbi","završen")</f>
        <v>završen</v>
      </c>
      <c r="K492" s="55" t="s">
        <v>154</v>
      </c>
      <c r="L492" s="55" t="s">
        <v>154</v>
      </c>
      <c r="M492" s="58">
        <v>0.85</v>
      </c>
      <c r="N492" s="58">
        <v>0.15</v>
      </c>
      <c r="O492" s="59">
        <f>Ugovori_OPULJP3[[#This Row],[Bespovratna sredstva - Ukupno (EU+Nac) HRK
= Ukupna ugovorena vrijednost bespovratnih sredstava]]*Ugovori_OPULJP3[[#This Row],[EU STOPA SUFINANCIRANJA %
EU CO-FINANCING RATE %]]</f>
        <v>2081310</v>
      </c>
      <c r="P492" s="60">
        <f>Ugovori_OPULJP3[[#This Row],[Bespovratna sredstva - EU dio - HRK]]/7.5345</f>
        <v>276237.30838144536</v>
      </c>
      <c r="Q492" s="59">
        <f>Ugovori_OPULJP3[[#This Row],[Bespovratna sredstva - Ukupno (EU+Nac) HRK
= Ukupna ugovorena vrijednost bespovratnih sredstava]]*Ugovori_OPULJP3[[#This Row],[STOPA NACIONALNOG SUFINANCIRANJA %]]</f>
        <v>367290</v>
      </c>
      <c r="R492" s="60">
        <f>Ugovori_OPULJP3[[#This Row],[Bespovratna sredstva - Nacionalni dio - HRK]]/7.5345</f>
        <v>48747.760302608003</v>
      </c>
      <c r="S492" s="59">
        <v>2448600</v>
      </c>
      <c r="T492" s="60">
        <f>Ugovori_OPULJP3[[#This Row],[Bespovratna sredstva - Ukupno (EU+Nac) HRK
= Ukupna ugovorena vrijednost bespovratnih sredstava]]/7.5345</f>
        <v>324985.06868405332</v>
      </c>
      <c r="U492" s="59">
        <v>0</v>
      </c>
      <c r="V492" s="60">
        <f>Ugovori_OPULJP3[[#This Row],[Javni doprinos korisnika - HRK]]/7.5345</f>
        <v>0</v>
      </c>
      <c r="W492" s="59">
        <v>0</v>
      </c>
      <c r="X492" s="60">
        <f>Ugovori_OPULJP3[[#This Row],[Privatni doprinos korisnika - HRK]]/7.5345</f>
        <v>0</v>
      </c>
      <c r="Y492" s="61">
        <v>2448600</v>
      </c>
      <c r="Z492" s="62">
        <f>Ugovori_OPULJP3[[#This Row],[UKUPNI PRIHVATLJIVI IZDACI
TOTAL ELIGIBLE EXPENDITURE
= Bespovratna sredstva ukupno + doprinos korisnika
= Ukupni prihvatljivi troškovi
= Ukupna ugovorena vrijednost projekta HRK]]/7.5345</f>
        <v>324985.06868405332</v>
      </c>
      <c r="AA492" s="53" t="s">
        <v>37</v>
      </c>
      <c r="AB492" s="53" t="s">
        <v>34</v>
      </c>
      <c r="AC492" s="52" t="s">
        <v>2029</v>
      </c>
      <c r="AD492" s="52" t="s">
        <v>746</v>
      </c>
    </row>
    <row r="493" spans="1:30" ht="51" customHeight="1" x14ac:dyDescent="0.2">
      <c r="A493" s="50" t="s">
        <v>2030</v>
      </c>
      <c r="B493" s="51" t="s">
        <v>742</v>
      </c>
      <c r="C493" s="52" t="s">
        <v>743</v>
      </c>
      <c r="D493" s="52" t="s">
        <v>1113</v>
      </c>
      <c r="E493" s="53" t="s">
        <v>75</v>
      </c>
      <c r="F493" s="54" t="s">
        <v>2031</v>
      </c>
      <c r="G493" s="54" t="s">
        <v>2032</v>
      </c>
      <c r="H493" s="56">
        <v>43531</v>
      </c>
      <c r="I493" s="56">
        <v>44446</v>
      </c>
      <c r="J493" s="57" t="str">
        <f>IF(Ugovori_OPULJP3[[#This Row],[DATUM ZAVRŠETKA OPERACIJE]]&gt;DATE(2024,12,31),"u provedbi","završen")</f>
        <v>završen</v>
      </c>
      <c r="K493" s="55" t="s">
        <v>370</v>
      </c>
      <c r="L493" s="55" t="s">
        <v>370</v>
      </c>
      <c r="M493" s="58">
        <v>0.85</v>
      </c>
      <c r="N493" s="58">
        <v>0.15</v>
      </c>
      <c r="O493" s="59">
        <f>Ugovori_OPULJP3[[#This Row],[Bespovratna sredstva - Ukupno (EU+Nac) HRK
= Ukupna ugovorena vrijednost bespovratnih sredstava]]*Ugovori_OPULJP3[[#This Row],[EU STOPA SUFINANCIRANJA %
EU CO-FINANCING RATE %]]</f>
        <v>4410176.2694999995</v>
      </c>
      <c r="P493" s="60">
        <f>Ugovori_OPULJP3[[#This Row],[Bespovratna sredstva - EU dio - HRK]]/7.5345</f>
        <v>585330.98009157868</v>
      </c>
      <c r="Q493" s="59">
        <f>Ugovori_OPULJP3[[#This Row],[Bespovratna sredstva - Ukupno (EU+Nac) HRK
= Ukupna ugovorena vrijednost bespovratnih sredstava]]*Ugovori_OPULJP3[[#This Row],[STOPA NACIONALNOG SUFINANCIRANJA %]]</f>
        <v>778266.40049999999</v>
      </c>
      <c r="R493" s="60">
        <f>Ugovori_OPULJP3[[#This Row],[Bespovratna sredstva - Nacionalni dio - HRK]]/7.5345</f>
        <v>103293.70236910212</v>
      </c>
      <c r="S493" s="59">
        <v>5188442.67</v>
      </c>
      <c r="T493" s="60">
        <f>Ugovori_OPULJP3[[#This Row],[Bespovratna sredstva - Ukupno (EU+Nac) HRK
= Ukupna ugovorena vrijednost bespovratnih sredstava]]/7.5345</f>
        <v>688624.68246068084</v>
      </c>
      <c r="U493" s="59">
        <v>0</v>
      </c>
      <c r="V493" s="60">
        <f>Ugovori_OPULJP3[[#This Row],[Javni doprinos korisnika - HRK]]/7.5345</f>
        <v>0</v>
      </c>
      <c r="W493" s="59">
        <v>0</v>
      </c>
      <c r="X493" s="60">
        <f>Ugovori_OPULJP3[[#This Row],[Privatni doprinos korisnika - HRK]]/7.5345</f>
        <v>0</v>
      </c>
      <c r="Y493" s="61">
        <v>5188442.67</v>
      </c>
      <c r="Z493" s="62">
        <f>Ugovori_OPULJP3[[#This Row],[UKUPNI PRIHVATLJIVI IZDACI
TOTAL ELIGIBLE EXPENDITURE
= Bespovratna sredstva ukupno + doprinos korisnika
= Ukupni prihvatljivi troškovi
= Ukupna ugovorena vrijednost projekta HRK]]/7.5345</f>
        <v>688624.68246068084</v>
      </c>
      <c r="AA493" s="53" t="s">
        <v>37</v>
      </c>
      <c r="AB493" s="53" t="s">
        <v>34</v>
      </c>
      <c r="AC493" s="52" t="s">
        <v>2033</v>
      </c>
      <c r="AD493" s="52" t="s">
        <v>746</v>
      </c>
    </row>
    <row r="494" spans="1:30" ht="51" customHeight="1" x14ac:dyDescent="0.2">
      <c r="A494" s="50" t="s">
        <v>2034</v>
      </c>
      <c r="B494" s="51" t="s">
        <v>742</v>
      </c>
      <c r="C494" s="52" t="s">
        <v>743</v>
      </c>
      <c r="D494" s="52" t="s">
        <v>1113</v>
      </c>
      <c r="E494" s="53" t="s">
        <v>75</v>
      </c>
      <c r="F494" s="54" t="s">
        <v>2035</v>
      </c>
      <c r="G494" s="54" t="s">
        <v>2036</v>
      </c>
      <c r="H494" s="56">
        <v>43390</v>
      </c>
      <c r="I494" s="56">
        <v>44303</v>
      </c>
      <c r="J494" s="57" t="str">
        <f>IF(Ugovori_OPULJP3[[#This Row],[DATUM ZAVRŠETKA OPERACIJE]]&gt;DATE(2024,12,31),"u provedbi","završen")</f>
        <v>završen</v>
      </c>
      <c r="K494" s="55" t="s">
        <v>248</v>
      </c>
      <c r="L494" s="55" t="s">
        <v>248</v>
      </c>
      <c r="M494" s="58">
        <v>0.85</v>
      </c>
      <c r="N494" s="58">
        <v>0.15</v>
      </c>
      <c r="O494" s="59">
        <f>Ugovori_OPULJP3[[#This Row],[Bespovratna sredstva - Ukupno (EU+Nac) HRK
= Ukupna ugovorena vrijednost bespovratnih sredstava]]*Ugovori_OPULJP3[[#This Row],[EU STOPA SUFINANCIRANJA %
EU CO-FINANCING RATE %]]</f>
        <v>2511565.38</v>
      </c>
      <c r="P494" s="60">
        <f>Ugovori_OPULJP3[[#This Row],[Bespovratna sredstva - EU dio - HRK]]/7.5345</f>
        <v>333342.01075054746</v>
      </c>
      <c r="Q494" s="59">
        <f>Ugovori_OPULJP3[[#This Row],[Bespovratna sredstva - Ukupno (EU+Nac) HRK
= Ukupna ugovorena vrijednost bespovratnih sredstava]]*Ugovori_OPULJP3[[#This Row],[STOPA NACIONALNOG SUFINANCIRANJA %]]</f>
        <v>443217.42</v>
      </c>
      <c r="R494" s="60">
        <f>Ugovori_OPULJP3[[#This Row],[Bespovratna sredstva - Nacionalni dio - HRK]]/7.5345</f>
        <v>58825.060720684844</v>
      </c>
      <c r="S494" s="59">
        <v>2954782.8</v>
      </c>
      <c r="T494" s="60">
        <f>Ugovori_OPULJP3[[#This Row],[Bespovratna sredstva - Ukupno (EU+Nac) HRK
= Ukupna ugovorena vrijednost bespovratnih sredstava]]/7.5345</f>
        <v>392167.07147123228</v>
      </c>
      <c r="U494" s="59">
        <v>0</v>
      </c>
      <c r="V494" s="60">
        <f>Ugovori_OPULJP3[[#This Row],[Javni doprinos korisnika - HRK]]/7.5345</f>
        <v>0</v>
      </c>
      <c r="W494" s="59">
        <v>0</v>
      </c>
      <c r="X494" s="60">
        <f>Ugovori_OPULJP3[[#This Row],[Privatni doprinos korisnika - HRK]]/7.5345</f>
        <v>0</v>
      </c>
      <c r="Y494" s="61">
        <v>2954782.8</v>
      </c>
      <c r="Z494" s="62">
        <f>Ugovori_OPULJP3[[#This Row],[UKUPNI PRIHVATLJIVI IZDACI
TOTAL ELIGIBLE EXPENDITURE
= Bespovratna sredstva ukupno + doprinos korisnika
= Ukupni prihvatljivi troškovi
= Ukupna ugovorena vrijednost projekta HRK]]/7.5345</f>
        <v>392167.07147123228</v>
      </c>
      <c r="AA494" s="53" t="s">
        <v>37</v>
      </c>
      <c r="AB494" s="53" t="s">
        <v>34</v>
      </c>
      <c r="AC494" s="52" t="s">
        <v>2037</v>
      </c>
      <c r="AD494" s="52" t="s">
        <v>746</v>
      </c>
    </row>
    <row r="495" spans="1:30" ht="51" customHeight="1" x14ac:dyDescent="0.2">
      <c r="A495" s="50" t="s">
        <v>2038</v>
      </c>
      <c r="B495" s="51" t="s">
        <v>742</v>
      </c>
      <c r="C495" s="52" t="s">
        <v>743</v>
      </c>
      <c r="D495" s="52" t="s">
        <v>1113</v>
      </c>
      <c r="E495" s="53" t="s">
        <v>75</v>
      </c>
      <c r="F495" s="54" t="s">
        <v>2039</v>
      </c>
      <c r="G495" s="54" t="s">
        <v>2040</v>
      </c>
      <c r="H495" s="56">
        <v>43473</v>
      </c>
      <c r="I495" s="56">
        <v>44385</v>
      </c>
      <c r="J495" s="57" t="str">
        <f>IF(Ugovori_OPULJP3[[#This Row],[DATUM ZAVRŠETKA OPERACIJE]]&gt;DATE(2024,12,31),"u provedbi","završen")</f>
        <v>završen</v>
      </c>
      <c r="K495" s="55" t="s">
        <v>243</v>
      </c>
      <c r="L495" s="55" t="s">
        <v>243</v>
      </c>
      <c r="M495" s="58">
        <v>0.85</v>
      </c>
      <c r="N495" s="58">
        <v>0.15</v>
      </c>
      <c r="O495" s="59">
        <f>Ugovori_OPULJP3[[#This Row],[Bespovratna sredstva - Ukupno (EU+Nac) HRK
= Ukupna ugovorena vrijednost bespovratnih sredstava]]*Ugovori_OPULJP3[[#This Row],[EU STOPA SUFINANCIRANJA %
EU CO-FINANCING RATE %]]</f>
        <v>2211977.5419999999</v>
      </c>
      <c r="P495" s="60">
        <f>Ugovori_OPULJP3[[#This Row],[Bespovratna sredstva - EU dio - HRK]]/7.5345</f>
        <v>293579.87152432144</v>
      </c>
      <c r="Q495" s="59">
        <f>Ugovori_OPULJP3[[#This Row],[Bespovratna sredstva - Ukupno (EU+Nac) HRK
= Ukupna ugovorena vrijednost bespovratnih sredstava]]*Ugovori_OPULJP3[[#This Row],[STOPA NACIONALNOG SUFINANCIRANJA %]]</f>
        <v>390348.978</v>
      </c>
      <c r="R495" s="60">
        <f>Ugovori_OPULJP3[[#This Row],[Bespovratna sredstva - Nacionalni dio - HRK]]/7.5345</f>
        <v>51808.212621939078</v>
      </c>
      <c r="S495" s="59">
        <v>2602326.52</v>
      </c>
      <c r="T495" s="60">
        <f>Ugovori_OPULJP3[[#This Row],[Bespovratna sredstva - Ukupno (EU+Nac) HRK
= Ukupna ugovorena vrijednost bespovratnih sredstava]]/7.5345</f>
        <v>345388.08414626052</v>
      </c>
      <c r="U495" s="59">
        <v>0</v>
      </c>
      <c r="V495" s="60">
        <f>Ugovori_OPULJP3[[#This Row],[Javni doprinos korisnika - HRK]]/7.5345</f>
        <v>0</v>
      </c>
      <c r="W495" s="59">
        <v>0</v>
      </c>
      <c r="X495" s="60">
        <f>Ugovori_OPULJP3[[#This Row],[Privatni doprinos korisnika - HRK]]/7.5345</f>
        <v>0</v>
      </c>
      <c r="Y495" s="61">
        <v>2602326.52</v>
      </c>
      <c r="Z495" s="62">
        <f>Ugovori_OPULJP3[[#This Row],[UKUPNI PRIHVATLJIVI IZDACI
TOTAL ELIGIBLE EXPENDITURE
= Bespovratna sredstva ukupno + doprinos korisnika
= Ukupni prihvatljivi troškovi
= Ukupna ugovorena vrijednost projekta HRK]]/7.5345</f>
        <v>345388.08414626052</v>
      </c>
      <c r="AA495" s="53" t="s">
        <v>37</v>
      </c>
      <c r="AB495" s="53" t="s">
        <v>34</v>
      </c>
      <c r="AC495" s="52" t="s">
        <v>2041</v>
      </c>
      <c r="AD495" s="52" t="s">
        <v>746</v>
      </c>
    </row>
    <row r="496" spans="1:30" ht="51" customHeight="1" x14ac:dyDescent="0.2">
      <c r="A496" s="50" t="s">
        <v>2042</v>
      </c>
      <c r="B496" s="51" t="s">
        <v>742</v>
      </c>
      <c r="C496" s="52" t="s">
        <v>743</v>
      </c>
      <c r="D496" s="52" t="s">
        <v>1113</v>
      </c>
      <c r="E496" s="53" t="s">
        <v>75</v>
      </c>
      <c r="F496" s="54" t="s">
        <v>2043</v>
      </c>
      <c r="G496" s="54" t="s">
        <v>2044</v>
      </c>
      <c r="H496" s="56">
        <v>43419</v>
      </c>
      <c r="I496" s="56">
        <v>44331</v>
      </c>
      <c r="J496" s="57" t="str">
        <f>IF(Ugovori_OPULJP3[[#This Row],[DATUM ZAVRŠETKA OPERACIJE]]&gt;DATE(2024,12,31),"u provedbi","završen")</f>
        <v>završen</v>
      </c>
      <c r="K496" s="55" t="s">
        <v>370</v>
      </c>
      <c r="L496" s="55" t="s">
        <v>370</v>
      </c>
      <c r="M496" s="58">
        <v>0.85</v>
      </c>
      <c r="N496" s="58">
        <v>0.15</v>
      </c>
      <c r="O496" s="59">
        <f>Ugovori_OPULJP3[[#This Row],[Bespovratna sredstva - Ukupno (EU+Nac) HRK
= Ukupna ugovorena vrijednost bespovratnih sredstava]]*Ugovori_OPULJP3[[#This Row],[EU STOPA SUFINANCIRANJA %
EU CO-FINANCING RATE %]]</f>
        <v>1040094.7649999999</v>
      </c>
      <c r="P496" s="60">
        <f>Ugovori_OPULJP3[[#This Row],[Bespovratna sredstva - EU dio - HRK]]/7.5345</f>
        <v>138044.2982281505</v>
      </c>
      <c r="Q496" s="59">
        <f>Ugovori_OPULJP3[[#This Row],[Bespovratna sredstva - Ukupno (EU+Nac) HRK
= Ukupna ugovorena vrijednost bespovratnih sredstava]]*Ugovori_OPULJP3[[#This Row],[STOPA NACIONALNOG SUFINANCIRANJA %]]</f>
        <v>183546.13499999998</v>
      </c>
      <c r="R496" s="60">
        <f>Ugovori_OPULJP3[[#This Row],[Bespovratna sredstva - Nacionalni dio - HRK]]/7.5345</f>
        <v>24360.758510850086</v>
      </c>
      <c r="S496" s="59">
        <v>1223640.8999999999</v>
      </c>
      <c r="T496" s="60">
        <f>Ugovori_OPULJP3[[#This Row],[Bespovratna sredstva - Ukupno (EU+Nac) HRK
= Ukupna ugovorena vrijednost bespovratnih sredstava]]/7.5345</f>
        <v>162405.05673900057</v>
      </c>
      <c r="U496" s="59">
        <v>0</v>
      </c>
      <c r="V496" s="60">
        <f>Ugovori_OPULJP3[[#This Row],[Javni doprinos korisnika - HRK]]/7.5345</f>
        <v>0</v>
      </c>
      <c r="W496" s="59">
        <v>0</v>
      </c>
      <c r="X496" s="60">
        <f>Ugovori_OPULJP3[[#This Row],[Privatni doprinos korisnika - HRK]]/7.5345</f>
        <v>0</v>
      </c>
      <c r="Y496" s="61">
        <v>1223640.8999999999</v>
      </c>
      <c r="Z496" s="62">
        <f>Ugovori_OPULJP3[[#This Row],[UKUPNI PRIHVATLJIVI IZDACI
TOTAL ELIGIBLE EXPENDITURE
= Bespovratna sredstva ukupno + doprinos korisnika
= Ukupni prihvatljivi troškovi
= Ukupna ugovorena vrijednost projekta HRK]]/7.5345</f>
        <v>162405.05673900057</v>
      </c>
      <c r="AA496" s="53" t="s">
        <v>37</v>
      </c>
      <c r="AB496" s="53" t="s">
        <v>34</v>
      </c>
      <c r="AC496" s="52" t="s">
        <v>2045</v>
      </c>
      <c r="AD496" s="52" t="s">
        <v>746</v>
      </c>
    </row>
    <row r="497" spans="1:30" ht="51" customHeight="1" x14ac:dyDescent="0.2">
      <c r="A497" s="50" t="s">
        <v>2046</v>
      </c>
      <c r="B497" s="51" t="s">
        <v>742</v>
      </c>
      <c r="C497" s="52" t="s">
        <v>743</v>
      </c>
      <c r="D497" s="52" t="s">
        <v>1113</v>
      </c>
      <c r="E497" s="53" t="s">
        <v>75</v>
      </c>
      <c r="F497" s="54" t="s">
        <v>2047</v>
      </c>
      <c r="G497" s="54" t="s">
        <v>2048</v>
      </c>
      <c r="H497" s="56">
        <v>43518</v>
      </c>
      <c r="I497" s="56">
        <v>44430</v>
      </c>
      <c r="J497" s="57" t="str">
        <f>IF(Ugovori_OPULJP3[[#This Row],[DATUM ZAVRŠETKA OPERACIJE]]&gt;DATE(2024,12,31),"u provedbi","završen")</f>
        <v>završen</v>
      </c>
      <c r="K497" s="55" t="s">
        <v>370</v>
      </c>
      <c r="L497" s="55" t="s">
        <v>370</v>
      </c>
      <c r="M497" s="58">
        <v>0.85</v>
      </c>
      <c r="N497" s="58">
        <v>0.15</v>
      </c>
      <c r="O497" s="59">
        <f>Ugovori_OPULJP3[[#This Row],[Bespovratna sredstva - Ukupno (EU+Nac) HRK
= Ukupna ugovorena vrijednost bespovratnih sredstava]]*Ugovori_OPULJP3[[#This Row],[EU STOPA SUFINANCIRANJA %
EU CO-FINANCING RATE %]]</f>
        <v>1323443.4975000001</v>
      </c>
      <c r="P497" s="60">
        <f>Ugovori_OPULJP3[[#This Row],[Bespovratna sredstva - EU dio - HRK]]/7.5345</f>
        <v>175651.13776627512</v>
      </c>
      <c r="Q497" s="59">
        <f>Ugovori_OPULJP3[[#This Row],[Bespovratna sredstva - Ukupno (EU+Nac) HRK
= Ukupna ugovorena vrijednost bespovratnih sredstava]]*Ugovori_OPULJP3[[#This Row],[STOPA NACIONALNOG SUFINANCIRANJA %]]</f>
        <v>233548.85250000001</v>
      </c>
      <c r="R497" s="60">
        <f>Ugovori_OPULJP3[[#This Row],[Bespovratna sredstva - Nacionalni dio - HRK]]/7.5345</f>
        <v>30997.259605813259</v>
      </c>
      <c r="S497" s="59">
        <v>1556992.35</v>
      </c>
      <c r="T497" s="60">
        <f>Ugovori_OPULJP3[[#This Row],[Bespovratna sredstva - Ukupno (EU+Nac) HRK
= Ukupna ugovorena vrijednost bespovratnih sredstava]]/7.5345</f>
        <v>206648.3973720884</v>
      </c>
      <c r="U497" s="59">
        <v>0</v>
      </c>
      <c r="V497" s="60">
        <f>Ugovori_OPULJP3[[#This Row],[Javni doprinos korisnika - HRK]]/7.5345</f>
        <v>0</v>
      </c>
      <c r="W497" s="59">
        <v>0</v>
      </c>
      <c r="X497" s="60">
        <f>Ugovori_OPULJP3[[#This Row],[Privatni doprinos korisnika - HRK]]/7.5345</f>
        <v>0</v>
      </c>
      <c r="Y497" s="61">
        <v>1556992.35</v>
      </c>
      <c r="Z497" s="62">
        <f>Ugovori_OPULJP3[[#This Row],[UKUPNI PRIHVATLJIVI IZDACI
TOTAL ELIGIBLE EXPENDITURE
= Bespovratna sredstva ukupno + doprinos korisnika
= Ukupni prihvatljivi troškovi
= Ukupna ugovorena vrijednost projekta HRK]]/7.5345</f>
        <v>206648.3973720884</v>
      </c>
      <c r="AA497" s="53" t="s">
        <v>37</v>
      </c>
      <c r="AB497" s="53" t="s">
        <v>34</v>
      </c>
      <c r="AC497" s="52" t="s">
        <v>2049</v>
      </c>
      <c r="AD497" s="52" t="s">
        <v>746</v>
      </c>
    </row>
    <row r="498" spans="1:30" ht="51" customHeight="1" x14ac:dyDescent="0.2">
      <c r="A498" s="50" t="s">
        <v>2050</v>
      </c>
      <c r="B498" s="51" t="s">
        <v>742</v>
      </c>
      <c r="C498" s="52" t="s">
        <v>743</v>
      </c>
      <c r="D498" s="52" t="s">
        <v>1113</v>
      </c>
      <c r="E498" s="53" t="s">
        <v>75</v>
      </c>
      <c r="F498" s="54" t="s">
        <v>2051</v>
      </c>
      <c r="G498" s="54" t="s">
        <v>2052</v>
      </c>
      <c r="H498" s="56">
        <v>43656</v>
      </c>
      <c r="I498" s="56">
        <v>44571</v>
      </c>
      <c r="J498" s="57" t="str">
        <f>IF(Ugovori_OPULJP3[[#This Row],[DATUM ZAVRŠETKA OPERACIJE]]&gt;DATE(2024,12,31),"u provedbi","završen")</f>
        <v>završen</v>
      </c>
      <c r="K498" s="55" t="s">
        <v>185</v>
      </c>
      <c r="L498" s="55" t="s">
        <v>185</v>
      </c>
      <c r="M498" s="58">
        <v>0.85</v>
      </c>
      <c r="N498" s="58">
        <v>0.15</v>
      </c>
      <c r="O498" s="59">
        <f>Ugovori_OPULJP3[[#This Row],[Bespovratna sredstva - Ukupno (EU+Nac) HRK
= Ukupna ugovorena vrijednost bespovratnih sredstava]]*Ugovori_OPULJP3[[#This Row],[EU STOPA SUFINANCIRANJA %
EU CO-FINANCING RATE %]]</f>
        <v>2062769.834</v>
      </c>
      <c r="P498" s="60">
        <f>Ugovori_OPULJP3[[#This Row],[Bespovratna sredstva - EU dio - HRK]]/7.5345</f>
        <v>273776.60548145196</v>
      </c>
      <c r="Q498" s="59">
        <f>Ugovori_OPULJP3[[#This Row],[Bespovratna sredstva - Ukupno (EU+Nac) HRK
= Ukupna ugovorena vrijednost bespovratnih sredstava]]*Ugovori_OPULJP3[[#This Row],[STOPA NACIONALNOG SUFINANCIRANJA %]]</f>
        <v>364018.20600000001</v>
      </c>
      <c r="R498" s="60">
        <f>Ugovori_OPULJP3[[#This Row],[Bespovratna sredstva - Nacionalni dio - HRK]]/7.5345</f>
        <v>48313.518614373876</v>
      </c>
      <c r="S498" s="59">
        <v>2426788.04</v>
      </c>
      <c r="T498" s="60">
        <f>Ugovori_OPULJP3[[#This Row],[Bespovratna sredstva - Ukupno (EU+Nac) HRK
= Ukupna ugovorena vrijednost bespovratnih sredstava]]/7.5345</f>
        <v>322090.12409582583</v>
      </c>
      <c r="U498" s="59">
        <v>0</v>
      </c>
      <c r="V498" s="60">
        <f>Ugovori_OPULJP3[[#This Row],[Javni doprinos korisnika - HRK]]/7.5345</f>
        <v>0</v>
      </c>
      <c r="W498" s="59">
        <v>0</v>
      </c>
      <c r="X498" s="60">
        <f>Ugovori_OPULJP3[[#This Row],[Privatni doprinos korisnika - HRK]]/7.5345</f>
        <v>0</v>
      </c>
      <c r="Y498" s="61">
        <v>2426788.04</v>
      </c>
      <c r="Z498" s="62">
        <f>Ugovori_OPULJP3[[#This Row],[UKUPNI PRIHVATLJIVI IZDACI
TOTAL ELIGIBLE EXPENDITURE
= Bespovratna sredstva ukupno + doprinos korisnika
= Ukupni prihvatljivi troškovi
= Ukupna ugovorena vrijednost projekta HRK]]/7.5345</f>
        <v>322090.12409582583</v>
      </c>
      <c r="AA498" s="53" t="s">
        <v>37</v>
      </c>
      <c r="AB498" s="53" t="s">
        <v>34</v>
      </c>
      <c r="AC498" s="52" t="s">
        <v>2053</v>
      </c>
      <c r="AD498" s="52" t="s">
        <v>746</v>
      </c>
    </row>
    <row r="499" spans="1:30" ht="51" customHeight="1" x14ac:dyDescent="0.2">
      <c r="A499" s="50" t="s">
        <v>2054</v>
      </c>
      <c r="B499" s="51" t="s">
        <v>742</v>
      </c>
      <c r="C499" s="52" t="s">
        <v>743</v>
      </c>
      <c r="D499" s="52" t="s">
        <v>1113</v>
      </c>
      <c r="E499" s="53" t="s">
        <v>75</v>
      </c>
      <c r="F499" s="54" t="s">
        <v>2055</v>
      </c>
      <c r="G499" s="54" t="s">
        <v>2056</v>
      </c>
      <c r="H499" s="56">
        <v>43343</v>
      </c>
      <c r="I499" s="56">
        <v>44255</v>
      </c>
      <c r="J499" s="57" t="str">
        <f>IF(Ugovori_OPULJP3[[#This Row],[DATUM ZAVRŠETKA OPERACIJE]]&gt;DATE(2024,12,31),"u provedbi","završen")</f>
        <v>završen</v>
      </c>
      <c r="K499" s="55" t="s">
        <v>370</v>
      </c>
      <c r="L499" s="55" t="s">
        <v>370</v>
      </c>
      <c r="M499" s="58">
        <v>0.85</v>
      </c>
      <c r="N499" s="58">
        <v>0.15</v>
      </c>
      <c r="O499" s="59">
        <f>Ugovori_OPULJP3[[#This Row],[Bespovratna sredstva - Ukupno (EU+Nac) HRK
= Ukupna ugovorena vrijednost bespovratnih sredstava]]*Ugovori_OPULJP3[[#This Row],[EU STOPA SUFINANCIRANJA %
EU CO-FINANCING RATE %]]</f>
        <v>3043516.63</v>
      </c>
      <c r="P499" s="60">
        <f>Ugovori_OPULJP3[[#This Row],[Bespovratna sredstva - EU dio - HRK]]/7.5345</f>
        <v>403944.07459021831</v>
      </c>
      <c r="Q499" s="59">
        <f>Ugovori_OPULJP3[[#This Row],[Bespovratna sredstva - Ukupno (EU+Nac) HRK
= Ukupna ugovorena vrijednost bespovratnih sredstava]]*Ugovori_OPULJP3[[#This Row],[STOPA NACIONALNOG SUFINANCIRANJA %]]</f>
        <v>537091.16999999993</v>
      </c>
      <c r="R499" s="60">
        <f>Ugovori_OPULJP3[[#This Row],[Bespovratna sredstva - Nacionalni dio - HRK]]/7.5345</f>
        <v>71284.248457097332</v>
      </c>
      <c r="S499" s="59">
        <v>3580607.8</v>
      </c>
      <c r="T499" s="60">
        <f>Ugovori_OPULJP3[[#This Row],[Bespovratna sredstva - Ukupno (EU+Nac) HRK
= Ukupna ugovorena vrijednost bespovratnih sredstava]]/7.5345</f>
        <v>475228.32304731564</v>
      </c>
      <c r="U499" s="59">
        <v>0</v>
      </c>
      <c r="V499" s="60">
        <f>Ugovori_OPULJP3[[#This Row],[Javni doprinos korisnika - HRK]]/7.5345</f>
        <v>0</v>
      </c>
      <c r="W499" s="59">
        <v>0</v>
      </c>
      <c r="X499" s="60">
        <f>Ugovori_OPULJP3[[#This Row],[Privatni doprinos korisnika - HRK]]/7.5345</f>
        <v>0</v>
      </c>
      <c r="Y499" s="61">
        <v>3580607.8</v>
      </c>
      <c r="Z499" s="62">
        <f>Ugovori_OPULJP3[[#This Row],[UKUPNI PRIHVATLJIVI IZDACI
TOTAL ELIGIBLE EXPENDITURE
= Bespovratna sredstva ukupno + doprinos korisnika
= Ukupni prihvatljivi troškovi
= Ukupna ugovorena vrijednost projekta HRK]]/7.5345</f>
        <v>475228.32304731564</v>
      </c>
      <c r="AA499" s="53" t="s">
        <v>37</v>
      </c>
      <c r="AB499" s="53" t="s">
        <v>34</v>
      </c>
      <c r="AC499" s="52" t="s">
        <v>2057</v>
      </c>
      <c r="AD499" s="52" t="s">
        <v>746</v>
      </c>
    </row>
    <row r="500" spans="1:30" ht="51" customHeight="1" x14ac:dyDescent="0.2">
      <c r="A500" s="50" t="s">
        <v>2058</v>
      </c>
      <c r="B500" s="51" t="s">
        <v>742</v>
      </c>
      <c r="C500" s="52" t="s">
        <v>743</v>
      </c>
      <c r="D500" s="52" t="s">
        <v>1113</v>
      </c>
      <c r="E500" s="53" t="s">
        <v>75</v>
      </c>
      <c r="F500" s="54" t="s">
        <v>2059</v>
      </c>
      <c r="G500" s="54" t="s">
        <v>2060</v>
      </c>
      <c r="H500" s="56">
        <v>43409</v>
      </c>
      <c r="I500" s="56">
        <v>44321</v>
      </c>
      <c r="J500" s="57" t="str">
        <f>IF(Ugovori_OPULJP3[[#This Row],[DATUM ZAVRŠETKA OPERACIJE]]&gt;DATE(2024,12,31),"u provedbi","završen")</f>
        <v>završen</v>
      </c>
      <c r="K500" s="55" t="s">
        <v>370</v>
      </c>
      <c r="L500" s="55" t="s">
        <v>370</v>
      </c>
      <c r="M500" s="58">
        <v>0.85</v>
      </c>
      <c r="N500" s="58">
        <v>0.15</v>
      </c>
      <c r="O500" s="59">
        <f>Ugovori_OPULJP3[[#This Row],[Bespovratna sredstva - Ukupno (EU+Nac) HRK
= Ukupna ugovorena vrijednost bespovratnih sredstava]]*Ugovori_OPULJP3[[#This Row],[EU STOPA SUFINANCIRANJA %
EU CO-FINANCING RATE %]]</f>
        <v>1811340.4375</v>
      </c>
      <c r="P500" s="60">
        <f>Ugovori_OPULJP3[[#This Row],[Bespovratna sredstva - EU dio - HRK]]/7.5345</f>
        <v>240406.18985997743</v>
      </c>
      <c r="Q500" s="59">
        <f>Ugovori_OPULJP3[[#This Row],[Bespovratna sredstva - Ukupno (EU+Nac) HRK
= Ukupna ugovorena vrijednost bespovratnih sredstava]]*Ugovori_OPULJP3[[#This Row],[STOPA NACIONALNOG SUFINANCIRANJA %]]</f>
        <v>319648.3125</v>
      </c>
      <c r="R500" s="60">
        <f>Ugovori_OPULJP3[[#This Row],[Bespovratna sredstva - Nacionalni dio - HRK]]/7.5345</f>
        <v>42424.621739996015</v>
      </c>
      <c r="S500" s="59">
        <v>2130988.75</v>
      </c>
      <c r="T500" s="60">
        <f>Ugovori_OPULJP3[[#This Row],[Bespovratna sredstva - Ukupno (EU+Nac) HRK
= Ukupna ugovorena vrijednost bespovratnih sredstava]]/7.5345</f>
        <v>282830.81159997341</v>
      </c>
      <c r="U500" s="59">
        <v>0</v>
      </c>
      <c r="V500" s="60">
        <f>Ugovori_OPULJP3[[#This Row],[Javni doprinos korisnika - HRK]]/7.5345</f>
        <v>0</v>
      </c>
      <c r="W500" s="59">
        <v>0</v>
      </c>
      <c r="X500" s="60">
        <f>Ugovori_OPULJP3[[#This Row],[Privatni doprinos korisnika - HRK]]/7.5345</f>
        <v>0</v>
      </c>
      <c r="Y500" s="61">
        <v>2130988.75</v>
      </c>
      <c r="Z500" s="62">
        <f>Ugovori_OPULJP3[[#This Row],[UKUPNI PRIHVATLJIVI IZDACI
TOTAL ELIGIBLE EXPENDITURE
= Bespovratna sredstva ukupno + doprinos korisnika
= Ukupni prihvatljivi troškovi
= Ukupna ugovorena vrijednost projekta HRK]]/7.5345</f>
        <v>282830.81159997341</v>
      </c>
      <c r="AA500" s="53" t="s">
        <v>37</v>
      </c>
      <c r="AB500" s="53" t="s">
        <v>34</v>
      </c>
      <c r="AC500" s="52" t="s">
        <v>2061</v>
      </c>
      <c r="AD500" s="52" t="s">
        <v>746</v>
      </c>
    </row>
    <row r="501" spans="1:30" ht="51" customHeight="1" x14ac:dyDescent="0.2">
      <c r="A501" s="50" t="s">
        <v>2062</v>
      </c>
      <c r="B501" s="51" t="s">
        <v>742</v>
      </c>
      <c r="C501" s="52" t="s">
        <v>743</v>
      </c>
      <c r="D501" s="52" t="s">
        <v>1113</v>
      </c>
      <c r="E501" s="53" t="s">
        <v>75</v>
      </c>
      <c r="F501" s="54" t="s">
        <v>2063</v>
      </c>
      <c r="G501" s="54" t="s">
        <v>2064</v>
      </c>
      <c r="H501" s="56">
        <v>43410</v>
      </c>
      <c r="I501" s="56">
        <v>44322</v>
      </c>
      <c r="J501" s="57" t="str">
        <f>IF(Ugovori_OPULJP3[[#This Row],[DATUM ZAVRŠETKA OPERACIJE]]&gt;DATE(2024,12,31),"u provedbi","završen")</f>
        <v>završen</v>
      </c>
      <c r="K501" s="55" t="s">
        <v>248</v>
      </c>
      <c r="L501" s="55" t="s">
        <v>248</v>
      </c>
      <c r="M501" s="58">
        <v>0.85</v>
      </c>
      <c r="N501" s="58">
        <v>0.15</v>
      </c>
      <c r="O501" s="59">
        <f>Ugovori_OPULJP3[[#This Row],[Bespovratna sredstva - Ukupno (EU+Nac) HRK
= Ukupna ugovorena vrijednost bespovratnih sredstava]]*Ugovori_OPULJP3[[#This Row],[EU STOPA SUFINANCIRANJA %
EU CO-FINANCING RATE %]]</f>
        <v>5103183.0374999996</v>
      </c>
      <c r="P501" s="60">
        <f>Ugovori_OPULJP3[[#This Row],[Bespovratna sredstva - EU dio - HRK]]/7.5345</f>
        <v>677308.7845908819</v>
      </c>
      <c r="Q501" s="59">
        <f>Ugovori_OPULJP3[[#This Row],[Bespovratna sredstva - Ukupno (EU+Nac) HRK
= Ukupna ugovorena vrijednost bespovratnih sredstava]]*Ugovori_OPULJP3[[#This Row],[STOPA NACIONALNOG SUFINANCIRANJA %]]</f>
        <v>900561.71250000002</v>
      </c>
      <c r="R501" s="60">
        <f>Ugovori_OPULJP3[[#This Row],[Bespovratna sredstva - Nacionalni dio - HRK]]/7.5345</f>
        <v>119525.07963368505</v>
      </c>
      <c r="S501" s="59">
        <v>6003744.75</v>
      </c>
      <c r="T501" s="60">
        <f>Ugovori_OPULJP3[[#This Row],[Bespovratna sredstva - Ukupno (EU+Nac) HRK
= Ukupna ugovorena vrijednost bespovratnih sredstava]]/7.5345</f>
        <v>796833.86422456696</v>
      </c>
      <c r="U501" s="59">
        <v>0</v>
      </c>
      <c r="V501" s="60">
        <f>Ugovori_OPULJP3[[#This Row],[Javni doprinos korisnika - HRK]]/7.5345</f>
        <v>0</v>
      </c>
      <c r="W501" s="59">
        <v>0</v>
      </c>
      <c r="X501" s="60">
        <f>Ugovori_OPULJP3[[#This Row],[Privatni doprinos korisnika - HRK]]/7.5345</f>
        <v>0</v>
      </c>
      <c r="Y501" s="61">
        <v>6003744.75</v>
      </c>
      <c r="Z501" s="62">
        <f>Ugovori_OPULJP3[[#This Row],[UKUPNI PRIHVATLJIVI IZDACI
TOTAL ELIGIBLE EXPENDITURE
= Bespovratna sredstva ukupno + doprinos korisnika
= Ukupni prihvatljivi troškovi
= Ukupna ugovorena vrijednost projekta HRK]]/7.5345</f>
        <v>796833.86422456696</v>
      </c>
      <c r="AA501" s="53" t="s">
        <v>37</v>
      </c>
      <c r="AB501" s="53" t="s">
        <v>34</v>
      </c>
      <c r="AC501" s="52" t="s">
        <v>2065</v>
      </c>
      <c r="AD501" s="52" t="s">
        <v>746</v>
      </c>
    </row>
    <row r="502" spans="1:30" ht="51" customHeight="1" x14ac:dyDescent="0.2">
      <c r="A502" s="50" t="s">
        <v>2066</v>
      </c>
      <c r="B502" s="51" t="s">
        <v>742</v>
      </c>
      <c r="C502" s="52" t="s">
        <v>743</v>
      </c>
      <c r="D502" s="52" t="s">
        <v>1113</v>
      </c>
      <c r="E502" s="53" t="s">
        <v>75</v>
      </c>
      <c r="F502" s="54" t="s">
        <v>2067</v>
      </c>
      <c r="G502" s="54" t="s">
        <v>2068</v>
      </c>
      <c r="H502" s="56">
        <v>43482</v>
      </c>
      <c r="I502" s="56">
        <v>44394</v>
      </c>
      <c r="J502" s="57" t="str">
        <f>IF(Ugovori_OPULJP3[[#This Row],[DATUM ZAVRŠETKA OPERACIJE]]&gt;DATE(2024,12,31),"u provedbi","završen")</f>
        <v>završen</v>
      </c>
      <c r="K502" s="55" t="s">
        <v>78</v>
      </c>
      <c r="L502" s="55" t="s">
        <v>78</v>
      </c>
      <c r="M502" s="58">
        <v>0.85</v>
      </c>
      <c r="N502" s="58">
        <v>0.15</v>
      </c>
      <c r="O502" s="59">
        <f>Ugovori_OPULJP3[[#This Row],[Bespovratna sredstva - Ukupno (EU+Nac) HRK
= Ukupna ugovorena vrijednost bespovratnih sredstava]]*Ugovori_OPULJP3[[#This Row],[EU STOPA SUFINANCIRANJA %
EU CO-FINANCING RATE %]]</f>
        <v>2308236.625</v>
      </c>
      <c r="P502" s="60">
        <f>Ugovori_OPULJP3[[#This Row],[Bespovratna sredstva - EU dio - HRK]]/7.5345</f>
        <v>306355.64735549805</v>
      </c>
      <c r="Q502" s="59">
        <f>Ugovori_OPULJP3[[#This Row],[Bespovratna sredstva - Ukupno (EU+Nac) HRK
= Ukupna ugovorena vrijednost bespovratnih sredstava]]*Ugovori_OPULJP3[[#This Row],[STOPA NACIONALNOG SUFINANCIRANJA %]]</f>
        <v>407335.875</v>
      </c>
      <c r="R502" s="60">
        <f>Ugovori_OPULJP3[[#This Row],[Bespovratna sredstva - Nacionalni dio - HRK]]/7.5345</f>
        <v>54062.761298029065</v>
      </c>
      <c r="S502" s="59">
        <v>2715572.5</v>
      </c>
      <c r="T502" s="60">
        <f>Ugovori_OPULJP3[[#This Row],[Bespovratna sredstva - Ukupno (EU+Nac) HRK
= Ukupna ugovorena vrijednost bespovratnih sredstava]]/7.5345</f>
        <v>360418.40865352709</v>
      </c>
      <c r="U502" s="59">
        <v>0</v>
      </c>
      <c r="V502" s="60">
        <f>Ugovori_OPULJP3[[#This Row],[Javni doprinos korisnika - HRK]]/7.5345</f>
        <v>0</v>
      </c>
      <c r="W502" s="59">
        <v>0</v>
      </c>
      <c r="X502" s="60">
        <f>Ugovori_OPULJP3[[#This Row],[Privatni doprinos korisnika - HRK]]/7.5345</f>
        <v>0</v>
      </c>
      <c r="Y502" s="61">
        <v>2715572.5</v>
      </c>
      <c r="Z502" s="62">
        <f>Ugovori_OPULJP3[[#This Row],[UKUPNI PRIHVATLJIVI IZDACI
TOTAL ELIGIBLE EXPENDITURE
= Bespovratna sredstva ukupno + doprinos korisnika
= Ukupni prihvatljivi troškovi
= Ukupna ugovorena vrijednost projekta HRK]]/7.5345</f>
        <v>360418.40865352709</v>
      </c>
      <c r="AA502" s="53" t="s">
        <v>37</v>
      </c>
      <c r="AB502" s="53" t="s">
        <v>34</v>
      </c>
      <c r="AC502" s="52" t="s">
        <v>2069</v>
      </c>
      <c r="AD502" s="52" t="s">
        <v>746</v>
      </c>
    </row>
    <row r="503" spans="1:30" ht="51" customHeight="1" x14ac:dyDescent="0.2">
      <c r="A503" s="50" t="s">
        <v>2070</v>
      </c>
      <c r="B503" s="51" t="s">
        <v>742</v>
      </c>
      <c r="C503" s="52" t="s">
        <v>743</v>
      </c>
      <c r="D503" s="52" t="s">
        <v>1113</v>
      </c>
      <c r="E503" s="53" t="s">
        <v>75</v>
      </c>
      <c r="F503" s="54" t="s">
        <v>2071</v>
      </c>
      <c r="G503" s="54" t="s">
        <v>2072</v>
      </c>
      <c r="H503" s="56">
        <v>43315</v>
      </c>
      <c r="I503" s="56">
        <v>44230</v>
      </c>
      <c r="J503" s="57" t="str">
        <f>IF(Ugovori_OPULJP3[[#This Row],[DATUM ZAVRŠETKA OPERACIJE]]&gt;DATE(2024,12,31),"u provedbi","završen")</f>
        <v>završen</v>
      </c>
      <c r="K503" s="55" t="s">
        <v>248</v>
      </c>
      <c r="L503" s="55" t="s">
        <v>248</v>
      </c>
      <c r="M503" s="58">
        <v>0.85</v>
      </c>
      <c r="N503" s="58">
        <v>0.15</v>
      </c>
      <c r="O503" s="59">
        <f>Ugovori_OPULJP3[[#This Row],[Bespovratna sredstva - Ukupno (EU+Nac) HRK
= Ukupna ugovorena vrijednost bespovratnih sredstava]]*Ugovori_OPULJP3[[#This Row],[EU STOPA SUFINANCIRANJA %
EU CO-FINANCING RATE %]]</f>
        <v>2282622.98</v>
      </c>
      <c r="P503" s="60">
        <f>Ugovori_OPULJP3[[#This Row],[Bespovratna sredstva - EU dio - HRK]]/7.5345</f>
        <v>302956.13245736278</v>
      </c>
      <c r="Q503" s="59">
        <f>Ugovori_OPULJP3[[#This Row],[Bespovratna sredstva - Ukupno (EU+Nac) HRK
= Ukupna ugovorena vrijednost bespovratnih sredstava]]*Ugovori_OPULJP3[[#This Row],[STOPA NACIONALNOG SUFINANCIRANJA %]]</f>
        <v>402815.81999999995</v>
      </c>
      <c r="R503" s="60">
        <f>Ugovori_OPULJP3[[#This Row],[Bespovratna sredstva - Nacionalni dio - HRK]]/7.5345</f>
        <v>53462.846904240483</v>
      </c>
      <c r="S503" s="59">
        <v>2685438.8</v>
      </c>
      <c r="T503" s="60">
        <f>Ugovori_OPULJP3[[#This Row],[Bespovratna sredstva - Ukupno (EU+Nac) HRK
= Ukupna ugovorena vrijednost bespovratnih sredstava]]/7.5345</f>
        <v>356418.97936160327</v>
      </c>
      <c r="U503" s="59">
        <v>0</v>
      </c>
      <c r="V503" s="60">
        <f>Ugovori_OPULJP3[[#This Row],[Javni doprinos korisnika - HRK]]/7.5345</f>
        <v>0</v>
      </c>
      <c r="W503" s="59">
        <v>0</v>
      </c>
      <c r="X503" s="60">
        <f>Ugovori_OPULJP3[[#This Row],[Privatni doprinos korisnika - HRK]]/7.5345</f>
        <v>0</v>
      </c>
      <c r="Y503" s="61">
        <v>2685438.8</v>
      </c>
      <c r="Z503" s="62">
        <f>Ugovori_OPULJP3[[#This Row],[UKUPNI PRIHVATLJIVI IZDACI
TOTAL ELIGIBLE EXPENDITURE
= Bespovratna sredstva ukupno + doprinos korisnika
= Ukupni prihvatljivi troškovi
= Ukupna ugovorena vrijednost projekta HRK]]/7.5345</f>
        <v>356418.97936160327</v>
      </c>
      <c r="AA503" s="53" t="s">
        <v>37</v>
      </c>
      <c r="AB503" s="53" t="s">
        <v>34</v>
      </c>
      <c r="AC503" s="52" t="s">
        <v>2073</v>
      </c>
      <c r="AD503" s="52" t="s">
        <v>746</v>
      </c>
    </row>
    <row r="504" spans="1:30" ht="51" customHeight="1" x14ac:dyDescent="0.2">
      <c r="A504" s="50" t="s">
        <v>2074</v>
      </c>
      <c r="B504" s="51" t="s">
        <v>742</v>
      </c>
      <c r="C504" s="52" t="s">
        <v>743</v>
      </c>
      <c r="D504" s="52" t="s">
        <v>1113</v>
      </c>
      <c r="E504" s="53" t="s">
        <v>75</v>
      </c>
      <c r="F504" s="54" t="s">
        <v>2075</v>
      </c>
      <c r="G504" s="54" t="s">
        <v>2076</v>
      </c>
      <c r="H504" s="56">
        <v>43409</v>
      </c>
      <c r="I504" s="56">
        <v>44232</v>
      </c>
      <c r="J504" s="57" t="str">
        <f>IF(Ugovori_OPULJP3[[#This Row],[DATUM ZAVRŠETKA OPERACIJE]]&gt;DATE(2024,12,31),"u provedbi","završen")</f>
        <v>završen</v>
      </c>
      <c r="K504" s="55" t="s">
        <v>98</v>
      </c>
      <c r="L504" s="55" t="s">
        <v>98</v>
      </c>
      <c r="M504" s="58">
        <v>0.85</v>
      </c>
      <c r="N504" s="58">
        <v>0.15</v>
      </c>
      <c r="O504" s="59">
        <f>Ugovori_OPULJP3[[#This Row],[Bespovratna sredstva - Ukupno (EU+Nac) HRK
= Ukupna ugovorena vrijednost bespovratnih sredstava]]*Ugovori_OPULJP3[[#This Row],[EU STOPA SUFINANCIRANJA %
EU CO-FINANCING RATE %]]</f>
        <v>1864327.61</v>
      </c>
      <c r="P504" s="60">
        <f>Ugovori_OPULJP3[[#This Row],[Bespovratna sredstva - EU dio - HRK]]/7.5345</f>
        <v>247438.79620412769</v>
      </c>
      <c r="Q504" s="59">
        <f>Ugovori_OPULJP3[[#This Row],[Bespovratna sredstva - Ukupno (EU+Nac) HRK
= Ukupna ugovorena vrijednost bespovratnih sredstava]]*Ugovori_OPULJP3[[#This Row],[STOPA NACIONALNOG SUFINANCIRANJA %]]</f>
        <v>328998.99</v>
      </c>
      <c r="R504" s="60">
        <f>Ugovori_OPULJP3[[#This Row],[Bespovratna sredstva - Nacionalni dio - HRK]]/7.5345</f>
        <v>43665.669918375468</v>
      </c>
      <c r="S504" s="59">
        <v>2193326.6</v>
      </c>
      <c r="T504" s="60">
        <f>Ugovori_OPULJP3[[#This Row],[Bespovratna sredstva - Ukupno (EU+Nac) HRK
= Ukupna ugovorena vrijednost bespovratnih sredstava]]/7.5345</f>
        <v>291104.46612250316</v>
      </c>
      <c r="U504" s="59">
        <v>0</v>
      </c>
      <c r="V504" s="60">
        <f>Ugovori_OPULJP3[[#This Row],[Javni doprinos korisnika - HRK]]/7.5345</f>
        <v>0</v>
      </c>
      <c r="W504" s="59">
        <v>0</v>
      </c>
      <c r="X504" s="60">
        <f>Ugovori_OPULJP3[[#This Row],[Privatni doprinos korisnika - HRK]]/7.5345</f>
        <v>0</v>
      </c>
      <c r="Y504" s="61">
        <v>2193326.6</v>
      </c>
      <c r="Z504" s="62">
        <f>Ugovori_OPULJP3[[#This Row],[UKUPNI PRIHVATLJIVI IZDACI
TOTAL ELIGIBLE EXPENDITURE
= Bespovratna sredstva ukupno + doprinos korisnika
= Ukupni prihvatljivi troškovi
= Ukupna ugovorena vrijednost projekta HRK]]/7.5345</f>
        <v>291104.46612250316</v>
      </c>
      <c r="AA504" s="53" t="s">
        <v>37</v>
      </c>
      <c r="AB504" s="53" t="s">
        <v>34</v>
      </c>
      <c r="AC504" s="52" t="s">
        <v>2077</v>
      </c>
      <c r="AD504" s="52" t="s">
        <v>746</v>
      </c>
    </row>
    <row r="505" spans="1:30" ht="51" customHeight="1" x14ac:dyDescent="0.2">
      <c r="A505" s="50" t="s">
        <v>2078</v>
      </c>
      <c r="B505" s="51" t="s">
        <v>742</v>
      </c>
      <c r="C505" s="52" t="s">
        <v>743</v>
      </c>
      <c r="D505" s="52" t="s">
        <v>1113</v>
      </c>
      <c r="E505" s="53" t="s">
        <v>75</v>
      </c>
      <c r="F505" s="54" t="s">
        <v>2079</v>
      </c>
      <c r="G505" s="54" t="s">
        <v>2080</v>
      </c>
      <c r="H505" s="56">
        <v>43410</v>
      </c>
      <c r="I505" s="56">
        <v>44322</v>
      </c>
      <c r="J505" s="57" t="str">
        <f>IF(Ugovori_OPULJP3[[#This Row],[DATUM ZAVRŠETKA OPERACIJE]]&gt;DATE(2024,12,31),"u provedbi","završen")</f>
        <v>završen</v>
      </c>
      <c r="K505" s="55" t="s">
        <v>248</v>
      </c>
      <c r="L505" s="55" t="s">
        <v>248</v>
      </c>
      <c r="M505" s="58">
        <v>0.85</v>
      </c>
      <c r="N505" s="58">
        <v>0.15</v>
      </c>
      <c r="O505" s="59">
        <f>Ugovori_OPULJP3[[#This Row],[Bespovratna sredstva - Ukupno (EU+Nac) HRK
= Ukupna ugovorena vrijednost bespovratnih sredstava]]*Ugovori_OPULJP3[[#This Row],[EU STOPA SUFINANCIRANJA %
EU CO-FINANCING RATE %]]</f>
        <v>853700.9</v>
      </c>
      <c r="P505" s="60">
        <f>Ugovori_OPULJP3[[#This Row],[Bespovratna sredstva - EU dio - HRK]]/7.5345</f>
        <v>113305.58099409383</v>
      </c>
      <c r="Q505" s="59">
        <f>Ugovori_OPULJP3[[#This Row],[Bespovratna sredstva - Ukupno (EU+Nac) HRK
= Ukupna ugovorena vrijednost bespovratnih sredstava]]*Ugovori_OPULJP3[[#This Row],[STOPA NACIONALNOG SUFINANCIRANJA %]]</f>
        <v>150653.1</v>
      </c>
      <c r="R505" s="60">
        <f>Ugovori_OPULJP3[[#This Row],[Bespovratna sredstva - Nacionalni dio - HRK]]/7.5345</f>
        <v>19995.102528369502</v>
      </c>
      <c r="S505" s="59">
        <v>1004354</v>
      </c>
      <c r="T505" s="60">
        <f>Ugovori_OPULJP3[[#This Row],[Bespovratna sredstva - Ukupno (EU+Nac) HRK
= Ukupna ugovorena vrijednost bespovratnih sredstava]]/7.5345</f>
        <v>133300.68352246334</v>
      </c>
      <c r="U505" s="59">
        <v>0</v>
      </c>
      <c r="V505" s="60">
        <f>Ugovori_OPULJP3[[#This Row],[Javni doprinos korisnika - HRK]]/7.5345</f>
        <v>0</v>
      </c>
      <c r="W505" s="59">
        <v>0</v>
      </c>
      <c r="X505" s="60">
        <f>Ugovori_OPULJP3[[#This Row],[Privatni doprinos korisnika - HRK]]/7.5345</f>
        <v>0</v>
      </c>
      <c r="Y505" s="61">
        <v>1004354</v>
      </c>
      <c r="Z505" s="62">
        <f>Ugovori_OPULJP3[[#This Row],[UKUPNI PRIHVATLJIVI IZDACI
TOTAL ELIGIBLE EXPENDITURE
= Bespovratna sredstva ukupno + doprinos korisnika
= Ukupni prihvatljivi troškovi
= Ukupna ugovorena vrijednost projekta HRK]]/7.5345</f>
        <v>133300.68352246334</v>
      </c>
      <c r="AA505" s="53" t="s">
        <v>37</v>
      </c>
      <c r="AB505" s="53" t="s">
        <v>34</v>
      </c>
      <c r="AC505" s="52" t="s">
        <v>2081</v>
      </c>
      <c r="AD505" s="52" t="s">
        <v>746</v>
      </c>
    </row>
    <row r="506" spans="1:30" ht="51" customHeight="1" x14ac:dyDescent="0.2">
      <c r="A506" s="50" t="s">
        <v>2082</v>
      </c>
      <c r="B506" s="51" t="s">
        <v>742</v>
      </c>
      <c r="C506" s="52" t="s">
        <v>743</v>
      </c>
      <c r="D506" s="52" t="s">
        <v>1113</v>
      </c>
      <c r="E506" s="53" t="s">
        <v>75</v>
      </c>
      <c r="F506" s="54" t="s">
        <v>2083</v>
      </c>
      <c r="G506" s="54" t="s">
        <v>2084</v>
      </c>
      <c r="H506" s="56">
        <v>43518</v>
      </c>
      <c r="I506" s="56">
        <v>44430</v>
      </c>
      <c r="J506" s="57" t="str">
        <f>IF(Ugovori_OPULJP3[[#This Row],[DATUM ZAVRŠETKA OPERACIJE]]&gt;DATE(2024,12,31),"u provedbi","završen")</f>
        <v>završen</v>
      </c>
      <c r="K506" s="55" t="s">
        <v>210</v>
      </c>
      <c r="L506" s="55" t="s">
        <v>210</v>
      </c>
      <c r="M506" s="58">
        <v>0.85</v>
      </c>
      <c r="N506" s="58">
        <v>0.15</v>
      </c>
      <c r="O506" s="59">
        <f>Ugovori_OPULJP3[[#This Row],[Bespovratna sredstva - Ukupno (EU+Nac) HRK
= Ukupna ugovorena vrijednost bespovratnih sredstava]]*Ugovori_OPULJP3[[#This Row],[EU STOPA SUFINANCIRANJA %
EU CO-FINANCING RATE %]]</f>
        <v>3450587.4864999996</v>
      </c>
      <c r="P506" s="60">
        <f>Ugovori_OPULJP3[[#This Row],[Bespovratna sredstva - EU dio - HRK]]/7.5345</f>
        <v>457971.6618886455</v>
      </c>
      <c r="Q506" s="59">
        <f>Ugovori_OPULJP3[[#This Row],[Bespovratna sredstva - Ukupno (EU+Nac) HRK
= Ukupna ugovorena vrijednost bespovratnih sredstava]]*Ugovori_OPULJP3[[#This Row],[STOPA NACIONALNOG SUFINANCIRANJA %]]</f>
        <v>608927.20349999995</v>
      </c>
      <c r="R506" s="60">
        <f>Ugovori_OPULJP3[[#This Row],[Bespovratna sredstva - Nacionalni dio - HRK]]/7.5345</f>
        <v>80818.528568584501</v>
      </c>
      <c r="S506" s="59">
        <v>4059514.69</v>
      </c>
      <c r="T506" s="60">
        <f>Ugovori_OPULJP3[[#This Row],[Bespovratna sredstva - Ukupno (EU+Nac) HRK
= Ukupna ugovorena vrijednost bespovratnih sredstava]]/7.5345</f>
        <v>538790.19045723008</v>
      </c>
      <c r="U506" s="59">
        <v>0</v>
      </c>
      <c r="V506" s="60">
        <f>Ugovori_OPULJP3[[#This Row],[Javni doprinos korisnika - HRK]]/7.5345</f>
        <v>0</v>
      </c>
      <c r="W506" s="59">
        <v>0</v>
      </c>
      <c r="X506" s="60">
        <f>Ugovori_OPULJP3[[#This Row],[Privatni doprinos korisnika - HRK]]/7.5345</f>
        <v>0</v>
      </c>
      <c r="Y506" s="61">
        <v>4059514.69</v>
      </c>
      <c r="Z506" s="62">
        <f>Ugovori_OPULJP3[[#This Row],[UKUPNI PRIHVATLJIVI IZDACI
TOTAL ELIGIBLE EXPENDITURE
= Bespovratna sredstva ukupno + doprinos korisnika
= Ukupni prihvatljivi troškovi
= Ukupna ugovorena vrijednost projekta HRK]]/7.5345</f>
        <v>538790.19045723008</v>
      </c>
      <c r="AA506" s="53" t="s">
        <v>37</v>
      </c>
      <c r="AB506" s="53" t="s">
        <v>34</v>
      </c>
      <c r="AC506" s="52" t="s">
        <v>2085</v>
      </c>
      <c r="AD506" s="52" t="s">
        <v>746</v>
      </c>
    </row>
    <row r="507" spans="1:30" ht="51" customHeight="1" x14ac:dyDescent="0.2">
      <c r="A507" s="50" t="s">
        <v>2086</v>
      </c>
      <c r="B507" s="51" t="s">
        <v>742</v>
      </c>
      <c r="C507" s="52" t="s">
        <v>743</v>
      </c>
      <c r="D507" s="52" t="s">
        <v>1113</v>
      </c>
      <c r="E507" s="53" t="s">
        <v>75</v>
      </c>
      <c r="F507" s="54" t="s">
        <v>2087</v>
      </c>
      <c r="G507" s="54" t="s">
        <v>2088</v>
      </c>
      <c r="H507" s="56">
        <v>43448</v>
      </c>
      <c r="I507" s="56">
        <v>44361</v>
      </c>
      <c r="J507" s="57" t="str">
        <f>IF(Ugovori_OPULJP3[[#This Row],[DATUM ZAVRŠETKA OPERACIJE]]&gt;DATE(2024,12,31),"u provedbi","završen")</f>
        <v>završen</v>
      </c>
      <c r="K507" s="55" t="s">
        <v>185</v>
      </c>
      <c r="L507" s="55" t="s">
        <v>185</v>
      </c>
      <c r="M507" s="58">
        <v>0.85</v>
      </c>
      <c r="N507" s="58">
        <v>0.15</v>
      </c>
      <c r="O507" s="59">
        <f>Ugovori_OPULJP3[[#This Row],[Bespovratna sredstva - Ukupno (EU+Nac) HRK
= Ukupna ugovorena vrijednost bespovratnih sredstava]]*Ugovori_OPULJP3[[#This Row],[EU STOPA SUFINANCIRANJA %
EU CO-FINANCING RATE %]]</f>
        <v>1950798.0504999997</v>
      </c>
      <c r="P507" s="60">
        <f>Ugovori_OPULJP3[[#This Row],[Bespovratna sredstva - EU dio - HRK]]/7.5345</f>
        <v>258915.39591213744</v>
      </c>
      <c r="Q507" s="59">
        <f>Ugovori_OPULJP3[[#This Row],[Bespovratna sredstva - Ukupno (EU+Nac) HRK
= Ukupna ugovorena vrijednost bespovratnih sredstava]]*Ugovori_OPULJP3[[#This Row],[STOPA NACIONALNOG SUFINANCIRANJA %]]</f>
        <v>344258.47949999996</v>
      </c>
      <c r="R507" s="60">
        <f>Ugovori_OPULJP3[[#This Row],[Bespovratna sredstva - Nacionalni dio - HRK]]/7.5345</f>
        <v>45690.95221978896</v>
      </c>
      <c r="S507" s="59">
        <v>2295056.5299999998</v>
      </c>
      <c r="T507" s="60">
        <f>Ugovori_OPULJP3[[#This Row],[Bespovratna sredstva - Ukupno (EU+Nac) HRK
= Ukupna ugovorena vrijednost bespovratnih sredstava]]/7.5345</f>
        <v>304606.34813192644</v>
      </c>
      <c r="U507" s="59">
        <v>0</v>
      </c>
      <c r="V507" s="60">
        <f>Ugovori_OPULJP3[[#This Row],[Javni doprinos korisnika - HRK]]/7.5345</f>
        <v>0</v>
      </c>
      <c r="W507" s="59">
        <v>0</v>
      </c>
      <c r="X507" s="60">
        <f>Ugovori_OPULJP3[[#This Row],[Privatni doprinos korisnika - HRK]]/7.5345</f>
        <v>0</v>
      </c>
      <c r="Y507" s="61">
        <v>2295056.5299999998</v>
      </c>
      <c r="Z507" s="62">
        <f>Ugovori_OPULJP3[[#This Row],[UKUPNI PRIHVATLJIVI IZDACI
TOTAL ELIGIBLE EXPENDITURE
= Bespovratna sredstva ukupno + doprinos korisnika
= Ukupni prihvatljivi troškovi
= Ukupna ugovorena vrijednost projekta HRK]]/7.5345</f>
        <v>304606.34813192644</v>
      </c>
      <c r="AA507" s="53" t="s">
        <v>37</v>
      </c>
      <c r="AB507" s="53" t="s">
        <v>34</v>
      </c>
      <c r="AC507" s="52" t="s">
        <v>2089</v>
      </c>
      <c r="AD507" s="52" t="s">
        <v>746</v>
      </c>
    </row>
    <row r="508" spans="1:30" ht="51" customHeight="1" x14ac:dyDescent="0.2">
      <c r="A508" s="50" t="s">
        <v>2090</v>
      </c>
      <c r="B508" s="51" t="s">
        <v>742</v>
      </c>
      <c r="C508" s="52" t="s">
        <v>743</v>
      </c>
      <c r="D508" s="52" t="s">
        <v>1113</v>
      </c>
      <c r="E508" s="53" t="s">
        <v>75</v>
      </c>
      <c r="F508" s="54" t="s">
        <v>2091</v>
      </c>
      <c r="G508" s="54" t="s">
        <v>2092</v>
      </c>
      <c r="H508" s="56">
        <v>43341</v>
      </c>
      <c r="I508" s="56">
        <v>44255</v>
      </c>
      <c r="J508" s="57" t="str">
        <f>IF(Ugovori_OPULJP3[[#This Row],[DATUM ZAVRŠETKA OPERACIJE]]&gt;DATE(2024,12,31),"u provedbi","završen")</f>
        <v>završen</v>
      </c>
      <c r="K508" s="55" t="s">
        <v>78</v>
      </c>
      <c r="L508" s="55" t="s">
        <v>78</v>
      </c>
      <c r="M508" s="58">
        <v>0.85</v>
      </c>
      <c r="N508" s="58">
        <v>0.15</v>
      </c>
      <c r="O508" s="59">
        <f>Ugovori_OPULJP3[[#This Row],[Bespovratna sredstva - Ukupno (EU+Nac) HRK
= Ukupna ugovorena vrijednost bespovratnih sredstava]]*Ugovori_OPULJP3[[#This Row],[EU STOPA SUFINANCIRANJA %
EU CO-FINANCING RATE %]]</f>
        <v>842873.39599999995</v>
      </c>
      <c r="P508" s="60">
        <f>Ugovori_OPULJP3[[#This Row],[Bespovratna sredstva - EU dio - HRK]]/7.5345</f>
        <v>111868.52425509323</v>
      </c>
      <c r="Q508" s="59">
        <f>Ugovori_OPULJP3[[#This Row],[Bespovratna sredstva - Ukupno (EU+Nac) HRK
= Ukupna ugovorena vrijednost bespovratnih sredstava]]*Ugovori_OPULJP3[[#This Row],[STOPA NACIONALNOG SUFINANCIRANJA %]]</f>
        <v>148742.364</v>
      </c>
      <c r="R508" s="60">
        <f>Ugovori_OPULJP3[[#This Row],[Bespovratna sredstva - Nacionalni dio - HRK]]/7.5345</f>
        <v>19741.504280310572</v>
      </c>
      <c r="S508" s="59">
        <v>991615.76</v>
      </c>
      <c r="T508" s="60">
        <f>Ugovori_OPULJP3[[#This Row],[Bespovratna sredstva - Ukupno (EU+Nac) HRK
= Ukupna ugovorena vrijednost bespovratnih sredstava]]/7.5345</f>
        <v>131610.02853540381</v>
      </c>
      <c r="U508" s="59">
        <v>0</v>
      </c>
      <c r="V508" s="60">
        <f>Ugovori_OPULJP3[[#This Row],[Javni doprinos korisnika - HRK]]/7.5345</f>
        <v>0</v>
      </c>
      <c r="W508" s="59">
        <v>0</v>
      </c>
      <c r="X508" s="60">
        <f>Ugovori_OPULJP3[[#This Row],[Privatni doprinos korisnika - HRK]]/7.5345</f>
        <v>0</v>
      </c>
      <c r="Y508" s="61">
        <v>991615.76</v>
      </c>
      <c r="Z508" s="62">
        <f>Ugovori_OPULJP3[[#This Row],[UKUPNI PRIHVATLJIVI IZDACI
TOTAL ELIGIBLE EXPENDITURE
= Bespovratna sredstva ukupno + doprinos korisnika
= Ukupni prihvatljivi troškovi
= Ukupna ugovorena vrijednost projekta HRK]]/7.5345</f>
        <v>131610.02853540381</v>
      </c>
      <c r="AA508" s="53" t="s">
        <v>37</v>
      </c>
      <c r="AB508" s="53" t="s">
        <v>34</v>
      </c>
      <c r="AC508" s="52" t="s">
        <v>2093</v>
      </c>
      <c r="AD508" s="52" t="s">
        <v>746</v>
      </c>
    </row>
    <row r="509" spans="1:30" ht="51" customHeight="1" x14ac:dyDescent="0.2">
      <c r="A509" s="50" t="s">
        <v>2094</v>
      </c>
      <c r="B509" s="51" t="s">
        <v>742</v>
      </c>
      <c r="C509" s="52" t="s">
        <v>743</v>
      </c>
      <c r="D509" s="52" t="s">
        <v>1113</v>
      </c>
      <c r="E509" s="53" t="s">
        <v>75</v>
      </c>
      <c r="F509" s="54" t="s">
        <v>2095</v>
      </c>
      <c r="G509" s="54" t="s">
        <v>2096</v>
      </c>
      <c r="H509" s="56">
        <v>43634</v>
      </c>
      <c r="I509" s="56">
        <v>44548</v>
      </c>
      <c r="J509" s="57" t="str">
        <f>IF(Ugovori_OPULJP3[[#This Row],[DATUM ZAVRŠETKA OPERACIJE]]&gt;DATE(2024,12,31),"u provedbi","završen")</f>
        <v>završen</v>
      </c>
      <c r="K509" s="55" t="s">
        <v>210</v>
      </c>
      <c r="L509" s="55" t="s">
        <v>210</v>
      </c>
      <c r="M509" s="58">
        <v>0.85</v>
      </c>
      <c r="N509" s="58">
        <v>0.15</v>
      </c>
      <c r="O509" s="59">
        <f>Ugovori_OPULJP3[[#This Row],[Bespovratna sredstva - Ukupno (EU+Nac) HRK
= Ukupna ugovorena vrijednost bespovratnih sredstava]]*Ugovori_OPULJP3[[#This Row],[EU STOPA SUFINANCIRANJA %
EU CO-FINANCING RATE %]]</f>
        <v>1301900.8</v>
      </c>
      <c r="P509" s="60">
        <f>Ugovori_OPULJP3[[#This Row],[Bespovratna sredstva - EU dio - HRK]]/7.5345</f>
        <v>172791.93045324838</v>
      </c>
      <c r="Q509" s="59">
        <f>Ugovori_OPULJP3[[#This Row],[Bespovratna sredstva - Ukupno (EU+Nac) HRK
= Ukupna ugovorena vrijednost bespovratnih sredstava]]*Ugovori_OPULJP3[[#This Row],[STOPA NACIONALNOG SUFINANCIRANJA %]]</f>
        <v>229747.19999999998</v>
      </c>
      <c r="R509" s="60">
        <f>Ugovori_OPULJP3[[#This Row],[Bespovratna sredstva - Nacionalni dio - HRK]]/7.5345</f>
        <v>30492.693609396771</v>
      </c>
      <c r="S509" s="59">
        <v>1531648</v>
      </c>
      <c r="T509" s="60">
        <f>Ugovori_OPULJP3[[#This Row],[Bespovratna sredstva - Ukupno (EU+Nac) HRK
= Ukupna ugovorena vrijednost bespovratnih sredstava]]/7.5345</f>
        <v>203284.62406264516</v>
      </c>
      <c r="U509" s="59">
        <v>0</v>
      </c>
      <c r="V509" s="60">
        <f>Ugovori_OPULJP3[[#This Row],[Javni doprinos korisnika - HRK]]/7.5345</f>
        <v>0</v>
      </c>
      <c r="W509" s="59">
        <v>0</v>
      </c>
      <c r="X509" s="60">
        <f>Ugovori_OPULJP3[[#This Row],[Privatni doprinos korisnika - HRK]]/7.5345</f>
        <v>0</v>
      </c>
      <c r="Y509" s="61">
        <v>1531648</v>
      </c>
      <c r="Z509" s="62">
        <f>Ugovori_OPULJP3[[#This Row],[UKUPNI PRIHVATLJIVI IZDACI
TOTAL ELIGIBLE EXPENDITURE
= Bespovratna sredstva ukupno + doprinos korisnika
= Ukupni prihvatljivi troškovi
= Ukupna ugovorena vrijednost projekta HRK]]/7.5345</f>
        <v>203284.62406264516</v>
      </c>
      <c r="AA509" s="53" t="s">
        <v>37</v>
      </c>
      <c r="AB509" s="53" t="s">
        <v>34</v>
      </c>
      <c r="AC509" s="52" t="s">
        <v>2097</v>
      </c>
      <c r="AD509" s="52" t="s">
        <v>746</v>
      </c>
    </row>
    <row r="510" spans="1:30" ht="51" customHeight="1" x14ac:dyDescent="0.2">
      <c r="A510" s="50" t="s">
        <v>2098</v>
      </c>
      <c r="B510" s="51" t="s">
        <v>742</v>
      </c>
      <c r="C510" s="52" t="s">
        <v>743</v>
      </c>
      <c r="D510" s="52" t="s">
        <v>1113</v>
      </c>
      <c r="E510" s="53" t="s">
        <v>75</v>
      </c>
      <c r="F510" s="54" t="s">
        <v>2099</v>
      </c>
      <c r="G510" s="54" t="s">
        <v>640</v>
      </c>
      <c r="H510" s="56">
        <v>43409</v>
      </c>
      <c r="I510" s="56">
        <v>44321</v>
      </c>
      <c r="J510" s="57" t="str">
        <f>IF(Ugovori_OPULJP3[[#This Row],[DATUM ZAVRŠETKA OPERACIJE]]&gt;DATE(2024,12,31),"u provedbi","završen")</f>
        <v>završen</v>
      </c>
      <c r="K510" s="55" t="s">
        <v>103</v>
      </c>
      <c r="L510" s="55" t="s">
        <v>103</v>
      </c>
      <c r="M510" s="58">
        <v>0.85</v>
      </c>
      <c r="N510" s="58">
        <v>0.15</v>
      </c>
      <c r="O510" s="59">
        <f>Ugovori_OPULJP3[[#This Row],[Bespovratna sredstva - Ukupno (EU+Nac) HRK
= Ukupna ugovorena vrijednost bespovratnih sredstava]]*Ugovori_OPULJP3[[#This Row],[EU STOPA SUFINANCIRANJA %
EU CO-FINANCING RATE %]]</f>
        <v>1409240.976</v>
      </c>
      <c r="P510" s="60">
        <f>Ugovori_OPULJP3[[#This Row],[Bespovratna sredstva - EU dio - HRK]]/7.5345</f>
        <v>187038.42006768862</v>
      </c>
      <c r="Q510" s="59">
        <f>Ugovori_OPULJP3[[#This Row],[Bespovratna sredstva - Ukupno (EU+Nac) HRK
= Ukupna ugovorena vrijednost bespovratnih sredstava]]*Ugovori_OPULJP3[[#This Row],[STOPA NACIONALNOG SUFINANCIRANJA %]]</f>
        <v>248689.584</v>
      </c>
      <c r="R510" s="60">
        <f>Ugovori_OPULJP3[[#This Row],[Bespovratna sredstva - Nacionalni dio - HRK]]/7.5345</f>
        <v>33006.780011945055</v>
      </c>
      <c r="S510" s="59">
        <v>1657930.56</v>
      </c>
      <c r="T510" s="60">
        <f>Ugovori_OPULJP3[[#This Row],[Bespovratna sredstva - Ukupno (EU+Nac) HRK
= Ukupna ugovorena vrijednost bespovratnih sredstava]]/7.5345</f>
        <v>220045.20007963368</v>
      </c>
      <c r="U510" s="59">
        <v>0</v>
      </c>
      <c r="V510" s="60">
        <f>Ugovori_OPULJP3[[#This Row],[Javni doprinos korisnika - HRK]]/7.5345</f>
        <v>0</v>
      </c>
      <c r="W510" s="59">
        <v>0</v>
      </c>
      <c r="X510" s="60">
        <f>Ugovori_OPULJP3[[#This Row],[Privatni doprinos korisnika - HRK]]/7.5345</f>
        <v>0</v>
      </c>
      <c r="Y510" s="61">
        <v>1657930.56</v>
      </c>
      <c r="Z510" s="62">
        <f>Ugovori_OPULJP3[[#This Row],[UKUPNI PRIHVATLJIVI IZDACI
TOTAL ELIGIBLE EXPENDITURE
= Bespovratna sredstva ukupno + doprinos korisnika
= Ukupni prihvatljivi troškovi
= Ukupna ugovorena vrijednost projekta HRK]]/7.5345</f>
        <v>220045.20007963368</v>
      </c>
      <c r="AA510" s="53" t="s">
        <v>37</v>
      </c>
      <c r="AB510" s="53" t="s">
        <v>34</v>
      </c>
      <c r="AC510" s="52" t="s">
        <v>2100</v>
      </c>
      <c r="AD510" s="52" t="s">
        <v>746</v>
      </c>
    </row>
    <row r="511" spans="1:30" ht="51" customHeight="1" x14ac:dyDescent="0.2">
      <c r="A511" s="50" t="s">
        <v>2101</v>
      </c>
      <c r="B511" s="51" t="s">
        <v>742</v>
      </c>
      <c r="C511" s="52" t="s">
        <v>743</v>
      </c>
      <c r="D511" s="52" t="s">
        <v>1113</v>
      </c>
      <c r="E511" s="53" t="s">
        <v>75</v>
      </c>
      <c r="F511" s="54" t="s">
        <v>2102</v>
      </c>
      <c r="G511" s="54" t="s">
        <v>2103</v>
      </c>
      <c r="H511" s="56">
        <v>43482</v>
      </c>
      <c r="I511" s="56">
        <v>44394</v>
      </c>
      <c r="J511" s="57" t="str">
        <f>IF(Ugovori_OPULJP3[[#This Row],[DATUM ZAVRŠETKA OPERACIJE]]&gt;DATE(2024,12,31),"u provedbi","završen")</f>
        <v>završen</v>
      </c>
      <c r="K511" s="55" t="s">
        <v>98</v>
      </c>
      <c r="L511" s="55" t="s">
        <v>98</v>
      </c>
      <c r="M511" s="58">
        <v>0.85</v>
      </c>
      <c r="N511" s="58">
        <v>0.15</v>
      </c>
      <c r="O511" s="59">
        <f>Ugovori_OPULJP3[[#This Row],[Bespovratna sredstva - Ukupno (EU+Nac) HRK
= Ukupna ugovorena vrijednost bespovratnih sredstava]]*Ugovori_OPULJP3[[#This Row],[EU STOPA SUFINANCIRANJA %
EU CO-FINANCING RATE %]]</f>
        <v>2168674.6999999997</v>
      </c>
      <c r="P511" s="60">
        <f>Ugovori_OPULJP3[[#This Row],[Bespovratna sredstva - EU dio - HRK]]/7.5345</f>
        <v>287832.59672174655</v>
      </c>
      <c r="Q511" s="59">
        <f>Ugovori_OPULJP3[[#This Row],[Bespovratna sredstva - Ukupno (EU+Nac) HRK
= Ukupna ugovorena vrijednost bespovratnih sredstava]]*Ugovori_OPULJP3[[#This Row],[STOPA NACIONALNOG SUFINANCIRANJA %]]</f>
        <v>382707.3</v>
      </c>
      <c r="R511" s="60">
        <f>Ugovori_OPULJP3[[#This Row],[Bespovratna sredstva - Nacionalni dio - HRK]]/7.5345</f>
        <v>50793.987656778816</v>
      </c>
      <c r="S511" s="59">
        <v>2551382</v>
      </c>
      <c r="T511" s="60">
        <f>Ugovori_OPULJP3[[#This Row],[Bespovratna sredstva - Ukupno (EU+Nac) HRK
= Ukupna ugovorena vrijednost bespovratnih sredstava]]/7.5345</f>
        <v>338626.58437852544</v>
      </c>
      <c r="U511" s="59">
        <v>0</v>
      </c>
      <c r="V511" s="60">
        <f>Ugovori_OPULJP3[[#This Row],[Javni doprinos korisnika - HRK]]/7.5345</f>
        <v>0</v>
      </c>
      <c r="W511" s="59">
        <v>0</v>
      </c>
      <c r="X511" s="60">
        <f>Ugovori_OPULJP3[[#This Row],[Privatni doprinos korisnika - HRK]]/7.5345</f>
        <v>0</v>
      </c>
      <c r="Y511" s="61">
        <v>2551382</v>
      </c>
      <c r="Z511" s="62">
        <f>Ugovori_OPULJP3[[#This Row],[UKUPNI PRIHVATLJIVI IZDACI
TOTAL ELIGIBLE EXPENDITURE
= Bespovratna sredstva ukupno + doprinos korisnika
= Ukupni prihvatljivi troškovi
= Ukupna ugovorena vrijednost projekta HRK]]/7.5345</f>
        <v>338626.58437852544</v>
      </c>
      <c r="AA511" s="53" t="s">
        <v>37</v>
      </c>
      <c r="AB511" s="53" t="s">
        <v>34</v>
      </c>
      <c r="AC511" s="52" t="s">
        <v>2104</v>
      </c>
      <c r="AD511" s="52" t="s">
        <v>746</v>
      </c>
    </row>
    <row r="512" spans="1:30" ht="63.75" customHeight="1" x14ac:dyDescent="0.2">
      <c r="A512" s="50" t="s">
        <v>2105</v>
      </c>
      <c r="B512" s="51" t="s">
        <v>742</v>
      </c>
      <c r="C512" s="52" t="s">
        <v>743</v>
      </c>
      <c r="D512" s="52" t="s">
        <v>1113</v>
      </c>
      <c r="E512" s="53" t="s">
        <v>75</v>
      </c>
      <c r="F512" s="54" t="s">
        <v>2106</v>
      </c>
      <c r="G512" s="54" t="s">
        <v>2107</v>
      </c>
      <c r="H512" s="56">
        <v>43301</v>
      </c>
      <c r="I512" s="56">
        <v>44216</v>
      </c>
      <c r="J512" s="57" t="str">
        <f>IF(Ugovori_OPULJP3[[#This Row],[DATUM ZAVRŠETKA OPERACIJE]]&gt;DATE(2024,12,31),"u provedbi","završen")</f>
        <v>završen</v>
      </c>
      <c r="K512" s="55" t="s">
        <v>98</v>
      </c>
      <c r="L512" s="55" t="s">
        <v>98</v>
      </c>
      <c r="M512" s="58">
        <v>0.85</v>
      </c>
      <c r="N512" s="58">
        <v>0.15</v>
      </c>
      <c r="O512" s="59">
        <f>Ugovori_OPULJP3[[#This Row],[Bespovratna sredstva - Ukupno (EU+Nac) HRK
= Ukupna ugovorena vrijednost bespovratnih sredstava]]*Ugovori_OPULJP3[[#This Row],[EU STOPA SUFINANCIRANJA %
EU CO-FINANCING RATE %]]</f>
        <v>6853038.3764999993</v>
      </c>
      <c r="P512" s="60">
        <f>Ugovori_OPULJP3[[#This Row],[Bespovratna sredstva - EU dio - HRK]]/7.5345</f>
        <v>909554.49950228934</v>
      </c>
      <c r="Q512" s="59">
        <f>Ugovori_OPULJP3[[#This Row],[Bespovratna sredstva - Ukupno (EU+Nac) HRK
= Ukupna ugovorena vrijednost bespovratnih sredstava]]*Ugovori_OPULJP3[[#This Row],[STOPA NACIONALNOG SUFINANCIRANJA %]]</f>
        <v>1209359.7134999998</v>
      </c>
      <c r="R512" s="60">
        <f>Ugovori_OPULJP3[[#This Row],[Bespovratna sredstva - Nacionalni dio - HRK]]/7.5345</f>
        <v>160509.61755922751</v>
      </c>
      <c r="S512" s="59">
        <v>8062398.0899999999</v>
      </c>
      <c r="T512" s="60">
        <f>Ugovori_OPULJP3[[#This Row],[Bespovratna sredstva - Ukupno (EU+Nac) HRK
= Ukupna ugovorena vrijednost bespovratnih sredstava]]/7.5345</f>
        <v>1070064.117061517</v>
      </c>
      <c r="U512" s="59">
        <v>0</v>
      </c>
      <c r="V512" s="60">
        <f>Ugovori_OPULJP3[[#This Row],[Javni doprinos korisnika - HRK]]/7.5345</f>
        <v>0</v>
      </c>
      <c r="W512" s="59">
        <v>0</v>
      </c>
      <c r="X512" s="60">
        <f>Ugovori_OPULJP3[[#This Row],[Privatni doprinos korisnika - HRK]]/7.5345</f>
        <v>0</v>
      </c>
      <c r="Y512" s="61">
        <v>8062398.0899999999</v>
      </c>
      <c r="Z512" s="62">
        <f>Ugovori_OPULJP3[[#This Row],[UKUPNI PRIHVATLJIVI IZDACI
TOTAL ELIGIBLE EXPENDITURE
= Bespovratna sredstva ukupno + doprinos korisnika
= Ukupni prihvatljivi troškovi
= Ukupna ugovorena vrijednost projekta HRK]]/7.5345</f>
        <v>1070064.117061517</v>
      </c>
      <c r="AA512" s="53" t="s">
        <v>37</v>
      </c>
      <c r="AB512" s="53" t="s">
        <v>34</v>
      </c>
      <c r="AC512" s="52" t="s">
        <v>2108</v>
      </c>
      <c r="AD512" s="52" t="s">
        <v>746</v>
      </c>
    </row>
    <row r="513" spans="1:30" ht="51" customHeight="1" x14ac:dyDescent="0.2">
      <c r="A513" s="50" t="s">
        <v>2109</v>
      </c>
      <c r="B513" s="51" t="s">
        <v>742</v>
      </c>
      <c r="C513" s="52" t="s">
        <v>743</v>
      </c>
      <c r="D513" s="52" t="s">
        <v>1113</v>
      </c>
      <c r="E513" s="53" t="s">
        <v>75</v>
      </c>
      <c r="F513" s="54" t="s">
        <v>2110</v>
      </c>
      <c r="G513" s="71" t="s">
        <v>82</v>
      </c>
      <c r="H513" s="56">
        <v>43306</v>
      </c>
      <c r="I513" s="56">
        <v>44221</v>
      </c>
      <c r="J513" s="57" t="str">
        <f>IF(Ugovori_OPULJP3[[#This Row],[DATUM ZAVRŠETKA OPERACIJE]]&gt;DATE(2024,12,31),"u provedbi","završen")</f>
        <v>završen</v>
      </c>
      <c r="K513" s="55" t="s">
        <v>83</v>
      </c>
      <c r="L513" s="55" t="s">
        <v>83</v>
      </c>
      <c r="M513" s="58">
        <v>0.85</v>
      </c>
      <c r="N513" s="58">
        <v>0.15</v>
      </c>
      <c r="O513" s="59">
        <f>Ugovori_OPULJP3[[#This Row],[Bespovratna sredstva - Ukupno (EU+Nac) HRK
= Ukupna ugovorena vrijednost bespovratnih sredstava]]*Ugovori_OPULJP3[[#This Row],[EU STOPA SUFINANCIRANJA %
EU CO-FINANCING RATE %]]</f>
        <v>1424665.382</v>
      </c>
      <c r="P513" s="60">
        <f>Ugovori_OPULJP3[[#This Row],[Bespovratna sredstva - EU dio - HRK]]/7.5345</f>
        <v>189085.59055013602</v>
      </c>
      <c r="Q513" s="59">
        <f>Ugovori_OPULJP3[[#This Row],[Bespovratna sredstva - Ukupno (EU+Nac) HRK
= Ukupna ugovorena vrijednost bespovratnih sredstava]]*Ugovori_OPULJP3[[#This Row],[STOPA NACIONALNOG SUFINANCIRANJA %]]</f>
        <v>251411.53799999997</v>
      </c>
      <c r="R513" s="60">
        <f>Ugovori_OPULJP3[[#This Row],[Bespovratna sredstva - Nacionalni dio - HRK]]/7.5345</f>
        <v>33368.045391200474</v>
      </c>
      <c r="S513" s="59">
        <v>1676076.92</v>
      </c>
      <c r="T513" s="60">
        <f>Ugovori_OPULJP3[[#This Row],[Bespovratna sredstva - Ukupno (EU+Nac) HRK
= Ukupna ugovorena vrijednost bespovratnih sredstava]]/7.5345</f>
        <v>222453.63594133648</v>
      </c>
      <c r="U513" s="59">
        <v>0</v>
      </c>
      <c r="V513" s="60">
        <f>Ugovori_OPULJP3[[#This Row],[Javni doprinos korisnika - HRK]]/7.5345</f>
        <v>0</v>
      </c>
      <c r="W513" s="59">
        <v>0</v>
      </c>
      <c r="X513" s="60">
        <f>Ugovori_OPULJP3[[#This Row],[Privatni doprinos korisnika - HRK]]/7.5345</f>
        <v>0</v>
      </c>
      <c r="Y513" s="61">
        <v>1676076.92</v>
      </c>
      <c r="Z513" s="62">
        <f>Ugovori_OPULJP3[[#This Row],[UKUPNI PRIHVATLJIVI IZDACI
TOTAL ELIGIBLE EXPENDITURE
= Bespovratna sredstva ukupno + doprinos korisnika
= Ukupni prihvatljivi troškovi
= Ukupna ugovorena vrijednost projekta HRK]]/7.5345</f>
        <v>222453.63594133648</v>
      </c>
      <c r="AA513" s="53" t="s">
        <v>37</v>
      </c>
      <c r="AB513" s="53" t="s">
        <v>34</v>
      </c>
      <c r="AC513" s="52" t="s">
        <v>2111</v>
      </c>
      <c r="AD513" s="52" t="s">
        <v>746</v>
      </c>
    </row>
    <row r="514" spans="1:30" ht="51" customHeight="1" x14ac:dyDescent="0.2">
      <c r="A514" s="50" t="s">
        <v>2112</v>
      </c>
      <c r="B514" s="51" t="s">
        <v>742</v>
      </c>
      <c r="C514" s="52" t="s">
        <v>743</v>
      </c>
      <c r="D514" s="52" t="s">
        <v>1113</v>
      </c>
      <c r="E514" s="53" t="s">
        <v>75</v>
      </c>
      <c r="F514" s="54" t="s">
        <v>2113</v>
      </c>
      <c r="G514" s="54" t="s">
        <v>2114</v>
      </c>
      <c r="H514" s="56">
        <v>43341</v>
      </c>
      <c r="I514" s="56">
        <v>44255</v>
      </c>
      <c r="J514" s="57" t="str">
        <f>IF(Ugovori_OPULJP3[[#This Row],[DATUM ZAVRŠETKA OPERACIJE]]&gt;DATE(2024,12,31),"u provedbi","završen")</f>
        <v>završen</v>
      </c>
      <c r="K514" s="55" t="s">
        <v>98</v>
      </c>
      <c r="L514" s="55" t="s">
        <v>98</v>
      </c>
      <c r="M514" s="58">
        <v>0.85</v>
      </c>
      <c r="N514" s="58">
        <v>0.15</v>
      </c>
      <c r="O514" s="59">
        <f>Ugovori_OPULJP3[[#This Row],[Bespovratna sredstva - Ukupno (EU+Nac) HRK
= Ukupna ugovorena vrijednost bespovratnih sredstava]]*Ugovori_OPULJP3[[#This Row],[EU STOPA SUFINANCIRANJA %
EU CO-FINANCING RATE %]]</f>
        <v>2431738.2250000001</v>
      </c>
      <c r="P514" s="60">
        <f>Ugovori_OPULJP3[[#This Row],[Bespovratna sredstva - EU dio - HRK]]/7.5345</f>
        <v>322747.12655119784</v>
      </c>
      <c r="Q514" s="59">
        <f>Ugovori_OPULJP3[[#This Row],[Bespovratna sredstva - Ukupno (EU+Nac) HRK
= Ukupna ugovorena vrijednost bespovratnih sredstava]]*Ugovori_OPULJP3[[#This Row],[STOPA NACIONALNOG SUFINANCIRANJA %]]</f>
        <v>429130.27499999997</v>
      </c>
      <c r="R514" s="60">
        <f>Ugovori_OPULJP3[[#This Row],[Bespovratna sredstva - Nacionalni dio - HRK]]/7.5345</f>
        <v>56955.375273740785</v>
      </c>
      <c r="S514" s="59">
        <v>2860868.5</v>
      </c>
      <c r="T514" s="60">
        <f>Ugovori_OPULJP3[[#This Row],[Bespovratna sredstva - Ukupno (EU+Nac) HRK
= Ukupna ugovorena vrijednost bespovratnih sredstava]]/7.5345</f>
        <v>379702.50182493858</v>
      </c>
      <c r="U514" s="59">
        <v>0</v>
      </c>
      <c r="V514" s="60">
        <f>Ugovori_OPULJP3[[#This Row],[Javni doprinos korisnika - HRK]]/7.5345</f>
        <v>0</v>
      </c>
      <c r="W514" s="59">
        <v>0</v>
      </c>
      <c r="X514" s="60">
        <f>Ugovori_OPULJP3[[#This Row],[Privatni doprinos korisnika - HRK]]/7.5345</f>
        <v>0</v>
      </c>
      <c r="Y514" s="61">
        <v>2860868.5</v>
      </c>
      <c r="Z514" s="62">
        <f>Ugovori_OPULJP3[[#This Row],[UKUPNI PRIHVATLJIVI IZDACI
TOTAL ELIGIBLE EXPENDITURE
= Bespovratna sredstva ukupno + doprinos korisnika
= Ukupni prihvatljivi troškovi
= Ukupna ugovorena vrijednost projekta HRK]]/7.5345</f>
        <v>379702.50182493858</v>
      </c>
      <c r="AA514" s="53" t="s">
        <v>37</v>
      </c>
      <c r="AB514" s="53" t="s">
        <v>34</v>
      </c>
      <c r="AC514" s="52" t="s">
        <v>2115</v>
      </c>
      <c r="AD514" s="52" t="s">
        <v>746</v>
      </c>
    </row>
    <row r="515" spans="1:30" ht="51" customHeight="1" x14ac:dyDescent="0.2">
      <c r="A515" s="50" t="s">
        <v>2116</v>
      </c>
      <c r="B515" s="51" t="s">
        <v>742</v>
      </c>
      <c r="C515" s="52" t="s">
        <v>743</v>
      </c>
      <c r="D515" s="52" t="s">
        <v>1113</v>
      </c>
      <c r="E515" s="53" t="s">
        <v>75</v>
      </c>
      <c r="F515" s="54" t="s">
        <v>2117</v>
      </c>
      <c r="G515" s="54" t="s">
        <v>2118</v>
      </c>
      <c r="H515" s="56">
        <v>43370</v>
      </c>
      <c r="I515" s="56">
        <v>44282</v>
      </c>
      <c r="J515" s="57" t="str">
        <f>IF(Ugovori_OPULJP3[[#This Row],[DATUM ZAVRŠETKA OPERACIJE]]&gt;DATE(2024,12,31),"u provedbi","završen")</f>
        <v>završen</v>
      </c>
      <c r="K515" s="55" t="s">
        <v>185</v>
      </c>
      <c r="L515" s="55" t="s">
        <v>185</v>
      </c>
      <c r="M515" s="58">
        <v>0.85</v>
      </c>
      <c r="N515" s="58">
        <v>0.15</v>
      </c>
      <c r="O515" s="59">
        <f>Ugovori_OPULJP3[[#This Row],[Bespovratna sredstva - Ukupno (EU+Nac) HRK
= Ukupna ugovorena vrijednost bespovratnih sredstava]]*Ugovori_OPULJP3[[#This Row],[EU STOPA SUFINANCIRANJA %
EU CO-FINANCING RATE %]]</f>
        <v>1298027.4689999998</v>
      </c>
      <c r="P515" s="60">
        <f>Ugovori_OPULJP3[[#This Row],[Bespovratna sredstva - EU dio - HRK]]/7.5345</f>
        <v>172277.85108500894</v>
      </c>
      <c r="Q515" s="59">
        <f>Ugovori_OPULJP3[[#This Row],[Bespovratna sredstva - Ukupno (EU+Nac) HRK
= Ukupna ugovorena vrijednost bespovratnih sredstava]]*Ugovori_OPULJP3[[#This Row],[STOPA NACIONALNOG SUFINANCIRANJA %]]</f>
        <v>229063.67099999997</v>
      </c>
      <c r="R515" s="60">
        <f>Ugovori_OPULJP3[[#This Row],[Bespovratna sredstva - Nacionalni dio - HRK]]/7.5345</f>
        <v>30401.973720883929</v>
      </c>
      <c r="S515" s="59">
        <v>1527091.14</v>
      </c>
      <c r="T515" s="60">
        <f>Ugovori_OPULJP3[[#This Row],[Bespovratna sredstva - Ukupno (EU+Nac) HRK
= Ukupna ugovorena vrijednost bespovratnih sredstava]]/7.5345</f>
        <v>202679.82480589286</v>
      </c>
      <c r="U515" s="59">
        <v>0</v>
      </c>
      <c r="V515" s="60">
        <f>Ugovori_OPULJP3[[#This Row],[Javni doprinos korisnika - HRK]]/7.5345</f>
        <v>0</v>
      </c>
      <c r="W515" s="59">
        <v>0</v>
      </c>
      <c r="X515" s="60">
        <f>Ugovori_OPULJP3[[#This Row],[Privatni doprinos korisnika - HRK]]/7.5345</f>
        <v>0</v>
      </c>
      <c r="Y515" s="61">
        <v>1527091.14</v>
      </c>
      <c r="Z515" s="62">
        <f>Ugovori_OPULJP3[[#This Row],[UKUPNI PRIHVATLJIVI IZDACI
TOTAL ELIGIBLE EXPENDITURE
= Bespovratna sredstva ukupno + doprinos korisnika
= Ukupni prihvatljivi troškovi
= Ukupna ugovorena vrijednost projekta HRK]]/7.5345</f>
        <v>202679.82480589286</v>
      </c>
      <c r="AA515" s="53" t="s">
        <v>37</v>
      </c>
      <c r="AB515" s="53" t="s">
        <v>34</v>
      </c>
      <c r="AC515" s="52" t="s">
        <v>2119</v>
      </c>
      <c r="AD515" s="52" t="s">
        <v>746</v>
      </c>
    </row>
    <row r="516" spans="1:30" ht="51" customHeight="1" x14ac:dyDescent="0.2">
      <c r="A516" s="50" t="s">
        <v>2120</v>
      </c>
      <c r="B516" s="51" t="s">
        <v>742</v>
      </c>
      <c r="C516" s="52" t="s">
        <v>743</v>
      </c>
      <c r="D516" s="52" t="s">
        <v>1113</v>
      </c>
      <c r="E516" s="53" t="s">
        <v>75</v>
      </c>
      <c r="F516" s="54" t="s">
        <v>2121</v>
      </c>
      <c r="G516" s="54" t="s">
        <v>2122</v>
      </c>
      <c r="H516" s="56">
        <v>43343</v>
      </c>
      <c r="I516" s="56">
        <v>44255</v>
      </c>
      <c r="J516" s="57" t="str">
        <f>IF(Ugovori_OPULJP3[[#This Row],[DATUM ZAVRŠETKA OPERACIJE]]&gt;DATE(2024,12,31),"u provedbi","završen")</f>
        <v>završen</v>
      </c>
      <c r="K516" s="55" t="s">
        <v>98</v>
      </c>
      <c r="L516" s="55" t="s">
        <v>98</v>
      </c>
      <c r="M516" s="58">
        <v>0.85</v>
      </c>
      <c r="N516" s="58">
        <v>0.15</v>
      </c>
      <c r="O516" s="59">
        <f>Ugovori_OPULJP3[[#This Row],[Bespovratna sredstva - Ukupno (EU+Nac) HRK
= Ukupna ugovorena vrijednost bespovratnih sredstava]]*Ugovori_OPULJP3[[#This Row],[EU STOPA SUFINANCIRANJA %
EU CO-FINANCING RATE %]]</f>
        <v>3280087.9499999997</v>
      </c>
      <c r="P516" s="60">
        <f>Ugovori_OPULJP3[[#This Row],[Bespovratna sredstva - EU dio - HRK]]/7.5345</f>
        <v>435342.48457097344</v>
      </c>
      <c r="Q516" s="59">
        <f>Ugovori_OPULJP3[[#This Row],[Bespovratna sredstva - Ukupno (EU+Nac) HRK
= Ukupna ugovorena vrijednost bespovratnih sredstava]]*Ugovori_OPULJP3[[#This Row],[STOPA NACIONALNOG SUFINANCIRANJA %]]</f>
        <v>578839.04999999993</v>
      </c>
      <c r="R516" s="60">
        <f>Ugovori_OPULJP3[[#This Row],[Bespovratna sredstva - Nacionalni dio - HRK]]/7.5345</f>
        <v>76825.144336054131</v>
      </c>
      <c r="S516" s="59">
        <v>3858927</v>
      </c>
      <c r="T516" s="60">
        <f>Ugovori_OPULJP3[[#This Row],[Bespovratna sredstva - Ukupno (EU+Nac) HRK
= Ukupna ugovorena vrijednost bespovratnih sredstava]]/7.5345</f>
        <v>512167.62890702765</v>
      </c>
      <c r="U516" s="59">
        <v>0</v>
      </c>
      <c r="V516" s="60">
        <f>Ugovori_OPULJP3[[#This Row],[Javni doprinos korisnika - HRK]]/7.5345</f>
        <v>0</v>
      </c>
      <c r="W516" s="59">
        <v>0</v>
      </c>
      <c r="X516" s="60">
        <f>Ugovori_OPULJP3[[#This Row],[Privatni doprinos korisnika - HRK]]/7.5345</f>
        <v>0</v>
      </c>
      <c r="Y516" s="61">
        <v>3858927</v>
      </c>
      <c r="Z516" s="62">
        <f>Ugovori_OPULJP3[[#This Row],[UKUPNI PRIHVATLJIVI IZDACI
TOTAL ELIGIBLE EXPENDITURE
= Bespovratna sredstva ukupno + doprinos korisnika
= Ukupni prihvatljivi troškovi
= Ukupna ugovorena vrijednost projekta HRK]]/7.5345</f>
        <v>512167.62890702765</v>
      </c>
      <c r="AA516" s="53" t="s">
        <v>37</v>
      </c>
      <c r="AB516" s="53" t="s">
        <v>34</v>
      </c>
      <c r="AC516" s="52" t="s">
        <v>2123</v>
      </c>
      <c r="AD516" s="52" t="s">
        <v>746</v>
      </c>
    </row>
    <row r="517" spans="1:30" ht="51" customHeight="1" x14ac:dyDescent="0.2">
      <c r="A517" s="50" t="s">
        <v>2124</v>
      </c>
      <c r="B517" s="51" t="s">
        <v>742</v>
      </c>
      <c r="C517" s="52" t="s">
        <v>743</v>
      </c>
      <c r="D517" s="52" t="s">
        <v>1113</v>
      </c>
      <c r="E517" s="53" t="s">
        <v>75</v>
      </c>
      <c r="F517" s="54" t="s">
        <v>2125</v>
      </c>
      <c r="G517" s="54" t="s">
        <v>2126</v>
      </c>
      <c r="H517" s="56">
        <v>43343</v>
      </c>
      <c r="I517" s="56">
        <v>44255</v>
      </c>
      <c r="J517" s="57" t="str">
        <f>IF(Ugovori_OPULJP3[[#This Row],[DATUM ZAVRŠETKA OPERACIJE]]&gt;DATE(2024,12,31),"u provedbi","završen")</f>
        <v>završen</v>
      </c>
      <c r="K517" s="55" t="s">
        <v>98</v>
      </c>
      <c r="L517" s="55" t="s">
        <v>98</v>
      </c>
      <c r="M517" s="58">
        <v>0.85</v>
      </c>
      <c r="N517" s="58">
        <v>0.15</v>
      </c>
      <c r="O517" s="59">
        <f>Ugovori_OPULJP3[[#This Row],[Bespovratna sredstva - Ukupno (EU+Nac) HRK
= Ukupna ugovorena vrijednost bespovratnih sredstava]]*Ugovori_OPULJP3[[#This Row],[EU STOPA SUFINANCIRANJA %
EU CO-FINANCING RATE %]]</f>
        <v>3633245.4824999999</v>
      </c>
      <c r="P517" s="60">
        <f>Ugovori_OPULJP3[[#This Row],[Bespovratna sredstva - EU dio - HRK]]/7.5345</f>
        <v>482214.54409715306</v>
      </c>
      <c r="Q517" s="59">
        <f>Ugovori_OPULJP3[[#This Row],[Bespovratna sredstva - Ukupno (EU+Nac) HRK
= Ukupna ugovorena vrijednost bespovratnih sredstava]]*Ugovori_OPULJP3[[#This Row],[STOPA NACIONALNOG SUFINANCIRANJA %]]</f>
        <v>641160.96750000003</v>
      </c>
      <c r="R517" s="60">
        <f>Ugovori_OPULJP3[[#This Row],[Bespovratna sredstva - Nacionalni dio - HRK]]/7.5345</f>
        <v>85096.684252438776</v>
      </c>
      <c r="S517" s="59">
        <v>4274406.45</v>
      </c>
      <c r="T517" s="60">
        <f>Ugovori_OPULJP3[[#This Row],[Bespovratna sredstva - Ukupno (EU+Nac) HRK
= Ukupna ugovorena vrijednost bespovratnih sredstava]]/7.5345</f>
        <v>567311.22834959184</v>
      </c>
      <c r="U517" s="59">
        <v>0</v>
      </c>
      <c r="V517" s="60">
        <f>Ugovori_OPULJP3[[#This Row],[Javni doprinos korisnika - HRK]]/7.5345</f>
        <v>0</v>
      </c>
      <c r="W517" s="59">
        <v>0</v>
      </c>
      <c r="X517" s="60">
        <f>Ugovori_OPULJP3[[#This Row],[Privatni doprinos korisnika - HRK]]/7.5345</f>
        <v>0</v>
      </c>
      <c r="Y517" s="61">
        <v>4274406.45</v>
      </c>
      <c r="Z517" s="62">
        <f>Ugovori_OPULJP3[[#This Row],[UKUPNI PRIHVATLJIVI IZDACI
TOTAL ELIGIBLE EXPENDITURE
= Bespovratna sredstva ukupno + doprinos korisnika
= Ukupni prihvatljivi troškovi
= Ukupna ugovorena vrijednost projekta HRK]]/7.5345</f>
        <v>567311.22834959184</v>
      </c>
      <c r="AA517" s="53" t="s">
        <v>37</v>
      </c>
      <c r="AB517" s="53" t="s">
        <v>34</v>
      </c>
      <c r="AC517" s="52" t="s">
        <v>2127</v>
      </c>
      <c r="AD517" s="52" t="s">
        <v>746</v>
      </c>
    </row>
    <row r="518" spans="1:30" ht="51" customHeight="1" x14ac:dyDescent="0.2">
      <c r="A518" s="50" t="s">
        <v>2128</v>
      </c>
      <c r="B518" s="51" t="s">
        <v>742</v>
      </c>
      <c r="C518" s="52" t="s">
        <v>743</v>
      </c>
      <c r="D518" s="52" t="s">
        <v>1113</v>
      </c>
      <c r="E518" s="53" t="s">
        <v>75</v>
      </c>
      <c r="F518" s="54" t="s">
        <v>2129</v>
      </c>
      <c r="G518" s="54" t="s">
        <v>2130</v>
      </c>
      <c r="H518" s="56">
        <v>43378</v>
      </c>
      <c r="I518" s="56">
        <v>44291</v>
      </c>
      <c r="J518" s="57" t="str">
        <f>IF(Ugovori_OPULJP3[[#This Row],[DATUM ZAVRŠETKA OPERACIJE]]&gt;DATE(2024,12,31),"u provedbi","završen")</f>
        <v>završen</v>
      </c>
      <c r="K518" s="55" t="s">
        <v>332</v>
      </c>
      <c r="L518" s="55" t="s">
        <v>332</v>
      </c>
      <c r="M518" s="58">
        <v>0.85</v>
      </c>
      <c r="N518" s="58">
        <v>0.15</v>
      </c>
      <c r="O518" s="59">
        <f>Ugovori_OPULJP3[[#This Row],[Bespovratna sredstva - Ukupno (EU+Nac) HRK
= Ukupna ugovorena vrijednost bespovratnih sredstava]]*Ugovori_OPULJP3[[#This Row],[EU STOPA SUFINANCIRANJA %
EU CO-FINANCING RATE %]]</f>
        <v>3432451.997</v>
      </c>
      <c r="P518" s="60">
        <f>Ugovori_OPULJP3[[#This Row],[Bespovratna sredstva - EU dio - HRK]]/7.5345</f>
        <v>455564.66879023158</v>
      </c>
      <c r="Q518" s="59">
        <f>Ugovori_OPULJP3[[#This Row],[Bespovratna sredstva - Ukupno (EU+Nac) HRK
= Ukupna ugovorena vrijednost bespovratnih sredstava]]*Ugovori_OPULJP3[[#This Row],[STOPA NACIONALNOG SUFINANCIRANJA %]]</f>
        <v>605726.82299999997</v>
      </c>
      <c r="R518" s="60">
        <f>Ugovori_OPULJP3[[#This Row],[Bespovratna sredstva - Nacionalni dio - HRK]]/7.5345</f>
        <v>80393.765080629091</v>
      </c>
      <c r="S518" s="59">
        <v>4038178.82</v>
      </c>
      <c r="T518" s="60">
        <f>Ugovori_OPULJP3[[#This Row],[Bespovratna sredstva - Ukupno (EU+Nac) HRK
= Ukupna ugovorena vrijednost bespovratnih sredstava]]/7.5345</f>
        <v>535958.43387086061</v>
      </c>
      <c r="U518" s="59">
        <v>0</v>
      </c>
      <c r="V518" s="60">
        <f>Ugovori_OPULJP3[[#This Row],[Javni doprinos korisnika - HRK]]/7.5345</f>
        <v>0</v>
      </c>
      <c r="W518" s="59">
        <v>0</v>
      </c>
      <c r="X518" s="60">
        <f>Ugovori_OPULJP3[[#This Row],[Privatni doprinos korisnika - HRK]]/7.5345</f>
        <v>0</v>
      </c>
      <c r="Y518" s="61">
        <v>4038178.82</v>
      </c>
      <c r="Z518" s="62">
        <f>Ugovori_OPULJP3[[#This Row],[UKUPNI PRIHVATLJIVI IZDACI
TOTAL ELIGIBLE EXPENDITURE
= Bespovratna sredstva ukupno + doprinos korisnika
= Ukupni prihvatljivi troškovi
= Ukupna ugovorena vrijednost projekta HRK]]/7.5345</f>
        <v>535958.43387086061</v>
      </c>
      <c r="AA518" s="53" t="s">
        <v>37</v>
      </c>
      <c r="AB518" s="53" t="s">
        <v>34</v>
      </c>
      <c r="AC518" s="52" t="s">
        <v>2131</v>
      </c>
      <c r="AD518" s="52" t="s">
        <v>746</v>
      </c>
    </row>
    <row r="519" spans="1:30" ht="51" customHeight="1" x14ac:dyDescent="0.2">
      <c r="A519" s="50" t="s">
        <v>2132</v>
      </c>
      <c r="B519" s="51" t="s">
        <v>742</v>
      </c>
      <c r="C519" s="52" t="s">
        <v>743</v>
      </c>
      <c r="D519" s="52" t="s">
        <v>1113</v>
      </c>
      <c r="E519" s="53" t="s">
        <v>75</v>
      </c>
      <c r="F519" s="54" t="s">
        <v>2133</v>
      </c>
      <c r="G519" s="54" t="s">
        <v>2134</v>
      </c>
      <c r="H519" s="56">
        <v>43518</v>
      </c>
      <c r="I519" s="56">
        <v>44369</v>
      </c>
      <c r="J519" s="57" t="str">
        <f>IF(Ugovori_OPULJP3[[#This Row],[DATUM ZAVRŠETKA OPERACIJE]]&gt;DATE(2024,12,31),"u provedbi","završen")</f>
        <v>završen</v>
      </c>
      <c r="K519" s="55" t="s">
        <v>93</v>
      </c>
      <c r="L519" s="55" t="s">
        <v>93</v>
      </c>
      <c r="M519" s="58">
        <v>0.85</v>
      </c>
      <c r="N519" s="58">
        <v>0.15</v>
      </c>
      <c r="O519" s="59">
        <f>Ugovori_OPULJP3[[#This Row],[Bespovratna sredstva - Ukupno (EU+Nac) HRK
= Ukupna ugovorena vrijednost bespovratnih sredstava]]*Ugovori_OPULJP3[[#This Row],[EU STOPA SUFINANCIRANJA %
EU CO-FINANCING RATE %]]</f>
        <v>2784740.3265</v>
      </c>
      <c r="P519" s="60">
        <f>Ugovori_OPULJP3[[#This Row],[Bespovratna sredstva - EU dio - HRK]]/7.5345</f>
        <v>369598.55683854269</v>
      </c>
      <c r="Q519" s="59">
        <f>Ugovori_OPULJP3[[#This Row],[Bespovratna sredstva - Ukupno (EU+Nac) HRK
= Ukupna ugovorena vrijednost bespovratnih sredstava]]*Ugovori_OPULJP3[[#This Row],[STOPA NACIONALNOG SUFINANCIRANJA %]]</f>
        <v>491424.76349999994</v>
      </c>
      <c r="R519" s="60">
        <f>Ugovori_OPULJP3[[#This Row],[Bespovratna sredstva - Nacionalni dio - HRK]]/7.5345</f>
        <v>65223.274736213411</v>
      </c>
      <c r="S519" s="59">
        <v>3276165.09</v>
      </c>
      <c r="T519" s="60">
        <f>Ugovori_OPULJP3[[#This Row],[Bespovratna sredstva - Ukupno (EU+Nac) HRK
= Ukupna ugovorena vrijednost bespovratnih sredstava]]/7.5345</f>
        <v>434821.83157475607</v>
      </c>
      <c r="U519" s="59">
        <v>0</v>
      </c>
      <c r="V519" s="60">
        <f>Ugovori_OPULJP3[[#This Row],[Javni doprinos korisnika - HRK]]/7.5345</f>
        <v>0</v>
      </c>
      <c r="W519" s="59">
        <v>0</v>
      </c>
      <c r="X519" s="60">
        <f>Ugovori_OPULJP3[[#This Row],[Privatni doprinos korisnika - HRK]]/7.5345</f>
        <v>0</v>
      </c>
      <c r="Y519" s="61">
        <v>3276165.09</v>
      </c>
      <c r="Z519" s="62">
        <f>Ugovori_OPULJP3[[#This Row],[UKUPNI PRIHVATLJIVI IZDACI
TOTAL ELIGIBLE EXPENDITURE
= Bespovratna sredstva ukupno + doprinos korisnika
= Ukupni prihvatljivi troškovi
= Ukupna ugovorena vrijednost projekta HRK]]/7.5345</f>
        <v>434821.83157475607</v>
      </c>
      <c r="AA519" s="53" t="s">
        <v>37</v>
      </c>
      <c r="AB519" s="53" t="s">
        <v>34</v>
      </c>
      <c r="AC519" s="52" t="s">
        <v>2135</v>
      </c>
      <c r="AD519" s="52" t="s">
        <v>746</v>
      </c>
    </row>
    <row r="520" spans="1:30" ht="51" customHeight="1" x14ac:dyDescent="0.2">
      <c r="A520" s="50" t="s">
        <v>2136</v>
      </c>
      <c r="B520" s="51" t="s">
        <v>742</v>
      </c>
      <c r="C520" s="52" t="s">
        <v>743</v>
      </c>
      <c r="D520" s="52" t="s">
        <v>1113</v>
      </c>
      <c r="E520" s="53" t="s">
        <v>75</v>
      </c>
      <c r="F520" s="54" t="s">
        <v>2137</v>
      </c>
      <c r="G520" s="54" t="s">
        <v>2138</v>
      </c>
      <c r="H520" s="56">
        <v>43518</v>
      </c>
      <c r="I520" s="56">
        <v>44430</v>
      </c>
      <c r="J520" s="57" t="str">
        <f>IF(Ugovori_OPULJP3[[#This Row],[DATUM ZAVRŠETKA OPERACIJE]]&gt;DATE(2024,12,31),"u provedbi","završen")</f>
        <v>završen</v>
      </c>
      <c r="K520" s="55" t="s">
        <v>83</v>
      </c>
      <c r="L520" s="55" t="s">
        <v>83</v>
      </c>
      <c r="M520" s="58">
        <v>0.85</v>
      </c>
      <c r="N520" s="58">
        <v>0.15</v>
      </c>
      <c r="O520" s="59">
        <f>Ugovori_OPULJP3[[#This Row],[Bespovratna sredstva - Ukupno (EU+Nac) HRK
= Ukupna ugovorena vrijednost bespovratnih sredstava]]*Ugovori_OPULJP3[[#This Row],[EU STOPA SUFINANCIRANJA %
EU CO-FINANCING RATE %]]</f>
        <v>1774680.49</v>
      </c>
      <c r="P520" s="60">
        <f>Ugovori_OPULJP3[[#This Row],[Bespovratna sredstva - EU dio - HRK]]/7.5345</f>
        <v>235540.57867144467</v>
      </c>
      <c r="Q520" s="59">
        <f>Ugovori_OPULJP3[[#This Row],[Bespovratna sredstva - Ukupno (EU+Nac) HRK
= Ukupna ugovorena vrijednost bespovratnih sredstava]]*Ugovori_OPULJP3[[#This Row],[STOPA NACIONALNOG SUFINANCIRANJA %]]</f>
        <v>313178.90999999997</v>
      </c>
      <c r="R520" s="60">
        <f>Ugovori_OPULJP3[[#This Row],[Bespovratna sredstva - Nacionalni dio - HRK]]/7.5345</f>
        <v>41565.984471431409</v>
      </c>
      <c r="S520" s="59">
        <v>2087859.4</v>
      </c>
      <c r="T520" s="60">
        <f>Ugovori_OPULJP3[[#This Row],[Bespovratna sredstva - Ukupno (EU+Nac) HRK
= Ukupna ugovorena vrijednost bespovratnih sredstava]]/7.5345</f>
        <v>277106.56314287608</v>
      </c>
      <c r="U520" s="59">
        <v>0</v>
      </c>
      <c r="V520" s="60">
        <f>Ugovori_OPULJP3[[#This Row],[Javni doprinos korisnika - HRK]]/7.5345</f>
        <v>0</v>
      </c>
      <c r="W520" s="59">
        <v>0</v>
      </c>
      <c r="X520" s="60">
        <f>Ugovori_OPULJP3[[#This Row],[Privatni doprinos korisnika - HRK]]/7.5345</f>
        <v>0</v>
      </c>
      <c r="Y520" s="61">
        <v>2087859.4</v>
      </c>
      <c r="Z520" s="62">
        <f>Ugovori_OPULJP3[[#This Row],[UKUPNI PRIHVATLJIVI IZDACI
TOTAL ELIGIBLE EXPENDITURE
= Bespovratna sredstva ukupno + doprinos korisnika
= Ukupni prihvatljivi troškovi
= Ukupna ugovorena vrijednost projekta HRK]]/7.5345</f>
        <v>277106.56314287608</v>
      </c>
      <c r="AA520" s="53" t="s">
        <v>37</v>
      </c>
      <c r="AB520" s="53" t="s">
        <v>34</v>
      </c>
      <c r="AC520" s="52" t="s">
        <v>2139</v>
      </c>
      <c r="AD520" s="52" t="s">
        <v>746</v>
      </c>
    </row>
    <row r="521" spans="1:30" ht="51" customHeight="1" x14ac:dyDescent="0.2">
      <c r="A521" s="50" t="s">
        <v>2140</v>
      </c>
      <c r="B521" s="51" t="s">
        <v>742</v>
      </c>
      <c r="C521" s="52" t="s">
        <v>743</v>
      </c>
      <c r="D521" s="52" t="s">
        <v>1113</v>
      </c>
      <c r="E521" s="53" t="s">
        <v>75</v>
      </c>
      <c r="F521" s="54" t="s">
        <v>2141</v>
      </c>
      <c r="G521" s="54" t="s">
        <v>36</v>
      </c>
      <c r="H521" s="56">
        <v>43705</v>
      </c>
      <c r="I521" s="56">
        <v>44620</v>
      </c>
      <c r="J521" s="57" t="str">
        <f>IF(Ugovori_OPULJP3[[#This Row],[DATUM ZAVRŠETKA OPERACIJE]]&gt;DATE(2024,12,31),"u provedbi","završen")</f>
        <v>završen</v>
      </c>
      <c r="K521" s="55" t="s">
        <v>36</v>
      </c>
      <c r="L521" s="55" t="s">
        <v>36</v>
      </c>
      <c r="M521" s="58">
        <v>0.85</v>
      </c>
      <c r="N521" s="58">
        <v>0.15</v>
      </c>
      <c r="O521" s="59">
        <f>Ugovori_OPULJP3[[#This Row],[Bespovratna sredstva - Ukupno (EU+Nac) HRK
= Ukupna ugovorena vrijednost bespovratnih sredstava]]*Ugovori_OPULJP3[[#This Row],[EU STOPA SUFINANCIRANJA %
EU CO-FINANCING RATE %]]</f>
        <v>8425203.4000000004</v>
      </c>
      <c r="P521" s="60">
        <f>Ugovori_OPULJP3[[#This Row],[Bespovratna sredstva - EU dio - HRK]]/7.5345</f>
        <v>1118216.6567124559</v>
      </c>
      <c r="Q521" s="59">
        <f>Ugovori_OPULJP3[[#This Row],[Bespovratna sredstva - Ukupno (EU+Nac) HRK
= Ukupna ugovorena vrijednost bespovratnih sredstava]]*Ugovori_OPULJP3[[#This Row],[STOPA NACIONALNOG SUFINANCIRANJA %]]</f>
        <v>1486800.5999999999</v>
      </c>
      <c r="R521" s="60">
        <f>Ugovori_OPULJP3[[#This Row],[Bespovratna sredstva - Nacionalni dio - HRK]]/7.5345</f>
        <v>197332.35118455102</v>
      </c>
      <c r="S521" s="59">
        <v>9912004</v>
      </c>
      <c r="T521" s="60">
        <f>Ugovori_OPULJP3[[#This Row],[Bespovratna sredstva - Ukupno (EU+Nac) HRK
= Ukupna ugovorena vrijednost bespovratnih sredstava]]/7.5345</f>
        <v>1315549.007897007</v>
      </c>
      <c r="U521" s="59">
        <v>0</v>
      </c>
      <c r="V521" s="60">
        <f>Ugovori_OPULJP3[[#This Row],[Javni doprinos korisnika - HRK]]/7.5345</f>
        <v>0</v>
      </c>
      <c r="W521" s="59">
        <v>0</v>
      </c>
      <c r="X521" s="60">
        <f>Ugovori_OPULJP3[[#This Row],[Privatni doprinos korisnika - HRK]]/7.5345</f>
        <v>0</v>
      </c>
      <c r="Y521" s="61">
        <v>9912004</v>
      </c>
      <c r="Z521" s="62">
        <f>Ugovori_OPULJP3[[#This Row],[UKUPNI PRIHVATLJIVI IZDACI
TOTAL ELIGIBLE EXPENDITURE
= Bespovratna sredstva ukupno + doprinos korisnika
= Ukupni prihvatljivi troškovi
= Ukupna ugovorena vrijednost projekta HRK]]/7.5345</f>
        <v>1315549.007897007</v>
      </c>
      <c r="AA521" s="53" t="s">
        <v>37</v>
      </c>
      <c r="AB521" s="53" t="s">
        <v>34</v>
      </c>
      <c r="AC521" s="52" t="s">
        <v>2142</v>
      </c>
      <c r="AD521" s="52" t="s">
        <v>746</v>
      </c>
    </row>
    <row r="522" spans="1:30" ht="51" customHeight="1" x14ac:dyDescent="0.2">
      <c r="A522" s="50" t="s">
        <v>2143</v>
      </c>
      <c r="B522" s="51" t="s">
        <v>742</v>
      </c>
      <c r="C522" s="52" t="s">
        <v>743</v>
      </c>
      <c r="D522" s="52" t="s">
        <v>1113</v>
      </c>
      <c r="E522" s="53" t="s">
        <v>75</v>
      </c>
      <c r="F522" s="54" t="s">
        <v>2144</v>
      </c>
      <c r="G522" s="54" t="s">
        <v>2145</v>
      </c>
      <c r="H522" s="56">
        <v>43475</v>
      </c>
      <c r="I522" s="56">
        <v>44387</v>
      </c>
      <c r="J522" s="57" t="str">
        <f>IF(Ugovori_OPULJP3[[#This Row],[DATUM ZAVRŠETKA OPERACIJE]]&gt;DATE(2024,12,31),"u provedbi","završen")</f>
        <v>završen</v>
      </c>
      <c r="K522" s="55" t="s">
        <v>78</v>
      </c>
      <c r="L522" s="55" t="s">
        <v>78</v>
      </c>
      <c r="M522" s="58">
        <v>0.85</v>
      </c>
      <c r="N522" s="58">
        <v>0.15</v>
      </c>
      <c r="O522" s="59">
        <f>Ugovori_OPULJP3[[#This Row],[Bespovratna sredstva - Ukupno (EU+Nac) HRK
= Ukupna ugovorena vrijednost bespovratnih sredstava]]*Ugovori_OPULJP3[[#This Row],[EU STOPA SUFINANCIRANJA %
EU CO-FINANCING RATE %]]</f>
        <v>933974.84899999993</v>
      </c>
      <c r="P522" s="60">
        <f>Ugovori_OPULJP3[[#This Row],[Bespovratna sredstva - EU dio - HRK]]/7.5345</f>
        <v>123959.76494790628</v>
      </c>
      <c r="Q522" s="59">
        <f>Ugovori_OPULJP3[[#This Row],[Bespovratna sredstva - Ukupno (EU+Nac) HRK
= Ukupna ugovorena vrijednost bespovratnih sredstava]]*Ugovori_OPULJP3[[#This Row],[STOPA NACIONALNOG SUFINANCIRANJA %]]</f>
        <v>164819.09099999999</v>
      </c>
      <c r="R522" s="60">
        <f>Ugovori_OPULJP3[[#This Row],[Bespovratna sredstva - Nacionalni dio - HRK]]/7.5345</f>
        <v>21875.252637865815</v>
      </c>
      <c r="S522" s="59">
        <v>1098793.94</v>
      </c>
      <c r="T522" s="60">
        <f>Ugovori_OPULJP3[[#This Row],[Bespovratna sredstva - Ukupno (EU+Nac) HRK
= Ukupna ugovorena vrijednost bespovratnih sredstava]]/7.5345</f>
        <v>145835.01758577209</v>
      </c>
      <c r="U522" s="59">
        <v>0</v>
      </c>
      <c r="V522" s="60">
        <f>Ugovori_OPULJP3[[#This Row],[Javni doprinos korisnika - HRK]]/7.5345</f>
        <v>0</v>
      </c>
      <c r="W522" s="59">
        <v>0</v>
      </c>
      <c r="X522" s="60">
        <f>Ugovori_OPULJP3[[#This Row],[Privatni doprinos korisnika - HRK]]/7.5345</f>
        <v>0</v>
      </c>
      <c r="Y522" s="61">
        <v>1098793.94</v>
      </c>
      <c r="Z522" s="62">
        <f>Ugovori_OPULJP3[[#This Row],[UKUPNI PRIHVATLJIVI IZDACI
TOTAL ELIGIBLE EXPENDITURE
= Bespovratna sredstva ukupno + doprinos korisnika
= Ukupni prihvatljivi troškovi
= Ukupna ugovorena vrijednost projekta HRK]]/7.5345</f>
        <v>145835.01758577209</v>
      </c>
      <c r="AA522" s="53" t="s">
        <v>37</v>
      </c>
      <c r="AB522" s="53" t="s">
        <v>34</v>
      </c>
      <c r="AC522" s="52" t="s">
        <v>2146</v>
      </c>
      <c r="AD522" s="52" t="s">
        <v>746</v>
      </c>
    </row>
    <row r="523" spans="1:30" ht="51" customHeight="1" x14ac:dyDescent="0.2">
      <c r="A523" s="50" t="s">
        <v>2147</v>
      </c>
      <c r="B523" s="51" t="s">
        <v>742</v>
      </c>
      <c r="C523" s="52" t="s">
        <v>743</v>
      </c>
      <c r="D523" s="52" t="s">
        <v>1113</v>
      </c>
      <c r="E523" s="53" t="s">
        <v>75</v>
      </c>
      <c r="F523" s="54" t="s">
        <v>2148</v>
      </c>
      <c r="G523" s="54" t="s">
        <v>2149</v>
      </c>
      <c r="H523" s="56">
        <v>43518</v>
      </c>
      <c r="I523" s="74">
        <v>44348</v>
      </c>
      <c r="J523" s="57" t="str">
        <f>IF(Ugovori_OPULJP3[[#This Row],[DATUM ZAVRŠETKA OPERACIJE]]&gt;DATE(2024,12,31),"u provedbi","završen")</f>
        <v>završen</v>
      </c>
      <c r="K523" s="55" t="s">
        <v>78</v>
      </c>
      <c r="L523" s="55" t="s">
        <v>78</v>
      </c>
      <c r="M523" s="58">
        <v>0.85</v>
      </c>
      <c r="N523" s="58">
        <v>0.15</v>
      </c>
      <c r="O523" s="59">
        <f>Ugovori_OPULJP3[[#This Row],[Bespovratna sredstva - Ukupno (EU+Nac) HRK
= Ukupna ugovorena vrijednost bespovratnih sredstava]]*Ugovori_OPULJP3[[#This Row],[EU STOPA SUFINANCIRANJA %
EU CO-FINANCING RATE %]]</f>
        <v>1374915.8</v>
      </c>
      <c r="P523" s="60">
        <f>Ugovori_OPULJP3[[#This Row],[Bespovratna sredstva - EU dio - HRK]]/7.5345</f>
        <v>182482.6863096423</v>
      </c>
      <c r="Q523" s="59">
        <f>Ugovori_OPULJP3[[#This Row],[Bespovratna sredstva - Ukupno (EU+Nac) HRK
= Ukupna ugovorena vrijednost bespovratnih sredstava]]*Ugovori_OPULJP3[[#This Row],[STOPA NACIONALNOG SUFINANCIRANJA %]]</f>
        <v>242632.19999999998</v>
      </c>
      <c r="R523" s="60">
        <f>Ugovori_OPULJP3[[#This Row],[Bespovratna sredstva - Nacionalni dio - HRK]]/7.5345</f>
        <v>32202.826995819229</v>
      </c>
      <c r="S523" s="59">
        <v>1617548</v>
      </c>
      <c r="T523" s="60">
        <f>Ugovori_OPULJP3[[#This Row],[Bespovratna sredstva - Ukupno (EU+Nac) HRK
= Ukupna ugovorena vrijednost bespovratnih sredstava]]/7.5345</f>
        <v>214685.51330546153</v>
      </c>
      <c r="U523" s="59">
        <v>0</v>
      </c>
      <c r="V523" s="60">
        <f>Ugovori_OPULJP3[[#This Row],[Javni doprinos korisnika - HRK]]/7.5345</f>
        <v>0</v>
      </c>
      <c r="W523" s="59">
        <v>0</v>
      </c>
      <c r="X523" s="60">
        <f>Ugovori_OPULJP3[[#This Row],[Privatni doprinos korisnika - HRK]]/7.5345</f>
        <v>0</v>
      </c>
      <c r="Y523" s="61">
        <v>1617548</v>
      </c>
      <c r="Z523" s="62">
        <f>Ugovori_OPULJP3[[#This Row],[UKUPNI PRIHVATLJIVI IZDACI
TOTAL ELIGIBLE EXPENDITURE
= Bespovratna sredstva ukupno + doprinos korisnika
= Ukupni prihvatljivi troškovi
= Ukupna ugovorena vrijednost projekta HRK]]/7.5345</f>
        <v>214685.51330546153</v>
      </c>
      <c r="AA523" s="53" t="s">
        <v>37</v>
      </c>
      <c r="AB523" s="53" t="s">
        <v>34</v>
      </c>
      <c r="AC523" s="52" t="s">
        <v>2150</v>
      </c>
      <c r="AD523" s="52" t="s">
        <v>746</v>
      </c>
    </row>
    <row r="524" spans="1:30" ht="51" customHeight="1" x14ac:dyDescent="0.2">
      <c r="A524" s="50" t="s">
        <v>2151</v>
      </c>
      <c r="B524" s="51" t="s">
        <v>742</v>
      </c>
      <c r="C524" s="52" t="s">
        <v>743</v>
      </c>
      <c r="D524" s="52" t="s">
        <v>1113</v>
      </c>
      <c r="E524" s="53" t="s">
        <v>75</v>
      </c>
      <c r="F524" s="54" t="s">
        <v>1835</v>
      </c>
      <c r="G524" s="54" t="s">
        <v>2152</v>
      </c>
      <c r="H524" s="56">
        <v>43634</v>
      </c>
      <c r="I524" s="56">
        <v>44548</v>
      </c>
      <c r="J524" s="57" t="str">
        <f>IF(Ugovori_OPULJP3[[#This Row],[DATUM ZAVRŠETKA OPERACIJE]]&gt;DATE(2024,12,31),"u provedbi","završen")</f>
        <v>završen</v>
      </c>
      <c r="K524" s="55" t="s">
        <v>598</v>
      </c>
      <c r="L524" s="55" t="s">
        <v>598</v>
      </c>
      <c r="M524" s="58">
        <v>0.85</v>
      </c>
      <c r="N524" s="58">
        <v>0.15</v>
      </c>
      <c r="O524" s="59">
        <f>Ugovori_OPULJP3[[#This Row],[Bespovratna sredstva - Ukupno (EU+Nac) HRK
= Ukupna ugovorena vrijednost bespovratnih sredstava]]*Ugovori_OPULJP3[[#This Row],[EU STOPA SUFINANCIRANJA %
EU CO-FINANCING RATE %]]</f>
        <v>1361063.9449999998</v>
      </c>
      <c r="P524" s="60">
        <f>Ugovori_OPULJP3[[#This Row],[Bespovratna sredstva - EU dio - HRK]]/7.5345</f>
        <v>180644.22921229011</v>
      </c>
      <c r="Q524" s="59">
        <f>Ugovori_OPULJP3[[#This Row],[Bespovratna sredstva - Ukupno (EU+Nac) HRK
= Ukupna ugovorena vrijednost bespovratnih sredstava]]*Ugovori_OPULJP3[[#This Row],[STOPA NACIONALNOG SUFINANCIRANJA %]]</f>
        <v>240187.75499999998</v>
      </c>
      <c r="R524" s="60">
        <f>Ugovori_OPULJP3[[#This Row],[Bespovratna sredstva - Nacionalni dio - HRK]]/7.5345</f>
        <v>31878.393390404137</v>
      </c>
      <c r="S524" s="59">
        <v>1601251.7</v>
      </c>
      <c r="T524" s="60">
        <f>Ugovori_OPULJP3[[#This Row],[Bespovratna sredstva - Ukupno (EU+Nac) HRK
= Ukupna ugovorena vrijednost bespovratnih sredstava]]/7.5345</f>
        <v>212522.62260269426</v>
      </c>
      <c r="U524" s="59">
        <v>121913.88000000012</v>
      </c>
      <c r="V524" s="60">
        <f>Ugovori_OPULJP3[[#This Row],[Javni doprinos korisnika - HRK]]/7.5345</f>
        <v>16180.752538323726</v>
      </c>
      <c r="W524" s="59">
        <v>0</v>
      </c>
      <c r="X524" s="60">
        <f>Ugovori_OPULJP3[[#This Row],[Privatni doprinos korisnika - HRK]]/7.5345</f>
        <v>0</v>
      </c>
      <c r="Y524" s="61">
        <v>1723165.58</v>
      </c>
      <c r="Z524" s="62">
        <f>Ugovori_OPULJP3[[#This Row],[UKUPNI PRIHVATLJIVI IZDACI
TOTAL ELIGIBLE EXPENDITURE
= Bespovratna sredstva ukupno + doprinos korisnika
= Ukupni prihvatljivi troškovi
= Ukupna ugovorena vrijednost projekta HRK]]/7.5345</f>
        <v>228703.37514101798</v>
      </c>
      <c r="AA524" s="53" t="s">
        <v>37</v>
      </c>
      <c r="AB524" s="53" t="s">
        <v>34</v>
      </c>
      <c r="AC524" s="52" t="s">
        <v>2153</v>
      </c>
      <c r="AD524" s="52" t="s">
        <v>746</v>
      </c>
    </row>
    <row r="525" spans="1:30" ht="51" customHeight="1" x14ac:dyDescent="0.2">
      <c r="A525" s="50" t="s">
        <v>2154</v>
      </c>
      <c r="B525" s="51" t="s">
        <v>742</v>
      </c>
      <c r="C525" s="52" t="s">
        <v>743</v>
      </c>
      <c r="D525" s="52" t="s">
        <v>1113</v>
      </c>
      <c r="E525" s="53" t="s">
        <v>75</v>
      </c>
      <c r="F525" s="54" t="s">
        <v>2155</v>
      </c>
      <c r="G525" s="54" t="s">
        <v>2156</v>
      </c>
      <c r="H525" s="56">
        <v>43518</v>
      </c>
      <c r="I525" s="56">
        <v>44430</v>
      </c>
      <c r="J525" s="57" t="str">
        <f>IF(Ugovori_OPULJP3[[#This Row],[DATUM ZAVRŠETKA OPERACIJE]]&gt;DATE(2024,12,31),"u provedbi","završen")</f>
        <v>završen</v>
      </c>
      <c r="K525" s="55" t="s">
        <v>98</v>
      </c>
      <c r="L525" s="55" t="s">
        <v>98</v>
      </c>
      <c r="M525" s="58">
        <v>0.85</v>
      </c>
      <c r="N525" s="58">
        <v>0.15</v>
      </c>
      <c r="O525" s="59">
        <f>Ugovori_OPULJP3[[#This Row],[Bespovratna sredstva - Ukupno (EU+Nac) HRK
= Ukupna ugovorena vrijednost bespovratnih sredstava]]*Ugovori_OPULJP3[[#This Row],[EU STOPA SUFINANCIRANJA %
EU CO-FINANCING RATE %]]</f>
        <v>1116430.375</v>
      </c>
      <c r="P525" s="60">
        <f>Ugovori_OPULJP3[[#This Row],[Bespovratna sredstva - EU dio - HRK]]/7.5345</f>
        <v>148175.77476939411</v>
      </c>
      <c r="Q525" s="59">
        <f>Ugovori_OPULJP3[[#This Row],[Bespovratna sredstva - Ukupno (EU+Nac) HRK
= Ukupna ugovorena vrijednost bespovratnih sredstava]]*Ugovori_OPULJP3[[#This Row],[STOPA NACIONALNOG SUFINANCIRANJA %]]</f>
        <v>197017.125</v>
      </c>
      <c r="R525" s="60">
        <f>Ugovori_OPULJP3[[#This Row],[Bespovratna sredstva - Nacionalni dio - HRK]]/7.5345</f>
        <v>26148.666135775431</v>
      </c>
      <c r="S525" s="59">
        <v>1313447.5</v>
      </c>
      <c r="T525" s="60">
        <f>Ugovori_OPULJP3[[#This Row],[Bespovratna sredstva - Ukupno (EU+Nac) HRK
= Ukupna ugovorena vrijednost bespovratnih sredstava]]/7.5345</f>
        <v>174324.44090516955</v>
      </c>
      <c r="U525" s="59">
        <v>0</v>
      </c>
      <c r="V525" s="60">
        <f>Ugovori_OPULJP3[[#This Row],[Javni doprinos korisnika - HRK]]/7.5345</f>
        <v>0</v>
      </c>
      <c r="W525" s="59">
        <v>0</v>
      </c>
      <c r="X525" s="60">
        <f>Ugovori_OPULJP3[[#This Row],[Privatni doprinos korisnika - HRK]]/7.5345</f>
        <v>0</v>
      </c>
      <c r="Y525" s="61">
        <v>1313447.5</v>
      </c>
      <c r="Z525" s="62">
        <f>Ugovori_OPULJP3[[#This Row],[UKUPNI PRIHVATLJIVI IZDACI
TOTAL ELIGIBLE EXPENDITURE
= Bespovratna sredstva ukupno + doprinos korisnika
= Ukupni prihvatljivi troškovi
= Ukupna ugovorena vrijednost projekta HRK]]/7.5345</f>
        <v>174324.44090516955</v>
      </c>
      <c r="AA525" s="53" t="s">
        <v>37</v>
      </c>
      <c r="AB525" s="53" t="s">
        <v>34</v>
      </c>
      <c r="AC525" s="52" t="s">
        <v>2157</v>
      </c>
      <c r="AD525" s="52" t="s">
        <v>746</v>
      </c>
    </row>
    <row r="526" spans="1:30" ht="51" customHeight="1" x14ac:dyDescent="0.2">
      <c r="A526" s="50" t="s">
        <v>2158</v>
      </c>
      <c r="B526" s="51" t="s">
        <v>742</v>
      </c>
      <c r="C526" s="52" t="s">
        <v>743</v>
      </c>
      <c r="D526" s="52" t="s">
        <v>1113</v>
      </c>
      <c r="E526" s="53" t="s">
        <v>75</v>
      </c>
      <c r="F526" s="54" t="s">
        <v>2159</v>
      </c>
      <c r="G526" s="71" t="s">
        <v>2160</v>
      </c>
      <c r="H526" s="56">
        <v>43634</v>
      </c>
      <c r="I526" s="56">
        <v>44548</v>
      </c>
      <c r="J526" s="57" t="str">
        <f>IF(Ugovori_OPULJP3[[#This Row],[DATUM ZAVRŠETKA OPERACIJE]]&gt;DATE(2024,12,31),"u provedbi","završen")</f>
        <v>završen</v>
      </c>
      <c r="K526" s="55" t="s">
        <v>98</v>
      </c>
      <c r="L526" s="55" t="s">
        <v>98</v>
      </c>
      <c r="M526" s="58">
        <v>0.85</v>
      </c>
      <c r="N526" s="58">
        <v>0.15</v>
      </c>
      <c r="O526" s="59">
        <f>Ugovori_OPULJP3[[#This Row],[Bespovratna sredstva - Ukupno (EU+Nac) HRK
= Ukupna ugovorena vrijednost bespovratnih sredstava]]*Ugovori_OPULJP3[[#This Row],[EU STOPA SUFINANCIRANJA %
EU CO-FINANCING RATE %]]</f>
        <v>1542713.3735</v>
      </c>
      <c r="P526" s="60">
        <f>Ugovori_OPULJP3[[#This Row],[Bespovratna sredstva - EU dio - HRK]]/7.5345</f>
        <v>204753.25150972194</v>
      </c>
      <c r="Q526" s="59">
        <f>Ugovori_OPULJP3[[#This Row],[Bespovratna sredstva - Ukupno (EU+Nac) HRK
= Ukupna ugovorena vrijednost bespovratnih sredstava]]*Ugovori_OPULJP3[[#This Row],[STOPA NACIONALNOG SUFINANCIRANJA %]]</f>
        <v>272243.53649999999</v>
      </c>
      <c r="R526" s="60">
        <f>Ugovori_OPULJP3[[#This Row],[Bespovratna sredstva - Nacionalni dio - HRK]]/7.5345</f>
        <v>36132.926737009751</v>
      </c>
      <c r="S526" s="59">
        <v>1814956.91</v>
      </c>
      <c r="T526" s="60">
        <f>Ugovori_OPULJP3[[#This Row],[Bespovratna sredstva - Ukupno (EU+Nac) HRK
= Ukupna ugovorena vrijednost bespovratnih sredstava]]/7.5345</f>
        <v>240886.17824673167</v>
      </c>
      <c r="U526" s="59">
        <v>0</v>
      </c>
      <c r="V526" s="60">
        <f>Ugovori_OPULJP3[[#This Row],[Javni doprinos korisnika - HRK]]/7.5345</f>
        <v>0</v>
      </c>
      <c r="W526" s="59">
        <v>0</v>
      </c>
      <c r="X526" s="60">
        <f>Ugovori_OPULJP3[[#This Row],[Privatni doprinos korisnika - HRK]]/7.5345</f>
        <v>0</v>
      </c>
      <c r="Y526" s="61">
        <v>1814956.91</v>
      </c>
      <c r="Z526" s="62">
        <f>Ugovori_OPULJP3[[#This Row],[UKUPNI PRIHVATLJIVI IZDACI
TOTAL ELIGIBLE EXPENDITURE
= Bespovratna sredstva ukupno + doprinos korisnika
= Ukupni prihvatljivi troškovi
= Ukupna ugovorena vrijednost projekta HRK]]/7.5345</f>
        <v>240886.17824673167</v>
      </c>
      <c r="AA526" s="53" t="s">
        <v>37</v>
      </c>
      <c r="AB526" s="53" t="s">
        <v>34</v>
      </c>
      <c r="AC526" s="52" t="s">
        <v>2161</v>
      </c>
      <c r="AD526" s="52" t="s">
        <v>746</v>
      </c>
    </row>
    <row r="527" spans="1:30" ht="51" customHeight="1" x14ac:dyDescent="0.2">
      <c r="A527" s="50" t="s">
        <v>2162</v>
      </c>
      <c r="B527" s="51" t="s">
        <v>742</v>
      </c>
      <c r="C527" s="52" t="s">
        <v>743</v>
      </c>
      <c r="D527" s="52" t="s">
        <v>1113</v>
      </c>
      <c r="E527" s="53" t="s">
        <v>75</v>
      </c>
      <c r="F527" s="54" t="s">
        <v>2163</v>
      </c>
      <c r="G527" s="54" t="s">
        <v>2164</v>
      </c>
      <c r="H527" s="56">
        <v>43518</v>
      </c>
      <c r="I527" s="56">
        <v>44430</v>
      </c>
      <c r="J527" s="57" t="str">
        <f>IF(Ugovori_OPULJP3[[#This Row],[DATUM ZAVRŠETKA OPERACIJE]]&gt;DATE(2024,12,31),"u provedbi","završen")</f>
        <v>završen</v>
      </c>
      <c r="K527" s="55" t="s">
        <v>98</v>
      </c>
      <c r="L527" s="55" t="s">
        <v>98</v>
      </c>
      <c r="M527" s="58">
        <v>0.85</v>
      </c>
      <c r="N527" s="58">
        <v>0.15</v>
      </c>
      <c r="O527" s="59">
        <f>Ugovori_OPULJP3[[#This Row],[Bespovratna sredstva - Ukupno (EU+Nac) HRK
= Ukupna ugovorena vrijednost bespovratnih sredstava]]*Ugovori_OPULJP3[[#This Row],[EU STOPA SUFINANCIRANJA %
EU CO-FINANCING RATE %]]</f>
        <v>2145110.4645000002</v>
      </c>
      <c r="P527" s="60">
        <f>Ugovori_OPULJP3[[#This Row],[Bespovratna sredstva - EU dio - HRK]]/7.5345</f>
        <v>284705.08520804299</v>
      </c>
      <c r="Q527" s="59">
        <f>Ugovori_OPULJP3[[#This Row],[Bespovratna sredstva - Ukupno (EU+Nac) HRK
= Ukupna ugovorena vrijednost bespovratnih sredstava]]*Ugovori_OPULJP3[[#This Row],[STOPA NACIONALNOG SUFINANCIRANJA %]]</f>
        <v>378548.90549999999</v>
      </c>
      <c r="R527" s="60">
        <f>Ugovori_OPULJP3[[#This Row],[Bespovratna sredstva - Nacionalni dio - HRK]]/7.5345</f>
        <v>50242.073860242876</v>
      </c>
      <c r="S527" s="59">
        <v>2523659.37</v>
      </c>
      <c r="T527" s="60">
        <f>Ugovori_OPULJP3[[#This Row],[Bespovratna sredstva - Ukupno (EU+Nac) HRK
= Ukupna ugovorena vrijednost bespovratnih sredstava]]/7.5345</f>
        <v>334947.1590682859</v>
      </c>
      <c r="U527" s="59">
        <v>0</v>
      </c>
      <c r="V527" s="60">
        <f>Ugovori_OPULJP3[[#This Row],[Javni doprinos korisnika - HRK]]/7.5345</f>
        <v>0</v>
      </c>
      <c r="W527" s="59">
        <v>0</v>
      </c>
      <c r="X527" s="60">
        <f>Ugovori_OPULJP3[[#This Row],[Privatni doprinos korisnika - HRK]]/7.5345</f>
        <v>0</v>
      </c>
      <c r="Y527" s="61">
        <v>2523659.37</v>
      </c>
      <c r="Z527" s="62">
        <f>Ugovori_OPULJP3[[#This Row],[UKUPNI PRIHVATLJIVI IZDACI
TOTAL ELIGIBLE EXPENDITURE
= Bespovratna sredstva ukupno + doprinos korisnika
= Ukupni prihvatljivi troškovi
= Ukupna ugovorena vrijednost projekta HRK]]/7.5345</f>
        <v>334947.1590682859</v>
      </c>
      <c r="AA527" s="53" t="s">
        <v>37</v>
      </c>
      <c r="AB527" s="53" t="s">
        <v>34</v>
      </c>
      <c r="AC527" s="52" t="s">
        <v>2165</v>
      </c>
      <c r="AD527" s="52" t="s">
        <v>746</v>
      </c>
    </row>
    <row r="528" spans="1:30" ht="63.75" customHeight="1" x14ac:dyDescent="0.2">
      <c r="A528" s="50" t="s">
        <v>2166</v>
      </c>
      <c r="B528" s="51" t="s">
        <v>742</v>
      </c>
      <c r="C528" s="52" t="s">
        <v>743</v>
      </c>
      <c r="D528" s="52" t="s">
        <v>1113</v>
      </c>
      <c r="E528" s="53" t="s">
        <v>75</v>
      </c>
      <c r="F528" s="54" t="s">
        <v>2167</v>
      </c>
      <c r="G528" s="54" t="s">
        <v>92</v>
      </c>
      <c r="H528" s="56">
        <v>43518</v>
      </c>
      <c r="I528" s="56">
        <v>44430</v>
      </c>
      <c r="J528" s="57" t="str">
        <f>IF(Ugovori_OPULJP3[[#This Row],[DATUM ZAVRŠETKA OPERACIJE]]&gt;DATE(2024,12,31),"u provedbi","završen")</f>
        <v>završen</v>
      </c>
      <c r="K528" s="55" t="s">
        <v>93</v>
      </c>
      <c r="L528" s="55" t="s">
        <v>93</v>
      </c>
      <c r="M528" s="58">
        <v>0.85</v>
      </c>
      <c r="N528" s="58">
        <v>0.15</v>
      </c>
      <c r="O528" s="59">
        <f>Ugovori_OPULJP3[[#This Row],[Bespovratna sredstva - Ukupno (EU+Nac) HRK
= Ukupna ugovorena vrijednost bespovratnih sredstava]]*Ugovori_OPULJP3[[#This Row],[EU STOPA SUFINANCIRANJA %
EU CO-FINANCING RATE %]]</f>
        <v>923785.69499999995</v>
      </c>
      <c r="P528" s="60">
        <f>Ugovori_OPULJP3[[#This Row],[Bespovratna sredstva - EU dio - HRK]]/7.5345</f>
        <v>122607.43181365717</v>
      </c>
      <c r="Q528" s="59">
        <f>Ugovori_OPULJP3[[#This Row],[Bespovratna sredstva - Ukupno (EU+Nac) HRK
= Ukupna ugovorena vrijednost bespovratnih sredstava]]*Ugovori_OPULJP3[[#This Row],[STOPA NACIONALNOG SUFINANCIRANJA %]]</f>
        <v>163021.00499999998</v>
      </c>
      <c r="R528" s="60">
        <f>Ugovori_OPULJP3[[#This Row],[Bespovratna sredstva - Nacionalni dio - HRK]]/7.5345</f>
        <v>21636.60561417479</v>
      </c>
      <c r="S528" s="59">
        <v>1086806.7</v>
      </c>
      <c r="T528" s="60">
        <f>Ugovori_OPULJP3[[#This Row],[Bespovratna sredstva - Ukupno (EU+Nac) HRK
= Ukupna ugovorena vrijednost bespovratnih sredstava]]/7.5345</f>
        <v>144244.03742783197</v>
      </c>
      <c r="U528" s="59">
        <v>0</v>
      </c>
      <c r="V528" s="60">
        <f>Ugovori_OPULJP3[[#This Row],[Javni doprinos korisnika - HRK]]/7.5345</f>
        <v>0</v>
      </c>
      <c r="W528" s="59">
        <v>0</v>
      </c>
      <c r="X528" s="60">
        <f>Ugovori_OPULJP3[[#This Row],[Privatni doprinos korisnika - HRK]]/7.5345</f>
        <v>0</v>
      </c>
      <c r="Y528" s="61">
        <v>1086806.7</v>
      </c>
      <c r="Z528" s="62">
        <f>Ugovori_OPULJP3[[#This Row],[UKUPNI PRIHVATLJIVI IZDACI
TOTAL ELIGIBLE EXPENDITURE
= Bespovratna sredstva ukupno + doprinos korisnika
= Ukupni prihvatljivi troškovi
= Ukupna ugovorena vrijednost projekta HRK]]/7.5345</f>
        <v>144244.03742783197</v>
      </c>
      <c r="AA528" s="53" t="s">
        <v>37</v>
      </c>
      <c r="AB528" s="53" t="s">
        <v>34</v>
      </c>
      <c r="AC528" s="52" t="s">
        <v>2168</v>
      </c>
      <c r="AD528" s="52" t="s">
        <v>746</v>
      </c>
    </row>
    <row r="529" spans="1:30" ht="51" customHeight="1" x14ac:dyDescent="0.2">
      <c r="A529" s="50" t="s">
        <v>2169</v>
      </c>
      <c r="B529" s="51" t="s">
        <v>742</v>
      </c>
      <c r="C529" s="52" t="s">
        <v>743</v>
      </c>
      <c r="D529" s="52" t="s">
        <v>1113</v>
      </c>
      <c r="E529" s="53" t="s">
        <v>75</v>
      </c>
      <c r="F529" s="54" t="s">
        <v>2170</v>
      </c>
      <c r="G529" s="54" t="s">
        <v>2171</v>
      </c>
      <c r="H529" s="56">
        <v>43634</v>
      </c>
      <c r="I529" s="56">
        <v>44487</v>
      </c>
      <c r="J529" s="57" t="str">
        <f>IF(Ugovori_OPULJP3[[#This Row],[DATUM ZAVRŠETKA OPERACIJE]]&gt;DATE(2024,12,31),"u provedbi","završen")</f>
        <v>završen</v>
      </c>
      <c r="K529" s="55" t="s">
        <v>98</v>
      </c>
      <c r="L529" s="55" t="s">
        <v>98</v>
      </c>
      <c r="M529" s="58">
        <v>0.85</v>
      </c>
      <c r="N529" s="58">
        <v>0.15</v>
      </c>
      <c r="O529" s="59">
        <f>Ugovori_OPULJP3[[#This Row],[Bespovratna sredstva - Ukupno (EU+Nac) HRK
= Ukupna ugovorena vrijednost bespovratnih sredstava]]*Ugovori_OPULJP3[[#This Row],[EU STOPA SUFINANCIRANJA %
EU CO-FINANCING RATE %]]</f>
        <v>1675555.7764999999</v>
      </c>
      <c r="P529" s="60">
        <f>Ugovori_OPULJP3[[#This Row],[Bespovratna sredstva - EU dio - HRK]]/7.5345</f>
        <v>222384.46831242947</v>
      </c>
      <c r="Q529" s="59">
        <f>Ugovori_OPULJP3[[#This Row],[Bespovratna sredstva - Ukupno (EU+Nac) HRK
= Ukupna ugovorena vrijednost bespovratnih sredstava]]*Ugovori_OPULJP3[[#This Row],[STOPA NACIONALNOG SUFINANCIRANJA %]]</f>
        <v>295686.31349999999</v>
      </c>
      <c r="R529" s="60">
        <f>Ugovori_OPULJP3[[#This Row],[Bespovratna sredstva - Nacionalni dio - HRK]]/7.5345</f>
        <v>39244.317937487554</v>
      </c>
      <c r="S529" s="59">
        <v>1971242.09</v>
      </c>
      <c r="T529" s="60">
        <f>Ugovori_OPULJP3[[#This Row],[Bespovratna sredstva - Ukupno (EU+Nac) HRK
= Ukupna ugovorena vrijednost bespovratnih sredstava]]/7.5345</f>
        <v>261628.78624991706</v>
      </c>
      <c r="U529" s="59">
        <v>0</v>
      </c>
      <c r="V529" s="60">
        <f>Ugovori_OPULJP3[[#This Row],[Javni doprinos korisnika - HRK]]/7.5345</f>
        <v>0</v>
      </c>
      <c r="W529" s="59">
        <v>0</v>
      </c>
      <c r="X529" s="60">
        <f>Ugovori_OPULJP3[[#This Row],[Privatni doprinos korisnika - HRK]]/7.5345</f>
        <v>0</v>
      </c>
      <c r="Y529" s="61">
        <v>1971242.09</v>
      </c>
      <c r="Z529" s="62">
        <f>Ugovori_OPULJP3[[#This Row],[UKUPNI PRIHVATLJIVI IZDACI
TOTAL ELIGIBLE EXPENDITURE
= Bespovratna sredstva ukupno + doprinos korisnika
= Ukupni prihvatljivi troškovi
= Ukupna ugovorena vrijednost projekta HRK]]/7.5345</f>
        <v>261628.78624991706</v>
      </c>
      <c r="AA529" s="53" t="s">
        <v>37</v>
      </c>
      <c r="AB529" s="53" t="s">
        <v>34</v>
      </c>
      <c r="AC529" s="52" t="s">
        <v>2172</v>
      </c>
      <c r="AD529" s="52" t="s">
        <v>746</v>
      </c>
    </row>
    <row r="530" spans="1:30" ht="51" customHeight="1" x14ac:dyDescent="0.2">
      <c r="A530" s="50" t="s">
        <v>2173</v>
      </c>
      <c r="B530" s="51" t="s">
        <v>742</v>
      </c>
      <c r="C530" s="52" t="s">
        <v>743</v>
      </c>
      <c r="D530" s="52" t="s">
        <v>1113</v>
      </c>
      <c r="E530" s="53" t="s">
        <v>75</v>
      </c>
      <c r="F530" s="54" t="s">
        <v>2174</v>
      </c>
      <c r="G530" s="54" t="s">
        <v>233</v>
      </c>
      <c r="H530" s="56">
        <v>43448</v>
      </c>
      <c r="I530" s="56">
        <v>44361</v>
      </c>
      <c r="J530" s="57" t="str">
        <f>IF(Ugovori_OPULJP3[[#This Row],[DATUM ZAVRŠETKA OPERACIJE]]&gt;DATE(2024,12,31),"u provedbi","završen")</f>
        <v>završen</v>
      </c>
      <c r="K530" s="55" t="s">
        <v>98</v>
      </c>
      <c r="L530" s="55" t="s">
        <v>98</v>
      </c>
      <c r="M530" s="58">
        <v>0.85</v>
      </c>
      <c r="N530" s="58">
        <v>0.15</v>
      </c>
      <c r="O530" s="59">
        <f>Ugovori_OPULJP3[[#This Row],[Bespovratna sredstva - Ukupno (EU+Nac) HRK
= Ukupna ugovorena vrijednost bespovratnih sredstava]]*Ugovori_OPULJP3[[#This Row],[EU STOPA SUFINANCIRANJA %
EU CO-FINANCING RATE %]]</f>
        <v>5535620.0869999994</v>
      </c>
      <c r="P530" s="60">
        <f>Ugovori_OPULJP3[[#This Row],[Bespovratna sredstva - EU dio - HRK]]/7.5345</f>
        <v>734703.04426305648</v>
      </c>
      <c r="Q530" s="59">
        <f>Ugovori_OPULJP3[[#This Row],[Bespovratna sredstva - Ukupno (EU+Nac) HRK
= Ukupna ugovorena vrijednost bespovratnih sredstava]]*Ugovori_OPULJP3[[#This Row],[STOPA NACIONALNOG SUFINANCIRANJA %]]</f>
        <v>976874.13299999991</v>
      </c>
      <c r="R530" s="60">
        <f>Ugovori_OPULJP3[[#This Row],[Bespovratna sredstva - Nacionalni dio - HRK]]/7.5345</f>
        <v>129653.47839936291</v>
      </c>
      <c r="S530" s="59">
        <v>6512494.2199999997</v>
      </c>
      <c r="T530" s="60">
        <f>Ugovori_OPULJP3[[#This Row],[Bespovratna sredstva - Ukupno (EU+Nac) HRK
= Ukupna ugovorena vrijednost bespovratnih sredstava]]/7.5345</f>
        <v>864356.52266241948</v>
      </c>
      <c r="U530" s="59">
        <v>0</v>
      </c>
      <c r="V530" s="60">
        <f>Ugovori_OPULJP3[[#This Row],[Javni doprinos korisnika - HRK]]/7.5345</f>
        <v>0</v>
      </c>
      <c r="W530" s="59">
        <v>0</v>
      </c>
      <c r="X530" s="60">
        <f>Ugovori_OPULJP3[[#This Row],[Privatni doprinos korisnika - HRK]]/7.5345</f>
        <v>0</v>
      </c>
      <c r="Y530" s="61">
        <v>6512494.2199999997</v>
      </c>
      <c r="Z530" s="62">
        <f>Ugovori_OPULJP3[[#This Row],[UKUPNI PRIHVATLJIVI IZDACI
TOTAL ELIGIBLE EXPENDITURE
= Bespovratna sredstva ukupno + doprinos korisnika
= Ukupni prihvatljivi troškovi
= Ukupna ugovorena vrijednost projekta HRK]]/7.5345</f>
        <v>864356.52266241948</v>
      </c>
      <c r="AA530" s="53" t="s">
        <v>37</v>
      </c>
      <c r="AB530" s="53" t="s">
        <v>34</v>
      </c>
      <c r="AC530" s="52" t="s">
        <v>2175</v>
      </c>
      <c r="AD530" s="52" t="s">
        <v>746</v>
      </c>
    </row>
    <row r="531" spans="1:30" ht="51" customHeight="1" x14ac:dyDescent="0.2">
      <c r="A531" s="50" t="s">
        <v>2176</v>
      </c>
      <c r="B531" s="51" t="s">
        <v>742</v>
      </c>
      <c r="C531" s="52" t="s">
        <v>743</v>
      </c>
      <c r="D531" s="52" t="s">
        <v>1113</v>
      </c>
      <c r="E531" s="53" t="s">
        <v>75</v>
      </c>
      <c r="F531" s="54" t="s">
        <v>2177</v>
      </c>
      <c r="G531" s="54" t="s">
        <v>1056</v>
      </c>
      <c r="H531" s="56">
        <v>43462</v>
      </c>
      <c r="I531" s="56">
        <v>44375</v>
      </c>
      <c r="J531" s="57" t="str">
        <f>IF(Ugovori_OPULJP3[[#This Row],[DATUM ZAVRŠETKA OPERACIJE]]&gt;DATE(2024,12,31),"u provedbi","završen")</f>
        <v>završen</v>
      </c>
      <c r="K531" s="55" t="s">
        <v>83</v>
      </c>
      <c r="L531" s="55" t="s">
        <v>83</v>
      </c>
      <c r="M531" s="58">
        <v>0.85</v>
      </c>
      <c r="N531" s="58">
        <v>0.15</v>
      </c>
      <c r="O531" s="59">
        <f>Ugovori_OPULJP3[[#This Row],[Bespovratna sredstva - Ukupno (EU+Nac) HRK
= Ukupna ugovorena vrijednost bespovratnih sredstava]]*Ugovori_OPULJP3[[#This Row],[EU STOPA SUFINANCIRANJA %
EU CO-FINANCING RATE %]]</f>
        <v>1280841.2</v>
      </c>
      <c r="P531" s="60">
        <f>Ugovori_OPULJP3[[#This Row],[Bespovratna sredstva - EU dio - HRK]]/7.5345</f>
        <v>169996.84119715972</v>
      </c>
      <c r="Q531" s="59">
        <f>Ugovori_OPULJP3[[#This Row],[Bespovratna sredstva - Ukupno (EU+Nac) HRK
= Ukupna ugovorena vrijednost bespovratnih sredstava]]*Ugovori_OPULJP3[[#This Row],[STOPA NACIONALNOG SUFINANCIRANJA %]]</f>
        <v>226030.8</v>
      </c>
      <c r="R531" s="60">
        <f>Ugovori_OPULJP3[[#This Row],[Bespovratna sredstva - Nacionalni dio - HRK]]/7.5345</f>
        <v>29999.442564204655</v>
      </c>
      <c r="S531" s="59">
        <v>1506872</v>
      </c>
      <c r="T531" s="60">
        <f>Ugovori_OPULJP3[[#This Row],[Bespovratna sredstva - Ukupno (EU+Nac) HRK
= Ukupna ugovorena vrijednost bespovratnih sredstava]]/7.5345</f>
        <v>199996.28376136438</v>
      </c>
      <c r="U531" s="59">
        <v>0</v>
      </c>
      <c r="V531" s="60">
        <f>Ugovori_OPULJP3[[#This Row],[Javni doprinos korisnika - HRK]]/7.5345</f>
        <v>0</v>
      </c>
      <c r="W531" s="59">
        <v>0</v>
      </c>
      <c r="X531" s="60">
        <f>Ugovori_OPULJP3[[#This Row],[Privatni doprinos korisnika - HRK]]/7.5345</f>
        <v>0</v>
      </c>
      <c r="Y531" s="61">
        <v>1506872</v>
      </c>
      <c r="Z531" s="62">
        <f>Ugovori_OPULJP3[[#This Row],[UKUPNI PRIHVATLJIVI IZDACI
TOTAL ELIGIBLE EXPENDITURE
= Bespovratna sredstva ukupno + doprinos korisnika
= Ukupni prihvatljivi troškovi
= Ukupna ugovorena vrijednost projekta HRK]]/7.5345</f>
        <v>199996.28376136438</v>
      </c>
      <c r="AA531" s="53" t="s">
        <v>37</v>
      </c>
      <c r="AB531" s="53" t="s">
        <v>34</v>
      </c>
      <c r="AC531" s="52" t="s">
        <v>2178</v>
      </c>
      <c r="AD531" s="52" t="s">
        <v>746</v>
      </c>
    </row>
    <row r="532" spans="1:30" ht="51" customHeight="1" x14ac:dyDescent="0.2">
      <c r="A532" s="50" t="s">
        <v>2179</v>
      </c>
      <c r="B532" s="51" t="s">
        <v>742</v>
      </c>
      <c r="C532" s="52" t="s">
        <v>743</v>
      </c>
      <c r="D532" s="52" t="s">
        <v>1113</v>
      </c>
      <c r="E532" s="53" t="s">
        <v>75</v>
      </c>
      <c r="F532" s="54" t="s">
        <v>2180</v>
      </c>
      <c r="G532" s="54" t="s">
        <v>2181</v>
      </c>
      <c r="H532" s="56">
        <v>43634</v>
      </c>
      <c r="I532" s="56">
        <v>44548</v>
      </c>
      <c r="J532" s="57" t="str">
        <f>IF(Ugovori_OPULJP3[[#This Row],[DATUM ZAVRŠETKA OPERACIJE]]&gt;DATE(2024,12,31),"u provedbi","završen")</f>
        <v>završen</v>
      </c>
      <c r="K532" s="55" t="s">
        <v>78</v>
      </c>
      <c r="L532" s="55" t="s">
        <v>78</v>
      </c>
      <c r="M532" s="58">
        <v>0.85</v>
      </c>
      <c r="N532" s="58">
        <v>0.15</v>
      </c>
      <c r="O532" s="59">
        <f>Ugovori_OPULJP3[[#This Row],[Bespovratna sredstva - Ukupno (EU+Nac) HRK
= Ukupna ugovorena vrijednost bespovratnih sredstava]]*Ugovori_OPULJP3[[#This Row],[EU STOPA SUFINANCIRANJA %
EU CO-FINANCING RATE %]]</f>
        <v>1704367.0874999999</v>
      </c>
      <c r="P532" s="60">
        <f>Ugovori_OPULJP3[[#This Row],[Bespovratna sredstva - EU dio - HRK]]/7.5345</f>
        <v>226208.38642245668</v>
      </c>
      <c r="Q532" s="59">
        <f>Ugovori_OPULJP3[[#This Row],[Bespovratna sredstva - Ukupno (EU+Nac) HRK
= Ukupna ugovorena vrijednost bespovratnih sredstava]]*Ugovori_OPULJP3[[#This Row],[STOPA NACIONALNOG SUFINANCIRANJA %]]</f>
        <v>300770.66249999998</v>
      </c>
      <c r="R532" s="60">
        <f>Ugovori_OPULJP3[[#This Row],[Bespovratna sredstva - Nacionalni dio - HRK]]/7.5345</f>
        <v>39919.127015727645</v>
      </c>
      <c r="S532" s="59">
        <v>2005137.75</v>
      </c>
      <c r="T532" s="60">
        <f>Ugovori_OPULJP3[[#This Row],[Bespovratna sredstva - Ukupno (EU+Nac) HRK
= Ukupna ugovorena vrijednost bespovratnih sredstava]]/7.5345</f>
        <v>266127.51343818434</v>
      </c>
      <c r="U532" s="59">
        <v>0</v>
      </c>
      <c r="V532" s="60">
        <f>Ugovori_OPULJP3[[#This Row],[Javni doprinos korisnika - HRK]]/7.5345</f>
        <v>0</v>
      </c>
      <c r="W532" s="59">
        <v>0</v>
      </c>
      <c r="X532" s="60">
        <f>Ugovori_OPULJP3[[#This Row],[Privatni doprinos korisnika - HRK]]/7.5345</f>
        <v>0</v>
      </c>
      <c r="Y532" s="61">
        <v>2005137.75</v>
      </c>
      <c r="Z532" s="62">
        <f>Ugovori_OPULJP3[[#This Row],[UKUPNI PRIHVATLJIVI IZDACI
TOTAL ELIGIBLE EXPENDITURE
= Bespovratna sredstva ukupno + doprinos korisnika
= Ukupni prihvatljivi troškovi
= Ukupna ugovorena vrijednost projekta HRK]]/7.5345</f>
        <v>266127.51343818434</v>
      </c>
      <c r="AA532" s="53" t="s">
        <v>37</v>
      </c>
      <c r="AB532" s="53" t="s">
        <v>34</v>
      </c>
      <c r="AC532" s="52" t="s">
        <v>2182</v>
      </c>
      <c r="AD532" s="52" t="s">
        <v>746</v>
      </c>
    </row>
    <row r="533" spans="1:30" ht="51" customHeight="1" x14ac:dyDescent="0.2">
      <c r="A533" s="50" t="s">
        <v>2183</v>
      </c>
      <c r="B533" s="51" t="s">
        <v>742</v>
      </c>
      <c r="C533" s="52" t="s">
        <v>743</v>
      </c>
      <c r="D533" s="52" t="s">
        <v>1113</v>
      </c>
      <c r="E533" s="53" t="s">
        <v>75</v>
      </c>
      <c r="F533" s="54" t="s">
        <v>2184</v>
      </c>
      <c r="G533" s="71" t="s">
        <v>2185</v>
      </c>
      <c r="H533" s="56">
        <v>43634</v>
      </c>
      <c r="I533" s="56">
        <v>44487</v>
      </c>
      <c r="J533" s="57" t="str">
        <f>IF(Ugovori_OPULJP3[[#This Row],[DATUM ZAVRŠETKA OPERACIJE]]&gt;DATE(2024,12,31),"u provedbi","završen")</f>
        <v>završen</v>
      </c>
      <c r="K533" s="55" t="s">
        <v>98</v>
      </c>
      <c r="L533" s="55" t="s">
        <v>98</v>
      </c>
      <c r="M533" s="58">
        <v>0.85</v>
      </c>
      <c r="N533" s="58">
        <v>0.15</v>
      </c>
      <c r="O533" s="59">
        <f>Ugovori_OPULJP3[[#This Row],[Bespovratna sredstva - Ukupno (EU+Nac) HRK
= Ukupna ugovorena vrijednost bespovratnih sredstava]]*Ugovori_OPULJP3[[#This Row],[EU STOPA SUFINANCIRANJA %
EU CO-FINANCING RATE %]]</f>
        <v>1406168.243</v>
      </c>
      <c r="P533" s="60">
        <f>Ugovori_OPULJP3[[#This Row],[Bespovratna sredstva - EU dio - HRK]]/7.5345</f>
        <v>186630.59831442032</v>
      </c>
      <c r="Q533" s="59">
        <f>Ugovori_OPULJP3[[#This Row],[Bespovratna sredstva - Ukupno (EU+Nac) HRK
= Ukupna ugovorena vrijednost bespovratnih sredstava]]*Ugovori_OPULJP3[[#This Row],[STOPA NACIONALNOG SUFINANCIRANJA %]]</f>
        <v>248147.337</v>
      </c>
      <c r="R533" s="60">
        <f>Ugovori_OPULJP3[[#This Row],[Bespovratna sredstva - Nacionalni dio - HRK]]/7.5345</f>
        <v>32934.811467250642</v>
      </c>
      <c r="S533" s="59">
        <v>1654315.58</v>
      </c>
      <c r="T533" s="60">
        <f>Ugovori_OPULJP3[[#This Row],[Bespovratna sredstva - Ukupno (EU+Nac) HRK
= Ukupna ugovorena vrijednost bespovratnih sredstava]]/7.5345</f>
        <v>219565.40978167098</v>
      </c>
      <c r="U533" s="59">
        <v>0</v>
      </c>
      <c r="V533" s="60">
        <f>Ugovori_OPULJP3[[#This Row],[Javni doprinos korisnika - HRK]]/7.5345</f>
        <v>0</v>
      </c>
      <c r="W533" s="59">
        <v>0</v>
      </c>
      <c r="X533" s="60">
        <f>Ugovori_OPULJP3[[#This Row],[Privatni doprinos korisnika - HRK]]/7.5345</f>
        <v>0</v>
      </c>
      <c r="Y533" s="61">
        <v>1654315.58</v>
      </c>
      <c r="Z533" s="62">
        <f>Ugovori_OPULJP3[[#This Row],[UKUPNI PRIHVATLJIVI IZDACI
TOTAL ELIGIBLE EXPENDITURE
= Bespovratna sredstva ukupno + doprinos korisnika
= Ukupni prihvatljivi troškovi
= Ukupna ugovorena vrijednost projekta HRK]]/7.5345</f>
        <v>219565.40978167098</v>
      </c>
      <c r="AA533" s="53" t="s">
        <v>37</v>
      </c>
      <c r="AB533" s="53" t="s">
        <v>34</v>
      </c>
      <c r="AC533" s="52" t="s">
        <v>2186</v>
      </c>
      <c r="AD533" s="52" t="s">
        <v>746</v>
      </c>
    </row>
    <row r="534" spans="1:30" ht="51" customHeight="1" x14ac:dyDescent="0.2">
      <c r="A534" s="50" t="s">
        <v>2187</v>
      </c>
      <c r="B534" s="51" t="s">
        <v>742</v>
      </c>
      <c r="C534" s="52" t="s">
        <v>743</v>
      </c>
      <c r="D534" s="52" t="s">
        <v>1113</v>
      </c>
      <c r="E534" s="53" t="s">
        <v>75</v>
      </c>
      <c r="F534" s="54" t="s">
        <v>2188</v>
      </c>
      <c r="G534" s="54" t="s">
        <v>2189</v>
      </c>
      <c r="H534" s="56">
        <v>43634</v>
      </c>
      <c r="I534" s="56">
        <v>44487</v>
      </c>
      <c r="J534" s="57" t="str">
        <f>IF(Ugovori_OPULJP3[[#This Row],[DATUM ZAVRŠETKA OPERACIJE]]&gt;DATE(2024,12,31),"u provedbi","završen")</f>
        <v>završen</v>
      </c>
      <c r="K534" s="55" t="s">
        <v>248</v>
      </c>
      <c r="L534" s="55" t="s">
        <v>248</v>
      </c>
      <c r="M534" s="58">
        <v>0.85</v>
      </c>
      <c r="N534" s="58">
        <v>0.15</v>
      </c>
      <c r="O534" s="59">
        <f>Ugovori_OPULJP3[[#This Row],[Bespovratna sredstva - Ukupno (EU+Nac) HRK
= Ukupna ugovorena vrijednost bespovratnih sredstava]]*Ugovori_OPULJP3[[#This Row],[EU STOPA SUFINANCIRANJA %
EU CO-FINANCING RATE %]]</f>
        <v>964379.13649999991</v>
      </c>
      <c r="P534" s="60">
        <f>Ugovori_OPULJP3[[#This Row],[Bespovratna sredstva - EU dio - HRK]]/7.5345</f>
        <v>127995.10737275198</v>
      </c>
      <c r="Q534" s="59">
        <f>Ugovori_OPULJP3[[#This Row],[Bespovratna sredstva - Ukupno (EU+Nac) HRK
= Ukupna ugovorena vrijednost bespovratnih sredstava]]*Ugovori_OPULJP3[[#This Row],[STOPA NACIONALNOG SUFINANCIRANJA %]]</f>
        <v>170184.55349999998</v>
      </c>
      <c r="R534" s="60">
        <f>Ugovori_OPULJP3[[#This Row],[Bespovratna sredstva - Nacionalni dio - HRK]]/7.5345</f>
        <v>22587.371889309175</v>
      </c>
      <c r="S534" s="59">
        <v>1134563.69</v>
      </c>
      <c r="T534" s="60">
        <f>Ugovori_OPULJP3[[#This Row],[Bespovratna sredstva - Ukupno (EU+Nac) HRK
= Ukupna ugovorena vrijednost bespovratnih sredstava]]/7.5345</f>
        <v>150582.47926206116</v>
      </c>
      <c r="U534" s="59">
        <v>0</v>
      </c>
      <c r="V534" s="60">
        <f>Ugovori_OPULJP3[[#This Row],[Javni doprinos korisnika - HRK]]/7.5345</f>
        <v>0</v>
      </c>
      <c r="W534" s="59">
        <v>0</v>
      </c>
      <c r="X534" s="60">
        <f>Ugovori_OPULJP3[[#This Row],[Privatni doprinos korisnika - HRK]]/7.5345</f>
        <v>0</v>
      </c>
      <c r="Y534" s="61">
        <v>1134563.69</v>
      </c>
      <c r="Z534" s="62">
        <f>Ugovori_OPULJP3[[#This Row],[UKUPNI PRIHVATLJIVI IZDACI
TOTAL ELIGIBLE EXPENDITURE
= Bespovratna sredstva ukupno + doprinos korisnika
= Ukupni prihvatljivi troškovi
= Ukupna ugovorena vrijednost projekta HRK]]/7.5345</f>
        <v>150582.47926206116</v>
      </c>
      <c r="AA534" s="53" t="s">
        <v>37</v>
      </c>
      <c r="AB534" s="53" t="s">
        <v>34</v>
      </c>
      <c r="AC534" s="52" t="s">
        <v>2190</v>
      </c>
      <c r="AD534" s="52" t="s">
        <v>746</v>
      </c>
    </row>
    <row r="535" spans="1:30" ht="51" customHeight="1" x14ac:dyDescent="0.2">
      <c r="A535" s="50" t="s">
        <v>2191</v>
      </c>
      <c r="B535" s="51" t="s">
        <v>742</v>
      </c>
      <c r="C535" s="52" t="s">
        <v>743</v>
      </c>
      <c r="D535" s="52" t="s">
        <v>1113</v>
      </c>
      <c r="E535" s="53" t="s">
        <v>75</v>
      </c>
      <c r="F535" s="54" t="s">
        <v>2192</v>
      </c>
      <c r="G535" s="54" t="s">
        <v>2193</v>
      </c>
      <c r="H535" s="56">
        <v>43634</v>
      </c>
      <c r="I535" s="56">
        <v>44548</v>
      </c>
      <c r="J535" s="57" t="str">
        <f>IF(Ugovori_OPULJP3[[#This Row],[DATUM ZAVRŠETKA OPERACIJE]]&gt;DATE(2024,12,31),"u provedbi","završen")</f>
        <v>završen</v>
      </c>
      <c r="K535" s="55" t="s">
        <v>185</v>
      </c>
      <c r="L535" s="55" t="s">
        <v>185</v>
      </c>
      <c r="M535" s="58">
        <v>0.85</v>
      </c>
      <c r="N535" s="58">
        <v>0.15</v>
      </c>
      <c r="O535" s="59">
        <f>Ugovori_OPULJP3[[#This Row],[Bespovratna sredstva - Ukupno (EU+Nac) HRK
= Ukupna ugovorena vrijednost bespovratnih sredstava]]*Ugovori_OPULJP3[[#This Row],[EU STOPA SUFINANCIRANJA %
EU CO-FINANCING RATE %]]</f>
        <v>1758843.392</v>
      </c>
      <c r="P535" s="60">
        <f>Ugovori_OPULJP3[[#This Row],[Bespovratna sredstva - EU dio - HRK]]/7.5345</f>
        <v>233438.634547747</v>
      </c>
      <c r="Q535" s="59">
        <f>Ugovori_OPULJP3[[#This Row],[Bespovratna sredstva - Ukupno (EU+Nac) HRK
= Ukupna ugovorena vrijednost bespovratnih sredstava]]*Ugovori_OPULJP3[[#This Row],[STOPA NACIONALNOG SUFINANCIRANJA %]]</f>
        <v>310384.12799999997</v>
      </c>
      <c r="R535" s="60">
        <f>Ugovori_OPULJP3[[#This Row],[Bespovratna sredstva - Nacionalni dio - HRK]]/7.5345</f>
        <v>41195.053155484762</v>
      </c>
      <c r="S535" s="59">
        <v>2069227.52</v>
      </c>
      <c r="T535" s="60">
        <f>Ugovori_OPULJP3[[#This Row],[Bespovratna sredstva - Ukupno (EU+Nac) HRK
= Ukupna ugovorena vrijednost bespovratnih sredstava]]/7.5345</f>
        <v>274633.68770323182</v>
      </c>
      <c r="U535" s="59">
        <v>0</v>
      </c>
      <c r="V535" s="60">
        <f>Ugovori_OPULJP3[[#This Row],[Javni doprinos korisnika - HRK]]/7.5345</f>
        <v>0</v>
      </c>
      <c r="W535" s="59">
        <v>0</v>
      </c>
      <c r="X535" s="60">
        <f>Ugovori_OPULJP3[[#This Row],[Privatni doprinos korisnika - HRK]]/7.5345</f>
        <v>0</v>
      </c>
      <c r="Y535" s="61">
        <v>2069227.52</v>
      </c>
      <c r="Z535" s="62">
        <f>Ugovori_OPULJP3[[#This Row],[UKUPNI PRIHVATLJIVI IZDACI
TOTAL ELIGIBLE EXPENDITURE
= Bespovratna sredstva ukupno + doprinos korisnika
= Ukupni prihvatljivi troškovi
= Ukupna ugovorena vrijednost projekta HRK]]/7.5345</f>
        <v>274633.68770323182</v>
      </c>
      <c r="AA535" s="53" t="s">
        <v>37</v>
      </c>
      <c r="AB535" s="53" t="s">
        <v>34</v>
      </c>
      <c r="AC535" s="52" t="s">
        <v>2194</v>
      </c>
      <c r="AD535" s="52" t="s">
        <v>746</v>
      </c>
    </row>
    <row r="536" spans="1:30" ht="51" customHeight="1" x14ac:dyDescent="0.2">
      <c r="A536" s="50" t="s">
        <v>2195</v>
      </c>
      <c r="B536" s="51" t="s">
        <v>742</v>
      </c>
      <c r="C536" s="52" t="s">
        <v>743</v>
      </c>
      <c r="D536" s="52" t="s">
        <v>1113</v>
      </c>
      <c r="E536" s="53" t="s">
        <v>75</v>
      </c>
      <c r="F536" s="54" t="s">
        <v>2196</v>
      </c>
      <c r="G536" s="54" t="s">
        <v>2197</v>
      </c>
      <c r="H536" s="56">
        <v>43634</v>
      </c>
      <c r="I536" s="56">
        <v>44548</v>
      </c>
      <c r="J536" s="57" t="str">
        <f>IF(Ugovori_OPULJP3[[#This Row],[DATUM ZAVRŠETKA OPERACIJE]]&gt;DATE(2024,12,31),"u provedbi","završen")</f>
        <v>završen</v>
      </c>
      <c r="K536" s="55" t="s">
        <v>210</v>
      </c>
      <c r="L536" s="55" t="s">
        <v>36</v>
      </c>
      <c r="M536" s="58">
        <v>0.85</v>
      </c>
      <c r="N536" s="58">
        <v>0.15</v>
      </c>
      <c r="O536" s="59">
        <f>Ugovori_OPULJP3[[#This Row],[Bespovratna sredstva - Ukupno (EU+Nac) HRK
= Ukupna ugovorena vrijednost bespovratnih sredstava]]*Ugovori_OPULJP3[[#This Row],[EU STOPA SUFINANCIRANJA %
EU CO-FINANCING RATE %]]</f>
        <v>3836846.5180000002</v>
      </c>
      <c r="P536" s="60">
        <f>Ugovori_OPULJP3[[#This Row],[Bespovratna sredstva - EU dio - HRK]]/7.5345</f>
        <v>509237.04532483907</v>
      </c>
      <c r="Q536" s="59">
        <f>Ugovori_OPULJP3[[#This Row],[Bespovratna sredstva - Ukupno (EU+Nac) HRK
= Ukupna ugovorena vrijednost bespovratnih sredstava]]*Ugovori_OPULJP3[[#This Row],[STOPA NACIONALNOG SUFINANCIRANJA %]]</f>
        <v>677090.56200000003</v>
      </c>
      <c r="R536" s="60">
        <f>Ugovori_OPULJP3[[#This Row],[Bespovratna sredstva - Nacionalni dio - HRK]]/7.5345</f>
        <v>89865.360939677485</v>
      </c>
      <c r="S536" s="59">
        <v>4513937.08</v>
      </c>
      <c r="T536" s="60">
        <f>Ugovori_OPULJP3[[#This Row],[Bespovratna sredstva - Ukupno (EU+Nac) HRK
= Ukupna ugovorena vrijednost bespovratnih sredstava]]/7.5345</f>
        <v>599102.40626451652</v>
      </c>
      <c r="U536" s="59">
        <v>0</v>
      </c>
      <c r="V536" s="60">
        <f>Ugovori_OPULJP3[[#This Row],[Javni doprinos korisnika - HRK]]/7.5345</f>
        <v>0</v>
      </c>
      <c r="W536" s="59">
        <v>0</v>
      </c>
      <c r="X536" s="60">
        <f>Ugovori_OPULJP3[[#This Row],[Privatni doprinos korisnika - HRK]]/7.5345</f>
        <v>0</v>
      </c>
      <c r="Y536" s="61">
        <v>4513937.08</v>
      </c>
      <c r="Z536" s="62">
        <f>Ugovori_OPULJP3[[#This Row],[UKUPNI PRIHVATLJIVI IZDACI
TOTAL ELIGIBLE EXPENDITURE
= Bespovratna sredstva ukupno + doprinos korisnika
= Ukupni prihvatljivi troškovi
= Ukupna ugovorena vrijednost projekta HRK]]/7.5345</f>
        <v>599102.40626451652</v>
      </c>
      <c r="AA536" s="53" t="s">
        <v>37</v>
      </c>
      <c r="AB536" s="53" t="s">
        <v>34</v>
      </c>
      <c r="AC536" s="52" t="s">
        <v>2198</v>
      </c>
      <c r="AD536" s="52" t="s">
        <v>746</v>
      </c>
    </row>
    <row r="537" spans="1:30" ht="51" customHeight="1" x14ac:dyDescent="0.2">
      <c r="A537" s="50" t="s">
        <v>2199</v>
      </c>
      <c r="B537" s="51" t="s">
        <v>742</v>
      </c>
      <c r="C537" s="52" t="s">
        <v>743</v>
      </c>
      <c r="D537" s="52" t="s">
        <v>1113</v>
      </c>
      <c r="E537" s="53" t="s">
        <v>75</v>
      </c>
      <c r="F537" s="54" t="s">
        <v>2200</v>
      </c>
      <c r="G537" s="54" t="s">
        <v>2201</v>
      </c>
      <c r="H537" s="56">
        <v>43482</v>
      </c>
      <c r="I537" s="56">
        <v>44394</v>
      </c>
      <c r="J537" s="57" t="str">
        <f>IF(Ugovori_OPULJP3[[#This Row],[DATUM ZAVRŠETKA OPERACIJE]]&gt;DATE(2024,12,31),"u provedbi","završen")</f>
        <v>završen</v>
      </c>
      <c r="K537" s="55" t="s">
        <v>891</v>
      </c>
      <c r="L537" s="55" t="s">
        <v>36</v>
      </c>
      <c r="M537" s="58">
        <v>0.85</v>
      </c>
      <c r="N537" s="58">
        <v>0.15</v>
      </c>
      <c r="O537" s="59">
        <f>Ugovori_OPULJP3[[#This Row],[Bespovratna sredstva - Ukupno (EU+Nac) HRK
= Ukupna ugovorena vrijednost bespovratnih sredstava]]*Ugovori_OPULJP3[[#This Row],[EU STOPA SUFINANCIRANJA %
EU CO-FINANCING RATE %]]</f>
        <v>998908.69499999995</v>
      </c>
      <c r="P537" s="60">
        <f>Ugovori_OPULJP3[[#This Row],[Bespovratna sredstva - EU dio - HRK]]/7.5345</f>
        <v>132577.96735018911</v>
      </c>
      <c r="Q537" s="59">
        <f>Ugovori_OPULJP3[[#This Row],[Bespovratna sredstva - Ukupno (EU+Nac) HRK
= Ukupna ugovorena vrijednost bespovratnih sredstava]]*Ugovori_OPULJP3[[#This Row],[STOPA NACIONALNOG SUFINANCIRANJA %]]</f>
        <v>176278.00499999998</v>
      </c>
      <c r="R537" s="60">
        <f>Ugovori_OPULJP3[[#This Row],[Bespovratna sredstva - Nacionalni dio - HRK]]/7.5345</f>
        <v>23396.111885327489</v>
      </c>
      <c r="S537" s="59">
        <v>1175186.7</v>
      </c>
      <c r="T537" s="60">
        <f>Ugovori_OPULJP3[[#This Row],[Bespovratna sredstva - Ukupno (EU+Nac) HRK
= Ukupna ugovorena vrijednost bespovratnih sredstava]]/7.5345</f>
        <v>155974.0792355166</v>
      </c>
      <c r="U537" s="59">
        <v>0</v>
      </c>
      <c r="V537" s="60">
        <f>Ugovori_OPULJP3[[#This Row],[Javni doprinos korisnika - HRK]]/7.5345</f>
        <v>0</v>
      </c>
      <c r="W537" s="59">
        <v>0</v>
      </c>
      <c r="X537" s="60">
        <f>Ugovori_OPULJP3[[#This Row],[Privatni doprinos korisnika - HRK]]/7.5345</f>
        <v>0</v>
      </c>
      <c r="Y537" s="61">
        <v>1175186.7</v>
      </c>
      <c r="Z537" s="62">
        <f>Ugovori_OPULJP3[[#This Row],[UKUPNI PRIHVATLJIVI IZDACI
TOTAL ELIGIBLE EXPENDITURE
= Bespovratna sredstva ukupno + doprinos korisnika
= Ukupni prihvatljivi troškovi
= Ukupna ugovorena vrijednost projekta HRK]]/7.5345</f>
        <v>155974.0792355166</v>
      </c>
      <c r="AA537" s="53" t="s">
        <v>37</v>
      </c>
      <c r="AB537" s="53" t="s">
        <v>34</v>
      </c>
      <c r="AC537" s="52" t="s">
        <v>2202</v>
      </c>
      <c r="AD537" s="52" t="s">
        <v>746</v>
      </c>
    </row>
    <row r="538" spans="1:30" ht="51" customHeight="1" x14ac:dyDescent="0.2">
      <c r="A538" s="50" t="s">
        <v>2203</v>
      </c>
      <c r="B538" s="51" t="s">
        <v>742</v>
      </c>
      <c r="C538" s="52" t="s">
        <v>743</v>
      </c>
      <c r="D538" s="52" t="s">
        <v>1113</v>
      </c>
      <c r="E538" s="53" t="s">
        <v>75</v>
      </c>
      <c r="F538" s="54" t="s">
        <v>2204</v>
      </c>
      <c r="G538" s="54" t="s">
        <v>2205</v>
      </c>
      <c r="H538" s="56">
        <v>43634</v>
      </c>
      <c r="I538" s="56">
        <v>44548</v>
      </c>
      <c r="J538" s="57" t="str">
        <f>IF(Ugovori_OPULJP3[[#This Row],[DATUM ZAVRŠETKA OPERACIJE]]&gt;DATE(2024,12,31),"u provedbi","završen")</f>
        <v>završen</v>
      </c>
      <c r="K538" s="55" t="s">
        <v>210</v>
      </c>
      <c r="L538" s="55" t="s">
        <v>210</v>
      </c>
      <c r="M538" s="58">
        <v>0.85</v>
      </c>
      <c r="N538" s="58">
        <v>0.15</v>
      </c>
      <c r="O538" s="59">
        <f>Ugovori_OPULJP3[[#This Row],[Bespovratna sredstva - Ukupno (EU+Nac) HRK
= Ukupna ugovorena vrijednost bespovratnih sredstava]]*Ugovori_OPULJP3[[#This Row],[EU STOPA SUFINANCIRANJA %
EU CO-FINANCING RATE %]]</f>
        <v>1896923.75</v>
      </c>
      <c r="P538" s="60">
        <f>Ugovori_OPULJP3[[#This Row],[Bespovratna sredstva - EU dio - HRK]]/7.5345</f>
        <v>251765.04744840399</v>
      </c>
      <c r="Q538" s="59">
        <f>Ugovori_OPULJP3[[#This Row],[Bespovratna sredstva - Ukupno (EU+Nac) HRK
= Ukupna ugovorena vrijednost bespovratnih sredstava]]*Ugovori_OPULJP3[[#This Row],[STOPA NACIONALNOG SUFINANCIRANJA %]]</f>
        <v>334751.25</v>
      </c>
      <c r="R538" s="60">
        <f>Ugovori_OPULJP3[[#This Row],[Bespovratna sredstva - Nacionalni dio - HRK]]/7.5345</f>
        <v>44429.12602030659</v>
      </c>
      <c r="S538" s="59">
        <v>2231675</v>
      </c>
      <c r="T538" s="60">
        <f>Ugovori_OPULJP3[[#This Row],[Bespovratna sredstva - Ukupno (EU+Nac) HRK
= Ukupna ugovorena vrijednost bespovratnih sredstava]]/7.5345</f>
        <v>296194.17346871056</v>
      </c>
      <c r="U538" s="59">
        <v>0</v>
      </c>
      <c r="V538" s="60">
        <f>Ugovori_OPULJP3[[#This Row],[Javni doprinos korisnika - HRK]]/7.5345</f>
        <v>0</v>
      </c>
      <c r="W538" s="59">
        <v>0</v>
      </c>
      <c r="X538" s="60">
        <f>Ugovori_OPULJP3[[#This Row],[Privatni doprinos korisnika - HRK]]/7.5345</f>
        <v>0</v>
      </c>
      <c r="Y538" s="61">
        <v>2231675</v>
      </c>
      <c r="Z538" s="62">
        <f>Ugovori_OPULJP3[[#This Row],[UKUPNI PRIHVATLJIVI IZDACI
TOTAL ELIGIBLE EXPENDITURE
= Bespovratna sredstva ukupno + doprinos korisnika
= Ukupni prihvatljivi troškovi
= Ukupna ugovorena vrijednost projekta HRK]]/7.5345</f>
        <v>296194.17346871056</v>
      </c>
      <c r="AA538" s="53" t="s">
        <v>37</v>
      </c>
      <c r="AB538" s="53" t="s">
        <v>34</v>
      </c>
      <c r="AC538" s="52" t="s">
        <v>2206</v>
      </c>
      <c r="AD538" s="52" t="s">
        <v>746</v>
      </c>
    </row>
    <row r="539" spans="1:30" ht="51" customHeight="1" x14ac:dyDescent="0.2">
      <c r="A539" s="50" t="s">
        <v>2207</v>
      </c>
      <c r="B539" s="51" t="s">
        <v>742</v>
      </c>
      <c r="C539" s="52" t="s">
        <v>743</v>
      </c>
      <c r="D539" s="52" t="s">
        <v>1113</v>
      </c>
      <c r="E539" s="53" t="s">
        <v>75</v>
      </c>
      <c r="F539" s="54" t="s">
        <v>2208</v>
      </c>
      <c r="G539" s="54" t="s">
        <v>2209</v>
      </c>
      <c r="H539" s="56">
        <v>43634</v>
      </c>
      <c r="I539" s="56">
        <v>44548</v>
      </c>
      <c r="J539" s="57" t="str">
        <f>IF(Ugovori_OPULJP3[[#This Row],[DATUM ZAVRŠETKA OPERACIJE]]&gt;DATE(2024,12,31),"u provedbi","završen")</f>
        <v>završen</v>
      </c>
      <c r="K539" s="55" t="s">
        <v>98</v>
      </c>
      <c r="L539" s="55" t="s">
        <v>98</v>
      </c>
      <c r="M539" s="58">
        <v>0.85</v>
      </c>
      <c r="N539" s="58">
        <v>0.15</v>
      </c>
      <c r="O539" s="59">
        <f>Ugovori_OPULJP3[[#This Row],[Bespovratna sredstva - Ukupno (EU+Nac) HRK
= Ukupna ugovorena vrijednost bespovratnih sredstava]]*Ugovori_OPULJP3[[#This Row],[EU STOPA SUFINANCIRANJA %
EU CO-FINANCING RATE %]]</f>
        <v>3509742.8964999998</v>
      </c>
      <c r="P539" s="60">
        <f>Ugovori_OPULJP3[[#This Row],[Bespovratna sredstva - EU dio - HRK]]/7.5345</f>
        <v>465822.93403676414</v>
      </c>
      <c r="Q539" s="59">
        <f>Ugovori_OPULJP3[[#This Row],[Bespovratna sredstva - Ukupno (EU+Nac) HRK
= Ukupna ugovorena vrijednost bespovratnih sredstava]]*Ugovori_OPULJP3[[#This Row],[STOPA NACIONALNOG SUFINANCIRANJA %]]</f>
        <v>619366.39350000001</v>
      </c>
      <c r="R539" s="60">
        <f>Ugovori_OPULJP3[[#This Row],[Bespovratna sredstva - Nacionalni dio - HRK]]/7.5345</f>
        <v>82204.047182958384</v>
      </c>
      <c r="S539" s="59">
        <v>4129109.29</v>
      </c>
      <c r="T539" s="60">
        <f>Ugovori_OPULJP3[[#This Row],[Bespovratna sredstva - Ukupno (EU+Nac) HRK
= Ukupna ugovorena vrijednost bespovratnih sredstava]]/7.5345</f>
        <v>548026.98121972254</v>
      </c>
      <c r="U539" s="59">
        <v>0</v>
      </c>
      <c r="V539" s="60">
        <f>Ugovori_OPULJP3[[#This Row],[Javni doprinos korisnika - HRK]]/7.5345</f>
        <v>0</v>
      </c>
      <c r="W539" s="59">
        <v>0</v>
      </c>
      <c r="X539" s="60">
        <f>Ugovori_OPULJP3[[#This Row],[Privatni doprinos korisnika - HRK]]/7.5345</f>
        <v>0</v>
      </c>
      <c r="Y539" s="61">
        <v>4129109.29</v>
      </c>
      <c r="Z539" s="62">
        <f>Ugovori_OPULJP3[[#This Row],[UKUPNI PRIHVATLJIVI IZDACI
TOTAL ELIGIBLE EXPENDITURE
= Bespovratna sredstva ukupno + doprinos korisnika
= Ukupni prihvatljivi troškovi
= Ukupna ugovorena vrijednost projekta HRK]]/7.5345</f>
        <v>548026.98121972254</v>
      </c>
      <c r="AA539" s="53" t="s">
        <v>37</v>
      </c>
      <c r="AB539" s="53" t="s">
        <v>34</v>
      </c>
      <c r="AC539" s="52" t="s">
        <v>2210</v>
      </c>
      <c r="AD539" s="52" t="s">
        <v>746</v>
      </c>
    </row>
    <row r="540" spans="1:30" ht="51" customHeight="1" x14ac:dyDescent="0.2">
      <c r="A540" s="50" t="s">
        <v>2211</v>
      </c>
      <c r="B540" s="51" t="s">
        <v>742</v>
      </c>
      <c r="C540" s="52" t="s">
        <v>743</v>
      </c>
      <c r="D540" s="52" t="s">
        <v>1113</v>
      </c>
      <c r="E540" s="53" t="s">
        <v>75</v>
      </c>
      <c r="F540" s="54" t="s">
        <v>2212</v>
      </c>
      <c r="G540" s="54" t="s">
        <v>2213</v>
      </c>
      <c r="H540" s="56">
        <v>43634</v>
      </c>
      <c r="I540" s="56">
        <v>44548</v>
      </c>
      <c r="J540" s="57" t="str">
        <f>IF(Ugovori_OPULJP3[[#This Row],[DATUM ZAVRŠETKA OPERACIJE]]&gt;DATE(2024,12,31),"u provedbi","završen")</f>
        <v>završen</v>
      </c>
      <c r="K540" s="55" t="s">
        <v>83</v>
      </c>
      <c r="L540" s="55" t="s">
        <v>83</v>
      </c>
      <c r="M540" s="58">
        <v>0.85</v>
      </c>
      <c r="N540" s="58">
        <v>0.15</v>
      </c>
      <c r="O540" s="59">
        <f>Ugovori_OPULJP3[[#This Row],[Bespovratna sredstva - Ukupno (EU+Nac) HRK
= Ukupna ugovorena vrijednost bespovratnih sredstava]]*Ugovori_OPULJP3[[#This Row],[EU STOPA SUFINANCIRANJA %
EU CO-FINANCING RATE %]]</f>
        <v>1080753.9369999999</v>
      </c>
      <c r="P540" s="60">
        <f>Ugovori_OPULJP3[[#This Row],[Bespovratna sredstva - EU dio - HRK]]/7.5345</f>
        <v>143440.69772380381</v>
      </c>
      <c r="Q540" s="59">
        <f>Ugovori_OPULJP3[[#This Row],[Bespovratna sredstva - Ukupno (EU+Nac) HRK
= Ukupna ugovorena vrijednost bespovratnih sredstava]]*Ugovori_OPULJP3[[#This Row],[STOPA NACIONALNOG SUFINANCIRANJA %]]</f>
        <v>190721.283</v>
      </c>
      <c r="R540" s="60">
        <f>Ugovori_OPULJP3[[#This Row],[Bespovratna sredstva - Nacionalni dio - HRK]]/7.5345</f>
        <v>25313.064304200674</v>
      </c>
      <c r="S540" s="59">
        <v>1271475.22</v>
      </c>
      <c r="T540" s="60">
        <f>Ugovori_OPULJP3[[#This Row],[Bespovratna sredstva - Ukupno (EU+Nac) HRK
= Ukupna ugovorena vrijednost bespovratnih sredstava]]/7.5345</f>
        <v>168753.76202800451</v>
      </c>
      <c r="U540" s="59">
        <v>0</v>
      </c>
      <c r="V540" s="60">
        <f>Ugovori_OPULJP3[[#This Row],[Javni doprinos korisnika - HRK]]/7.5345</f>
        <v>0</v>
      </c>
      <c r="W540" s="59">
        <v>0</v>
      </c>
      <c r="X540" s="60">
        <f>Ugovori_OPULJP3[[#This Row],[Privatni doprinos korisnika - HRK]]/7.5345</f>
        <v>0</v>
      </c>
      <c r="Y540" s="61">
        <v>1271475.22</v>
      </c>
      <c r="Z540" s="62">
        <f>Ugovori_OPULJP3[[#This Row],[UKUPNI PRIHVATLJIVI IZDACI
TOTAL ELIGIBLE EXPENDITURE
= Bespovratna sredstva ukupno + doprinos korisnika
= Ukupni prihvatljivi troškovi
= Ukupna ugovorena vrijednost projekta HRK]]/7.5345</f>
        <v>168753.76202800451</v>
      </c>
      <c r="AA540" s="53" t="s">
        <v>37</v>
      </c>
      <c r="AB540" s="53" t="s">
        <v>34</v>
      </c>
      <c r="AC540" s="52" t="s">
        <v>2214</v>
      </c>
      <c r="AD540" s="52" t="s">
        <v>746</v>
      </c>
    </row>
    <row r="541" spans="1:30" ht="51" customHeight="1" x14ac:dyDescent="0.2">
      <c r="A541" s="50" t="s">
        <v>2215</v>
      </c>
      <c r="B541" s="51" t="s">
        <v>742</v>
      </c>
      <c r="C541" s="52" t="s">
        <v>743</v>
      </c>
      <c r="D541" s="52" t="s">
        <v>1113</v>
      </c>
      <c r="E541" s="53" t="s">
        <v>75</v>
      </c>
      <c r="F541" s="54" t="s">
        <v>2216</v>
      </c>
      <c r="G541" s="54" t="s">
        <v>2217</v>
      </c>
      <c r="H541" s="56">
        <v>43634</v>
      </c>
      <c r="I541" s="56">
        <v>44548</v>
      </c>
      <c r="J541" s="57" t="str">
        <f>IF(Ugovori_OPULJP3[[#This Row],[DATUM ZAVRŠETKA OPERACIJE]]&gt;DATE(2024,12,31),"u provedbi","završen")</f>
        <v>završen</v>
      </c>
      <c r="K541" s="55" t="s">
        <v>83</v>
      </c>
      <c r="L541" s="55" t="s">
        <v>83</v>
      </c>
      <c r="M541" s="58">
        <v>0.85</v>
      </c>
      <c r="N541" s="58">
        <v>0.15</v>
      </c>
      <c r="O541" s="59">
        <f>Ugovori_OPULJP3[[#This Row],[Bespovratna sredstva - Ukupno (EU+Nac) HRK
= Ukupna ugovorena vrijednost bespovratnih sredstava]]*Ugovori_OPULJP3[[#This Row],[EU STOPA SUFINANCIRANJA %
EU CO-FINANCING RATE %]]</f>
        <v>1569510.5585</v>
      </c>
      <c r="P541" s="60">
        <f>Ugovori_OPULJP3[[#This Row],[Bespovratna sredstva - EU dio - HRK]]/7.5345</f>
        <v>208309.84916052822</v>
      </c>
      <c r="Q541" s="59">
        <f>Ugovori_OPULJP3[[#This Row],[Bespovratna sredstva - Ukupno (EU+Nac) HRK
= Ukupna ugovorena vrijednost bespovratnih sredstava]]*Ugovori_OPULJP3[[#This Row],[STOPA NACIONALNOG SUFINANCIRANJA %]]</f>
        <v>276972.45149999997</v>
      </c>
      <c r="R541" s="60">
        <f>Ugovori_OPULJP3[[#This Row],[Bespovratna sredstva - Nacionalni dio - HRK]]/7.5345</f>
        <v>36760.561616563798</v>
      </c>
      <c r="S541" s="59">
        <v>1846483.01</v>
      </c>
      <c r="T541" s="60">
        <f>Ugovori_OPULJP3[[#This Row],[Bespovratna sredstva - Ukupno (EU+Nac) HRK
= Ukupna ugovorena vrijednost bespovratnih sredstava]]/7.5345</f>
        <v>245070.41077709204</v>
      </c>
      <c r="U541" s="59">
        <v>0</v>
      </c>
      <c r="V541" s="60">
        <f>Ugovori_OPULJP3[[#This Row],[Javni doprinos korisnika - HRK]]/7.5345</f>
        <v>0</v>
      </c>
      <c r="W541" s="59">
        <v>0</v>
      </c>
      <c r="X541" s="60">
        <f>Ugovori_OPULJP3[[#This Row],[Privatni doprinos korisnika - HRK]]/7.5345</f>
        <v>0</v>
      </c>
      <c r="Y541" s="61">
        <v>1846483.01</v>
      </c>
      <c r="Z541" s="62">
        <f>Ugovori_OPULJP3[[#This Row],[UKUPNI PRIHVATLJIVI IZDACI
TOTAL ELIGIBLE EXPENDITURE
= Bespovratna sredstva ukupno + doprinos korisnika
= Ukupni prihvatljivi troškovi
= Ukupna ugovorena vrijednost projekta HRK]]/7.5345</f>
        <v>245070.41077709204</v>
      </c>
      <c r="AA541" s="53" t="s">
        <v>37</v>
      </c>
      <c r="AB541" s="53" t="s">
        <v>34</v>
      </c>
      <c r="AC541" s="52" t="s">
        <v>2218</v>
      </c>
      <c r="AD541" s="52" t="s">
        <v>746</v>
      </c>
    </row>
    <row r="542" spans="1:30" ht="51" customHeight="1" x14ac:dyDescent="0.2">
      <c r="A542" s="50" t="s">
        <v>2219</v>
      </c>
      <c r="B542" s="51" t="s">
        <v>742</v>
      </c>
      <c r="C542" s="52" t="s">
        <v>743</v>
      </c>
      <c r="D542" s="52" t="s">
        <v>1113</v>
      </c>
      <c r="E542" s="53" t="s">
        <v>75</v>
      </c>
      <c r="F542" s="54" t="s">
        <v>2220</v>
      </c>
      <c r="G542" s="54" t="s">
        <v>2221</v>
      </c>
      <c r="H542" s="56">
        <v>43634</v>
      </c>
      <c r="I542" s="56">
        <v>44548</v>
      </c>
      <c r="J542" s="57" t="str">
        <f>IF(Ugovori_OPULJP3[[#This Row],[DATUM ZAVRŠETKA OPERACIJE]]&gt;DATE(2024,12,31),"u provedbi","završen")</f>
        <v>završen</v>
      </c>
      <c r="K542" s="55" t="s">
        <v>210</v>
      </c>
      <c r="L542" s="55" t="s">
        <v>210</v>
      </c>
      <c r="M542" s="58">
        <v>0.85</v>
      </c>
      <c r="N542" s="58">
        <v>0.15</v>
      </c>
      <c r="O542" s="59">
        <f>Ugovori_OPULJP3[[#This Row],[Bespovratna sredstva - Ukupno (EU+Nac) HRK
= Ukupna ugovorena vrijednost bespovratnih sredstava]]*Ugovori_OPULJP3[[#This Row],[EU STOPA SUFINANCIRANJA %
EU CO-FINANCING RATE %]]</f>
        <v>1722740.645</v>
      </c>
      <c r="P542" s="60">
        <f>Ugovori_OPULJP3[[#This Row],[Bespovratna sredstva - EU dio - HRK]]/7.5345</f>
        <v>228646.9765744243</v>
      </c>
      <c r="Q542" s="59">
        <f>Ugovori_OPULJP3[[#This Row],[Bespovratna sredstva - Ukupno (EU+Nac) HRK
= Ukupna ugovorena vrijednost bespovratnih sredstava]]*Ugovori_OPULJP3[[#This Row],[STOPA NACIONALNOG SUFINANCIRANJA %]]</f>
        <v>304013.05499999999</v>
      </c>
      <c r="R542" s="60">
        <f>Ugovori_OPULJP3[[#This Row],[Bespovratna sredstva - Nacionalni dio - HRK]]/7.5345</f>
        <v>40349.466454310168</v>
      </c>
      <c r="S542" s="59">
        <v>2026753.7</v>
      </c>
      <c r="T542" s="60">
        <f>Ugovori_OPULJP3[[#This Row],[Bespovratna sredstva - Ukupno (EU+Nac) HRK
= Ukupna ugovorena vrijednost bespovratnih sredstava]]/7.5345</f>
        <v>268996.44302873447</v>
      </c>
      <c r="U542" s="59">
        <v>0</v>
      </c>
      <c r="V542" s="60">
        <f>Ugovori_OPULJP3[[#This Row],[Javni doprinos korisnika - HRK]]/7.5345</f>
        <v>0</v>
      </c>
      <c r="W542" s="59">
        <v>0</v>
      </c>
      <c r="X542" s="60">
        <f>Ugovori_OPULJP3[[#This Row],[Privatni doprinos korisnika - HRK]]/7.5345</f>
        <v>0</v>
      </c>
      <c r="Y542" s="61">
        <v>2026753.7</v>
      </c>
      <c r="Z542" s="62">
        <f>Ugovori_OPULJP3[[#This Row],[UKUPNI PRIHVATLJIVI IZDACI
TOTAL ELIGIBLE EXPENDITURE
= Bespovratna sredstva ukupno + doprinos korisnika
= Ukupni prihvatljivi troškovi
= Ukupna ugovorena vrijednost projekta HRK]]/7.5345</f>
        <v>268996.44302873447</v>
      </c>
      <c r="AA542" s="53" t="s">
        <v>37</v>
      </c>
      <c r="AB542" s="53" t="s">
        <v>34</v>
      </c>
      <c r="AC542" s="52" t="s">
        <v>2222</v>
      </c>
      <c r="AD542" s="52" t="s">
        <v>746</v>
      </c>
    </row>
    <row r="543" spans="1:30" ht="51" customHeight="1" x14ac:dyDescent="0.2">
      <c r="A543" s="50" t="s">
        <v>2223</v>
      </c>
      <c r="B543" s="51" t="s">
        <v>742</v>
      </c>
      <c r="C543" s="52" t="s">
        <v>743</v>
      </c>
      <c r="D543" s="52" t="s">
        <v>1113</v>
      </c>
      <c r="E543" s="53" t="s">
        <v>75</v>
      </c>
      <c r="F543" s="54" t="s">
        <v>2224</v>
      </c>
      <c r="G543" s="54" t="s">
        <v>2225</v>
      </c>
      <c r="H543" s="56">
        <v>43448</v>
      </c>
      <c r="I543" s="56">
        <v>44361</v>
      </c>
      <c r="J543" s="57" t="str">
        <f>IF(Ugovori_OPULJP3[[#This Row],[DATUM ZAVRŠETKA OPERACIJE]]&gt;DATE(2024,12,31),"u provedbi","završen")</f>
        <v>završen</v>
      </c>
      <c r="K543" s="55" t="s">
        <v>93</v>
      </c>
      <c r="L543" s="55" t="s">
        <v>93</v>
      </c>
      <c r="M543" s="58">
        <v>0.85</v>
      </c>
      <c r="N543" s="58">
        <v>0.15</v>
      </c>
      <c r="O543" s="59">
        <f>Ugovori_OPULJP3[[#This Row],[Bespovratna sredstva - Ukupno (EU+Nac) HRK
= Ukupna ugovorena vrijednost bespovratnih sredstava]]*Ugovori_OPULJP3[[#This Row],[EU STOPA SUFINANCIRANJA %
EU CO-FINANCING RATE %]]</f>
        <v>8376547.5724999998</v>
      </c>
      <c r="P543" s="60">
        <f>Ugovori_OPULJP3[[#This Row],[Bespovratna sredstva - EU dio - HRK]]/7.5345</f>
        <v>1111758.9186409183</v>
      </c>
      <c r="Q543" s="59">
        <f>Ugovori_OPULJP3[[#This Row],[Bespovratna sredstva - Ukupno (EU+Nac) HRK
= Ukupna ugovorena vrijednost bespovratnih sredstava]]*Ugovori_OPULJP3[[#This Row],[STOPA NACIONALNOG SUFINANCIRANJA %]]</f>
        <v>1478214.2774999999</v>
      </c>
      <c r="R543" s="60">
        <f>Ugovori_OPULJP3[[#This Row],[Bespovratna sredstva - Nacionalni dio - HRK]]/7.5345</f>
        <v>196192.75034839733</v>
      </c>
      <c r="S543" s="59">
        <v>9854761.8499999996</v>
      </c>
      <c r="T543" s="60">
        <f>Ugovori_OPULJP3[[#This Row],[Bespovratna sredstva - Ukupno (EU+Nac) HRK
= Ukupna ugovorena vrijednost bespovratnih sredstava]]/7.5345</f>
        <v>1307951.6689893156</v>
      </c>
      <c r="U543" s="59">
        <v>0</v>
      </c>
      <c r="V543" s="60">
        <f>Ugovori_OPULJP3[[#This Row],[Javni doprinos korisnika - HRK]]/7.5345</f>
        <v>0</v>
      </c>
      <c r="W543" s="59">
        <v>0</v>
      </c>
      <c r="X543" s="60">
        <f>Ugovori_OPULJP3[[#This Row],[Privatni doprinos korisnika - HRK]]/7.5345</f>
        <v>0</v>
      </c>
      <c r="Y543" s="61">
        <v>9854761.8499999996</v>
      </c>
      <c r="Z543" s="62">
        <f>Ugovori_OPULJP3[[#This Row],[UKUPNI PRIHVATLJIVI IZDACI
TOTAL ELIGIBLE EXPENDITURE
= Bespovratna sredstva ukupno + doprinos korisnika
= Ukupni prihvatljivi troškovi
= Ukupna ugovorena vrijednost projekta HRK]]/7.5345</f>
        <v>1307951.6689893156</v>
      </c>
      <c r="AA543" s="53" t="s">
        <v>37</v>
      </c>
      <c r="AB543" s="53" t="s">
        <v>34</v>
      </c>
      <c r="AC543" s="52" t="s">
        <v>2226</v>
      </c>
      <c r="AD543" s="52" t="s">
        <v>746</v>
      </c>
    </row>
    <row r="544" spans="1:30" ht="51" customHeight="1" x14ac:dyDescent="0.2">
      <c r="A544" s="50" t="s">
        <v>2227</v>
      </c>
      <c r="B544" s="51" t="s">
        <v>742</v>
      </c>
      <c r="C544" s="52" t="s">
        <v>743</v>
      </c>
      <c r="D544" s="52" t="s">
        <v>1113</v>
      </c>
      <c r="E544" s="53" t="s">
        <v>75</v>
      </c>
      <c r="F544" s="54" t="s">
        <v>2228</v>
      </c>
      <c r="G544" s="54" t="s">
        <v>2229</v>
      </c>
      <c r="H544" s="56">
        <v>43482</v>
      </c>
      <c r="I544" s="56">
        <v>44394</v>
      </c>
      <c r="J544" s="57" t="str">
        <f>IF(Ugovori_OPULJP3[[#This Row],[DATUM ZAVRŠETKA OPERACIJE]]&gt;DATE(2024,12,31),"u provedbi","završen")</f>
        <v>završen</v>
      </c>
      <c r="K544" s="55" t="s">
        <v>78</v>
      </c>
      <c r="L544" s="55" t="s">
        <v>78</v>
      </c>
      <c r="M544" s="58">
        <v>0.85</v>
      </c>
      <c r="N544" s="58">
        <v>0.15</v>
      </c>
      <c r="O544" s="59">
        <f>Ugovori_OPULJP3[[#This Row],[Bespovratna sredstva - Ukupno (EU+Nac) HRK
= Ukupna ugovorena vrijednost bespovratnih sredstava]]*Ugovori_OPULJP3[[#This Row],[EU STOPA SUFINANCIRANJA %
EU CO-FINANCING RATE %]]</f>
        <v>952139.66350000002</v>
      </c>
      <c r="P544" s="60">
        <f>Ugovori_OPULJP3[[#This Row],[Bespovratna sredstva - EU dio - HRK]]/7.5345</f>
        <v>126370.65014267701</v>
      </c>
      <c r="Q544" s="59">
        <f>Ugovori_OPULJP3[[#This Row],[Bespovratna sredstva - Ukupno (EU+Nac) HRK
= Ukupna ugovorena vrijednost bespovratnih sredstava]]*Ugovori_OPULJP3[[#This Row],[STOPA NACIONALNOG SUFINANCIRANJA %]]</f>
        <v>168024.6465</v>
      </c>
      <c r="R544" s="60">
        <f>Ugovori_OPULJP3[[#This Row],[Bespovratna sredstva - Nacionalni dio - HRK]]/7.5345</f>
        <v>22300.702966354766</v>
      </c>
      <c r="S544" s="59">
        <v>1120164.31</v>
      </c>
      <c r="T544" s="60">
        <f>Ugovori_OPULJP3[[#This Row],[Bespovratna sredstva - Ukupno (EU+Nac) HRK
= Ukupna ugovorena vrijednost bespovratnih sredstava]]/7.5345</f>
        <v>148671.3531090318</v>
      </c>
      <c r="U544" s="59">
        <v>0</v>
      </c>
      <c r="V544" s="60">
        <f>Ugovori_OPULJP3[[#This Row],[Javni doprinos korisnika - HRK]]/7.5345</f>
        <v>0</v>
      </c>
      <c r="W544" s="59">
        <v>0</v>
      </c>
      <c r="X544" s="60">
        <f>Ugovori_OPULJP3[[#This Row],[Privatni doprinos korisnika - HRK]]/7.5345</f>
        <v>0</v>
      </c>
      <c r="Y544" s="61">
        <v>1120164.31</v>
      </c>
      <c r="Z544" s="62">
        <f>Ugovori_OPULJP3[[#This Row],[UKUPNI PRIHVATLJIVI IZDACI
TOTAL ELIGIBLE EXPENDITURE
= Bespovratna sredstva ukupno + doprinos korisnika
= Ukupni prihvatljivi troškovi
= Ukupna ugovorena vrijednost projekta HRK]]/7.5345</f>
        <v>148671.3531090318</v>
      </c>
      <c r="AA544" s="53" t="s">
        <v>37</v>
      </c>
      <c r="AB544" s="53" t="s">
        <v>34</v>
      </c>
      <c r="AC544" s="52" t="s">
        <v>2230</v>
      </c>
      <c r="AD544" s="52" t="s">
        <v>746</v>
      </c>
    </row>
    <row r="545" spans="1:30" ht="51" customHeight="1" x14ac:dyDescent="0.2">
      <c r="A545" s="50" t="s">
        <v>2231</v>
      </c>
      <c r="B545" s="51" t="s">
        <v>742</v>
      </c>
      <c r="C545" s="52" t="s">
        <v>743</v>
      </c>
      <c r="D545" s="52" t="s">
        <v>1113</v>
      </c>
      <c r="E545" s="53" t="s">
        <v>75</v>
      </c>
      <c r="F545" s="54" t="s">
        <v>1835</v>
      </c>
      <c r="G545" s="54" t="s">
        <v>2232</v>
      </c>
      <c r="H545" s="56">
        <v>43482</v>
      </c>
      <c r="I545" s="56">
        <v>44394</v>
      </c>
      <c r="J545" s="57" t="str">
        <f>IF(Ugovori_OPULJP3[[#This Row],[DATUM ZAVRŠETKA OPERACIJE]]&gt;DATE(2024,12,31),"u provedbi","završen")</f>
        <v>završen</v>
      </c>
      <c r="K545" s="55" t="s">
        <v>185</v>
      </c>
      <c r="L545" s="55" t="s">
        <v>185</v>
      </c>
      <c r="M545" s="58">
        <v>0.85</v>
      </c>
      <c r="N545" s="58">
        <v>0.15</v>
      </c>
      <c r="O545" s="59">
        <f>Ugovori_OPULJP3[[#This Row],[Bespovratna sredstva - Ukupno (EU+Nac) HRK
= Ukupna ugovorena vrijednost bespovratnih sredstava]]*Ugovori_OPULJP3[[#This Row],[EU STOPA SUFINANCIRANJA %
EU CO-FINANCING RATE %]]</f>
        <v>1168681.7874999999</v>
      </c>
      <c r="P545" s="60">
        <f>Ugovori_OPULJP3[[#This Row],[Bespovratna sredstva - EU dio - HRK]]/7.5345</f>
        <v>155110.72898002519</v>
      </c>
      <c r="Q545" s="59">
        <f>Ugovori_OPULJP3[[#This Row],[Bespovratna sredstva - Ukupno (EU+Nac) HRK
= Ukupna ugovorena vrijednost bespovratnih sredstava]]*Ugovori_OPULJP3[[#This Row],[STOPA NACIONALNOG SUFINANCIRANJA %]]</f>
        <v>206237.96249999999</v>
      </c>
      <c r="R545" s="60">
        <f>Ugovori_OPULJP3[[#This Row],[Bespovratna sredstva - Nacionalni dio - HRK]]/7.5345</f>
        <v>27372.481584710331</v>
      </c>
      <c r="S545" s="59">
        <v>1374919.75</v>
      </c>
      <c r="T545" s="60">
        <f>Ugovori_OPULJP3[[#This Row],[Bespovratna sredstva - Ukupno (EU+Nac) HRK
= Ukupna ugovorena vrijednost bespovratnih sredstava]]/7.5345</f>
        <v>182483.21056473555</v>
      </c>
      <c r="U545" s="59">
        <v>0</v>
      </c>
      <c r="V545" s="60">
        <f>Ugovori_OPULJP3[[#This Row],[Javni doprinos korisnika - HRK]]/7.5345</f>
        <v>0</v>
      </c>
      <c r="W545" s="59">
        <v>0</v>
      </c>
      <c r="X545" s="60">
        <f>Ugovori_OPULJP3[[#This Row],[Privatni doprinos korisnika - HRK]]/7.5345</f>
        <v>0</v>
      </c>
      <c r="Y545" s="61">
        <v>1374919.75</v>
      </c>
      <c r="Z545" s="62">
        <f>Ugovori_OPULJP3[[#This Row],[UKUPNI PRIHVATLJIVI IZDACI
TOTAL ELIGIBLE EXPENDITURE
= Bespovratna sredstva ukupno + doprinos korisnika
= Ukupni prihvatljivi troškovi
= Ukupna ugovorena vrijednost projekta HRK]]/7.5345</f>
        <v>182483.21056473555</v>
      </c>
      <c r="AA545" s="53" t="s">
        <v>37</v>
      </c>
      <c r="AB545" s="53" t="s">
        <v>34</v>
      </c>
      <c r="AC545" s="52" t="s">
        <v>2233</v>
      </c>
      <c r="AD545" s="52" t="s">
        <v>746</v>
      </c>
    </row>
    <row r="546" spans="1:30" ht="51" customHeight="1" x14ac:dyDescent="0.2">
      <c r="A546" s="50" t="s">
        <v>2234</v>
      </c>
      <c r="B546" s="51" t="s">
        <v>742</v>
      </c>
      <c r="C546" s="52" t="s">
        <v>743</v>
      </c>
      <c r="D546" s="52" t="s">
        <v>1113</v>
      </c>
      <c r="E546" s="53" t="s">
        <v>75</v>
      </c>
      <c r="F546" s="54" t="s">
        <v>2235</v>
      </c>
      <c r="G546" s="54" t="s">
        <v>2236</v>
      </c>
      <c r="H546" s="56">
        <v>43467</v>
      </c>
      <c r="I546" s="56">
        <v>44379</v>
      </c>
      <c r="J546" s="57" t="str">
        <f>IF(Ugovori_OPULJP3[[#This Row],[DATUM ZAVRŠETKA OPERACIJE]]&gt;DATE(2024,12,31),"u provedbi","završen")</f>
        <v>završen</v>
      </c>
      <c r="K546" s="55" t="s">
        <v>598</v>
      </c>
      <c r="L546" s="55" t="s">
        <v>598</v>
      </c>
      <c r="M546" s="58">
        <v>0.85</v>
      </c>
      <c r="N546" s="58">
        <v>0.15</v>
      </c>
      <c r="O546" s="59">
        <f>Ugovori_OPULJP3[[#This Row],[Bespovratna sredstva - Ukupno (EU+Nac) HRK
= Ukupna ugovorena vrijednost bespovratnih sredstava]]*Ugovori_OPULJP3[[#This Row],[EU STOPA SUFINANCIRANJA %
EU CO-FINANCING RATE %]]</f>
        <v>1443522.7</v>
      </c>
      <c r="P546" s="60">
        <f>Ugovori_OPULJP3[[#This Row],[Bespovratna sredstva - EU dio - HRK]]/7.5345</f>
        <v>191588.38675426372</v>
      </c>
      <c r="Q546" s="59">
        <f>Ugovori_OPULJP3[[#This Row],[Bespovratna sredstva - Ukupno (EU+Nac) HRK
= Ukupna ugovorena vrijednost bespovratnih sredstava]]*Ugovori_OPULJP3[[#This Row],[STOPA NACIONALNOG SUFINANCIRANJA %]]</f>
        <v>254739.3</v>
      </c>
      <c r="R546" s="60">
        <f>Ugovori_OPULJP3[[#This Row],[Bespovratna sredstva - Nacionalni dio - HRK]]/7.5345</f>
        <v>33809.71530957595</v>
      </c>
      <c r="S546" s="59">
        <v>1698262</v>
      </c>
      <c r="T546" s="60">
        <f>Ugovori_OPULJP3[[#This Row],[Bespovratna sredstva - Ukupno (EU+Nac) HRK
= Ukupna ugovorena vrijednost bespovratnih sredstava]]/7.5345</f>
        <v>225398.10206383964</v>
      </c>
      <c r="U546" s="59">
        <v>0</v>
      </c>
      <c r="V546" s="60">
        <f>Ugovori_OPULJP3[[#This Row],[Javni doprinos korisnika - HRK]]/7.5345</f>
        <v>0</v>
      </c>
      <c r="W546" s="59">
        <v>0</v>
      </c>
      <c r="X546" s="60">
        <f>Ugovori_OPULJP3[[#This Row],[Privatni doprinos korisnika - HRK]]/7.5345</f>
        <v>0</v>
      </c>
      <c r="Y546" s="61">
        <v>1698262</v>
      </c>
      <c r="Z546" s="62">
        <f>Ugovori_OPULJP3[[#This Row],[UKUPNI PRIHVATLJIVI IZDACI
TOTAL ELIGIBLE EXPENDITURE
= Bespovratna sredstva ukupno + doprinos korisnika
= Ukupni prihvatljivi troškovi
= Ukupna ugovorena vrijednost projekta HRK]]/7.5345</f>
        <v>225398.10206383964</v>
      </c>
      <c r="AA546" s="53" t="s">
        <v>37</v>
      </c>
      <c r="AB546" s="53" t="s">
        <v>34</v>
      </c>
      <c r="AC546" s="52" t="s">
        <v>2237</v>
      </c>
      <c r="AD546" s="52" t="s">
        <v>746</v>
      </c>
    </row>
    <row r="547" spans="1:30" ht="51" customHeight="1" x14ac:dyDescent="0.2">
      <c r="A547" s="50" t="s">
        <v>2238</v>
      </c>
      <c r="B547" s="51" t="s">
        <v>742</v>
      </c>
      <c r="C547" s="52" t="s">
        <v>743</v>
      </c>
      <c r="D547" s="52" t="s">
        <v>1113</v>
      </c>
      <c r="E547" s="53" t="s">
        <v>75</v>
      </c>
      <c r="F547" s="54" t="s">
        <v>2239</v>
      </c>
      <c r="G547" s="54" t="s">
        <v>2240</v>
      </c>
      <c r="H547" s="56">
        <v>43654</v>
      </c>
      <c r="I547" s="56">
        <v>44569</v>
      </c>
      <c r="J547" s="57" t="str">
        <f>IF(Ugovori_OPULJP3[[#This Row],[DATUM ZAVRŠETKA OPERACIJE]]&gt;DATE(2024,12,31),"u provedbi","završen")</f>
        <v>završen</v>
      </c>
      <c r="K547" s="55" t="s">
        <v>243</v>
      </c>
      <c r="L547" s="55" t="s">
        <v>243</v>
      </c>
      <c r="M547" s="58">
        <v>0.85</v>
      </c>
      <c r="N547" s="58">
        <v>0.15</v>
      </c>
      <c r="O547" s="59">
        <f>Ugovori_OPULJP3[[#This Row],[Bespovratna sredstva - Ukupno (EU+Nac) HRK
= Ukupna ugovorena vrijednost bespovratnih sredstava]]*Ugovori_OPULJP3[[#This Row],[EU STOPA SUFINANCIRANJA %
EU CO-FINANCING RATE %]]</f>
        <v>5148476.4859999996</v>
      </c>
      <c r="P547" s="60">
        <f>Ugovori_OPULJP3[[#This Row],[Bespovratna sredstva - EU dio - HRK]]/7.5345</f>
        <v>683320.25827858504</v>
      </c>
      <c r="Q547" s="59">
        <f>Ugovori_OPULJP3[[#This Row],[Bespovratna sredstva - Ukupno (EU+Nac) HRK
= Ukupna ugovorena vrijednost bespovratnih sredstava]]*Ugovori_OPULJP3[[#This Row],[STOPA NACIONALNOG SUFINANCIRANJA %]]</f>
        <v>908554.674</v>
      </c>
      <c r="R547" s="60">
        <f>Ugovori_OPULJP3[[#This Row],[Bespovratna sredstva - Nacionalni dio - HRK]]/7.5345</f>
        <v>120585.92793151502</v>
      </c>
      <c r="S547" s="59">
        <v>6057031.1600000001</v>
      </c>
      <c r="T547" s="60">
        <f>Ugovori_OPULJP3[[#This Row],[Bespovratna sredstva - Ukupno (EU+Nac) HRK
= Ukupna ugovorena vrijednost bespovratnih sredstava]]/7.5345</f>
        <v>803906.18621010019</v>
      </c>
      <c r="U547" s="59">
        <v>0</v>
      </c>
      <c r="V547" s="60">
        <f>Ugovori_OPULJP3[[#This Row],[Javni doprinos korisnika - HRK]]/7.5345</f>
        <v>0</v>
      </c>
      <c r="W547" s="59">
        <v>0</v>
      </c>
      <c r="X547" s="60">
        <f>Ugovori_OPULJP3[[#This Row],[Privatni doprinos korisnika - HRK]]/7.5345</f>
        <v>0</v>
      </c>
      <c r="Y547" s="61">
        <v>6057031.1600000001</v>
      </c>
      <c r="Z547" s="62">
        <f>Ugovori_OPULJP3[[#This Row],[UKUPNI PRIHVATLJIVI IZDACI
TOTAL ELIGIBLE EXPENDITURE
= Bespovratna sredstva ukupno + doprinos korisnika
= Ukupni prihvatljivi troškovi
= Ukupna ugovorena vrijednost projekta HRK]]/7.5345</f>
        <v>803906.18621010019</v>
      </c>
      <c r="AA547" s="53" t="s">
        <v>37</v>
      </c>
      <c r="AB547" s="53" t="s">
        <v>34</v>
      </c>
      <c r="AC547" s="52" t="s">
        <v>2241</v>
      </c>
      <c r="AD547" s="52" t="s">
        <v>746</v>
      </c>
    </row>
    <row r="548" spans="1:30" ht="51" customHeight="1" x14ac:dyDescent="0.2">
      <c r="A548" s="50" t="s">
        <v>2242</v>
      </c>
      <c r="B548" s="51" t="s">
        <v>742</v>
      </c>
      <c r="C548" s="52" t="s">
        <v>743</v>
      </c>
      <c r="D548" s="52" t="s">
        <v>1113</v>
      </c>
      <c r="E548" s="53" t="s">
        <v>75</v>
      </c>
      <c r="F548" s="54" t="s">
        <v>2243</v>
      </c>
      <c r="G548" s="54" t="s">
        <v>2244</v>
      </c>
      <c r="H548" s="56">
        <v>43634</v>
      </c>
      <c r="I548" s="56">
        <v>44548</v>
      </c>
      <c r="J548" s="57" t="str">
        <f>IF(Ugovori_OPULJP3[[#This Row],[DATUM ZAVRŠETKA OPERACIJE]]&gt;DATE(2024,12,31),"u provedbi","završen")</f>
        <v>završen</v>
      </c>
      <c r="K548" s="55" t="s">
        <v>424</v>
      </c>
      <c r="L548" s="55" t="s">
        <v>424</v>
      </c>
      <c r="M548" s="58">
        <v>0.85</v>
      </c>
      <c r="N548" s="58">
        <v>0.15</v>
      </c>
      <c r="O548" s="59">
        <f>Ugovori_OPULJP3[[#This Row],[Bespovratna sredstva - Ukupno (EU+Nac) HRK
= Ukupna ugovorena vrijednost bespovratnih sredstava]]*Ugovori_OPULJP3[[#This Row],[EU STOPA SUFINANCIRANJA %
EU CO-FINANCING RATE %]]</f>
        <v>2320865.8825000003</v>
      </c>
      <c r="P548" s="60">
        <f>Ugovori_OPULJP3[[#This Row],[Bespovratna sredstva - EU dio - HRK]]/7.5345</f>
        <v>308031.83787908952</v>
      </c>
      <c r="Q548" s="59">
        <f>Ugovori_OPULJP3[[#This Row],[Bespovratna sredstva - Ukupno (EU+Nac) HRK
= Ukupna ugovorena vrijednost bespovratnih sredstava]]*Ugovori_OPULJP3[[#This Row],[STOPA NACIONALNOG SUFINANCIRANJA %]]</f>
        <v>409564.5675</v>
      </c>
      <c r="R548" s="60">
        <f>Ugovori_OPULJP3[[#This Row],[Bespovratna sredstva - Nacionalni dio - HRK]]/7.5345</f>
        <v>54358.559625721675</v>
      </c>
      <c r="S548" s="59">
        <v>2730430.45</v>
      </c>
      <c r="T548" s="60">
        <f>Ugovori_OPULJP3[[#This Row],[Bespovratna sredstva - Ukupno (EU+Nac) HRK
= Ukupna ugovorena vrijednost bespovratnih sredstava]]/7.5345</f>
        <v>362390.39750481123</v>
      </c>
      <c r="U548" s="59">
        <v>0</v>
      </c>
      <c r="V548" s="60">
        <f>Ugovori_OPULJP3[[#This Row],[Javni doprinos korisnika - HRK]]/7.5345</f>
        <v>0</v>
      </c>
      <c r="W548" s="59">
        <v>0</v>
      </c>
      <c r="X548" s="60">
        <f>Ugovori_OPULJP3[[#This Row],[Privatni doprinos korisnika - HRK]]/7.5345</f>
        <v>0</v>
      </c>
      <c r="Y548" s="61">
        <v>2730430.45</v>
      </c>
      <c r="Z548" s="62">
        <f>Ugovori_OPULJP3[[#This Row],[UKUPNI PRIHVATLJIVI IZDACI
TOTAL ELIGIBLE EXPENDITURE
= Bespovratna sredstva ukupno + doprinos korisnika
= Ukupni prihvatljivi troškovi
= Ukupna ugovorena vrijednost projekta HRK]]/7.5345</f>
        <v>362390.39750481123</v>
      </c>
      <c r="AA548" s="53" t="s">
        <v>37</v>
      </c>
      <c r="AB548" s="53" t="s">
        <v>34</v>
      </c>
      <c r="AC548" s="52" t="s">
        <v>2245</v>
      </c>
      <c r="AD548" s="52" t="s">
        <v>746</v>
      </c>
    </row>
    <row r="549" spans="1:30" ht="51" customHeight="1" x14ac:dyDescent="0.2">
      <c r="A549" s="50" t="s">
        <v>2246</v>
      </c>
      <c r="B549" s="51" t="s">
        <v>742</v>
      </c>
      <c r="C549" s="52" t="s">
        <v>743</v>
      </c>
      <c r="D549" s="52" t="s">
        <v>1113</v>
      </c>
      <c r="E549" s="53" t="s">
        <v>75</v>
      </c>
      <c r="F549" s="54" t="s">
        <v>2247</v>
      </c>
      <c r="G549" s="54" t="s">
        <v>2248</v>
      </c>
      <c r="H549" s="56">
        <v>43634</v>
      </c>
      <c r="I549" s="56">
        <v>44548</v>
      </c>
      <c r="J549" s="57" t="str">
        <f>IF(Ugovori_OPULJP3[[#This Row],[DATUM ZAVRŠETKA OPERACIJE]]&gt;DATE(2024,12,31),"u provedbi","završen")</f>
        <v>završen</v>
      </c>
      <c r="K549" s="55" t="s">
        <v>598</v>
      </c>
      <c r="L549" s="55" t="s">
        <v>598</v>
      </c>
      <c r="M549" s="58">
        <v>0.85</v>
      </c>
      <c r="N549" s="58">
        <v>0.15</v>
      </c>
      <c r="O549" s="59">
        <f>Ugovori_OPULJP3[[#This Row],[Bespovratna sredstva - Ukupno (EU+Nac) HRK
= Ukupna ugovorena vrijednost bespovratnih sredstava]]*Ugovori_OPULJP3[[#This Row],[EU STOPA SUFINANCIRANJA %
EU CO-FINANCING RATE %]]</f>
        <v>1842796.1155000001</v>
      </c>
      <c r="P549" s="60">
        <f>Ugovori_OPULJP3[[#This Row],[Bespovratna sredstva - EU dio - HRK]]/7.5345</f>
        <v>244581.07578472359</v>
      </c>
      <c r="Q549" s="59">
        <f>Ugovori_OPULJP3[[#This Row],[Bespovratna sredstva - Ukupno (EU+Nac) HRK
= Ukupna ugovorena vrijednost bespovratnih sredstava]]*Ugovori_OPULJP3[[#This Row],[STOPA NACIONALNOG SUFINANCIRANJA %]]</f>
        <v>325199.31450000004</v>
      </c>
      <c r="R549" s="60">
        <f>Ugovori_OPULJP3[[#This Row],[Bespovratna sredstva - Nacionalni dio - HRK]]/7.5345</f>
        <v>43161.366314951229</v>
      </c>
      <c r="S549" s="59">
        <v>2167995.4300000002</v>
      </c>
      <c r="T549" s="60">
        <f>Ugovori_OPULJP3[[#This Row],[Bespovratna sredstva - Ukupno (EU+Nac) HRK
= Ukupna ugovorena vrijednost bespovratnih sredstava]]/7.5345</f>
        <v>287742.44209967484</v>
      </c>
      <c r="U549" s="59">
        <v>0</v>
      </c>
      <c r="V549" s="60">
        <f>Ugovori_OPULJP3[[#This Row],[Javni doprinos korisnika - HRK]]/7.5345</f>
        <v>0</v>
      </c>
      <c r="W549" s="59">
        <v>0</v>
      </c>
      <c r="X549" s="60">
        <f>Ugovori_OPULJP3[[#This Row],[Privatni doprinos korisnika - HRK]]/7.5345</f>
        <v>0</v>
      </c>
      <c r="Y549" s="61">
        <v>2167995.4300000002</v>
      </c>
      <c r="Z549" s="62">
        <f>Ugovori_OPULJP3[[#This Row],[UKUPNI PRIHVATLJIVI IZDACI
TOTAL ELIGIBLE EXPENDITURE
= Bespovratna sredstva ukupno + doprinos korisnika
= Ukupni prihvatljivi troškovi
= Ukupna ugovorena vrijednost projekta HRK]]/7.5345</f>
        <v>287742.44209967484</v>
      </c>
      <c r="AA549" s="53" t="s">
        <v>37</v>
      </c>
      <c r="AB549" s="53" t="s">
        <v>34</v>
      </c>
      <c r="AC549" s="52" t="s">
        <v>2245</v>
      </c>
      <c r="AD549" s="52" t="s">
        <v>746</v>
      </c>
    </row>
    <row r="550" spans="1:30" ht="51" customHeight="1" x14ac:dyDescent="0.2">
      <c r="A550" s="50" t="s">
        <v>2249</v>
      </c>
      <c r="B550" s="51" t="s">
        <v>742</v>
      </c>
      <c r="C550" s="52" t="s">
        <v>743</v>
      </c>
      <c r="D550" s="52" t="s">
        <v>1113</v>
      </c>
      <c r="E550" s="53" t="s">
        <v>75</v>
      </c>
      <c r="F550" s="54" t="s">
        <v>2250</v>
      </c>
      <c r="G550" s="54" t="s">
        <v>2251</v>
      </c>
      <c r="H550" s="56">
        <v>43880</v>
      </c>
      <c r="I550" s="56">
        <v>44792</v>
      </c>
      <c r="J550" s="57" t="str">
        <f>IF(Ugovori_OPULJP3[[#This Row],[DATUM ZAVRŠETKA OPERACIJE]]&gt;DATE(2024,12,31),"u provedbi","završen")</f>
        <v>završen</v>
      </c>
      <c r="K550" s="55" t="s">
        <v>83</v>
      </c>
      <c r="L550" s="55" t="s">
        <v>83</v>
      </c>
      <c r="M550" s="58">
        <v>0.85</v>
      </c>
      <c r="N550" s="58">
        <v>0.15</v>
      </c>
      <c r="O550" s="59">
        <f>Ugovori_OPULJP3[[#This Row],[Bespovratna sredstva - Ukupno (EU+Nac) HRK
= Ukupna ugovorena vrijednost bespovratnih sredstava]]*Ugovori_OPULJP3[[#This Row],[EU STOPA SUFINANCIRANJA %
EU CO-FINANCING RATE %]]</f>
        <v>1135277.1869999999</v>
      </c>
      <c r="P550" s="60">
        <f>Ugovori_OPULJP3[[#This Row],[Bespovratna sredstva - EU dio - HRK]]/7.5345</f>
        <v>150677.17658769657</v>
      </c>
      <c r="Q550" s="59">
        <f>Ugovori_OPULJP3[[#This Row],[Bespovratna sredstva - Ukupno (EU+Nac) HRK
= Ukupna ugovorena vrijednost bespovratnih sredstava]]*Ugovori_OPULJP3[[#This Row],[STOPA NACIONALNOG SUFINANCIRANJA %]]</f>
        <v>200343.033</v>
      </c>
      <c r="R550" s="60">
        <f>Ugovori_OPULJP3[[#This Row],[Bespovratna sredstva - Nacionalni dio - HRK]]/7.5345</f>
        <v>26590.089986064104</v>
      </c>
      <c r="S550" s="59">
        <v>1335620.22</v>
      </c>
      <c r="T550" s="60">
        <f>Ugovori_OPULJP3[[#This Row],[Bespovratna sredstva - Ukupno (EU+Nac) HRK
= Ukupna ugovorena vrijednost bespovratnih sredstava]]/7.5345</f>
        <v>177267.26657376069</v>
      </c>
      <c r="U550" s="59">
        <v>0</v>
      </c>
      <c r="V550" s="60">
        <f>Ugovori_OPULJP3[[#This Row],[Javni doprinos korisnika - HRK]]/7.5345</f>
        <v>0</v>
      </c>
      <c r="W550" s="59">
        <v>0</v>
      </c>
      <c r="X550" s="60">
        <f>Ugovori_OPULJP3[[#This Row],[Privatni doprinos korisnika - HRK]]/7.5345</f>
        <v>0</v>
      </c>
      <c r="Y550" s="61">
        <v>1335620.22</v>
      </c>
      <c r="Z550" s="62">
        <f>Ugovori_OPULJP3[[#This Row],[UKUPNI PRIHVATLJIVI IZDACI
TOTAL ELIGIBLE EXPENDITURE
= Bespovratna sredstva ukupno + doprinos korisnika
= Ukupni prihvatljivi troškovi
= Ukupna ugovorena vrijednost projekta HRK]]/7.5345</f>
        <v>177267.26657376069</v>
      </c>
      <c r="AA550" s="53" t="s">
        <v>37</v>
      </c>
      <c r="AB550" s="53" t="s">
        <v>34</v>
      </c>
      <c r="AC550" s="52" t="s">
        <v>2252</v>
      </c>
      <c r="AD550" s="52" t="s">
        <v>746</v>
      </c>
    </row>
    <row r="551" spans="1:30" ht="51" customHeight="1" x14ac:dyDescent="0.2">
      <c r="A551" s="50" t="s">
        <v>2253</v>
      </c>
      <c r="B551" s="51" t="s">
        <v>742</v>
      </c>
      <c r="C551" s="52" t="s">
        <v>743</v>
      </c>
      <c r="D551" s="52" t="s">
        <v>1113</v>
      </c>
      <c r="E551" s="53" t="s">
        <v>75</v>
      </c>
      <c r="F551" s="54" t="s">
        <v>2254</v>
      </c>
      <c r="G551" s="54" t="s">
        <v>2255</v>
      </c>
      <c r="H551" s="56">
        <v>43880</v>
      </c>
      <c r="I551" s="56">
        <v>44792</v>
      </c>
      <c r="J551" s="57" t="str">
        <f>IF(Ugovori_OPULJP3[[#This Row],[DATUM ZAVRŠETKA OPERACIJE]]&gt;DATE(2024,12,31),"u provedbi","završen")</f>
        <v>završen</v>
      </c>
      <c r="K551" s="55" t="s">
        <v>83</v>
      </c>
      <c r="L551" s="55" t="s">
        <v>83</v>
      </c>
      <c r="M551" s="58">
        <v>0.85</v>
      </c>
      <c r="N551" s="58">
        <v>0.15</v>
      </c>
      <c r="O551" s="59">
        <f>Ugovori_OPULJP3[[#This Row],[Bespovratna sredstva - Ukupno (EU+Nac) HRK
= Ukupna ugovorena vrijednost bespovratnih sredstava]]*Ugovori_OPULJP3[[#This Row],[EU STOPA SUFINANCIRANJA %
EU CO-FINANCING RATE %]]</f>
        <v>1089906.0060000001</v>
      </c>
      <c r="P551" s="60">
        <f>Ugovori_OPULJP3[[#This Row],[Bespovratna sredstva - EU dio - HRK]]/7.5345</f>
        <v>144655.38602428828</v>
      </c>
      <c r="Q551" s="59">
        <f>Ugovori_OPULJP3[[#This Row],[Bespovratna sredstva - Ukupno (EU+Nac) HRK
= Ukupna ugovorena vrijednost bespovratnih sredstava]]*Ugovori_OPULJP3[[#This Row],[STOPA NACIONALNOG SUFINANCIRANJA %]]</f>
        <v>192336.35400000002</v>
      </c>
      <c r="R551" s="60">
        <f>Ugovori_OPULJP3[[#This Row],[Bespovratna sredstva - Nacionalni dio - HRK]]/7.5345</f>
        <v>25527.421063109698</v>
      </c>
      <c r="S551" s="59">
        <v>1282242.3600000001</v>
      </c>
      <c r="T551" s="60">
        <f>Ugovori_OPULJP3[[#This Row],[Bespovratna sredstva - Ukupno (EU+Nac) HRK
= Ukupna ugovorena vrijednost bespovratnih sredstava]]/7.5345</f>
        <v>170182.80708739796</v>
      </c>
      <c r="U551" s="59">
        <v>0</v>
      </c>
      <c r="V551" s="60">
        <f>Ugovori_OPULJP3[[#This Row],[Javni doprinos korisnika - HRK]]/7.5345</f>
        <v>0</v>
      </c>
      <c r="W551" s="59">
        <v>0</v>
      </c>
      <c r="X551" s="60">
        <f>Ugovori_OPULJP3[[#This Row],[Privatni doprinos korisnika - HRK]]/7.5345</f>
        <v>0</v>
      </c>
      <c r="Y551" s="61">
        <v>1282242.3600000001</v>
      </c>
      <c r="Z551" s="62">
        <f>Ugovori_OPULJP3[[#This Row],[UKUPNI PRIHVATLJIVI IZDACI
TOTAL ELIGIBLE EXPENDITURE
= Bespovratna sredstva ukupno + doprinos korisnika
= Ukupni prihvatljivi troškovi
= Ukupna ugovorena vrijednost projekta HRK]]/7.5345</f>
        <v>170182.80708739796</v>
      </c>
      <c r="AA551" s="53" t="s">
        <v>37</v>
      </c>
      <c r="AB551" s="53" t="s">
        <v>34</v>
      </c>
      <c r="AC551" s="52" t="s">
        <v>2256</v>
      </c>
      <c r="AD551" s="52" t="s">
        <v>746</v>
      </c>
    </row>
    <row r="552" spans="1:30" ht="51" customHeight="1" x14ac:dyDescent="0.2">
      <c r="A552" s="50" t="s">
        <v>2257</v>
      </c>
      <c r="B552" s="51" t="s">
        <v>742</v>
      </c>
      <c r="C552" s="52" t="s">
        <v>743</v>
      </c>
      <c r="D552" s="52" t="s">
        <v>1113</v>
      </c>
      <c r="E552" s="53" t="s">
        <v>75</v>
      </c>
      <c r="F552" s="54" t="s">
        <v>2258</v>
      </c>
      <c r="G552" s="54" t="s">
        <v>2259</v>
      </c>
      <c r="H552" s="56">
        <v>43881</v>
      </c>
      <c r="I552" s="56">
        <v>44793</v>
      </c>
      <c r="J552" s="57" t="str">
        <f>IF(Ugovori_OPULJP3[[#This Row],[DATUM ZAVRŠETKA OPERACIJE]]&gt;DATE(2024,12,31),"u provedbi","završen")</f>
        <v>završen</v>
      </c>
      <c r="K552" s="55" t="s">
        <v>154</v>
      </c>
      <c r="L552" s="55" t="s">
        <v>36</v>
      </c>
      <c r="M552" s="58">
        <v>0.85</v>
      </c>
      <c r="N552" s="58">
        <v>0.15</v>
      </c>
      <c r="O552" s="59">
        <f>Ugovori_OPULJP3[[#This Row],[Bespovratna sredstva - Ukupno (EU+Nac) HRK
= Ukupna ugovorena vrijednost bespovratnih sredstava]]*Ugovori_OPULJP3[[#This Row],[EU STOPA SUFINANCIRANJA %
EU CO-FINANCING RATE %]]</f>
        <v>1044238.3024999999</v>
      </c>
      <c r="P552" s="60">
        <f>Ugovori_OPULJP3[[#This Row],[Bespovratna sredstva - EU dio - HRK]]/7.5345</f>
        <v>138594.2401619218</v>
      </c>
      <c r="Q552" s="59">
        <f>Ugovori_OPULJP3[[#This Row],[Bespovratna sredstva - Ukupno (EU+Nac) HRK
= Ukupna ugovorena vrijednost bespovratnih sredstava]]*Ugovori_OPULJP3[[#This Row],[STOPA NACIONALNOG SUFINANCIRANJA %]]</f>
        <v>184277.34749999997</v>
      </c>
      <c r="R552" s="60">
        <f>Ugovori_OPULJP3[[#This Row],[Bespovratna sredstva - Nacionalni dio - HRK]]/7.5345</f>
        <v>24457.807087397963</v>
      </c>
      <c r="S552" s="59">
        <v>1228515.6499999999</v>
      </c>
      <c r="T552" s="60">
        <f>Ugovori_OPULJP3[[#This Row],[Bespovratna sredstva - Ukupno (EU+Nac) HRK
= Ukupna ugovorena vrijednost bespovratnih sredstava]]/7.5345</f>
        <v>163052.04724931979</v>
      </c>
      <c r="U552" s="59">
        <v>0</v>
      </c>
      <c r="V552" s="60">
        <f>Ugovori_OPULJP3[[#This Row],[Javni doprinos korisnika - HRK]]/7.5345</f>
        <v>0</v>
      </c>
      <c r="W552" s="59">
        <v>0</v>
      </c>
      <c r="X552" s="60">
        <f>Ugovori_OPULJP3[[#This Row],[Privatni doprinos korisnika - HRK]]/7.5345</f>
        <v>0</v>
      </c>
      <c r="Y552" s="61">
        <v>1228515.6499999999</v>
      </c>
      <c r="Z552" s="62">
        <f>Ugovori_OPULJP3[[#This Row],[UKUPNI PRIHVATLJIVI IZDACI
TOTAL ELIGIBLE EXPENDITURE
= Bespovratna sredstva ukupno + doprinos korisnika
= Ukupni prihvatljivi troškovi
= Ukupna ugovorena vrijednost projekta HRK]]/7.5345</f>
        <v>163052.04724931979</v>
      </c>
      <c r="AA552" s="53" t="s">
        <v>37</v>
      </c>
      <c r="AB552" s="53" t="s">
        <v>34</v>
      </c>
      <c r="AC552" s="52" t="s">
        <v>2260</v>
      </c>
      <c r="AD552" s="52" t="s">
        <v>746</v>
      </c>
    </row>
    <row r="553" spans="1:30" ht="51" customHeight="1" x14ac:dyDescent="0.2">
      <c r="A553" s="50" t="s">
        <v>2261</v>
      </c>
      <c r="B553" s="51" t="s">
        <v>742</v>
      </c>
      <c r="C553" s="52" t="s">
        <v>743</v>
      </c>
      <c r="D553" s="52" t="s">
        <v>1113</v>
      </c>
      <c r="E553" s="53" t="s">
        <v>75</v>
      </c>
      <c r="F553" s="54" t="s">
        <v>2262</v>
      </c>
      <c r="G553" s="54" t="s">
        <v>2263</v>
      </c>
      <c r="H553" s="56">
        <v>43880</v>
      </c>
      <c r="I553" s="56">
        <v>44792</v>
      </c>
      <c r="J553" s="57" t="str">
        <f>IF(Ugovori_OPULJP3[[#This Row],[DATUM ZAVRŠETKA OPERACIJE]]&gt;DATE(2024,12,31),"u provedbi","završen")</f>
        <v>završen</v>
      </c>
      <c r="K553" s="55" t="s">
        <v>83</v>
      </c>
      <c r="L553" s="55" t="s">
        <v>83</v>
      </c>
      <c r="M553" s="58">
        <v>0.85</v>
      </c>
      <c r="N553" s="58">
        <v>0.15</v>
      </c>
      <c r="O553" s="59">
        <f>Ugovori_OPULJP3[[#This Row],[Bespovratna sredstva - Ukupno (EU+Nac) HRK
= Ukupna ugovorena vrijednost bespovratnih sredstava]]*Ugovori_OPULJP3[[#This Row],[EU STOPA SUFINANCIRANJA %
EU CO-FINANCING RATE %]]</f>
        <v>1337578.632</v>
      </c>
      <c r="P553" s="60">
        <f>Ugovori_OPULJP3[[#This Row],[Bespovratna sredstva - EU dio - HRK]]/7.5345</f>
        <v>177527.19251443358</v>
      </c>
      <c r="Q553" s="59">
        <f>Ugovori_OPULJP3[[#This Row],[Bespovratna sredstva - Ukupno (EU+Nac) HRK
= Ukupna ugovorena vrijednost bespovratnih sredstava]]*Ugovori_OPULJP3[[#This Row],[STOPA NACIONALNOG SUFINANCIRANJA %]]</f>
        <v>236043.28799999997</v>
      </c>
      <c r="R553" s="60">
        <f>Ugovori_OPULJP3[[#This Row],[Bespovratna sredstva - Nacionalni dio - HRK]]/7.5345</f>
        <v>31328.328090782394</v>
      </c>
      <c r="S553" s="59">
        <v>1573621.92</v>
      </c>
      <c r="T553" s="60">
        <f>Ugovori_OPULJP3[[#This Row],[Bespovratna sredstva - Ukupno (EU+Nac) HRK
= Ukupna ugovorena vrijednost bespovratnih sredstava]]/7.5345</f>
        <v>208855.52060521598</v>
      </c>
      <c r="U553" s="59">
        <v>0</v>
      </c>
      <c r="V553" s="60">
        <f>Ugovori_OPULJP3[[#This Row],[Javni doprinos korisnika - HRK]]/7.5345</f>
        <v>0</v>
      </c>
      <c r="W553" s="59">
        <v>0</v>
      </c>
      <c r="X553" s="60">
        <f>Ugovori_OPULJP3[[#This Row],[Privatni doprinos korisnika - HRK]]/7.5345</f>
        <v>0</v>
      </c>
      <c r="Y553" s="61">
        <v>1573621.92</v>
      </c>
      <c r="Z553" s="62">
        <f>Ugovori_OPULJP3[[#This Row],[UKUPNI PRIHVATLJIVI IZDACI
TOTAL ELIGIBLE EXPENDITURE
= Bespovratna sredstva ukupno + doprinos korisnika
= Ukupni prihvatljivi troškovi
= Ukupna ugovorena vrijednost projekta HRK]]/7.5345</f>
        <v>208855.52060521598</v>
      </c>
      <c r="AA553" s="53" t="s">
        <v>37</v>
      </c>
      <c r="AB553" s="53" t="s">
        <v>34</v>
      </c>
      <c r="AC553" s="52" t="s">
        <v>2264</v>
      </c>
      <c r="AD553" s="52" t="s">
        <v>746</v>
      </c>
    </row>
    <row r="554" spans="1:30" ht="51" customHeight="1" x14ac:dyDescent="0.2">
      <c r="A554" s="50" t="s">
        <v>2265</v>
      </c>
      <c r="B554" s="51" t="s">
        <v>742</v>
      </c>
      <c r="C554" s="52" t="s">
        <v>743</v>
      </c>
      <c r="D554" s="52" t="s">
        <v>1113</v>
      </c>
      <c r="E554" s="53" t="s">
        <v>75</v>
      </c>
      <c r="F554" s="54" t="s">
        <v>2266</v>
      </c>
      <c r="G554" s="54" t="s">
        <v>2267</v>
      </c>
      <c r="H554" s="56">
        <v>43896</v>
      </c>
      <c r="I554" s="56">
        <v>44810</v>
      </c>
      <c r="J554" s="57" t="str">
        <f>IF(Ugovori_OPULJP3[[#This Row],[DATUM ZAVRŠETKA OPERACIJE]]&gt;DATE(2024,12,31),"u provedbi","završen")</f>
        <v>završen</v>
      </c>
      <c r="K554" s="55" t="s">
        <v>83</v>
      </c>
      <c r="L554" s="55" t="s">
        <v>83</v>
      </c>
      <c r="M554" s="58">
        <v>0.85</v>
      </c>
      <c r="N554" s="58">
        <v>0.15</v>
      </c>
      <c r="O554" s="59">
        <f>Ugovori_OPULJP3[[#This Row],[Bespovratna sredstva - Ukupno (EU+Nac) HRK
= Ukupna ugovorena vrijednost bespovratnih sredstava]]*Ugovori_OPULJP3[[#This Row],[EU STOPA SUFINANCIRANJA %
EU CO-FINANCING RATE %]]</f>
        <v>968156.30699999991</v>
      </c>
      <c r="P554" s="60">
        <f>Ugovori_OPULJP3[[#This Row],[Bespovratna sredstva - EU dio - HRK]]/7.5345</f>
        <v>128496.42404937287</v>
      </c>
      <c r="Q554" s="59">
        <f>Ugovori_OPULJP3[[#This Row],[Bespovratna sredstva - Ukupno (EU+Nac) HRK
= Ukupna ugovorena vrijednost bespovratnih sredstava]]*Ugovori_OPULJP3[[#This Row],[STOPA NACIONALNOG SUFINANCIRANJA %]]</f>
        <v>170851.11299999998</v>
      </c>
      <c r="R554" s="60">
        <f>Ugovori_OPULJP3[[#This Row],[Bespovratna sredstva - Nacionalni dio - HRK]]/7.5345</f>
        <v>22675.839538124623</v>
      </c>
      <c r="S554" s="59">
        <v>1139007.42</v>
      </c>
      <c r="T554" s="60">
        <f>Ugovori_OPULJP3[[#This Row],[Bespovratna sredstva - Ukupno (EU+Nac) HRK
= Ukupna ugovorena vrijednost bespovratnih sredstava]]/7.5345</f>
        <v>151172.26358749749</v>
      </c>
      <c r="U554" s="59">
        <v>0</v>
      </c>
      <c r="V554" s="60">
        <f>Ugovori_OPULJP3[[#This Row],[Javni doprinos korisnika - HRK]]/7.5345</f>
        <v>0</v>
      </c>
      <c r="W554" s="59">
        <v>0</v>
      </c>
      <c r="X554" s="60">
        <f>Ugovori_OPULJP3[[#This Row],[Privatni doprinos korisnika - HRK]]/7.5345</f>
        <v>0</v>
      </c>
      <c r="Y554" s="61">
        <v>1139007.42</v>
      </c>
      <c r="Z554" s="62">
        <f>Ugovori_OPULJP3[[#This Row],[UKUPNI PRIHVATLJIVI IZDACI
TOTAL ELIGIBLE EXPENDITURE
= Bespovratna sredstva ukupno + doprinos korisnika
= Ukupni prihvatljivi troškovi
= Ukupna ugovorena vrijednost projekta HRK]]/7.5345</f>
        <v>151172.26358749749</v>
      </c>
      <c r="AA554" s="53" t="s">
        <v>37</v>
      </c>
      <c r="AB554" s="53" t="s">
        <v>34</v>
      </c>
      <c r="AC554" s="52" t="s">
        <v>2268</v>
      </c>
      <c r="AD554" s="52" t="s">
        <v>746</v>
      </c>
    </row>
    <row r="555" spans="1:30" ht="51" customHeight="1" x14ac:dyDescent="0.2">
      <c r="A555" s="50" t="s">
        <v>2269</v>
      </c>
      <c r="B555" s="51" t="s">
        <v>742</v>
      </c>
      <c r="C555" s="52" t="s">
        <v>743</v>
      </c>
      <c r="D555" s="52" t="s">
        <v>1113</v>
      </c>
      <c r="E555" s="53" t="s">
        <v>75</v>
      </c>
      <c r="F555" s="54" t="s">
        <v>2270</v>
      </c>
      <c r="G555" s="54" t="s">
        <v>2271</v>
      </c>
      <c r="H555" s="56">
        <v>43882</v>
      </c>
      <c r="I555" s="56">
        <v>44794</v>
      </c>
      <c r="J555" s="57" t="str">
        <f>IF(Ugovori_OPULJP3[[#This Row],[DATUM ZAVRŠETKA OPERACIJE]]&gt;DATE(2024,12,31),"u provedbi","završen")</f>
        <v>završen</v>
      </c>
      <c r="K555" s="55" t="s">
        <v>83</v>
      </c>
      <c r="L555" s="55" t="s">
        <v>83</v>
      </c>
      <c r="M555" s="58">
        <v>0.85</v>
      </c>
      <c r="N555" s="58">
        <v>0.15</v>
      </c>
      <c r="O555" s="59">
        <f>Ugovori_OPULJP3[[#This Row],[Bespovratna sredstva - Ukupno (EU+Nac) HRK
= Ukupna ugovorena vrijednost bespovratnih sredstava]]*Ugovori_OPULJP3[[#This Row],[EU STOPA SUFINANCIRANJA %
EU CO-FINANCING RATE %]]</f>
        <v>943261.66</v>
      </c>
      <c r="P555" s="60">
        <f>Ugovori_OPULJP3[[#This Row],[Bespovratna sredstva - EU dio - HRK]]/7.5345</f>
        <v>125192.33658504214</v>
      </c>
      <c r="Q555" s="59">
        <f>Ugovori_OPULJP3[[#This Row],[Bespovratna sredstva - Ukupno (EU+Nac) HRK
= Ukupna ugovorena vrijednost bespovratnih sredstava]]*Ugovori_OPULJP3[[#This Row],[STOPA NACIONALNOG SUFINANCIRANJA %]]</f>
        <v>166457.94</v>
      </c>
      <c r="R555" s="60">
        <f>Ugovori_OPULJP3[[#This Row],[Bespovratna sredstva - Nacionalni dio - HRK]]/7.5345</f>
        <v>22092.76527971332</v>
      </c>
      <c r="S555" s="59">
        <v>1109719.6000000001</v>
      </c>
      <c r="T555" s="60">
        <f>Ugovori_OPULJP3[[#This Row],[Bespovratna sredstva - Ukupno (EU+Nac) HRK
= Ukupna ugovorena vrijednost bespovratnih sredstava]]/7.5345</f>
        <v>147285.10186475547</v>
      </c>
      <c r="U555" s="59">
        <v>0</v>
      </c>
      <c r="V555" s="60">
        <f>Ugovori_OPULJP3[[#This Row],[Javni doprinos korisnika - HRK]]/7.5345</f>
        <v>0</v>
      </c>
      <c r="W555" s="59">
        <v>0</v>
      </c>
      <c r="X555" s="60">
        <f>Ugovori_OPULJP3[[#This Row],[Privatni doprinos korisnika - HRK]]/7.5345</f>
        <v>0</v>
      </c>
      <c r="Y555" s="61">
        <v>1109719.6000000001</v>
      </c>
      <c r="Z555" s="62">
        <f>Ugovori_OPULJP3[[#This Row],[UKUPNI PRIHVATLJIVI IZDACI
TOTAL ELIGIBLE EXPENDITURE
= Bespovratna sredstva ukupno + doprinos korisnika
= Ukupni prihvatljivi troškovi
= Ukupna ugovorena vrijednost projekta HRK]]/7.5345</f>
        <v>147285.10186475547</v>
      </c>
      <c r="AA555" s="53" t="s">
        <v>37</v>
      </c>
      <c r="AB555" s="53" t="s">
        <v>34</v>
      </c>
      <c r="AC555" s="52" t="s">
        <v>2272</v>
      </c>
      <c r="AD555" s="52" t="s">
        <v>746</v>
      </c>
    </row>
    <row r="556" spans="1:30" ht="51" customHeight="1" x14ac:dyDescent="0.2">
      <c r="A556" s="50" t="s">
        <v>2273</v>
      </c>
      <c r="B556" s="51" t="s">
        <v>742</v>
      </c>
      <c r="C556" s="52" t="s">
        <v>743</v>
      </c>
      <c r="D556" s="52" t="s">
        <v>1113</v>
      </c>
      <c r="E556" s="53" t="s">
        <v>75</v>
      </c>
      <c r="F556" s="54" t="s">
        <v>2274</v>
      </c>
      <c r="G556" s="54" t="s">
        <v>1060</v>
      </c>
      <c r="H556" s="56">
        <v>43880</v>
      </c>
      <c r="I556" s="56">
        <v>44792</v>
      </c>
      <c r="J556" s="57" t="str">
        <f>IF(Ugovori_OPULJP3[[#This Row],[DATUM ZAVRŠETKA OPERACIJE]]&gt;DATE(2024,12,31),"u provedbi","završen")</f>
        <v>završen</v>
      </c>
      <c r="K556" s="55" t="s">
        <v>370</v>
      </c>
      <c r="L556" s="55" t="s">
        <v>370</v>
      </c>
      <c r="M556" s="58">
        <v>0.85</v>
      </c>
      <c r="N556" s="58">
        <v>0.15</v>
      </c>
      <c r="O556" s="59">
        <f>Ugovori_OPULJP3[[#This Row],[Bespovratna sredstva - Ukupno (EU+Nac) HRK
= Ukupna ugovorena vrijednost bespovratnih sredstava]]*Ugovori_OPULJP3[[#This Row],[EU STOPA SUFINANCIRANJA %
EU CO-FINANCING RATE %]]</f>
        <v>2160430.3289999999</v>
      </c>
      <c r="P556" s="60">
        <f>Ugovori_OPULJP3[[#This Row],[Bespovratna sredstva - EU dio - HRK]]/7.5345</f>
        <v>286738.38064901449</v>
      </c>
      <c r="Q556" s="59">
        <f>Ugovori_OPULJP3[[#This Row],[Bespovratna sredstva - Ukupno (EU+Nac) HRK
= Ukupna ugovorena vrijednost bespovratnih sredstava]]*Ugovori_OPULJP3[[#This Row],[STOPA NACIONALNOG SUFINANCIRANJA %]]</f>
        <v>381252.41100000002</v>
      </c>
      <c r="R556" s="60">
        <f>Ugovori_OPULJP3[[#This Row],[Bespovratna sredstva - Nacionalni dio - HRK]]/7.5345</f>
        <v>50600.890702767269</v>
      </c>
      <c r="S556" s="59">
        <v>2541682.7400000002</v>
      </c>
      <c r="T556" s="60">
        <f>Ugovori_OPULJP3[[#This Row],[Bespovratna sredstva - Ukupno (EU+Nac) HRK
= Ukupna ugovorena vrijednost bespovratnih sredstava]]/7.5345</f>
        <v>337339.27135178179</v>
      </c>
      <c r="U556" s="59">
        <v>0</v>
      </c>
      <c r="V556" s="60">
        <f>Ugovori_OPULJP3[[#This Row],[Javni doprinos korisnika - HRK]]/7.5345</f>
        <v>0</v>
      </c>
      <c r="W556" s="59">
        <v>0</v>
      </c>
      <c r="X556" s="60">
        <f>Ugovori_OPULJP3[[#This Row],[Privatni doprinos korisnika - HRK]]/7.5345</f>
        <v>0</v>
      </c>
      <c r="Y556" s="61">
        <v>2541682.7400000002</v>
      </c>
      <c r="Z556" s="62">
        <f>Ugovori_OPULJP3[[#This Row],[UKUPNI PRIHVATLJIVI IZDACI
TOTAL ELIGIBLE EXPENDITURE
= Bespovratna sredstva ukupno + doprinos korisnika
= Ukupni prihvatljivi troškovi
= Ukupna ugovorena vrijednost projekta HRK]]/7.5345</f>
        <v>337339.27135178179</v>
      </c>
      <c r="AA556" s="53" t="s">
        <v>37</v>
      </c>
      <c r="AB556" s="53" t="s">
        <v>34</v>
      </c>
      <c r="AC556" s="52" t="s">
        <v>2275</v>
      </c>
      <c r="AD556" s="52" t="s">
        <v>746</v>
      </c>
    </row>
    <row r="557" spans="1:30" ht="51" customHeight="1" x14ac:dyDescent="0.2">
      <c r="A557" s="50" t="s">
        <v>2276</v>
      </c>
      <c r="B557" s="51" t="s">
        <v>742</v>
      </c>
      <c r="C557" s="52" t="s">
        <v>743</v>
      </c>
      <c r="D557" s="52" t="s">
        <v>1113</v>
      </c>
      <c r="E557" s="53" t="s">
        <v>75</v>
      </c>
      <c r="F557" s="54" t="s">
        <v>2277</v>
      </c>
      <c r="G557" s="54" t="s">
        <v>2278</v>
      </c>
      <c r="H557" s="56">
        <v>43880</v>
      </c>
      <c r="I557" s="56">
        <v>44792</v>
      </c>
      <c r="J557" s="57" t="str">
        <f>IF(Ugovori_OPULJP3[[#This Row],[DATUM ZAVRŠETKA OPERACIJE]]&gt;DATE(2024,12,31),"u provedbi","završen")</f>
        <v>završen</v>
      </c>
      <c r="K557" s="55" t="s">
        <v>83</v>
      </c>
      <c r="L557" s="55" t="s">
        <v>83</v>
      </c>
      <c r="M557" s="58">
        <v>0.85</v>
      </c>
      <c r="N557" s="58">
        <v>0.15</v>
      </c>
      <c r="O557" s="59">
        <f>Ugovori_OPULJP3[[#This Row],[Bespovratna sredstva - Ukupno (EU+Nac) HRK
= Ukupna ugovorena vrijednost bespovratnih sredstava]]*Ugovori_OPULJP3[[#This Row],[EU STOPA SUFINANCIRANJA %
EU CO-FINANCING RATE %]]</f>
        <v>1173831.368</v>
      </c>
      <c r="P557" s="60">
        <f>Ugovori_OPULJP3[[#This Row],[Bespovratna sredstva - EU dio - HRK]]/7.5345</f>
        <v>155794.19576614239</v>
      </c>
      <c r="Q557" s="59">
        <f>Ugovori_OPULJP3[[#This Row],[Bespovratna sredstva - Ukupno (EU+Nac) HRK
= Ukupna ugovorena vrijednost bespovratnih sredstava]]*Ugovori_OPULJP3[[#This Row],[STOPA NACIONALNOG SUFINANCIRANJA %]]</f>
        <v>207146.712</v>
      </c>
      <c r="R557" s="60">
        <f>Ugovori_OPULJP3[[#This Row],[Bespovratna sredstva - Nacionalni dio - HRK]]/7.5345</f>
        <v>27493.093370495717</v>
      </c>
      <c r="S557" s="59">
        <v>1380978.08</v>
      </c>
      <c r="T557" s="60">
        <f>Ugovori_OPULJP3[[#This Row],[Bespovratna sredstva - Ukupno (EU+Nac) HRK
= Ukupna ugovorena vrijednost bespovratnih sredstava]]/7.5345</f>
        <v>183287.28913663814</v>
      </c>
      <c r="U557" s="59">
        <v>0</v>
      </c>
      <c r="V557" s="60">
        <f>Ugovori_OPULJP3[[#This Row],[Javni doprinos korisnika - HRK]]/7.5345</f>
        <v>0</v>
      </c>
      <c r="W557" s="59">
        <v>0</v>
      </c>
      <c r="X557" s="60">
        <f>Ugovori_OPULJP3[[#This Row],[Privatni doprinos korisnika - HRK]]/7.5345</f>
        <v>0</v>
      </c>
      <c r="Y557" s="61">
        <v>1380978.08</v>
      </c>
      <c r="Z557" s="62">
        <f>Ugovori_OPULJP3[[#This Row],[UKUPNI PRIHVATLJIVI IZDACI
TOTAL ELIGIBLE EXPENDITURE
= Bespovratna sredstva ukupno + doprinos korisnika
= Ukupni prihvatljivi troškovi
= Ukupna ugovorena vrijednost projekta HRK]]/7.5345</f>
        <v>183287.28913663814</v>
      </c>
      <c r="AA557" s="53" t="s">
        <v>37</v>
      </c>
      <c r="AB557" s="53" t="s">
        <v>34</v>
      </c>
      <c r="AC557" s="52" t="s">
        <v>2279</v>
      </c>
      <c r="AD557" s="52" t="s">
        <v>746</v>
      </c>
    </row>
    <row r="558" spans="1:30" ht="51" customHeight="1" x14ac:dyDescent="0.2">
      <c r="A558" s="50" t="s">
        <v>2280</v>
      </c>
      <c r="B558" s="51" t="s">
        <v>742</v>
      </c>
      <c r="C558" s="52" t="s">
        <v>743</v>
      </c>
      <c r="D558" s="52" t="s">
        <v>1113</v>
      </c>
      <c r="E558" s="53" t="s">
        <v>75</v>
      </c>
      <c r="F558" s="54" t="s">
        <v>2281</v>
      </c>
      <c r="G558" s="54" t="s">
        <v>2282</v>
      </c>
      <c r="H558" s="56">
        <v>43880</v>
      </c>
      <c r="I558" s="56">
        <v>44792</v>
      </c>
      <c r="J558" s="57" t="str">
        <f>IF(Ugovori_OPULJP3[[#This Row],[DATUM ZAVRŠETKA OPERACIJE]]&gt;DATE(2024,12,31),"u provedbi","završen")</f>
        <v>završen</v>
      </c>
      <c r="K558" s="55" t="s">
        <v>93</v>
      </c>
      <c r="L558" s="55" t="s">
        <v>93</v>
      </c>
      <c r="M558" s="58">
        <v>0.85</v>
      </c>
      <c r="N558" s="58">
        <v>0.15</v>
      </c>
      <c r="O558" s="59">
        <f>Ugovori_OPULJP3[[#This Row],[Bespovratna sredstva - Ukupno (EU+Nac) HRK
= Ukupna ugovorena vrijednost bespovratnih sredstava]]*Ugovori_OPULJP3[[#This Row],[EU STOPA SUFINANCIRANJA %
EU CO-FINANCING RATE %]]</f>
        <v>2210611.6770000001</v>
      </c>
      <c r="P558" s="60">
        <f>Ugovori_OPULJP3[[#This Row],[Bespovratna sredstva - EU dio - HRK]]/7.5345</f>
        <v>293398.59008560621</v>
      </c>
      <c r="Q558" s="59">
        <f>Ugovori_OPULJP3[[#This Row],[Bespovratna sredstva - Ukupno (EU+Nac) HRK
= Ukupna ugovorena vrijednost bespovratnih sredstava]]*Ugovori_OPULJP3[[#This Row],[STOPA NACIONALNOG SUFINANCIRANJA %]]</f>
        <v>390107.94300000003</v>
      </c>
      <c r="R558" s="60">
        <f>Ugovori_OPULJP3[[#This Row],[Bespovratna sredstva - Nacionalni dio - HRK]]/7.5345</f>
        <v>51776.221779812862</v>
      </c>
      <c r="S558" s="59">
        <v>2600719.62</v>
      </c>
      <c r="T558" s="60">
        <f>Ugovori_OPULJP3[[#This Row],[Bespovratna sredstva - Ukupno (EU+Nac) HRK
= Ukupna ugovorena vrijednost bespovratnih sredstava]]/7.5345</f>
        <v>345174.81186541909</v>
      </c>
      <c r="U558" s="59">
        <v>0</v>
      </c>
      <c r="V558" s="60">
        <f>Ugovori_OPULJP3[[#This Row],[Javni doprinos korisnika - HRK]]/7.5345</f>
        <v>0</v>
      </c>
      <c r="W558" s="59">
        <v>0</v>
      </c>
      <c r="X558" s="60">
        <f>Ugovori_OPULJP3[[#This Row],[Privatni doprinos korisnika - HRK]]/7.5345</f>
        <v>0</v>
      </c>
      <c r="Y558" s="61">
        <v>2600719.62</v>
      </c>
      <c r="Z558" s="62">
        <f>Ugovori_OPULJP3[[#This Row],[UKUPNI PRIHVATLJIVI IZDACI
TOTAL ELIGIBLE EXPENDITURE
= Bespovratna sredstva ukupno + doprinos korisnika
= Ukupni prihvatljivi troškovi
= Ukupna ugovorena vrijednost projekta HRK]]/7.5345</f>
        <v>345174.81186541909</v>
      </c>
      <c r="AA558" s="53" t="s">
        <v>37</v>
      </c>
      <c r="AB558" s="53" t="s">
        <v>34</v>
      </c>
      <c r="AC558" s="52" t="s">
        <v>2283</v>
      </c>
      <c r="AD558" s="52" t="s">
        <v>746</v>
      </c>
    </row>
    <row r="559" spans="1:30" ht="51" customHeight="1" x14ac:dyDescent="0.2">
      <c r="A559" s="50" t="s">
        <v>2284</v>
      </c>
      <c r="B559" s="51" t="s">
        <v>742</v>
      </c>
      <c r="C559" s="52" t="s">
        <v>743</v>
      </c>
      <c r="D559" s="52" t="s">
        <v>1113</v>
      </c>
      <c r="E559" s="53" t="s">
        <v>75</v>
      </c>
      <c r="F559" s="54" t="s">
        <v>2285</v>
      </c>
      <c r="G559" s="54" t="s">
        <v>2286</v>
      </c>
      <c r="H559" s="56">
        <v>43880</v>
      </c>
      <c r="I559" s="56">
        <v>44792</v>
      </c>
      <c r="J559" s="57" t="str">
        <f>IF(Ugovori_OPULJP3[[#This Row],[DATUM ZAVRŠETKA OPERACIJE]]&gt;DATE(2024,12,31),"u provedbi","završen")</f>
        <v>završen</v>
      </c>
      <c r="K559" s="55" t="s">
        <v>185</v>
      </c>
      <c r="L559" s="55" t="s">
        <v>185</v>
      </c>
      <c r="M559" s="58">
        <v>0.85</v>
      </c>
      <c r="N559" s="58">
        <v>0.15</v>
      </c>
      <c r="O559" s="59">
        <f>Ugovori_OPULJP3[[#This Row],[Bespovratna sredstva - Ukupno (EU+Nac) HRK
= Ukupna ugovorena vrijednost bespovratnih sredstava]]*Ugovori_OPULJP3[[#This Row],[EU STOPA SUFINANCIRANJA %
EU CO-FINANCING RATE %]]</f>
        <v>8483468.477500001</v>
      </c>
      <c r="P559" s="60">
        <f>Ugovori_OPULJP3[[#This Row],[Bespovratna sredstva - EU dio - HRK]]/7.5345</f>
        <v>1125949.761430752</v>
      </c>
      <c r="Q559" s="59">
        <f>Ugovori_OPULJP3[[#This Row],[Bespovratna sredstva - Ukupno (EU+Nac) HRK
= Ukupna ugovorena vrijednost bespovratnih sredstava]]*Ugovori_OPULJP3[[#This Row],[STOPA NACIONALNOG SUFINANCIRANJA %]]</f>
        <v>1497082.6725000001</v>
      </c>
      <c r="R559" s="60">
        <f>Ugovori_OPULJP3[[#This Row],[Bespovratna sredstva - Nacionalni dio - HRK]]/7.5345</f>
        <v>198697.01672307387</v>
      </c>
      <c r="S559" s="59">
        <v>9980551.1500000004</v>
      </c>
      <c r="T559" s="60">
        <f>Ugovori_OPULJP3[[#This Row],[Bespovratna sredstva - Ukupno (EU+Nac) HRK
= Ukupna ugovorena vrijednost bespovratnih sredstava]]/7.5345</f>
        <v>1324646.7781538258</v>
      </c>
      <c r="U559" s="59">
        <v>0</v>
      </c>
      <c r="V559" s="60">
        <f>Ugovori_OPULJP3[[#This Row],[Javni doprinos korisnika - HRK]]/7.5345</f>
        <v>0</v>
      </c>
      <c r="W559" s="59">
        <v>0</v>
      </c>
      <c r="X559" s="60">
        <f>Ugovori_OPULJP3[[#This Row],[Privatni doprinos korisnika - HRK]]/7.5345</f>
        <v>0</v>
      </c>
      <c r="Y559" s="61">
        <v>9980551.1500000004</v>
      </c>
      <c r="Z559" s="62">
        <f>Ugovori_OPULJP3[[#This Row],[UKUPNI PRIHVATLJIVI IZDACI
TOTAL ELIGIBLE EXPENDITURE
= Bespovratna sredstva ukupno + doprinos korisnika
= Ukupni prihvatljivi troškovi
= Ukupna ugovorena vrijednost projekta HRK]]/7.5345</f>
        <v>1324646.7781538258</v>
      </c>
      <c r="AA559" s="53" t="s">
        <v>37</v>
      </c>
      <c r="AB559" s="53" t="s">
        <v>34</v>
      </c>
      <c r="AC559" s="52" t="s">
        <v>2287</v>
      </c>
      <c r="AD559" s="52" t="s">
        <v>746</v>
      </c>
    </row>
    <row r="560" spans="1:30" ht="51" customHeight="1" x14ac:dyDescent="0.2">
      <c r="A560" s="50" t="s">
        <v>2288</v>
      </c>
      <c r="B560" s="51" t="s">
        <v>742</v>
      </c>
      <c r="C560" s="52" t="s">
        <v>743</v>
      </c>
      <c r="D560" s="52" t="s">
        <v>1113</v>
      </c>
      <c r="E560" s="53" t="s">
        <v>75</v>
      </c>
      <c r="F560" s="54" t="s">
        <v>2289</v>
      </c>
      <c r="G560" s="54" t="s">
        <v>2290</v>
      </c>
      <c r="H560" s="56">
        <v>43880</v>
      </c>
      <c r="I560" s="56">
        <v>44792</v>
      </c>
      <c r="J560" s="57" t="str">
        <f>IF(Ugovori_OPULJP3[[#This Row],[DATUM ZAVRŠETKA OPERACIJE]]&gt;DATE(2024,12,31),"u provedbi","završen")</f>
        <v>završen</v>
      </c>
      <c r="K560" s="55" t="s">
        <v>154</v>
      </c>
      <c r="L560" s="55" t="s">
        <v>154</v>
      </c>
      <c r="M560" s="58">
        <v>0.85</v>
      </c>
      <c r="N560" s="58">
        <v>0.15</v>
      </c>
      <c r="O560" s="59">
        <f>Ugovori_OPULJP3[[#This Row],[Bespovratna sredstva - Ukupno (EU+Nac) HRK
= Ukupna ugovorena vrijednost bespovratnih sredstava]]*Ugovori_OPULJP3[[#This Row],[EU STOPA SUFINANCIRANJA %
EU CO-FINANCING RATE %]]</f>
        <v>2644004.2200000002</v>
      </c>
      <c r="P560" s="60">
        <f>Ugovori_OPULJP3[[#This Row],[Bespovratna sredstva - EU dio - HRK]]/7.5345</f>
        <v>350919.66553852282</v>
      </c>
      <c r="Q560" s="59">
        <f>Ugovori_OPULJP3[[#This Row],[Bespovratna sredstva - Ukupno (EU+Nac) HRK
= Ukupna ugovorena vrijednost bespovratnih sredstava]]*Ugovori_OPULJP3[[#This Row],[STOPA NACIONALNOG SUFINANCIRANJA %]]</f>
        <v>466588.98000000004</v>
      </c>
      <c r="R560" s="60">
        <f>Ugovori_OPULJP3[[#This Row],[Bespovratna sredstva - Nacionalni dio - HRK]]/7.5345</f>
        <v>61926.999800915786</v>
      </c>
      <c r="S560" s="59">
        <v>3110593.2</v>
      </c>
      <c r="T560" s="60">
        <f>Ugovori_OPULJP3[[#This Row],[Bespovratna sredstva - Ukupno (EU+Nac) HRK
= Ukupna ugovorena vrijednost bespovratnih sredstava]]/7.5345</f>
        <v>412846.66533943859</v>
      </c>
      <c r="U560" s="59">
        <v>0</v>
      </c>
      <c r="V560" s="60">
        <f>Ugovori_OPULJP3[[#This Row],[Javni doprinos korisnika - HRK]]/7.5345</f>
        <v>0</v>
      </c>
      <c r="W560" s="59">
        <v>0</v>
      </c>
      <c r="X560" s="60">
        <f>Ugovori_OPULJP3[[#This Row],[Privatni doprinos korisnika - HRK]]/7.5345</f>
        <v>0</v>
      </c>
      <c r="Y560" s="61">
        <v>3110593.2</v>
      </c>
      <c r="Z560" s="62">
        <f>Ugovori_OPULJP3[[#This Row],[UKUPNI PRIHVATLJIVI IZDACI
TOTAL ELIGIBLE EXPENDITURE
= Bespovratna sredstva ukupno + doprinos korisnika
= Ukupni prihvatljivi troškovi
= Ukupna ugovorena vrijednost projekta HRK]]/7.5345</f>
        <v>412846.66533943859</v>
      </c>
      <c r="AA560" s="53" t="s">
        <v>37</v>
      </c>
      <c r="AB560" s="53" t="s">
        <v>34</v>
      </c>
      <c r="AC560" s="52" t="s">
        <v>2291</v>
      </c>
      <c r="AD560" s="52" t="s">
        <v>746</v>
      </c>
    </row>
    <row r="561" spans="1:30" ht="51" customHeight="1" x14ac:dyDescent="0.2">
      <c r="A561" s="50" t="s">
        <v>2292</v>
      </c>
      <c r="B561" s="51" t="s">
        <v>742</v>
      </c>
      <c r="C561" s="52" t="s">
        <v>743</v>
      </c>
      <c r="D561" s="52" t="s">
        <v>1113</v>
      </c>
      <c r="E561" s="53" t="s">
        <v>75</v>
      </c>
      <c r="F561" s="54" t="s">
        <v>2293</v>
      </c>
      <c r="G561" s="54" t="s">
        <v>2294</v>
      </c>
      <c r="H561" s="56">
        <v>43880</v>
      </c>
      <c r="I561" s="56">
        <v>44792</v>
      </c>
      <c r="J561" s="57" t="str">
        <f>IF(Ugovori_OPULJP3[[#This Row],[DATUM ZAVRŠETKA OPERACIJE]]&gt;DATE(2024,12,31),"u provedbi","završen")</f>
        <v>završen</v>
      </c>
      <c r="K561" s="55" t="s">
        <v>210</v>
      </c>
      <c r="L561" s="55" t="s">
        <v>210</v>
      </c>
      <c r="M561" s="58">
        <v>0.85</v>
      </c>
      <c r="N561" s="58">
        <v>0.15</v>
      </c>
      <c r="O561" s="59">
        <f>Ugovori_OPULJP3[[#This Row],[Bespovratna sredstva - Ukupno (EU+Nac) HRK
= Ukupna ugovorena vrijednost bespovratnih sredstava]]*Ugovori_OPULJP3[[#This Row],[EU STOPA SUFINANCIRANJA %
EU CO-FINANCING RATE %]]</f>
        <v>2044398.75</v>
      </c>
      <c r="P561" s="60">
        <f>Ugovori_OPULJP3[[#This Row],[Bespovratna sredstva - EU dio - HRK]]/7.5345</f>
        <v>271338.34361935098</v>
      </c>
      <c r="Q561" s="59">
        <f>Ugovori_OPULJP3[[#This Row],[Bespovratna sredstva - Ukupno (EU+Nac) HRK
= Ukupna ugovorena vrijednost bespovratnih sredstava]]*Ugovori_OPULJP3[[#This Row],[STOPA NACIONALNOG SUFINANCIRANJA %]]</f>
        <v>360776.25</v>
      </c>
      <c r="R561" s="60">
        <f>Ugovori_OPULJP3[[#This Row],[Bespovratna sredstva - Nacionalni dio - HRK]]/7.5345</f>
        <v>47883.237109297232</v>
      </c>
      <c r="S561" s="59">
        <v>2405175</v>
      </c>
      <c r="T561" s="60">
        <f>Ugovori_OPULJP3[[#This Row],[Bespovratna sredstva - Ukupno (EU+Nac) HRK
= Ukupna ugovorena vrijednost bespovratnih sredstava]]/7.5345</f>
        <v>319221.58072864817</v>
      </c>
      <c r="U561" s="59">
        <v>0</v>
      </c>
      <c r="V561" s="60">
        <f>Ugovori_OPULJP3[[#This Row],[Javni doprinos korisnika - HRK]]/7.5345</f>
        <v>0</v>
      </c>
      <c r="W561" s="59">
        <v>0</v>
      </c>
      <c r="X561" s="60">
        <f>Ugovori_OPULJP3[[#This Row],[Privatni doprinos korisnika - HRK]]/7.5345</f>
        <v>0</v>
      </c>
      <c r="Y561" s="61">
        <v>2405175</v>
      </c>
      <c r="Z561" s="62">
        <f>Ugovori_OPULJP3[[#This Row],[UKUPNI PRIHVATLJIVI IZDACI
TOTAL ELIGIBLE EXPENDITURE
= Bespovratna sredstva ukupno + doprinos korisnika
= Ukupni prihvatljivi troškovi
= Ukupna ugovorena vrijednost projekta HRK]]/7.5345</f>
        <v>319221.58072864817</v>
      </c>
      <c r="AA561" s="53" t="s">
        <v>37</v>
      </c>
      <c r="AB561" s="53" t="s">
        <v>34</v>
      </c>
      <c r="AC561" s="52" t="s">
        <v>2295</v>
      </c>
      <c r="AD561" s="52" t="s">
        <v>746</v>
      </c>
    </row>
    <row r="562" spans="1:30" ht="51" customHeight="1" x14ac:dyDescent="0.2">
      <c r="A562" s="50" t="s">
        <v>2296</v>
      </c>
      <c r="B562" s="51" t="s">
        <v>742</v>
      </c>
      <c r="C562" s="52" t="s">
        <v>743</v>
      </c>
      <c r="D562" s="52" t="s">
        <v>1113</v>
      </c>
      <c r="E562" s="53" t="s">
        <v>75</v>
      </c>
      <c r="F562" s="54" t="s">
        <v>2297</v>
      </c>
      <c r="G562" s="54" t="s">
        <v>2298</v>
      </c>
      <c r="H562" s="56">
        <v>43880</v>
      </c>
      <c r="I562" s="56">
        <v>44742</v>
      </c>
      <c r="J562" s="57" t="str">
        <f>IF(Ugovori_OPULJP3[[#This Row],[DATUM ZAVRŠETKA OPERACIJE]]&gt;DATE(2024,12,31),"u provedbi","završen")</f>
        <v>završen</v>
      </c>
      <c r="K562" s="55" t="s">
        <v>98</v>
      </c>
      <c r="L562" s="55" t="s">
        <v>98</v>
      </c>
      <c r="M562" s="58">
        <v>0.85</v>
      </c>
      <c r="N562" s="58">
        <v>0.15</v>
      </c>
      <c r="O562" s="59">
        <f>Ugovori_OPULJP3[[#This Row],[Bespovratna sredstva - Ukupno (EU+Nac) HRK
= Ukupna ugovorena vrijednost bespovratnih sredstava]]*Ugovori_OPULJP3[[#This Row],[EU STOPA SUFINANCIRANJA %
EU CO-FINANCING RATE %]]</f>
        <v>3124319.1684999997</v>
      </c>
      <c r="P562" s="60">
        <f>Ugovori_OPULJP3[[#This Row],[Bespovratna sredstva - EU dio - HRK]]/7.5345</f>
        <v>414668.41442696919</v>
      </c>
      <c r="Q562" s="59">
        <f>Ugovori_OPULJP3[[#This Row],[Bespovratna sredstva - Ukupno (EU+Nac) HRK
= Ukupna ugovorena vrijednost bespovratnih sredstava]]*Ugovori_OPULJP3[[#This Row],[STOPA NACIONALNOG SUFINANCIRANJA %]]</f>
        <v>551350.44149999996</v>
      </c>
      <c r="R562" s="60">
        <f>Ugovori_OPULJP3[[#This Row],[Bespovratna sredstva - Nacionalni dio - HRK]]/7.5345</f>
        <v>73176.779016523986</v>
      </c>
      <c r="S562" s="59">
        <v>3675669.61</v>
      </c>
      <c r="T562" s="60">
        <f>Ugovori_OPULJP3[[#This Row],[Bespovratna sredstva - Ukupno (EU+Nac) HRK
= Ukupna ugovorena vrijednost bespovratnih sredstava]]/7.5345</f>
        <v>487845.19344349322</v>
      </c>
      <c r="U562" s="59">
        <v>0</v>
      </c>
      <c r="V562" s="60">
        <f>Ugovori_OPULJP3[[#This Row],[Javni doprinos korisnika - HRK]]/7.5345</f>
        <v>0</v>
      </c>
      <c r="W562" s="59">
        <v>0</v>
      </c>
      <c r="X562" s="60">
        <f>Ugovori_OPULJP3[[#This Row],[Privatni doprinos korisnika - HRK]]/7.5345</f>
        <v>0</v>
      </c>
      <c r="Y562" s="61">
        <v>3675669.61</v>
      </c>
      <c r="Z562" s="62">
        <f>Ugovori_OPULJP3[[#This Row],[UKUPNI PRIHVATLJIVI IZDACI
TOTAL ELIGIBLE EXPENDITURE
= Bespovratna sredstva ukupno + doprinos korisnika
= Ukupni prihvatljivi troškovi
= Ukupna ugovorena vrijednost projekta HRK]]/7.5345</f>
        <v>487845.19344349322</v>
      </c>
      <c r="AA562" s="53" t="s">
        <v>37</v>
      </c>
      <c r="AB562" s="53" t="s">
        <v>34</v>
      </c>
      <c r="AC562" s="52" t="s">
        <v>2299</v>
      </c>
      <c r="AD562" s="52" t="s">
        <v>746</v>
      </c>
    </row>
    <row r="563" spans="1:30" ht="51" customHeight="1" x14ac:dyDescent="0.2">
      <c r="A563" s="50" t="s">
        <v>2300</v>
      </c>
      <c r="B563" s="51" t="s">
        <v>742</v>
      </c>
      <c r="C563" s="52" t="s">
        <v>743</v>
      </c>
      <c r="D563" s="52" t="s">
        <v>1113</v>
      </c>
      <c r="E563" s="53" t="s">
        <v>75</v>
      </c>
      <c r="F563" s="54" t="s">
        <v>2301</v>
      </c>
      <c r="G563" s="54" t="s">
        <v>2302</v>
      </c>
      <c r="H563" s="56">
        <v>43880</v>
      </c>
      <c r="I563" s="56">
        <v>44792</v>
      </c>
      <c r="J563" s="57" t="str">
        <f>IF(Ugovori_OPULJP3[[#This Row],[DATUM ZAVRŠETKA OPERACIJE]]&gt;DATE(2024,12,31),"u provedbi","završen")</f>
        <v>završen</v>
      </c>
      <c r="K563" s="55" t="s">
        <v>424</v>
      </c>
      <c r="L563" s="55" t="s">
        <v>424</v>
      </c>
      <c r="M563" s="58">
        <v>0.85</v>
      </c>
      <c r="N563" s="58">
        <v>0.15</v>
      </c>
      <c r="O563" s="59">
        <f>Ugovori_OPULJP3[[#This Row],[Bespovratna sredstva - Ukupno (EU+Nac) HRK
= Ukupna ugovorena vrijednost bespovratnih sredstava]]*Ugovori_OPULJP3[[#This Row],[EU STOPA SUFINANCIRANJA %
EU CO-FINANCING RATE %]]</f>
        <v>1862589.7</v>
      </c>
      <c r="P563" s="60">
        <f>Ugovori_OPULJP3[[#This Row],[Bespovratna sredstva - EU dio - HRK]]/7.5345</f>
        <v>247208.13590815579</v>
      </c>
      <c r="Q563" s="59">
        <f>Ugovori_OPULJP3[[#This Row],[Bespovratna sredstva - Ukupno (EU+Nac) HRK
= Ukupna ugovorena vrijednost bespovratnih sredstava]]*Ugovori_OPULJP3[[#This Row],[STOPA NACIONALNOG SUFINANCIRANJA %]]</f>
        <v>328692.3</v>
      </c>
      <c r="R563" s="60">
        <f>Ugovori_OPULJP3[[#This Row],[Bespovratna sredstva - Nacionalni dio - HRK]]/7.5345</f>
        <v>43624.965160262786</v>
      </c>
      <c r="S563" s="59">
        <v>2191282</v>
      </c>
      <c r="T563" s="60">
        <f>Ugovori_OPULJP3[[#This Row],[Bespovratna sredstva - Ukupno (EU+Nac) HRK
= Ukupna ugovorena vrijednost bespovratnih sredstava]]/7.5345</f>
        <v>290833.10106841859</v>
      </c>
      <c r="U563" s="59">
        <v>0</v>
      </c>
      <c r="V563" s="60">
        <f>Ugovori_OPULJP3[[#This Row],[Javni doprinos korisnika - HRK]]/7.5345</f>
        <v>0</v>
      </c>
      <c r="W563" s="59">
        <v>0</v>
      </c>
      <c r="X563" s="60">
        <f>Ugovori_OPULJP3[[#This Row],[Privatni doprinos korisnika - HRK]]/7.5345</f>
        <v>0</v>
      </c>
      <c r="Y563" s="61">
        <v>2191282</v>
      </c>
      <c r="Z563" s="62">
        <f>Ugovori_OPULJP3[[#This Row],[UKUPNI PRIHVATLJIVI IZDACI
TOTAL ELIGIBLE EXPENDITURE
= Bespovratna sredstva ukupno + doprinos korisnika
= Ukupni prihvatljivi troškovi
= Ukupna ugovorena vrijednost projekta HRK]]/7.5345</f>
        <v>290833.10106841859</v>
      </c>
      <c r="AA563" s="53" t="s">
        <v>37</v>
      </c>
      <c r="AB563" s="53" t="s">
        <v>34</v>
      </c>
      <c r="AC563" s="52" t="s">
        <v>2303</v>
      </c>
      <c r="AD563" s="52" t="s">
        <v>746</v>
      </c>
    </row>
    <row r="564" spans="1:30" ht="51" customHeight="1" x14ac:dyDescent="0.2">
      <c r="A564" s="50" t="s">
        <v>2304</v>
      </c>
      <c r="B564" s="51" t="s">
        <v>742</v>
      </c>
      <c r="C564" s="52" t="s">
        <v>743</v>
      </c>
      <c r="D564" s="52" t="s">
        <v>1113</v>
      </c>
      <c r="E564" s="53" t="s">
        <v>75</v>
      </c>
      <c r="F564" s="54" t="s">
        <v>2305</v>
      </c>
      <c r="G564" s="54" t="s">
        <v>2306</v>
      </c>
      <c r="H564" s="56">
        <v>43880</v>
      </c>
      <c r="I564" s="56">
        <v>44792</v>
      </c>
      <c r="J564" s="57" t="str">
        <f>IF(Ugovori_OPULJP3[[#This Row],[DATUM ZAVRŠETKA OPERACIJE]]&gt;DATE(2024,12,31),"u provedbi","završen")</f>
        <v>završen</v>
      </c>
      <c r="K564" s="55" t="s">
        <v>185</v>
      </c>
      <c r="L564" s="55" t="s">
        <v>185</v>
      </c>
      <c r="M564" s="58">
        <v>0.85</v>
      </c>
      <c r="N564" s="58">
        <v>0.15</v>
      </c>
      <c r="O564" s="59">
        <f>Ugovori_OPULJP3[[#This Row],[Bespovratna sredstva - Ukupno (EU+Nac) HRK
= Ukupna ugovorena vrijednost bespovratnih sredstava]]*Ugovori_OPULJP3[[#This Row],[EU STOPA SUFINANCIRANJA %
EU CO-FINANCING RATE %]]</f>
        <v>2365725.1340000001</v>
      </c>
      <c r="P564" s="60">
        <f>Ugovori_OPULJP3[[#This Row],[Bespovratna sredstva - EU dio - HRK]]/7.5345</f>
        <v>313985.68372154754</v>
      </c>
      <c r="Q564" s="59">
        <f>Ugovori_OPULJP3[[#This Row],[Bespovratna sredstva - Ukupno (EU+Nac) HRK
= Ukupna ugovorena vrijednost bespovratnih sredstava]]*Ugovori_OPULJP3[[#This Row],[STOPA NACIONALNOG SUFINANCIRANJA %]]</f>
        <v>417480.90600000002</v>
      </c>
      <c r="R564" s="60">
        <f>Ugovori_OPULJP3[[#This Row],[Bespovratna sredstva - Nacionalni dio - HRK]]/7.5345</f>
        <v>55409.238303802507</v>
      </c>
      <c r="S564" s="59">
        <v>2783206.04</v>
      </c>
      <c r="T564" s="60">
        <f>Ugovori_OPULJP3[[#This Row],[Bespovratna sredstva - Ukupno (EU+Nac) HRK
= Ukupna ugovorena vrijednost bespovratnih sredstava]]/7.5345</f>
        <v>369394.92202535004</v>
      </c>
      <c r="U564" s="59">
        <v>0</v>
      </c>
      <c r="V564" s="60">
        <f>Ugovori_OPULJP3[[#This Row],[Javni doprinos korisnika - HRK]]/7.5345</f>
        <v>0</v>
      </c>
      <c r="W564" s="59">
        <v>0</v>
      </c>
      <c r="X564" s="60">
        <f>Ugovori_OPULJP3[[#This Row],[Privatni doprinos korisnika - HRK]]/7.5345</f>
        <v>0</v>
      </c>
      <c r="Y564" s="61">
        <v>2783206.04</v>
      </c>
      <c r="Z564" s="62">
        <f>Ugovori_OPULJP3[[#This Row],[UKUPNI PRIHVATLJIVI IZDACI
TOTAL ELIGIBLE EXPENDITURE
= Bespovratna sredstva ukupno + doprinos korisnika
= Ukupni prihvatljivi troškovi
= Ukupna ugovorena vrijednost projekta HRK]]/7.5345</f>
        <v>369394.92202535004</v>
      </c>
      <c r="AA564" s="53" t="s">
        <v>37</v>
      </c>
      <c r="AB564" s="53" t="s">
        <v>34</v>
      </c>
      <c r="AC564" s="52" t="s">
        <v>2307</v>
      </c>
      <c r="AD564" s="52" t="s">
        <v>746</v>
      </c>
    </row>
    <row r="565" spans="1:30" ht="51" customHeight="1" x14ac:dyDescent="0.2">
      <c r="A565" s="50" t="s">
        <v>2308</v>
      </c>
      <c r="B565" s="51" t="s">
        <v>742</v>
      </c>
      <c r="C565" s="52" t="s">
        <v>743</v>
      </c>
      <c r="D565" s="52" t="s">
        <v>1113</v>
      </c>
      <c r="E565" s="53" t="s">
        <v>75</v>
      </c>
      <c r="F565" s="54" t="s">
        <v>2309</v>
      </c>
      <c r="G565" s="54" t="s">
        <v>2310</v>
      </c>
      <c r="H565" s="56">
        <v>43888</v>
      </c>
      <c r="I565" s="56">
        <v>44800</v>
      </c>
      <c r="J565" s="57" t="str">
        <f>IF(Ugovori_OPULJP3[[#This Row],[DATUM ZAVRŠETKA OPERACIJE]]&gt;DATE(2024,12,31),"u provedbi","završen")</f>
        <v>završen</v>
      </c>
      <c r="K565" s="55" t="s">
        <v>83</v>
      </c>
      <c r="L565" s="55" t="s">
        <v>83</v>
      </c>
      <c r="M565" s="58">
        <v>0.85</v>
      </c>
      <c r="N565" s="58">
        <v>0.15</v>
      </c>
      <c r="O565" s="59">
        <f>Ugovori_OPULJP3[[#This Row],[Bespovratna sredstva - Ukupno (EU+Nac) HRK
= Ukupna ugovorena vrijednost bespovratnih sredstava]]*Ugovori_OPULJP3[[#This Row],[EU STOPA SUFINANCIRANJA %
EU CO-FINANCING RATE %]]</f>
        <v>1237709.5989999999</v>
      </c>
      <c r="P565" s="60">
        <f>Ugovori_OPULJP3[[#This Row],[Bespovratna sredstva - EU dio - HRK]]/7.5345</f>
        <v>164272.29398102063</v>
      </c>
      <c r="Q565" s="59">
        <f>Ugovori_OPULJP3[[#This Row],[Bespovratna sredstva - Ukupno (EU+Nac) HRK
= Ukupna ugovorena vrijednost bespovratnih sredstava]]*Ugovori_OPULJP3[[#This Row],[STOPA NACIONALNOG SUFINANCIRANJA %]]</f>
        <v>218419.34099999999</v>
      </c>
      <c r="R565" s="60">
        <f>Ugovori_OPULJP3[[#This Row],[Bespovratna sredstva - Nacionalni dio - HRK]]/7.5345</f>
        <v>28989.228349591875</v>
      </c>
      <c r="S565" s="59">
        <v>1456128.94</v>
      </c>
      <c r="T565" s="60">
        <f>Ugovori_OPULJP3[[#This Row],[Bespovratna sredstva - Ukupno (EU+Nac) HRK
= Ukupna ugovorena vrijednost bespovratnih sredstava]]/7.5345</f>
        <v>193261.5223306125</v>
      </c>
      <c r="U565" s="59">
        <v>0</v>
      </c>
      <c r="V565" s="60">
        <f>Ugovori_OPULJP3[[#This Row],[Javni doprinos korisnika - HRK]]/7.5345</f>
        <v>0</v>
      </c>
      <c r="W565" s="59">
        <v>0</v>
      </c>
      <c r="X565" s="60">
        <f>Ugovori_OPULJP3[[#This Row],[Privatni doprinos korisnika - HRK]]/7.5345</f>
        <v>0</v>
      </c>
      <c r="Y565" s="61">
        <v>1456128.94</v>
      </c>
      <c r="Z565" s="62">
        <f>Ugovori_OPULJP3[[#This Row],[UKUPNI PRIHVATLJIVI IZDACI
TOTAL ELIGIBLE EXPENDITURE
= Bespovratna sredstva ukupno + doprinos korisnika
= Ukupni prihvatljivi troškovi
= Ukupna ugovorena vrijednost projekta HRK]]/7.5345</f>
        <v>193261.5223306125</v>
      </c>
      <c r="AA565" s="53" t="s">
        <v>37</v>
      </c>
      <c r="AB565" s="53" t="s">
        <v>34</v>
      </c>
      <c r="AC565" s="52" t="s">
        <v>2311</v>
      </c>
      <c r="AD565" s="52" t="s">
        <v>746</v>
      </c>
    </row>
    <row r="566" spans="1:30" ht="51" customHeight="1" x14ac:dyDescent="0.2">
      <c r="A566" s="50" t="s">
        <v>2312</v>
      </c>
      <c r="B566" s="51" t="s">
        <v>742</v>
      </c>
      <c r="C566" s="52" t="s">
        <v>743</v>
      </c>
      <c r="D566" s="52" t="s">
        <v>1113</v>
      </c>
      <c r="E566" s="53" t="s">
        <v>75</v>
      </c>
      <c r="F566" s="54" t="s">
        <v>2313</v>
      </c>
      <c r="G566" s="54" t="s">
        <v>2314</v>
      </c>
      <c r="H566" s="56">
        <v>43880</v>
      </c>
      <c r="I566" s="56">
        <v>44792</v>
      </c>
      <c r="J566" s="57" t="str">
        <f>IF(Ugovori_OPULJP3[[#This Row],[DATUM ZAVRŠETKA OPERACIJE]]&gt;DATE(2024,12,31),"u provedbi","završen")</f>
        <v>završen</v>
      </c>
      <c r="K566" s="55" t="s">
        <v>83</v>
      </c>
      <c r="L566" s="55" t="s">
        <v>83</v>
      </c>
      <c r="M566" s="58">
        <v>0.85</v>
      </c>
      <c r="N566" s="58">
        <v>0.15</v>
      </c>
      <c r="O566" s="59">
        <f>Ugovori_OPULJP3[[#This Row],[Bespovratna sredstva - Ukupno (EU+Nac) HRK
= Ukupna ugovorena vrijednost bespovratnih sredstava]]*Ugovori_OPULJP3[[#This Row],[EU STOPA SUFINANCIRANJA %
EU CO-FINANCING RATE %]]</f>
        <v>979287.54999999993</v>
      </c>
      <c r="P566" s="60">
        <f>Ugovori_OPULJP3[[#This Row],[Bespovratna sredstva - EU dio - HRK]]/7.5345</f>
        <v>129973.79388147852</v>
      </c>
      <c r="Q566" s="59">
        <f>Ugovori_OPULJP3[[#This Row],[Bespovratna sredstva - Ukupno (EU+Nac) HRK
= Ukupna ugovorena vrijednost bespovratnih sredstava]]*Ugovori_OPULJP3[[#This Row],[STOPA NACIONALNOG SUFINANCIRANJA %]]</f>
        <v>172815.44999999998</v>
      </c>
      <c r="R566" s="60">
        <f>Ugovori_OPULJP3[[#This Row],[Bespovratna sredstva - Nacionalni dio - HRK]]/7.5345</f>
        <v>22936.551861437383</v>
      </c>
      <c r="S566" s="59">
        <v>1152103</v>
      </c>
      <c r="T566" s="60">
        <f>Ugovori_OPULJP3[[#This Row],[Bespovratna sredstva - Ukupno (EU+Nac) HRK
= Ukupna ugovorena vrijednost bespovratnih sredstava]]/7.5345</f>
        <v>152910.3457429159</v>
      </c>
      <c r="U566" s="59">
        <v>0</v>
      </c>
      <c r="V566" s="60">
        <f>Ugovori_OPULJP3[[#This Row],[Javni doprinos korisnika - HRK]]/7.5345</f>
        <v>0</v>
      </c>
      <c r="W566" s="59">
        <v>0</v>
      </c>
      <c r="X566" s="60">
        <f>Ugovori_OPULJP3[[#This Row],[Privatni doprinos korisnika - HRK]]/7.5345</f>
        <v>0</v>
      </c>
      <c r="Y566" s="61">
        <v>1152103</v>
      </c>
      <c r="Z566" s="62">
        <f>Ugovori_OPULJP3[[#This Row],[UKUPNI PRIHVATLJIVI IZDACI
TOTAL ELIGIBLE EXPENDITURE
= Bespovratna sredstva ukupno + doprinos korisnika
= Ukupni prihvatljivi troškovi
= Ukupna ugovorena vrijednost projekta HRK]]/7.5345</f>
        <v>152910.3457429159</v>
      </c>
      <c r="AA566" s="53" t="s">
        <v>37</v>
      </c>
      <c r="AB566" s="53" t="s">
        <v>34</v>
      </c>
      <c r="AC566" s="52" t="s">
        <v>2315</v>
      </c>
      <c r="AD566" s="52" t="s">
        <v>746</v>
      </c>
    </row>
    <row r="567" spans="1:30" ht="51" customHeight="1" x14ac:dyDescent="0.2">
      <c r="A567" s="50" t="s">
        <v>2316</v>
      </c>
      <c r="B567" s="51" t="s">
        <v>742</v>
      </c>
      <c r="C567" s="52" t="s">
        <v>743</v>
      </c>
      <c r="D567" s="52" t="s">
        <v>1113</v>
      </c>
      <c r="E567" s="53" t="s">
        <v>75</v>
      </c>
      <c r="F567" s="54" t="s">
        <v>2317</v>
      </c>
      <c r="G567" s="54" t="s">
        <v>2318</v>
      </c>
      <c r="H567" s="56">
        <v>43880</v>
      </c>
      <c r="I567" s="56">
        <v>44792</v>
      </c>
      <c r="J567" s="57" t="str">
        <f>IF(Ugovori_OPULJP3[[#This Row],[DATUM ZAVRŠETKA OPERACIJE]]&gt;DATE(2024,12,31),"u provedbi","završen")</f>
        <v>završen</v>
      </c>
      <c r="K567" s="55" t="s">
        <v>154</v>
      </c>
      <c r="L567" s="55" t="s">
        <v>154</v>
      </c>
      <c r="M567" s="58">
        <v>0.85</v>
      </c>
      <c r="N567" s="58">
        <v>0.15</v>
      </c>
      <c r="O567" s="59">
        <f>Ugovori_OPULJP3[[#This Row],[Bespovratna sredstva - Ukupno (EU+Nac) HRK
= Ukupna ugovorena vrijednost bespovratnih sredstava]]*Ugovori_OPULJP3[[#This Row],[EU STOPA SUFINANCIRANJA %
EU CO-FINANCING RATE %]]</f>
        <v>1389254.11</v>
      </c>
      <c r="P567" s="60">
        <f>Ugovori_OPULJP3[[#This Row],[Bespovratna sredstva - EU dio - HRK]]/7.5345</f>
        <v>184385.70708076184</v>
      </c>
      <c r="Q567" s="59">
        <f>Ugovori_OPULJP3[[#This Row],[Bespovratna sredstva - Ukupno (EU+Nac) HRK
= Ukupna ugovorena vrijednost bespovratnih sredstava]]*Ugovori_OPULJP3[[#This Row],[STOPA NACIONALNOG SUFINANCIRANJA %]]</f>
        <v>245162.49</v>
      </c>
      <c r="R567" s="60">
        <f>Ugovori_OPULJP3[[#This Row],[Bespovratna sredstva - Nacionalni dio - HRK]]/7.5345</f>
        <v>32538.654190722671</v>
      </c>
      <c r="S567" s="59">
        <v>1634416.6</v>
      </c>
      <c r="T567" s="60">
        <f>Ugovori_OPULJP3[[#This Row],[Bespovratna sredstva - Ukupno (EU+Nac) HRK
= Ukupna ugovorena vrijednost bespovratnih sredstava]]/7.5345</f>
        <v>216924.36127148449</v>
      </c>
      <c r="U567" s="59">
        <v>0</v>
      </c>
      <c r="V567" s="60">
        <f>Ugovori_OPULJP3[[#This Row],[Javni doprinos korisnika - HRK]]/7.5345</f>
        <v>0</v>
      </c>
      <c r="W567" s="59">
        <v>0</v>
      </c>
      <c r="X567" s="60">
        <f>Ugovori_OPULJP3[[#This Row],[Privatni doprinos korisnika - HRK]]/7.5345</f>
        <v>0</v>
      </c>
      <c r="Y567" s="61">
        <v>1634416.6</v>
      </c>
      <c r="Z567" s="62">
        <f>Ugovori_OPULJP3[[#This Row],[UKUPNI PRIHVATLJIVI IZDACI
TOTAL ELIGIBLE EXPENDITURE
= Bespovratna sredstva ukupno + doprinos korisnika
= Ukupni prihvatljivi troškovi
= Ukupna ugovorena vrijednost projekta HRK]]/7.5345</f>
        <v>216924.36127148449</v>
      </c>
      <c r="AA567" s="53" t="s">
        <v>37</v>
      </c>
      <c r="AB567" s="53" t="s">
        <v>34</v>
      </c>
      <c r="AC567" s="52" t="s">
        <v>2319</v>
      </c>
      <c r="AD567" s="52" t="s">
        <v>746</v>
      </c>
    </row>
    <row r="568" spans="1:30" ht="51" customHeight="1" x14ac:dyDescent="0.2">
      <c r="A568" s="50" t="s">
        <v>2320</v>
      </c>
      <c r="B568" s="51" t="s">
        <v>742</v>
      </c>
      <c r="C568" s="52" t="s">
        <v>743</v>
      </c>
      <c r="D568" s="52" t="s">
        <v>1113</v>
      </c>
      <c r="E568" s="53" t="s">
        <v>75</v>
      </c>
      <c r="F568" s="54" t="s">
        <v>2321</v>
      </c>
      <c r="G568" s="54" t="s">
        <v>2322</v>
      </c>
      <c r="H568" s="56">
        <v>43880</v>
      </c>
      <c r="I568" s="56">
        <v>44853</v>
      </c>
      <c r="J568" s="57" t="str">
        <f>IF(Ugovori_OPULJP3[[#This Row],[DATUM ZAVRŠETKA OPERACIJE]]&gt;DATE(2024,12,31),"u provedbi","završen")</f>
        <v>završen</v>
      </c>
      <c r="K568" s="55" t="s">
        <v>424</v>
      </c>
      <c r="L568" s="55" t="s">
        <v>424</v>
      </c>
      <c r="M568" s="58">
        <v>0.85</v>
      </c>
      <c r="N568" s="58">
        <v>0.15</v>
      </c>
      <c r="O568" s="59">
        <f>Ugovori_OPULJP3[[#This Row],[Bespovratna sredstva - Ukupno (EU+Nac) HRK
= Ukupna ugovorena vrijednost bespovratnih sredstava]]*Ugovori_OPULJP3[[#This Row],[EU STOPA SUFINANCIRANJA %
EU CO-FINANCING RATE %]]</f>
        <v>945022.34149999998</v>
      </c>
      <c r="P568" s="60">
        <f>Ugovori_OPULJP3[[#This Row],[Bespovratna sredstva - EU dio - HRK]]/7.5345</f>
        <v>125426.0191784458</v>
      </c>
      <c r="Q568" s="59">
        <f>Ugovori_OPULJP3[[#This Row],[Bespovratna sredstva - Ukupno (EU+Nac) HRK
= Ukupna ugovorena vrijednost bespovratnih sredstava]]*Ugovori_OPULJP3[[#This Row],[STOPA NACIONALNOG SUFINANCIRANJA %]]</f>
        <v>166768.64849999998</v>
      </c>
      <c r="R568" s="60">
        <f>Ugovori_OPULJP3[[#This Row],[Bespovratna sredstva - Nacionalni dio - HRK]]/7.5345</f>
        <v>22134.003384431609</v>
      </c>
      <c r="S568" s="59">
        <v>1111790.99</v>
      </c>
      <c r="T568" s="60">
        <f>Ugovori_OPULJP3[[#This Row],[Bespovratna sredstva - Ukupno (EU+Nac) HRK
= Ukupna ugovorena vrijednost bespovratnih sredstava]]/7.5345</f>
        <v>147560.02256287742</v>
      </c>
      <c r="U568" s="59">
        <v>0</v>
      </c>
      <c r="V568" s="60">
        <f>Ugovori_OPULJP3[[#This Row],[Javni doprinos korisnika - HRK]]/7.5345</f>
        <v>0</v>
      </c>
      <c r="W568" s="59">
        <v>0</v>
      </c>
      <c r="X568" s="60">
        <f>Ugovori_OPULJP3[[#This Row],[Privatni doprinos korisnika - HRK]]/7.5345</f>
        <v>0</v>
      </c>
      <c r="Y568" s="61">
        <v>1111790.99</v>
      </c>
      <c r="Z568" s="62">
        <f>Ugovori_OPULJP3[[#This Row],[UKUPNI PRIHVATLJIVI IZDACI
TOTAL ELIGIBLE EXPENDITURE
= Bespovratna sredstva ukupno + doprinos korisnika
= Ukupni prihvatljivi troškovi
= Ukupna ugovorena vrijednost projekta HRK]]/7.5345</f>
        <v>147560.02256287742</v>
      </c>
      <c r="AA568" s="53" t="s">
        <v>37</v>
      </c>
      <c r="AB568" s="53" t="s">
        <v>34</v>
      </c>
      <c r="AC568" s="52" t="s">
        <v>2323</v>
      </c>
      <c r="AD568" s="52" t="s">
        <v>746</v>
      </c>
    </row>
    <row r="569" spans="1:30" ht="51" customHeight="1" x14ac:dyDescent="0.2">
      <c r="A569" s="50" t="s">
        <v>2324</v>
      </c>
      <c r="B569" s="51" t="s">
        <v>742</v>
      </c>
      <c r="C569" s="52" t="s">
        <v>743</v>
      </c>
      <c r="D569" s="52" t="s">
        <v>1113</v>
      </c>
      <c r="E569" s="53" t="s">
        <v>75</v>
      </c>
      <c r="F569" s="54" t="s">
        <v>2325</v>
      </c>
      <c r="G569" s="54" t="s">
        <v>2326</v>
      </c>
      <c r="H569" s="56">
        <v>43880</v>
      </c>
      <c r="I569" s="56">
        <v>44792</v>
      </c>
      <c r="J569" s="57" t="str">
        <f>IF(Ugovori_OPULJP3[[#This Row],[DATUM ZAVRŠETKA OPERACIJE]]&gt;DATE(2024,12,31),"u provedbi","završen")</f>
        <v>završen</v>
      </c>
      <c r="K569" s="55" t="s">
        <v>103</v>
      </c>
      <c r="L569" s="55" t="s">
        <v>103</v>
      </c>
      <c r="M569" s="58">
        <v>0.85</v>
      </c>
      <c r="N569" s="58">
        <v>0.15</v>
      </c>
      <c r="O569" s="59">
        <f>Ugovori_OPULJP3[[#This Row],[Bespovratna sredstva - Ukupno (EU+Nac) HRK
= Ukupna ugovorena vrijednost bespovratnih sredstava]]*Ugovori_OPULJP3[[#This Row],[EU STOPA SUFINANCIRANJA %
EU CO-FINANCING RATE %]]</f>
        <v>1080116.93</v>
      </c>
      <c r="P569" s="60">
        <f>Ugovori_OPULJP3[[#This Row],[Bespovratna sredstva - EU dio - HRK]]/7.5345</f>
        <v>143356.15236578404</v>
      </c>
      <c r="Q569" s="59">
        <f>Ugovori_OPULJP3[[#This Row],[Bespovratna sredstva - Ukupno (EU+Nac) HRK
= Ukupna ugovorena vrijednost bespovratnih sredstava]]*Ugovori_OPULJP3[[#This Row],[STOPA NACIONALNOG SUFINANCIRANJA %]]</f>
        <v>190608.87</v>
      </c>
      <c r="R569" s="60">
        <f>Ugovori_OPULJP3[[#This Row],[Bespovratna sredstva - Nacionalni dio - HRK]]/7.5345</f>
        <v>25298.144535138363</v>
      </c>
      <c r="S569" s="59">
        <v>1270725.8</v>
      </c>
      <c r="T569" s="60">
        <f>Ugovori_OPULJP3[[#This Row],[Bespovratna sredstva - Ukupno (EU+Nac) HRK
= Ukupna ugovorena vrijednost bespovratnih sredstava]]/7.5345</f>
        <v>168654.29690092243</v>
      </c>
      <c r="U569" s="59">
        <v>0</v>
      </c>
      <c r="V569" s="60">
        <f>Ugovori_OPULJP3[[#This Row],[Javni doprinos korisnika - HRK]]/7.5345</f>
        <v>0</v>
      </c>
      <c r="W569" s="59">
        <v>0</v>
      </c>
      <c r="X569" s="60">
        <f>Ugovori_OPULJP3[[#This Row],[Privatni doprinos korisnika - HRK]]/7.5345</f>
        <v>0</v>
      </c>
      <c r="Y569" s="61">
        <v>1270725.8</v>
      </c>
      <c r="Z569" s="62">
        <f>Ugovori_OPULJP3[[#This Row],[UKUPNI PRIHVATLJIVI IZDACI
TOTAL ELIGIBLE EXPENDITURE
= Bespovratna sredstva ukupno + doprinos korisnika
= Ukupni prihvatljivi troškovi
= Ukupna ugovorena vrijednost projekta HRK]]/7.5345</f>
        <v>168654.29690092243</v>
      </c>
      <c r="AA569" s="53" t="s">
        <v>37</v>
      </c>
      <c r="AB569" s="53" t="s">
        <v>34</v>
      </c>
      <c r="AC569" s="52" t="s">
        <v>2327</v>
      </c>
      <c r="AD569" s="52" t="s">
        <v>746</v>
      </c>
    </row>
    <row r="570" spans="1:30" ht="51" customHeight="1" x14ac:dyDescent="0.2">
      <c r="A570" s="50" t="s">
        <v>2328</v>
      </c>
      <c r="B570" s="51" t="s">
        <v>742</v>
      </c>
      <c r="C570" s="52" t="s">
        <v>743</v>
      </c>
      <c r="D570" s="52" t="s">
        <v>1113</v>
      </c>
      <c r="E570" s="53" t="s">
        <v>75</v>
      </c>
      <c r="F570" s="54" t="s">
        <v>2329</v>
      </c>
      <c r="G570" s="54" t="s">
        <v>2330</v>
      </c>
      <c r="H570" s="56">
        <v>43880</v>
      </c>
      <c r="I570" s="56">
        <v>44792</v>
      </c>
      <c r="J570" s="57" t="str">
        <f>IF(Ugovori_OPULJP3[[#This Row],[DATUM ZAVRŠETKA OPERACIJE]]&gt;DATE(2024,12,31),"u provedbi","završen")</f>
        <v>završen</v>
      </c>
      <c r="K570" s="55" t="s">
        <v>270</v>
      </c>
      <c r="L570" s="55" t="s">
        <v>36</v>
      </c>
      <c r="M570" s="58">
        <v>0.85</v>
      </c>
      <c r="N570" s="58">
        <v>0.15</v>
      </c>
      <c r="O570" s="59">
        <f>Ugovori_OPULJP3[[#This Row],[Bespovratna sredstva - Ukupno (EU+Nac) HRK
= Ukupna ugovorena vrijednost bespovratnih sredstava]]*Ugovori_OPULJP3[[#This Row],[EU STOPA SUFINANCIRANJA %
EU CO-FINANCING RATE %]]</f>
        <v>1086947.2749999999</v>
      </c>
      <c r="P570" s="60">
        <f>Ugovori_OPULJP3[[#This Row],[Bespovratna sredstva - EU dio - HRK]]/7.5345</f>
        <v>144262.69493662484</v>
      </c>
      <c r="Q570" s="59">
        <f>Ugovori_OPULJP3[[#This Row],[Bespovratna sredstva - Ukupno (EU+Nac) HRK
= Ukupna ugovorena vrijednost bespovratnih sredstava]]*Ugovori_OPULJP3[[#This Row],[STOPA NACIONALNOG SUFINANCIRANJA %]]</f>
        <v>191814.22500000001</v>
      </c>
      <c r="R570" s="60">
        <f>Ugovori_OPULJP3[[#This Row],[Bespovratna sredstva - Nacionalni dio - HRK]]/7.5345</f>
        <v>25458.122635874974</v>
      </c>
      <c r="S570" s="59">
        <v>1278761.5</v>
      </c>
      <c r="T570" s="60">
        <f>Ugovori_OPULJP3[[#This Row],[Bespovratna sredstva - Ukupno (EU+Nac) HRK
= Ukupna ugovorena vrijednost bespovratnih sredstava]]/7.5345</f>
        <v>169720.81757249983</v>
      </c>
      <c r="U570" s="59">
        <v>0</v>
      </c>
      <c r="V570" s="60">
        <f>Ugovori_OPULJP3[[#This Row],[Javni doprinos korisnika - HRK]]/7.5345</f>
        <v>0</v>
      </c>
      <c r="W570" s="59">
        <v>0</v>
      </c>
      <c r="X570" s="60">
        <f>Ugovori_OPULJP3[[#This Row],[Privatni doprinos korisnika - HRK]]/7.5345</f>
        <v>0</v>
      </c>
      <c r="Y570" s="61">
        <v>1278761.5</v>
      </c>
      <c r="Z570" s="62">
        <f>Ugovori_OPULJP3[[#This Row],[UKUPNI PRIHVATLJIVI IZDACI
TOTAL ELIGIBLE EXPENDITURE
= Bespovratna sredstva ukupno + doprinos korisnika
= Ukupni prihvatljivi troškovi
= Ukupna ugovorena vrijednost projekta HRK]]/7.5345</f>
        <v>169720.81757249983</v>
      </c>
      <c r="AA570" s="53" t="s">
        <v>37</v>
      </c>
      <c r="AB570" s="53" t="s">
        <v>34</v>
      </c>
      <c r="AC570" s="52" t="s">
        <v>2331</v>
      </c>
      <c r="AD570" s="52" t="s">
        <v>746</v>
      </c>
    </row>
    <row r="571" spans="1:30" ht="51" customHeight="1" x14ac:dyDescent="0.2">
      <c r="A571" s="50" t="s">
        <v>2332</v>
      </c>
      <c r="B571" s="51" t="s">
        <v>742</v>
      </c>
      <c r="C571" s="52" t="s">
        <v>743</v>
      </c>
      <c r="D571" s="52" t="s">
        <v>1113</v>
      </c>
      <c r="E571" s="53" t="s">
        <v>75</v>
      </c>
      <c r="F571" s="54" t="s">
        <v>2333</v>
      </c>
      <c r="G571" s="54" t="s">
        <v>2334</v>
      </c>
      <c r="H571" s="56">
        <v>43880</v>
      </c>
      <c r="I571" s="56">
        <v>44731</v>
      </c>
      <c r="J571" s="57" t="str">
        <f>IF(Ugovori_OPULJP3[[#This Row],[DATUM ZAVRŠETKA OPERACIJE]]&gt;DATE(2024,12,31),"u provedbi","završen")</f>
        <v>završen</v>
      </c>
      <c r="K571" s="55" t="s">
        <v>98</v>
      </c>
      <c r="L571" s="55" t="s">
        <v>98</v>
      </c>
      <c r="M571" s="58">
        <v>0.85</v>
      </c>
      <c r="N571" s="58">
        <v>0.15</v>
      </c>
      <c r="O571" s="59">
        <f>Ugovori_OPULJP3[[#This Row],[Bespovratna sredstva - Ukupno (EU+Nac) HRK
= Ukupna ugovorena vrijednost bespovratnih sredstava]]*Ugovori_OPULJP3[[#This Row],[EU STOPA SUFINANCIRANJA %
EU CO-FINANCING RATE %]]</f>
        <v>1570331.3779999998</v>
      </c>
      <c r="P571" s="60">
        <f>Ugovori_OPULJP3[[#This Row],[Bespovratna sredstva - EU dio - HRK]]/7.5345</f>
        <v>208418.79062976968</v>
      </c>
      <c r="Q571" s="59">
        <f>Ugovori_OPULJP3[[#This Row],[Bespovratna sredstva - Ukupno (EU+Nac) HRK
= Ukupna ugovorena vrijednost bespovratnih sredstava]]*Ugovori_OPULJP3[[#This Row],[STOPA NACIONALNOG SUFINANCIRANJA %]]</f>
        <v>277117.30199999997</v>
      </c>
      <c r="R571" s="60">
        <f>Ugovori_OPULJP3[[#This Row],[Bespovratna sredstva - Nacionalni dio - HRK]]/7.5345</f>
        <v>36779.78658172406</v>
      </c>
      <c r="S571" s="59">
        <v>1847448.68</v>
      </c>
      <c r="T571" s="60">
        <f>Ugovori_OPULJP3[[#This Row],[Bespovratna sredstva - Ukupno (EU+Nac) HRK
= Ukupna ugovorena vrijednost bespovratnih sredstava]]/7.5345</f>
        <v>245198.57721149377</v>
      </c>
      <c r="U571" s="59">
        <v>0</v>
      </c>
      <c r="V571" s="60">
        <f>Ugovori_OPULJP3[[#This Row],[Javni doprinos korisnika - HRK]]/7.5345</f>
        <v>0</v>
      </c>
      <c r="W571" s="59">
        <v>0</v>
      </c>
      <c r="X571" s="60">
        <f>Ugovori_OPULJP3[[#This Row],[Privatni doprinos korisnika - HRK]]/7.5345</f>
        <v>0</v>
      </c>
      <c r="Y571" s="61">
        <v>1847448.68</v>
      </c>
      <c r="Z571" s="62">
        <f>Ugovori_OPULJP3[[#This Row],[UKUPNI PRIHVATLJIVI IZDACI
TOTAL ELIGIBLE EXPENDITURE
= Bespovratna sredstva ukupno + doprinos korisnika
= Ukupni prihvatljivi troškovi
= Ukupna ugovorena vrijednost projekta HRK]]/7.5345</f>
        <v>245198.57721149377</v>
      </c>
      <c r="AA571" s="53" t="s">
        <v>37</v>
      </c>
      <c r="AB571" s="53" t="s">
        <v>34</v>
      </c>
      <c r="AC571" s="52" t="s">
        <v>2335</v>
      </c>
      <c r="AD571" s="52" t="s">
        <v>746</v>
      </c>
    </row>
    <row r="572" spans="1:30" ht="51" customHeight="1" x14ac:dyDescent="0.2">
      <c r="A572" s="50" t="s">
        <v>2336</v>
      </c>
      <c r="B572" s="51" t="s">
        <v>742</v>
      </c>
      <c r="C572" s="52" t="s">
        <v>743</v>
      </c>
      <c r="D572" s="52" t="s">
        <v>1113</v>
      </c>
      <c r="E572" s="53" t="s">
        <v>75</v>
      </c>
      <c r="F572" s="54" t="s">
        <v>2337</v>
      </c>
      <c r="G572" s="54" t="s">
        <v>2338</v>
      </c>
      <c r="H572" s="56">
        <v>43880</v>
      </c>
      <c r="I572" s="56">
        <v>44853</v>
      </c>
      <c r="J572" s="57" t="str">
        <f>IF(Ugovori_OPULJP3[[#This Row],[DATUM ZAVRŠETKA OPERACIJE]]&gt;DATE(2024,12,31),"u provedbi","završen")</f>
        <v>završen</v>
      </c>
      <c r="K572" s="55" t="s">
        <v>103</v>
      </c>
      <c r="L572" s="55" t="s">
        <v>103</v>
      </c>
      <c r="M572" s="58">
        <v>0.85</v>
      </c>
      <c r="N572" s="58">
        <v>0.15</v>
      </c>
      <c r="O572" s="59">
        <f>Ugovori_OPULJP3[[#This Row],[Bespovratna sredstva - Ukupno (EU+Nac) HRK
= Ukupna ugovorena vrijednost bespovratnih sredstava]]*Ugovori_OPULJP3[[#This Row],[EU STOPA SUFINANCIRANJA %
EU CO-FINANCING RATE %]]</f>
        <v>2597426.3620000002</v>
      </c>
      <c r="P572" s="60">
        <f>Ugovori_OPULJP3[[#This Row],[Bespovratna sredstva - EU dio - HRK]]/7.5345</f>
        <v>344737.72141482512</v>
      </c>
      <c r="Q572" s="59">
        <f>Ugovori_OPULJP3[[#This Row],[Bespovratna sredstva - Ukupno (EU+Nac) HRK
= Ukupna ugovorena vrijednost bespovratnih sredstava]]*Ugovori_OPULJP3[[#This Row],[STOPA NACIONALNOG SUFINANCIRANJA %]]</f>
        <v>458369.35800000001</v>
      </c>
      <c r="R572" s="60">
        <f>Ugovori_OPULJP3[[#This Row],[Bespovratna sredstva - Nacionalni dio - HRK]]/7.5345</f>
        <v>60836.068484969139</v>
      </c>
      <c r="S572" s="59">
        <v>3055795.72</v>
      </c>
      <c r="T572" s="60">
        <f>Ugovori_OPULJP3[[#This Row],[Bespovratna sredstva - Ukupno (EU+Nac) HRK
= Ukupna ugovorena vrijednost bespovratnih sredstava]]/7.5345</f>
        <v>405573.78989979427</v>
      </c>
      <c r="U572" s="59">
        <v>0</v>
      </c>
      <c r="V572" s="60">
        <f>Ugovori_OPULJP3[[#This Row],[Javni doprinos korisnika - HRK]]/7.5345</f>
        <v>0</v>
      </c>
      <c r="W572" s="59">
        <v>0</v>
      </c>
      <c r="X572" s="60">
        <f>Ugovori_OPULJP3[[#This Row],[Privatni doprinos korisnika - HRK]]/7.5345</f>
        <v>0</v>
      </c>
      <c r="Y572" s="61">
        <v>3055795.72</v>
      </c>
      <c r="Z572" s="62">
        <f>Ugovori_OPULJP3[[#This Row],[UKUPNI PRIHVATLJIVI IZDACI
TOTAL ELIGIBLE EXPENDITURE
= Bespovratna sredstva ukupno + doprinos korisnika
= Ukupni prihvatljivi troškovi
= Ukupna ugovorena vrijednost projekta HRK]]/7.5345</f>
        <v>405573.78989979427</v>
      </c>
      <c r="AA572" s="53" t="s">
        <v>37</v>
      </c>
      <c r="AB572" s="53" t="s">
        <v>34</v>
      </c>
      <c r="AC572" s="52" t="s">
        <v>1255</v>
      </c>
      <c r="AD572" s="52" t="s">
        <v>746</v>
      </c>
    </row>
    <row r="573" spans="1:30" ht="51" customHeight="1" x14ac:dyDescent="0.2">
      <c r="A573" s="50" t="s">
        <v>2339</v>
      </c>
      <c r="B573" s="51" t="s">
        <v>742</v>
      </c>
      <c r="C573" s="52" t="s">
        <v>743</v>
      </c>
      <c r="D573" s="52" t="s">
        <v>1113</v>
      </c>
      <c r="E573" s="53" t="s">
        <v>75</v>
      </c>
      <c r="F573" s="54" t="s">
        <v>2192</v>
      </c>
      <c r="G573" s="54" t="s">
        <v>2340</v>
      </c>
      <c r="H573" s="56">
        <v>43880</v>
      </c>
      <c r="I573" s="56">
        <v>44731</v>
      </c>
      <c r="J573" s="57" t="str">
        <f>IF(Ugovori_OPULJP3[[#This Row],[DATUM ZAVRŠETKA OPERACIJE]]&gt;DATE(2024,12,31),"u provedbi","završen")</f>
        <v>završen</v>
      </c>
      <c r="K573" s="55" t="s">
        <v>98</v>
      </c>
      <c r="L573" s="55" t="s">
        <v>98</v>
      </c>
      <c r="M573" s="58">
        <v>0.85</v>
      </c>
      <c r="N573" s="58">
        <v>0.15</v>
      </c>
      <c r="O573" s="59">
        <f>Ugovori_OPULJP3[[#This Row],[Bespovratna sredstva - Ukupno (EU+Nac) HRK
= Ukupna ugovorena vrijednost bespovratnih sredstava]]*Ugovori_OPULJP3[[#This Row],[EU STOPA SUFINANCIRANJA %
EU CO-FINANCING RATE %]]</f>
        <v>3569859.0104999999</v>
      </c>
      <c r="P573" s="60">
        <f>Ugovori_OPULJP3[[#This Row],[Bespovratna sredstva - EU dio - HRK]]/7.5345</f>
        <v>473801.71351781802</v>
      </c>
      <c r="Q573" s="59">
        <f>Ugovori_OPULJP3[[#This Row],[Bespovratna sredstva - Ukupno (EU+Nac) HRK
= Ukupna ugovorena vrijednost bespovratnih sredstava]]*Ugovori_OPULJP3[[#This Row],[STOPA NACIONALNOG SUFINANCIRANJA %]]</f>
        <v>629975.11949999991</v>
      </c>
      <c r="R573" s="60">
        <f>Ugovori_OPULJP3[[#This Row],[Bespovratna sredstva - Nacionalni dio - HRK]]/7.5345</f>
        <v>83612.067091379635</v>
      </c>
      <c r="S573" s="59">
        <v>4199834.13</v>
      </c>
      <c r="T573" s="60">
        <f>Ugovori_OPULJP3[[#This Row],[Bespovratna sredstva - Ukupno (EU+Nac) HRK
= Ukupna ugovorena vrijednost bespovratnih sredstava]]/7.5345</f>
        <v>557413.78060919768</v>
      </c>
      <c r="U573" s="59">
        <v>0</v>
      </c>
      <c r="V573" s="60">
        <f>Ugovori_OPULJP3[[#This Row],[Javni doprinos korisnika - HRK]]/7.5345</f>
        <v>0</v>
      </c>
      <c r="W573" s="59">
        <v>0</v>
      </c>
      <c r="X573" s="60">
        <f>Ugovori_OPULJP3[[#This Row],[Privatni doprinos korisnika - HRK]]/7.5345</f>
        <v>0</v>
      </c>
      <c r="Y573" s="61">
        <v>4199834.13</v>
      </c>
      <c r="Z573" s="62">
        <f>Ugovori_OPULJP3[[#This Row],[UKUPNI PRIHVATLJIVI IZDACI
TOTAL ELIGIBLE EXPENDITURE
= Bespovratna sredstva ukupno + doprinos korisnika
= Ukupni prihvatljivi troškovi
= Ukupna ugovorena vrijednost projekta HRK]]/7.5345</f>
        <v>557413.78060919768</v>
      </c>
      <c r="AA573" s="53" t="s">
        <v>37</v>
      </c>
      <c r="AB573" s="53" t="s">
        <v>34</v>
      </c>
      <c r="AC573" s="52" t="s">
        <v>2341</v>
      </c>
      <c r="AD573" s="52" t="s">
        <v>746</v>
      </c>
    </row>
    <row r="574" spans="1:30" ht="51" customHeight="1" x14ac:dyDescent="0.2">
      <c r="A574" s="50" t="s">
        <v>2342</v>
      </c>
      <c r="B574" s="51" t="s">
        <v>742</v>
      </c>
      <c r="C574" s="52" t="s">
        <v>743</v>
      </c>
      <c r="D574" s="52" t="s">
        <v>1113</v>
      </c>
      <c r="E574" s="53" t="s">
        <v>75</v>
      </c>
      <c r="F574" s="54" t="s">
        <v>2192</v>
      </c>
      <c r="G574" s="54" t="s">
        <v>2343</v>
      </c>
      <c r="H574" s="56">
        <v>43880</v>
      </c>
      <c r="I574" s="56">
        <v>44731</v>
      </c>
      <c r="J574" s="57" t="str">
        <f>IF(Ugovori_OPULJP3[[#This Row],[DATUM ZAVRŠETKA OPERACIJE]]&gt;DATE(2024,12,31),"u provedbi","završen")</f>
        <v>završen</v>
      </c>
      <c r="K574" s="55" t="s">
        <v>98</v>
      </c>
      <c r="L574" s="55" t="s">
        <v>98</v>
      </c>
      <c r="M574" s="58">
        <v>0.85</v>
      </c>
      <c r="N574" s="58">
        <v>0.15</v>
      </c>
      <c r="O574" s="59">
        <f>Ugovori_OPULJP3[[#This Row],[Bespovratna sredstva - Ukupno (EU+Nac) HRK
= Ukupna ugovorena vrijednost bespovratnih sredstava]]*Ugovori_OPULJP3[[#This Row],[EU STOPA SUFINANCIRANJA %
EU CO-FINANCING RATE %]]</f>
        <v>1731791.7764999999</v>
      </c>
      <c r="P574" s="60">
        <f>Ugovori_OPULJP3[[#This Row],[Bespovratna sredstva - EU dio - HRK]]/7.5345</f>
        <v>229848.26816643437</v>
      </c>
      <c r="Q574" s="59">
        <f>Ugovori_OPULJP3[[#This Row],[Bespovratna sredstva - Ukupno (EU+Nac) HRK
= Ukupna ugovorena vrijednost bespovratnih sredstava]]*Ugovori_OPULJP3[[#This Row],[STOPA NACIONALNOG SUFINANCIRANJA %]]</f>
        <v>305610.31349999999</v>
      </c>
      <c r="R574" s="60">
        <f>Ugovori_OPULJP3[[#This Row],[Bespovratna sredstva - Nacionalni dio - HRK]]/7.5345</f>
        <v>40561.4590881943</v>
      </c>
      <c r="S574" s="59">
        <v>2037402.09</v>
      </c>
      <c r="T574" s="60">
        <f>Ugovori_OPULJP3[[#This Row],[Bespovratna sredstva - Ukupno (EU+Nac) HRK
= Ukupna ugovorena vrijednost bespovratnih sredstava]]/7.5345</f>
        <v>270409.72725462873</v>
      </c>
      <c r="U574" s="59">
        <v>0</v>
      </c>
      <c r="V574" s="60">
        <f>Ugovori_OPULJP3[[#This Row],[Javni doprinos korisnika - HRK]]/7.5345</f>
        <v>0</v>
      </c>
      <c r="W574" s="59">
        <v>0</v>
      </c>
      <c r="X574" s="60">
        <f>Ugovori_OPULJP3[[#This Row],[Privatni doprinos korisnika - HRK]]/7.5345</f>
        <v>0</v>
      </c>
      <c r="Y574" s="61">
        <v>2037402.09</v>
      </c>
      <c r="Z574" s="62">
        <f>Ugovori_OPULJP3[[#This Row],[UKUPNI PRIHVATLJIVI IZDACI
TOTAL ELIGIBLE EXPENDITURE
= Bespovratna sredstva ukupno + doprinos korisnika
= Ukupni prihvatljivi troškovi
= Ukupna ugovorena vrijednost projekta HRK]]/7.5345</f>
        <v>270409.72725462873</v>
      </c>
      <c r="AA574" s="53" t="s">
        <v>37</v>
      </c>
      <c r="AB574" s="53" t="s">
        <v>34</v>
      </c>
      <c r="AC574" s="52" t="s">
        <v>2344</v>
      </c>
      <c r="AD574" s="52" t="s">
        <v>746</v>
      </c>
    </row>
    <row r="575" spans="1:30" ht="51" customHeight="1" x14ac:dyDescent="0.2">
      <c r="A575" s="50" t="s">
        <v>2345</v>
      </c>
      <c r="B575" s="51" t="s">
        <v>742</v>
      </c>
      <c r="C575" s="52" t="s">
        <v>743</v>
      </c>
      <c r="D575" s="52" t="s">
        <v>1113</v>
      </c>
      <c r="E575" s="53" t="s">
        <v>75</v>
      </c>
      <c r="F575" s="54" t="s">
        <v>2346</v>
      </c>
      <c r="G575" s="54" t="s">
        <v>2347</v>
      </c>
      <c r="H575" s="56">
        <v>43880</v>
      </c>
      <c r="I575" s="56">
        <v>44792</v>
      </c>
      <c r="J575" s="57" t="str">
        <f>IF(Ugovori_OPULJP3[[#This Row],[DATUM ZAVRŠETKA OPERACIJE]]&gt;DATE(2024,12,31),"u provedbi","završen")</f>
        <v>završen</v>
      </c>
      <c r="K575" s="55" t="s">
        <v>424</v>
      </c>
      <c r="L575" s="55" t="s">
        <v>424</v>
      </c>
      <c r="M575" s="58">
        <v>0.85</v>
      </c>
      <c r="N575" s="58">
        <v>0.15</v>
      </c>
      <c r="O575" s="59">
        <f>Ugovori_OPULJP3[[#This Row],[Bespovratna sredstva - Ukupno (EU+Nac) HRK
= Ukupna ugovorena vrijednost bespovratnih sredstava]]*Ugovori_OPULJP3[[#This Row],[EU STOPA SUFINANCIRANJA %
EU CO-FINANCING RATE %]]</f>
        <v>1304563.051</v>
      </c>
      <c r="P575" s="60">
        <f>Ugovori_OPULJP3[[#This Row],[Bespovratna sredstva - EU dio - HRK]]/7.5345</f>
        <v>173145.27188267303</v>
      </c>
      <c r="Q575" s="59">
        <f>Ugovori_OPULJP3[[#This Row],[Bespovratna sredstva - Ukupno (EU+Nac) HRK
= Ukupna ugovorena vrijednost bespovratnih sredstava]]*Ugovori_OPULJP3[[#This Row],[STOPA NACIONALNOG SUFINANCIRANJA %]]</f>
        <v>230217.00899999999</v>
      </c>
      <c r="R575" s="60">
        <f>Ugovori_OPULJP3[[#This Row],[Bespovratna sredstva - Nacionalni dio - HRK]]/7.5345</f>
        <v>30555.047979295239</v>
      </c>
      <c r="S575" s="59">
        <v>1534780.06</v>
      </c>
      <c r="T575" s="60">
        <f>Ugovori_OPULJP3[[#This Row],[Bespovratna sredstva - Ukupno (EU+Nac) HRK
= Ukupna ugovorena vrijednost bespovratnih sredstava]]/7.5345</f>
        <v>203700.31986196828</v>
      </c>
      <c r="U575" s="59">
        <v>0</v>
      </c>
      <c r="V575" s="60">
        <f>Ugovori_OPULJP3[[#This Row],[Javni doprinos korisnika - HRK]]/7.5345</f>
        <v>0</v>
      </c>
      <c r="W575" s="59">
        <v>0</v>
      </c>
      <c r="X575" s="60">
        <f>Ugovori_OPULJP3[[#This Row],[Privatni doprinos korisnika - HRK]]/7.5345</f>
        <v>0</v>
      </c>
      <c r="Y575" s="61">
        <v>1534780.06</v>
      </c>
      <c r="Z575" s="62">
        <f>Ugovori_OPULJP3[[#This Row],[UKUPNI PRIHVATLJIVI IZDACI
TOTAL ELIGIBLE EXPENDITURE
= Bespovratna sredstva ukupno + doprinos korisnika
= Ukupni prihvatljivi troškovi
= Ukupna ugovorena vrijednost projekta HRK]]/7.5345</f>
        <v>203700.31986196828</v>
      </c>
      <c r="AA575" s="53" t="s">
        <v>37</v>
      </c>
      <c r="AB575" s="53" t="s">
        <v>34</v>
      </c>
      <c r="AC575" s="52" t="s">
        <v>2348</v>
      </c>
      <c r="AD575" s="52" t="s">
        <v>746</v>
      </c>
    </row>
    <row r="576" spans="1:30" ht="51" customHeight="1" x14ac:dyDescent="0.2">
      <c r="A576" s="50" t="s">
        <v>2349</v>
      </c>
      <c r="B576" s="51" t="s">
        <v>742</v>
      </c>
      <c r="C576" s="52" t="s">
        <v>743</v>
      </c>
      <c r="D576" s="52" t="s">
        <v>1113</v>
      </c>
      <c r="E576" s="53" t="s">
        <v>75</v>
      </c>
      <c r="F576" s="54" t="s">
        <v>2350</v>
      </c>
      <c r="G576" s="54" t="s">
        <v>2351</v>
      </c>
      <c r="H576" s="56">
        <v>43880</v>
      </c>
      <c r="I576" s="56">
        <v>44792</v>
      </c>
      <c r="J576" s="57" t="str">
        <f>IF(Ugovori_OPULJP3[[#This Row],[DATUM ZAVRŠETKA OPERACIJE]]&gt;DATE(2024,12,31),"u provedbi","završen")</f>
        <v>završen</v>
      </c>
      <c r="K576" s="55" t="s">
        <v>210</v>
      </c>
      <c r="L576" s="55" t="s">
        <v>210</v>
      </c>
      <c r="M576" s="58">
        <v>0.85</v>
      </c>
      <c r="N576" s="58">
        <v>0.15</v>
      </c>
      <c r="O576" s="59">
        <f>Ugovori_OPULJP3[[#This Row],[Bespovratna sredstva - Ukupno (EU+Nac) HRK
= Ukupna ugovorena vrijednost bespovratnih sredstava]]*Ugovori_OPULJP3[[#This Row],[EU STOPA SUFINANCIRANJA %
EU CO-FINANCING RATE %]]</f>
        <v>2972531.6</v>
      </c>
      <c r="P576" s="60">
        <f>Ugovori_OPULJP3[[#This Row],[Bespovratna sredstva - EU dio - HRK]]/7.5345</f>
        <v>394522.74205322185</v>
      </c>
      <c r="Q576" s="59">
        <f>Ugovori_OPULJP3[[#This Row],[Bespovratna sredstva - Ukupno (EU+Nac) HRK
= Ukupna ugovorena vrijednost bespovratnih sredstava]]*Ugovori_OPULJP3[[#This Row],[STOPA NACIONALNOG SUFINANCIRANJA %]]</f>
        <v>524564.4</v>
      </c>
      <c r="R576" s="60">
        <f>Ugovori_OPULJP3[[#This Row],[Bespovratna sredstva - Nacionalni dio - HRK]]/7.5345</f>
        <v>69621.660362333263</v>
      </c>
      <c r="S576" s="59">
        <v>3497096</v>
      </c>
      <c r="T576" s="60">
        <f>Ugovori_OPULJP3[[#This Row],[Bespovratna sredstva - Ukupno (EU+Nac) HRK
= Ukupna ugovorena vrijednost bespovratnih sredstava]]/7.5345</f>
        <v>464144.40241555509</v>
      </c>
      <c r="U576" s="59">
        <v>0</v>
      </c>
      <c r="V576" s="60">
        <f>Ugovori_OPULJP3[[#This Row],[Javni doprinos korisnika - HRK]]/7.5345</f>
        <v>0</v>
      </c>
      <c r="W576" s="59">
        <v>0</v>
      </c>
      <c r="X576" s="60">
        <f>Ugovori_OPULJP3[[#This Row],[Privatni doprinos korisnika - HRK]]/7.5345</f>
        <v>0</v>
      </c>
      <c r="Y576" s="61">
        <v>3497096</v>
      </c>
      <c r="Z576" s="62">
        <f>Ugovori_OPULJP3[[#This Row],[UKUPNI PRIHVATLJIVI IZDACI
TOTAL ELIGIBLE EXPENDITURE
= Bespovratna sredstva ukupno + doprinos korisnika
= Ukupni prihvatljivi troškovi
= Ukupna ugovorena vrijednost projekta HRK]]/7.5345</f>
        <v>464144.40241555509</v>
      </c>
      <c r="AA576" s="53" t="s">
        <v>37</v>
      </c>
      <c r="AB576" s="53" t="s">
        <v>34</v>
      </c>
      <c r="AC576" s="52" t="s">
        <v>1198</v>
      </c>
      <c r="AD576" s="52" t="s">
        <v>746</v>
      </c>
    </row>
    <row r="577" spans="1:30" ht="63.75" customHeight="1" x14ac:dyDescent="0.2">
      <c r="A577" s="50" t="s">
        <v>2352</v>
      </c>
      <c r="B577" s="51" t="s">
        <v>742</v>
      </c>
      <c r="C577" s="52" t="s">
        <v>743</v>
      </c>
      <c r="D577" s="52" t="s">
        <v>1113</v>
      </c>
      <c r="E577" s="53" t="s">
        <v>75</v>
      </c>
      <c r="F577" s="54" t="s">
        <v>2353</v>
      </c>
      <c r="G577" s="54" t="s">
        <v>2354</v>
      </c>
      <c r="H577" s="56">
        <v>43880</v>
      </c>
      <c r="I577" s="56">
        <v>44792</v>
      </c>
      <c r="J577" s="57" t="str">
        <f>IF(Ugovori_OPULJP3[[#This Row],[DATUM ZAVRŠETKA OPERACIJE]]&gt;DATE(2024,12,31),"u provedbi","završen")</f>
        <v>završen</v>
      </c>
      <c r="K577" s="55" t="s">
        <v>98</v>
      </c>
      <c r="L577" s="55" t="s">
        <v>98</v>
      </c>
      <c r="M577" s="58">
        <v>0.85</v>
      </c>
      <c r="N577" s="58">
        <v>0.15</v>
      </c>
      <c r="O577" s="59">
        <f>Ugovori_OPULJP3[[#This Row],[Bespovratna sredstva - Ukupno (EU+Nac) HRK
= Ukupna ugovorena vrijednost bespovratnih sredstava]]*Ugovori_OPULJP3[[#This Row],[EU STOPA SUFINANCIRANJA %
EU CO-FINANCING RATE %]]</f>
        <v>2730711.3429999999</v>
      </c>
      <c r="P577" s="60">
        <f>Ugovori_OPULJP3[[#This Row],[Bespovratna sredstva - EU dio - HRK]]/7.5345</f>
        <v>362427.67841263517</v>
      </c>
      <c r="Q577" s="59">
        <f>Ugovori_OPULJP3[[#This Row],[Bespovratna sredstva - Ukupno (EU+Nac) HRK
= Ukupna ugovorena vrijednost bespovratnih sredstava]]*Ugovori_OPULJP3[[#This Row],[STOPA NACIONALNOG SUFINANCIRANJA %]]</f>
        <v>481890.23699999996</v>
      </c>
      <c r="R577" s="60">
        <f>Ugovori_OPULJP3[[#This Row],[Bespovratna sredstva - Nacionalni dio - HRK]]/7.5345</f>
        <v>63957.825602229736</v>
      </c>
      <c r="S577" s="59">
        <v>3212601.58</v>
      </c>
      <c r="T577" s="60">
        <f>Ugovori_OPULJP3[[#This Row],[Bespovratna sredstva - Ukupno (EU+Nac) HRK
= Ukupna ugovorena vrijednost bespovratnih sredstava]]/7.5345</f>
        <v>426385.50401486491</v>
      </c>
      <c r="U577" s="59">
        <v>0</v>
      </c>
      <c r="V577" s="60">
        <f>Ugovori_OPULJP3[[#This Row],[Javni doprinos korisnika - HRK]]/7.5345</f>
        <v>0</v>
      </c>
      <c r="W577" s="59">
        <v>0</v>
      </c>
      <c r="X577" s="60">
        <f>Ugovori_OPULJP3[[#This Row],[Privatni doprinos korisnika - HRK]]/7.5345</f>
        <v>0</v>
      </c>
      <c r="Y577" s="61">
        <v>3212601.58</v>
      </c>
      <c r="Z577" s="62">
        <f>Ugovori_OPULJP3[[#This Row],[UKUPNI PRIHVATLJIVI IZDACI
TOTAL ELIGIBLE EXPENDITURE
= Bespovratna sredstva ukupno + doprinos korisnika
= Ukupni prihvatljivi troškovi
= Ukupna ugovorena vrijednost projekta HRK]]/7.5345</f>
        <v>426385.50401486491</v>
      </c>
      <c r="AA577" s="53" t="s">
        <v>37</v>
      </c>
      <c r="AB577" s="53" t="s">
        <v>34</v>
      </c>
      <c r="AC577" s="52" t="s">
        <v>2355</v>
      </c>
      <c r="AD577" s="52" t="s">
        <v>746</v>
      </c>
    </row>
    <row r="578" spans="1:30" ht="51" customHeight="1" x14ac:dyDescent="0.2">
      <c r="A578" s="50" t="s">
        <v>2356</v>
      </c>
      <c r="B578" s="51" t="s">
        <v>742</v>
      </c>
      <c r="C578" s="52" t="s">
        <v>743</v>
      </c>
      <c r="D578" s="52" t="s">
        <v>2357</v>
      </c>
      <c r="E578" s="53" t="s">
        <v>75</v>
      </c>
      <c r="F578" s="54" t="s">
        <v>2358</v>
      </c>
      <c r="G578" s="54" t="s">
        <v>1391</v>
      </c>
      <c r="H578" s="56">
        <v>43346</v>
      </c>
      <c r="I578" s="56">
        <v>43893</v>
      </c>
      <c r="J578" s="57" t="str">
        <f>IF(Ugovori_OPULJP3[[#This Row],[DATUM ZAVRŠETKA OPERACIJE]]&gt;DATE(2024,12,31),"u provedbi","završen")</f>
        <v>završen</v>
      </c>
      <c r="K578" s="55" t="s">
        <v>93</v>
      </c>
      <c r="L578" s="55" t="s">
        <v>93</v>
      </c>
      <c r="M578" s="58">
        <v>0.85</v>
      </c>
      <c r="N578" s="58">
        <v>0.15</v>
      </c>
      <c r="O578" s="59">
        <f>Ugovori_OPULJP3[[#This Row],[Bespovratna sredstva - Ukupno (EU+Nac) HRK
= Ukupna ugovorena vrijednost bespovratnih sredstava]]*Ugovori_OPULJP3[[#This Row],[EU STOPA SUFINANCIRANJA %
EU CO-FINANCING RATE %]]</f>
        <v>801776.90749999997</v>
      </c>
      <c r="P578" s="60">
        <f>Ugovori_OPULJP3[[#This Row],[Bespovratna sredstva - EU dio - HRK]]/7.5345</f>
        <v>106414.08288539384</v>
      </c>
      <c r="Q578" s="59">
        <f>Ugovori_OPULJP3[[#This Row],[Bespovratna sredstva - Ukupno (EU+Nac) HRK
= Ukupna ugovorena vrijednost bespovratnih sredstava]]*Ugovori_OPULJP3[[#This Row],[STOPA NACIONALNOG SUFINANCIRANJA %]]</f>
        <v>141490.04249999998</v>
      </c>
      <c r="R578" s="60">
        <f>Ugovori_OPULJP3[[#This Row],[Bespovratna sredstva - Nacionalni dio - HRK]]/7.5345</f>
        <v>18778.955803304794</v>
      </c>
      <c r="S578" s="59">
        <v>943266.95</v>
      </c>
      <c r="T578" s="60">
        <f>Ugovori_OPULJP3[[#This Row],[Bespovratna sredstva - Ukupno (EU+Nac) HRK
= Ukupna ugovorena vrijednost bespovratnih sredstava]]/7.5345</f>
        <v>125193.03868869864</v>
      </c>
      <c r="U578" s="59">
        <v>0</v>
      </c>
      <c r="V578" s="60">
        <f>Ugovori_OPULJP3[[#This Row],[Javni doprinos korisnika - HRK]]/7.5345</f>
        <v>0</v>
      </c>
      <c r="W578" s="59">
        <v>0</v>
      </c>
      <c r="X578" s="60">
        <f>Ugovori_OPULJP3[[#This Row],[Privatni doprinos korisnika - HRK]]/7.5345</f>
        <v>0</v>
      </c>
      <c r="Y578" s="61">
        <v>943266.95</v>
      </c>
      <c r="Z578" s="62">
        <f>Ugovori_OPULJP3[[#This Row],[UKUPNI PRIHVATLJIVI IZDACI
TOTAL ELIGIBLE EXPENDITURE
= Bespovratna sredstva ukupno + doprinos korisnika
= Ukupni prihvatljivi troškovi
= Ukupna ugovorena vrijednost projekta HRK]]/7.5345</f>
        <v>125193.03868869864</v>
      </c>
      <c r="AA578" s="53" t="s">
        <v>37</v>
      </c>
      <c r="AB578" s="53" t="s">
        <v>34</v>
      </c>
      <c r="AC578" s="52" t="s">
        <v>2359</v>
      </c>
      <c r="AD578" s="52" t="s">
        <v>746</v>
      </c>
    </row>
    <row r="579" spans="1:30" ht="51" customHeight="1" x14ac:dyDescent="0.2">
      <c r="A579" s="50" t="s">
        <v>2360</v>
      </c>
      <c r="B579" s="51" t="s">
        <v>742</v>
      </c>
      <c r="C579" s="52" t="s">
        <v>743</v>
      </c>
      <c r="D579" s="52" t="s">
        <v>2357</v>
      </c>
      <c r="E579" s="53" t="s">
        <v>75</v>
      </c>
      <c r="F579" s="54" t="s">
        <v>2361</v>
      </c>
      <c r="G579" s="54" t="s">
        <v>274</v>
      </c>
      <c r="H579" s="56">
        <v>43344</v>
      </c>
      <c r="I579" s="56">
        <v>43891</v>
      </c>
      <c r="J579" s="57" t="str">
        <f>IF(Ugovori_OPULJP3[[#This Row],[DATUM ZAVRŠETKA OPERACIJE]]&gt;DATE(2024,12,31),"u provedbi","završen")</f>
        <v>završen</v>
      </c>
      <c r="K579" s="55" t="s">
        <v>93</v>
      </c>
      <c r="L579" s="55" t="s">
        <v>93</v>
      </c>
      <c r="M579" s="58">
        <v>0.85</v>
      </c>
      <c r="N579" s="58">
        <v>0.15</v>
      </c>
      <c r="O579" s="59">
        <f>Ugovori_OPULJP3[[#This Row],[Bespovratna sredstva - Ukupno (EU+Nac) HRK
= Ukupna ugovorena vrijednost bespovratnih sredstava]]*Ugovori_OPULJP3[[#This Row],[EU STOPA SUFINANCIRANJA %
EU CO-FINANCING RATE %]]</f>
        <v>676319.5</v>
      </c>
      <c r="P579" s="60">
        <f>Ugovori_OPULJP3[[#This Row],[Bespovratna sredstva - EU dio - HRK]]/7.5345</f>
        <v>89763.02342557568</v>
      </c>
      <c r="Q579" s="59">
        <f>Ugovori_OPULJP3[[#This Row],[Bespovratna sredstva - Ukupno (EU+Nac) HRK
= Ukupna ugovorena vrijednost bespovratnih sredstava]]*Ugovori_OPULJP3[[#This Row],[STOPA NACIONALNOG SUFINANCIRANJA %]]</f>
        <v>119350.5</v>
      </c>
      <c r="R579" s="60">
        <f>Ugovori_OPULJP3[[#This Row],[Bespovratna sredstva - Nacionalni dio - HRK]]/7.5345</f>
        <v>15840.533545689826</v>
      </c>
      <c r="S579" s="59">
        <v>795670</v>
      </c>
      <c r="T579" s="60">
        <f>Ugovori_OPULJP3[[#This Row],[Bespovratna sredstva - Ukupno (EU+Nac) HRK
= Ukupna ugovorena vrijednost bespovratnih sredstava]]/7.5345</f>
        <v>105603.55697126551</v>
      </c>
      <c r="U579" s="59">
        <v>0</v>
      </c>
      <c r="V579" s="60">
        <f>Ugovori_OPULJP3[[#This Row],[Javni doprinos korisnika - HRK]]/7.5345</f>
        <v>0</v>
      </c>
      <c r="W579" s="59">
        <v>0</v>
      </c>
      <c r="X579" s="60">
        <f>Ugovori_OPULJP3[[#This Row],[Privatni doprinos korisnika - HRK]]/7.5345</f>
        <v>0</v>
      </c>
      <c r="Y579" s="61">
        <v>795670</v>
      </c>
      <c r="Z579" s="62">
        <f>Ugovori_OPULJP3[[#This Row],[UKUPNI PRIHVATLJIVI IZDACI
TOTAL ELIGIBLE EXPENDITURE
= Bespovratna sredstva ukupno + doprinos korisnika
= Ukupni prihvatljivi troškovi
= Ukupna ugovorena vrijednost projekta HRK]]/7.5345</f>
        <v>105603.55697126551</v>
      </c>
      <c r="AA579" s="53" t="s">
        <v>37</v>
      </c>
      <c r="AB579" s="53" t="s">
        <v>34</v>
      </c>
      <c r="AC579" s="52" t="s">
        <v>2362</v>
      </c>
      <c r="AD579" s="52" t="s">
        <v>746</v>
      </c>
    </row>
    <row r="580" spans="1:30" ht="51" customHeight="1" x14ac:dyDescent="0.2">
      <c r="A580" s="50" t="s">
        <v>2363</v>
      </c>
      <c r="B580" s="51" t="s">
        <v>742</v>
      </c>
      <c r="C580" s="52" t="s">
        <v>743</v>
      </c>
      <c r="D580" s="52" t="s">
        <v>2357</v>
      </c>
      <c r="E580" s="53" t="s">
        <v>75</v>
      </c>
      <c r="F580" s="54" t="s">
        <v>2364</v>
      </c>
      <c r="G580" s="71" t="s">
        <v>180</v>
      </c>
      <c r="H580" s="56">
        <v>43344</v>
      </c>
      <c r="I580" s="56">
        <v>43891</v>
      </c>
      <c r="J580" s="57" t="str">
        <f>IF(Ugovori_OPULJP3[[#This Row],[DATUM ZAVRŠETKA OPERACIJE]]&gt;DATE(2024,12,31),"u provedbi","završen")</f>
        <v>završen</v>
      </c>
      <c r="K580" s="55" t="s">
        <v>2365</v>
      </c>
      <c r="L580" s="55" t="s">
        <v>36</v>
      </c>
      <c r="M580" s="58">
        <v>0.85</v>
      </c>
      <c r="N580" s="58">
        <v>0.15</v>
      </c>
      <c r="O580" s="59">
        <f>Ugovori_OPULJP3[[#This Row],[Bespovratna sredstva - Ukupno (EU+Nac) HRK
= Ukupna ugovorena vrijednost bespovratnih sredstava]]*Ugovori_OPULJP3[[#This Row],[EU STOPA SUFINANCIRANJA %
EU CO-FINANCING RATE %]]</f>
        <v>784891.86149999988</v>
      </c>
      <c r="P580" s="60">
        <f>Ugovori_OPULJP3[[#This Row],[Bespovratna sredstva - EU dio - HRK]]/7.5345</f>
        <v>104173.05216006369</v>
      </c>
      <c r="Q580" s="59">
        <f>Ugovori_OPULJP3[[#This Row],[Bespovratna sredstva - Ukupno (EU+Nac) HRK
= Ukupna ugovorena vrijednost bespovratnih sredstava]]*Ugovori_OPULJP3[[#This Row],[STOPA NACIONALNOG SUFINANCIRANJA %]]</f>
        <v>138510.32849999997</v>
      </c>
      <c r="R580" s="60">
        <f>Ugovori_OPULJP3[[#This Row],[Bespovratna sredstva - Nacionalni dio - HRK]]/7.5345</f>
        <v>18383.479792952414</v>
      </c>
      <c r="S580" s="59">
        <v>923402.19</v>
      </c>
      <c r="T580" s="60">
        <f>Ugovori_OPULJP3[[#This Row],[Bespovratna sredstva - Ukupno (EU+Nac) HRK
= Ukupna ugovorena vrijednost bespovratnih sredstava]]/7.5345</f>
        <v>122556.53195301611</v>
      </c>
      <c r="U580" s="59">
        <v>0</v>
      </c>
      <c r="V580" s="60">
        <f>Ugovori_OPULJP3[[#This Row],[Javni doprinos korisnika - HRK]]/7.5345</f>
        <v>0</v>
      </c>
      <c r="W580" s="59">
        <v>0</v>
      </c>
      <c r="X580" s="60">
        <f>Ugovori_OPULJP3[[#This Row],[Privatni doprinos korisnika - HRK]]/7.5345</f>
        <v>0</v>
      </c>
      <c r="Y580" s="61">
        <v>923402.19</v>
      </c>
      <c r="Z580" s="62">
        <f>Ugovori_OPULJP3[[#This Row],[UKUPNI PRIHVATLJIVI IZDACI
TOTAL ELIGIBLE EXPENDITURE
= Bespovratna sredstva ukupno + doprinos korisnika
= Ukupni prihvatljivi troškovi
= Ukupna ugovorena vrijednost projekta HRK]]/7.5345</f>
        <v>122556.53195301611</v>
      </c>
      <c r="AA580" s="53" t="s">
        <v>37</v>
      </c>
      <c r="AB580" s="53" t="s">
        <v>34</v>
      </c>
      <c r="AC580" s="52" t="s">
        <v>2366</v>
      </c>
      <c r="AD580" s="52" t="s">
        <v>746</v>
      </c>
    </row>
    <row r="581" spans="1:30" ht="51" customHeight="1" x14ac:dyDescent="0.2">
      <c r="A581" s="50" t="s">
        <v>2367</v>
      </c>
      <c r="B581" s="51" t="s">
        <v>742</v>
      </c>
      <c r="C581" s="52" t="s">
        <v>743</v>
      </c>
      <c r="D581" s="52" t="s">
        <v>2357</v>
      </c>
      <c r="E581" s="53" t="s">
        <v>75</v>
      </c>
      <c r="F581" s="54" t="s">
        <v>2368</v>
      </c>
      <c r="G581" s="54" t="s">
        <v>2201</v>
      </c>
      <c r="H581" s="56">
        <v>43344</v>
      </c>
      <c r="I581" s="56">
        <v>43952</v>
      </c>
      <c r="J581" s="57" t="str">
        <f>IF(Ugovori_OPULJP3[[#This Row],[DATUM ZAVRŠETKA OPERACIJE]]&gt;DATE(2024,12,31),"u provedbi","završen")</f>
        <v>završen</v>
      </c>
      <c r="K581" s="55" t="s">
        <v>2369</v>
      </c>
      <c r="L581" s="55" t="s">
        <v>36</v>
      </c>
      <c r="M581" s="58">
        <v>0.85</v>
      </c>
      <c r="N581" s="58">
        <v>0.15</v>
      </c>
      <c r="O581" s="59">
        <f>Ugovori_OPULJP3[[#This Row],[Bespovratna sredstva - Ukupno (EU+Nac) HRK
= Ukupna ugovorena vrijednost bespovratnih sredstava]]*Ugovori_OPULJP3[[#This Row],[EU STOPA SUFINANCIRANJA %
EU CO-FINANCING RATE %]]</f>
        <v>841866.60499999998</v>
      </c>
      <c r="P581" s="60">
        <f>Ugovori_OPULJP3[[#This Row],[Bespovratna sredstva - EU dio - HRK]]/7.5345</f>
        <v>111734.90012608666</v>
      </c>
      <c r="Q581" s="59">
        <f>Ugovori_OPULJP3[[#This Row],[Bespovratna sredstva - Ukupno (EU+Nac) HRK
= Ukupna ugovorena vrijednost bespovratnih sredstava]]*Ugovori_OPULJP3[[#This Row],[STOPA NACIONALNOG SUFINANCIRANJA %]]</f>
        <v>148564.69500000001</v>
      </c>
      <c r="R581" s="60">
        <f>Ugovori_OPULJP3[[#This Row],[Bespovratna sredstva - Nacionalni dio - HRK]]/7.5345</f>
        <v>19717.923551662352</v>
      </c>
      <c r="S581" s="59">
        <v>990431.3</v>
      </c>
      <c r="T581" s="60">
        <f>Ugovori_OPULJP3[[#This Row],[Bespovratna sredstva - Ukupno (EU+Nac) HRK
= Ukupna ugovorena vrijednost bespovratnih sredstava]]/7.5345</f>
        <v>131452.82367774902</v>
      </c>
      <c r="U581" s="59">
        <v>0</v>
      </c>
      <c r="V581" s="60">
        <f>Ugovori_OPULJP3[[#This Row],[Javni doprinos korisnika - HRK]]/7.5345</f>
        <v>0</v>
      </c>
      <c r="W581" s="59">
        <v>0</v>
      </c>
      <c r="X581" s="60">
        <f>Ugovori_OPULJP3[[#This Row],[Privatni doprinos korisnika - HRK]]/7.5345</f>
        <v>0</v>
      </c>
      <c r="Y581" s="61">
        <v>990431.3</v>
      </c>
      <c r="Z581" s="62">
        <f>Ugovori_OPULJP3[[#This Row],[UKUPNI PRIHVATLJIVI IZDACI
TOTAL ELIGIBLE EXPENDITURE
= Bespovratna sredstva ukupno + doprinos korisnika
= Ukupni prihvatljivi troškovi
= Ukupna ugovorena vrijednost projekta HRK]]/7.5345</f>
        <v>131452.82367774902</v>
      </c>
      <c r="AA581" s="53" t="s">
        <v>37</v>
      </c>
      <c r="AB581" s="53" t="s">
        <v>34</v>
      </c>
      <c r="AC581" s="52" t="s">
        <v>2370</v>
      </c>
      <c r="AD581" s="52" t="s">
        <v>746</v>
      </c>
    </row>
    <row r="582" spans="1:30" ht="51" customHeight="1" x14ac:dyDescent="0.2">
      <c r="A582" s="50" t="s">
        <v>2371</v>
      </c>
      <c r="B582" s="51" t="s">
        <v>742</v>
      </c>
      <c r="C582" s="52" t="s">
        <v>743</v>
      </c>
      <c r="D582" s="52" t="s">
        <v>2357</v>
      </c>
      <c r="E582" s="53" t="s">
        <v>75</v>
      </c>
      <c r="F582" s="54" t="s">
        <v>2372</v>
      </c>
      <c r="G582" s="54" t="s">
        <v>2373</v>
      </c>
      <c r="H582" s="56">
        <v>43344</v>
      </c>
      <c r="I582" s="56">
        <v>44075</v>
      </c>
      <c r="J582" s="57" t="str">
        <f>IF(Ugovori_OPULJP3[[#This Row],[DATUM ZAVRŠETKA OPERACIJE]]&gt;DATE(2024,12,31),"u provedbi","završen")</f>
        <v>završen</v>
      </c>
      <c r="K582" s="55" t="s">
        <v>2374</v>
      </c>
      <c r="L582" s="55" t="s">
        <v>36</v>
      </c>
      <c r="M582" s="58">
        <v>0.85</v>
      </c>
      <c r="N582" s="58">
        <v>0.15</v>
      </c>
      <c r="O582" s="59">
        <f>Ugovori_OPULJP3[[#This Row],[Bespovratna sredstva - Ukupno (EU+Nac) HRK
= Ukupna ugovorena vrijednost bespovratnih sredstava]]*Ugovori_OPULJP3[[#This Row],[EU STOPA SUFINANCIRANJA %
EU CO-FINANCING RATE %]]</f>
        <v>1274385.1779999998</v>
      </c>
      <c r="P582" s="60">
        <f>Ugovori_OPULJP3[[#This Row],[Bespovratna sredstva - EU dio - HRK]]/7.5345</f>
        <v>169139.97982613309</v>
      </c>
      <c r="Q582" s="59">
        <f>Ugovori_OPULJP3[[#This Row],[Bespovratna sredstva - Ukupno (EU+Nac) HRK
= Ukupna ugovorena vrijednost bespovratnih sredstava]]*Ugovori_OPULJP3[[#This Row],[STOPA NACIONALNOG SUFINANCIRANJA %]]</f>
        <v>224891.50199999998</v>
      </c>
      <c r="R582" s="60">
        <f>Ugovori_OPULJP3[[#This Row],[Bespovratna sredstva - Nacionalni dio - HRK]]/7.5345</f>
        <v>29848.231734023488</v>
      </c>
      <c r="S582" s="59">
        <v>1499276.68</v>
      </c>
      <c r="T582" s="60">
        <f>Ugovori_OPULJP3[[#This Row],[Bespovratna sredstva - Ukupno (EU+Nac) HRK
= Ukupna ugovorena vrijednost bespovratnih sredstava]]/7.5345</f>
        <v>198988.2115601566</v>
      </c>
      <c r="U582" s="59">
        <v>0</v>
      </c>
      <c r="V582" s="60">
        <f>Ugovori_OPULJP3[[#This Row],[Javni doprinos korisnika - HRK]]/7.5345</f>
        <v>0</v>
      </c>
      <c r="W582" s="59">
        <v>0</v>
      </c>
      <c r="X582" s="60">
        <f>Ugovori_OPULJP3[[#This Row],[Privatni doprinos korisnika - HRK]]/7.5345</f>
        <v>0</v>
      </c>
      <c r="Y582" s="61">
        <v>1499276.68</v>
      </c>
      <c r="Z582" s="62">
        <f>Ugovori_OPULJP3[[#This Row],[UKUPNI PRIHVATLJIVI IZDACI
TOTAL ELIGIBLE EXPENDITURE
= Bespovratna sredstva ukupno + doprinos korisnika
= Ukupni prihvatljivi troškovi
= Ukupna ugovorena vrijednost projekta HRK]]/7.5345</f>
        <v>198988.2115601566</v>
      </c>
      <c r="AA582" s="53" t="s">
        <v>37</v>
      </c>
      <c r="AB582" s="53" t="s">
        <v>34</v>
      </c>
      <c r="AC582" s="52" t="s">
        <v>2375</v>
      </c>
      <c r="AD582" s="52" t="s">
        <v>746</v>
      </c>
    </row>
    <row r="583" spans="1:30" ht="51" customHeight="1" x14ac:dyDescent="0.2">
      <c r="A583" s="50" t="s">
        <v>2376</v>
      </c>
      <c r="B583" s="51" t="s">
        <v>742</v>
      </c>
      <c r="C583" s="52" t="s">
        <v>743</v>
      </c>
      <c r="D583" s="52" t="s">
        <v>2357</v>
      </c>
      <c r="E583" s="53" t="s">
        <v>75</v>
      </c>
      <c r="F583" s="54" t="s">
        <v>2377</v>
      </c>
      <c r="G583" s="54" t="s">
        <v>1170</v>
      </c>
      <c r="H583" s="56">
        <v>43557</v>
      </c>
      <c r="I583" s="56">
        <v>44167</v>
      </c>
      <c r="J583" s="57" t="str">
        <f>IF(Ugovori_OPULJP3[[#This Row],[DATUM ZAVRŠETKA OPERACIJE]]&gt;DATE(2024,12,31),"u provedbi","završen")</f>
        <v>završen</v>
      </c>
      <c r="K583" s="55" t="s">
        <v>332</v>
      </c>
      <c r="L583" s="55" t="s">
        <v>332</v>
      </c>
      <c r="M583" s="58">
        <v>0.85</v>
      </c>
      <c r="N583" s="58">
        <v>0.15</v>
      </c>
      <c r="O583" s="59">
        <f>Ugovori_OPULJP3[[#This Row],[Bespovratna sredstva - Ukupno (EU+Nac) HRK
= Ukupna ugovorena vrijednost bespovratnih sredstava]]*Ugovori_OPULJP3[[#This Row],[EU STOPA SUFINANCIRANJA %
EU CO-FINANCING RATE %]]</f>
        <v>1172715.4454999999</v>
      </c>
      <c r="P583" s="60">
        <f>Ugovori_OPULJP3[[#This Row],[Bespovratna sredstva - EU dio - HRK]]/7.5345</f>
        <v>155646.08739796933</v>
      </c>
      <c r="Q583" s="59">
        <f>Ugovori_OPULJP3[[#This Row],[Bespovratna sredstva - Ukupno (EU+Nac) HRK
= Ukupna ugovorena vrijednost bespovratnih sredstava]]*Ugovori_OPULJP3[[#This Row],[STOPA NACIONALNOG SUFINANCIRANJA %]]</f>
        <v>206949.78449999998</v>
      </c>
      <c r="R583" s="60">
        <f>Ugovori_OPULJP3[[#This Row],[Bespovratna sredstva - Nacionalni dio - HRK]]/7.5345</f>
        <v>27466.956599641646</v>
      </c>
      <c r="S583" s="59">
        <v>1379665.23</v>
      </c>
      <c r="T583" s="60">
        <f>Ugovori_OPULJP3[[#This Row],[Bespovratna sredstva - Ukupno (EU+Nac) HRK
= Ukupna ugovorena vrijednost bespovratnih sredstava]]/7.5345</f>
        <v>183113.04399761098</v>
      </c>
      <c r="U583" s="59">
        <v>0</v>
      </c>
      <c r="V583" s="60">
        <f>Ugovori_OPULJP3[[#This Row],[Javni doprinos korisnika - HRK]]/7.5345</f>
        <v>0</v>
      </c>
      <c r="W583" s="59">
        <v>0</v>
      </c>
      <c r="X583" s="60">
        <f>Ugovori_OPULJP3[[#This Row],[Privatni doprinos korisnika - HRK]]/7.5345</f>
        <v>0</v>
      </c>
      <c r="Y583" s="61">
        <v>1379665.23</v>
      </c>
      <c r="Z583" s="62">
        <f>Ugovori_OPULJP3[[#This Row],[UKUPNI PRIHVATLJIVI IZDACI
TOTAL ELIGIBLE EXPENDITURE
= Bespovratna sredstva ukupno + doprinos korisnika
= Ukupni prihvatljivi troškovi
= Ukupna ugovorena vrijednost projekta HRK]]/7.5345</f>
        <v>183113.04399761098</v>
      </c>
      <c r="AA583" s="53" t="s">
        <v>37</v>
      </c>
      <c r="AB583" s="53" t="s">
        <v>34</v>
      </c>
      <c r="AC583" s="52" t="s">
        <v>2378</v>
      </c>
      <c r="AD583" s="52" t="s">
        <v>746</v>
      </c>
    </row>
    <row r="584" spans="1:30" ht="51" customHeight="1" x14ac:dyDescent="0.2">
      <c r="A584" s="50" t="s">
        <v>2379</v>
      </c>
      <c r="B584" s="51" t="s">
        <v>742</v>
      </c>
      <c r="C584" s="52" t="s">
        <v>743</v>
      </c>
      <c r="D584" s="52" t="s">
        <v>2357</v>
      </c>
      <c r="E584" s="53" t="s">
        <v>75</v>
      </c>
      <c r="F584" s="54" t="s">
        <v>2380</v>
      </c>
      <c r="G584" s="54" t="s">
        <v>214</v>
      </c>
      <c r="H584" s="56">
        <v>43263</v>
      </c>
      <c r="I584" s="56">
        <v>43994</v>
      </c>
      <c r="J584" s="57" t="str">
        <f>IF(Ugovori_OPULJP3[[#This Row],[DATUM ZAVRŠETKA OPERACIJE]]&gt;DATE(2024,12,31),"u provedbi","završen")</f>
        <v>završen</v>
      </c>
      <c r="K584" s="55" t="s">
        <v>2381</v>
      </c>
      <c r="L584" s="55" t="s">
        <v>36</v>
      </c>
      <c r="M584" s="58">
        <v>0.85</v>
      </c>
      <c r="N584" s="58">
        <v>0.15</v>
      </c>
      <c r="O584" s="59">
        <f>Ugovori_OPULJP3[[#This Row],[Bespovratna sredstva - Ukupno (EU+Nac) HRK
= Ukupna ugovorena vrijednost bespovratnih sredstava]]*Ugovori_OPULJP3[[#This Row],[EU STOPA SUFINANCIRANJA %
EU CO-FINANCING RATE %]]</f>
        <v>1274166.4305</v>
      </c>
      <c r="P584" s="60">
        <f>Ugovori_OPULJP3[[#This Row],[Bespovratna sredstva - EU dio - HRK]]/7.5345</f>
        <v>169110.94704359944</v>
      </c>
      <c r="Q584" s="59">
        <f>Ugovori_OPULJP3[[#This Row],[Bespovratna sredstva - Ukupno (EU+Nac) HRK
= Ukupna ugovorena vrijednost bespovratnih sredstava]]*Ugovori_OPULJP3[[#This Row],[STOPA NACIONALNOG SUFINANCIRANJA %]]</f>
        <v>224852.8995</v>
      </c>
      <c r="R584" s="60">
        <f>Ugovori_OPULJP3[[#This Row],[Bespovratna sredstva - Nacionalni dio - HRK]]/7.5345</f>
        <v>29843.108301811666</v>
      </c>
      <c r="S584" s="59">
        <v>1499019.33</v>
      </c>
      <c r="T584" s="60">
        <f>Ugovori_OPULJP3[[#This Row],[Bespovratna sredstva - Ukupno (EU+Nac) HRK
= Ukupna ugovorena vrijednost bespovratnih sredstava]]/7.5345</f>
        <v>198954.05534541112</v>
      </c>
      <c r="U584" s="59">
        <v>0</v>
      </c>
      <c r="V584" s="60">
        <f>Ugovori_OPULJP3[[#This Row],[Javni doprinos korisnika - HRK]]/7.5345</f>
        <v>0</v>
      </c>
      <c r="W584" s="59">
        <v>0</v>
      </c>
      <c r="X584" s="60">
        <f>Ugovori_OPULJP3[[#This Row],[Privatni doprinos korisnika - HRK]]/7.5345</f>
        <v>0</v>
      </c>
      <c r="Y584" s="61">
        <v>1499019.33</v>
      </c>
      <c r="Z584" s="62">
        <f>Ugovori_OPULJP3[[#This Row],[UKUPNI PRIHVATLJIVI IZDACI
TOTAL ELIGIBLE EXPENDITURE
= Bespovratna sredstva ukupno + doprinos korisnika
= Ukupni prihvatljivi troškovi
= Ukupna ugovorena vrijednost projekta HRK]]/7.5345</f>
        <v>198954.05534541112</v>
      </c>
      <c r="AA584" s="53" t="s">
        <v>37</v>
      </c>
      <c r="AB584" s="53" t="s">
        <v>34</v>
      </c>
      <c r="AC584" s="52" t="s">
        <v>2382</v>
      </c>
      <c r="AD584" s="52" t="s">
        <v>746</v>
      </c>
    </row>
    <row r="585" spans="1:30" ht="51" customHeight="1" x14ac:dyDescent="0.2">
      <c r="A585" s="50" t="s">
        <v>2383</v>
      </c>
      <c r="B585" s="51" t="s">
        <v>742</v>
      </c>
      <c r="C585" s="52" t="s">
        <v>743</v>
      </c>
      <c r="D585" s="52" t="s">
        <v>2357</v>
      </c>
      <c r="E585" s="53" t="s">
        <v>75</v>
      </c>
      <c r="F585" s="54" t="s">
        <v>2309</v>
      </c>
      <c r="G585" s="54" t="s">
        <v>2384</v>
      </c>
      <c r="H585" s="56">
        <v>43266</v>
      </c>
      <c r="I585" s="56">
        <v>43997</v>
      </c>
      <c r="J585" s="57" t="str">
        <f>IF(Ugovori_OPULJP3[[#This Row],[DATUM ZAVRŠETKA OPERACIJE]]&gt;DATE(2024,12,31),"u provedbi","završen")</f>
        <v>završen</v>
      </c>
      <c r="K585" s="55" t="s">
        <v>83</v>
      </c>
      <c r="L585" s="55" t="s">
        <v>83</v>
      </c>
      <c r="M585" s="58">
        <v>0.85</v>
      </c>
      <c r="N585" s="58">
        <v>0.15</v>
      </c>
      <c r="O585" s="59">
        <f>Ugovori_OPULJP3[[#This Row],[Bespovratna sredstva - Ukupno (EU+Nac) HRK
= Ukupna ugovorena vrijednost bespovratnih sredstava]]*Ugovori_OPULJP3[[#This Row],[EU STOPA SUFINANCIRANJA %
EU CO-FINANCING RATE %]]</f>
        <v>1066469.5</v>
      </c>
      <c r="P585" s="60">
        <f>Ugovori_OPULJP3[[#This Row],[Bespovratna sredstva - EU dio - HRK]]/7.5345</f>
        <v>141544.82712854203</v>
      </c>
      <c r="Q585" s="59">
        <f>Ugovori_OPULJP3[[#This Row],[Bespovratna sredstva - Ukupno (EU+Nac) HRK
= Ukupna ugovorena vrijednost bespovratnih sredstava]]*Ugovori_OPULJP3[[#This Row],[STOPA NACIONALNOG SUFINANCIRANJA %]]</f>
        <v>188200.5</v>
      </c>
      <c r="R585" s="60">
        <f>Ugovori_OPULJP3[[#This Row],[Bespovratna sredstva - Nacionalni dio - HRK]]/7.5345</f>
        <v>24978.498905036828</v>
      </c>
      <c r="S585" s="59">
        <v>1254670</v>
      </c>
      <c r="T585" s="60">
        <f>Ugovori_OPULJP3[[#This Row],[Bespovratna sredstva - Ukupno (EU+Nac) HRK
= Ukupna ugovorena vrijednost bespovratnih sredstava]]/7.5345</f>
        <v>166523.32603357887</v>
      </c>
      <c r="U585" s="59">
        <v>0</v>
      </c>
      <c r="V585" s="60">
        <f>Ugovori_OPULJP3[[#This Row],[Javni doprinos korisnika - HRK]]/7.5345</f>
        <v>0</v>
      </c>
      <c r="W585" s="59">
        <v>0</v>
      </c>
      <c r="X585" s="60">
        <f>Ugovori_OPULJP3[[#This Row],[Privatni doprinos korisnika - HRK]]/7.5345</f>
        <v>0</v>
      </c>
      <c r="Y585" s="61">
        <v>1254670</v>
      </c>
      <c r="Z585" s="62">
        <f>Ugovori_OPULJP3[[#This Row],[UKUPNI PRIHVATLJIVI IZDACI
TOTAL ELIGIBLE EXPENDITURE
= Bespovratna sredstva ukupno + doprinos korisnika
= Ukupni prihvatljivi troškovi
= Ukupna ugovorena vrijednost projekta HRK]]/7.5345</f>
        <v>166523.32603357887</v>
      </c>
      <c r="AA585" s="53" t="s">
        <v>37</v>
      </c>
      <c r="AB585" s="53" t="s">
        <v>34</v>
      </c>
      <c r="AC585" s="52" t="s">
        <v>2385</v>
      </c>
      <c r="AD585" s="52" t="s">
        <v>746</v>
      </c>
    </row>
    <row r="586" spans="1:30" ht="51" customHeight="1" x14ac:dyDescent="0.2">
      <c r="A586" s="50" t="s">
        <v>2386</v>
      </c>
      <c r="B586" s="51" t="s">
        <v>742</v>
      </c>
      <c r="C586" s="52" t="s">
        <v>743</v>
      </c>
      <c r="D586" s="52" t="s">
        <v>2357</v>
      </c>
      <c r="E586" s="53" t="s">
        <v>75</v>
      </c>
      <c r="F586" s="54" t="s">
        <v>2387</v>
      </c>
      <c r="G586" s="54" t="s">
        <v>1430</v>
      </c>
      <c r="H586" s="56">
        <v>43346</v>
      </c>
      <c r="I586" s="56">
        <v>44077</v>
      </c>
      <c r="J586" s="57" t="str">
        <f>IF(Ugovori_OPULJP3[[#This Row],[DATUM ZAVRŠETKA OPERACIJE]]&gt;DATE(2024,12,31),"u provedbi","završen")</f>
        <v>završen</v>
      </c>
      <c r="K586" s="55" t="s">
        <v>98</v>
      </c>
      <c r="L586" s="55" t="s">
        <v>98</v>
      </c>
      <c r="M586" s="58">
        <v>0.85</v>
      </c>
      <c r="N586" s="58">
        <v>0.15</v>
      </c>
      <c r="O586" s="59">
        <f>Ugovori_OPULJP3[[#This Row],[Bespovratna sredstva - Ukupno (EU+Nac) HRK
= Ukupna ugovorena vrijednost bespovratnih sredstava]]*Ugovori_OPULJP3[[#This Row],[EU STOPA SUFINANCIRANJA %
EU CO-FINANCING RATE %]]</f>
        <v>1225322.328</v>
      </c>
      <c r="P586" s="60">
        <f>Ugovori_OPULJP3[[#This Row],[Bespovratna sredstva - EU dio - HRK]]/7.5345</f>
        <v>162628.22058530757</v>
      </c>
      <c r="Q586" s="59">
        <f>Ugovori_OPULJP3[[#This Row],[Bespovratna sredstva - Ukupno (EU+Nac) HRK
= Ukupna ugovorena vrijednost bespovratnih sredstava]]*Ugovori_OPULJP3[[#This Row],[STOPA NACIONALNOG SUFINANCIRANJA %]]</f>
        <v>216233.35199999998</v>
      </c>
      <c r="R586" s="60">
        <f>Ugovori_OPULJP3[[#This Row],[Bespovratna sredstva - Nacionalni dio - HRK]]/7.5345</f>
        <v>28699.097750348395</v>
      </c>
      <c r="S586" s="59">
        <v>1441555.68</v>
      </c>
      <c r="T586" s="60">
        <f>Ugovori_OPULJP3[[#This Row],[Bespovratna sredstva - Ukupno (EU+Nac) HRK
= Ukupna ugovorena vrijednost bespovratnih sredstava]]/7.5345</f>
        <v>191327.31833565596</v>
      </c>
      <c r="U586" s="59">
        <v>0</v>
      </c>
      <c r="V586" s="60">
        <f>Ugovori_OPULJP3[[#This Row],[Javni doprinos korisnika - HRK]]/7.5345</f>
        <v>0</v>
      </c>
      <c r="W586" s="59">
        <v>0</v>
      </c>
      <c r="X586" s="60">
        <f>Ugovori_OPULJP3[[#This Row],[Privatni doprinos korisnika - HRK]]/7.5345</f>
        <v>0</v>
      </c>
      <c r="Y586" s="61">
        <v>1441555.68</v>
      </c>
      <c r="Z586" s="62">
        <f>Ugovori_OPULJP3[[#This Row],[UKUPNI PRIHVATLJIVI IZDACI
TOTAL ELIGIBLE EXPENDITURE
= Bespovratna sredstva ukupno + doprinos korisnika
= Ukupni prihvatljivi troškovi
= Ukupna ugovorena vrijednost projekta HRK]]/7.5345</f>
        <v>191327.31833565596</v>
      </c>
      <c r="AA586" s="53" t="s">
        <v>37</v>
      </c>
      <c r="AB586" s="53" t="s">
        <v>34</v>
      </c>
      <c r="AC586" s="52" t="s">
        <v>2388</v>
      </c>
      <c r="AD586" s="52" t="s">
        <v>746</v>
      </c>
    </row>
    <row r="587" spans="1:30" ht="51" customHeight="1" x14ac:dyDescent="0.2">
      <c r="A587" s="50" t="s">
        <v>2389</v>
      </c>
      <c r="B587" s="51" t="s">
        <v>742</v>
      </c>
      <c r="C587" s="52" t="s">
        <v>743</v>
      </c>
      <c r="D587" s="52" t="s">
        <v>2357</v>
      </c>
      <c r="E587" s="53" t="s">
        <v>75</v>
      </c>
      <c r="F587" s="54" t="s">
        <v>2390</v>
      </c>
      <c r="G587" s="71" t="s">
        <v>2160</v>
      </c>
      <c r="H587" s="56">
        <v>43342</v>
      </c>
      <c r="I587" s="56">
        <v>43890</v>
      </c>
      <c r="J587" s="57" t="str">
        <f>IF(Ugovori_OPULJP3[[#This Row],[DATUM ZAVRŠETKA OPERACIJE]]&gt;DATE(2024,12,31),"u provedbi","završen")</f>
        <v>završen</v>
      </c>
      <c r="K587" s="55" t="s">
        <v>98</v>
      </c>
      <c r="L587" s="55" t="s">
        <v>98</v>
      </c>
      <c r="M587" s="58">
        <v>0.85</v>
      </c>
      <c r="N587" s="58">
        <v>0.15</v>
      </c>
      <c r="O587" s="59">
        <f>Ugovori_OPULJP3[[#This Row],[Bespovratna sredstva - Ukupno (EU+Nac) HRK
= Ukupna ugovorena vrijednost bespovratnih sredstava]]*Ugovori_OPULJP3[[#This Row],[EU STOPA SUFINANCIRANJA %
EU CO-FINANCING RATE %]]</f>
        <v>346605.39249999996</v>
      </c>
      <c r="P587" s="60">
        <f>Ugovori_OPULJP3[[#This Row],[Bespovratna sredstva - EU dio - HRK]]/7.5345</f>
        <v>46002.441104253761</v>
      </c>
      <c r="Q587" s="59">
        <f>Ugovori_OPULJP3[[#This Row],[Bespovratna sredstva - Ukupno (EU+Nac) HRK
= Ukupna ugovorena vrijednost bespovratnih sredstava]]*Ugovori_OPULJP3[[#This Row],[STOPA NACIONALNOG SUFINANCIRANJA %]]</f>
        <v>61165.657499999994</v>
      </c>
      <c r="R587" s="60">
        <f>Ugovori_OPULJP3[[#This Row],[Bespovratna sredstva - Nacionalni dio - HRK]]/7.5345</f>
        <v>8118.0778419271337</v>
      </c>
      <c r="S587" s="59">
        <v>407771.05</v>
      </c>
      <c r="T587" s="60">
        <f>Ugovori_OPULJP3[[#This Row],[Bespovratna sredstva - Ukupno (EU+Nac) HRK
= Ukupna ugovorena vrijednost bespovratnih sredstava]]/7.5345</f>
        <v>54120.518946180899</v>
      </c>
      <c r="U587" s="59">
        <v>0</v>
      </c>
      <c r="V587" s="60">
        <f>Ugovori_OPULJP3[[#This Row],[Javni doprinos korisnika - HRK]]/7.5345</f>
        <v>0</v>
      </c>
      <c r="W587" s="59">
        <v>0</v>
      </c>
      <c r="X587" s="60">
        <f>Ugovori_OPULJP3[[#This Row],[Privatni doprinos korisnika - HRK]]/7.5345</f>
        <v>0</v>
      </c>
      <c r="Y587" s="61">
        <v>407771.05</v>
      </c>
      <c r="Z587" s="62">
        <f>Ugovori_OPULJP3[[#This Row],[UKUPNI PRIHVATLJIVI IZDACI
TOTAL ELIGIBLE EXPENDITURE
= Bespovratna sredstva ukupno + doprinos korisnika
= Ukupni prihvatljivi troškovi
= Ukupna ugovorena vrijednost projekta HRK]]/7.5345</f>
        <v>54120.518946180899</v>
      </c>
      <c r="AA587" s="53" t="s">
        <v>37</v>
      </c>
      <c r="AB587" s="53" t="s">
        <v>34</v>
      </c>
      <c r="AC587" s="52" t="s">
        <v>2391</v>
      </c>
      <c r="AD587" s="52" t="s">
        <v>746</v>
      </c>
    </row>
    <row r="588" spans="1:30" ht="51" customHeight="1" x14ac:dyDescent="0.2">
      <c r="A588" s="50" t="s">
        <v>2392</v>
      </c>
      <c r="B588" s="51" t="s">
        <v>742</v>
      </c>
      <c r="C588" s="52" t="s">
        <v>743</v>
      </c>
      <c r="D588" s="52" t="s">
        <v>2357</v>
      </c>
      <c r="E588" s="53" t="s">
        <v>75</v>
      </c>
      <c r="F588" s="54" t="s">
        <v>2393</v>
      </c>
      <c r="G588" s="54" t="s">
        <v>1556</v>
      </c>
      <c r="H588" s="56">
        <v>43344</v>
      </c>
      <c r="I588" s="56">
        <v>44075</v>
      </c>
      <c r="J588" s="57" t="str">
        <f>IF(Ugovori_OPULJP3[[#This Row],[DATUM ZAVRŠETKA OPERACIJE]]&gt;DATE(2024,12,31),"u provedbi","završen")</f>
        <v>završen</v>
      </c>
      <c r="K588" s="55" t="s">
        <v>83</v>
      </c>
      <c r="L588" s="55" t="s">
        <v>83</v>
      </c>
      <c r="M588" s="58">
        <v>0.85</v>
      </c>
      <c r="N588" s="58">
        <v>0.15</v>
      </c>
      <c r="O588" s="59">
        <f>Ugovori_OPULJP3[[#This Row],[Bespovratna sredstva - Ukupno (EU+Nac) HRK
= Ukupna ugovorena vrijednost bespovratnih sredstava]]*Ugovori_OPULJP3[[#This Row],[EU STOPA SUFINANCIRANJA %
EU CO-FINANCING RATE %]]</f>
        <v>1133418.8999999999</v>
      </c>
      <c r="P588" s="60">
        <f>Ugovori_OPULJP3[[#This Row],[Bespovratna sredstva - EU dio - HRK]]/7.5345</f>
        <v>150430.53951821619</v>
      </c>
      <c r="Q588" s="59">
        <f>Ugovori_OPULJP3[[#This Row],[Bespovratna sredstva - Ukupno (EU+Nac) HRK
= Ukupna ugovorena vrijednost bespovratnih sredstava]]*Ugovori_OPULJP3[[#This Row],[STOPA NACIONALNOG SUFINANCIRANJA %]]</f>
        <v>200015.1</v>
      </c>
      <c r="R588" s="60">
        <f>Ugovori_OPULJP3[[#This Row],[Bespovratna sredstva - Nacionalni dio - HRK]]/7.5345</f>
        <v>26546.56579733227</v>
      </c>
      <c r="S588" s="59">
        <v>1333434</v>
      </c>
      <c r="T588" s="60">
        <f>Ugovori_OPULJP3[[#This Row],[Bespovratna sredstva - Ukupno (EU+Nac) HRK
= Ukupna ugovorena vrijednost bespovratnih sredstava]]/7.5345</f>
        <v>176977.10531554846</v>
      </c>
      <c r="U588" s="59">
        <v>0</v>
      </c>
      <c r="V588" s="60">
        <f>Ugovori_OPULJP3[[#This Row],[Javni doprinos korisnika - HRK]]/7.5345</f>
        <v>0</v>
      </c>
      <c r="W588" s="59">
        <v>0</v>
      </c>
      <c r="X588" s="60">
        <f>Ugovori_OPULJP3[[#This Row],[Privatni doprinos korisnika - HRK]]/7.5345</f>
        <v>0</v>
      </c>
      <c r="Y588" s="61">
        <v>1333434</v>
      </c>
      <c r="Z588" s="62">
        <f>Ugovori_OPULJP3[[#This Row],[UKUPNI PRIHVATLJIVI IZDACI
TOTAL ELIGIBLE EXPENDITURE
= Bespovratna sredstva ukupno + doprinos korisnika
= Ukupni prihvatljivi troškovi
= Ukupna ugovorena vrijednost projekta HRK]]/7.5345</f>
        <v>176977.10531554846</v>
      </c>
      <c r="AA588" s="53" t="s">
        <v>37</v>
      </c>
      <c r="AB588" s="53" t="s">
        <v>34</v>
      </c>
      <c r="AC588" s="52" t="s">
        <v>2394</v>
      </c>
      <c r="AD588" s="52" t="s">
        <v>746</v>
      </c>
    </row>
    <row r="589" spans="1:30" ht="51" customHeight="1" x14ac:dyDescent="0.2">
      <c r="A589" s="50" t="s">
        <v>2395</v>
      </c>
      <c r="B589" s="51" t="s">
        <v>742</v>
      </c>
      <c r="C589" s="52" t="s">
        <v>743</v>
      </c>
      <c r="D589" s="52" t="s">
        <v>2357</v>
      </c>
      <c r="E589" s="53" t="s">
        <v>75</v>
      </c>
      <c r="F589" s="54" t="s">
        <v>2396</v>
      </c>
      <c r="G589" s="54" t="s">
        <v>2397</v>
      </c>
      <c r="H589" s="56">
        <v>43344</v>
      </c>
      <c r="I589" s="56">
        <v>44075</v>
      </c>
      <c r="J589" s="57" t="str">
        <f>IF(Ugovori_OPULJP3[[#This Row],[DATUM ZAVRŠETKA OPERACIJE]]&gt;DATE(2024,12,31),"u provedbi","završen")</f>
        <v>završen</v>
      </c>
      <c r="K589" s="55" t="s">
        <v>148</v>
      </c>
      <c r="L589" s="55" t="s">
        <v>129</v>
      </c>
      <c r="M589" s="58">
        <v>0.85</v>
      </c>
      <c r="N589" s="58">
        <v>0.15</v>
      </c>
      <c r="O589" s="59">
        <f>Ugovori_OPULJP3[[#This Row],[Bespovratna sredstva - Ukupno (EU+Nac) HRK
= Ukupna ugovorena vrijednost bespovratnih sredstava]]*Ugovori_OPULJP3[[#This Row],[EU STOPA SUFINANCIRANJA %
EU CO-FINANCING RATE %]]</f>
        <v>1203447.9180000001</v>
      </c>
      <c r="P589" s="60">
        <f>Ugovori_OPULJP3[[#This Row],[Bespovratna sredstva - EU dio - HRK]]/7.5345</f>
        <v>159724.9874576946</v>
      </c>
      <c r="Q589" s="59">
        <f>Ugovori_OPULJP3[[#This Row],[Bespovratna sredstva - Ukupno (EU+Nac) HRK
= Ukupna ugovorena vrijednost bespovratnih sredstava]]*Ugovori_OPULJP3[[#This Row],[STOPA NACIONALNOG SUFINANCIRANJA %]]</f>
        <v>212373.16200000001</v>
      </c>
      <c r="R589" s="60">
        <f>Ugovori_OPULJP3[[#This Row],[Bespovratna sredstva - Nacionalni dio - HRK]]/7.5345</f>
        <v>28186.762492534341</v>
      </c>
      <c r="S589" s="59">
        <v>1415821.08</v>
      </c>
      <c r="T589" s="60">
        <f>Ugovori_OPULJP3[[#This Row],[Bespovratna sredstva - Ukupno (EU+Nac) HRK
= Ukupna ugovorena vrijednost bespovratnih sredstava]]/7.5345</f>
        <v>187911.74995022896</v>
      </c>
      <c r="U589" s="59">
        <v>0</v>
      </c>
      <c r="V589" s="60">
        <f>Ugovori_OPULJP3[[#This Row],[Javni doprinos korisnika - HRK]]/7.5345</f>
        <v>0</v>
      </c>
      <c r="W589" s="59">
        <v>0</v>
      </c>
      <c r="X589" s="60">
        <f>Ugovori_OPULJP3[[#This Row],[Privatni doprinos korisnika - HRK]]/7.5345</f>
        <v>0</v>
      </c>
      <c r="Y589" s="61">
        <v>1415821.08</v>
      </c>
      <c r="Z589" s="62">
        <f>Ugovori_OPULJP3[[#This Row],[UKUPNI PRIHVATLJIVI IZDACI
TOTAL ELIGIBLE EXPENDITURE
= Bespovratna sredstva ukupno + doprinos korisnika
= Ukupni prihvatljivi troškovi
= Ukupna ugovorena vrijednost projekta HRK]]/7.5345</f>
        <v>187911.74995022896</v>
      </c>
      <c r="AA589" s="53" t="s">
        <v>37</v>
      </c>
      <c r="AB589" s="53" t="s">
        <v>34</v>
      </c>
      <c r="AC589" s="52" t="s">
        <v>2398</v>
      </c>
      <c r="AD589" s="52" t="s">
        <v>746</v>
      </c>
    </row>
    <row r="590" spans="1:30" ht="51" customHeight="1" x14ac:dyDescent="0.2">
      <c r="A590" s="50" t="s">
        <v>2399</v>
      </c>
      <c r="B590" s="51" t="s">
        <v>742</v>
      </c>
      <c r="C590" s="52" t="s">
        <v>743</v>
      </c>
      <c r="D590" s="52" t="s">
        <v>2357</v>
      </c>
      <c r="E590" s="53" t="s">
        <v>75</v>
      </c>
      <c r="F590" s="54" t="s">
        <v>2400</v>
      </c>
      <c r="G590" s="54" t="s">
        <v>2401</v>
      </c>
      <c r="H590" s="56">
        <v>43348</v>
      </c>
      <c r="I590" s="56">
        <v>44079</v>
      </c>
      <c r="J590" s="57" t="str">
        <f>IF(Ugovori_OPULJP3[[#This Row],[DATUM ZAVRŠETKA OPERACIJE]]&gt;DATE(2024,12,31),"u provedbi","završen")</f>
        <v>završen</v>
      </c>
      <c r="K590" s="55" t="s">
        <v>83</v>
      </c>
      <c r="L590" s="55" t="s">
        <v>248</v>
      </c>
      <c r="M590" s="58">
        <v>0.85</v>
      </c>
      <c r="N590" s="58">
        <v>0.15</v>
      </c>
      <c r="O590" s="59">
        <f>Ugovori_OPULJP3[[#This Row],[Bespovratna sredstva - Ukupno (EU+Nac) HRK
= Ukupna ugovorena vrijednost bespovratnih sredstava]]*Ugovori_OPULJP3[[#This Row],[EU STOPA SUFINANCIRANJA %
EU CO-FINANCING RATE %]]</f>
        <v>905871.10349999997</v>
      </c>
      <c r="P590" s="60">
        <f>Ugovori_OPULJP3[[#This Row],[Bespovratna sredstva - EU dio - HRK]]/7.5345</f>
        <v>120229.75691817638</v>
      </c>
      <c r="Q590" s="59">
        <f>Ugovori_OPULJP3[[#This Row],[Bespovratna sredstva - Ukupno (EU+Nac) HRK
= Ukupna ugovorena vrijednost bespovratnih sredstava]]*Ugovori_OPULJP3[[#This Row],[STOPA NACIONALNOG SUFINANCIRANJA %]]</f>
        <v>159859.60649999999</v>
      </c>
      <c r="R590" s="60">
        <f>Ugovori_OPULJP3[[#This Row],[Bespovratna sredstva - Nacionalni dio - HRK]]/7.5345</f>
        <v>21217.015926737007</v>
      </c>
      <c r="S590" s="59">
        <v>1065730.71</v>
      </c>
      <c r="T590" s="60">
        <f>Ugovori_OPULJP3[[#This Row],[Bespovratna sredstva - Ukupno (EU+Nac) HRK
= Ukupna ugovorena vrijednost bespovratnih sredstava]]/7.5345</f>
        <v>141446.77284491339</v>
      </c>
      <c r="U590" s="59">
        <v>0</v>
      </c>
      <c r="V590" s="60">
        <f>Ugovori_OPULJP3[[#This Row],[Javni doprinos korisnika - HRK]]/7.5345</f>
        <v>0</v>
      </c>
      <c r="W590" s="59">
        <v>0</v>
      </c>
      <c r="X590" s="60">
        <f>Ugovori_OPULJP3[[#This Row],[Privatni doprinos korisnika - HRK]]/7.5345</f>
        <v>0</v>
      </c>
      <c r="Y590" s="61">
        <v>1065730.71</v>
      </c>
      <c r="Z590" s="62">
        <f>Ugovori_OPULJP3[[#This Row],[UKUPNI PRIHVATLJIVI IZDACI
TOTAL ELIGIBLE EXPENDITURE
= Bespovratna sredstva ukupno + doprinos korisnika
= Ukupni prihvatljivi troškovi
= Ukupna ugovorena vrijednost projekta HRK]]/7.5345</f>
        <v>141446.77284491339</v>
      </c>
      <c r="AA590" s="53" t="s">
        <v>37</v>
      </c>
      <c r="AB590" s="53" t="s">
        <v>34</v>
      </c>
      <c r="AC590" s="52" t="s">
        <v>2402</v>
      </c>
      <c r="AD590" s="52" t="s">
        <v>746</v>
      </c>
    </row>
    <row r="591" spans="1:30" ht="51" customHeight="1" x14ac:dyDescent="0.2">
      <c r="A591" s="50" t="s">
        <v>2403</v>
      </c>
      <c r="B591" s="51" t="s">
        <v>742</v>
      </c>
      <c r="C591" s="52" t="s">
        <v>743</v>
      </c>
      <c r="D591" s="52" t="s">
        <v>2357</v>
      </c>
      <c r="E591" s="53" t="s">
        <v>75</v>
      </c>
      <c r="F591" s="54" t="s">
        <v>2404</v>
      </c>
      <c r="G591" s="71" t="s">
        <v>82</v>
      </c>
      <c r="H591" s="56">
        <v>43344</v>
      </c>
      <c r="I591" s="56">
        <v>44075</v>
      </c>
      <c r="J591" s="57" t="str">
        <f>IF(Ugovori_OPULJP3[[#This Row],[DATUM ZAVRŠETKA OPERACIJE]]&gt;DATE(2024,12,31),"u provedbi","završen")</f>
        <v>završen</v>
      </c>
      <c r="K591" s="55" t="s">
        <v>83</v>
      </c>
      <c r="L591" s="55" t="s">
        <v>83</v>
      </c>
      <c r="M591" s="58">
        <v>0.85</v>
      </c>
      <c r="N591" s="58">
        <v>0.15</v>
      </c>
      <c r="O591" s="59">
        <f>Ugovori_OPULJP3[[#This Row],[Bespovratna sredstva - Ukupno (EU+Nac) HRK
= Ukupna ugovorena vrijednost bespovratnih sredstava]]*Ugovori_OPULJP3[[#This Row],[EU STOPA SUFINANCIRANJA %
EU CO-FINANCING RATE %]]</f>
        <v>695441.1</v>
      </c>
      <c r="P591" s="60">
        <f>Ugovori_OPULJP3[[#This Row],[Bespovratna sredstva - EU dio - HRK]]/7.5345</f>
        <v>92300.895878956784</v>
      </c>
      <c r="Q591" s="59">
        <f>Ugovori_OPULJP3[[#This Row],[Bespovratna sredstva - Ukupno (EU+Nac) HRK
= Ukupna ugovorena vrijednost bespovratnih sredstava]]*Ugovori_OPULJP3[[#This Row],[STOPA NACIONALNOG SUFINANCIRANJA %]]</f>
        <v>122724.9</v>
      </c>
      <c r="R591" s="60">
        <f>Ugovori_OPULJP3[[#This Row],[Bespovratna sredstva - Nacionalni dio - HRK]]/7.5345</f>
        <v>16288.393390404139</v>
      </c>
      <c r="S591" s="59">
        <v>818166</v>
      </c>
      <c r="T591" s="60">
        <f>Ugovori_OPULJP3[[#This Row],[Bespovratna sredstva - Ukupno (EU+Nac) HRK
= Ukupna ugovorena vrijednost bespovratnih sredstava]]/7.5345</f>
        <v>108589.28926936093</v>
      </c>
      <c r="U591" s="59">
        <v>0</v>
      </c>
      <c r="V591" s="60">
        <f>Ugovori_OPULJP3[[#This Row],[Javni doprinos korisnika - HRK]]/7.5345</f>
        <v>0</v>
      </c>
      <c r="W591" s="59">
        <v>0</v>
      </c>
      <c r="X591" s="60">
        <f>Ugovori_OPULJP3[[#This Row],[Privatni doprinos korisnika - HRK]]/7.5345</f>
        <v>0</v>
      </c>
      <c r="Y591" s="61">
        <v>818166</v>
      </c>
      <c r="Z591" s="62">
        <f>Ugovori_OPULJP3[[#This Row],[UKUPNI PRIHVATLJIVI IZDACI
TOTAL ELIGIBLE EXPENDITURE
= Bespovratna sredstva ukupno + doprinos korisnika
= Ukupni prihvatljivi troškovi
= Ukupna ugovorena vrijednost projekta HRK]]/7.5345</f>
        <v>108589.28926936093</v>
      </c>
      <c r="AA591" s="53" t="s">
        <v>37</v>
      </c>
      <c r="AB591" s="53" t="s">
        <v>34</v>
      </c>
      <c r="AC591" s="52" t="s">
        <v>2405</v>
      </c>
      <c r="AD591" s="52" t="s">
        <v>746</v>
      </c>
    </row>
    <row r="592" spans="1:30" ht="51" customHeight="1" x14ac:dyDescent="0.2">
      <c r="A592" s="50" t="s">
        <v>2406</v>
      </c>
      <c r="B592" s="51" t="s">
        <v>742</v>
      </c>
      <c r="C592" s="52" t="s">
        <v>743</v>
      </c>
      <c r="D592" s="52" t="s">
        <v>2357</v>
      </c>
      <c r="E592" s="53" t="s">
        <v>75</v>
      </c>
      <c r="F592" s="54" t="s">
        <v>2407</v>
      </c>
      <c r="G592" s="54" t="s">
        <v>480</v>
      </c>
      <c r="H592" s="56">
        <v>43347</v>
      </c>
      <c r="I592" s="56">
        <v>44078</v>
      </c>
      <c r="J592" s="57" t="str">
        <f>IF(Ugovori_OPULJP3[[#This Row],[DATUM ZAVRŠETKA OPERACIJE]]&gt;DATE(2024,12,31),"u provedbi","završen")</f>
        <v>završen</v>
      </c>
      <c r="K592" s="55" t="s">
        <v>2408</v>
      </c>
      <c r="L592" s="55" t="s">
        <v>78</v>
      </c>
      <c r="M592" s="58">
        <v>0.85</v>
      </c>
      <c r="N592" s="58">
        <v>0.15</v>
      </c>
      <c r="O592" s="59">
        <f>Ugovori_OPULJP3[[#This Row],[Bespovratna sredstva - Ukupno (EU+Nac) HRK
= Ukupna ugovorena vrijednost bespovratnih sredstava]]*Ugovori_OPULJP3[[#This Row],[EU STOPA SUFINANCIRANJA %
EU CO-FINANCING RATE %]]</f>
        <v>682901.1605</v>
      </c>
      <c r="P592" s="60">
        <f>Ugovori_OPULJP3[[#This Row],[Bespovratna sredstva - EU dio - HRK]]/7.5345</f>
        <v>90636.559891167286</v>
      </c>
      <c r="Q592" s="59">
        <f>Ugovori_OPULJP3[[#This Row],[Bespovratna sredstva - Ukupno (EU+Nac) HRK
= Ukupna ugovorena vrijednost bespovratnih sredstava]]*Ugovori_OPULJP3[[#This Row],[STOPA NACIONALNOG SUFINANCIRANJA %]]</f>
        <v>120511.96949999999</v>
      </c>
      <c r="R592" s="60">
        <f>Ugovori_OPULJP3[[#This Row],[Bespovratna sredstva - Nacionalni dio - HRK]]/7.5345</f>
        <v>15994.687039617756</v>
      </c>
      <c r="S592" s="59">
        <v>803413.13</v>
      </c>
      <c r="T592" s="60">
        <f>Ugovori_OPULJP3[[#This Row],[Bespovratna sredstva - Ukupno (EU+Nac) HRK
= Ukupna ugovorena vrijednost bespovratnih sredstava]]/7.5345</f>
        <v>106631.24693078506</v>
      </c>
      <c r="U592" s="59">
        <v>0</v>
      </c>
      <c r="V592" s="60">
        <f>Ugovori_OPULJP3[[#This Row],[Javni doprinos korisnika - HRK]]/7.5345</f>
        <v>0</v>
      </c>
      <c r="W592" s="59">
        <v>0</v>
      </c>
      <c r="X592" s="60">
        <f>Ugovori_OPULJP3[[#This Row],[Privatni doprinos korisnika - HRK]]/7.5345</f>
        <v>0</v>
      </c>
      <c r="Y592" s="61">
        <v>803413.13</v>
      </c>
      <c r="Z592" s="62">
        <f>Ugovori_OPULJP3[[#This Row],[UKUPNI PRIHVATLJIVI IZDACI
TOTAL ELIGIBLE EXPENDITURE
= Bespovratna sredstva ukupno + doprinos korisnika
= Ukupni prihvatljivi troškovi
= Ukupna ugovorena vrijednost projekta HRK]]/7.5345</f>
        <v>106631.24693078506</v>
      </c>
      <c r="AA592" s="53" t="s">
        <v>37</v>
      </c>
      <c r="AB592" s="53" t="s">
        <v>34</v>
      </c>
      <c r="AC592" s="52" t="s">
        <v>2409</v>
      </c>
      <c r="AD592" s="52" t="s">
        <v>746</v>
      </c>
    </row>
    <row r="593" spans="1:30" ht="51" customHeight="1" x14ac:dyDescent="0.2">
      <c r="A593" s="50" t="s">
        <v>2410</v>
      </c>
      <c r="B593" s="51" t="s">
        <v>742</v>
      </c>
      <c r="C593" s="52" t="s">
        <v>743</v>
      </c>
      <c r="D593" s="52" t="s">
        <v>2357</v>
      </c>
      <c r="E593" s="53" t="s">
        <v>75</v>
      </c>
      <c r="F593" s="54" t="s">
        <v>2411</v>
      </c>
      <c r="G593" s="54" t="s">
        <v>1662</v>
      </c>
      <c r="H593" s="56">
        <v>43347</v>
      </c>
      <c r="I593" s="56">
        <v>44078</v>
      </c>
      <c r="J593" s="57" t="str">
        <f>IF(Ugovori_OPULJP3[[#This Row],[DATUM ZAVRŠETKA OPERACIJE]]&gt;DATE(2024,12,31),"u provedbi","završen")</f>
        <v>završen</v>
      </c>
      <c r="K593" s="55" t="s">
        <v>154</v>
      </c>
      <c r="L593" s="55" t="s">
        <v>36</v>
      </c>
      <c r="M593" s="58">
        <v>0.85</v>
      </c>
      <c r="N593" s="58">
        <v>0.15</v>
      </c>
      <c r="O593" s="59">
        <f>Ugovori_OPULJP3[[#This Row],[Bespovratna sredstva - Ukupno (EU+Nac) HRK
= Ukupna ugovorena vrijednost bespovratnih sredstava]]*Ugovori_OPULJP3[[#This Row],[EU STOPA SUFINANCIRANJA %
EU CO-FINANCING RATE %]]</f>
        <v>1134318.7185</v>
      </c>
      <c r="P593" s="60">
        <f>Ugovori_OPULJP3[[#This Row],[Bespovratna sredstva - EU dio - HRK]]/7.5345</f>
        <v>150549.96595659963</v>
      </c>
      <c r="Q593" s="59">
        <f>Ugovori_OPULJP3[[#This Row],[Bespovratna sredstva - Ukupno (EU+Nac) HRK
= Ukupna ugovorena vrijednost bespovratnih sredstava]]*Ugovori_OPULJP3[[#This Row],[STOPA NACIONALNOG SUFINANCIRANJA %]]</f>
        <v>200173.8915</v>
      </c>
      <c r="R593" s="60">
        <f>Ugovori_OPULJP3[[#This Row],[Bespovratna sredstva - Nacionalni dio - HRK]]/7.5345</f>
        <v>26567.641051164643</v>
      </c>
      <c r="S593" s="59">
        <v>1334492.6100000001</v>
      </c>
      <c r="T593" s="60">
        <f>Ugovori_OPULJP3[[#This Row],[Bespovratna sredstva - Ukupno (EU+Nac) HRK
= Ukupna ugovorena vrijednost bespovratnih sredstava]]/7.5345</f>
        <v>177117.60700776428</v>
      </c>
      <c r="U593" s="59">
        <v>0</v>
      </c>
      <c r="V593" s="60">
        <f>Ugovori_OPULJP3[[#This Row],[Javni doprinos korisnika - HRK]]/7.5345</f>
        <v>0</v>
      </c>
      <c r="W593" s="59">
        <v>0</v>
      </c>
      <c r="X593" s="60">
        <f>Ugovori_OPULJP3[[#This Row],[Privatni doprinos korisnika - HRK]]/7.5345</f>
        <v>0</v>
      </c>
      <c r="Y593" s="61">
        <v>1334492.6100000001</v>
      </c>
      <c r="Z593" s="62">
        <f>Ugovori_OPULJP3[[#This Row],[UKUPNI PRIHVATLJIVI IZDACI
TOTAL ELIGIBLE EXPENDITURE
= Bespovratna sredstva ukupno + doprinos korisnika
= Ukupni prihvatljivi troškovi
= Ukupna ugovorena vrijednost projekta HRK]]/7.5345</f>
        <v>177117.60700776428</v>
      </c>
      <c r="AA593" s="53" t="s">
        <v>37</v>
      </c>
      <c r="AB593" s="53" t="s">
        <v>34</v>
      </c>
      <c r="AC593" s="52" t="s">
        <v>2412</v>
      </c>
      <c r="AD593" s="52" t="s">
        <v>746</v>
      </c>
    </row>
    <row r="594" spans="1:30" ht="51" customHeight="1" x14ac:dyDescent="0.2">
      <c r="A594" s="50" t="s">
        <v>2413</v>
      </c>
      <c r="B594" s="51" t="s">
        <v>742</v>
      </c>
      <c r="C594" s="52" t="s">
        <v>743</v>
      </c>
      <c r="D594" s="52" t="s">
        <v>2357</v>
      </c>
      <c r="E594" s="53" t="s">
        <v>75</v>
      </c>
      <c r="F594" s="54" t="s">
        <v>1765</v>
      </c>
      <c r="G594" s="54" t="s">
        <v>2414</v>
      </c>
      <c r="H594" s="56">
        <v>43353</v>
      </c>
      <c r="I594" s="56">
        <v>44084</v>
      </c>
      <c r="J594" s="57" t="str">
        <f>IF(Ugovori_OPULJP3[[#This Row],[DATUM ZAVRŠETKA OPERACIJE]]&gt;DATE(2024,12,31),"u provedbi","završen")</f>
        <v>završen</v>
      </c>
      <c r="K594" s="55" t="s">
        <v>98</v>
      </c>
      <c r="L594" s="55" t="s">
        <v>98</v>
      </c>
      <c r="M594" s="58">
        <v>0.85</v>
      </c>
      <c r="N594" s="58">
        <v>0.15</v>
      </c>
      <c r="O594" s="59">
        <f>Ugovori_OPULJP3[[#This Row],[Bespovratna sredstva - Ukupno (EU+Nac) HRK
= Ukupna ugovorena vrijednost bespovratnih sredstava]]*Ugovori_OPULJP3[[#This Row],[EU STOPA SUFINANCIRANJA %
EU CO-FINANCING RATE %]]</f>
        <v>832325.1</v>
      </c>
      <c r="P594" s="60">
        <f>Ugovori_OPULJP3[[#This Row],[Bespovratna sredstva - EU dio - HRK]]/7.5345</f>
        <v>110468.52478598447</v>
      </c>
      <c r="Q594" s="59">
        <f>Ugovori_OPULJP3[[#This Row],[Bespovratna sredstva - Ukupno (EU+Nac) HRK
= Ukupna ugovorena vrijednost bespovratnih sredstava]]*Ugovori_OPULJP3[[#This Row],[STOPA NACIONALNOG SUFINANCIRANJA %]]</f>
        <v>146880.9</v>
      </c>
      <c r="R594" s="60">
        <f>Ugovori_OPULJP3[[#This Row],[Bespovratna sredstva - Nacionalni dio - HRK]]/7.5345</f>
        <v>19494.445550467844</v>
      </c>
      <c r="S594" s="59">
        <v>979206</v>
      </c>
      <c r="T594" s="60">
        <f>Ugovori_OPULJP3[[#This Row],[Bespovratna sredstva - Ukupno (EU+Nac) HRK
= Ukupna ugovorena vrijednost bespovratnih sredstava]]/7.5345</f>
        <v>129962.97033645232</v>
      </c>
      <c r="U594" s="59">
        <v>0</v>
      </c>
      <c r="V594" s="60">
        <f>Ugovori_OPULJP3[[#This Row],[Javni doprinos korisnika - HRK]]/7.5345</f>
        <v>0</v>
      </c>
      <c r="W594" s="59">
        <v>0</v>
      </c>
      <c r="X594" s="60">
        <f>Ugovori_OPULJP3[[#This Row],[Privatni doprinos korisnika - HRK]]/7.5345</f>
        <v>0</v>
      </c>
      <c r="Y594" s="61">
        <v>979206</v>
      </c>
      <c r="Z594" s="62">
        <f>Ugovori_OPULJP3[[#This Row],[UKUPNI PRIHVATLJIVI IZDACI
TOTAL ELIGIBLE EXPENDITURE
= Bespovratna sredstva ukupno + doprinos korisnika
= Ukupni prihvatljivi troškovi
= Ukupna ugovorena vrijednost projekta HRK]]/7.5345</f>
        <v>129962.97033645232</v>
      </c>
      <c r="AA594" s="53" t="s">
        <v>37</v>
      </c>
      <c r="AB594" s="53" t="s">
        <v>34</v>
      </c>
      <c r="AC594" s="52" t="s">
        <v>2415</v>
      </c>
      <c r="AD594" s="52" t="s">
        <v>746</v>
      </c>
    </row>
    <row r="595" spans="1:30" ht="51" customHeight="1" x14ac:dyDescent="0.2">
      <c r="A595" s="50" t="s">
        <v>2416</v>
      </c>
      <c r="B595" s="51" t="s">
        <v>742</v>
      </c>
      <c r="C595" s="52" t="s">
        <v>743</v>
      </c>
      <c r="D595" s="52" t="s">
        <v>2357</v>
      </c>
      <c r="E595" s="53" t="s">
        <v>75</v>
      </c>
      <c r="F595" s="54" t="s">
        <v>2417</v>
      </c>
      <c r="G595" s="54" t="s">
        <v>1329</v>
      </c>
      <c r="H595" s="56">
        <v>43348</v>
      </c>
      <c r="I595" s="56">
        <v>44079</v>
      </c>
      <c r="J595" s="57" t="str">
        <f>IF(Ugovori_OPULJP3[[#This Row],[DATUM ZAVRŠETKA OPERACIJE]]&gt;DATE(2024,12,31),"u provedbi","završen")</f>
        <v>završen</v>
      </c>
      <c r="K595" s="55" t="s">
        <v>2418</v>
      </c>
      <c r="L595" s="55" t="s">
        <v>93</v>
      </c>
      <c r="M595" s="58">
        <v>0.85</v>
      </c>
      <c r="N595" s="58">
        <v>0.15</v>
      </c>
      <c r="O595" s="59">
        <f>Ugovori_OPULJP3[[#This Row],[Bespovratna sredstva - Ukupno (EU+Nac) HRK
= Ukupna ugovorena vrijednost bespovratnih sredstava]]*Ugovori_OPULJP3[[#This Row],[EU STOPA SUFINANCIRANJA %
EU CO-FINANCING RATE %]]</f>
        <v>1265961.4994999999</v>
      </c>
      <c r="P595" s="60">
        <f>Ugovori_OPULJP3[[#This Row],[Bespovratna sredstva - EU dio - HRK]]/7.5345</f>
        <v>168021.9655584312</v>
      </c>
      <c r="Q595" s="59">
        <f>Ugovori_OPULJP3[[#This Row],[Bespovratna sredstva - Ukupno (EU+Nac) HRK
= Ukupna ugovorena vrijednost bespovratnih sredstava]]*Ugovori_OPULJP3[[#This Row],[STOPA NACIONALNOG SUFINANCIRANJA %]]</f>
        <v>223404.9705</v>
      </c>
      <c r="R595" s="60">
        <f>Ugovori_OPULJP3[[#This Row],[Bespovratna sredstva - Nacionalni dio - HRK]]/7.5345</f>
        <v>29650.935098546684</v>
      </c>
      <c r="S595" s="59">
        <v>1489366.47</v>
      </c>
      <c r="T595" s="60">
        <f>Ugovori_OPULJP3[[#This Row],[Bespovratna sredstva - Ukupno (EU+Nac) HRK
= Ukupna ugovorena vrijednost bespovratnih sredstava]]/7.5345</f>
        <v>197672.9006569779</v>
      </c>
      <c r="U595" s="59">
        <v>0</v>
      </c>
      <c r="V595" s="60">
        <f>Ugovori_OPULJP3[[#This Row],[Javni doprinos korisnika - HRK]]/7.5345</f>
        <v>0</v>
      </c>
      <c r="W595" s="59">
        <v>0</v>
      </c>
      <c r="X595" s="60">
        <f>Ugovori_OPULJP3[[#This Row],[Privatni doprinos korisnika - HRK]]/7.5345</f>
        <v>0</v>
      </c>
      <c r="Y595" s="61">
        <v>1489366.47</v>
      </c>
      <c r="Z595" s="62">
        <f>Ugovori_OPULJP3[[#This Row],[UKUPNI PRIHVATLJIVI IZDACI
TOTAL ELIGIBLE EXPENDITURE
= Bespovratna sredstva ukupno + doprinos korisnika
= Ukupni prihvatljivi troškovi
= Ukupna ugovorena vrijednost projekta HRK]]/7.5345</f>
        <v>197672.9006569779</v>
      </c>
      <c r="AA595" s="53" t="s">
        <v>37</v>
      </c>
      <c r="AB595" s="53" t="s">
        <v>34</v>
      </c>
      <c r="AC595" s="52" t="s">
        <v>2419</v>
      </c>
      <c r="AD595" s="52" t="s">
        <v>746</v>
      </c>
    </row>
    <row r="596" spans="1:30" ht="51" customHeight="1" x14ac:dyDescent="0.2">
      <c r="A596" s="50" t="s">
        <v>2420</v>
      </c>
      <c r="B596" s="51" t="s">
        <v>742</v>
      </c>
      <c r="C596" s="52" t="s">
        <v>743</v>
      </c>
      <c r="D596" s="52" t="s">
        <v>2357</v>
      </c>
      <c r="E596" s="53" t="s">
        <v>75</v>
      </c>
      <c r="F596" s="54" t="s">
        <v>2421</v>
      </c>
      <c r="G596" s="54" t="s">
        <v>2422</v>
      </c>
      <c r="H596" s="56">
        <v>43557</v>
      </c>
      <c r="I596" s="56">
        <v>44288</v>
      </c>
      <c r="J596" s="57" t="str">
        <f>IF(Ugovori_OPULJP3[[#This Row],[DATUM ZAVRŠETKA OPERACIJE]]&gt;DATE(2024,12,31),"u provedbi","završen")</f>
        <v>završen</v>
      </c>
      <c r="K596" s="55" t="s">
        <v>83</v>
      </c>
      <c r="L596" s="55" t="s">
        <v>83</v>
      </c>
      <c r="M596" s="58">
        <v>0.85</v>
      </c>
      <c r="N596" s="58">
        <v>0.15</v>
      </c>
      <c r="O596" s="59">
        <f>Ugovori_OPULJP3[[#This Row],[Bespovratna sredstva - Ukupno (EU+Nac) HRK
= Ukupna ugovorena vrijednost bespovratnih sredstava]]*Ugovori_OPULJP3[[#This Row],[EU STOPA SUFINANCIRANJA %
EU CO-FINANCING RATE %]]</f>
        <v>813347.03949999996</v>
      </c>
      <c r="P596" s="60">
        <f>Ugovori_OPULJP3[[#This Row],[Bespovratna sredstva - EU dio - HRK]]/7.5345</f>
        <v>107949.70329816178</v>
      </c>
      <c r="Q596" s="59">
        <f>Ugovori_OPULJP3[[#This Row],[Bespovratna sredstva - Ukupno (EU+Nac) HRK
= Ukupna ugovorena vrijednost bespovratnih sredstava]]*Ugovori_OPULJP3[[#This Row],[STOPA NACIONALNOG SUFINANCIRANJA %]]</f>
        <v>143531.83049999998</v>
      </c>
      <c r="R596" s="60">
        <f>Ugovori_OPULJP3[[#This Row],[Bespovratna sredstva - Nacionalni dio - HRK]]/7.5345</f>
        <v>19049.947640852079</v>
      </c>
      <c r="S596" s="59">
        <v>956878.87</v>
      </c>
      <c r="T596" s="60">
        <f>Ugovori_OPULJP3[[#This Row],[Bespovratna sredstva - Ukupno (EU+Nac) HRK
= Ukupna ugovorena vrijednost bespovratnih sredstava]]/7.5345</f>
        <v>126999.65093901387</v>
      </c>
      <c r="U596" s="59">
        <v>0</v>
      </c>
      <c r="V596" s="60">
        <f>Ugovori_OPULJP3[[#This Row],[Javni doprinos korisnika - HRK]]/7.5345</f>
        <v>0</v>
      </c>
      <c r="W596" s="59">
        <v>0</v>
      </c>
      <c r="X596" s="60">
        <f>Ugovori_OPULJP3[[#This Row],[Privatni doprinos korisnika - HRK]]/7.5345</f>
        <v>0</v>
      </c>
      <c r="Y596" s="61">
        <v>956878.87</v>
      </c>
      <c r="Z596" s="62">
        <f>Ugovori_OPULJP3[[#This Row],[UKUPNI PRIHVATLJIVI IZDACI
TOTAL ELIGIBLE EXPENDITURE
= Bespovratna sredstva ukupno + doprinos korisnika
= Ukupni prihvatljivi troškovi
= Ukupna ugovorena vrijednost projekta HRK]]/7.5345</f>
        <v>126999.65093901387</v>
      </c>
      <c r="AA596" s="53" t="s">
        <v>37</v>
      </c>
      <c r="AB596" s="53" t="s">
        <v>34</v>
      </c>
      <c r="AC596" s="52" t="s">
        <v>2423</v>
      </c>
      <c r="AD596" s="52" t="s">
        <v>746</v>
      </c>
    </row>
    <row r="597" spans="1:30" ht="51" customHeight="1" x14ac:dyDescent="0.2">
      <c r="A597" s="50" t="s">
        <v>2424</v>
      </c>
      <c r="B597" s="51" t="s">
        <v>742</v>
      </c>
      <c r="C597" s="52" t="s">
        <v>743</v>
      </c>
      <c r="D597" s="52" t="s">
        <v>2357</v>
      </c>
      <c r="E597" s="53" t="s">
        <v>75</v>
      </c>
      <c r="F597" s="54" t="s">
        <v>2425</v>
      </c>
      <c r="G597" s="54" t="s">
        <v>1090</v>
      </c>
      <c r="H597" s="56">
        <v>43344</v>
      </c>
      <c r="I597" s="56">
        <v>44075</v>
      </c>
      <c r="J597" s="57" t="str">
        <f>IF(Ugovori_OPULJP3[[#This Row],[DATUM ZAVRŠETKA OPERACIJE]]&gt;DATE(2024,12,31),"u provedbi","završen")</f>
        <v>završen</v>
      </c>
      <c r="K597" s="55" t="s">
        <v>83</v>
      </c>
      <c r="L597" s="55" t="s">
        <v>83</v>
      </c>
      <c r="M597" s="58">
        <v>0.85</v>
      </c>
      <c r="N597" s="58">
        <v>0.15</v>
      </c>
      <c r="O597" s="59">
        <f>Ugovori_OPULJP3[[#This Row],[Bespovratna sredstva - Ukupno (EU+Nac) HRK
= Ukupna ugovorena vrijednost bespovratnih sredstava]]*Ugovori_OPULJP3[[#This Row],[EU STOPA SUFINANCIRANJA %
EU CO-FINANCING RATE %]]</f>
        <v>1055246.0319999999</v>
      </c>
      <c r="P597" s="60">
        <f>Ugovori_OPULJP3[[#This Row],[Bespovratna sredstva - EU dio - HRK]]/7.5345</f>
        <v>140055.21693543033</v>
      </c>
      <c r="Q597" s="59">
        <f>Ugovori_OPULJP3[[#This Row],[Bespovratna sredstva - Ukupno (EU+Nac) HRK
= Ukupna ugovorena vrijednost bespovratnih sredstava]]*Ugovori_OPULJP3[[#This Row],[STOPA NACIONALNOG SUFINANCIRANJA %]]</f>
        <v>186219.88799999998</v>
      </c>
      <c r="R597" s="60">
        <f>Ugovori_OPULJP3[[#This Row],[Bespovratna sredstva - Nacionalni dio - HRK]]/7.5345</f>
        <v>24715.626518017118</v>
      </c>
      <c r="S597" s="59">
        <v>1241465.92</v>
      </c>
      <c r="T597" s="60">
        <f>Ugovori_OPULJP3[[#This Row],[Bespovratna sredstva - Ukupno (EU+Nac) HRK
= Ukupna ugovorena vrijednost bespovratnih sredstava]]/7.5345</f>
        <v>164770.84345344745</v>
      </c>
      <c r="U597" s="59">
        <v>0</v>
      </c>
      <c r="V597" s="60">
        <f>Ugovori_OPULJP3[[#This Row],[Javni doprinos korisnika - HRK]]/7.5345</f>
        <v>0</v>
      </c>
      <c r="W597" s="59">
        <v>0</v>
      </c>
      <c r="X597" s="60">
        <f>Ugovori_OPULJP3[[#This Row],[Privatni doprinos korisnika - HRK]]/7.5345</f>
        <v>0</v>
      </c>
      <c r="Y597" s="61">
        <v>1241465.92</v>
      </c>
      <c r="Z597" s="62">
        <f>Ugovori_OPULJP3[[#This Row],[UKUPNI PRIHVATLJIVI IZDACI
TOTAL ELIGIBLE EXPENDITURE
= Bespovratna sredstva ukupno + doprinos korisnika
= Ukupni prihvatljivi troškovi
= Ukupna ugovorena vrijednost projekta HRK]]/7.5345</f>
        <v>164770.84345344745</v>
      </c>
      <c r="AA597" s="53" t="s">
        <v>37</v>
      </c>
      <c r="AB597" s="53" t="s">
        <v>34</v>
      </c>
      <c r="AC597" s="52" t="s">
        <v>2426</v>
      </c>
      <c r="AD597" s="52" t="s">
        <v>746</v>
      </c>
    </row>
    <row r="598" spans="1:30" ht="51" customHeight="1" x14ac:dyDescent="0.2">
      <c r="A598" s="50" t="s">
        <v>2427</v>
      </c>
      <c r="B598" s="51" t="s">
        <v>742</v>
      </c>
      <c r="C598" s="52" t="s">
        <v>743</v>
      </c>
      <c r="D598" s="52" t="s">
        <v>2357</v>
      </c>
      <c r="E598" s="53" t="s">
        <v>75</v>
      </c>
      <c r="F598" s="54" t="s">
        <v>2428</v>
      </c>
      <c r="G598" s="54" t="s">
        <v>1379</v>
      </c>
      <c r="H598" s="56">
        <v>43344</v>
      </c>
      <c r="I598" s="56">
        <v>44075</v>
      </c>
      <c r="J598" s="57" t="str">
        <f>IF(Ugovori_OPULJP3[[#This Row],[DATUM ZAVRŠETKA OPERACIJE]]&gt;DATE(2024,12,31),"u provedbi","završen")</f>
        <v>završen</v>
      </c>
      <c r="K598" s="55" t="s">
        <v>593</v>
      </c>
      <c r="L598" s="55" t="s">
        <v>593</v>
      </c>
      <c r="M598" s="58">
        <v>0.85</v>
      </c>
      <c r="N598" s="58">
        <v>0.15</v>
      </c>
      <c r="O598" s="59">
        <f>Ugovori_OPULJP3[[#This Row],[Bespovratna sredstva - Ukupno (EU+Nac) HRK
= Ukupna ugovorena vrijednost bespovratnih sredstava]]*Ugovori_OPULJP3[[#This Row],[EU STOPA SUFINANCIRANJA %
EU CO-FINANCING RATE %]]</f>
        <v>1274999.8045000001</v>
      </c>
      <c r="P598" s="60">
        <f>Ugovori_OPULJP3[[#This Row],[Bespovratna sredstva - EU dio - HRK]]/7.5345</f>
        <v>169221.55478133919</v>
      </c>
      <c r="Q598" s="59">
        <f>Ugovori_OPULJP3[[#This Row],[Bespovratna sredstva - Ukupno (EU+Nac) HRK
= Ukupna ugovorena vrijednost bespovratnih sredstava]]*Ugovori_OPULJP3[[#This Row],[STOPA NACIONALNOG SUFINANCIRANJA %]]</f>
        <v>224999.96549999999</v>
      </c>
      <c r="R598" s="60">
        <f>Ugovori_OPULJP3[[#This Row],[Bespovratna sredstva - Nacionalni dio - HRK]]/7.5345</f>
        <v>29862.627314353969</v>
      </c>
      <c r="S598" s="59">
        <v>1499999.77</v>
      </c>
      <c r="T598" s="60">
        <f>Ugovori_OPULJP3[[#This Row],[Bespovratna sredstva - Ukupno (EU+Nac) HRK
= Ukupna ugovorena vrijednost bespovratnih sredstava]]/7.5345</f>
        <v>199084.18209569313</v>
      </c>
      <c r="U598" s="59">
        <v>0</v>
      </c>
      <c r="V598" s="60">
        <f>Ugovori_OPULJP3[[#This Row],[Javni doprinos korisnika - HRK]]/7.5345</f>
        <v>0</v>
      </c>
      <c r="W598" s="59">
        <v>0</v>
      </c>
      <c r="X598" s="60">
        <f>Ugovori_OPULJP3[[#This Row],[Privatni doprinos korisnika - HRK]]/7.5345</f>
        <v>0</v>
      </c>
      <c r="Y598" s="61">
        <v>1499999.77</v>
      </c>
      <c r="Z598" s="62">
        <f>Ugovori_OPULJP3[[#This Row],[UKUPNI PRIHVATLJIVI IZDACI
TOTAL ELIGIBLE EXPENDITURE
= Bespovratna sredstva ukupno + doprinos korisnika
= Ukupni prihvatljivi troškovi
= Ukupna ugovorena vrijednost projekta HRK]]/7.5345</f>
        <v>199084.18209569313</v>
      </c>
      <c r="AA598" s="53" t="s">
        <v>37</v>
      </c>
      <c r="AB598" s="53" t="s">
        <v>34</v>
      </c>
      <c r="AC598" s="52" t="s">
        <v>2429</v>
      </c>
      <c r="AD598" s="52" t="s">
        <v>746</v>
      </c>
    </row>
    <row r="599" spans="1:30" ht="51" customHeight="1" x14ac:dyDescent="0.2">
      <c r="A599" s="50" t="s">
        <v>2430</v>
      </c>
      <c r="B599" s="51" t="s">
        <v>742</v>
      </c>
      <c r="C599" s="52" t="s">
        <v>743</v>
      </c>
      <c r="D599" s="52" t="s">
        <v>2357</v>
      </c>
      <c r="E599" s="53" t="s">
        <v>75</v>
      </c>
      <c r="F599" s="54" t="s">
        <v>2431</v>
      </c>
      <c r="G599" s="54" t="s">
        <v>2432</v>
      </c>
      <c r="H599" s="56">
        <v>43556</v>
      </c>
      <c r="I599" s="56">
        <v>44287</v>
      </c>
      <c r="J599" s="57" t="str">
        <f>IF(Ugovori_OPULJP3[[#This Row],[DATUM ZAVRŠETKA OPERACIJE]]&gt;DATE(2024,12,31),"u provedbi","završen")</f>
        <v>završen</v>
      </c>
      <c r="K599" s="55" t="s">
        <v>2433</v>
      </c>
      <c r="L599" s="55" t="s">
        <v>98</v>
      </c>
      <c r="M599" s="58">
        <v>0.85</v>
      </c>
      <c r="N599" s="58">
        <v>0.15</v>
      </c>
      <c r="O599" s="59">
        <f>Ugovori_OPULJP3[[#This Row],[Bespovratna sredstva - Ukupno (EU+Nac) HRK
= Ukupna ugovorena vrijednost bespovratnih sredstava]]*Ugovori_OPULJP3[[#This Row],[EU STOPA SUFINANCIRANJA %
EU CO-FINANCING RATE %]]</f>
        <v>1044217.0609999999</v>
      </c>
      <c r="P599" s="60">
        <f>Ugovori_OPULJP3[[#This Row],[Bespovratna sredstva - EU dio - HRK]]/7.5345</f>
        <v>138591.42093038687</v>
      </c>
      <c r="Q599" s="59">
        <f>Ugovori_OPULJP3[[#This Row],[Bespovratna sredstva - Ukupno (EU+Nac) HRK
= Ukupna ugovorena vrijednost bespovratnih sredstava]]*Ugovori_OPULJP3[[#This Row],[STOPA NACIONALNOG SUFINANCIRANJA %]]</f>
        <v>184273.59899999999</v>
      </c>
      <c r="R599" s="60">
        <f>Ugovori_OPULJP3[[#This Row],[Bespovratna sredstva - Nacionalni dio - HRK]]/7.5345</f>
        <v>24457.309575950625</v>
      </c>
      <c r="S599" s="59">
        <v>1228490.6599999999</v>
      </c>
      <c r="T599" s="60">
        <f>Ugovori_OPULJP3[[#This Row],[Bespovratna sredstva - Ukupno (EU+Nac) HRK
= Ukupna ugovorena vrijednost bespovratnih sredstava]]/7.5345</f>
        <v>163048.73050633748</v>
      </c>
      <c r="U599" s="59">
        <v>0</v>
      </c>
      <c r="V599" s="60">
        <f>Ugovori_OPULJP3[[#This Row],[Javni doprinos korisnika - HRK]]/7.5345</f>
        <v>0</v>
      </c>
      <c r="W599" s="59">
        <v>0</v>
      </c>
      <c r="X599" s="60">
        <f>Ugovori_OPULJP3[[#This Row],[Privatni doprinos korisnika - HRK]]/7.5345</f>
        <v>0</v>
      </c>
      <c r="Y599" s="61">
        <v>1228490.6599999999</v>
      </c>
      <c r="Z599" s="62">
        <f>Ugovori_OPULJP3[[#This Row],[UKUPNI PRIHVATLJIVI IZDACI
TOTAL ELIGIBLE EXPENDITURE
= Bespovratna sredstva ukupno + doprinos korisnika
= Ukupni prihvatljivi troškovi
= Ukupna ugovorena vrijednost projekta HRK]]/7.5345</f>
        <v>163048.73050633748</v>
      </c>
      <c r="AA599" s="53" t="s">
        <v>37</v>
      </c>
      <c r="AB599" s="53" t="s">
        <v>34</v>
      </c>
      <c r="AC599" s="52" t="s">
        <v>2434</v>
      </c>
      <c r="AD599" s="52" t="s">
        <v>746</v>
      </c>
    </row>
    <row r="600" spans="1:30" ht="51" customHeight="1" x14ac:dyDescent="0.2">
      <c r="A600" s="50" t="s">
        <v>2435</v>
      </c>
      <c r="B600" s="51" t="s">
        <v>742</v>
      </c>
      <c r="C600" s="52" t="s">
        <v>743</v>
      </c>
      <c r="D600" s="52" t="s">
        <v>2357</v>
      </c>
      <c r="E600" s="53" t="s">
        <v>75</v>
      </c>
      <c r="F600" s="54" t="s">
        <v>2436</v>
      </c>
      <c r="G600" s="54" t="s">
        <v>36</v>
      </c>
      <c r="H600" s="56">
        <v>43557</v>
      </c>
      <c r="I600" s="56">
        <v>44257</v>
      </c>
      <c r="J600" s="57" t="str">
        <f>IF(Ugovori_OPULJP3[[#This Row],[DATUM ZAVRŠETKA OPERACIJE]]&gt;DATE(2024,12,31),"u provedbi","završen")</f>
        <v>završen</v>
      </c>
      <c r="K600" s="55" t="s">
        <v>36</v>
      </c>
      <c r="L600" s="55" t="s">
        <v>36</v>
      </c>
      <c r="M600" s="58">
        <v>0.85</v>
      </c>
      <c r="N600" s="58">
        <v>0.15</v>
      </c>
      <c r="O600" s="59">
        <f>Ugovori_OPULJP3[[#This Row],[Bespovratna sredstva - Ukupno (EU+Nac) HRK
= Ukupna ugovorena vrijednost bespovratnih sredstava]]*Ugovori_OPULJP3[[#This Row],[EU STOPA SUFINANCIRANJA %
EU CO-FINANCING RATE %]]</f>
        <v>1126338.638</v>
      </c>
      <c r="P600" s="60">
        <f>Ugovori_OPULJP3[[#This Row],[Bespovratna sredstva - EU dio - HRK]]/7.5345</f>
        <v>149490.82726126484</v>
      </c>
      <c r="Q600" s="59">
        <f>Ugovori_OPULJP3[[#This Row],[Bespovratna sredstva - Ukupno (EU+Nac) HRK
= Ukupna ugovorena vrijednost bespovratnih sredstava]]*Ugovori_OPULJP3[[#This Row],[STOPA NACIONALNOG SUFINANCIRANJA %]]</f>
        <v>198765.64199999999</v>
      </c>
      <c r="R600" s="60">
        <f>Ugovori_OPULJP3[[#This Row],[Bespovratna sredstva - Nacionalni dio - HRK]]/7.5345</f>
        <v>26380.734222576146</v>
      </c>
      <c r="S600" s="59">
        <v>1325104.28</v>
      </c>
      <c r="T600" s="60">
        <f>Ugovori_OPULJP3[[#This Row],[Bespovratna sredstva - Ukupno (EU+Nac) HRK
= Ukupna ugovorena vrijednost bespovratnih sredstava]]/7.5345</f>
        <v>175871.56148384098</v>
      </c>
      <c r="U600" s="59">
        <v>0</v>
      </c>
      <c r="V600" s="60">
        <f>Ugovori_OPULJP3[[#This Row],[Javni doprinos korisnika - HRK]]/7.5345</f>
        <v>0</v>
      </c>
      <c r="W600" s="59">
        <v>0</v>
      </c>
      <c r="X600" s="60">
        <f>Ugovori_OPULJP3[[#This Row],[Privatni doprinos korisnika - HRK]]/7.5345</f>
        <v>0</v>
      </c>
      <c r="Y600" s="61">
        <v>1325104.28</v>
      </c>
      <c r="Z600" s="62">
        <f>Ugovori_OPULJP3[[#This Row],[UKUPNI PRIHVATLJIVI IZDACI
TOTAL ELIGIBLE EXPENDITURE
= Bespovratna sredstva ukupno + doprinos korisnika
= Ukupni prihvatljivi troškovi
= Ukupna ugovorena vrijednost projekta HRK]]/7.5345</f>
        <v>175871.56148384098</v>
      </c>
      <c r="AA600" s="53" t="s">
        <v>37</v>
      </c>
      <c r="AB600" s="53" t="s">
        <v>34</v>
      </c>
      <c r="AC600" s="52" t="s">
        <v>2437</v>
      </c>
      <c r="AD600" s="52" t="s">
        <v>746</v>
      </c>
    </row>
    <row r="601" spans="1:30" ht="51" customHeight="1" x14ac:dyDescent="0.2">
      <c r="A601" s="50" t="s">
        <v>2438</v>
      </c>
      <c r="B601" s="51" t="s">
        <v>742</v>
      </c>
      <c r="C601" s="52" t="s">
        <v>743</v>
      </c>
      <c r="D601" s="52" t="s">
        <v>2357</v>
      </c>
      <c r="E601" s="53" t="s">
        <v>75</v>
      </c>
      <c r="F601" s="54" t="s">
        <v>2439</v>
      </c>
      <c r="G601" s="54" t="s">
        <v>2440</v>
      </c>
      <c r="H601" s="56">
        <v>43556</v>
      </c>
      <c r="I601" s="56">
        <v>44105</v>
      </c>
      <c r="J601" s="57" t="str">
        <f>IF(Ugovori_OPULJP3[[#This Row],[DATUM ZAVRŠETKA OPERACIJE]]&gt;DATE(2024,12,31),"u provedbi","završen")</f>
        <v>završen</v>
      </c>
      <c r="K601" s="55" t="s">
        <v>270</v>
      </c>
      <c r="L601" s="55" t="s">
        <v>270</v>
      </c>
      <c r="M601" s="58">
        <v>0.85</v>
      </c>
      <c r="N601" s="58">
        <v>0.15</v>
      </c>
      <c r="O601" s="59">
        <f>Ugovori_OPULJP3[[#This Row],[Bespovratna sredstva - Ukupno (EU+Nac) HRK
= Ukupna ugovorena vrijednost bespovratnih sredstava]]*Ugovori_OPULJP3[[#This Row],[EU STOPA SUFINANCIRANJA %
EU CO-FINANCING RATE %]]</f>
        <v>460343.93499999994</v>
      </c>
      <c r="P601" s="60">
        <f>Ugovori_OPULJP3[[#This Row],[Bespovratna sredstva - EU dio - HRK]]/7.5345</f>
        <v>61098.139889840058</v>
      </c>
      <c r="Q601" s="59">
        <f>Ugovori_OPULJP3[[#This Row],[Bespovratna sredstva - Ukupno (EU+Nac) HRK
= Ukupna ugovorena vrijednost bespovratnih sredstava]]*Ugovori_OPULJP3[[#This Row],[STOPA NACIONALNOG SUFINANCIRANJA %]]</f>
        <v>81237.164999999994</v>
      </c>
      <c r="R601" s="60">
        <f>Ugovori_OPULJP3[[#This Row],[Bespovratna sredstva - Nacionalni dio - HRK]]/7.5345</f>
        <v>10782.024686442364</v>
      </c>
      <c r="S601" s="59">
        <v>541581.1</v>
      </c>
      <c r="T601" s="60">
        <f>Ugovori_OPULJP3[[#This Row],[Bespovratna sredstva - Ukupno (EU+Nac) HRK
= Ukupna ugovorena vrijednost bespovratnih sredstava]]/7.5345</f>
        <v>71880.164576282434</v>
      </c>
      <c r="U601" s="59">
        <v>0</v>
      </c>
      <c r="V601" s="60">
        <f>Ugovori_OPULJP3[[#This Row],[Javni doprinos korisnika - HRK]]/7.5345</f>
        <v>0</v>
      </c>
      <c r="W601" s="59">
        <v>0</v>
      </c>
      <c r="X601" s="60">
        <f>Ugovori_OPULJP3[[#This Row],[Privatni doprinos korisnika - HRK]]/7.5345</f>
        <v>0</v>
      </c>
      <c r="Y601" s="61">
        <v>541581.1</v>
      </c>
      <c r="Z601" s="62">
        <f>Ugovori_OPULJP3[[#This Row],[UKUPNI PRIHVATLJIVI IZDACI
TOTAL ELIGIBLE EXPENDITURE
= Bespovratna sredstva ukupno + doprinos korisnika
= Ukupni prihvatljivi troškovi
= Ukupna ugovorena vrijednost projekta HRK]]/7.5345</f>
        <v>71880.164576282434</v>
      </c>
      <c r="AA601" s="53" t="s">
        <v>37</v>
      </c>
      <c r="AB601" s="53" t="s">
        <v>34</v>
      </c>
      <c r="AC601" s="52" t="s">
        <v>2441</v>
      </c>
      <c r="AD601" s="52" t="s">
        <v>746</v>
      </c>
    </row>
    <row r="602" spans="1:30" ht="63.75" customHeight="1" x14ac:dyDescent="0.2">
      <c r="A602" s="50" t="s">
        <v>2442</v>
      </c>
      <c r="B602" s="51" t="s">
        <v>742</v>
      </c>
      <c r="C602" s="52" t="s">
        <v>743</v>
      </c>
      <c r="D602" s="52" t="s">
        <v>2357</v>
      </c>
      <c r="E602" s="53" t="s">
        <v>75</v>
      </c>
      <c r="F602" s="54" t="s">
        <v>2443</v>
      </c>
      <c r="G602" s="54" t="s">
        <v>2259</v>
      </c>
      <c r="H602" s="56">
        <v>43479</v>
      </c>
      <c r="I602" s="56">
        <v>44210</v>
      </c>
      <c r="J602" s="57" t="str">
        <f>IF(Ugovori_OPULJP3[[#This Row],[DATUM ZAVRŠETKA OPERACIJE]]&gt;DATE(2024,12,31),"u provedbi","završen")</f>
        <v>završen</v>
      </c>
      <c r="K602" s="55" t="s">
        <v>2444</v>
      </c>
      <c r="L602" s="55" t="s">
        <v>36</v>
      </c>
      <c r="M602" s="58">
        <v>0.85</v>
      </c>
      <c r="N602" s="58">
        <v>0.15</v>
      </c>
      <c r="O602" s="59">
        <f>Ugovori_OPULJP3[[#This Row],[Bespovratna sredstva - Ukupno (EU+Nac) HRK
= Ukupna ugovorena vrijednost bespovratnih sredstava]]*Ugovori_OPULJP3[[#This Row],[EU STOPA SUFINANCIRANJA %
EU CO-FINANCING RATE %]]</f>
        <v>1172105.1369999999</v>
      </c>
      <c r="P602" s="60">
        <f>Ugovori_OPULJP3[[#This Row],[Bespovratna sredstva - EU dio - HRK]]/7.5345</f>
        <v>155565.08553985</v>
      </c>
      <c r="Q602" s="59">
        <f>Ugovori_OPULJP3[[#This Row],[Bespovratna sredstva - Ukupno (EU+Nac) HRK
= Ukupna ugovorena vrijednost bespovratnih sredstava]]*Ugovori_OPULJP3[[#This Row],[STOPA NACIONALNOG SUFINANCIRANJA %]]</f>
        <v>206842.08299999998</v>
      </c>
      <c r="R602" s="60">
        <f>Ugovori_OPULJP3[[#This Row],[Bespovratna sredstva - Nacionalni dio - HRK]]/7.5345</f>
        <v>27452.662154091176</v>
      </c>
      <c r="S602" s="59">
        <v>1378947.22</v>
      </c>
      <c r="T602" s="60">
        <f>Ugovori_OPULJP3[[#This Row],[Bespovratna sredstva - Ukupno (EU+Nac) HRK
= Ukupna ugovorena vrijednost bespovratnih sredstava]]/7.5345</f>
        <v>183017.7476939412</v>
      </c>
      <c r="U602" s="59">
        <v>0</v>
      </c>
      <c r="V602" s="60">
        <f>Ugovori_OPULJP3[[#This Row],[Javni doprinos korisnika - HRK]]/7.5345</f>
        <v>0</v>
      </c>
      <c r="W602" s="59">
        <v>0</v>
      </c>
      <c r="X602" s="60">
        <f>Ugovori_OPULJP3[[#This Row],[Privatni doprinos korisnika - HRK]]/7.5345</f>
        <v>0</v>
      </c>
      <c r="Y602" s="61">
        <v>1378947.22</v>
      </c>
      <c r="Z602" s="62">
        <f>Ugovori_OPULJP3[[#This Row],[UKUPNI PRIHVATLJIVI IZDACI
TOTAL ELIGIBLE EXPENDITURE
= Bespovratna sredstva ukupno + doprinos korisnika
= Ukupni prihvatljivi troškovi
= Ukupna ugovorena vrijednost projekta HRK]]/7.5345</f>
        <v>183017.7476939412</v>
      </c>
      <c r="AA602" s="53" t="s">
        <v>37</v>
      </c>
      <c r="AB602" s="53" t="s">
        <v>34</v>
      </c>
      <c r="AC602" s="52" t="s">
        <v>2445</v>
      </c>
      <c r="AD602" s="52" t="s">
        <v>746</v>
      </c>
    </row>
    <row r="603" spans="1:30" ht="51" customHeight="1" x14ac:dyDescent="0.2">
      <c r="A603" s="50" t="s">
        <v>2446</v>
      </c>
      <c r="B603" s="51" t="s">
        <v>742</v>
      </c>
      <c r="C603" s="52" t="s">
        <v>743</v>
      </c>
      <c r="D603" s="52" t="s">
        <v>2357</v>
      </c>
      <c r="E603" s="53" t="s">
        <v>75</v>
      </c>
      <c r="F603" s="54" t="s">
        <v>2447</v>
      </c>
      <c r="G603" s="54" t="s">
        <v>2448</v>
      </c>
      <c r="H603" s="56">
        <v>43553</v>
      </c>
      <c r="I603" s="56">
        <v>44103</v>
      </c>
      <c r="J603" s="57" t="str">
        <f>IF(Ugovori_OPULJP3[[#This Row],[DATUM ZAVRŠETKA OPERACIJE]]&gt;DATE(2024,12,31),"u provedbi","završen")</f>
        <v>završen</v>
      </c>
      <c r="K603" s="55" t="s">
        <v>153</v>
      </c>
      <c r="L603" s="55" t="s">
        <v>36</v>
      </c>
      <c r="M603" s="58">
        <v>0.85</v>
      </c>
      <c r="N603" s="58">
        <v>0.15</v>
      </c>
      <c r="O603" s="59">
        <f>Ugovori_OPULJP3[[#This Row],[Bespovratna sredstva - Ukupno (EU+Nac) HRK
= Ukupna ugovorena vrijednost bespovratnih sredstava]]*Ugovori_OPULJP3[[#This Row],[EU STOPA SUFINANCIRANJA %
EU CO-FINANCING RATE %]]</f>
        <v>1194491.5784999998</v>
      </c>
      <c r="P603" s="60">
        <f>Ugovori_OPULJP3[[#This Row],[Bespovratna sredstva - EU dio - HRK]]/7.5345</f>
        <v>158536.27692613972</v>
      </c>
      <c r="Q603" s="59">
        <f>Ugovori_OPULJP3[[#This Row],[Bespovratna sredstva - Ukupno (EU+Nac) HRK
= Ukupna ugovorena vrijednost bespovratnih sredstava]]*Ugovori_OPULJP3[[#This Row],[STOPA NACIONALNOG SUFINANCIRANJA %]]</f>
        <v>210792.63149999999</v>
      </c>
      <c r="R603" s="60">
        <f>Ugovori_OPULJP3[[#This Row],[Bespovratna sredstva - Nacionalni dio - HRK]]/7.5345</f>
        <v>27976.990045789367</v>
      </c>
      <c r="S603" s="59">
        <v>1405284.21</v>
      </c>
      <c r="T603" s="60">
        <f>Ugovori_OPULJP3[[#This Row],[Bespovratna sredstva - Ukupno (EU+Nac) HRK
= Ukupna ugovorena vrijednost bespovratnih sredstava]]/7.5345</f>
        <v>186513.26697192912</v>
      </c>
      <c r="U603" s="59">
        <v>0</v>
      </c>
      <c r="V603" s="60">
        <f>Ugovori_OPULJP3[[#This Row],[Javni doprinos korisnika - HRK]]/7.5345</f>
        <v>0</v>
      </c>
      <c r="W603" s="59">
        <v>0</v>
      </c>
      <c r="X603" s="60">
        <f>Ugovori_OPULJP3[[#This Row],[Privatni doprinos korisnika - HRK]]/7.5345</f>
        <v>0</v>
      </c>
      <c r="Y603" s="61">
        <v>1405284.21</v>
      </c>
      <c r="Z603" s="62">
        <f>Ugovori_OPULJP3[[#This Row],[UKUPNI PRIHVATLJIVI IZDACI
TOTAL ELIGIBLE EXPENDITURE
= Bespovratna sredstva ukupno + doprinos korisnika
= Ukupni prihvatljivi troškovi
= Ukupna ugovorena vrijednost projekta HRK]]/7.5345</f>
        <v>186513.26697192912</v>
      </c>
      <c r="AA603" s="53" t="s">
        <v>37</v>
      </c>
      <c r="AB603" s="53" t="s">
        <v>34</v>
      </c>
      <c r="AC603" s="52" t="s">
        <v>2449</v>
      </c>
      <c r="AD603" s="52" t="s">
        <v>746</v>
      </c>
    </row>
    <row r="604" spans="1:30" ht="51" customHeight="1" x14ac:dyDescent="0.2">
      <c r="A604" s="50" t="s">
        <v>2450</v>
      </c>
      <c r="B604" s="51" t="s">
        <v>742</v>
      </c>
      <c r="C604" s="52" t="s">
        <v>743</v>
      </c>
      <c r="D604" s="52" t="s">
        <v>2357</v>
      </c>
      <c r="E604" s="53" t="s">
        <v>75</v>
      </c>
      <c r="F604" s="54" t="s">
        <v>2451</v>
      </c>
      <c r="G604" s="54" t="s">
        <v>2452</v>
      </c>
      <c r="H604" s="56">
        <v>43349</v>
      </c>
      <c r="I604" s="56">
        <v>44049</v>
      </c>
      <c r="J604" s="57" t="str">
        <f>IF(Ugovori_OPULJP3[[#This Row],[DATUM ZAVRŠETKA OPERACIJE]]&gt;DATE(2024,12,31),"u provedbi","završen")</f>
        <v>završen</v>
      </c>
      <c r="K604" s="55" t="s">
        <v>332</v>
      </c>
      <c r="L604" s="55" t="s">
        <v>332</v>
      </c>
      <c r="M604" s="58">
        <v>0.85</v>
      </c>
      <c r="N604" s="58">
        <v>0.15</v>
      </c>
      <c r="O604" s="59">
        <f>Ugovori_OPULJP3[[#This Row],[Bespovratna sredstva - Ukupno (EU+Nac) HRK
= Ukupna ugovorena vrijednost bespovratnih sredstava]]*Ugovori_OPULJP3[[#This Row],[EU STOPA SUFINANCIRANJA %
EU CO-FINANCING RATE %]]</f>
        <v>634774.22</v>
      </c>
      <c r="P604" s="60">
        <f>Ugovori_OPULJP3[[#This Row],[Bespovratna sredstva - EU dio - HRK]]/7.5345</f>
        <v>84249.017187603677</v>
      </c>
      <c r="Q604" s="59">
        <f>Ugovori_OPULJP3[[#This Row],[Bespovratna sredstva - Ukupno (EU+Nac) HRK
= Ukupna ugovorena vrijednost bespovratnih sredstava]]*Ugovori_OPULJP3[[#This Row],[STOPA NACIONALNOG SUFINANCIRANJA %]]</f>
        <v>112018.98</v>
      </c>
      <c r="R604" s="60">
        <f>Ugovori_OPULJP3[[#This Row],[Bespovratna sredstva - Nacionalni dio - HRK]]/7.5345</f>
        <v>14867.473621341825</v>
      </c>
      <c r="S604" s="59">
        <v>746793.2</v>
      </c>
      <c r="T604" s="60">
        <f>Ugovori_OPULJP3[[#This Row],[Bespovratna sredstva - Ukupno (EU+Nac) HRK
= Ukupna ugovorena vrijednost bespovratnih sredstava]]/7.5345</f>
        <v>99116.490808945498</v>
      </c>
      <c r="U604" s="59">
        <v>0</v>
      </c>
      <c r="V604" s="60">
        <f>Ugovori_OPULJP3[[#This Row],[Javni doprinos korisnika - HRK]]/7.5345</f>
        <v>0</v>
      </c>
      <c r="W604" s="59">
        <v>0</v>
      </c>
      <c r="X604" s="60">
        <f>Ugovori_OPULJP3[[#This Row],[Privatni doprinos korisnika - HRK]]/7.5345</f>
        <v>0</v>
      </c>
      <c r="Y604" s="61">
        <v>746793.2</v>
      </c>
      <c r="Z604" s="62">
        <f>Ugovori_OPULJP3[[#This Row],[UKUPNI PRIHVATLJIVI IZDACI
TOTAL ELIGIBLE EXPENDITURE
= Bespovratna sredstva ukupno + doprinos korisnika
= Ukupni prihvatljivi troškovi
= Ukupna ugovorena vrijednost projekta HRK]]/7.5345</f>
        <v>99116.490808945498</v>
      </c>
      <c r="AA604" s="53" t="s">
        <v>37</v>
      </c>
      <c r="AB604" s="53" t="s">
        <v>34</v>
      </c>
      <c r="AC604" s="52" t="s">
        <v>2453</v>
      </c>
      <c r="AD604" s="52" t="s">
        <v>746</v>
      </c>
    </row>
    <row r="605" spans="1:30" ht="51" customHeight="1" x14ac:dyDescent="0.2">
      <c r="A605" s="50" t="s">
        <v>2454</v>
      </c>
      <c r="B605" s="51" t="s">
        <v>742</v>
      </c>
      <c r="C605" s="52" t="s">
        <v>743</v>
      </c>
      <c r="D605" s="52" t="s">
        <v>2357</v>
      </c>
      <c r="E605" s="53" t="s">
        <v>75</v>
      </c>
      <c r="F605" s="54" t="s">
        <v>2455</v>
      </c>
      <c r="G605" s="54" t="s">
        <v>1977</v>
      </c>
      <c r="H605" s="56">
        <v>43346</v>
      </c>
      <c r="I605" s="56">
        <v>44077</v>
      </c>
      <c r="J605" s="57" t="str">
        <f>IF(Ugovori_OPULJP3[[#This Row],[DATUM ZAVRŠETKA OPERACIJE]]&gt;DATE(2024,12,31),"u provedbi","završen")</f>
        <v>završen</v>
      </c>
      <c r="K605" s="55" t="s">
        <v>598</v>
      </c>
      <c r="L605" s="55" t="s">
        <v>598</v>
      </c>
      <c r="M605" s="58">
        <v>0.85</v>
      </c>
      <c r="N605" s="58">
        <v>0.15</v>
      </c>
      <c r="O605" s="59">
        <f>Ugovori_OPULJP3[[#This Row],[Bespovratna sredstva - Ukupno (EU+Nac) HRK
= Ukupna ugovorena vrijednost bespovratnih sredstava]]*Ugovori_OPULJP3[[#This Row],[EU STOPA SUFINANCIRANJA %
EU CO-FINANCING RATE %]]</f>
        <v>406944.64</v>
      </c>
      <c r="P605" s="60">
        <f>Ugovori_OPULJP3[[#This Row],[Bespovratna sredstva - EU dio - HRK]]/7.5345</f>
        <v>54010.835490078971</v>
      </c>
      <c r="Q605" s="59">
        <f>Ugovori_OPULJP3[[#This Row],[Bespovratna sredstva - Ukupno (EU+Nac) HRK
= Ukupna ugovorena vrijednost bespovratnih sredstava]]*Ugovori_OPULJP3[[#This Row],[STOPA NACIONALNOG SUFINANCIRANJA %]]</f>
        <v>71813.759999999995</v>
      </c>
      <c r="R605" s="60">
        <f>Ugovori_OPULJP3[[#This Row],[Bespovratna sredstva - Nacionalni dio - HRK]]/7.5345</f>
        <v>9531.3239100139344</v>
      </c>
      <c r="S605" s="59">
        <v>478758.40000000002</v>
      </c>
      <c r="T605" s="60">
        <f>Ugovori_OPULJP3[[#This Row],[Bespovratna sredstva - Ukupno (EU+Nac) HRK
= Ukupna ugovorena vrijednost bespovratnih sredstava]]/7.5345</f>
        <v>63542.159400092904</v>
      </c>
      <c r="U605" s="59">
        <v>0</v>
      </c>
      <c r="V605" s="60">
        <f>Ugovori_OPULJP3[[#This Row],[Javni doprinos korisnika - HRK]]/7.5345</f>
        <v>0</v>
      </c>
      <c r="W605" s="59">
        <v>0</v>
      </c>
      <c r="X605" s="60">
        <f>Ugovori_OPULJP3[[#This Row],[Privatni doprinos korisnika - HRK]]/7.5345</f>
        <v>0</v>
      </c>
      <c r="Y605" s="61">
        <v>478758.40000000002</v>
      </c>
      <c r="Z605" s="62">
        <f>Ugovori_OPULJP3[[#This Row],[UKUPNI PRIHVATLJIVI IZDACI
TOTAL ELIGIBLE EXPENDITURE
= Bespovratna sredstva ukupno + doprinos korisnika
= Ukupni prihvatljivi troškovi
= Ukupna ugovorena vrijednost projekta HRK]]/7.5345</f>
        <v>63542.159400092904</v>
      </c>
      <c r="AA605" s="53" t="s">
        <v>37</v>
      </c>
      <c r="AB605" s="53" t="s">
        <v>34</v>
      </c>
      <c r="AC605" s="52" t="s">
        <v>2456</v>
      </c>
      <c r="AD605" s="52" t="s">
        <v>746</v>
      </c>
    </row>
    <row r="606" spans="1:30" ht="51" customHeight="1" x14ac:dyDescent="0.2">
      <c r="A606" s="50" t="s">
        <v>2457</v>
      </c>
      <c r="B606" s="51" t="s">
        <v>742</v>
      </c>
      <c r="C606" s="52" t="s">
        <v>743</v>
      </c>
      <c r="D606" s="52" t="s">
        <v>2357</v>
      </c>
      <c r="E606" s="53" t="s">
        <v>75</v>
      </c>
      <c r="F606" s="54" t="s">
        <v>2458</v>
      </c>
      <c r="G606" s="54" t="s">
        <v>1497</v>
      </c>
      <c r="H606" s="56">
        <v>43347</v>
      </c>
      <c r="I606" s="56">
        <v>44078</v>
      </c>
      <c r="J606" s="57" t="str">
        <f>IF(Ugovori_OPULJP3[[#This Row],[DATUM ZAVRŠETKA OPERACIJE]]&gt;DATE(2024,12,31),"u provedbi","završen")</f>
        <v>završen</v>
      </c>
      <c r="K606" s="55" t="s">
        <v>185</v>
      </c>
      <c r="L606" s="55" t="s">
        <v>185</v>
      </c>
      <c r="M606" s="58">
        <v>0.85</v>
      </c>
      <c r="N606" s="58">
        <v>0.15</v>
      </c>
      <c r="O606" s="59">
        <f>Ugovori_OPULJP3[[#This Row],[Bespovratna sredstva - Ukupno (EU+Nac) HRK
= Ukupna ugovorena vrijednost bespovratnih sredstava]]*Ugovori_OPULJP3[[#This Row],[EU STOPA SUFINANCIRANJA %
EU CO-FINANCING RATE %]]</f>
        <v>1185119.9035</v>
      </c>
      <c r="P606" s="60">
        <f>Ugovori_OPULJP3[[#This Row],[Bespovratna sredstva - EU dio - HRK]]/7.5345</f>
        <v>157292.44190059061</v>
      </c>
      <c r="Q606" s="59">
        <f>Ugovori_OPULJP3[[#This Row],[Bespovratna sredstva - Ukupno (EU+Nac) HRK
= Ukupna ugovorena vrijednost bespovratnih sredstava]]*Ugovori_OPULJP3[[#This Row],[STOPA NACIONALNOG SUFINANCIRANJA %]]</f>
        <v>209138.80649999998</v>
      </c>
      <c r="R606" s="60">
        <f>Ugovori_OPULJP3[[#This Row],[Bespovratna sredstva - Nacionalni dio - HRK]]/7.5345</f>
        <v>27757.489747163047</v>
      </c>
      <c r="S606" s="59">
        <v>1394258.71</v>
      </c>
      <c r="T606" s="60">
        <f>Ugovori_OPULJP3[[#This Row],[Bespovratna sredstva - Ukupno (EU+Nac) HRK
= Ukupna ugovorena vrijednost bespovratnih sredstava]]/7.5345</f>
        <v>185049.93164775366</v>
      </c>
      <c r="U606" s="59">
        <v>0</v>
      </c>
      <c r="V606" s="60">
        <f>Ugovori_OPULJP3[[#This Row],[Javni doprinos korisnika - HRK]]/7.5345</f>
        <v>0</v>
      </c>
      <c r="W606" s="59">
        <v>0</v>
      </c>
      <c r="X606" s="60">
        <f>Ugovori_OPULJP3[[#This Row],[Privatni doprinos korisnika - HRK]]/7.5345</f>
        <v>0</v>
      </c>
      <c r="Y606" s="61">
        <v>1394258.71</v>
      </c>
      <c r="Z606" s="62">
        <f>Ugovori_OPULJP3[[#This Row],[UKUPNI PRIHVATLJIVI IZDACI
TOTAL ELIGIBLE EXPENDITURE
= Bespovratna sredstva ukupno + doprinos korisnika
= Ukupni prihvatljivi troškovi
= Ukupna ugovorena vrijednost projekta HRK]]/7.5345</f>
        <v>185049.93164775366</v>
      </c>
      <c r="AA606" s="53" t="s">
        <v>37</v>
      </c>
      <c r="AB606" s="53" t="s">
        <v>34</v>
      </c>
      <c r="AC606" s="52" t="s">
        <v>2459</v>
      </c>
      <c r="AD606" s="52" t="s">
        <v>746</v>
      </c>
    </row>
    <row r="607" spans="1:30" ht="51" customHeight="1" x14ac:dyDescent="0.2">
      <c r="A607" s="50" t="s">
        <v>2460</v>
      </c>
      <c r="B607" s="51" t="s">
        <v>742</v>
      </c>
      <c r="C607" s="52" t="s">
        <v>743</v>
      </c>
      <c r="D607" s="52" t="s">
        <v>2357</v>
      </c>
      <c r="E607" s="53" t="s">
        <v>75</v>
      </c>
      <c r="F607" s="54" t="s">
        <v>2461</v>
      </c>
      <c r="G607" s="54" t="s">
        <v>2462</v>
      </c>
      <c r="H607" s="56">
        <v>43475</v>
      </c>
      <c r="I607" s="56">
        <v>44022</v>
      </c>
      <c r="J607" s="57" t="str">
        <f>IF(Ugovori_OPULJP3[[#This Row],[DATUM ZAVRŠETKA OPERACIJE]]&gt;DATE(2024,12,31),"u provedbi","završen")</f>
        <v>završen</v>
      </c>
      <c r="K607" s="55" t="s">
        <v>98</v>
      </c>
      <c r="L607" s="55" t="s">
        <v>98</v>
      </c>
      <c r="M607" s="58">
        <v>0.85</v>
      </c>
      <c r="N607" s="58">
        <v>0.15</v>
      </c>
      <c r="O607" s="59">
        <f>Ugovori_OPULJP3[[#This Row],[Bespovratna sredstva - Ukupno (EU+Nac) HRK
= Ukupna ugovorena vrijednost bespovratnih sredstava]]*Ugovori_OPULJP3[[#This Row],[EU STOPA SUFINANCIRANJA %
EU CO-FINANCING RATE %]]</f>
        <v>713409.87899999996</v>
      </c>
      <c r="P607" s="60">
        <f>Ugovori_OPULJP3[[#This Row],[Bespovratna sredstva - EU dio - HRK]]/7.5345</f>
        <v>94685.76269161854</v>
      </c>
      <c r="Q607" s="59">
        <f>Ugovori_OPULJP3[[#This Row],[Bespovratna sredstva - Ukupno (EU+Nac) HRK
= Ukupna ugovorena vrijednost bespovratnih sredstava]]*Ugovori_OPULJP3[[#This Row],[STOPA NACIONALNOG SUFINANCIRANJA %]]</f>
        <v>125895.86099999999</v>
      </c>
      <c r="R607" s="60">
        <f>Ugovori_OPULJP3[[#This Row],[Bespovratna sredstva - Nacionalni dio - HRK]]/7.5345</f>
        <v>16709.252239697391</v>
      </c>
      <c r="S607" s="59">
        <v>839305.74</v>
      </c>
      <c r="T607" s="60">
        <f>Ugovori_OPULJP3[[#This Row],[Bespovratna sredstva - Ukupno (EU+Nac) HRK
= Ukupna ugovorena vrijednost bespovratnih sredstava]]/7.5345</f>
        <v>111395.01493131593</v>
      </c>
      <c r="U607" s="59">
        <v>0</v>
      </c>
      <c r="V607" s="60">
        <f>Ugovori_OPULJP3[[#This Row],[Javni doprinos korisnika - HRK]]/7.5345</f>
        <v>0</v>
      </c>
      <c r="W607" s="59">
        <v>0</v>
      </c>
      <c r="X607" s="60">
        <f>Ugovori_OPULJP3[[#This Row],[Privatni doprinos korisnika - HRK]]/7.5345</f>
        <v>0</v>
      </c>
      <c r="Y607" s="61">
        <v>839305.74</v>
      </c>
      <c r="Z607" s="62">
        <f>Ugovori_OPULJP3[[#This Row],[UKUPNI PRIHVATLJIVI IZDACI
TOTAL ELIGIBLE EXPENDITURE
= Bespovratna sredstva ukupno + doprinos korisnika
= Ukupni prihvatljivi troškovi
= Ukupna ugovorena vrijednost projekta HRK]]/7.5345</f>
        <v>111395.01493131593</v>
      </c>
      <c r="AA607" s="53" t="s">
        <v>37</v>
      </c>
      <c r="AB607" s="53" t="s">
        <v>34</v>
      </c>
      <c r="AC607" s="52" t="s">
        <v>2463</v>
      </c>
      <c r="AD607" s="52" t="s">
        <v>746</v>
      </c>
    </row>
    <row r="608" spans="1:30" ht="51" customHeight="1" x14ac:dyDescent="0.2">
      <c r="A608" s="50" t="s">
        <v>2464</v>
      </c>
      <c r="B608" s="51" t="s">
        <v>742</v>
      </c>
      <c r="C608" s="52" t="s">
        <v>743</v>
      </c>
      <c r="D608" s="52" t="s">
        <v>2357</v>
      </c>
      <c r="E608" s="53" t="s">
        <v>75</v>
      </c>
      <c r="F608" s="54" t="s">
        <v>2465</v>
      </c>
      <c r="G608" s="54" t="s">
        <v>2466</v>
      </c>
      <c r="H608" s="56">
        <v>43472</v>
      </c>
      <c r="I608" s="56">
        <v>44203</v>
      </c>
      <c r="J608" s="57" t="str">
        <f>IF(Ugovori_OPULJP3[[#This Row],[DATUM ZAVRŠETKA OPERACIJE]]&gt;DATE(2024,12,31),"u provedbi","završen")</f>
        <v>završen</v>
      </c>
      <c r="K608" s="55" t="s">
        <v>215</v>
      </c>
      <c r="L608" s="55" t="s">
        <v>172</v>
      </c>
      <c r="M608" s="58">
        <v>0.85</v>
      </c>
      <c r="N608" s="58">
        <v>0.15</v>
      </c>
      <c r="O608" s="59">
        <f>Ugovori_OPULJP3[[#This Row],[Bespovratna sredstva - Ukupno (EU+Nac) HRK
= Ukupna ugovorena vrijednost bespovratnih sredstava]]*Ugovori_OPULJP3[[#This Row],[EU STOPA SUFINANCIRANJA %
EU CO-FINANCING RATE %]]</f>
        <v>908381.23849999998</v>
      </c>
      <c r="P608" s="60">
        <f>Ugovori_OPULJP3[[#This Row],[Bespovratna sredstva - EU dio - HRK]]/7.5345</f>
        <v>120562.90908487623</v>
      </c>
      <c r="Q608" s="59">
        <f>Ugovori_OPULJP3[[#This Row],[Bespovratna sredstva - Ukupno (EU+Nac) HRK
= Ukupna ugovorena vrijednost bespovratnih sredstava]]*Ugovori_OPULJP3[[#This Row],[STOPA NACIONALNOG SUFINANCIRANJA %]]</f>
        <v>160302.57149999999</v>
      </c>
      <c r="R608" s="60">
        <f>Ugovori_OPULJP3[[#This Row],[Bespovratna sredstva - Nacionalni dio - HRK]]/7.5345</f>
        <v>21275.807485566391</v>
      </c>
      <c r="S608" s="59">
        <v>1068683.81</v>
      </c>
      <c r="T608" s="60">
        <f>Ugovori_OPULJP3[[#This Row],[Bespovratna sredstva - Ukupno (EU+Nac) HRK
= Ukupna ugovorena vrijednost bespovratnih sredstava]]/7.5345</f>
        <v>141838.71657044263</v>
      </c>
      <c r="U608" s="59">
        <v>0</v>
      </c>
      <c r="V608" s="60">
        <f>Ugovori_OPULJP3[[#This Row],[Javni doprinos korisnika - HRK]]/7.5345</f>
        <v>0</v>
      </c>
      <c r="W608" s="59">
        <v>0</v>
      </c>
      <c r="X608" s="60">
        <f>Ugovori_OPULJP3[[#This Row],[Privatni doprinos korisnika - HRK]]/7.5345</f>
        <v>0</v>
      </c>
      <c r="Y608" s="61">
        <v>1068683.81</v>
      </c>
      <c r="Z608" s="62">
        <f>Ugovori_OPULJP3[[#This Row],[UKUPNI PRIHVATLJIVI IZDACI
TOTAL ELIGIBLE EXPENDITURE
= Bespovratna sredstva ukupno + doprinos korisnika
= Ukupni prihvatljivi troškovi
= Ukupna ugovorena vrijednost projekta HRK]]/7.5345</f>
        <v>141838.71657044263</v>
      </c>
      <c r="AA608" s="53" t="s">
        <v>37</v>
      </c>
      <c r="AB608" s="53" t="s">
        <v>34</v>
      </c>
      <c r="AC608" s="52" t="s">
        <v>2467</v>
      </c>
      <c r="AD608" s="52" t="s">
        <v>746</v>
      </c>
    </row>
    <row r="609" spans="1:30" ht="51" customHeight="1" x14ac:dyDescent="0.2">
      <c r="A609" s="50" t="s">
        <v>2468</v>
      </c>
      <c r="B609" s="51" t="s">
        <v>742</v>
      </c>
      <c r="C609" s="52" t="s">
        <v>743</v>
      </c>
      <c r="D609" s="52" t="s">
        <v>2357</v>
      </c>
      <c r="E609" s="53" t="s">
        <v>75</v>
      </c>
      <c r="F609" s="54" t="s">
        <v>2469</v>
      </c>
      <c r="G609" s="54" t="s">
        <v>2470</v>
      </c>
      <c r="H609" s="56">
        <v>43756</v>
      </c>
      <c r="I609" s="56">
        <v>44487</v>
      </c>
      <c r="J609" s="57" t="str">
        <f>IF(Ugovori_OPULJP3[[#This Row],[DATUM ZAVRŠETKA OPERACIJE]]&gt;DATE(2024,12,31),"u provedbi","završen")</f>
        <v>završen</v>
      </c>
      <c r="K609" s="55" t="s">
        <v>36</v>
      </c>
      <c r="L609" s="55" t="s">
        <v>36</v>
      </c>
      <c r="M609" s="58">
        <v>0.85</v>
      </c>
      <c r="N609" s="58">
        <v>0.15</v>
      </c>
      <c r="O609" s="59">
        <f>Ugovori_OPULJP3[[#This Row],[Bespovratna sredstva - Ukupno (EU+Nac) HRK
= Ukupna ugovorena vrijednost bespovratnih sredstava]]*Ugovori_OPULJP3[[#This Row],[EU STOPA SUFINANCIRANJA %
EU CO-FINANCING RATE %]]</f>
        <v>1246444.08</v>
      </c>
      <c r="P609" s="60">
        <f>Ugovori_OPULJP3[[#This Row],[Bespovratna sredstva - EU dio - HRK]]/7.5345</f>
        <v>165431.55882938483</v>
      </c>
      <c r="Q609" s="59">
        <f>Ugovori_OPULJP3[[#This Row],[Bespovratna sredstva - Ukupno (EU+Nac) HRK
= Ukupna ugovorena vrijednost bespovratnih sredstava]]*Ugovori_OPULJP3[[#This Row],[STOPA NACIONALNOG SUFINANCIRANJA %]]</f>
        <v>219960.72</v>
      </c>
      <c r="R609" s="60">
        <f>Ugovori_OPULJP3[[#This Row],[Bespovratna sredstva - Nacionalni dio - HRK]]/7.5345</f>
        <v>29193.804499303205</v>
      </c>
      <c r="S609" s="59">
        <v>1466404.8</v>
      </c>
      <c r="T609" s="60">
        <f>Ugovori_OPULJP3[[#This Row],[Bespovratna sredstva - Ukupno (EU+Nac) HRK
= Ukupna ugovorena vrijednost bespovratnih sredstava]]/7.5345</f>
        <v>194625.36332868802</v>
      </c>
      <c r="U609" s="59">
        <v>0</v>
      </c>
      <c r="V609" s="60">
        <f>Ugovori_OPULJP3[[#This Row],[Javni doprinos korisnika - HRK]]/7.5345</f>
        <v>0</v>
      </c>
      <c r="W609" s="59">
        <v>0</v>
      </c>
      <c r="X609" s="60">
        <f>Ugovori_OPULJP3[[#This Row],[Privatni doprinos korisnika - HRK]]/7.5345</f>
        <v>0</v>
      </c>
      <c r="Y609" s="61">
        <v>1466404.8</v>
      </c>
      <c r="Z609" s="62">
        <f>Ugovori_OPULJP3[[#This Row],[UKUPNI PRIHVATLJIVI IZDACI
TOTAL ELIGIBLE EXPENDITURE
= Bespovratna sredstva ukupno + doprinos korisnika
= Ukupni prihvatljivi troškovi
= Ukupna ugovorena vrijednost projekta HRK]]/7.5345</f>
        <v>194625.36332868802</v>
      </c>
      <c r="AA609" s="53" t="s">
        <v>37</v>
      </c>
      <c r="AB609" s="53" t="s">
        <v>34</v>
      </c>
      <c r="AC609" s="52" t="s">
        <v>2471</v>
      </c>
      <c r="AD609" s="52" t="s">
        <v>746</v>
      </c>
    </row>
    <row r="610" spans="1:30" ht="51" customHeight="1" x14ac:dyDescent="0.2">
      <c r="A610" s="50" t="s">
        <v>2472</v>
      </c>
      <c r="B610" s="51" t="s">
        <v>742</v>
      </c>
      <c r="C610" s="52" t="s">
        <v>743</v>
      </c>
      <c r="D610" s="52" t="s">
        <v>2357</v>
      </c>
      <c r="E610" s="53" t="s">
        <v>75</v>
      </c>
      <c r="F610" s="54" t="s">
        <v>2473</v>
      </c>
      <c r="G610" s="54" t="s">
        <v>1402</v>
      </c>
      <c r="H610" s="56">
        <v>43557</v>
      </c>
      <c r="I610" s="56">
        <v>44167</v>
      </c>
      <c r="J610" s="57" t="str">
        <f>IF(Ugovori_OPULJP3[[#This Row],[DATUM ZAVRŠETKA OPERACIJE]]&gt;DATE(2024,12,31),"u provedbi","završen")</f>
        <v>završen</v>
      </c>
      <c r="K610" s="55" t="s">
        <v>2474</v>
      </c>
      <c r="L610" s="55" t="s">
        <v>83</v>
      </c>
      <c r="M610" s="58">
        <v>0.85</v>
      </c>
      <c r="N610" s="58">
        <v>0.15</v>
      </c>
      <c r="O610" s="59">
        <f>Ugovori_OPULJP3[[#This Row],[Bespovratna sredstva - Ukupno (EU+Nac) HRK
= Ukupna ugovorena vrijednost bespovratnih sredstava]]*Ugovori_OPULJP3[[#This Row],[EU STOPA SUFINANCIRANJA %
EU CO-FINANCING RATE %]]</f>
        <v>430115.18949999998</v>
      </c>
      <c r="P610" s="60">
        <f>Ugovori_OPULJP3[[#This Row],[Bespovratna sredstva - EU dio - HRK]]/7.5345</f>
        <v>57086.095892229074</v>
      </c>
      <c r="Q610" s="59">
        <f>Ugovori_OPULJP3[[#This Row],[Bespovratna sredstva - Ukupno (EU+Nac) HRK
= Ukupna ugovorena vrijednost bespovratnih sredstava]]*Ugovori_OPULJP3[[#This Row],[STOPA NACIONALNOG SUFINANCIRANJA %]]</f>
        <v>75902.680500000002</v>
      </c>
      <c r="R610" s="60">
        <f>Ugovori_OPULJP3[[#This Row],[Bespovratna sredstva - Nacionalni dio - HRK]]/7.5345</f>
        <v>10074.016922158073</v>
      </c>
      <c r="S610" s="59">
        <v>506017.87</v>
      </c>
      <c r="T610" s="60">
        <f>Ugovori_OPULJP3[[#This Row],[Bespovratna sredstva - Ukupno (EU+Nac) HRK
= Ukupna ugovorena vrijednost bespovratnih sredstava]]/7.5345</f>
        <v>67160.112814387146</v>
      </c>
      <c r="U610" s="59">
        <v>0</v>
      </c>
      <c r="V610" s="60">
        <f>Ugovori_OPULJP3[[#This Row],[Javni doprinos korisnika - HRK]]/7.5345</f>
        <v>0</v>
      </c>
      <c r="W610" s="59">
        <v>0</v>
      </c>
      <c r="X610" s="60">
        <f>Ugovori_OPULJP3[[#This Row],[Privatni doprinos korisnika - HRK]]/7.5345</f>
        <v>0</v>
      </c>
      <c r="Y610" s="61">
        <v>506017.87</v>
      </c>
      <c r="Z610" s="62">
        <f>Ugovori_OPULJP3[[#This Row],[UKUPNI PRIHVATLJIVI IZDACI
TOTAL ELIGIBLE EXPENDITURE
= Bespovratna sredstva ukupno + doprinos korisnika
= Ukupni prihvatljivi troškovi
= Ukupna ugovorena vrijednost projekta HRK]]/7.5345</f>
        <v>67160.112814387146</v>
      </c>
      <c r="AA610" s="53" t="s">
        <v>37</v>
      </c>
      <c r="AB610" s="53" t="s">
        <v>34</v>
      </c>
      <c r="AC610" s="52" t="s">
        <v>2475</v>
      </c>
      <c r="AD610" s="52" t="s">
        <v>746</v>
      </c>
    </row>
    <row r="611" spans="1:30" ht="51" customHeight="1" x14ac:dyDescent="0.2">
      <c r="A611" s="50" t="s">
        <v>2476</v>
      </c>
      <c r="B611" s="51" t="s">
        <v>742</v>
      </c>
      <c r="C611" s="52" t="s">
        <v>743</v>
      </c>
      <c r="D611" s="52" t="s">
        <v>2357</v>
      </c>
      <c r="E611" s="53" t="s">
        <v>75</v>
      </c>
      <c r="F611" s="54" t="s">
        <v>2477</v>
      </c>
      <c r="G611" s="54" t="s">
        <v>2478</v>
      </c>
      <c r="H611" s="56">
        <v>43348</v>
      </c>
      <c r="I611" s="56">
        <v>44017</v>
      </c>
      <c r="J611" s="57" t="str">
        <f>IF(Ugovori_OPULJP3[[#This Row],[DATUM ZAVRŠETKA OPERACIJE]]&gt;DATE(2024,12,31),"u provedbi","završen")</f>
        <v>završen</v>
      </c>
      <c r="K611" s="55" t="s">
        <v>2479</v>
      </c>
      <c r="L611" s="55" t="s">
        <v>78</v>
      </c>
      <c r="M611" s="58">
        <v>0.85</v>
      </c>
      <c r="N611" s="58">
        <v>0.15</v>
      </c>
      <c r="O611" s="59">
        <f>Ugovori_OPULJP3[[#This Row],[Bespovratna sredstva - Ukupno (EU+Nac) HRK
= Ukupna ugovorena vrijednost bespovratnih sredstava]]*Ugovori_OPULJP3[[#This Row],[EU STOPA SUFINANCIRANJA %
EU CO-FINANCING RATE %]]</f>
        <v>952974.96699999995</v>
      </c>
      <c r="P611" s="60">
        <f>Ugovori_OPULJP3[[#This Row],[Bespovratna sredstva - EU dio - HRK]]/7.5345</f>
        <v>126481.51396907558</v>
      </c>
      <c r="Q611" s="59">
        <f>Ugovori_OPULJP3[[#This Row],[Bespovratna sredstva - Ukupno (EU+Nac) HRK
= Ukupna ugovorena vrijednost bespovratnih sredstava]]*Ugovori_OPULJP3[[#This Row],[STOPA NACIONALNOG SUFINANCIRANJA %]]</f>
        <v>168172.05299999999</v>
      </c>
      <c r="R611" s="60">
        <f>Ugovori_OPULJP3[[#This Row],[Bespovratna sredstva - Nacionalni dio - HRK]]/7.5345</f>
        <v>22320.267171013336</v>
      </c>
      <c r="S611" s="59">
        <v>1121147.02</v>
      </c>
      <c r="T611" s="60">
        <f>Ugovori_OPULJP3[[#This Row],[Bespovratna sredstva - Ukupno (EU+Nac) HRK
= Ukupna ugovorena vrijednost bespovratnih sredstava]]/7.5345</f>
        <v>148801.78114008892</v>
      </c>
      <c r="U611" s="59">
        <v>0</v>
      </c>
      <c r="V611" s="60">
        <f>Ugovori_OPULJP3[[#This Row],[Javni doprinos korisnika - HRK]]/7.5345</f>
        <v>0</v>
      </c>
      <c r="W611" s="59">
        <v>0</v>
      </c>
      <c r="X611" s="60">
        <f>Ugovori_OPULJP3[[#This Row],[Privatni doprinos korisnika - HRK]]/7.5345</f>
        <v>0</v>
      </c>
      <c r="Y611" s="61">
        <v>1121147.02</v>
      </c>
      <c r="Z611" s="62">
        <f>Ugovori_OPULJP3[[#This Row],[UKUPNI PRIHVATLJIVI IZDACI
TOTAL ELIGIBLE EXPENDITURE
= Bespovratna sredstva ukupno + doprinos korisnika
= Ukupni prihvatljivi troškovi
= Ukupna ugovorena vrijednost projekta HRK]]/7.5345</f>
        <v>148801.78114008892</v>
      </c>
      <c r="AA611" s="53" t="s">
        <v>37</v>
      </c>
      <c r="AB611" s="53" t="s">
        <v>34</v>
      </c>
      <c r="AC611" s="52" t="s">
        <v>2480</v>
      </c>
      <c r="AD611" s="52" t="s">
        <v>746</v>
      </c>
    </row>
    <row r="612" spans="1:30" ht="51" customHeight="1" x14ac:dyDescent="0.2">
      <c r="A612" s="50" t="s">
        <v>2481</v>
      </c>
      <c r="B612" s="51" t="s">
        <v>742</v>
      </c>
      <c r="C612" s="52" t="s">
        <v>743</v>
      </c>
      <c r="D612" s="52" t="s">
        <v>2357</v>
      </c>
      <c r="E612" s="53" t="s">
        <v>75</v>
      </c>
      <c r="F612" s="54" t="s">
        <v>634</v>
      </c>
      <c r="G612" s="54" t="s">
        <v>2482</v>
      </c>
      <c r="H612" s="56">
        <v>43348</v>
      </c>
      <c r="I612" s="56">
        <v>43987</v>
      </c>
      <c r="J612" s="57" t="str">
        <f>IF(Ugovori_OPULJP3[[#This Row],[DATUM ZAVRŠETKA OPERACIJE]]&gt;DATE(2024,12,31),"u provedbi","završen")</f>
        <v>završen</v>
      </c>
      <c r="K612" s="55" t="s">
        <v>332</v>
      </c>
      <c r="L612" s="55" t="s">
        <v>332</v>
      </c>
      <c r="M612" s="58">
        <v>0.85</v>
      </c>
      <c r="N612" s="58">
        <v>0.15</v>
      </c>
      <c r="O612" s="59">
        <f>Ugovori_OPULJP3[[#This Row],[Bespovratna sredstva - Ukupno (EU+Nac) HRK
= Ukupna ugovorena vrijednost bespovratnih sredstava]]*Ugovori_OPULJP3[[#This Row],[EU STOPA SUFINANCIRANJA %
EU CO-FINANCING RATE %]]</f>
        <v>863506.38099999994</v>
      </c>
      <c r="P612" s="60">
        <f>Ugovori_OPULJP3[[#This Row],[Bespovratna sredstva - EU dio - HRK]]/7.5345</f>
        <v>114606.99197027007</v>
      </c>
      <c r="Q612" s="59">
        <f>Ugovori_OPULJP3[[#This Row],[Bespovratna sredstva - Ukupno (EU+Nac) HRK
= Ukupna ugovorena vrijednost bespovratnih sredstava]]*Ugovori_OPULJP3[[#This Row],[STOPA NACIONALNOG SUFINANCIRANJA %]]</f>
        <v>152383.47899999999</v>
      </c>
      <c r="R612" s="60">
        <f>Ugovori_OPULJP3[[#This Row],[Bespovratna sredstva - Nacionalni dio - HRK]]/7.5345</f>
        <v>20224.763288871189</v>
      </c>
      <c r="S612" s="59">
        <v>1015889.86</v>
      </c>
      <c r="T612" s="60">
        <f>Ugovori_OPULJP3[[#This Row],[Bespovratna sredstva - Ukupno (EU+Nac) HRK
= Ukupna ugovorena vrijednost bespovratnih sredstava]]/7.5345</f>
        <v>134831.75525914127</v>
      </c>
      <c r="U612" s="59">
        <v>0</v>
      </c>
      <c r="V612" s="60">
        <f>Ugovori_OPULJP3[[#This Row],[Javni doprinos korisnika - HRK]]/7.5345</f>
        <v>0</v>
      </c>
      <c r="W612" s="59">
        <v>0</v>
      </c>
      <c r="X612" s="60">
        <f>Ugovori_OPULJP3[[#This Row],[Privatni doprinos korisnika - HRK]]/7.5345</f>
        <v>0</v>
      </c>
      <c r="Y612" s="61">
        <v>1015889.86</v>
      </c>
      <c r="Z612" s="62">
        <f>Ugovori_OPULJP3[[#This Row],[UKUPNI PRIHVATLJIVI IZDACI
TOTAL ELIGIBLE EXPENDITURE
= Bespovratna sredstva ukupno + doprinos korisnika
= Ukupni prihvatljivi troškovi
= Ukupna ugovorena vrijednost projekta HRK]]/7.5345</f>
        <v>134831.75525914127</v>
      </c>
      <c r="AA612" s="53" t="s">
        <v>37</v>
      </c>
      <c r="AB612" s="53" t="s">
        <v>34</v>
      </c>
      <c r="AC612" s="52" t="s">
        <v>2483</v>
      </c>
      <c r="AD612" s="52" t="s">
        <v>746</v>
      </c>
    </row>
    <row r="613" spans="1:30" ht="51" customHeight="1" x14ac:dyDescent="0.2">
      <c r="A613" s="50" t="s">
        <v>2484</v>
      </c>
      <c r="B613" s="51" t="s">
        <v>742</v>
      </c>
      <c r="C613" s="52" t="s">
        <v>743</v>
      </c>
      <c r="D613" s="52" t="s">
        <v>2357</v>
      </c>
      <c r="E613" s="53" t="s">
        <v>75</v>
      </c>
      <c r="F613" s="54" t="s">
        <v>2485</v>
      </c>
      <c r="G613" s="54" t="s">
        <v>1070</v>
      </c>
      <c r="H613" s="56">
        <v>43344</v>
      </c>
      <c r="I613" s="56">
        <v>44044</v>
      </c>
      <c r="J613" s="57" t="str">
        <f>IF(Ugovori_OPULJP3[[#This Row],[DATUM ZAVRŠETKA OPERACIJE]]&gt;DATE(2024,12,31),"u provedbi","završen")</f>
        <v>završen</v>
      </c>
      <c r="K613" s="55" t="s">
        <v>103</v>
      </c>
      <c r="L613" s="55" t="s">
        <v>103</v>
      </c>
      <c r="M613" s="58">
        <v>0.85</v>
      </c>
      <c r="N613" s="58">
        <v>0.15</v>
      </c>
      <c r="O613" s="59">
        <f>Ugovori_OPULJP3[[#This Row],[Bespovratna sredstva - Ukupno (EU+Nac) HRK
= Ukupna ugovorena vrijednost bespovratnih sredstava]]*Ugovori_OPULJP3[[#This Row],[EU STOPA SUFINANCIRANJA %
EU CO-FINANCING RATE %]]</f>
        <v>754241.6264999999</v>
      </c>
      <c r="P613" s="60">
        <f>Ugovori_OPULJP3[[#This Row],[Bespovratna sredstva - EU dio - HRK]]/7.5345</f>
        <v>100105.06689229542</v>
      </c>
      <c r="Q613" s="59">
        <f>Ugovori_OPULJP3[[#This Row],[Bespovratna sredstva - Ukupno (EU+Nac) HRK
= Ukupna ugovorena vrijednost bespovratnih sredstava]]*Ugovori_OPULJP3[[#This Row],[STOPA NACIONALNOG SUFINANCIRANJA %]]</f>
        <v>133101.46349999998</v>
      </c>
      <c r="R613" s="60">
        <f>Ugovori_OPULJP3[[#This Row],[Bespovratna sredstva - Nacionalni dio - HRK]]/7.5345</f>
        <v>17665.60003981684</v>
      </c>
      <c r="S613" s="59">
        <v>887343.09</v>
      </c>
      <c r="T613" s="60">
        <f>Ugovori_OPULJP3[[#This Row],[Bespovratna sredstva - Ukupno (EU+Nac) HRK
= Ukupna ugovorena vrijednost bespovratnih sredstava]]/7.5345</f>
        <v>117770.66693211228</v>
      </c>
      <c r="U613" s="59">
        <v>0</v>
      </c>
      <c r="V613" s="60">
        <f>Ugovori_OPULJP3[[#This Row],[Javni doprinos korisnika - HRK]]/7.5345</f>
        <v>0</v>
      </c>
      <c r="W613" s="59">
        <v>0</v>
      </c>
      <c r="X613" s="60">
        <f>Ugovori_OPULJP3[[#This Row],[Privatni doprinos korisnika - HRK]]/7.5345</f>
        <v>0</v>
      </c>
      <c r="Y613" s="61">
        <v>887343.09</v>
      </c>
      <c r="Z613" s="62">
        <f>Ugovori_OPULJP3[[#This Row],[UKUPNI PRIHVATLJIVI IZDACI
TOTAL ELIGIBLE EXPENDITURE
= Bespovratna sredstva ukupno + doprinos korisnika
= Ukupni prihvatljivi troškovi
= Ukupna ugovorena vrijednost projekta HRK]]/7.5345</f>
        <v>117770.66693211228</v>
      </c>
      <c r="AA613" s="53" t="s">
        <v>37</v>
      </c>
      <c r="AB613" s="53" t="s">
        <v>34</v>
      </c>
      <c r="AC613" s="52" t="s">
        <v>2486</v>
      </c>
      <c r="AD613" s="52" t="s">
        <v>746</v>
      </c>
    </row>
    <row r="614" spans="1:30" ht="51" customHeight="1" x14ac:dyDescent="0.2">
      <c r="A614" s="50" t="s">
        <v>2487</v>
      </c>
      <c r="B614" s="51" t="s">
        <v>742</v>
      </c>
      <c r="C614" s="52" t="s">
        <v>743</v>
      </c>
      <c r="D614" s="52" t="s">
        <v>2357</v>
      </c>
      <c r="E614" s="53" t="s">
        <v>75</v>
      </c>
      <c r="F614" s="54" t="s">
        <v>2488</v>
      </c>
      <c r="G614" s="54" t="s">
        <v>2489</v>
      </c>
      <c r="H614" s="56">
        <v>43476</v>
      </c>
      <c r="I614" s="56">
        <v>44206</v>
      </c>
      <c r="J614" s="57" t="str">
        <f>IF(Ugovori_OPULJP3[[#This Row],[DATUM ZAVRŠETKA OPERACIJE]]&gt;DATE(2024,12,31),"u provedbi","završen")</f>
        <v>završen</v>
      </c>
      <c r="K614" s="55" t="s">
        <v>2490</v>
      </c>
      <c r="L614" s="55" t="s">
        <v>593</v>
      </c>
      <c r="M614" s="58">
        <v>0.85</v>
      </c>
      <c r="N614" s="58">
        <v>0.15</v>
      </c>
      <c r="O614" s="59">
        <f>Ugovori_OPULJP3[[#This Row],[Bespovratna sredstva - Ukupno (EU+Nac) HRK
= Ukupna ugovorena vrijednost bespovratnih sredstava]]*Ugovori_OPULJP3[[#This Row],[EU STOPA SUFINANCIRANJA %
EU CO-FINANCING RATE %]]</f>
        <v>1181018.9680000001</v>
      </c>
      <c r="P614" s="60">
        <f>Ugovori_OPULJP3[[#This Row],[Bespovratna sredstva - EU dio - HRK]]/7.5345</f>
        <v>156748.15422390337</v>
      </c>
      <c r="Q614" s="59">
        <f>Ugovori_OPULJP3[[#This Row],[Bespovratna sredstva - Ukupno (EU+Nac) HRK
= Ukupna ugovorena vrijednost bespovratnih sredstava]]*Ugovori_OPULJP3[[#This Row],[STOPA NACIONALNOG SUFINANCIRANJA %]]</f>
        <v>208415.11199999999</v>
      </c>
      <c r="R614" s="60">
        <f>Ugovori_OPULJP3[[#This Row],[Bespovratna sredstva - Nacionalni dio - HRK]]/7.5345</f>
        <v>27661.438980688828</v>
      </c>
      <c r="S614" s="59">
        <v>1389434.08</v>
      </c>
      <c r="T614" s="60">
        <f>Ugovori_OPULJP3[[#This Row],[Bespovratna sredstva - Ukupno (EU+Nac) HRK
= Ukupna ugovorena vrijednost bespovratnih sredstava]]/7.5345</f>
        <v>184409.59320459221</v>
      </c>
      <c r="U614" s="59">
        <v>0</v>
      </c>
      <c r="V614" s="60">
        <f>Ugovori_OPULJP3[[#This Row],[Javni doprinos korisnika - HRK]]/7.5345</f>
        <v>0</v>
      </c>
      <c r="W614" s="59">
        <v>0</v>
      </c>
      <c r="X614" s="60">
        <f>Ugovori_OPULJP3[[#This Row],[Privatni doprinos korisnika - HRK]]/7.5345</f>
        <v>0</v>
      </c>
      <c r="Y614" s="61">
        <v>1389434.08</v>
      </c>
      <c r="Z614" s="62">
        <f>Ugovori_OPULJP3[[#This Row],[UKUPNI PRIHVATLJIVI IZDACI
TOTAL ELIGIBLE EXPENDITURE
= Bespovratna sredstva ukupno + doprinos korisnika
= Ukupni prihvatljivi troškovi
= Ukupna ugovorena vrijednost projekta HRK]]/7.5345</f>
        <v>184409.59320459221</v>
      </c>
      <c r="AA614" s="53" t="s">
        <v>37</v>
      </c>
      <c r="AB614" s="53" t="s">
        <v>34</v>
      </c>
      <c r="AC614" s="52" t="s">
        <v>2491</v>
      </c>
      <c r="AD614" s="52" t="s">
        <v>746</v>
      </c>
    </row>
    <row r="615" spans="1:30" ht="51" customHeight="1" x14ac:dyDescent="0.2">
      <c r="A615" s="50" t="s">
        <v>2492</v>
      </c>
      <c r="B615" s="51" t="s">
        <v>742</v>
      </c>
      <c r="C615" s="52" t="s">
        <v>743</v>
      </c>
      <c r="D615" s="52" t="s">
        <v>2357</v>
      </c>
      <c r="E615" s="53" t="s">
        <v>75</v>
      </c>
      <c r="F615" s="54" t="s">
        <v>2493</v>
      </c>
      <c r="G615" s="54" t="s">
        <v>1056</v>
      </c>
      <c r="H615" s="56">
        <v>43343</v>
      </c>
      <c r="I615" s="56">
        <v>44074</v>
      </c>
      <c r="J615" s="57" t="str">
        <f>IF(Ugovori_OPULJP3[[#This Row],[DATUM ZAVRŠETKA OPERACIJE]]&gt;DATE(2024,12,31),"u provedbi","završen")</f>
        <v>završen</v>
      </c>
      <c r="K615" s="55" t="s">
        <v>83</v>
      </c>
      <c r="L615" s="55" t="s">
        <v>83</v>
      </c>
      <c r="M615" s="58">
        <v>0.85</v>
      </c>
      <c r="N615" s="58">
        <v>0.15</v>
      </c>
      <c r="O615" s="59">
        <f>Ugovori_OPULJP3[[#This Row],[Bespovratna sredstva - Ukupno (EU+Nac) HRK
= Ukupna ugovorena vrijednost bespovratnih sredstava]]*Ugovori_OPULJP3[[#This Row],[EU STOPA SUFINANCIRANJA %
EU CO-FINANCING RATE %]]</f>
        <v>988737</v>
      </c>
      <c r="P615" s="60">
        <f>Ugovori_OPULJP3[[#This Row],[Bespovratna sredstva - EU dio - HRK]]/7.5345</f>
        <v>131227.95142345212</v>
      </c>
      <c r="Q615" s="59">
        <f>Ugovori_OPULJP3[[#This Row],[Bespovratna sredstva - Ukupno (EU+Nac) HRK
= Ukupna ugovorena vrijednost bespovratnih sredstava]]*Ugovori_OPULJP3[[#This Row],[STOPA NACIONALNOG SUFINANCIRANJA %]]</f>
        <v>174483</v>
      </c>
      <c r="R615" s="60">
        <f>Ugovori_OPULJP3[[#This Row],[Bespovratna sredstva - Nacionalni dio - HRK]]/7.5345</f>
        <v>23157.873780609196</v>
      </c>
      <c r="S615" s="59">
        <v>1163220</v>
      </c>
      <c r="T615" s="60">
        <f>Ugovori_OPULJP3[[#This Row],[Bespovratna sredstva - Ukupno (EU+Nac) HRK
= Ukupna ugovorena vrijednost bespovratnih sredstava]]/7.5345</f>
        <v>154385.82520406132</v>
      </c>
      <c r="U615" s="59">
        <v>0</v>
      </c>
      <c r="V615" s="60">
        <f>Ugovori_OPULJP3[[#This Row],[Javni doprinos korisnika - HRK]]/7.5345</f>
        <v>0</v>
      </c>
      <c r="W615" s="59">
        <v>0</v>
      </c>
      <c r="X615" s="60">
        <f>Ugovori_OPULJP3[[#This Row],[Privatni doprinos korisnika - HRK]]/7.5345</f>
        <v>0</v>
      </c>
      <c r="Y615" s="61">
        <v>1163220</v>
      </c>
      <c r="Z615" s="62">
        <f>Ugovori_OPULJP3[[#This Row],[UKUPNI PRIHVATLJIVI IZDACI
TOTAL ELIGIBLE EXPENDITURE
= Bespovratna sredstva ukupno + doprinos korisnika
= Ukupni prihvatljivi troškovi
= Ukupna ugovorena vrijednost projekta HRK]]/7.5345</f>
        <v>154385.82520406132</v>
      </c>
      <c r="AA615" s="53" t="s">
        <v>37</v>
      </c>
      <c r="AB615" s="53" t="s">
        <v>34</v>
      </c>
      <c r="AC615" s="52" t="s">
        <v>2494</v>
      </c>
      <c r="AD615" s="52" t="s">
        <v>746</v>
      </c>
    </row>
    <row r="616" spans="1:30" ht="51" customHeight="1" x14ac:dyDescent="0.2">
      <c r="A616" s="50" t="s">
        <v>2495</v>
      </c>
      <c r="B616" s="51" t="s">
        <v>742</v>
      </c>
      <c r="C616" s="52" t="s">
        <v>743</v>
      </c>
      <c r="D616" s="52" t="s">
        <v>2357</v>
      </c>
      <c r="E616" s="53" t="s">
        <v>75</v>
      </c>
      <c r="F616" s="54" t="s">
        <v>2496</v>
      </c>
      <c r="G616" s="54" t="s">
        <v>1277</v>
      </c>
      <c r="H616" s="56">
        <v>43474</v>
      </c>
      <c r="I616" s="56">
        <v>44205</v>
      </c>
      <c r="J616" s="57" t="str">
        <f>IF(Ugovori_OPULJP3[[#This Row],[DATUM ZAVRŠETKA OPERACIJE]]&gt;DATE(2024,12,31),"u provedbi","završen")</f>
        <v>završen</v>
      </c>
      <c r="K616" s="55" t="s">
        <v>332</v>
      </c>
      <c r="L616" s="55" t="s">
        <v>332</v>
      </c>
      <c r="M616" s="58">
        <v>0.85</v>
      </c>
      <c r="N616" s="58">
        <v>0.15</v>
      </c>
      <c r="O616" s="59">
        <f>Ugovori_OPULJP3[[#This Row],[Bespovratna sredstva - Ukupno (EU+Nac) HRK
= Ukupna ugovorena vrijednost bespovratnih sredstava]]*Ugovori_OPULJP3[[#This Row],[EU STOPA SUFINANCIRANJA %
EU CO-FINANCING RATE %]]</f>
        <v>1206912.399</v>
      </c>
      <c r="P616" s="60">
        <f>Ugovori_OPULJP3[[#This Row],[Bespovratna sredstva - EU dio - HRK]]/7.5345</f>
        <v>160184.80310571371</v>
      </c>
      <c r="Q616" s="59">
        <f>Ugovori_OPULJP3[[#This Row],[Bespovratna sredstva - Ukupno (EU+Nac) HRK
= Ukupna ugovorena vrijednost bespovratnih sredstava]]*Ugovori_OPULJP3[[#This Row],[STOPA NACIONALNOG SUFINANCIRANJA %]]</f>
        <v>212984.541</v>
      </c>
      <c r="R616" s="60">
        <f>Ugovori_OPULJP3[[#This Row],[Bespovratna sredstva - Nacionalni dio - HRK]]/7.5345</f>
        <v>28267.906430420066</v>
      </c>
      <c r="S616" s="59">
        <v>1419896.94</v>
      </c>
      <c r="T616" s="60">
        <f>Ugovori_OPULJP3[[#This Row],[Bespovratna sredstva - Ukupno (EU+Nac) HRK
= Ukupna ugovorena vrijednost bespovratnih sredstava]]/7.5345</f>
        <v>188452.70953613377</v>
      </c>
      <c r="U616" s="59">
        <v>0</v>
      </c>
      <c r="V616" s="60">
        <f>Ugovori_OPULJP3[[#This Row],[Javni doprinos korisnika - HRK]]/7.5345</f>
        <v>0</v>
      </c>
      <c r="W616" s="59">
        <v>0</v>
      </c>
      <c r="X616" s="60">
        <f>Ugovori_OPULJP3[[#This Row],[Privatni doprinos korisnika - HRK]]/7.5345</f>
        <v>0</v>
      </c>
      <c r="Y616" s="61">
        <v>1419896.94</v>
      </c>
      <c r="Z616" s="62">
        <f>Ugovori_OPULJP3[[#This Row],[UKUPNI PRIHVATLJIVI IZDACI
TOTAL ELIGIBLE EXPENDITURE
= Bespovratna sredstva ukupno + doprinos korisnika
= Ukupni prihvatljivi troškovi
= Ukupna ugovorena vrijednost projekta HRK]]/7.5345</f>
        <v>188452.70953613377</v>
      </c>
      <c r="AA616" s="53" t="s">
        <v>37</v>
      </c>
      <c r="AB616" s="53" t="s">
        <v>34</v>
      </c>
      <c r="AC616" s="52" t="s">
        <v>2497</v>
      </c>
      <c r="AD616" s="52" t="s">
        <v>746</v>
      </c>
    </row>
    <row r="617" spans="1:30" ht="51" customHeight="1" x14ac:dyDescent="0.2">
      <c r="A617" s="50" t="s">
        <v>2498</v>
      </c>
      <c r="B617" s="51" t="s">
        <v>742</v>
      </c>
      <c r="C617" s="52" t="s">
        <v>743</v>
      </c>
      <c r="D617" s="52" t="s">
        <v>2357</v>
      </c>
      <c r="E617" s="53" t="s">
        <v>75</v>
      </c>
      <c r="F617" s="54" t="s">
        <v>2499</v>
      </c>
      <c r="G617" s="54" t="s">
        <v>2500</v>
      </c>
      <c r="H617" s="56">
        <v>43759</v>
      </c>
      <c r="I617" s="56">
        <v>44307</v>
      </c>
      <c r="J617" s="57" t="str">
        <f>IF(Ugovori_OPULJP3[[#This Row],[DATUM ZAVRŠETKA OPERACIJE]]&gt;DATE(2024,12,31),"u provedbi","završen")</f>
        <v>završen</v>
      </c>
      <c r="K617" s="55" t="s">
        <v>36</v>
      </c>
      <c r="L617" s="55" t="s">
        <v>36</v>
      </c>
      <c r="M617" s="58">
        <v>0.85</v>
      </c>
      <c r="N617" s="58">
        <v>0.15</v>
      </c>
      <c r="O617" s="59">
        <f>Ugovori_OPULJP3[[#This Row],[Bespovratna sredstva - Ukupno (EU+Nac) HRK
= Ukupna ugovorena vrijednost bespovratnih sredstava]]*Ugovori_OPULJP3[[#This Row],[EU STOPA SUFINANCIRANJA %
EU CO-FINANCING RATE %]]</f>
        <v>558481.875</v>
      </c>
      <c r="P617" s="60">
        <f>Ugovori_OPULJP3[[#This Row],[Bespovratna sredstva - EU dio - HRK]]/7.5345</f>
        <v>74123.282898666133</v>
      </c>
      <c r="Q617" s="59">
        <f>Ugovori_OPULJP3[[#This Row],[Bespovratna sredstva - Ukupno (EU+Nac) HRK
= Ukupna ugovorena vrijednost bespovratnih sredstava]]*Ugovori_OPULJP3[[#This Row],[STOPA NACIONALNOG SUFINANCIRANJA %]]</f>
        <v>98555.625</v>
      </c>
      <c r="R617" s="60">
        <f>Ugovori_OPULJP3[[#This Row],[Bespovratna sredstva - Nacionalni dio - HRK]]/7.5345</f>
        <v>13080.579335058728</v>
      </c>
      <c r="S617" s="59">
        <v>657037.5</v>
      </c>
      <c r="T617" s="60">
        <f>Ugovori_OPULJP3[[#This Row],[Bespovratna sredstva - Ukupno (EU+Nac) HRK
= Ukupna ugovorena vrijednost bespovratnih sredstava]]/7.5345</f>
        <v>87203.862233724867</v>
      </c>
      <c r="U617" s="59">
        <v>0</v>
      </c>
      <c r="V617" s="60">
        <f>Ugovori_OPULJP3[[#This Row],[Javni doprinos korisnika - HRK]]/7.5345</f>
        <v>0</v>
      </c>
      <c r="W617" s="59">
        <v>0</v>
      </c>
      <c r="X617" s="60">
        <f>Ugovori_OPULJP3[[#This Row],[Privatni doprinos korisnika - HRK]]/7.5345</f>
        <v>0</v>
      </c>
      <c r="Y617" s="61">
        <v>657037.5</v>
      </c>
      <c r="Z617" s="62">
        <f>Ugovori_OPULJP3[[#This Row],[UKUPNI PRIHVATLJIVI IZDACI
TOTAL ELIGIBLE EXPENDITURE
= Bespovratna sredstva ukupno + doprinos korisnika
= Ukupni prihvatljivi troškovi
= Ukupna ugovorena vrijednost projekta HRK]]/7.5345</f>
        <v>87203.862233724867</v>
      </c>
      <c r="AA617" s="53" t="s">
        <v>37</v>
      </c>
      <c r="AB617" s="53" t="s">
        <v>34</v>
      </c>
      <c r="AC617" s="52" t="s">
        <v>2501</v>
      </c>
      <c r="AD617" s="52" t="s">
        <v>746</v>
      </c>
    </row>
    <row r="618" spans="1:30" ht="51" customHeight="1" x14ac:dyDescent="0.2">
      <c r="A618" s="50" t="s">
        <v>2502</v>
      </c>
      <c r="B618" s="51" t="s">
        <v>742</v>
      </c>
      <c r="C618" s="52" t="s">
        <v>743</v>
      </c>
      <c r="D618" s="52" t="s">
        <v>2357</v>
      </c>
      <c r="E618" s="53" t="s">
        <v>75</v>
      </c>
      <c r="F618" s="54" t="s">
        <v>2503</v>
      </c>
      <c r="G618" s="54" t="s">
        <v>307</v>
      </c>
      <c r="H618" s="56">
        <v>43760</v>
      </c>
      <c r="I618" s="56">
        <v>44491</v>
      </c>
      <c r="J618" s="57" t="str">
        <f>IF(Ugovori_OPULJP3[[#This Row],[DATUM ZAVRŠETKA OPERACIJE]]&gt;DATE(2024,12,31),"u provedbi","završen")</f>
        <v>završen</v>
      </c>
      <c r="K618" s="55" t="s">
        <v>2504</v>
      </c>
      <c r="L618" s="55" t="s">
        <v>36</v>
      </c>
      <c r="M618" s="58">
        <v>0.85</v>
      </c>
      <c r="N618" s="58">
        <v>0.15</v>
      </c>
      <c r="O618" s="59">
        <f>Ugovori_OPULJP3[[#This Row],[Bespovratna sredstva - Ukupno (EU+Nac) HRK
= Ukupna ugovorena vrijednost bespovratnih sredstava]]*Ugovori_OPULJP3[[#This Row],[EU STOPA SUFINANCIRANJA %
EU CO-FINANCING RATE %]]</f>
        <v>1101930.004</v>
      </c>
      <c r="P618" s="60">
        <f>Ugovori_OPULJP3[[#This Row],[Bespovratna sredstva - EU dio - HRK]]/7.5345</f>
        <v>146251.24480722009</v>
      </c>
      <c r="Q618" s="59">
        <f>Ugovori_OPULJP3[[#This Row],[Bespovratna sredstva - Ukupno (EU+Nac) HRK
= Ukupna ugovorena vrijednost bespovratnih sredstava]]*Ugovori_OPULJP3[[#This Row],[STOPA NACIONALNOG SUFINANCIRANJA %]]</f>
        <v>194458.236</v>
      </c>
      <c r="R618" s="60">
        <f>Ugovori_OPULJP3[[#This Row],[Bespovratna sredstva - Nacionalni dio - HRK]]/7.5345</f>
        <v>25809.043201274137</v>
      </c>
      <c r="S618" s="59">
        <v>1296388.24</v>
      </c>
      <c r="T618" s="60">
        <f>Ugovori_OPULJP3[[#This Row],[Bespovratna sredstva - Ukupno (EU+Nac) HRK
= Ukupna ugovorena vrijednost bespovratnih sredstava]]/7.5345</f>
        <v>172060.28800849424</v>
      </c>
      <c r="U618" s="59">
        <v>0</v>
      </c>
      <c r="V618" s="60">
        <f>Ugovori_OPULJP3[[#This Row],[Javni doprinos korisnika - HRK]]/7.5345</f>
        <v>0</v>
      </c>
      <c r="W618" s="59">
        <v>0</v>
      </c>
      <c r="X618" s="60">
        <f>Ugovori_OPULJP3[[#This Row],[Privatni doprinos korisnika - HRK]]/7.5345</f>
        <v>0</v>
      </c>
      <c r="Y618" s="61">
        <v>1296388.24</v>
      </c>
      <c r="Z618" s="62">
        <f>Ugovori_OPULJP3[[#This Row],[UKUPNI PRIHVATLJIVI IZDACI
TOTAL ELIGIBLE EXPENDITURE
= Bespovratna sredstva ukupno + doprinos korisnika
= Ukupni prihvatljivi troškovi
= Ukupna ugovorena vrijednost projekta HRK]]/7.5345</f>
        <v>172060.28800849424</v>
      </c>
      <c r="AA618" s="53" t="s">
        <v>37</v>
      </c>
      <c r="AB618" s="53" t="s">
        <v>34</v>
      </c>
      <c r="AC618" s="52" t="s">
        <v>2505</v>
      </c>
      <c r="AD618" s="52" t="s">
        <v>746</v>
      </c>
    </row>
    <row r="619" spans="1:30" ht="51" customHeight="1" x14ac:dyDescent="0.2">
      <c r="A619" s="50" t="s">
        <v>2506</v>
      </c>
      <c r="B619" s="51" t="s">
        <v>742</v>
      </c>
      <c r="C619" s="52" t="s">
        <v>743</v>
      </c>
      <c r="D619" s="52" t="s">
        <v>2357</v>
      </c>
      <c r="E619" s="53" t="s">
        <v>75</v>
      </c>
      <c r="F619" s="54" t="s">
        <v>2507</v>
      </c>
      <c r="G619" s="54" t="s">
        <v>664</v>
      </c>
      <c r="H619" s="56">
        <v>43474</v>
      </c>
      <c r="I619" s="56">
        <v>44205</v>
      </c>
      <c r="J619" s="57" t="str">
        <f>IF(Ugovori_OPULJP3[[#This Row],[DATUM ZAVRŠETKA OPERACIJE]]&gt;DATE(2024,12,31),"u provedbi","završen")</f>
        <v>završen</v>
      </c>
      <c r="K619" s="55" t="s">
        <v>243</v>
      </c>
      <c r="L619" s="55" t="s">
        <v>243</v>
      </c>
      <c r="M619" s="58">
        <v>0.85</v>
      </c>
      <c r="N619" s="58">
        <v>0.15</v>
      </c>
      <c r="O619" s="59">
        <f>Ugovori_OPULJP3[[#This Row],[Bespovratna sredstva - Ukupno (EU+Nac) HRK
= Ukupna ugovorena vrijednost bespovratnih sredstava]]*Ugovori_OPULJP3[[#This Row],[EU STOPA SUFINANCIRANJA %
EU CO-FINANCING RATE %]]</f>
        <v>669381.97849999997</v>
      </c>
      <c r="P619" s="60">
        <f>Ugovori_OPULJP3[[#This Row],[Bespovratna sredstva - EU dio - HRK]]/7.5345</f>
        <v>88842.256088658833</v>
      </c>
      <c r="Q619" s="59">
        <f>Ugovori_OPULJP3[[#This Row],[Bespovratna sredstva - Ukupno (EU+Nac) HRK
= Ukupna ugovorena vrijednost bespovratnih sredstava]]*Ugovori_OPULJP3[[#This Row],[STOPA NACIONALNOG SUFINANCIRANJA %]]</f>
        <v>118126.23149999999</v>
      </c>
      <c r="R619" s="60">
        <f>Ugovori_OPULJP3[[#This Row],[Bespovratna sredstva - Nacionalni dio - HRK]]/7.5345</f>
        <v>15678.045192116264</v>
      </c>
      <c r="S619" s="59">
        <v>787508.21</v>
      </c>
      <c r="T619" s="60">
        <f>Ugovori_OPULJP3[[#This Row],[Bespovratna sredstva - Ukupno (EU+Nac) HRK
= Ukupna ugovorena vrijednost bespovratnih sredstava]]/7.5345</f>
        <v>104520.30128077509</v>
      </c>
      <c r="U619" s="59">
        <v>0</v>
      </c>
      <c r="V619" s="60">
        <f>Ugovori_OPULJP3[[#This Row],[Javni doprinos korisnika - HRK]]/7.5345</f>
        <v>0</v>
      </c>
      <c r="W619" s="59">
        <v>0</v>
      </c>
      <c r="X619" s="60">
        <f>Ugovori_OPULJP3[[#This Row],[Privatni doprinos korisnika - HRK]]/7.5345</f>
        <v>0</v>
      </c>
      <c r="Y619" s="61">
        <v>787508.21</v>
      </c>
      <c r="Z619" s="62">
        <f>Ugovori_OPULJP3[[#This Row],[UKUPNI PRIHVATLJIVI IZDACI
TOTAL ELIGIBLE EXPENDITURE
= Bespovratna sredstva ukupno + doprinos korisnika
= Ukupni prihvatljivi troškovi
= Ukupna ugovorena vrijednost projekta HRK]]/7.5345</f>
        <v>104520.30128077509</v>
      </c>
      <c r="AA619" s="53" t="s">
        <v>37</v>
      </c>
      <c r="AB619" s="53" t="s">
        <v>34</v>
      </c>
      <c r="AC619" s="52" t="s">
        <v>2508</v>
      </c>
      <c r="AD619" s="52" t="s">
        <v>746</v>
      </c>
    </row>
    <row r="620" spans="1:30" ht="51" customHeight="1" x14ac:dyDescent="0.2">
      <c r="A620" s="50" t="s">
        <v>2509</v>
      </c>
      <c r="B620" s="51" t="s">
        <v>742</v>
      </c>
      <c r="C620" s="52" t="s">
        <v>743</v>
      </c>
      <c r="D620" s="52" t="s">
        <v>2357</v>
      </c>
      <c r="E620" s="53" t="s">
        <v>75</v>
      </c>
      <c r="F620" s="54" t="s">
        <v>2510</v>
      </c>
      <c r="G620" s="54" t="s">
        <v>2511</v>
      </c>
      <c r="H620" s="56">
        <v>43348</v>
      </c>
      <c r="I620" s="56">
        <v>44079</v>
      </c>
      <c r="J620" s="57" t="str">
        <f>IF(Ugovori_OPULJP3[[#This Row],[DATUM ZAVRŠETKA OPERACIJE]]&gt;DATE(2024,12,31),"u provedbi","završen")</f>
        <v>završen</v>
      </c>
      <c r="K620" s="55" t="s">
        <v>2512</v>
      </c>
      <c r="L620" s="55" t="s">
        <v>36</v>
      </c>
      <c r="M620" s="58">
        <v>0.85</v>
      </c>
      <c r="N620" s="58">
        <v>0.15</v>
      </c>
      <c r="O620" s="59">
        <f>Ugovori_OPULJP3[[#This Row],[Bespovratna sredstva - Ukupno (EU+Nac) HRK
= Ukupna ugovorena vrijednost bespovratnih sredstava]]*Ugovori_OPULJP3[[#This Row],[EU STOPA SUFINANCIRANJA %
EU CO-FINANCING RATE %]]</f>
        <v>1270151.26</v>
      </c>
      <c r="P620" s="60">
        <f>Ugovori_OPULJP3[[#This Row],[Bespovratna sredstva - EU dio - HRK]]/7.5345</f>
        <v>168578.04233857588</v>
      </c>
      <c r="Q620" s="59">
        <f>Ugovori_OPULJP3[[#This Row],[Bespovratna sredstva - Ukupno (EU+Nac) HRK
= Ukupna ugovorena vrijednost bespovratnih sredstava]]*Ugovori_OPULJP3[[#This Row],[STOPA NACIONALNOG SUFINANCIRANJA %]]</f>
        <v>224144.34</v>
      </c>
      <c r="R620" s="60">
        <f>Ugovori_OPULJP3[[#This Row],[Bespovratna sredstva - Nacionalni dio - HRK]]/7.5345</f>
        <v>29749.066295042801</v>
      </c>
      <c r="S620" s="59">
        <v>1494295.6</v>
      </c>
      <c r="T620" s="60">
        <f>Ugovori_OPULJP3[[#This Row],[Bespovratna sredstva - Ukupno (EU+Nac) HRK
= Ukupna ugovorena vrijednost bespovratnih sredstava]]/7.5345</f>
        <v>198327.10863361869</v>
      </c>
      <c r="U620" s="59">
        <v>0</v>
      </c>
      <c r="V620" s="60">
        <f>Ugovori_OPULJP3[[#This Row],[Javni doprinos korisnika - HRK]]/7.5345</f>
        <v>0</v>
      </c>
      <c r="W620" s="59">
        <v>0</v>
      </c>
      <c r="X620" s="60">
        <f>Ugovori_OPULJP3[[#This Row],[Privatni doprinos korisnika - HRK]]/7.5345</f>
        <v>0</v>
      </c>
      <c r="Y620" s="61">
        <v>1494295.6</v>
      </c>
      <c r="Z620" s="62">
        <f>Ugovori_OPULJP3[[#This Row],[UKUPNI PRIHVATLJIVI IZDACI
TOTAL ELIGIBLE EXPENDITURE
= Bespovratna sredstva ukupno + doprinos korisnika
= Ukupni prihvatljivi troškovi
= Ukupna ugovorena vrijednost projekta HRK]]/7.5345</f>
        <v>198327.10863361869</v>
      </c>
      <c r="AA620" s="53" t="s">
        <v>37</v>
      </c>
      <c r="AB620" s="53" t="s">
        <v>34</v>
      </c>
      <c r="AC620" s="52" t="s">
        <v>2513</v>
      </c>
      <c r="AD620" s="52" t="s">
        <v>746</v>
      </c>
    </row>
    <row r="621" spans="1:30" ht="51" customHeight="1" x14ac:dyDescent="0.2">
      <c r="A621" s="50" t="s">
        <v>2514</v>
      </c>
      <c r="B621" s="51" t="s">
        <v>742</v>
      </c>
      <c r="C621" s="52" t="s">
        <v>743</v>
      </c>
      <c r="D621" s="52" t="s">
        <v>2357</v>
      </c>
      <c r="E621" s="53" t="s">
        <v>75</v>
      </c>
      <c r="F621" s="54" t="s">
        <v>2515</v>
      </c>
      <c r="G621" s="54" t="s">
        <v>1508</v>
      </c>
      <c r="H621" s="56">
        <v>43343</v>
      </c>
      <c r="I621" s="56">
        <v>44043</v>
      </c>
      <c r="J621" s="57" t="str">
        <f>IF(Ugovori_OPULJP3[[#This Row],[DATUM ZAVRŠETKA OPERACIJE]]&gt;DATE(2024,12,31),"u provedbi","završen")</f>
        <v>završen</v>
      </c>
      <c r="K621" s="55" t="s">
        <v>98</v>
      </c>
      <c r="L621" s="55" t="s">
        <v>98</v>
      </c>
      <c r="M621" s="58">
        <v>0.85</v>
      </c>
      <c r="N621" s="58">
        <v>0.15</v>
      </c>
      <c r="O621" s="59">
        <f>Ugovori_OPULJP3[[#This Row],[Bespovratna sredstva - Ukupno (EU+Nac) HRK
= Ukupna ugovorena vrijednost bespovratnih sredstava]]*Ugovori_OPULJP3[[#This Row],[EU STOPA SUFINANCIRANJA %
EU CO-FINANCING RATE %]]</f>
        <v>1207138.8134999999</v>
      </c>
      <c r="P621" s="60">
        <f>Ugovori_OPULJP3[[#This Row],[Bespovratna sredstva - EU dio - HRK]]/7.5345</f>
        <v>160214.8534740195</v>
      </c>
      <c r="Q621" s="59">
        <f>Ugovori_OPULJP3[[#This Row],[Bespovratna sredstva - Ukupno (EU+Nac) HRK
= Ukupna ugovorena vrijednost bespovratnih sredstava]]*Ugovori_OPULJP3[[#This Row],[STOPA NACIONALNOG SUFINANCIRANJA %]]</f>
        <v>213024.49650000001</v>
      </c>
      <c r="R621" s="60">
        <f>Ugovori_OPULJP3[[#This Row],[Bespovratna sredstva - Nacionalni dio - HRK]]/7.5345</f>
        <v>28273.209436591678</v>
      </c>
      <c r="S621" s="59">
        <v>1420163.31</v>
      </c>
      <c r="T621" s="60">
        <f>Ugovori_OPULJP3[[#This Row],[Bespovratna sredstva - Ukupno (EU+Nac) HRK
= Ukupna ugovorena vrijednost bespovratnih sredstava]]/7.5345</f>
        <v>188488.06291061119</v>
      </c>
      <c r="U621" s="59">
        <v>0</v>
      </c>
      <c r="V621" s="60">
        <f>Ugovori_OPULJP3[[#This Row],[Javni doprinos korisnika - HRK]]/7.5345</f>
        <v>0</v>
      </c>
      <c r="W621" s="59">
        <v>0</v>
      </c>
      <c r="X621" s="60">
        <f>Ugovori_OPULJP3[[#This Row],[Privatni doprinos korisnika - HRK]]/7.5345</f>
        <v>0</v>
      </c>
      <c r="Y621" s="61">
        <v>1420163.31</v>
      </c>
      <c r="Z621" s="62">
        <f>Ugovori_OPULJP3[[#This Row],[UKUPNI PRIHVATLJIVI IZDACI
TOTAL ELIGIBLE EXPENDITURE
= Bespovratna sredstva ukupno + doprinos korisnika
= Ukupni prihvatljivi troškovi
= Ukupna ugovorena vrijednost projekta HRK]]/7.5345</f>
        <v>188488.06291061119</v>
      </c>
      <c r="AA621" s="53" t="s">
        <v>37</v>
      </c>
      <c r="AB621" s="53" t="s">
        <v>34</v>
      </c>
      <c r="AC621" s="52" t="s">
        <v>2516</v>
      </c>
      <c r="AD621" s="52" t="s">
        <v>746</v>
      </c>
    </row>
    <row r="622" spans="1:30" ht="51" customHeight="1" x14ac:dyDescent="0.2">
      <c r="A622" s="50" t="s">
        <v>2517</v>
      </c>
      <c r="B622" s="51" t="s">
        <v>742</v>
      </c>
      <c r="C622" s="52" t="s">
        <v>743</v>
      </c>
      <c r="D622" s="52" t="s">
        <v>2357</v>
      </c>
      <c r="E622" s="53" t="s">
        <v>75</v>
      </c>
      <c r="F622" s="54" t="s">
        <v>2518</v>
      </c>
      <c r="G622" s="54" t="s">
        <v>631</v>
      </c>
      <c r="H622" s="56">
        <v>43346</v>
      </c>
      <c r="I622" s="56">
        <v>43893</v>
      </c>
      <c r="J622" s="57" t="str">
        <f>IF(Ugovori_OPULJP3[[#This Row],[DATUM ZAVRŠETKA OPERACIJE]]&gt;DATE(2024,12,31),"u provedbi","završen")</f>
        <v>završen</v>
      </c>
      <c r="K622" s="55" t="s">
        <v>332</v>
      </c>
      <c r="L622" s="55" t="s">
        <v>332</v>
      </c>
      <c r="M622" s="58">
        <v>0.85</v>
      </c>
      <c r="N622" s="58">
        <v>0.15</v>
      </c>
      <c r="O622" s="59">
        <f>Ugovori_OPULJP3[[#This Row],[Bespovratna sredstva - Ukupno (EU+Nac) HRK
= Ukupna ugovorena vrijednost bespovratnih sredstava]]*Ugovori_OPULJP3[[#This Row],[EU STOPA SUFINANCIRANJA %
EU CO-FINANCING RATE %]]</f>
        <v>715200.23400000005</v>
      </c>
      <c r="P622" s="60">
        <f>Ugovori_OPULJP3[[#This Row],[Bespovratna sredstva - EU dio - HRK]]/7.5345</f>
        <v>94923.383635277729</v>
      </c>
      <c r="Q622" s="59">
        <f>Ugovori_OPULJP3[[#This Row],[Bespovratna sredstva - Ukupno (EU+Nac) HRK
= Ukupna ugovorena vrijednost bespovratnih sredstava]]*Ugovori_OPULJP3[[#This Row],[STOPA NACIONALNOG SUFINANCIRANJA %]]</f>
        <v>126211.806</v>
      </c>
      <c r="R622" s="60">
        <f>Ugovori_OPULJP3[[#This Row],[Bespovratna sredstva - Nacionalni dio - HRK]]/7.5345</f>
        <v>16751.185347401948</v>
      </c>
      <c r="S622" s="59">
        <v>841412.04</v>
      </c>
      <c r="T622" s="60">
        <f>Ugovori_OPULJP3[[#This Row],[Bespovratna sredstva - Ukupno (EU+Nac) HRK
= Ukupna ugovorena vrijednost bespovratnih sredstava]]/7.5345</f>
        <v>111674.56898267967</v>
      </c>
      <c r="U622" s="59">
        <v>0</v>
      </c>
      <c r="V622" s="60">
        <f>Ugovori_OPULJP3[[#This Row],[Javni doprinos korisnika - HRK]]/7.5345</f>
        <v>0</v>
      </c>
      <c r="W622" s="59">
        <v>0</v>
      </c>
      <c r="X622" s="60">
        <f>Ugovori_OPULJP3[[#This Row],[Privatni doprinos korisnika - HRK]]/7.5345</f>
        <v>0</v>
      </c>
      <c r="Y622" s="61">
        <v>841412.04</v>
      </c>
      <c r="Z622" s="62">
        <f>Ugovori_OPULJP3[[#This Row],[UKUPNI PRIHVATLJIVI IZDACI
TOTAL ELIGIBLE EXPENDITURE
= Bespovratna sredstva ukupno + doprinos korisnika
= Ukupni prihvatljivi troškovi
= Ukupna ugovorena vrijednost projekta HRK]]/7.5345</f>
        <v>111674.56898267967</v>
      </c>
      <c r="AA622" s="53" t="s">
        <v>37</v>
      </c>
      <c r="AB622" s="53" t="s">
        <v>34</v>
      </c>
      <c r="AC622" s="52" t="s">
        <v>2519</v>
      </c>
      <c r="AD622" s="52" t="s">
        <v>746</v>
      </c>
    </row>
    <row r="623" spans="1:30" ht="51" customHeight="1" x14ac:dyDescent="0.2">
      <c r="A623" s="50" t="s">
        <v>2520</v>
      </c>
      <c r="B623" s="51" t="s">
        <v>742</v>
      </c>
      <c r="C623" s="52" t="s">
        <v>743</v>
      </c>
      <c r="D623" s="52" t="s">
        <v>2357</v>
      </c>
      <c r="E623" s="53" t="s">
        <v>75</v>
      </c>
      <c r="F623" s="54" t="s">
        <v>2521</v>
      </c>
      <c r="G623" s="54" t="s">
        <v>171</v>
      </c>
      <c r="H623" s="56">
        <v>43348</v>
      </c>
      <c r="I623" s="56">
        <v>44079</v>
      </c>
      <c r="J623" s="57" t="str">
        <f>IF(Ugovori_OPULJP3[[#This Row],[DATUM ZAVRŠETKA OPERACIJE]]&gt;DATE(2024,12,31),"u provedbi","završen")</f>
        <v>završen</v>
      </c>
      <c r="K623" s="55" t="s">
        <v>172</v>
      </c>
      <c r="L623" s="55" t="s">
        <v>172</v>
      </c>
      <c r="M623" s="58">
        <v>0.85</v>
      </c>
      <c r="N623" s="58">
        <v>0.15</v>
      </c>
      <c r="O623" s="59">
        <f>Ugovori_OPULJP3[[#This Row],[Bespovratna sredstva - Ukupno (EU+Nac) HRK
= Ukupna ugovorena vrijednost bespovratnih sredstava]]*Ugovori_OPULJP3[[#This Row],[EU STOPA SUFINANCIRANJA %
EU CO-FINANCING RATE %]]</f>
        <v>1274996.0814999999</v>
      </c>
      <c r="P623" s="60">
        <f>Ugovori_OPULJP3[[#This Row],[Bespovratna sredstva - EU dio - HRK]]/7.5345</f>
        <v>169221.0606543234</v>
      </c>
      <c r="Q623" s="59">
        <f>Ugovori_OPULJP3[[#This Row],[Bespovratna sredstva - Ukupno (EU+Nac) HRK
= Ukupna ugovorena vrijednost bespovratnih sredstava]]*Ugovori_OPULJP3[[#This Row],[STOPA NACIONALNOG SUFINANCIRANJA %]]</f>
        <v>224999.30849999998</v>
      </c>
      <c r="R623" s="60">
        <f>Ugovori_OPULJP3[[#This Row],[Bespovratna sredstva - Nacionalni dio - HRK]]/7.5345</f>
        <v>29862.540115468841</v>
      </c>
      <c r="S623" s="59">
        <v>1499995.39</v>
      </c>
      <c r="T623" s="60">
        <f>Ugovori_OPULJP3[[#This Row],[Bespovratna sredstva - Ukupno (EU+Nac) HRK
= Ukupna ugovorena vrijednost bespovratnih sredstava]]/7.5345</f>
        <v>199083.60076979228</v>
      </c>
      <c r="U623" s="59">
        <v>0</v>
      </c>
      <c r="V623" s="60">
        <f>Ugovori_OPULJP3[[#This Row],[Javni doprinos korisnika - HRK]]/7.5345</f>
        <v>0</v>
      </c>
      <c r="W623" s="59">
        <v>0</v>
      </c>
      <c r="X623" s="60">
        <f>Ugovori_OPULJP3[[#This Row],[Privatni doprinos korisnika - HRK]]/7.5345</f>
        <v>0</v>
      </c>
      <c r="Y623" s="61">
        <v>1499995.39</v>
      </c>
      <c r="Z623" s="62">
        <f>Ugovori_OPULJP3[[#This Row],[UKUPNI PRIHVATLJIVI IZDACI
TOTAL ELIGIBLE EXPENDITURE
= Bespovratna sredstva ukupno + doprinos korisnika
= Ukupni prihvatljivi troškovi
= Ukupna ugovorena vrijednost projekta HRK]]/7.5345</f>
        <v>199083.60076979228</v>
      </c>
      <c r="AA623" s="53" t="s">
        <v>37</v>
      </c>
      <c r="AB623" s="53" t="s">
        <v>34</v>
      </c>
      <c r="AC623" s="52" t="s">
        <v>2522</v>
      </c>
      <c r="AD623" s="52" t="s">
        <v>746</v>
      </c>
    </row>
    <row r="624" spans="1:30" ht="51" customHeight="1" x14ac:dyDescent="0.2">
      <c r="A624" s="50" t="s">
        <v>2523</v>
      </c>
      <c r="B624" s="51" t="s">
        <v>742</v>
      </c>
      <c r="C624" s="52" t="s">
        <v>743</v>
      </c>
      <c r="D624" s="52" t="s">
        <v>2357</v>
      </c>
      <c r="E624" s="53" t="s">
        <v>75</v>
      </c>
      <c r="F624" s="54" t="s">
        <v>2524</v>
      </c>
      <c r="G624" s="54" t="s">
        <v>2525</v>
      </c>
      <c r="H624" s="56">
        <v>43344</v>
      </c>
      <c r="I624" s="56">
        <v>44075</v>
      </c>
      <c r="J624" s="57" t="str">
        <f>IF(Ugovori_OPULJP3[[#This Row],[DATUM ZAVRŠETKA OPERACIJE]]&gt;DATE(2024,12,31),"u provedbi","završen")</f>
        <v>završen</v>
      </c>
      <c r="K624" s="55" t="s">
        <v>78</v>
      </c>
      <c r="L624" s="55" t="s">
        <v>78</v>
      </c>
      <c r="M624" s="58">
        <v>0.85</v>
      </c>
      <c r="N624" s="58">
        <v>0.15</v>
      </c>
      <c r="O624" s="59">
        <f>Ugovori_OPULJP3[[#This Row],[Bespovratna sredstva - Ukupno (EU+Nac) HRK
= Ukupna ugovorena vrijednost bespovratnih sredstava]]*Ugovori_OPULJP3[[#This Row],[EU STOPA SUFINANCIRANJA %
EU CO-FINANCING RATE %]]</f>
        <v>1068093.7734999999</v>
      </c>
      <c r="P624" s="60">
        <f>Ugovori_OPULJP3[[#This Row],[Bespovratna sredstva - EU dio - HRK]]/7.5345</f>
        <v>141760.40526909547</v>
      </c>
      <c r="Q624" s="59">
        <f>Ugovori_OPULJP3[[#This Row],[Bespovratna sredstva - Ukupno (EU+Nac) HRK
= Ukupna ugovorena vrijednost bespovratnih sredstava]]*Ugovori_OPULJP3[[#This Row],[STOPA NACIONALNOG SUFINANCIRANJA %]]</f>
        <v>188487.13649999999</v>
      </c>
      <c r="R624" s="60">
        <f>Ugovori_OPULJP3[[#This Row],[Bespovratna sredstva - Nacionalni dio - HRK]]/7.5345</f>
        <v>25016.542106310968</v>
      </c>
      <c r="S624" s="59">
        <v>1256580.9099999999</v>
      </c>
      <c r="T624" s="60">
        <f>Ugovori_OPULJP3[[#This Row],[Bespovratna sredstva - Ukupno (EU+Nac) HRK
= Ukupna ugovorena vrijednost bespovratnih sredstava]]/7.5345</f>
        <v>166776.94737540645</v>
      </c>
      <c r="U624" s="59">
        <v>0</v>
      </c>
      <c r="V624" s="60">
        <f>Ugovori_OPULJP3[[#This Row],[Javni doprinos korisnika - HRK]]/7.5345</f>
        <v>0</v>
      </c>
      <c r="W624" s="59">
        <v>0</v>
      </c>
      <c r="X624" s="60">
        <f>Ugovori_OPULJP3[[#This Row],[Privatni doprinos korisnika - HRK]]/7.5345</f>
        <v>0</v>
      </c>
      <c r="Y624" s="61">
        <v>1256580.9099999999</v>
      </c>
      <c r="Z624" s="62">
        <f>Ugovori_OPULJP3[[#This Row],[UKUPNI PRIHVATLJIVI IZDACI
TOTAL ELIGIBLE EXPENDITURE
= Bespovratna sredstva ukupno + doprinos korisnika
= Ukupni prihvatljivi troškovi
= Ukupna ugovorena vrijednost projekta HRK]]/7.5345</f>
        <v>166776.94737540645</v>
      </c>
      <c r="AA624" s="53" t="s">
        <v>37</v>
      </c>
      <c r="AB624" s="53" t="s">
        <v>34</v>
      </c>
      <c r="AC624" s="52" t="s">
        <v>2526</v>
      </c>
      <c r="AD624" s="52" t="s">
        <v>746</v>
      </c>
    </row>
    <row r="625" spans="1:30" ht="51" customHeight="1" x14ac:dyDescent="0.2">
      <c r="A625" s="50" t="s">
        <v>2527</v>
      </c>
      <c r="B625" s="51" t="s">
        <v>742</v>
      </c>
      <c r="C625" s="52" t="s">
        <v>743</v>
      </c>
      <c r="D625" s="52" t="s">
        <v>2357</v>
      </c>
      <c r="E625" s="53" t="s">
        <v>75</v>
      </c>
      <c r="F625" s="71" t="s">
        <v>76</v>
      </c>
      <c r="G625" s="54" t="s">
        <v>77</v>
      </c>
      <c r="H625" s="56">
        <v>43346</v>
      </c>
      <c r="I625" s="56">
        <v>44077</v>
      </c>
      <c r="J625" s="57" t="str">
        <f>IF(Ugovori_OPULJP3[[#This Row],[DATUM ZAVRŠETKA OPERACIJE]]&gt;DATE(2024,12,31),"u provedbi","završen")</f>
        <v>završen</v>
      </c>
      <c r="K625" s="55" t="s">
        <v>78</v>
      </c>
      <c r="L625" s="55" t="s">
        <v>78</v>
      </c>
      <c r="M625" s="58">
        <v>0.85</v>
      </c>
      <c r="N625" s="58">
        <v>0.15</v>
      </c>
      <c r="O625" s="59">
        <f>Ugovori_OPULJP3[[#This Row],[Bespovratna sredstva - Ukupno (EU+Nac) HRK
= Ukupna ugovorena vrijednost bespovratnih sredstava]]*Ugovori_OPULJP3[[#This Row],[EU STOPA SUFINANCIRANJA %
EU CO-FINANCING RATE %]]</f>
        <v>785020.81499999994</v>
      </c>
      <c r="P625" s="60">
        <f>Ugovori_OPULJP3[[#This Row],[Bespovratna sredstva - EU dio - HRK]]/7.5345</f>
        <v>104190.16723073859</v>
      </c>
      <c r="Q625" s="59">
        <f>Ugovori_OPULJP3[[#This Row],[Bespovratna sredstva - Ukupno (EU+Nac) HRK
= Ukupna ugovorena vrijednost bespovratnih sredstava]]*Ugovori_OPULJP3[[#This Row],[STOPA NACIONALNOG SUFINANCIRANJA %]]</f>
        <v>138533.08499999999</v>
      </c>
      <c r="R625" s="60">
        <f>Ugovori_OPULJP3[[#This Row],[Bespovratna sredstva - Nacionalni dio - HRK]]/7.5345</f>
        <v>18386.500099542103</v>
      </c>
      <c r="S625" s="59">
        <v>923553.9</v>
      </c>
      <c r="T625" s="60">
        <f>Ugovori_OPULJP3[[#This Row],[Bespovratna sredstva - Ukupno (EU+Nac) HRK
= Ukupna ugovorena vrijednost bespovratnih sredstava]]/7.5345</f>
        <v>122576.6673302807</v>
      </c>
      <c r="U625" s="59">
        <v>0</v>
      </c>
      <c r="V625" s="60">
        <f>Ugovori_OPULJP3[[#This Row],[Javni doprinos korisnika - HRK]]/7.5345</f>
        <v>0</v>
      </c>
      <c r="W625" s="59">
        <v>0</v>
      </c>
      <c r="X625" s="60">
        <f>Ugovori_OPULJP3[[#This Row],[Privatni doprinos korisnika - HRK]]/7.5345</f>
        <v>0</v>
      </c>
      <c r="Y625" s="61">
        <v>923553.9</v>
      </c>
      <c r="Z625" s="62">
        <f>Ugovori_OPULJP3[[#This Row],[UKUPNI PRIHVATLJIVI IZDACI
TOTAL ELIGIBLE EXPENDITURE
= Bespovratna sredstva ukupno + doprinos korisnika
= Ukupni prihvatljivi troškovi
= Ukupna ugovorena vrijednost projekta HRK]]/7.5345</f>
        <v>122576.6673302807</v>
      </c>
      <c r="AA625" s="53" t="s">
        <v>37</v>
      </c>
      <c r="AB625" s="53" t="s">
        <v>34</v>
      </c>
      <c r="AC625" s="52" t="s">
        <v>2528</v>
      </c>
      <c r="AD625" s="52" t="s">
        <v>746</v>
      </c>
    </row>
    <row r="626" spans="1:30" ht="51" customHeight="1" x14ac:dyDescent="0.2">
      <c r="A626" s="50" t="s">
        <v>2529</v>
      </c>
      <c r="B626" s="51" t="s">
        <v>742</v>
      </c>
      <c r="C626" s="52" t="s">
        <v>743</v>
      </c>
      <c r="D626" s="52" t="s">
        <v>2357</v>
      </c>
      <c r="E626" s="53" t="s">
        <v>75</v>
      </c>
      <c r="F626" s="54" t="s">
        <v>2530</v>
      </c>
      <c r="G626" s="54" t="s">
        <v>2531</v>
      </c>
      <c r="H626" s="56">
        <v>43349</v>
      </c>
      <c r="I626" s="56">
        <v>44080</v>
      </c>
      <c r="J626" s="57" t="str">
        <f>IF(Ugovori_OPULJP3[[#This Row],[DATUM ZAVRŠETKA OPERACIJE]]&gt;DATE(2024,12,31),"u provedbi","završen")</f>
        <v>završen</v>
      </c>
      <c r="K626" s="55" t="s">
        <v>154</v>
      </c>
      <c r="L626" s="55" t="s">
        <v>154</v>
      </c>
      <c r="M626" s="58">
        <v>0.85</v>
      </c>
      <c r="N626" s="58">
        <v>0.15</v>
      </c>
      <c r="O626" s="59">
        <f>Ugovori_OPULJP3[[#This Row],[Bespovratna sredstva - Ukupno (EU+Nac) HRK
= Ukupna ugovorena vrijednost bespovratnih sredstava]]*Ugovori_OPULJP3[[#This Row],[EU STOPA SUFINANCIRANJA %
EU CO-FINANCING RATE %]]</f>
        <v>1011759.743</v>
      </c>
      <c r="P626" s="60">
        <f>Ugovori_OPULJP3[[#This Row],[Bespovratna sredstva - EU dio - HRK]]/7.5345</f>
        <v>134283.5945318203</v>
      </c>
      <c r="Q626" s="59">
        <f>Ugovori_OPULJP3[[#This Row],[Bespovratna sredstva - Ukupno (EU+Nac) HRK
= Ukupna ugovorena vrijednost bespovratnih sredstava]]*Ugovori_OPULJP3[[#This Row],[STOPA NACIONALNOG SUFINANCIRANJA %]]</f>
        <v>178545.837</v>
      </c>
      <c r="R626" s="60">
        <f>Ugovori_OPULJP3[[#This Row],[Bespovratna sredstva - Nacionalni dio - HRK]]/7.5345</f>
        <v>23697.104917380049</v>
      </c>
      <c r="S626" s="59">
        <v>1190305.58</v>
      </c>
      <c r="T626" s="60">
        <f>Ugovori_OPULJP3[[#This Row],[Bespovratna sredstva - Ukupno (EU+Nac) HRK
= Ukupna ugovorena vrijednost bespovratnih sredstava]]/7.5345</f>
        <v>157980.69944920036</v>
      </c>
      <c r="U626" s="59">
        <v>0</v>
      </c>
      <c r="V626" s="60">
        <f>Ugovori_OPULJP3[[#This Row],[Javni doprinos korisnika - HRK]]/7.5345</f>
        <v>0</v>
      </c>
      <c r="W626" s="59">
        <v>0</v>
      </c>
      <c r="X626" s="60">
        <f>Ugovori_OPULJP3[[#This Row],[Privatni doprinos korisnika - HRK]]/7.5345</f>
        <v>0</v>
      </c>
      <c r="Y626" s="61">
        <v>1190305.58</v>
      </c>
      <c r="Z626" s="62">
        <f>Ugovori_OPULJP3[[#This Row],[UKUPNI PRIHVATLJIVI IZDACI
TOTAL ELIGIBLE EXPENDITURE
= Bespovratna sredstva ukupno + doprinos korisnika
= Ukupni prihvatljivi troškovi
= Ukupna ugovorena vrijednost projekta HRK]]/7.5345</f>
        <v>157980.69944920036</v>
      </c>
      <c r="AA626" s="53" t="s">
        <v>37</v>
      </c>
      <c r="AB626" s="53" t="s">
        <v>34</v>
      </c>
      <c r="AC626" s="52" t="s">
        <v>2532</v>
      </c>
      <c r="AD626" s="52" t="s">
        <v>746</v>
      </c>
    </row>
    <row r="627" spans="1:30" ht="51" customHeight="1" x14ac:dyDescent="0.2">
      <c r="A627" s="50" t="s">
        <v>2533</v>
      </c>
      <c r="B627" s="51" t="s">
        <v>742</v>
      </c>
      <c r="C627" s="52" t="s">
        <v>743</v>
      </c>
      <c r="D627" s="52" t="s">
        <v>2357</v>
      </c>
      <c r="E627" s="53" t="s">
        <v>75</v>
      </c>
      <c r="F627" s="54" t="s">
        <v>2534</v>
      </c>
      <c r="G627" s="54" t="s">
        <v>2535</v>
      </c>
      <c r="H627" s="56">
        <v>43349</v>
      </c>
      <c r="I627" s="56">
        <v>44080</v>
      </c>
      <c r="J627" s="57" t="str">
        <f>IF(Ugovori_OPULJP3[[#This Row],[DATUM ZAVRŠETKA OPERACIJE]]&gt;DATE(2024,12,31),"u provedbi","završen")</f>
        <v>završen</v>
      </c>
      <c r="K627" s="55" t="s">
        <v>337</v>
      </c>
      <c r="L627" s="55" t="s">
        <v>337</v>
      </c>
      <c r="M627" s="58">
        <v>0.85</v>
      </c>
      <c r="N627" s="58">
        <v>0.15</v>
      </c>
      <c r="O627" s="59">
        <f>Ugovori_OPULJP3[[#This Row],[Bespovratna sredstva - Ukupno (EU+Nac) HRK
= Ukupna ugovorena vrijednost bespovratnih sredstava]]*Ugovori_OPULJP3[[#This Row],[EU STOPA SUFINANCIRANJA %
EU CO-FINANCING RATE %]]</f>
        <v>439197.15049999999</v>
      </c>
      <c r="P627" s="60">
        <f>Ugovori_OPULJP3[[#This Row],[Bespovratna sredstva - EU dio - HRK]]/7.5345</f>
        <v>58291.479262061177</v>
      </c>
      <c r="Q627" s="59">
        <f>Ugovori_OPULJP3[[#This Row],[Bespovratna sredstva - Ukupno (EU+Nac) HRK
= Ukupna ugovorena vrijednost bespovratnih sredstava]]*Ugovori_OPULJP3[[#This Row],[STOPA NACIONALNOG SUFINANCIRANJA %]]</f>
        <v>77505.379499999995</v>
      </c>
      <c r="R627" s="60">
        <f>Ugovori_OPULJP3[[#This Row],[Bespovratna sredstva - Nacionalni dio - HRK]]/7.5345</f>
        <v>10286.731634481384</v>
      </c>
      <c r="S627" s="59">
        <v>516702.53</v>
      </c>
      <c r="T627" s="60">
        <f>Ugovori_OPULJP3[[#This Row],[Bespovratna sredstva - Ukupno (EU+Nac) HRK
= Ukupna ugovorena vrijednost bespovratnih sredstava]]/7.5345</f>
        <v>68578.210896542572</v>
      </c>
      <c r="U627" s="59">
        <v>0</v>
      </c>
      <c r="V627" s="60">
        <f>Ugovori_OPULJP3[[#This Row],[Javni doprinos korisnika - HRK]]/7.5345</f>
        <v>0</v>
      </c>
      <c r="W627" s="59">
        <v>0</v>
      </c>
      <c r="X627" s="60">
        <f>Ugovori_OPULJP3[[#This Row],[Privatni doprinos korisnika - HRK]]/7.5345</f>
        <v>0</v>
      </c>
      <c r="Y627" s="61">
        <v>516702.53</v>
      </c>
      <c r="Z627" s="62">
        <f>Ugovori_OPULJP3[[#This Row],[UKUPNI PRIHVATLJIVI IZDACI
TOTAL ELIGIBLE EXPENDITURE
= Bespovratna sredstva ukupno + doprinos korisnika
= Ukupni prihvatljivi troškovi
= Ukupna ugovorena vrijednost projekta HRK]]/7.5345</f>
        <v>68578.210896542572</v>
      </c>
      <c r="AA627" s="53" t="s">
        <v>37</v>
      </c>
      <c r="AB627" s="53" t="s">
        <v>34</v>
      </c>
      <c r="AC627" s="52" t="s">
        <v>2536</v>
      </c>
      <c r="AD627" s="52" t="s">
        <v>746</v>
      </c>
    </row>
    <row r="628" spans="1:30" ht="51" customHeight="1" x14ac:dyDescent="0.2">
      <c r="A628" s="50" t="s">
        <v>2537</v>
      </c>
      <c r="B628" s="51" t="s">
        <v>742</v>
      </c>
      <c r="C628" s="52" t="s">
        <v>743</v>
      </c>
      <c r="D628" s="52" t="s">
        <v>2357</v>
      </c>
      <c r="E628" s="53" t="s">
        <v>75</v>
      </c>
      <c r="F628" s="54" t="s">
        <v>2538</v>
      </c>
      <c r="G628" s="54" t="s">
        <v>2539</v>
      </c>
      <c r="H628" s="56">
        <v>43473</v>
      </c>
      <c r="I628" s="56">
        <v>44204</v>
      </c>
      <c r="J628" s="57" t="str">
        <f>IF(Ugovori_OPULJP3[[#This Row],[DATUM ZAVRŠETKA OPERACIJE]]&gt;DATE(2024,12,31),"u provedbi","završen")</f>
        <v>završen</v>
      </c>
      <c r="K628" s="55" t="s">
        <v>424</v>
      </c>
      <c r="L628" s="55" t="s">
        <v>424</v>
      </c>
      <c r="M628" s="58">
        <v>0.85</v>
      </c>
      <c r="N628" s="58">
        <v>0.15</v>
      </c>
      <c r="O628" s="59">
        <f>Ugovori_OPULJP3[[#This Row],[Bespovratna sredstva - Ukupno (EU+Nac) HRK
= Ukupna ugovorena vrijednost bespovratnih sredstava]]*Ugovori_OPULJP3[[#This Row],[EU STOPA SUFINANCIRANJA %
EU CO-FINANCING RATE %]]</f>
        <v>1238365</v>
      </c>
      <c r="P628" s="60">
        <f>Ugovori_OPULJP3[[#This Row],[Bespovratna sredstva - EU dio - HRK]]/7.5345</f>
        <v>164359.28064237838</v>
      </c>
      <c r="Q628" s="59">
        <f>Ugovori_OPULJP3[[#This Row],[Bespovratna sredstva - Ukupno (EU+Nac) HRK
= Ukupna ugovorena vrijednost bespovratnih sredstava]]*Ugovori_OPULJP3[[#This Row],[STOPA NACIONALNOG SUFINANCIRANJA %]]</f>
        <v>218535</v>
      </c>
      <c r="R628" s="60">
        <f>Ugovori_OPULJP3[[#This Row],[Bespovratna sredstva - Nacionalni dio - HRK]]/7.5345</f>
        <v>29004.578936890302</v>
      </c>
      <c r="S628" s="59">
        <v>1456900</v>
      </c>
      <c r="T628" s="60">
        <f>Ugovori_OPULJP3[[#This Row],[Bespovratna sredstva - Ukupno (EU+Nac) HRK
= Ukupna ugovorena vrijednost bespovratnih sredstava]]/7.5345</f>
        <v>193363.8595792687</v>
      </c>
      <c r="U628" s="59">
        <v>0</v>
      </c>
      <c r="V628" s="60">
        <f>Ugovori_OPULJP3[[#This Row],[Javni doprinos korisnika - HRK]]/7.5345</f>
        <v>0</v>
      </c>
      <c r="W628" s="59">
        <v>0</v>
      </c>
      <c r="X628" s="60">
        <f>Ugovori_OPULJP3[[#This Row],[Privatni doprinos korisnika - HRK]]/7.5345</f>
        <v>0</v>
      </c>
      <c r="Y628" s="61">
        <v>1456900</v>
      </c>
      <c r="Z628" s="62">
        <f>Ugovori_OPULJP3[[#This Row],[UKUPNI PRIHVATLJIVI IZDACI
TOTAL ELIGIBLE EXPENDITURE
= Bespovratna sredstva ukupno + doprinos korisnika
= Ukupni prihvatljivi troškovi
= Ukupna ugovorena vrijednost projekta HRK]]/7.5345</f>
        <v>193363.8595792687</v>
      </c>
      <c r="AA628" s="53" t="s">
        <v>37</v>
      </c>
      <c r="AB628" s="53" t="s">
        <v>34</v>
      </c>
      <c r="AC628" s="52" t="s">
        <v>2540</v>
      </c>
      <c r="AD628" s="52" t="s">
        <v>746</v>
      </c>
    </row>
    <row r="629" spans="1:30" ht="51" customHeight="1" x14ac:dyDescent="0.2">
      <c r="A629" s="50" t="s">
        <v>2541</v>
      </c>
      <c r="B629" s="51" t="s">
        <v>742</v>
      </c>
      <c r="C629" s="52" t="s">
        <v>743</v>
      </c>
      <c r="D629" s="52" t="s">
        <v>2357</v>
      </c>
      <c r="E629" s="53" t="s">
        <v>75</v>
      </c>
      <c r="F629" s="54" t="s">
        <v>2542</v>
      </c>
      <c r="G629" s="54" t="s">
        <v>1682</v>
      </c>
      <c r="H629" s="56">
        <v>43560</v>
      </c>
      <c r="I629" s="56">
        <v>44291</v>
      </c>
      <c r="J629" s="57" t="str">
        <f>IF(Ugovori_OPULJP3[[#This Row],[DATUM ZAVRŠETKA OPERACIJE]]&gt;DATE(2024,12,31),"u provedbi","završen")</f>
        <v>završen</v>
      </c>
      <c r="K629" s="55" t="s">
        <v>2543</v>
      </c>
      <c r="L629" s="55" t="s">
        <v>370</v>
      </c>
      <c r="M629" s="58">
        <v>0.85</v>
      </c>
      <c r="N629" s="58">
        <v>0.15</v>
      </c>
      <c r="O629" s="59">
        <f>Ugovori_OPULJP3[[#This Row],[Bespovratna sredstva - Ukupno (EU+Nac) HRK
= Ukupna ugovorena vrijednost bespovratnih sredstava]]*Ugovori_OPULJP3[[#This Row],[EU STOPA SUFINANCIRANJA %
EU CO-FINANCING RATE %]]</f>
        <v>1271191.6600000001</v>
      </c>
      <c r="P629" s="60">
        <f>Ugovori_OPULJP3[[#This Row],[Bespovratna sredstva - EU dio - HRK]]/7.5345</f>
        <v>168716.12714845047</v>
      </c>
      <c r="Q629" s="59">
        <f>Ugovori_OPULJP3[[#This Row],[Bespovratna sredstva - Ukupno (EU+Nac) HRK
= Ukupna ugovorena vrijednost bespovratnih sredstava]]*Ugovori_OPULJP3[[#This Row],[STOPA NACIONALNOG SUFINANCIRANJA %]]</f>
        <v>224327.94</v>
      </c>
      <c r="R629" s="60">
        <f>Ugovori_OPULJP3[[#This Row],[Bespovratna sredstva - Nacionalni dio - HRK]]/7.5345</f>
        <v>29773.434202667726</v>
      </c>
      <c r="S629" s="59">
        <v>1495519.6</v>
      </c>
      <c r="T629" s="60">
        <f>Ugovori_OPULJP3[[#This Row],[Bespovratna sredstva - Ukupno (EU+Nac) HRK
= Ukupna ugovorena vrijednost bespovratnih sredstava]]/7.5345</f>
        <v>198489.5613511182</v>
      </c>
      <c r="U629" s="59">
        <v>0</v>
      </c>
      <c r="V629" s="60">
        <f>Ugovori_OPULJP3[[#This Row],[Javni doprinos korisnika - HRK]]/7.5345</f>
        <v>0</v>
      </c>
      <c r="W629" s="59">
        <v>0</v>
      </c>
      <c r="X629" s="60">
        <f>Ugovori_OPULJP3[[#This Row],[Privatni doprinos korisnika - HRK]]/7.5345</f>
        <v>0</v>
      </c>
      <c r="Y629" s="61">
        <v>1495519.6</v>
      </c>
      <c r="Z629" s="62">
        <f>Ugovori_OPULJP3[[#This Row],[UKUPNI PRIHVATLJIVI IZDACI
TOTAL ELIGIBLE EXPENDITURE
= Bespovratna sredstva ukupno + doprinos korisnika
= Ukupni prihvatljivi troškovi
= Ukupna ugovorena vrijednost projekta HRK]]/7.5345</f>
        <v>198489.5613511182</v>
      </c>
      <c r="AA629" s="53" t="s">
        <v>37</v>
      </c>
      <c r="AB629" s="53" t="s">
        <v>34</v>
      </c>
      <c r="AC629" s="52" t="s">
        <v>2544</v>
      </c>
      <c r="AD629" s="52" t="s">
        <v>746</v>
      </c>
    </row>
    <row r="630" spans="1:30" ht="51" customHeight="1" x14ac:dyDescent="0.2">
      <c r="A630" s="50" t="s">
        <v>2545</v>
      </c>
      <c r="B630" s="51" t="s">
        <v>742</v>
      </c>
      <c r="C630" s="52" t="s">
        <v>743</v>
      </c>
      <c r="D630" s="52" t="s">
        <v>2357</v>
      </c>
      <c r="E630" s="53" t="s">
        <v>75</v>
      </c>
      <c r="F630" s="54" t="s">
        <v>2546</v>
      </c>
      <c r="G630" s="54" t="s">
        <v>138</v>
      </c>
      <c r="H630" s="56">
        <v>43346</v>
      </c>
      <c r="I630" s="56">
        <v>44077</v>
      </c>
      <c r="J630" s="57" t="str">
        <f>IF(Ugovori_OPULJP3[[#This Row],[DATUM ZAVRŠETKA OPERACIJE]]&gt;DATE(2024,12,31),"u provedbi","završen")</f>
        <v>završen</v>
      </c>
      <c r="K630" s="55" t="s">
        <v>689</v>
      </c>
      <c r="L630" s="55" t="s">
        <v>36</v>
      </c>
      <c r="M630" s="58">
        <v>0.85</v>
      </c>
      <c r="N630" s="58">
        <v>0.15</v>
      </c>
      <c r="O630" s="59">
        <f>Ugovori_OPULJP3[[#This Row],[Bespovratna sredstva - Ukupno (EU+Nac) HRK
= Ukupna ugovorena vrijednost bespovratnih sredstava]]*Ugovori_OPULJP3[[#This Row],[EU STOPA SUFINANCIRANJA %
EU CO-FINANCING RATE %]]</f>
        <v>1236423.43</v>
      </c>
      <c r="P630" s="60">
        <f>Ugovori_OPULJP3[[#This Row],[Bespovratna sredstva - EU dio - HRK]]/7.5345</f>
        <v>164101.59001924479</v>
      </c>
      <c r="Q630" s="59">
        <f>Ugovori_OPULJP3[[#This Row],[Bespovratna sredstva - Ukupno (EU+Nac) HRK
= Ukupna ugovorena vrijednost bespovratnih sredstava]]*Ugovori_OPULJP3[[#This Row],[STOPA NACIONALNOG SUFINANCIRANJA %]]</f>
        <v>218192.37</v>
      </c>
      <c r="R630" s="60">
        <f>Ugovori_OPULJP3[[#This Row],[Bespovratna sredstva - Nacionalni dio - HRK]]/7.5345</f>
        <v>28959.104121043198</v>
      </c>
      <c r="S630" s="59">
        <v>1454615.8</v>
      </c>
      <c r="T630" s="60">
        <f>Ugovori_OPULJP3[[#This Row],[Bespovratna sredstva - Ukupno (EU+Nac) HRK
= Ukupna ugovorena vrijednost bespovratnih sredstava]]/7.5345</f>
        <v>193060.69414028802</v>
      </c>
      <c r="U630" s="59">
        <v>0</v>
      </c>
      <c r="V630" s="60">
        <f>Ugovori_OPULJP3[[#This Row],[Javni doprinos korisnika - HRK]]/7.5345</f>
        <v>0</v>
      </c>
      <c r="W630" s="59">
        <v>0</v>
      </c>
      <c r="X630" s="60">
        <f>Ugovori_OPULJP3[[#This Row],[Privatni doprinos korisnika - HRK]]/7.5345</f>
        <v>0</v>
      </c>
      <c r="Y630" s="61">
        <v>1454615.8</v>
      </c>
      <c r="Z630" s="62">
        <f>Ugovori_OPULJP3[[#This Row],[UKUPNI PRIHVATLJIVI IZDACI
TOTAL ELIGIBLE EXPENDITURE
= Bespovratna sredstva ukupno + doprinos korisnika
= Ukupni prihvatljivi troškovi
= Ukupna ugovorena vrijednost projekta HRK]]/7.5345</f>
        <v>193060.69414028802</v>
      </c>
      <c r="AA630" s="53" t="s">
        <v>37</v>
      </c>
      <c r="AB630" s="53" t="s">
        <v>34</v>
      </c>
      <c r="AC630" s="52" t="s">
        <v>2547</v>
      </c>
      <c r="AD630" s="52" t="s">
        <v>746</v>
      </c>
    </row>
    <row r="631" spans="1:30" ht="51" customHeight="1" x14ac:dyDescent="0.2">
      <c r="A631" s="50" t="s">
        <v>2548</v>
      </c>
      <c r="B631" s="51" t="s">
        <v>742</v>
      </c>
      <c r="C631" s="52" t="s">
        <v>743</v>
      </c>
      <c r="D631" s="52" t="s">
        <v>2357</v>
      </c>
      <c r="E631" s="53" t="s">
        <v>75</v>
      </c>
      <c r="F631" s="54" t="s">
        <v>2549</v>
      </c>
      <c r="G631" s="54" t="s">
        <v>2068</v>
      </c>
      <c r="H631" s="56">
        <v>43346</v>
      </c>
      <c r="I631" s="56">
        <v>44077</v>
      </c>
      <c r="J631" s="57" t="str">
        <f>IF(Ugovori_OPULJP3[[#This Row],[DATUM ZAVRŠETKA OPERACIJE]]&gt;DATE(2024,12,31),"u provedbi","završen")</f>
        <v>završen</v>
      </c>
      <c r="K631" s="55" t="s">
        <v>78</v>
      </c>
      <c r="L631" s="55" t="s">
        <v>78</v>
      </c>
      <c r="M631" s="58">
        <v>0.85</v>
      </c>
      <c r="N631" s="58">
        <v>0.15</v>
      </c>
      <c r="O631" s="59">
        <f>Ugovori_OPULJP3[[#This Row],[Bespovratna sredstva - Ukupno (EU+Nac) HRK
= Ukupna ugovorena vrijednost bespovratnih sredstava]]*Ugovori_OPULJP3[[#This Row],[EU STOPA SUFINANCIRANJA %
EU CO-FINANCING RATE %]]</f>
        <v>876159.26</v>
      </c>
      <c r="P631" s="60">
        <f>Ugovori_OPULJP3[[#This Row],[Bespovratna sredstva - EU dio - HRK]]/7.5345</f>
        <v>116286.31760568052</v>
      </c>
      <c r="Q631" s="59">
        <f>Ugovori_OPULJP3[[#This Row],[Bespovratna sredstva - Ukupno (EU+Nac) HRK
= Ukupna ugovorena vrijednost bespovratnih sredstava]]*Ugovori_OPULJP3[[#This Row],[STOPA NACIONALNOG SUFINANCIRANJA %]]</f>
        <v>154616.34</v>
      </c>
      <c r="R631" s="60">
        <f>Ugovori_OPULJP3[[#This Row],[Bespovratna sredstva - Nacionalni dio - HRK]]/7.5345</f>
        <v>20521.114871590682</v>
      </c>
      <c r="S631" s="59">
        <v>1030775.6</v>
      </c>
      <c r="T631" s="60">
        <f>Ugovori_OPULJP3[[#This Row],[Bespovratna sredstva - Ukupno (EU+Nac) HRK
= Ukupna ugovorena vrijednost bespovratnih sredstava]]/7.5345</f>
        <v>136807.43247727121</v>
      </c>
      <c r="U631" s="59">
        <v>0</v>
      </c>
      <c r="V631" s="60">
        <f>Ugovori_OPULJP3[[#This Row],[Javni doprinos korisnika - HRK]]/7.5345</f>
        <v>0</v>
      </c>
      <c r="W631" s="59">
        <v>0</v>
      </c>
      <c r="X631" s="60">
        <f>Ugovori_OPULJP3[[#This Row],[Privatni doprinos korisnika - HRK]]/7.5345</f>
        <v>0</v>
      </c>
      <c r="Y631" s="61">
        <v>1030775.6</v>
      </c>
      <c r="Z631" s="62">
        <f>Ugovori_OPULJP3[[#This Row],[UKUPNI PRIHVATLJIVI IZDACI
TOTAL ELIGIBLE EXPENDITURE
= Bespovratna sredstva ukupno + doprinos korisnika
= Ukupni prihvatljivi troškovi
= Ukupna ugovorena vrijednost projekta HRK]]/7.5345</f>
        <v>136807.43247727121</v>
      </c>
      <c r="AA631" s="53" t="s">
        <v>37</v>
      </c>
      <c r="AB631" s="53" t="s">
        <v>34</v>
      </c>
      <c r="AC631" s="52" t="s">
        <v>2550</v>
      </c>
      <c r="AD631" s="52" t="s">
        <v>746</v>
      </c>
    </row>
    <row r="632" spans="1:30" ht="51" customHeight="1" x14ac:dyDescent="0.2">
      <c r="A632" s="50" t="s">
        <v>2551</v>
      </c>
      <c r="B632" s="51" t="s">
        <v>742</v>
      </c>
      <c r="C632" s="52" t="s">
        <v>743</v>
      </c>
      <c r="D632" s="52" t="s">
        <v>2357</v>
      </c>
      <c r="E632" s="53" t="s">
        <v>75</v>
      </c>
      <c r="F632" s="54" t="s">
        <v>2552</v>
      </c>
      <c r="G632" s="54" t="s">
        <v>2553</v>
      </c>
      <c r="H632" s="56">
        <v>43349</v>
      </c>
      <c r="I632" s="56">
        <v>44080</v>
      </c>
      <c r="J632" s="57" t="str">
        <f>IF(Ugovori_OPULJP3[[#This Row],[DATUM ZAVRŠETKA OPERACIJE]]&gt;DATE(2024,12,31),"u provedbi","završen")</f>
        <v>završen</v>
      </c>
      <c r="K632" s="55" t="s">
        <v>542</v>
      </c>
      <c r="L632" s="55" t="s">
        <v>270</v>
      </c>
      <c r="M632" s="58">
        <v>0.85</v>
      </c>
      <c r="N632" s="58">
        <v>0.15</v>
      </c>
      <c r="O632" s="59">
        <f>Ugovori_OPULJP3[[#This Row],[Bespovratna sredstva - Ukupno (EU+Nac) HRK
= Ukupna ugovorena vrijednost bespovratnih sredstava]]*Ugovori_OPULJP3[[#This Row],[EU STOPA SUFINANCIRANJA %
EU CO-FINANCING RATE %]]</f>
        <v>1243766.75</v>
      </c>
      <c r="P632" s="60">
        <f>Ugovori_OPULJP3[[#This Row],[Bespovratna sredstva - EU dio - HRK]]/7.5345</f>
        <v>165076.21607273209</v>
      </c>
      <c r="Q632" s="59">
        <f>Ugovori_OPULJP3[[#This Row],[Bespovratna sredstva - Ukupno (EU+Nac) HRK
= Ukupna ugovorena vrijednost bespovratnih sredstava]]*Ugovori_OPULJP3[[#This Row],[STOPA NACIONALNOG SUFINANCIRANJA %]]</f>
        <v>219488.25</v>
      </c>
      <c r="R632" s="60">
        <f>Ugovori_OPULJP3[[#This Row],[Bespovratna sredstva - Nacionalni dio - HRK]]/7.5345</f>
        <v>29131.096954011544</v>
      </c>
      <c r="S632" s="59">
        <v>1463255</v>
      </c>
      <c r="T632" s="60">
        <f>Ugovori_OPULJP3[[#This Row],[Bespovratna sredstva - Ukupno (EU+Nac) HRK
= Ukupna ugovorena vrijednost bespovratnih sredstava]]/7.5345</f>
        <v>194207.31302674362</v>
      </c>
      <c r="U632" s="59">
        <v>0</v>
      </c>
      <c r="V632" s="60">
        <f>Ugovori_OPULJP3[[#This Row],[Javni doprinos korisnika - HRK]]/7.5345</f>
        <v>0</v>
      </c>
      <c r="W632" s="59">
        <v>0</v>
      </c>
      <c r="X632" s="60">
        <f>Ugovori_OPULJP3[[#This Row],[Privatni doprinos korisnika - HRK]]/7.5345</f>
        <v>0</v>
      </c>
      <c r="Y632" s="61">
        <v>1463255</v>
      </c>
      <c r="Z632" s="62">
        <f>Ugovori_OPULJP3[[#This Row],[UKUPNI PRIHVATLJIVI IZDACI
TOTAL ELIGIBLE EXPENDITURE
= Bespovratna sredstva ukupno + doprinos korisnika
= Ukupni prihvatljivi troškovi
= Ukupna ugovorena vrijednost projekta HRK]]/7.5345</f>
        <v>194207.31302674362</v>
      </c>
      <c r="AA632" s="53" t="s">
        <v>37</v>
      </c>
      <c r="AB632" s="53" t="s">
        <v>34</v>
      </c>
      <c r="AC632" s="52" t="s">
        <v>2554</v>
      </c>
      <c r="AD632" s="52" t="s">
        <v>746</v>
      </c>
    </row>
    <row r="633" spans="1:30" ht="51" customHeight="1" x14ac:dyDescent="0.2">
      <c r="A633" s="50" t="s">
        <v>2555</v>
      </c>
      <c r="B633" s="51" t="s">
        <v>742</v>
      </c>
      <c r="C633" s="52" t="s">
        <v>743</v>
      </c>
      <c r="D633" s="52" t="s">
        <v>2357</v>
      </c>
      <c r="E633" s="53" t="s">
        <v>75</v>
      </c>
      <c r="F633" s="54" t="s">
        <v>2556</v>
      </c>
      <c r="G633" s="54" t="s">
        <v>2557</v>
      </c>
      <c r="H633" s="56">
        <v>43560</v>
      </c>
      <c r="I633" s="56">
        <v>44291</v>
      </c>
      <c r="J633" s="57" t="str">
        <f>IF(Ugovori_OPULJP3[[#This Row],[DATUM ZAVRŠETKA OPERACIJE]]&gt;DATE(2024,12,31),"u provedbi","završen")</f>
        <v>završen</v>
      </c>
      <c r="K633" s="55" t="s">
        <v>159</v>
      </c>
      <c r="L633" s="55" t="s">
        <v>248</v>
      </c>
      <c r="M633" s="58">
        <v>0.85</v>
      </c>
      <c r="N633" s="58">
        <v>0.15</v>
      </c>
      <c r="O633" s="59">
        <f>Ugovori_OPULJP3[[#This Row],[Bespovratna sredstva - Ukupno (EU+Nac) HRK
= Ukupna ugovorena vrijednost bespovratnih sredstava]]*Ugovori_OPULJP3[[#This Row],[EU STOPA SUFINANCIRANJA %
EU CO-FINANCING RATE %]]</f>
        <v>655450.83550000004</v>
      </c>
      <c r="P633" s="60">
        <f>Ugovori_OPULJP3[[#This Row],[Bespovratna sredstva - EU dio - HRK]]/7.5345</f>
        <v>86993.275665273075</v>
      </c>
      <c r="Q633" s="59">
        <f>Ugovori_OPULJP3[[#This Row],[Bespovratna sredstva - Ukupno (EU+Nac) HRK
= Ukupna ugovorena vrijednost bespovratnih sredstava]]*Ugovori_OPULJP3[[#This Row],[STOPA NACIONALNOG SUFINANCIRANJA %]]</f>
        <v>115667.7945</v>
      </c>
      <c r="R633" s="60">
        <f>Ugovori_OPULJP3[[#This Row],[Bespovratna sredstva - Nacionalni dio - HRK]]/7.5345</f>
        <v>15351.754529165837</v>
      </c>
      <c r="S633" s="59">
        <v>771118.63</v>
      </c>
      <c r="T633" s="60">
        <f>Ugovori_OPULJP3[[#This Row],[Bespovratna sredstva - Ukupno (EU+Nac) HRK
= Ukupna ugovorena vrijednost bespovratnih sredstava]]/7.5345</f>
        <v>102345.03019443891</v>
      </c>
      <c r="U633" s="59">
        <v>0</v>
      </c>
      <c r="V633" s="60">
        <f>Ugovori_OPULJP3[[#This Row],[Javni doprinos korisnika - HRK]]/7.5345</f>
        <v>0</v>
      </c>
      <c r="W633" s="59">
        <v>0</v>
      </c>
      <c r="X633" s="60">
        <f>Ugovori_OPULJP3[[#This Row],[Privatni doprinos korisnika - HRK]]/7.5345</f>
        <v>0</v>
      </c>
      <c r="Y633" s="61">
        <v>771118.63</v>
      </c>
      <c r="Z633" s="62">
        <f>Ugovori_OPULJP3[[#This Row],[UKUPNI PRIHVATLJIVI IZDACI
TOTAL ELIGIBLE EXPENDITURE
= Bespovratna sredstva ukupno + doprinos korisnika
= Ukupni prihvatljivi troškovi
= Ukupna ugovorena vrijednost projekta HRK]]/7.5345</f>
        <v>102345.03019443891</v>
      </c>
      <c r="AA633" s="53" t="s">
        <v>37</v>
      </c>
      <c r="AB633" s="53" t="s">
        <v>34</v>
      </c>
      <c r="AC633" s="52" t="s">
        <v>2558</v>
      </c>
      <c r="AD633" s="52" t="s">
        <v>746</v>
      </c>
    </row>
    <row r="634" spans="1:30" ht="51" customHeight="1" x14ac:dyDescent="0.2">
      <c r="A634" s="50" t="s">
        <v>2559</v>
      </c>
      <c r="B634" s="51" t="s">
        <v>742</v>
      </c>
      <c r="C634" s="52" t="s">
        <v>743</v>
      </c>
      <c r="D634" s="52" t="s">
        <v>2357</v>
      </c>
      <c r="E634" s="53" t="s">
        <v>75</v>
      </c>
      <c r="F634" s="54" t="s">
        <v>2560</v>
      </c>
      <c r="G634" s="54" t="s">
        <v>107</v>
      </c>
      <c r="H634" s="56">
        <v>43755</v>
      </c>
      <c r="I634" s="56">
        <v>44486</v>
      </c>
      <c r="J634" s="57" t="str">
        <f>IF(Ugovori_OPULJP3[[#This Row],[DATUM ZAVRŠETKA OPERACIJE]]&gt;DATE(2024,12,31),"u provedbi","završen")</f>
        <v>završen</v>
      </c>
      <c r="K634" s="55" t="s">
        <v>98</v>
      </c>
      <c r="L634" s="55" t="s">
        <v>36</v>
      </c>
      <c r="M634" s="58">
        <v>0.85</v>
      </c>
      <c r="N634" s="58">
        <v>0.15</v>
      </c>
      <c r="O634" s="59">
        <f>Ugovori_OPULJP3[[#This Row],[Bespovratna sredstva - Ukupno (EU+Nac) HRK
= Ukupna ugovorena vrijednost bespovratnih sredstava]]*Ugovori_OPULJP3[[#This Row],[EU STOPA SUFINANCIRANJA %
EU CO-FINANCING RATE %]]</f>
        <v>894904.48</v>
      </c>
      <c r="P634" s="60">
        <f>Ugovori_OPULJP3[[#This Row],[Bespovratna sredstva - EU dio - HRK]]/7.5345</f>
        <v>118774.23584843054</v>
      </c>
      <c r="Q634" s="59">
        <f>Ugovori_OPULJP3[[#This Row],[Bespovratna sredstva - Ukupno (EU+Nac) HRK
= Ukupna ugovorena vrijednost bespovratnih sredstava]]*Ugovori_OPULJP3[[#This Row],[STOPA NACIONALNOG SUFINANCIRANJA %]]</f>
        <v>157924.32</v>
      </c>
      <c r="R634" s="60">
        <f>Ugovori_OPULJP3[[#This Row],[Bespovratna sredstva - Nacionalni dio - HRK]]/7.5345</f>
        <v>20960.159267370098</v>
      </c>
      <c r="S634" s="59">
        <v>1052828.8</v>
      </c>
      <c r="T634" s="60">
        <f>Ugovori_OPULJP3[[#This Row],[Bespovratna sredstva - Ukupno (EU+Nac) HRK
= Ukupna ugovorena vrijednost bespovratnih sredstava]]/7.5345</f>
        <v>139734.39511580064</v>
      </c>
      <c r="U634" s="59">
        <v>0</v>
      </c>
      <c r="V634" s="60">
        <f>Ugovori_OPULJP3[[#This Row],[Javni doprinos korisnika - HRK]]/7.5345</f>
        <v>0</v>
      </c>
      <c r="W634" s="59">
        <v>0</v>
      </c>
      <c r="X634" s="60">
        <f>Ugovori_OPULJP3[[#This Row],[Privatni doprinos korisnika - HRK]]/7.5345</f>
        <v>0</v>
      </c>
      <c r="Y634" s="61">
        <v>1052828.8</v>
      </c>
      <c r="Z634" s="62">
        <f>Ugovori_OPULJP3[[#This Row],[UKUPNI PRIHVATLJIVI IZDACI
TOTAL ELIGIBLE EXPENDITURE
= Bespovratna sredstva ukupno + doprinos korisnika
= Ukupni prihvatljivi troškovi
= Ukupna ugovorena vrijednost projekta HRK]]/7.5345</f>
        <v>139734.39511580064</v>
      </c>
      <c r="AA634" s="53" t="s">
        <v>37</v>
      </c>
      <c r="AB634" s="53" t="s">
        <v>34</v>
      </c>
      <c r="AC634" s="52" t="s">
        <v>2561</v>
      </c>
      <c r="AD634" s="52" t="s">
        <v>746</v>
      </c>
    </row>
    <row r="635" spans="1:30" ht="51" customHeight="1" x14ac:dyDescent="0.2">
      <c r="A635" s="50" t="s">
        <v>2562</v>
      </c>
      <c r="B635" s="51" t="s">
        <v>742</v>
      </c>
      <c r="C635" s="52" t="s">
        <v>743</v>
      </c>
      <c r="D635" s="52" t="s">
        <v>2357</v>
      </c>
      <c r="E635" s="53" t="s">
        <v>75</v>
      </c>
      <c r="F635" s="54" t="s">
        <v>2563</v>
      </c>
      <c r="G635" s="54" t="s">
        <v>2171</v>
      </c>
      <c r="H635" s="56">
        <v>43556</v>
      </c>
      <c r="I635" s="56">
        <v>44287</v>
      </c>
      <c r="J635" s="57" t="str">
        <f>IF(Ugovori_OPULJP3[[#This Row],[DATUM ZAVRŠETKA OPERACIJE]]&gt;DATE(2024,12,31),"u provedbi","završen")</f>
        <v>završen</v>
      </c>
      <c r="K635" s="55" t="s">
        <v>98</v>
      </c>
      <c r="L635" s="55" t="s">
        <v>98</v>
      </c>
      <c r="M635" s="58">
        <v>0.85</v>
      </c>
      <c r="N635" s="58">
        <v>0.15</v>
      </c>
      <c r="O635" s="59">
        <f>Ugovori_OPULJP3[[#This Row],[Bespovratna sredstva - Ukupno (EU+Nac) HRK
= Ukupna ugovorena vrijednost bespovratnih sredstava]]*Ugovori_OPULJP3[[#This Row],[EU STOPA SUFINANCIRANJA %
EU CO-FINANCING RATE %]]</f>
        <v>1034982.5335</v>
      </c>
      <c r="P635" s="60">
        <f>Ugovori_OPULJP3[[#This Row],[Bespovratna sredstva - EU dio - HRK]]/7.5345</f>
        <v>137365.78850620479</v>
      </c>
      <c r="Q635" s="59">
        <f>Ugovori_OPULJP3[[#This Row],[Bespovratna sredstva - Ukupno (EU+Nac) HRK
= Ukupna ugovorena vrijednost bespovratnih sredstava]]*Ugovori_OPULJP3[[#This Row],[STOPA NACIONALNOG SUFINANCIRANJA %]]</f>
        <v>182643.97649999999</v>
      </c>
      <c r="R635" s="60">
        <f>Ugovori_OPULJP3[[#This Row],[Bespovratna sredstva - Nacionalni dio - HRK]]/7.5345</f>
        <v>24241.021501094961</v>
      </c>
      <c r="S635" s="59">
        <v>1217626.51</v>
      </c>
      <c r="T635" s="60">
        <f>Ugovori_OPULJP3[[#This Row],[Bespovratna sredstva - Ukupno (EU+Nac) HRK
= Ukupna ugovorena vrijednost bespovratnih sredstava]]/7.5345</f>
        <v>161606.81000729973</v>
      </c>
      <c r="U635" s="59">
        <v>0</v>
      </c>
      <c r="V635" s="60">
        <f>Ugovori_OPULJP3[[#This Row],[Javni doprinos korisnika - HRK]]/7.5345</f>
        <v>0</v>
      </c>
      <c r="W635" s="59">
        <v>0</v>
      </c>
      <c r="X635" s="60">
        <f>Ugovori_OPULJP3[[#This Row],[Privatni doprinos korisnika - HRK]]/7.5345</f>
        <v>0</v>
      </c>
      <c r="Y635" s="61">
        <v>1217626.51</v>
      </c>
      <c r="Z635" s="62">
        <f>Ugovori_OPULJP3[[#This Row],[UKUPNI PRIHVATLJIVI IZDACI
TOTAL ELIGIBLE EXPENDITURE
= Bespovratna sredstva ukupno + doprinos korisnika
= Ukupni prihvatljivi troškovi
= Ukupna ugovorena vrijednost projekta HRK]]/7.5345</f>
        <v>161606.81000729973</v>
      </c>
      <c r="AA635" s="53" t="s">
        <v>37</v>
      </c>
      <c r="AB635" s="53" t="s">
        <v>34</v>
      </c>
      <c r="AC635" s="52" t="s">
        <v>2564</v>
      </c>
      <c r="AD635" s="52" t="s">
        <v>746</v>
      </c>
    </row>
    <row r="636" spans="1:30" ht="51" customHeight="1" x14ac:dyDescent="0.2">
      <c r="A636" s="50" t="s">
        <v>2565</v>
      </c>
      <c r="B636" s="51" t="s">
        <v>742</v>
      </c>
      <c r="C636" s="52" t="s">
        <v>743</v>
      </c>
      <c r="D636" s="52" t="s">
        <v>2357</v>
      </c>
      <c r="E636" s="53" t="s">
        <v>75</v>
      </c>
      <c r="F636" s="54" t="s">
        <v>1413</v>
      </c>
      <c r="G636" s="54" t="s">
        <v>1213</v>
      </c>
      <c r="H636" s="56">
        <v>43556</v>
      </c>
      <c r="I636" s="56">
        <v>44287</v>
      </c>
      <c r="J636" s="57" t="str">
        <f>IF(Ugovori_OPULJP3[[#This Row],[DATUM ZAVRŠETKA OPERACIJE]]&gt;DATE(2024,12,31),"u provedbi","završen")</f>
        <v>završen</v>
      </c>
      <c r="K636" s="55" t="s">
        <v>370</v>
      </c>
      <c r="L636" s="55" t="s">
        <v>370</v>
      </c>
      <c r="M636" s="58">
        <v>0.85</v>
      </c>
      <c r="N636" s="58">
        <v>0.15</v>
      </c>
      <c r="O636" s="59">
        <f>Ugovori_OPULJP3[[#This Row],[Bespovratna sredstva - Ukupno (EU+Nac) HRK
= Ukupna ugovorena vrijednost bespovratnih sredstava]]*Ugovori_OPULJP3[[#This Row],[EU STOPA SUFINANCIRANJA %
EU CO-FINANCING RATE %]]</f>
        <v>877995.12399999995</v>
      </c>
      <c r="P636" s="60">
        <f>Ugovori_OPULJP3[[#This Row],[Bespovratna sredstva - EU dio - HRK]]/7.5345</f>
        <v>116529.97863162783</v>
      </c>
      <c r="Q636" s="59">
        <f>Ugovori_OPULJP3[[#This Row],[Bespovratna sredstva - Ukupno (EU+Nac) HRK
= Ukupna ugovorena vrijednost bespovratnih sredstava]]*Ugovori_OPULJP3[[#This Row],[STOPA NACIONALNOG SUFINANCIRANJA %]]</f>
        <v>154940.31599999999</v>
      </c>
      <c r="R636" s="60">
        <f>Ugovori_OPULJP3[[#This Row],[Bespovratna sredstva - Nacionalni dio - HRK]]/7.5345</f>
        <v>20564.113876169617</v>
      </c>
      <c r="S636" s="59">
        <v>1032935.44</v>
      </c>
      <c r="T636" s="60">
        <f>Ugovori_OPULJP3[[#This Row],[Bespovratna sredstva - Ukupno (EU+Nac) HRK
= Ukupna ugovorena vrijednost bespovratnih sredstava]]/7.5345</f>
        <v>137094.09250779744</v>
      </c>
      <c r="U636" s="59">
        <v>0</v>
      </c>
      <c r="V636" s="60">
        <f>Ugovori_OPULJP3[[#This Row],[Javni doprinos korisnika - HRK]]/7.5345</f>
        <v>0</v>
      </c>
      <c r="W636" s="59">
        <v>0</v>
      </c>
      <c r="X636" s="60">
        <f>Ugovori_OPULJP3[[#This Row],[Privatni doprinos korisnika - HRK]]/7.5345</f>
        <v>0</v>
      </c>
      <c r="Y636" s="61">
        <v>1032935.44</v>
      </c>
      <c r="Z636" s="62">
        <f>Ugovori_OPULJP3[[#This Row],[UKUPNI PRIHVATLJIVI IZDACI
TOTAL ELIGIBLE EXPENDITURE
= Bespovratna sredstva ukupno + doprinos korisnika
= Ukupni prihvatljivi troškovi
= Ukupna ugovorena vrijednost projekta HRK]]/7.5345</f>
        <v>137094.09250779744</v>
      </c>
      <c r="AA636" s="53" t="s">
        <v>37</v>
      </c>
      <c r="AB636" s="53" t="s">
        <v>34</v>
      </c>
      <c r="AC636" s="52" t="s">
        <v>2566</v>
      </c>
      <c r="AD636" s="52" t="s">
        <v>746</v>
      </c>
    </row>
    <row r="637" spans="1:30" ht="51" customHeight="1" x14ac:dyDescent="0.2">
      <c r="A637" s="50" t="s">
        <v>2567</v>
      </c>
      <c r="B637" s="51" t="s">
        <v>742</v>
      </c>
      <c r="C637" s="52" t="s">
        <v>743</v>
      </c>
      <c r="D637" s="52" t="s">
        <v>2357</v>
      </c>
      <c r="E637" s="53" t="s">
        <v>75</v>
      </c>
      <c r="F637" s="54" t="s">
        <v>2568</v>
      </c>
      <c r="G637" s="54" t="s">
        <v>2569</v>
      </c>
      <c r="H637" s="56">
        <v>43343</v>
      </c>
      <c r="I637" s="56">
        <v>44074</v>
      </c>
      <c r="J637" s="57" t="str">
        <f>IF(Ugovori_OPULJP3[[#This Row],[DATUM ZAVRŠETKA OPERACIJE]]&gt;DATE(2024,12,31),"u provedbi","završen")</f>
        <v>završen</v>
      </c>
      <c r="K637" s="55" t="s">
        <v>337</v>
      </c>
      <c r="L637" s="55" t="s">
        <v>337</v>
      </c>
      <c r="M637" s="58">
        <v>0.85</v>
      </c>
      <c r="N637" s="58">
        <v>0.15</v>
      </c>
      <c r="O637" s="59">
        <f>Ugovori_OPULJP3[[#This Row],[Bespovratna sredstva - Ukupno (EU+Nac) HRK
= Ukupna ugovorena vrijednost bespovratnih sredstava]]*Ugovori_OPULJP3[[#This Row],[EU STOPA SUFINANCIRANJA %
EU CO-FINANCING RATE %]]</f>
        <v>985151.27500000002</v>
      </c>
      <c r="P637" s="60">
        <f>Ugovori_OPULJP3[[#This Row],[Bespovratna sredstva - EU dio - HRK]]/7.5345</f>
        <v>130752.04393124959</v>
      </c>
      <c r="Q637" s="59">
        <f>Ugovori_OPULJP3[[#This Row],[Bespovratna sredstva - Ukupno (EU+Nac) HRK
= Ukupna ugovorena vrijednost bespovratnih sredstava]]*Ugovori_OPULJP3[[#This Row],[STOPA NACIONALNOG SUFINANCIRANJA %]]</f>
        <v>173850.22500000001</v>
      </c>
      <c r="R637" s="60">
        <f>Ugovori_OPULJP3[[#This Row],[Bespovratna sredstva - Nacionalni dio - HRK]]/7.5345</f>
        <v>23073.890105514631</v>
      </c>
      <c r="S637" s="59">
        <v>1159001.5</v>
      </c>
      <c r="T637" s="60">
        <f>Ugovori_OPULJP3[[#This Row],[Bespovratna sredstva - Ukupno (EU+Nac) HRK
= Ukupna ugovorena vrijednost bespovratnih sredstava]]/7.5345</f>
        <v>153825.9340367642</v>
      </c>
      <c r="U637" s="59">
        <v>0</v>
      </c>
      <c r="V637" s="60">
        <f>Ugovori_OPULJP3[[#This Row],[Javni doprinos korisnika - HRK]]/7.5345</f>
        <v>0</v>
      </c>
      <c r="W637" s="59">
        <v>0</v>
      </c>
      <c r="X637" s="60">
        <f>Ugovori_OPULJP3[[#This Row],[Privatni doprinos korisnika - HRK]]/7.5345</f>
        <v>0</v>
      </c>
      <c r="Y637" s="61">
        <v>1159001.5</v>
      </c>
      <c r="Z637" s="62">
        <f>Ugovori_OPULJP3[[#This Row],[UKUPNI PRIHVATLJIVI IZDACI
TOTAL ELIGIBLE EXPENDITURE
= Bespovratna sredstva ukupno + doprinos korisnika
= Ukupni prihvatljivi troškovi
= Ukupna ugovorena vrijednost projekta HRK]]/7.5345</f>
        <v>153825.9340367642</v>
      </c>
      <c r="AA637" s="53" t="s">
        <v>37</v>
      </c>
      <c r="AB637" s="53" t="s">
        <v>34</v>
      </c>
      <c r="AC637" s="52" t="s">
        <v>2570</v>
      </c>
      <c r="AD637" s="52" t="s">
        <v>746</v>
      </c>
    </row>
    <row r="638" spans="1:30" ht="51" customHeight="1" x14ac:dyDescent="0.2">
      <c r="A638" s="50" t="s">
        <v>2571</v>
      </c>
      <c r="B638" s="51" t="s">
        <v>742</v>
      </c>
      <c r="C638" s="52" t="s">
        <v>743</v>
      </c>
      <c r="D638" s="52" t="s">
        <v>2357</v>
      </c>
      <c r="E638" s="53" t="s">
        <v>75</v>
      </c>
      <c r="F638" s="54" t="s">
        <v>2572</v>
      </c>
      <c r="G638" s="54" t="s">
        <v>2302</v>
      </c>
      <c r="H638" s="56">
        <v>43346</v>
      </c>
      <c r="I638" s="56">
        <v>44077</v>
      </c>
      <c r="J638" s="57" t="str">
        <f>IF(Ugovori_OPULJP3[[#This Row],[DATUM ZAVRŠETKA OPERACIJE]]&gt;DATE(2024,12,31),"u provedbi","završen")</f>
        <v>završen</v>
      </c>
      <c r="K638" s="55" t="s">
        <v>424</v>
      </c>
      <c r="L638" s="55" t="s">
        <v>424</v>
      </c>
      <c r="M638" s="58">
        <v>0.85</v>
      </c>
      <c r="N638" s="58">
        <v>0.15</v>
      </c>
      <c r="O638" s="59">
        <f>Ugovori_OPULJP3[[#This Row],[Bespovratna sredstva - Ukupno (EU+Nac) HRK
= Ukupna ugovorena vrijednost bespovratnih sredstava]]*Ugovori_OPULJP3[[#This Row],[EU STOPA SUFINANCIRANJA %
EU CO-FINANCING RATE %]]</f>
        <v>1089201.56</v>
      </c>
      <c r="P638" s="60">
        <f>Ugovori_OPULJP3[[#This Row],[Bespovratna sredstva - EU dio - HRK]]/7.5345</f>
        <v>144561.88997279183</v>
      </c>
      <c r="Q638" s="59">
        <f>Ugovori_OPULJP3[[#This Row],[Bespovratna sredstva - Ukupno (EU+Nac) HRK
= Ukupna ugovorena vrijednost bespovratnih sredstava]]*Ugovori_OPULJP3[[#This Row],[STOPA NACIONALNOG SUFINANCIRANJA %]]</f>
        <v>192212.04</v>
      </c>
      <c r="R638" s="60">
        <f>Ugovori_OPULJP3[[#This Row],[Bespovratna sredstva - Nacionalni dio - HRK]]/7.5345</f>
        <v>25510.921759904439</v>
      </c>
      <c r="S638" s="59">
        <v>1281413.6000000001</v>
      </c>
      <c r="T638" s="60">
        <f>Ugovori_OPULJP3[[#This Row],[Bespovratna sredstva - Ukupno (EU+Nac) HRK
= Ukupna ugovorena vrijednost bespovratnih sredstava]]/7.5345</f>
        <v>170072.81173269625</v>
      </c>
      <c r="U638" s="59">
        <v>0</v>
      </c>
      <c r="V638" s="60">
        <f>Ugovori_OPULJP3[[#This Row],[Javni doprinos korisnika - HRK]]/7.5345</f>
        <v>0</v>
      </c>
      <c r="W638" s="59">
        <v>0</v>
      </c>
      <c r="X638" s="60">
        <f>Ugovori_OPULJP3[[#This Row],[Privatni doprinos korisnika - HRK]]/7.5345</f>
        <v>0</v>
      </c>
      <c r="Y638" s="61">
        <v>1281413.6000000001</v>
      </c>
      <c r="Z638" s="62">
        <f>Ugovori_OPULJP3[[#This Row],[UKUPNI PRIHVATLJIVI IZDACI
TOTAL ELIGIBLE EXPENDITURE
= Bespovratna sredstva ukupno + doprinos korisnika
= Ukupni prihvatljivi troškovi
= Ukupna ugovorena vrijednost projekta HRK]]/7.5345</f>
        <v>170072.81173269625</v>
      </c>
      <c r="AA638" s="53" t="s">
        <v>37</v>
      </c>
      <c r="AB638" s="53" t="s">
        <v>34</v>
      </c>
      <c r="AC638" s="52" t="s">
        <v>2573</v>
      </c>
      <c r="AD638" s="52" t="s">
        <v>746</v>
      </c>
    </row>
    <row r="639" spans="1:30" ht="51" customHeight="1" x14ac:dyDescent="0.2">
      <c r="A639" s="50" t="s">
        <v>2574</v>
      </c>
      <c r="B639" s="51" t="s">
        <v>742</v>
      </c>
      <c r="C639" s="52" t="s">
        <v>743</v>
      </c>
      <c r="D639" s="52" t="s">
        <v>2357</v>
      </c>
      <c r="E639" s="53" t="s">
        <v>75</v>
      </c>
      <c r="F639" s="54" t="s">
        <v>2575</v>
      </c>
      <c r="G639" s="54" t="s">
        <v>1442</v>
      </c>
      <c r="H639" s="56">
        <v>43556</v>
      </c>
      <c r="I639" s="56">
        <v>44287</v>
      </c>
      <c r="J639" s="57" t="str">
        <f>IF(Ugovori_OPULJP3[[#This Row],[DATUM ZAVRŠETKA OPERACIJE]]&gt;DATE(2024,12,31),"u provedbi","završen")</f>
        <v>završen</v>
      </c>
      <c r="K639" s="55" t="s">
        <v>185</v>
      </c>
      <c r="L639" s="55" t="s">
        <v>185</v>
      </c>
      <c r="M639" s="58">
        <v>0.85</v>
      </c>
      <c r="N639" s="58">
        <v>0.15</v>
      </c>
      <c r="O639" s="59">
        <f>Ugovori_OPULJP3[[#This Row],[Bespovratna sredstva - Ukupno (EU+Nac) HRK
= Ukupna ugovorena vrijednost bespovratnih sredstava]]*Ugovori_OPULJP3[[#This Row],[EU STOPA SUFINANCIRANJA %
EU CO-FINANCING RATE %]]</f>
        <v>1195768.6100000001</v>
      </c>
      <c r="P639" s="60">
        <f>Ugovori_OPULJP3[[#This Row],[Bespovratna sredstva - EU dio - HRK]]/7.5345</f>
        <v>158705.7681332537</v>
      </c>
      <c r="Q639" s="59">
        <f>Ugovori_OPULJP3[[#This Row],[Bespovratna sredstva - Ukupno (EU+Nac) HRK
= Ukupna ugovorena vrijednost bespovratnih sredstava]]*Ugovori_OPULJP3[[#This Row],[STOPA NACIONALNOG SUFINANCIRANJA %]]</f>
        <v>211017.99000000002</v>
      </c>
      <c r="R639" s="60">
        <f>Ugovori_OPULJP3[[#This Row],[Bespovratna sredstva - Nacionalni dio - HRK]]/7.5345</f>
        <v>28006.900258809477</v>
      </c>
      <c r="S639" s="59">
        <v>1406786.6</v>
      </c>
      <c r="T639" s="60">
        <f>Ugovori_OPULJP3[[#This Row],[Bespovratna sredstva - Ukupno (EU+Nac) HRK
= Ukupna ugovorena vrijednost bespovratnih sredstava]]/7.5345</f>
        <v>186712.66839206318</v>
      </c>
      <c r="U639" s="59">
        <v>0</v>
      </c>
      <c r="V639" s="60">
        <f>Ugovori_OPULJP3[[#This Row],[Javni doprinos korisnika - HRK]]/7.5345</f>
        <v>0</v>
      </c>
      <c r="W639" s="59">
        <v>0</v>
      </c>
      <c r="X639" s="60">
        <f>Ugovori_OPULJP3[[#This Row],[Privatni doprinos korisnika - HRK]]/7.5345</f>
        <v>0</v>
      </c>
      <c r="Y639" s="61">
        <v>1406786.6</v>
      </c>
      <c r="Z639" s="62">
        <f>Ugovori_OPULJP3[[#This Row],[UKUPNI PRIHVATLJIVI IZDACI
TOTAL ELIGIBLE EXPENDITURE
= Bespovratna sredstva ukupno + doprinos korisnika
= Ukupni prihvatljivi troškovi
= Ukupna ugovorena vrijednost projekta HRK]]/7.5345</f>
        <v>186712.66839206318</v>
      </c>
      <c r="AA639" s="53" t="s">
        <v>37</v>
      </c>
      <c r="AB639" s="53" t="s">
        <v>34</v>
      </c>
      <c r="AC639" s="52" t="s">
        <v>2576</v>
      </c>
      <c r="AD639" s="52" t="s">
        <v>746</v>
      </c>
    </row>
    <row r="640" spans="1:30" ht="51" customHeight="1" x14ac:dyDescent="0.2">
      <c r="A640" s="50" t="s">
        <v>2577</v>
      </c>
      <c r="B640" s="51" t="s">
        <v>742</v>
      </c>
      <c r="C640" s="52" t="s">
        <v>743</v>
      </c>
      <c r="D640" s="52" t="s">
        <v>2357</v>
      </c>
      <c r="E640" s="53" t="s">
        <v>75</v>
      </c>
      <c r="F640" s="54" t="s">
        <v>2578</v>
      </c>
      <c r="G640" s="54" t="s">
        <v>2579</v>
      </c>
      <c r="H640" s="56">
        <v>43556</v>
      </c>
      <c r="I640" s="56">
        <v>44287</v>
      </c>
      <c r="J640" s="57" t="str">
        <f>IF(Ugovori_OPULJP3[[#This Row],[DATUM ZAVRŠETKA OPERACIJE]]&gt;DATE(2024,12,31),"u provedbi","završen")</f>
        <v>završen</v>
      </c>
      <c r="K640" s="55" t="s">
        <v>78</v>
      </c>
      <c r="L640" s="55" t="s">
        <v>78</v>
      </c>
      <c r="M640" s="58">
        <v>0.85</v>
      </c>
      <c r="N640" s="58">
        <v>0.15</v>
      </c>
      <c r="O640" s="59">
        <f>Ugovori_OPULJP3[[#This Row],[Bespovratna sredstva - Ukupno (EU+Nac) HRK
= Ukupna ugovorena vrijednost bespovratnih sredstava]]*Ugovori_OPULJP3[[#This Row],[EU STOPA SUFINANCIRANJA %
EU CO-FINANCING RATE %]]</f>
        <v>597359.94850000006</v>
      </c>
      <c r="P640" s="60">
        <f>Ugovori_OPULJP3[[#This Row],[Bespovratna sredstva - EU dio - HRK]]/7.5345</f>
        <v>79283.289999336383</v>
      </c>
      <c r="Q640" s="59">
        <f>Ugovori_OPULJP3[[#This Row],[Bespovratna sredstva - Ukupno (EU+Nac) HRK
= Ukupna ugovorena vrijednost bespovratnih sredstava]]*Ugovori_OPULJP3[[#This Row],[STOPA NACIONALNOG SUFINANCIRANJA %]]</f>
        <v>105416.4615</v>
      </c>
      <c r="R640" s="60">
        <f>Ugovori_OPULJP3[[#This Row],[Bespovratna sredstva - Nacionalni dio - HRK]]/7.5345</f>
        <v>13991.168823412303</v>
      </c>
      <c r="S640" s="59">
        <v>702776.41</v>
      </c>
      <c r="T640" s="60">
        <f>Ugovori_OPULJP3[[#This Row],[Bespovratna sredstva - Ukupno (EU+Nac) HRK
= Ukupna ugovorena vrijednost bespovratnih sredstava]]/7.5345</f>
        <v>93274.458822748682</v>
      </c>
      <c r="U640" s="59">
        <v>0</v>
      </c>
      <c r="V640" s="60">
        <f>Ugovori_OPULJP3[[#This Row],[Javni doprinos korisnika - HRK]]/7.5345</f>
        <v>0</v>
      </c>
      <c r="W640" s="59">
        <v>0</v>
      </c>
      <c r="X640" s="60">
        <f>Ugovori_OPULJP3[[#This Row],[Privatni doprinos korisnika - HRK]]/7.5345</f>
        <v>0</v>
      </c>
      <c r="Y640" s="61">
        <v>702776.41</v>
      </c>
      <c r="Z640" s="62">
        <f>Ugovori_OPULJP3[[#This Row],[UKUPNI PRIHVATLJIVI IZDACI
TOTAL ELIGIBLE EXPENDITURE
= Bespovratna sredstva ukupno + doprinos korisnika
= Ukupni prihvatljivi troškovi
= Ukupna ugovorena vrijednost projekta HRK]]/7.5345</f>
        <v>93274.458822748682</v>
      </c>
      <c r="AA640" s="53" t="s">
        <v>37</v>
      </c>
      <c r="AB640" s="53" t="s">
        <v>34</v>
      </c>
      <c r="AC640" s="52" t="s">
        <v>2580</v>
      </c>
      <c r="AD640" s="52" t="s">
        <v>746</v>
      </c>
    </row>
    <row r="641" spans="1:30" ht="51" customHeight="1" x14ac:dyDescent="0.2">
      <c r="A641" s="50" t="s">
        <v>2581</v>
      </c>
      <c r="B641" s="51" t="s">
        <v>742</v>
      </c>
      <c r="C641" s="52" t="s">
        <v>743</v>
      </c>
      <c r="D641" s="52" t="s">
        <v>2357</v>
      </c>
      <c r="E641" s="53" t="s">
        <v>75</v>
      </c>
      <c r="F641" s="54" t="s">
        <v>2582</v>
      </c>
      <c r="G641" s="54" t="s">
        <v>2583</v>
      </c>
      <c r="H641" s="56">
        <v>43344</v>
      </c>
      <c r="I641" s="56">
        <v>43952</v>
      </c>
      <c r="J641" s="57" t="str">
        <f>IF(Ugovori_OPULJP3[[#This Row],[DATUM ZAVRŠETKA OPERACIJE]]&gt;DATE(2024,12,31),"u provedbi","završen")</f>
        <v>završen</v>
      </c>
      <c r="K641" s="55" t="s">
        <v>2584</v>
      </c>
      <c r="L641" s="55" t="s">
        <v>36</v>
      </c>
      <c r="M641" s="58">
        <v>0.85</v>
      </c>
      <c r="N641" s="58">
        <v>0.15</v>
      </c>
      <c r="O641" s="59">
        <f>Ugovori_OPULJP3[[#This Row],[Bespovratna sredstva - Ukupno (EU+Nac) HRK
= Ukupna ugovorena vrijednost bespovratnih sredstava]]*Ugovori_OPULJP3[[#This Row],[EU STOPA SUFINANCIRANJA %
EU CO-FINANCING RATE %]]</f>
        <v>1269629.2749999999</v>
      </c>
      <c r="P641" s="60">
        <f>Ugovori_OPULJP3[[#This Row],[Bespovratna sredstva - EU dio - HRK]]/7.5345</f>
        <v>168508.76302342556</v>
      </c>
      <c r="Q641" s="59">
        <f>Ugovori_OPULJP3[[#This Row],[Bespovratna sredstva - Ukupno (EU+Nac) HRK
= Ukupna ugovorena vrijednost bespovratnih sredstava]]*Ugovori_OPULJP3[[#This Row],[STOPA NACIONALNOG SUFINANCIRANJA %]]</f>
        <v>224052.22500000001</v>
      </c>
      <c r="R641" s="60">
        <f>Ugovori_OPULJP3[[#This Row],[Bespovratna sredstva - Nacionalni dio - HRK]]/7.5345</f>
        <v>29736.840533545688</v>
      </c>
      <c r="S641" s="59">
        <v>1493681.5</v>
      </c>
      <c r="T641" s="60">
        <f>Ugovori_OPULJP3[[#This Row],[Bespovratna sredstva - Ukupno (EU+Nac) HRK
= Ukupna ugovorena vrijednost bespovratnih sredstava]]/7.5345</f>
        <v>198245.60355697124</v>
      </c>
      <c r="U641" s="59">
        <v>0</v>
      </c>
      <c r="V641" s="60">
        <f>Ugovori_OPULJP3[[#This Row],[Javni doprinos korisnika - HRK]]/7.5345</f>
        <v>0</v>
      </c>
      <c r="W641" s="59">
        <v>0</v>
      </c>
      <c r="X641" s="60">
        <f>Ugovori_OPULJP3[[#This Row],[Privatni doprinos korisnika - HRK]]/7.5345</f>
        <v>0</v>
      </c>
      <c r="Y641" s="61">
        <v>1493681.5</v>
      </c>
      <c r="Z641" s="62">
        <f>Ugovori_OPULJP3[[#This Row],[UKUPNI PRIHVATLJIVI IZDACI
TOTAL ELIGIBLE EXPENDITURE
= Bespovratna sredstva ukupno + doprinos korisnika
= Ukupni prihvatljivi troškovi
= Ukupna ugovorena vrijednost projekta HRK]]/7.5345</f>
        <v>198245.60355697124</v>
      </c>
      <c r="AA641" s="53" t="s">
        <v>37</v>
      </c>
      <c r="AB641" s="53" t="s">
        <v>34</v>
      </c>
      <c r="AC641" s="52" t="s">
        <v>2585</v>
      </c>
      <c r="AD641" s="52" t="s">
        <v>746</v>
      </c>
    </row>
    <row r="642" spans="1:30" ht="51" customHeight="1" x14ac:dyDescent="0.2">
      <c r="A642" s="50" t="s">
        <v>2586</v>
      </c>
      <c r="B642" s="51" t="s">
        <v>742</v>
      </c>
      <c r="C642" s="52" t="s">
        <v>743</v>
      </c>
      <c r="D642" s="52" t="s">
        <v>2357</v>
      </c>
      <c r="E642" s="53" t="s">
        <v>75</v>
      </c>
      <c r="F642" s="54" t="s">
        <v>2587</v>
      </c>
      <c r="G642" s="54" t="s">
        <v>1341</v>
      </c>
      <c r="H642" s="56">
        <v>43556</v>
      </c>
      <c r="I642" s="56">
        <v>44287</v>
      </c>
      <c r="J642" s="57" t="str">
        <f>IF(Ugovori_OPULJP3[[#This Row],[DATUM ZAVRŠETKA OPERACIJE]]&gt;DATE(2024,12,31),"u provedbi","završen")</f>
        <v>završen</v>
      </c>
      <c r="K642" s="55" t="s">
        <v>98</v>
      </c>
      <c r="L642" s="55" t="s">
        <v>98</v>
      </c>
      <c r="M642" s="58">
        <v>0.85</v>
      </c>
      <c r="N642" s="58">
        <v>0.15</v>
      </c>
      <c r="O642" s="59">
        <f>Ugovori_OPULJP3[[#This Row],[Bespovratna sredstva - Ukupno (EU+Nac) HRK
= Ukupna ugovorena vrijednost bespovratnih sredstava]]*Ugovori_OPULJP3[[#This Row],[EU STOPA SUFINANCIRANJA %
EU CO-FINANCING RATE %]]</f>
        <v>1127666.6100000001</v>
      </c>
      <c r="P642" s="60">
        <f>Ugovori_OPULJP3[[#This Row],[Bespovratna sredstva - EU dio - HRK]]/7.5345</f>
        <v>149667.07943460083</v>
      </c>
      <c r="Q642" s="59">
        <f>Ugovori_OPULJP3[[#This Row],[Bespovratna sredstva - Ukupno (EU+Nac) HRK
= Ukupna ugovorena vrijednost bespovratnih sredstava]]*Ugovori_OPULJP3[[#This Row],[STOPA NACIONALNOG SUFINANCIRANJA %]]</f>
        <v>198999.99000000002</v>
      </c>
      <c r="R642" s="60">
        <f>Ugovori_OPULJP3[[#This Row],[Bespovratna sredstva - Nacionalni dio - HRK]]/7.5345</f>
        <v>26411.837547282503</v>
      </c>
      <c r="S642" s="59">
        <v>1326666.6000000001</v>
      </c>
      <c r="T642" s="60">
        <f>Ugovori_OPULJP3[[#This Row],[Bespovratna sredstva - Ukupno (EU+Nac) HRK
= Ukupna ugovorena vrijednost bespovratnih sredstava]]/7.5345</f>
        <v>176078.91698188335</v>
      </c>
      <c r="U642" s="59">
        <v>0</v>
      </c>
      <c r="V642" s="60">
        <f>Ugovori_OPULJP3[[#This Row],[Javni doprinos korisnika - HRK]]/7.5345</f>
        <v>0</v>
      </c>
      <c r="W642" s="59">
        <v>0</v>
      </c>
      <c r="X642" s="60">
        <f>Ugovori_OPULJP3[[#This Row],[Privatni doprinos korisnika - HRK]]/7.5345</f>
        <v>0</v>
      </c>
      <c r="Y642" s="61">
        <v>1326666.6000000001</v>
      </c>
      <c r="Z642" s="62">
        <f>Ugovori_OPULJP3[[#This Row],[UKUPNI PRIHVATLJIVI IZDACI
TOTAL ELIGIBLE EXPENDITURE
= Bespovratna sredstva ukupno + doprinos korisnika
= Ukupni prihvatljivi troškovi
= Ukupna ugovorena vrijednost projekta HRK]]/7.5345</f>
        <v>176078.91698188335</v>
      </c>
      <c r="AA642" s="53" t="s">
        <v>37</v>
      </c>
      <c r="AB642" s="53" t="s">
        <v>34</v>
      </c>
      <c r="AC642" s="52" t="s">
        <v>2588</v>
      </c>
      <c r="AD642" s="52" t="s">
        <v>746</v>
      </c>
    </row>
    <row r="643" spans="1:30" ht="51" customHeight="1" x14ac:dyDescent="0.2">
      <c r="A643" s="50" t="s">
        <v>2589</v>
      </c>
      <c r="B643" s="51" t="s">
        <v>742</v>
      </c>
      <c r="C643" s="52" t="s">
        <v>743</v>
      </c>
      <c r="D643" s="52" t="s">
        <v>2357</v>
      </c>
      <c r="E643" s="53" t="s">
        <v>75</v>
      </c>
      <c r="F643" s="54" t="s">
        <v>2590</v>
      </c>
      <c r="G643" s="54" t="s">
        <v>2591</v>
      </c>
      <c r="H643" s="56">
        <v>43476</v>
      </c>
      <c r="I643" s="56">
        <v>44207</v>
      </c>
      <c r="J643" s="57" t="str">
        <f>IF(Ugovori_OPULJP3[[#This Row],[DATUM ZAVRŠETKA OPERACIJE]]&gt;DATE(2024,12,31),"u provedbi","završen")</f>
        <v>završen</v>
      </c>
      <c r="K643" s="55" t="s">
        <v>2592</v>
      </c>
      <c r="L643" s="55" t="s">
        <v>83</v>
      </c>
      <c r="M643" s="58">
        <v>0.85</v>
      </c>
      <c r="N643" s="58">
        <v>0.15</v>
      </c>
      <c r="O643" s="59">
        <f>Ugovori_OPULJP3[[#This Row],[Bespovratna sredstva - Ukupno (EU+Nac) HRK
= Ukupna ugovorena vrijednost bespovratnih sredstava]]*Ugovori_OPULJP3[[#This Row],[EU STOPA SUFINANCIRANJA %
EU CO-FINANCING RATE %]]</f>
        <v>886837.72499999998</v>
      </c>
      <c r="P643" s="60">
        <f>Ugovori_OPULJP3[[#This Row],[Bespovratna sredstva - EU dio - HRK]]/7.5345</f>
        <v>117703.59347003781</v>
      </c>
      <c r="Q643" s="59">
        <f>Ugovori_OPULJP3[[#This Row],[Bespovratna sredstva - Ukupno (EU+Nac) HRK
= Ukupna ugovorena vrijednost bespovratnih sredstava]]*Ugovori_OPULJP3[[#This Row],[STOPA NACIONALNOG SUFINANCIRANJA %]]</f>
        <v>156500.77499999999</v>
      </c>
      <c r="R643" s="60">
        <f>Ugovori_OPULJP3[[#This Row],[Bespovratna sredstva - Nacionalni dio - HRK]]/7.5345</f>
        <v>20771.222377065496</v>
      </c>
      <c r="S643" s="59">
        <v>1043338.5</v>
      </c>
      <c r="T643" s="60">
        <f>Ugovori_OPULJP3[[#This Row],[Bespovratna sredstva - Ukupno (EU+Nac) HRK
= Ukupna ugovorena vrijednost bespovratnih sredstava]]/7.5345</f>
        <v>138474.81584710331</v>
      </c>
      <c r="U643" s="59">
        <v>0</v>
      </c>
      <c r="V643" s="60">
        <f>Ugovori_OPULJP3[[#This Row],[Javni doprinos korisnika - HRK]]/7.5345</f>
        <v>0</v>
      </c>
      <c r="W643" s="59">
        <v>0</v>
      </c>
      <c r="X643" s="60">
        <f>Ugovori_OPULJP3[[#This Row],[Privatni doprinos korisnika - HRK]]/7.5345</f>
        <v>0</v>
      </c>
      <c r="Y643" s="61">
        <v>1043338.5</v>
      </c>
      <c r="Z643" s="62">
        <f>Ugovori_OPULJP3[[#This Row],[UKUPNI PRIHVATLJIVI IZDACI
TOTAL ELIGIBLE EXPENDITURE
= Bespovratna sredstva ukupno + doprinos korisnika
= Ukupni prihvatljivi troškovi
= Ukupna ugovorena vrijednost projekta HRK]]/7.5345</f>
        <v>138474.81584710331</v>
      </c>
      <c r="AA643" s="53" t="s">
        <v>37</v>
      </c>
      <c r="AB643" s="53" t="s">
        <v>34</v>
      </c>
      <c r="AC643" s="52" t="s">
        <v>2593</v>
      </c>
      <c r="AD643" s="52" t="s">
        <v>746</v>
      </c>
    </row>
    <row r="644" spans="1:30" ht="51" customHeight="1" x14ac:dyDescent="0.2">
      <c r="A644" s="50" t="s">
        <v>2594</v>
      </c>
      <c r="B644" s="51" t="s">
        <v>742</v>
      </c>
      <c r="C644" s="52" t="s">
        <v>743</v>
      </c>
      <c r="D644" s="52" t="s">
        <v>2357</v>
      </c>
      <c r="E644" s="53" t="s">
        <v>75</v>
      </c>
      <c r="F644" s="54" t="s">
        <v>2595</v>
      </c>
      <c r="G644" s="54" t="s">
        <v>2596</v>
      </c>
      <c r="H644" s="56">
        <v>43347</v>
      </c>
      <c r="I644" s="56">
        <v>44078</v>
      </c>
      <c r="J644" s="57" t="str">
        <f>IF(Ugovori_OPULJP3[[#This Row],[DATUM ZAVRŠETKA OPERACIJE]]&gt;DATE(2024,12,31),"u provedbi","završen")</f>
        <v>završen</v>
      </c>
      <c r="K644" s="55" t="s">
        <v>2597</v>
      </c>
      <c r="L644" s="55" t="s">
        <v>36</v>
      </c>
      <c r="M644" s="58">
        <v>0.85</v>
      </c>
      <c r="N644" s="58">
        <v>0.15</v>
      </c>
      <c r="O644" s="59">
        <f>Ugovori_OPULJP3[[#This Row],[Bespovratna sredstva - Ukupno (EU+Nac) HRK
= Ukupna ugovorena vrijednost bespovratnih sredstava]]*Ugovori_OPULJP3[[#This Row],[EU STOPA SUFINANCIRANJA %
EU CO-FINANCING RATE %]]</f>
        <v>738216.5</v>
      </c>
      <c r="P644" s="60">
        <f>Ugovori_OPULJP3[[#This Row],[Bespovratna sredstva - EU dio - HRK]]/7.5345</f>
        <v>97978.167098015794</v>
      </c>
      <c r="Q644" s="59">
        <f>Ugovori_OPULJP3[[#This Row],[Bespovratna sredstva - Ukupno (EU+Nac) HRK
= Ukupna ugovorena vrijednost bespovratnih sredstava]]*Ugovori_OPULJP3[[#This Row],[STOPA NACIONALNOG SUFINANCIRANJA %]]</f>
        <v>130273.5</v>
      </c>
      <c r="R644" s="60">
        <f>Ugovori_OPULJP3[[#This Row],[Bespovratna sredstva - Nacionalni dio - HRK]]/7.5345</f>
        <v>17290.264782002785</v>
      </c>
      <c r="S644" s="59">
        <v>868490</v>
      </c>
      <c r="T644" s="60">
        <f>Ugovori_OPULJP3[[#This Row],[Bespovratna sredstva - Ukupno (EU+Nac) HRK
= Ukupna ugovorena vrijednost bespovratnih sredstava]]/7.5345</f>
        <v>115268.43188001857</v>
      </c>
      <c r="U644" s="59">
        <v>0</v>
      </c>
      <c r="V644" s="60">
        <f>Ugovori_OPULJP3[[#This Row],[Javni doprinos korisnika - HRK]]/7.5345</f>
        <v>0</v>
      </c>
      <c r="W644" s="59">
        <v>0</v>
      </c>
      <c r="X644" s="60">
        <f>Ugovori_OPULJP3[[#This Row],[Privatni doprinos korisnika - HRK]]/7.5345</f>
        <v>0</v>
      </c>
      <c r="Y644" s="61">
        <v>868490</v>
      </c>
      <c r="Z644" s="62">
        <f>Ugovori_OPULJP3[[#This Row],[UKUPNI PRIHVATLJIVI IZDACI
TOTAL ELIGIBLE EXPENDITURE
= Bespovratna sredstva ukupno + doprinos korisnika
= Ukupni prihvatljivi troškovi
= Ukupna ugovorena vrijednost projekta HRK]]/7.5345</f>
        <v>115268.43188001857</v>
      </c>
      <c r="AA644" s="53" t="s">
        <v>37</v>
      </c>
      <c r="AB644" s="53" t="s">
        <v>34</v>
      </c>
      <c r="AC644" s="52" t="s">
        <v>2598</v>
      </c>
      <c r="AD644" s="52" t="s">
        <v>746</v>
      </c>
    </row>
    <row r="645" spans="1:30" ht="76.5" customHeight="1" x14ac:dyDescent="0.2">
      <c r="A645" s="50" t="s">
        <v>2599</v>
      </c>
      <c r="B645" s="51" t="s">
        <v>742</v>
      </c>
      <c r="C645" s="52" t="s">
        <v>743</v>
      </c>
      <c r="D645" s="52" t="s">
        <v>2357</v>
      </c>
      <c r="E645" s="53" t="s">
        <v>75</v>
      </c>
      <c r="F645" s="54" t="s">
        <v>2600</v>
      </c>
      <c r="G645" s="54" t="s">
        <v>1891</v>
      </c>
      <c r="H645" s="56">
        <v>43476</v>
      </c>
      <c r="I645" s="56">
        <v>44207</v>
      </c>
      <c r="J645" s="57" t="str">
        <f>IF(Ugovori_OPULJP3[[#This Row],[DATUM ZAVRŠETKA OPERACIJE]]&gt;DATE(2024,12,31),"u provedbi","završen")</f>
        <v>završen</v>
      </c>
      <c r="K645" s="55" t="s">
        <v>83</v>
      </c>
      <c r="L645" s="55" t="s">
        <v>83</v>
      </c>
      <c r="M645" s="58">
        <v>0.85</v>
      </c>
      <c r="N645" s="58">
        <v>0.15</v>
      </c>
      <c r="O645" s="59">
        <f>Ugovori_OPULJP3[[#This Row],[Bespovratna sredstva - Ukupno (EU+Nac) HRK
= Ukupna ugovorena vrijednost bespovratnih sredstava]]*Ugovori_OPULJP3[[#This Row],[EU STOPA SUFINANCIRANJA %
EU CO-FINANCING RATE %]]</f>
        <v>504505.59999999998</v>
      </c>
      <c r="P645" s="60">
        <f>Ugovori_OPULJP3[[#This Row],[Bespovratna sredstva - EU dio - HRK]]/7.5345</f>
        <v>66959.400092905955</v>
      </c>
      <c r="Q645" s="59">
        <f>Ugovori_OPULJP3[[#This Row],[Bespovratna sredstva - Ukupno (EU+Nac) HRK
= Ukupna ugovorena vrijednost bespovratnih sredstava]]*Ugovori_OPULJP3[[#This Row],[STOPA NACIONALNOG SUFINANCIRANJA %]]</f>
        <v>89030.399999999994</v>
      </c>
      <c r="R645" s="60">
        <f>Ugovori_OPULJP3[[#This Row],[Bespovratna sredstva - Nacionalni dio - HRK]]/7.5345</f>
        <v>11816.364722277522</v>
      </c>
      <c r="S645" s="59">
        <v>593536</v>
      </c>
      <c r="T645" s="60">
        <f>Ugovori_OPULJP3[[#This Row],[Bespovratna sredstva - Ukupno (EU+Nac) HRK
= Ukupna ugovorena vrijednost bespovratnih sredstava]]/7.5345</f>
        <v>78775.764815183487</v>
      </c>
      <c r="U645" s="59">
        <v>0</v>
      </c>
      <c r="V645" s="60">
        <f>Ugovori_OPULJP3[[#This Row],[Javni doprinos korisnika - HRK]]/7.5345</f>
        <v>0</v>
      </c>
      <c r="W645" s="59">
        <v>0</v>
      </c>
      <c r="X645" s="60">
        <f>Ugovori_OPULJP3[[#This Row],[Privatni doprinos korisnika - HRK]]/7.5345</f>
        <v>0</v>
      </c>
      <c r="Y645" s="61">
        <v>593536</v>
      </c>
      <c r="Z645" s="62">
        <f>Ugovori_OPULJP3[[#This Row],[UKUPNI PRIHVATLJIVI IZDACI
TOTAL ELIGIBLE EXPENDITURE
= Bespovratna sredstva ukupno + doprinos korisnika
= Ukupni prihvatljivi troškovi
= Ukupna ugovorena vrijednost projekta HRK]]/7.5345</f>
        <v>78775.764815183487</v>
      </c>
      <c r="AA645" s="53" t="s">
        <v>37</v>
      </c>
      <c r="AB645" s="53" t="s">
        <v>34</v>
      </c>
      <c r="AC645" s="52" t="s">
        <v>2601</v>
      </c>
      <c r="AD645" s="52" t="s">
        <v>746</v>
      </c>
    </row>
    <row r="646" spans="1:30" ht="51" customHeight="1" x14ac:dyDescent="0.2">
      <c r="A646" s="50" t="s">
        <v>2602</v>
      </c>
      <c r="B646" s="51" t="s">
        <v>742</v>
      </c>
      <c r="C646" s="52" t="s">
        <v>743</v>
      </c>
      <c r="D646" s="52" t="s">
        <v>2357</v>
      </c>
      <c r="E646" s="53" t="s">
        <v>75</v>
      </c>
      <c r="F646" s="54" t="s">
        <v>2603</v>
      </c>
      <c r="G646" s="54" t="s">
        <v>640</v>
      </c>
      <c r="H646" s="56">
        <v>43756</v>
      </c>
      <c r="I646" s="56">
        <v>44304</v>
      </c>
      <c r="J646" s="57" t="str">
        <f>IF(Ugovori_OPULJP3[[#This Row],[DATUM ZAVRŠETKA OPERACIJE]]&gt;DATE(2024,12,31),"u provedbi","završen")</f>
        <v>završen</v>
      </c>
      <c r="K646" s="55" t="s">
        <v>2604</v>
      </c>
      <c r="L646" s="55" t="s">
        <v>103</v>
      </c>
      <c r="M646" s="58">
        <v>0.85</v>
      </c>
      <c r="N646" s="58">
        <v>0.15</v>
      </c>
      <c r="O646" s="59">
        <f>Ugovori_OPULJP3[[#This Row],[Bespovratna sredstva - Ukupno (EU+Nac) HRK
= Ukupna ugovorena vrijednost bespovratnih sredstava]]*Ugovori_OPULJP3[[#This Row],[EU STOPA SUFINANCIRANJA %
EU CO-FINANCING RATE %]]</f>
        <v>708320.20649999997</v>
      </c>
      <c r="P646" s="60">
        <f>Ugovori_OPULJP3[[#This Row],[Bespovratna sredstva - EU dio - HRK]]/7.5345</f>
        <v>94010.24706350785</v>
      </c>
      <c r="Q646" s="59">
        <f>Ugovori_OPULJP3[[#This Row],[Bespovratna sredstva - Ukupno (EU+Nac) HRK
= Ukupna ugovorena vrijednost bespovratnih sredstava]]*Ugovori_OPULJP3[[#This Row],[STOPA NACIONALNOG SUFINANCIRANJA %]]</f>
        <v>124997.6835</v>
      </c>
      <c r="R646" s="60">
        <f>Ugovori_OPULJP3[[#This Row],[Bespovratna sredstva - Nacionalni dio - HRK]]/7.5345</f>
        <v>16590.043599442564</v>
      </c>
      <c r="S646" s="59">
        <v>833317.89</v>
      </c>
      <c r="T646" s="60">
        <f>Ugovori_OPULJP3[[#This Row],[Bespovratna sredstva - Ukupno (EU+Nac) HRK
= Ukupna ugovorena vrijednost bespovratnih sredstava]]/7.5345</f>
        <v>110600.29066295043</v>
      </c>
      <c r="U646" s="59">
        <v>0</v>
      </c>
      <c r="V646" s="60">
        <f>Ugovori_OPULJP3[[#This Row],[Javni doprinos korisnika - HRK]]/7.5345</f>
        <v>0</v>
      </c>
      <c r="W646" s="59">
        <v>0</v>
      </c>
      <c r="X646" s="60">
        <f>Ugovori_OPULJP3[[#This Row],[Privatni doprinos korisnika - HRK]]/7.5345</f>
        <v>0</v>
      </c>
      <c r="Y646" s="61">
        <v>833317.89</v>
      </c>
      <c r="Z646" s="62">
        <f>Ugovori_OPULJP3[[#This Row],[UKUPNI PRIHVATLJIVI IZDACI
TOTAL ELIGIBLE EXPENDITURE
= Bespovratna sredstva ukupno + doprinos korisnika
= Ukupni prihvatljivi troškovi
= Ukupna ugovorena vrijednost projekta HRK]]/7.5345</f>
        <v>110600.29066295043</v>
      </c>
      <c r="AA646" s="53" t="s">
        <v>37</v>
      </c>
      <c r="AB646" s="53" t="s">
        <v>34</v>
      </c>
      <c r="AC646" s="52" t="s">
        <v>2605</v>
      </c>
      <c r="AD646" s="52" t="s">
        <v>746</v>
      </c>
    </row>
    <row r="647" spans="1:30" ht="51" customHeight="1" x14ac:dyDescent="0.2">
      <c r="A647" s="50" t="s">
        <v>2606</v>
      </c>
      <c r="B647" s="51" t="s">
        <v>742</v>
      </c>
      <c r="C647" s="52" t="s">
        <v>743</v>
      </c>
      <c r="D647" s="52" t="s">
        <v>2357</v>
      </c>
      <c r="E647" s="53" t="s">
        <v>75</v>
      </c>
      <c r="F647" s="54" t="s">
        <v>2607</v>
      </c>
      <c r="G647" s="54" t="s">
        <v>660</v>
      </c>
      <c r="H647" s="56">
        <v>43346</v>
      </c>
      <c r="I647" s="56">
        <v>43954</v>
      </c>
      <c r="J647" s="57" t="str">
        <f>IF(Ugovori_OPULJP3[[#This Row],[DATUM ZAVRŠETKA OPERACIJE]]&gt;DATE(2024,12,31),"u provedbi","završen")</f>
        <v>završen</v>
      </c>
      <c r="K647" s="55" t="s">
        <v>243</v>
      </c>
      <c r="L647" s="55" t="s">
        <v>243</v>
      </c>
      <c r="M647" s="58">
        <v>0.85</v>
      </c>
      <c r="N647" s="58">
        <v>0.15</v>
      </c>
      <c r="O647" s="59">
        <f>Ugovori_OPULJP3[[#This Row],[Bespovratna sredstva - Ukupno (EU+Nac) HRK
= Ukupna ugovorena vrijednost bespovratnih sredstava]]*Ugovori_OPULJP3[[#This Row],[EU STOPA SUFINANCIRANJA %
EU CO-FINANCING RATE %]]</f>
        <v>535731.37</v>
      </c>
      <c r="P647" s="60">
        <f>Ugovori_OPULJP3[[#This Row],[Bespovratna sredstva - EU dio - HRK]]/7.5345</f>
        <v>71103.771982215141</v>
      </c>
      <c r="Q647" s="59">
        <f>Ugovori_OPULJP3[[#This Row],[Bespovratna sredstva - Ukupno (EU+Nac) HRK
= Ukupna ugovorena vrijednost bespovratnih sredstava]]*Ugovori_OPULJP3[[#This Row],[STOPA NACIONALNOG SUFINANCIRANJA %]]</f>
        <v>94540.829999999987</v>
      </c>
      <c r="R647" s="60">
        <f>Ugovori_OPULJP3[[#This Row],[Bespovratna sredstva - Nacionalni dio - HRK]]/7.5345</f>
        <v>12547.724467449729</v>
      </c>
      <c r="S647" s="59">
        <v>630272.19999999995</v>
      </c>
      <c r="T647" s="60">
        <f>Ugovori_OPULJP3[[#This Row],[Bespovratna sredstva - Ukupno (EU+Nac) HRK
= Ukupna ugovorena vrijednost bespovratnih sredstava]]/7.5345</f>
        <v>83651.496449664861</v>
      </c>
      <c r="U647" s="59">
        <v>0</v>
      </c>
      <c r="V647" s="60">
        <f>Ugovori_OPULJP3[[#This Row],[Javni doprinos korisnika - HRK]]/7.5345</f>
        <v>0</v>
      </c>
      <c r="W647" s="59">
        <v>0</v>
      </c>
      <c r="X647" s="60">
        <f>Ugovori_OPULJP3[[#This Row],[Privatni doprinos korisnika - HRK]]/7.5345</f>
        <v>0</v>
      </c>
      <c r="Y647" s="61">
        <v>630272.19999999995</v>
      </c>
      <c r="Z647" s="62">
        <f>Ugovori_OPULJP3[[#This Row],[UKUPNI PRIHVATLJIVI IZDACI
TOTAL ELIGIBLE EXPENDITURE
= Bespovratna sredstva ukupno + doprinos korisnika
= Ukupni prihvatljivi troškovi
= Ukupna ugovorena vrijednost projekta HRK]]/7.5345</f>
        <v>83651.496449664861</v>
      </c>
      <c r="AA647" s="53" t="s">
        <v>37</v>
      </c>
      <c r="AB647" s="53" t="s">
        <v>34</v>
      </c>
      <c r="AC647" s="52" t="s">
        <v>2608</v>
      </c>
      <c r="AD647" s="52" t="s">
        <v>746</v>
      </c>
    </row>
    <row r="648" spans="1:30" ht="51" customHeight="1" x14ac:dyDescent="0.2">
      <c r="A648" s="50" t="s">
        <v>2609</v>
      </c>
      <c r="B648" s="51" t="s">
        <v>742</v>
      </c>
      <c r="C648" s="52" t="s">
        <v>743</v>
      </c>
      <c r="D648" s="52" t="s">
        <v>2357</v>
      </c>
      <c r="E648" s="53" t="s">
        <v>75</v>
      </c>
      <c r="F648" s="54" t="s">
        <v>2610</v>
      </c>
      <c r="G648" s="54" t="s">
        <v>1712</v>
      </c>
      <c r="H648" s="56">
        <v>43763</v>
      </c>
      <c r="I648" s="56">
        <v>44494</v>
      </c>
      <c r="J648" s="57" t="str">
        <f>IF(Ugovori_OPULJP3[[#This Row],[DATUM ZAVRŠETKA OPERACIJE]]&gt;DATE(2024,12,31),"u provedbi","završen")</f>
        <v>završen</v>
      </c>
      <c r="K648" s="55" t="s">
        <v>185</v>
      </c>
      <c r="L648" s="55" t="s">
        <v>185</v>
      </c>
      <c r="M648" s="58">
        <v>0.85</v>
      </c>
      <c r="N648" s="58">
        <v>0.15</v>
      </c>
      <c r="O648" s="59">
        <f>Ugovori_OPULJP3[[#This Row],[Bespovratna sredstva - Ukupno (EU+Nac) HRK
= Ukupna ugovorena vrijednost bespovratnih sredstava]]*Ugovori_OPULJP3[[#This Row],[EU STOPA SUFINANCIRANJA %
EU CO-FINANCING RATE %]]</f>
        <v>921115.92150000005</v>
      </c>
      <c r="P648" s="60">
        <f>Ugovori_OPULJP3[[#This Row],[Bespovratna sredstva - EU dio - HRK]]/7.5345</f>
        <v>122253.09197690623</v>
      </c>
      <c r="Q648" s="59">
        <f>Ugovori_OPULJP3[[#This Row],[Bespovratna sredstva - Ukupno (EU+Nac) HRK
= Ukupna ugovorena vrijednost bespovratnih sredstava]]*Ugovori_OPULJP3[[#This Row],[STOPA NACIONALNOG SUFINANCIRANJA %]]</f>
        <v>162549.86850000001</v>
      </c>
      <c r="R648" s="60">
        <f>Ugovori_OPULJP3[[#This Row],[Bespovratna sredstva - Nacionalni dio - HRK]]/7.5345</f>
        <v>21574.075054748158</v>
      </c>
      <c r="S648" s="59">
        <v>1083665.79</v>
      </c>
      <c r="T648" s="60">
        <f>Ugovori_OPULJP3[[#This Row],[Bespovratna sredstva - Ukupno (EU+Nac) HRK
= Ukupna ugovorena vrijednost bespovratnih sredstava]]/7.5345</f>
        <v>143827.16703165439</v>
      </c>
      <c r="U648" s="59">
        <v>0</v>
      </c>
      <c r="V648" s="60">
        <f>Ugovori_OPULJP3[[#This Row],[Javni doprinos korisnika - HRK]]/7.5345</f>
        <v>0</v>
      </c>
      <c r="W648" s="59">
        <v>0</v>
      </c>
      <c r="X648" s="60">
        <f>Ugovori_OPULJP3[[#This Row],[Privatni doprinos korisnika - HRK]]/7.5345</f>
        <v>0</v>
      </c>
      <c r="Y648" s="61">
        <v>1083665.79</v>
      </c>
      <c r="Z648" s="62">
        <f>Ugovori_OPULJP3[[#This Row],[UKUPNI PRIHVATLJIVI IZDACI
TOTAL ELIGIBLE EXPENDITURE
= Bespovratna sredstva ukupno + doprinos korisnika
= Ukupni prihvatljivi troškovi
= Ukupna ugovorena vrijednost projekta HRK]]/7.5345</f>
        <v>143827.16703165439</v>
      </c>
      <c r="AA648" s="53" t="s">
        <v>37</v>
      </c>
      <c r="AB648" s="53" t="s">
        <v>34</v>
      </c>
      <c r="AC648" s="52" t="s">
        <v>2611</v>
      </c>
      <c r="AD648" s="52" t="s">
        <v>746</v>
      </c>
    </row>
    <row r="649" spans="1:30" ht="51" customHeight="1" x14ac:dyDescent="0.2">
      <c r="A649" s="50" t="s">
        <v>2612</v>
      </c>
      <c r="B649" s="51" t="s">
        <v>742</v>
      </c>
      <c r="C649" s="52" t="s">
        <v>743</v>
      </c>
      <c r="D649" s="52" t="s">
        <v>2357</v>
      </c>
      <c r="E649" s="53" t="s">
        <v>75</v>
      </c>
      <c r="F649" s="54" t="s">
        <v>2549</v>
      </c>
      <c r="G649" s="54" t="s">
        <v>2613</v>
      </c>
      <c r="H649" s="56">
        <v>43557</v>
      </c>
      <c r="I649" s="56">
        <v>44167</v>
      </c>
      <c r="J649" s="57" t="str">
        <f>IF(Ugovori_OPULJP3[[#This Row],[DATUM ZAVRŠETKA OPERACIJE]]&gt;DATE(2024,12,31),"u provedbi","završen")</f>
        <v>završen</v>
      </c>
      <c r="K649" s="55" t="s">
        <v>2614</v>
      </c>
      <c r="L649" s="55" t="s">
        <v>36</v>
      </c>
      <c r="M649" s="58">
        <v>0.85</v>
      </c>
      <c r="N649" s="58">
        <v>0.15</v>
      </c>
      <c r="O649" s="59">
        <f>Ugovori_OPULJP3[[#This Row],[Bespovratna sredstva - Ukupno (EU+Nac) HRK
= Ukupna ugovorena vrijednost bespovratnih sredstava]]*Ugovori_OPULJP3[[#This Row],[EU STOPA SUFINANCIRANJA %
EU CO-FINANCING RATE %]]</f>
        <v>896624.26800000004</v>
      </c>
      <c r="P649" s="60">
        <f>Ugovori_OPULJP3[[#This Row],[Bespovratna sredstva - EU dio - HRK]]/7.5345</f>
        <v>119002.49094166832</v>
      </c>
      <c r="Q649" s="59">
        <f>Ugovori_OPULJP3[[#This Row],[Bespovratna sredstva - Ukupno (EU+Nac) HRK
= Ukupna ugovorena vrijednost bespovratnih sredstava]]*Ugovori_OPULJP3[[#This Row],[STOPA NACIONALNOG SUFINANCIRANJA %]]</f>
        <v>158227.81200000001</v>
      </c>
      <c r="R649" s="60">
        <f>Ugovori_OPULJP3[[#This Row],[Bespovratna sredstva - Nacionalni dio - HRK]]/7.5345</f>
        <v>21000.43957794147</v>
      </c>
      <c r="S649" s="59">
        <v>1054852.08</v>
      </c>
      <c r="T649" s="60">
        <f>Ugovori_OPULJP3[[#This Row],[Bespovratna sredstva - Ukupno (EU+Nac) HRK
= Ukupna ugovorena vrijednost bespovratnih sredstava]]/7.5345</f>
        <v>140002.9305196098</v>
      </c>
      <c r="U649" s="59">
        <v>0</v>
      </c>
      <c r="V649" s="60">
        <f>Ugovori_OPULJP3[[#This Row],[Javni doprinos korisnika - HRK]]/7.5345</f>
        <v>0</v>
      </c>
      <c r="W649" s="59">
        <v>0</v>
      </c>
      <c r="X649" s="60">
        <f>Ugovori_OPULJP3[[#This Row],[Privatni doprinos korisnika - HRK]]/7.5345</f>
        <v>0</v>
      </c>
      <c r="Y649" s="61">
        <v>1054852.08</v>
      </c>
      <c r="Z649" s="62">
        <f>Ugovori_OPULJP3[[#This Row],[UKUPNI PRIHVATLJIVI IZDACI
TOTAL ELIGIBLE EXPENDITURE
= Bespovratna sredstva ukupno + doprinos korisnika
= Ukupni prihvatljivi troškovi
= Ukupna ugovorena vrijednost projekta HRK]]/7.5345</f>
        <v>140002.9305196098</v>
      </c>
      <c r="AA649" s="53" t="s">
        <v>37</v>
      </c>
      <c r="AB649" s="53" t="s">
        <v>34</v>
      </c>
      <c r="AC649" s="52" t="s">
        <v>2615</v>
      </c>
      <c r="AD649" s="52" t="s">
        <v>746</v>
      </c>
    </row>
    <row r="650" spans="1:30" ht="51" customHeight="1" x14ac:dyDescent="0.2">
      <c r="A650" s="50" t="s">
        <v>2616</v>
      </c>
      <c r="B650" s="51" t="s">
        <v>742</v>
      </c>
      <c r="C650" s="52" t="s">
        <v>743</v>
      </c>
      <c r="D650" s="52" t="s">
        <v>2357</v>
      </c>
      <c r="E650" s="53" t="s">
        <v>75</v>
      </c>
      <c r="F650" s="54" t="s">
        <v>2617</v>
      </c>
      <c r="G650" s="54" t="s">
        <v>2618</v>
      </c>
      <c r="H650" s="56">
        <v>43797</v>
      </c>
      <c r="I650" s="56">
        <v>44528</v>
      </c>
      <c r="J650" s="57" t="str">
        <f>IF(Ugovori_OPULJP3[[#This Row],[DATUM ZAVRŠETKA OPERACIJE]]&gt;DATE(2024,12,31),"u provedbi","završen")</f>
        <v>završen</v>
      </c>
      <c r="K650" s="55" t="s">
        <v>35</v>
      </c>
      <c r="L650" s="55" t="s">
        <v>36</v>
      </c>
      <c r="M650" s="58">
        <v>0.85</v>
      </c>
      <c r="N650" s="58">
        <v>0.15</v>
      </c>
      <c r="O650" s="59">
        <f>Ugovori_OPULJP3[[#This Row],[Bespovratna sredstva - Ukupno (EU+Nac) HRK
= Ukupna ugovorena vrijednost bespovratnih sredstava]]*Ugovori_OPULJP3[[#This Row],[EU STOPA SUFINANCIRANJA %
EU CO-FINANCING RATE %]]</f>
        <v>1207430.4484999999</v>
      </c>
      <c r="P650" s="60">
        <f>Ugovori_OPULJP3[[#This Row],[Bespovratna sredstva - EU dio - HRK]]/7.5345</f>
        <v>160253.5600902515</v>
      </c>
      <c r="Q650" s="59">
        <f>Ugovori_OPULJP3[[#This Row],[Bespovratna sredstva - Ukupno (EU+Nac) HRK
= Ukupna ugovorena vrijednost bespovratnih sredstava]]*Ugovori_OPULJP3[[#This Row],[STOPA NACIONALNOG SUFINANCIRANJA %]]</f>
        <v>213075.96149999998</v>
      </c>
      <c r="R650" s="60">
        <f>Ugovori_OPULJP3[[#This Row],[Bespovratna sredstva - Nacionalni dio - HRK]]/7.5345</f>
        <v>28280.040015926734</v>
      </c>
      <c r="S650" s="59">
        <v>1420506.41</v>
      </c>
      <c r="T650" s="60">
        <f>Ugovori_OPULJP3[[#This Row],[Bespovratna sredstva - Ukupno (EU+Nac) HRK
= Ukupna ugovorena vrijednost bespovratnih sredstava]]/7.5345</f>
        <v>188533.60010617823</v>
      </c>
      <c r="U650" s="59">
        <v>0</v>
      </c>
      <c r="V650" s="60">
        <f>Ugovori_OPULJP3[[#This Row],[Javni doprinos korisnika - HRK]]/7.5345</f>
        <v>0</v>
      </c>
      <c r="W650" s="59">
        <v>0</v>
      </c>
      <c r="X650" s="60">
        <f>Ugovori_OPULJP3[[#This Row],[Privatni doprinos korisnika - HRK]]/7.5345</f>
        <v>0</v>
      </c>
      <c r="Y650" s="61">
        <v>1420506.41</v>
      </c>
      <c r="Z650" s="62">
        <f>Ugovori_OPULJP3[[#This Row],[UKUPNI PRIHVATLJIVI IZDACI
TOTAL ELIGIBLE EXPENDITURE
= Bespovratna sredstva ukupno + doprinos korisnika
= Ukupni prihvatljivi troškovi
= Ukupna ugovorena vrijednost projekta HRK]]/7.5345</f>
        <v>188533.60010617823</v>
      </c>
      <c r="AA650" s="53" t="s">
        <v>37</v>
      </c>
      <c r="AB650" s="53" t="s">
        <v>34</v>
      </c>
      <c r="AC650" s="52" t="s">
        <v>2619</v>
      </c>
      <c r="AD650" s="52" t="s">
        <v>746</v>
      </c>
    </row>
    <row r="651" spans="1:30" ht="51" customHeight="1" x14ac:dyDescent="0.2">
      <c r="A651" s="50" t="s">
        <v>2620</v>
      </c>
      <c r="B651" s="51" t="s">
        <v>742</v>
      </c>
      <c r="C651" s="52" t="s">
        <v>743</v>
      </c>
      <c r="D651" s="52" t="s">
        <v>2357</v>
      </c>
      <c r="E651" s="53" t="s">
        <v>75</v>
      </c>
      <c r="F651" s="54" t="s">
        <v>2621</v>
      </c>
      <c r="G651" s="54" t="s">
        <v>1929</v>
      </c>
      <c r="H651" s="56">
        <v>43761</v>
      </c>
      <c r="I651" s="56">
        <v>44309</v>
      </c>
      <c r="J651" s="57" t="str">
        <f>IF(Ugovori_OPULJP3[[#This Row],[DATUM ZAVRŠETKA OPERACIJE]]&gt;DATE(2024,12,31),"u provedbi","završen")</f>
        <v>završen</v>
      </c>
      <c r="K651" s="55" t="s">
        <v>248</v>
      </c>
      <c r="L651" s="55" t="s">
        <v>248</v>
      </c>
      <c r="M651" s="58">
        <v>0.85</v>
      </c>
      <c r="N651" s="58">
        <v>0.15</v>
      </c>
      <c r="O651" s="59">
        <f>Ugovori_OPULJP3[[#This Row],[Bespovratna sredstva - Ukupno (EU+Nac) HRK
= Ukupna ugovorena vrijednost bespovratnih sredstava]]*Ugovori_OPULJP3[[#This Row],[EU STOPA SUFINANCIRANJA %
EU CO-FINANCING RATE %]]</f>
        <v>790965.3835</v>
      </c>
      <c r="P651" s="60">
        <f>Ugovori_OPULJP3[[#This Row],[Bespovratna sredstva - EU dio - HRK]]/7.5345</f>
        <v>104979.14705687172</v>
      </c>
      <c r="Q651" s="59">
        <f>Ugovori_OPULJP3[[#This Row],[Bespovratna sredstva - Ukupno (EU+Nac) HRK
= Ukupna ugovorena vrijednost bespovratnih sredstava]]*Ugovori_OPULJP3[[#This Row],[STOPA NACIONALNOG SUFINANCIRANJA %]]</f>
        <v>139582.12649999998</v>
      </c>
      <c r="R651" s="60">
        <f>Ugovori_OPULJP3[[#This Row],[Bespovratna sredstva - Nacionalni dio - HRK]]/7.5345</f>
        <v>18525.731833565595</v>
      </c>
      <c r="S651" s="59">
        <v>930547.51</v>
      </c>
      <c r="T651" s="60">
        <f>Ugovori_OPULJP3[[#This Row],[Bespovratna sredstva - Ukupno (EU+Nac) HRK
= Ukupna ugovorena vrijednost bespovratnih sredstava]]/7.5345</f>
        <v>123504.87889043732</v>
      </c>
      <c r="U651" s="59">
        <v>0</v>
      </c>
      <c r="V651" s="60">
        <f>Ugovori_OPULJP3[[#This Row],[Javni doprinos korisnika - HRK]]/7.5345</f>
        <v>0</v>
      </c>
      <c r="W651" s="59">
        <v>0</v>
      </c>
      <c r="X651" s="60">
        <f>Ugovori_OPULJP3[[#This Row],[Privatni doprinos korisnika - HRK]]/7.5345</f>
        <v>0</v>
      </c>
      <c r="Y651" s="61">
        <v>930547.51</v>
      </c>
      <c r="Z651" s="62">
        <f>Ugovori_OPULJP3[[#This Row],[UKUPNI PRIHVATLJIVI IZDACI
TOTAL ELIGIBLE EXPENDITURE
= Bespovratna sredstva ukupno + doprinos korisnika
= Ukupni prihvatljivi troškovi
= Ukupna ugovorena vrijednost projekta HRK]]/7.5345</f>
        <v>123504.87889043732</v>
      </c>
      <c r="AA651" s="53" t="s">
        <v>37</v>
      </c>
      <c r="AB651" s="53" t="s">
        <v>34</v>
      </c>
      <c r="AC651" s="52" t="s">
        <v>2622</v>
      </c>
      <c r="AD651" s="52" t="s">
        <v>746</v>
      </c>
    </row>
    <row r="652" spans="1:30" ht="51" customHeight="1" x14ac:dyDescent="0.2">
      <c r="A652" s="50" t="s">
        <v>2623</v>
      </c>
      <c r="B652" s="51" t="s">
        <v>742</v>
      </c>
      <c r="C652" s="52" t="s">
        <v>743</v>
      </c>
      <c r="D652" s="52" t="s">
        <v>2357</v>
      </c>
      <c r="E652" s="53" t="s">
        <v>75</v>
      </c>
      <c r="F652" s="54" t="s">
        <v>2624</v>
      </c>
      <c r="G652" s="78" t="s">
        <v>2625</v>
      </c>
      <c r="H652" s="56">
        <v>43760</v>
      </c>
      <c r="I652" s="56">
        <v>44310</v>
      </c>
      <c r="J652" s="57" t="str">
        <f>IF(Ugovori_OPULJP3[[#This Row],[DATUM ZAVRŠETKA OPERACIJE]]&gt;DATE(2024,12,31),"u provedbi","završen")</f>
        <v>završen</v>
      </c>
      <c r="K652" s="55" t="s">
        <v>154</v>
      </c>
      <c r="L652" s="55" t="s">
        <v>154</v>
      </c>
      <c r="M652" s="58">
        <v>0.85</v>
      </c>
      <c r="N652" s="58">
        <v>0.15</v>
      </c>
      <c r="O652" s="59">
        <f>Ugovori_OPULJP3[[#This Row],[Bespovratna sredstva - Ukupno (EU+Nac) HRK
= Ukupna ugovorena vrijednost bespovratnih sredstava]]*Ugovori_OPULJP3[[#This Row],[EU STOPA SUFINANCIRANJA %
EU CO-FINANCING RATE %]]</f>
        <v>791179.86399999994</v>
      </c>
      <c r="P652" s="60">
        <f>Ugovori_OPULJP3[[#This Row],[Bespovratna sredstva - EU dio - HRK]]/7.5345</f>
        <v>105007.61351118189</v>
      </c>
      <c r="Q652" s="59">
        <f>Ugovori_OPULJP3[[#This Row],[Bespovratna sredstva - Ukupno (EU+Nac) HRK
= Ukupna ugovorena vrijednost bespovratnih sredstava]]*Ugovori_OPULJP3[[#This Row],[STOPA NACIONALNOG SUFINANCIRANJA %]]</f>
        <v>139619.976</v>
      </c>
      <c r="R652" s="60">
        <f>Ugovori_OPULJP3[[#This Row],[Bespovratna sredstva - Nacionalni dio - HRK]]/7.5345</f>
        <v>18530.755325502687</v>
      </c>
      <c r="S652" s="59">
        <v>930799.84</v>
      </c>
      <c r="T652" s="60">
        <f>Ugovori_OPULJP3[[#This Row],[Bespovratna sredstva - Ukupno (EU+Nac) HRK
= Ukupna ugovorena vrijednost bespovratnih sredstava]]/7.5345</f>
        <v>123538.36883668457</v>
      </c>
      <c r="U652" s="59">
        <v>0</v>
      </c>
      <c r="V652" s="60">
        <f>Ugovori_OPULJP3[[#This Row],[Javni doprinos korisnika - HRK]]/7.5345</f>
        <v>0</v>
      </c>
      <c r="W652" s="59">
        <v>0</v>
      </c>
      <c r="X652" s="60">
        <f>Ugovori_OPULJP3[[#This Row],[Privatni doprinos korisnika - HRK]]/7.5345</f>
        <v>0</v>
      </c>
      <c r="Y652" s="61">
        <v>930799.84</v>
      </c>
      <c r="Z652" s="62">
        <f>Ugovori_OPULJP3[[#This Row],[UKUPNI PRIHVATLJIVI IZDACI
TOTAL ELIGIBLE EXPENDITURE
= Bespovratna sredstva ukupno + doprinos korisnika
= Ukupni prihvatljivi troškovi
= Ukupna ugovorena vrijednost projekta HRK]]/7.5345</f>
        <v>123538.36883668457</v>
      </c>
      <c r="AA652" s="53" t="s">
        <v>37</v>
      </c>
      <c r="AB652" s="53" t="s">
        <v>34</v>
      </c>
      <c r="AC652" s="52" t="s">
        <v>2626</v>
      </c>
      <c r="AD652" s="52" t="s">
        <v>746</v>
      </c>
    </row>
    <row r="653" spans="1:30" ht="51" customHeight="1" x14ac:dyDescent="0.2">
      <c r="A653" s="50" t="s">
        <v>2627</v>
      </c>
      <c r="B653" s="51" t="s">
        <v>742</v>
      </c>
      <c r="C653" s="52" t="s">
        <v>743</v>
      </c>
      <c r="D653" s="52" t="s">
        <v>2357</v>
      </c>
      <c r="E653" s="53" t="s">
        <v>75</v>
      </c>
      <c r="F653" s="54" t="s">
        <v>2628</v>
      </c>
      <c r="G653" s="54" t="s">
        <v>2629</v>
      </c>
      <c r="H653" s="56">
        <v>43759</v>
      </c>
      <c r="I653" s="56">
        <v>44307</v>
      </c>
      <c r="J653" s="57" t="str">
        <f>IF(Ugovori_OPULJP3[[#This Row],[DATUM ZAVRŠETKA OPERACIJE]]&gt;DATE(2024,12,31),"u provedbi","završen")</f>
        <v>završen</v>
      </c>
      <c r="K653" s="55" t="s">
        <v>337</v>
      </c>
      <c r="L653" s="55" t="s">
        <v>337</v>
      </c>
      <c r="M653" s="58">
        <v>0.85</v>
      </c>
      <c r="N653" s="58">
        <v>0.15</v>
      </c>
      <c r="O653" s="59">
        <f>Ugovori_OPULJP3[[#This Row],[Bespovratna sredstva - Ukupno (EU+Nac) HRK
= Ukupna ugovorena vrijednost bespovratnih sredstava]]*Ugovori_OPULJP3[[#This Row],[EU STOPA SUFINANCIRANJA %
EU CO-FINANCING RATE %]]</f>
        <v>374372.49549999996</v>
      </c>
      <c r="P653" s="60">
        <f>Ugovori_OPULJP3[[#This Row],[Bespovratna sredstva - EU dio - HRK]]/7.5345</f>
        <v>49687.768995951948</v>
      </c>
      <c r="Q653" s="59">
        <f>Ugovori_OPULJP3[[#This Row],[Bespovratna sredstva - Ukupno (EU+Nac) HRK
= Ukupna ugovorena vrijednost bespovratnih sredstava]]*Ugovori_OPULJP3[[#This Row],[STOPA NACIONALNOG SUFINANCIRANJA %]]</f>
        <v>66065.734499999991</v>
      </c>
      <c r="R653" s="60">
        <f>Ugovori_OPULJP3[[#This Row],[Bespovratna sredstva - Nacionalni dio - HRK]]/7.5345</f>
        <v>8768.4298228150492</v>
      </c>
      <c r="S653" s="59">
        <v>440438.23</v>
      </c>
      <c r="T653" s="60">
        <f>Ugovori_OPULJP3[[#This Row],[Bespovratna sredstva - Ukupno (EU+Nac) HRK
= Ukupna ugovorena vrijednost bespovratnih sredstava]]/7.5345</f>
        <v>58456.198818766999</v>
      </c>
      <c r="U653" s="59">
        <v>0</v>
      </c>
      <c r="V653" s="60">
        <f>Ugovori_OPULJP3[[#This Row],[Javni doprinos korisnika - HRK]]/7.5345</f>
        <v>0</v>
      </c>
      <c r="W653" s="59">
        <v>0</v>
      </c>
      <c r="X653" s="60">
        <f>Ugovori_OPULJP3[[#This Row],[Privatni doprinos korisnika - HRK]]/7.5345</f>
        <v>0</v>
      </c>
      <c r="Y653" s="61">
        <v>440438.23</v>
      </c>
      <c r="Z653" s="62">
        <f>Ugovori_OPULJP3[[#This Row],[UKUPNI PRIHVATLJIVI IZDACI
TOTAL ELIGIBLE EXPENDITURE
= Bespovratna sredstva ukupno + doprinos korisnika
= Ukupni prihvatljivi troškovi
= Ukupna ugovorena vrijednost projekta HRK]]/7.5345</f>
        <v>58456.198818766999</v>
      </c>
      <c r="AA653" s="53" t="s">
        <v>37</v>
      </c>
      <c r="AB653" s="53" t="s">
        <v>34</v>
      </c>
      <c r="AC653" s="52" t="s">
        <v>2630</v>
      </c>
      <c r="AD653" s="52" t="s">
        <v>746</v>
      </c>
    </row>
    <row r="654" spans="1:30" ht="51" customHeight="1" x14ac:dyDescent="0.2">
      <c r="A654" s="50" t="s">
        <v>2631</v>
      </c>
      <c r="B654" s="51" t="s">
        <v>742</v>
      </c>
      <c r="C654" s="52" t="s">
        <v>743</v>
      </c>
      <c r="D654" s="52" t="s">
        <v>2357</v>
      </c>
      <c r="E654" s="53" t="s">
        <v>75</v>
      </c>
      <c r="F654" s="54" t="s">
        <v>2632</v>
      </c>
      <c r="G654" s="54" t="s">
        <v>652</v>
      </c>
      <c r="H654" s="56">
        <v>43759</v>
      </c>
      <c r="I654" s="56">
        <v>44307</v>
      </c>
      <c r="J654" s="57" t="str">
        <f>IF(Ugovori_OPULJP3[[#This Row],[DATUM ZAVRŠETKA OPERACIJE]]&gt;DATE(2024,12,31),"u provedbi","završen")</f>
        <v>završen</v>
      </c>
      <c r="K654" s="55" t="s">
        <v>83</v>
      </c>
      <c r="L654" s="55" t="s">
        <v>83</v>
      </c>
      <c r="M654" s="58">
        <v>0.85</v>
      </c>
      <c r="N654" s="58">
        <v>0.15</v>
      </c>
      <c r="O654" s="59">
        <f>Ugovori_OPULJP3[[#This Row],[Bespovratna sredstva - Ukupno (EU+Nac) HRK
= Ukupna ugovorena vrijednost bespovratnih sredstava]]*Ugovori_OPULJP3[[#This Row],[EU STOPA SUFINANCIRANJA %
EU CO-FINANCING RATE %]]</f>
        <v>663776.75549999997</v>
      </c>
      <c r="P654" s="60">
        <f>Ugovori_OPULJP3[[#This Row],[Bespovratna sredstva - EU dio - HRK]]/7.5345</f>
        <v>88098.315150308568</v>
      </c>
      <c r="Q654" s="59">
        <f>Ugovori_OPULJP3[[#This Row],[Bespovratna sredstva - Ukupno (EU+Nac) HRK
= Ukupna ugovorena vrijednost bespovratnih sredstava]]*Ugovori_OPULJP3[[#This Row],[STOPA NACIONALNOG SUFINANCIRANJA %]]</f>
        <v>117137.07449999999</v>
      </c>
      <c r="R654" s="60">
        <f>Ugovori_OPULJP3[[#This Row],[Bespovratna sredstva - Nacionalni dio - HRK]]/7.5345</f>
        <v>15546.761497113277</v>
      </c>
      <c r="S654" s="59">
        <v>780913.83</v>
      </c>
      <c r="T654" s="60">
        <f>Ugovori_OPULJP3[[#This Row],[Bespovratna sredstva - Ukupno (EU+Nac) HRK
= Ukupna ugovorena vrijednost bespovratnih sredstava]]/7.5345</f>
        <v>103645.07664742185</v>
      </c>
      <c r="U654" s="59">
        <v>0</v>
      </c>
      <c r="V654" s="60">
        <f>Ugovori_OPULJP3[[#This Row],[Javni doprinos korisnika - HRK]]/7.5345</f>
        <v>0</v>
      </c>
      <c r="W654" s="59">
        <v>0</v>
      </c>
      <c r="X654" s="60">
        <f>Ugovori_OPULJP3[[#This Row],[Privatni doprinos korisnika - HRK]]/7.5345</f>
        <v>0</v>
      </c>
      <c r="Y654" s="61">
        <v>780913.83</v>
      </c>
      <c r="Z654" s="62">
        <f>Ugovori_OPULJP3[[#This Row],[UKUPNI PRIHVATLJIVI IZDACI
TOTAL ELIGIBLE EXPENDITURE
= Bespovratna sredstva ukupno + doprinos korisnika
= Ukupni prihvatljivi troškovi
= Ukupna ugovorena vrijednost projekta HRK]]/7.5345</f>
        <v>103645.07664742185</v>
      </c>
      <c r="AA654" s="53" t="s">
        <v>37</v>
      </c>
      <c r="AB654" s="53" t="s">
        <v>34</v>
      </c>
      <c r="AC654" s="52" t="s">
        <v>2633</v>
      </c>
      <c r="AD654" s="52" t="s">
        <v>746</v>
      </c>
    </row>
    <row r="655" spans="1:30" ht="51" customHeight="1" x14ac:dyDescent="0.2">
      <c r="A655" s="50" t="s">
        <v>2634</v>
      </c>
      <c r="B655" s="51" t="s">
        <v>742</v>
      </c>
      <c r="C655" s="52" t="s">
        <v>743</v>
      </c>
      <c r="D655" s="52" t="s">
        <v>2357</v>
      </c>
      <c r="E655" s="53" t="s">
        <v>75</v>
      </c>
      <c r="F655" s="54" t="s">
        <v>2635</v>
      </c>
      <c r="G655" s="54" t="s">
        <v>2636</v>
      </c>
      <c r="H655" s="56">
        <v>43896</v>
      </c>
      <c r="I655" s="56">
        <v>44567</v>
      </c>
      <c r="J655" s="57" t="str">
        <f>IF(Ugovori_OPULJP3[[#This Row],[DATUM ZAVRŠETKA OPERACIJE]]&gt;DATE(2024,12,31),"u provedbi","završen")</f>
        <v>završen</v>
      </c>
      <c r="K655" s="55" t="s">
        <v>2637</v>
      </c>
      <c r="L655" s="55" t="s">
        <v>83</v>
      </c>
      <c r="M655" s="58">
        <v>0.85</v>
      </c>
      <c r="N655" s="58">
        <v>0.15</v>
      </c>
      <c r="O655" s="59">
        <f>Ugovori_OPULJP3[[#This Row],[Bespovratna sredstva - Ukupno (EU+Nac) HRK
= Ukupna ugovorena vrijednost bespovratnih sredstava]]*Ugovori_OPULJP3[[#This Row],[EU STOPA SUFINANCIRANJA %
EU CO-FINANCING RATE %]]</f>
        <v>706143.70500000007</v>
      </c>
      <c r="P655" s="60">
        <f>Ugovori_OPULJP3[[#This Row],[Bespovratna sredstva - EU dio - HRK]]/7.5345</f>
        <v>93721.37567190922</v>
      </c>
      <c r="Q655" s="59">
        <f>Ugovori_OPULJP3[[#This Row],[Bespovratna sredstva - Ukupno (EU+Nac) HRK
= Ukupna ugovorena vrijednost bespovratnih sredstava]]*Ugovori_OPULJP3[[#This Row],[STOPA NACIONALNOG SUFINANCIRANJA %]]</f>
        <v>124613.595</v>
      </c>
      <c r="R655" s="60">
        <f>Ugovori_OPULJP3[[#This Row],[Bespovratna sredstva - Nacionalni dio - HRK]]/7.5345</f>
        <v>16539.066295042801</v>
      </c>
      <c r="S655" s="59">
        <v>830757.3</v>
      </c>
      <c r="T655" s="60">
        <f>Ugovori_OPULJP3[[#This Row],[Bespovratna sredstva - Ukupno (EU+Nac) HRK
= Ukupna ugovorena vrijednost bespovratnih sredstava]]/7.5345</f>
        <v>110260.44196695201</v>
      </c>
      <c r="U655" s="59">
        <v>0</v>
      </c>
      <c r="V655" s="60">
        <f>Ugovori_OPULJP3[[#This Row],[Javni doprinos korisnika - HRK]]/7.5345</f>
        <v>0</v>
      </c>
      <c r="W655" s="59">
        <v>0</v>
      </c>
      <c r="X655" s="60">
        <f>Ugovori_OPULJP3[[#This Row],[Privatni doprinos korisnika - HRK]]/7.5345</f>
        <v>0</v>
      </c>
      <c r="Y655" s="61">
        <v>830757.3</v>
      </c>
      <c r="Z655" s="62">
        <f>Ugovori_OPULJP3[[#This Row],[UKUPNI PRIHVATLJIVI IZDACI
TOTAL ELIGIBLE EXPENDITURE
= Bespovratna sredstva ukupno + doprinos korisnika
= Ukupni prihvatljivi troškovi
= Ukupna ugovorena vrijednost projekta HRK]]/7.5345</f>
        <v>110260.44196695201</v>
      </c>
      <c r="AA655" s="53" t="s">
        <v>37</v>
      </c>
      <c r="AB655" s="53" t="s">
        <v>34</v>
      </c>
      <c r="AC655" s="52" t="s">
        <v>2638</v>
      </c>
      <c r="AD655" s="52" t="s">
        <v>746</v>
      </c>
    </row>
    <row r="656" spans="1:30" ht="51" customHeight="1" x14ac:dyDescent="0.2">
      <c r="A656" s="50" t="s">
        <v>2639</v>
      </c>
      <c r="B656" s="51" t="s">
        <v>742</v>
      </c>
      <c r="C656" s="52" t="s">
        <v>743</v>
      </c>
      <c r="D656" s="52" t="s">
        <v>2357</v>
      </c>
      <c r="E656" s="53" t="s">
        <v>75</v>
      </c>
      <c r="F656" s="54" t="s">
        <v>2640</v>
      </c>
      <c r="G656" s="54" t="s">
        <v>2164</v>
      </c>
      <c r="H656" s="56">
        <v>43902</v>
      </c>
      <c r="I656" s="56">
        <v>44632</v>
      </c>
      <c r="J656" s="57" t="str">
        <f>IF(Ugovori_OPULJP3[[#This Row],[DATUM ZAVRŠETKA OPERACIJE]]&gt;DATE(2024,12,31),"u provedbi","završen")</f>
        <v>završen</v>
      </c>
      <c r="K656" s="55" t="s">
        <v>98</v>
      </c>
      <c r="L656" s="55" t="s">
        <v>98</v>
      </c>
      <c r="M656" s="58">
        <v>0.85</v>
      </c>
      <c r="N656" s="58">
        <v>0.15</v>
      </c>
      <c r="O656" s="59">
        <f>Ugovori_OPULJP3[[#This Row],[Bespovratna sredstva - Ukupno (EU+Nac) HRK
= Ukupna ugovorena vrijednost bespovratnih sredstava]]*Ugovori_OPULJP3[[#This Row],[EU STOPA SUFINANCIRANJA %
EU CO-FINANCING RATE %]]</f>
        <v>840101.75</v>
      </c>
      <c r="P656" s="60">
        <f>Ugovori_OPULJP3[[#This Row],[Bespovratna sredstva - EU dio - HRK]]/7.5345</f>
        <v>111500.66361404207</v>
      </c>
      <c r="Q656" s="59">
        <f>Ugovori_OPULJP3[[#This Row],[Bespovratna sredstva - Ukupno (EU+Nac) HRK
= Ukupna ugovorena vrijednost bespovratnih sredstava]]*Ugovori_OPULJP3[[#This Row],[STOPA NACIONALNOG SUFINANCIRANJA %]]</f>
        <v>148253.25</v>
      </c>
      <c r="R656" s="60">
        <f>Ugovori_OPULJP3[[#This Row],[Bespovratna sredstva - Nacionalni dio - HRK]]/7.5345</f>
        <v>19676.58769659566</v>
      </c>
      <c r="S656" s="59">
        <v>988355</v>
      </c>
      <c r="T656" s="60">
        <f>Ugovori_OPULJP3[[#This Row],[Bespovratna sredstva - Ukupno (EU+Nac) HRK
= Ukupna ugovorena vrijednost bespovratnih sredstava]]/7.5345</f>
        <v>131177.25131063772</v>
      </c>
      <c r="U656" s="59">
        <v>0</v>
      </c>
      <c r="V656" s="60">
        <f>Ugovori_OPULJP3[[#This Row],[Javni doprinos korisnika - HRK]]/7.5345</f>
        <v>0</v>
      </c>
      <c r="W656" s="59">
        <v>0</v>
      </c>
      <c r="X656" s="60">
        <f>Ugovori_OPULJP3[[#This Row],[Privatni doprinos korisnika - HRK]]/7.5345</f>
        <v>0</v>
      </c>
      <c r="Y656" s="61">
        <v>988355</v>
      </c>
      <c r="Z656" s="62">
        <f>Ugovori_OPULJP3[[#This Row],[UKUPNI PRIHVATLJIVI IZDACI
TOTAL ELIGIBLE EXPENDITURE
= Bespovratna sredstva ukupno + doprinos korisnika
= Ukupni prihvatljivi troškovi
= Ukupna ugovorena vrijednost projekta HRK]]/7.5345</f>
        <v>131177.25131063772</v>
      </c>
      <c r="AA656" s="53" t="s">
        <v>37</v>
      </c>
      <c r="AB656" s="53" t="s">
        <v>34</v>
      </c>
      <c r="AC656" s="52" t="s">
        <v>2641</v>
      </c>
      <c r="AD656" s="52" t="s">
        <v>746</v>
      </c>
    </row>
    <row r="657" spans="1:30" ht="51" customHeight="1" x14ac:dyDescent="0.2">
      <c r="A657" s="50" t="s">
        <v>2642</v>
      </c>
      <c r="B657" s="51" t="s">
        <v>742</v>
      </c>
      <c r="C657" s="52" t="s">
        <v>743</v>
      </c>
      <c r="D657" s="52" t="s">
        <v>2357</v>
      </c>
      <c r="E657" s="53" t="s">
        <v>75</v>
      </c>
      <c r="F657" s="54" t="s">
        <v>2643</v>
      </c>
      <c r="G657" s="54" t="s">
        <v>1778</v>
      </c>
      <c r="H657" s="56">
        <v>43903</v>
      </c>
      <c r="I657" s="56">
        <v>44633</v>
      </c>
      <c r="J657" s="57" t="str">
        <f>IF(Ugovori_OPULJP3[[#This Row],[DATUM ZAVRŠETKA OPERACIJE]]&gt;DATE(2024,12,31),"u provedbi","završen")</f>
        <v>završen</v>
      </c>
      <c r="K657" s="55" t="s">
        <v>93</v>
      </c>
      <c r="L657" s="55" t="s">
        <v>93</v>
      </c>
      <c r="M657" s="58">
        <v>0.85</v>
      </c>
      <c r="N657" s="58">
        <v>0.15</v>
      </c>
      <c r="O657" s="59">
        <f>Ugovori_OPULJP3[[#This Row],[Bespovratna sredstva - Ukupno (EU+Nac) HRK
= Ukupna ugovorena vrijednost bespovratnih sredstava]]*Ugovori_OPULJP3[[#This Row],[EU STOPA SUFINANCIRANJA %
EU CO-FINANCING RATE %]]</f>
        <v>1266423.942</v>
      </c>
      <c r="P657" s="60">
        <f>Ugovori_OPULJP3[[#This Row],[Bespovratna sredstva - EU dio - HRK]]/7.5345</f>
        <v>168083.3422257615</v>
      </c>
      <c r="Q657" s="59">
        <f>Ugovori_OPULJP3[[#This Row],[Bespovratna sredstva - Ukupno (EU+Nac) HRK
= Ukupna ugovorena vrijednost bespovratnih sredstava]]*Ugovori_OPULJP3[[#This Row],[STOPA NACIONALNOG SUFINANCIRANJA %]]</f>
        <v>223486.57800000001</v>
      </c>
      <c r="R657" s="60">
        <f>Ugovori_OPULJP3[[#This Row],[Bespovratna sredstva - Nacionalni dio - HRK]]/7.5345</f>
        <v>29661.766275134381</v>
      </c>
      <c r="S657" s="59">
        <v>1489910.52</v>
      </c>
      <c r="T657" s="60">
        <f>Ugovori_OPULJP3[[#This Row],[Bespovratna sredstva - Ukupno (EU+Nac) HRK
= Ukupna ugovorena vrijednost bespovratnih sredstava]]/7.5345</f>
        <v>197745.10850089588</v>
      </c>
      <c r="U657" s="59">
        <v>0</v>
      </c>
      <c r="V657" s="60">
        <f>Ugovori_OPULJP3[[#This Row],[Javni doprinos korisnika - HRK]]/7.5345</f>
        <v>0</v>
      </c>
      <c r="W657" s="59">
        <v>0</v>
      </c>
      <c r="X657" s="60">
        <f>Ugovori_OPULJP3[[#This Row],[Privatni doprinos korisnika - HRK]]/7.5345</f>
        <v>0</v>
      </c>
      <c r="Y657" s="61">
        <v>1489910.52</v>
      </c>
      <c r="Z657" s="62">
        <f>Ugovori_OPULJP3[[#This Row],[UKUPNI PRIHVATLJIVI IZDACI
TOTAL ELIGIBLE EXPENDITURE
= Bespovratna sredstva ukupno + doprinos korisnika
= Ukupni prihvatljivi troškovi
= Ukupna ugovorena vrijednost projekta HRK]]/7.5345</f>
        <v>197745.10850089588</v>
      </c>
      <c r="AA657" s="53" t="s">
        <v>37</v>
      </c>
      <c r="AB657" s="53" t="s">
        <v>34</v>
      </c>
      <c r="AC657" s="52" t="s">
        <v>2644</v>
      </c>
      <c r="AD657" s="52" t="s">
        <v>746</v>
      </c>
    </row>
    <row r="658" spans="1:30" ht="51" customHeight="1" x14ac:dyDescent="0.2">
      <c r="A658" s="50" t="s">
        <v>2645</v>
      </c>
      <c r="B658" s="51" t="s">
        <v>742</v>
      </c>
      <c r="C658" s="52" t="s">
        <v>743</v>
      </c>
      <c r="D658" s="52" t="s">
        <v>2357</v>
      </c>
      <c r="E658" s="53" t="s">
        <v>75</v>
      </c>
      <c r="F658" s="54" t="s">
        <v>2646</v>
      </c>
      <c r="G658" s="54" t="s">
        <v>2647</v>
      </c>
      <c r="H658" s="56">
        <v>43896</v>
      </c>
      <c r="I658" s="56">
        <v>44445</v>
      </c>
      <c r="J658" s="57" t="str">
        <f>IF(Ugovori_OPULJP3[[#This Row],[DATUM ZAVRŠETKA OPERACIJE]]&gt;DATE(2024,12,31),"u provedbi","završen")</f>
        <v>završen</v>
      </c>
      <c r="K658" s="55" t="s">
        <v>93</v>
      </c>
      <c r="L658" s="55" t="s">
        <v>93</v>
      </c>
      <c r="M658" s="58">
        <v>0.85</v>
      </c>
      <c r="N658" s="58">
        <v>0.15</v>
      </c>
      <c r="O658" s="59">
        <f>Ugovori_OPULJP3[[#This Row],[Bespovratna sredstva - Ukupno (EU+Nac) HRK
= Ukupna ugovorena vrijednost bespovratnih sredstava]]*Ugovori_OPULJP3[[#This Row],[EU STOPA SUFINANCIRANJA %
EU CO-FINANCING RATE %]]</f>
        <v>509813</v>
      </c>
      <c r="P658" s="60">
        <f>Ugovori_OPULJP3[[#This Row],[Bespovratna sredstva - EU dio - HRK]]/7.5345</f>
        <v>67663.81312628575</v>
      </c>
      <c r="Q658" s="59">
        <f>Ugovori_OPULJP3[[#This Row],[Bespovratna sredstva - Ukupno (EU+Nac) HRK
= Ukupna ugovorena vrijednost bespovratnih sredstava]]*Ugovori_OPULJP3[[#This Row],[STOPA NACIONALNOG SUFINANCIRANJA %]]</f>
        <v>89967</v>
      </c>
      <c r="R658" s="60">
        <f>Ugovori_OPULJP3[[#This Row],[Bespovratna sredstva - Nacionalni dio - HRK]]/7.5345</f>
        <v>11940.672904638661</v>
      </c>
      <c r="S658" s="59">
        <v>599780</v>
      </c>
      <c r="T658" s="60">
        <f>Ugovori_OPULJP3[[#This Row],[Bespovratna sredstva - Ukupno (EU+Nac) HRK
= Ukupna ugovorena vrijednost bespovratnih sredstava]]/7.5345</f>
        <v>79604.48603092441</v>
      </c>
      <c r="U658" s="59">
        <v>0</v>
      </c>
      <c r="V658" s="60">
        <f>Ugovori_OPULJP3[[#This Row],[Javni doprinos korisnika - HRK]]/7.5345</f>
        <v>0</v>
      </c>
      <c r="W658" s="59">
        <v>0</v>
      </c>
      <c r="X658" s="60">
        <f>Ugovori_OPULJP3[[#This Row],[Privatni doprinos korisnika - HRK]]/7.5345</f>
        <v>0</v>
      </c>
      <c r="Y658" s="61">
        <v>599780</v>
      </c>
      <c r="Z658" s="62">
        <f>Ugovori_OPULJP3[[#This Row],[UKUPNI PRIHVATLJIVI IZDACI
TOTAL ELIGIBLE EXPENDITURE
= Bespovratna sredstva ukupno + doprinos korisnika
= Ukupni prihvatljivi troškovi
= Ukupna ugovorena vrijednost projekta HRK]]/7.5345</f>
        <v>79604.48603092441</v>
      </c>
      <c r="AA658" s="53" t="s">
        <v>37</v>
      </c>
      <c r="AB658" s="53" t="s">
        <v>34</v>
      </c>
      <c r="AC658" s="52" t="s">
        <v>2648</v>
      </c>
      <c r="AD658" s="52" t="s">
        <v>746</v>
      </c>
    </row>
    <row r="659" spans="1:30" ht="51" customHeight="1" x14ac:dyDescent="0.2">
      <c r="A659" s="50" t="s">
        <v>2649</v>
      </c>
      <c r="B659" s="51" t="s">
        <v>742</v>
      </c>
      <c r="C659" s="52" t="s">
        <v>743</v>
      </c>
      <c r="D659" s="52" t="s">
        <v>2357</v>
      </c>
      <c r="E659" s="53" t="s">
        <v>75</v>
      </c>
      <c r="F659" s="54" t="s">
        <v>2650</v>
      </c>
      <c r="G659" s="54" t="s">
        <v>2651</v>
      </c>
      <c r="H659" s="56">
        <v>43901</v>
      </c>
      <c r="I659" s="56">
        <v>44692</v>
      </c>
      <c r="J659" s="57" t="str">
        <f>IF(Ugovori_OPULJP3[[#This Row],[DATUM ZAVRŠETKA OPERACIJE]]&gt;DATE(2024,12,31),"u provedbi","završen")</f>
        <v>završen</v>
      </c>
      <c r="K659" s="55" t="s">
        <v>2652</v>
      </c>
      <c r="L659" s="55" t="s">
        <v>36</v>
      </c>
      <c r="M659" s="58">
        <v>0.85</v>
      </c>
      <c r="N659" s="58">
        <v>0.15</v>
      </c>
      <c r="O659" s="59">
        <f>Ugovori_OPULJP3[[#This Row],[Bespovratna sredstva - Ukupno (EU+Nac) HRK
= Ukupna ugovorena vrijednost bespovratnih sredstava]]*Ugovori_OPULJP3[[#This Row],[EU STOPA SUFINANCIRANJA %
EU CO-FINANCING RATE %]]</f>
        <v>730541.5014999999</v>
      </c>
      <c r="P659" s="60">
        <f>Ugovori_OPULJP3[[#This Row],[Bespovratna sredstva - EU dio - HRK]]/7.5345</f>
        <v>96959.519742517732</v>
      </c>
      <c r="Q659" s="59">
        <f>Ugovori_OPULJP3[[#This Row],[Bespovratna sredstva - Ukupno (EU+Nac) HRK
= Ukupna ugovorena vrijednost bespovratnih sredstava]]*Ugovori_OPULJP3[[#This Row],[STOPA NACIONALNOG SUFINANCIRANJA %]]</f>
        <v>128919.08849999998</v>
      </c>
      <c r="R659" s="60">
        <f>Ugovori_OPULJP3[[#This Row],[Bespovratna sredstva - Nacionalni dio - HRK]]/7.5345</f>
        <v>17110.503483973716</v>
      </c>
      <c r="S659" s="59">
        <v>859460.59</v>
      </c>
      <c r="T659" s="60">
        <f>Ugovori_OPULJP3[[#This Row],[Bespovratna sredstva - Ukupno (EU+Nac) HRK
= Ukupna ugovorena vrijednost bespovratnih sredstava]]/7.5345</f>
        <v>114070.02322649147</v>
      </c>
      <c r="U659" s="59">
        <v>0</v>
      </c>
      <c r="V659" s="60">
        <f>Ugovori_OPULJP3[[#This Row],[Javni doprinos korisnika - HRK]]/7.5345</f>
        <v>0</v>
      </c>
      <c r="W659" s="59">
        <v>0</v>
      </c>
      <c r="X659" s="60">
        <f>Ugovori_OPULJP3[[#This Row],[Privatni doprinos korisnika - HRK]]/7.5345</f>
        <v>0</v>
      </c>
      <c r="Y659" s="61">
        <v>859460.59</v>
      </c>
      <c r="Z659" s="62">
        <f>Ugovori_OPULJP3[[#This Row],[UKUPNI PRIHVATLJIVI IZDACI
TOTAL ELIGIBLE EXPENDITURE
= Bespovratna sredstva ukupno + doprinos korisnika
= Ukupni prihvatljivi troškovi
= Ukupna ugovorena vrijednost projekta HRK]]/7.5345</f>
        <v>114070.02322649147</v>
      </c>
      <c r="AA659" s="53" t="s">
        <v>37</v>
      </c>
      <c r="AB659" s="53" t="s">
        <v>34</v>
      </c>
      <c r="AC659" s="52" t="s">
        <v>2653</v>
      </c>
      <c r="AD659" s="52" t="s">
        <v>746</v>
      </c>
    </row>
    <row r="660" spans="1:30" ht="51" customHeight="1" x14ac:dyDescent="0.2">
      <c r="A660" s="50" t="s">
        <v>2654</v>
      </c>
      <c r="B660" s="51" t="s">
        <v>742</v>
      </c>
      <c r="C660" s="52" t="s">
        <v>743</v>
      </c>
      <c r="D660" s="52" t="s">
        <v>2357</v>
      </c>
      <c r="E660" s="53" t="s">
        <v>75</v>
      </c>
      <c r="F660" s="54" t="s">
        <v>2655</v>
      </c>
      <c r="G660" s="54" t="s">
        <v>2656</v>
      </c>
      <c r="H660" s="56">
        <v>43901</v>
      </c>
      <c r="I660" s="56">
        <v>44450</v>
      </c>
      <c r="J660" s="57" t="str">
        <f>IF(Ugovori_OPULJP3[[#This Row],[DATUM ZAVRŠETKA OPERACIJE]]&gt;DATE(2024,12,31),"u provedbi","završen")</f>
        <v>završen</v>
      </c>
      <c r="K660" s="55" t="s">
        <v>248</v>
      </c>
      <c r="L660" s="55" t="s">
        <v>248</v>
      </c>
      <c r="M660" s="58">
        <v>0.85</v>
      </c>
      <c r="N660" s="58">
        <v>0.15</v>
      </c>
      <c r="O660" s="59">
        <f>Ugovori_OPULJP3[[#This Row],[Bespovratna sredstva - Ukupno (EU+Nac) HRK
= Ukupna ugovorena vrijednost bespovratnih sredstava]]*Ugovori_OPULJP3[[#This Row],[EU STOPA SUFINANCIRANJA %
EU CO-FINANCING RATE %]]</f>
        <v>945132.74799999991</v>
      </c>
      <c r="P660" s="60">
        <f>Ugovori_OPULJP3[[#This Row],[Bespovratna sredstva - EU dio - HRK]]/7.5345</f>
        <v>125440.67263919303</v>
      </c>
      <c r="Q660" s="59">
        <f>Ugovori_OPULJP3[[#This Row],[Bespovratna sredstva - Ukupno (EU+Nac) HRK
= Ukupna ugovorena vrijednost bespovratnih sredstava]]*Ugovori_OPULJP3[[#This Row],[STOPA NACIONALNOG SUFINANCIRANJA %]]</f>
        <v>166788.13199999998</v>
      </c>
      <c r="R660" s="60">
        <f>Ugovori_OPULJP3[[#This Row],[Bespovratna sredstva - Nacionalni dio - HRK]]/7.5345</f>
        <v>22136.589289269359</v>
      </c>
      <c r="S660" s="59">
        <v>1111920.8799999999</v>
      </c>
      <c r="T660" s="60">
        <f>Ugovori_OPULJP3[[#This Row],[Bespovratna sredstva - Ukupno (EU+Nac) HRK
= Ukupna ugovorena vrijednost bespovratnih sredstava]]/7.5345</f>
        <v>147577.26192846239</v>
      </c>
      <c r="U660" s="59">
        <v>0</v>
      </c>
      <c r="V660" s="60">
        <f>Ugovori_OPULJP3[[#This Row],[Javni doprinos korisnika - HRK]]/7.5345</f>
        <v>0</v>
      </c>
      <c r="W660" s="59">
        <v>0</v>
      </c>
      <c r="X660" s="60">
        <f>Ugovori_OPULJP3[[#This Row],[Privatni doprinos korisnika - HRK]]/7.5345</f>
        <v>0</v>
      </c>
      <c r="Y660" s="61">
        <v>1111920.8799999999</v>
      </c>
      <c r="Z660" s="62">
        <f>Ugovori_OPULJP3[[#This Row],[UKUPNI PRIHVATLJIVI IZDACI
TOTAL ELIGIBLE EXPENDITURE
= Bespovratna sredstva ukupno + doprinos korisnika
= Ukupni prihvatljivi troškovi
= Ukupna ugovorena vrijednost projekta HRK]]/7.5345</f>
        <v>147577.26192846239</v>
      </c>
      <c r="AA660" s="53" t="s">
        <v>37</v>
      </c>
      <c r="AB660" s="53" t="s">
        <v>34</v>
      </c>
      <c r="AC660" s="52" t="s">
        <v>2657</v>
      </c>
      <c r="AD660" s="52" t="s">
        <v>746</v>
      </c>
    </row>
    <row r="661" spans="1:30" ht="51" customHeight="1" x14ac:dyDescent="0.2">
      <c r="A661" s="50" t="s">
        <v>2658</v>
      </c>
      <c r="B661" s="51" t="s">
        <v>742</v>
      </c>
      <c r="C661" s="52" t="s">
        <v>743</v>
      </c>
      <c r="D661" s="52" t="s">
        <v>2357</v>
      </c>
      <c r="E661" s="53" t="s">
        <v>75</v>
      </c>
      <c r="F661" s="54" t="s">
        <v>2659</v>
      </c>
      <c r="G661" s="54" t="s">
        <v>2660</v>
      </c>
      <c r="H661" s="56">
        <v>43896</v>
      </c>
      <c r="I661" s="56">
        <v>44626</v>
      </c>
      <c r="J661" s="57" t="str">
        <f>IF(Ugovori_OPULJP3[[#This Row],[DATUM ZAVRŠETKA OPERACIJE]]&gt;DATE(2024,12,31),"u provedbi","završen")</f>
        <v>završen</v>
      </c>
      <c r="K661" s="55" t="s">
        <v>2661</v>
      </c>
      <c r="L661" s="55" t="s">
        <v>98</v>
      </c>
      <c r="M661" s="58">
        <v>0.85</v>
      </c>
      <c r="N661" s="58">
        <v>0.15</v>
      </c>
      <c r="O661" s="59">
        <f>Ugovori_OPULJP3[[#This Row],[Bespovratna sredstva - Ukupno (EU+Nac) HRK
= Ukupna ugovorena vrijednost bespovratnih sredstava]]*Ugovori_OPULJP3[[#This Row],[EU STOPA SUFINANCIRANJA %
EU CO-FINANCING RATE %]]</f>
        <v>1248001.365</v>
      </c>
      <c r="P661" s="60">
        <f>Ugovori_OPULJP3[[#This Row],[Bespovratna sredstva - EU dio - HRK]]/7.5345</f>
        <v>165638.2460680868</v>
      </c>
      <c r="Q661" s="59">
        <f>Ugovori_OPULJP3[[#This Row],[Bespovratna sredstva - Ukupno (EU+Nac) HRK
= Ukupna ugovorena vrijednost bespovratnih sredstava]]*Ugovori_OPULJP3[[#This Row],[STOPA NACIONALNOG SUFINANCIRANJA %]]</f>
        <v>220235.53499999997</v>
      </c>
      <c r="R661" s="60">
        <f>Ugovori_OPULJP3[[#This Row],[Bespovratna sredstva - Nacionalni dio - HRK]]/7.5345</f>
        <v>29230.278717897665</v>
      </c>
      <c r="S661" s="59">
        <v>1468236.9</v>
      </c>
      <c r="T661" s="60">
        <f>Ugovori_OPULJP3[[#This Row],[Bespovratna sredstva - Ukupno (EU+Nac) HRK
= Ukupna ugovorena vrijednost bespovratnih sredstava]]/7.5345</f>
        <v>194868.52478598445</v>
      </c>
      <c r="U661" s="59">
        <v>0</v>
      </c>
      <c r="V661" s="60">
        <f>Ugovori_OPULJP3[[#This Row],[Javni doprinos korisnika - HRK]]/7.5345</f>
        <v>0</v>
      </c>
      <c r="W661" s="59">
        <v>0</v>
      </c>
      <c r="X661" s="60">
        <f>Ugovori_OPULJP3[[#This Row],[Privatni doprinos korisnika - HRK]]/7.5345</f>
        <v>0</v>
      </c>
      <c r="Y661" s="61">
        <v>1468236.9</v>
      </c>
      <c r="Z661" s="62">
        <f>Ugovori_OPULJP3[[#This Row],[UKUPNI PRIHVATLJIVI IZDACI
TOTAL ELIGIBLE EXPENDITURE
= Bespovratna sredstva ukupno + doprinos korisnika
= Ukupni prihvatljivi troškovi
= Ukupna ugovorena vrijednost projekta HRK]]/7.5345</f>
        <v>194868.52478598445</v>
      </c>
      <c r="AA661" s="53" t="s">
        <v>37</v>
      </c>
      <c r="AB661" s="53" t="s">
        <v>34</v>
      </c>
      <c r="AC661" s="52" t="s">
        <v>2662</v>
      </c>
      <c r="AD661" s="52" t="s">
        <v>746</v>
      </c>
    </row>
    <row r="662" spans="1:30" ht="51" customHeight="1" x14ac:dyDescent="0.2">
      <c r="A662" s="50" t="s">
        <v>2663</v>
      </c>
      <c r="B662" s="51" t="s">
        <v>742</v>
      </c>
      <c r="C662" s="52" t="s">
        <v>743</v>
      </c>
      <c r="D662" s="52" t="s">
        <v>2357</v>
      </c>
      <c r="E662" s="53" t="s">
        <v>75</v>
      </c>
      <c r="F662" s="54" t="s">
        <v>2664</v>
      </c>
      <c r="G662" s="54" t="s">
        <v>2665</v>
      </c>
      <c r="H662" s="56">
        <v>43903</v>
      </c>
      <c r="I662" s="56">
        <v>44633</v>
      </c>
      <c r="J662" s="57" t="str">
        <f>IF(Ugovori_OPULJP3[[#This Row],[DATUM ZAVRŠETKA OPERACIJE]]&gt;DATE(2024,12,31),"u provedbi","završen")</f>
        <v>završen</v>
      </c>
      <c r="K662" s="55" t="s">
        <v>971</v>
      </c>
      <c r="L662" s="55" t="s">
        <v>78</v>
      </c>
      <c r="M662" s="58">
        <v>0.85</v>
      </c>
      <c r="N662" s="58">
        <v>0.15</v>
      </c>
      <c r="O662" s="59">
        <f>Ugovori_OPULJP3[[#This Row],[Bespovratna sredstva - Ukupno (EU+Nac) HRK
= Ukupna ugovorena vrijednost bespovratnih sredstava]]*Ugovori_OPULJP3[[#This Row],[EU STOPA SUFINANCIRANJA %
EU CO-FINANCING RATE %]]</f>
        <v>755526.19750000001</v>
      </c>
      <c r="P662" s="60">
        <f>Ugovori_OPULJP3[[#This Row],[Bespovratna sredstva - EU dio - HRK]]/7.5345</f>
        <v>100275.55876302342</v>
      </c>
      <c r="Q662" s="59">
        <f>Ugovori_OPULJP3[[#This Row],[Bespovratna sredstva - Ukupno (EU+Nac) HRK
= Ukupna ugovorena vrijednost bespovratnih sredstava]]*Ugovori_OPULJP3[[#This Row],[STOPA NACIONALNOG SUFINANCIRANJA %]]</f>
        <v>133328.1525</v>
      </c>
      <c r="R662" s="60">
        <f>Ugovori_OPULJP3[[#This Row],[Bespovratna sredstva - Nacionalni dio - HRK]]/7.5345</f>
        <v>17695.686840533544</v>
      </c>
      <c r="S662" s="59">
        <v>888854.35</v>
      </c>
      <c r="T662" s="60">
        <f>Ugovori_OPULJP3[[#This Row],[Bespovratna sredstva - Ukupno (EU+Nac) HRK
= Ukupna ugovorena vrijednost bespovratnih sredstava]]/7.5345</f>
        <v>117971.24560355696</v>
      </c>
      <c r="U662" s="59">
        <v>0</v>
      </c>
      <c r="V662" s="60">
        <f>Ugovori_OPULJP3[[#This Row],[Javni doprinos korisnika - HRK]]/7.5345</f>
        <v>0</v>
      </c>
      <c r="W662" s="59">
        <v>0</v>
      </c>
      <c r="X662" s="60">
        <f>Ugovori_OPULJP3[[#This Row],[Privatni doprinos korisnika - HRK]]/7.5345</f>
        <v>0</v>
      </c>
      <c r="Y662" s="61">
        <v>888854.35</v>
      </c>
      <c r="Z662" s="62">
        <f>Ugovori_OPULJP3[[#This Row],[UKUPNI PRIHVATLJIVI IZDACI
TOTAL ELIGIBLE EXPENDITURE
= Bespovratna sredstva ukupno + doprinos korisnika
= Ukupni prihvatljivi troškovi
= Ukupna ugovorena vrijednost projekta HRK]]/7.5345</f>
        <v>117971.24560355696</v>
      </c>
      <c r="AA662" s="53" t="s">
        <v>37</v>
      </c>
      <c r="AB662" s="53" t="s">
        <v>34</v>
      </c>
      <c r="AC662" s="52" t="s">
        <v>2666</v>
      </c>
      <c r="AD662" s="52" t="s">
        <v>746</v>
      </c>
    </row>
    <row r="663" spans="1:30" ht="51" customHeight="1" x14ac:dyDescent="0.2">
      <c r="A663" s="50" t="s">
        <v>2667</v>
      </c>
      <c r="B663" s="51" t="s">
        <v>742</v>
      </c>
      <c r="C663" s="52" t="s">
        <v>743</v>
      </c>
      <c r="D663" s="52" t="s">
        <v>2357</v>
      </c>
      <c r="E663" s="53" t="s">
        <v>75</v>
      </c>
      <c r="F663" s="54" t="s">
        <v>2668</v>
      </c>
      <c r="G663" s="71" t="s">
        <v>152</v>
      </c>
      <c r="H663" s="56">
        <v>43901</v>
      </c>
      <c r="I663" s="56">
        <v>44572</v>
      </c>
      <c r="J663" s="57" t="str">
        <f>IF(Ugovori_OPULJP3[[#This Row],[DATUM ZAVRŠETKA OPERACIJE]]&gt;DATE(2024,12,31),"u provedbi","završen")</f>
        <v>završen</v>
      </c>
      <c r="K663" s="55" t="s">
        <v>36</v>
      </c>
      <c r="L663" s="55" t="s">
        <v>154</v>
      </c>
      <c r="M663" s="58">
        <v>0.85</v>
      </c>
      <c r="N663" s="58">
        <v>0.15</v>
      </c>
      <c r="O663" s="59">
        <f>Ugovori_OPULJP3[[#This Row],[Bespovratna sredstva - Ukupno (EU+Nac) HRK
= Ukupna ugovorena vrijednost bespovratnih sredstava]]*Ugovori_OPULJP3[[#This Row],[EU STOPA SUFINANCIRANJA %
EU CO-FINANCING RATE %]]</f>
        <v>1274492.0314999998</v>
      </c>
      <c r="P663" s="60">
        <f>Ugovori_OPULJP3[[#This Row],[Bespovratna sredstva - EU dio - HRK]]/7.5345</f>
        <v>169154.16172274202</v>
      </c>
      <c r="Q663" s="59">
        <f>Ugovori_OPULJP3[[#This Row],[Bespovratna sredstva - Ukupno (EU+Nac) HRK
= Ukupna ugovorena vrijednost bespovratnih sredstava]]*Ugovori_OPULJP3[[#This Row],[STOPA NACIONALNOG SUFINANCIRANJA %]]</f>
        <v>224910.35849999997</v>
      </c>
      <c r="R663" s="60">
        <f>Ugovori_OPULJP3[[#This Row],[Bespovratna sredstva - Nacionalni dio - HRK]]/7.5345</f>
        <v>29850.734421660356</v>
      </c>
      <c r="S663" s="59">
        <v>1499402.39</v>
      </c>
      <c r="T663" s="60">
        <f>Ugovori_OPULJP3[[#This Row],[Bespovratna sredstva - Ukupno (EU+Nac) HRK
= Ukupna ugovorena vrijednost bespovratnih sredstava]]/7.5345</f>
        <v>199004.89614440239</v>
      </c>
      <c r="U663" s="59">
        <v>0</v>
      </c>
      <c r="V663" s="60">
        <f>Ugovori_OPULJP3[[#This Row],[Javni doprinos korisnika - HRK]]/7.5345</f>
        <v>0</v>
      </c>
      <c r="W663" s="59">
        <v>0</v>
      </c>
      <c r="X663" s="60">
        <f>Ugovori_OPULJP3[[#This Row],[Privatni doprinos korisnika - HRK]]/7.5345</f>
        <v>0</v>
      </c>
      <c r="Y663" s="61">
        <v>1499402.39</v>
      </c>
      <c r="Z663" s="62">
        <f>Ugovori_OPULJP3[[#This Row],[UKUPNI PRIHVATLJIVI IZDACI
TOTAL ELIGIBLE EXPENDITURE
= Bespovratna sredstva ukupno + doprinos korisnika
= Ukupni prihvatljivi troškovi
= Ukupna ugovorena vrijednost projekta HRK]]/7.5345</f>
        <v>199004.89614440239</v>
      </c>
      <c r="AA663" s="53" t="s">
        <v>37</v>
      </c>
      <c r="AB663" s="53" t="s">
        <v>34</v>
      </c>
      <c r="AC663" s="52" t="s">
        <v>2669</v>
      </c>
      <c r="AD663" s="52" t="s">
        <v>746</v>
      </c>
    </row>
    <row r="664" spans="1:30" ht="51" customHeight="1" x14ac:dyDescent="0.2">
      <c r="A664" s="50" t="s">
        <v>2670</v>
      </c>
      <c r="B664" s="51" t="s">
        <v>742</v>
      </c>
      <c r="C664" s="52" t="s">
        <v>743</v>
      </c>
      <c r="D664" s="52" t="s">
        <v>2357</v>
      </c>
      <c r="E664" s="53" t="s">
        <v>75</v>
      </c>
      <c r="F664" s="54" t="s">
        <v>2671</v>
      </c>
      <c r="G664" s="54" t="s">
        <v>2672</v>
      </c>
      <c r="H664" s="56">
        <v>44028</v>
      </c>
      <c r="I664" s="56">
        <v>44758</v>
      </c>
      <c r="J664" s="57" t="str">
        <f>IF(Ugovori_OPULJP3[[#This Row],[DATUM ZAVRŠETKA OPERACIJE]]&gt;DATE(2024,12,31),"u provedbi","završen")</f>
        <v>završen</v>
      </c>
      <c r="K664" s="55" t="s">
        <v>35</v>
      </c>
      <c r="L664" s="55" t="s">
        <v>98</v>
      </c>
      <c r="M664" s="58">
        <v>0.85</v>
      </c>
      <c r="N664" s="58">
        <v>0.15</v>
      </c>
      <c r="O664" s="59">
        <f>Ugovori_OPULJP3[[#This Row],[Bespovratna sredstva - Ukupno (EU+Nac) HRK
= Ukupna ugovorena vrijednost bespovratnih sredstava]]*Ugovori_OPULJP3[[#This Row],[EU STOPA SUFINANCIRANJA %
EU CO-FINANCING RATE %]]</f>
        <v>945510.2585</v>
      </c>
      <c r="P664" s="60">
        <f>Ugovori_OPULJP3[[#This Row],[Bespovratna sredstva - EU dio - HRK]]/7.5345</f>
        <v>125490.77689295905</v>
      </c>
      <c r="Q664" s="59">
        <f>Ugovori_OPULJP3[[#This Row],[Bespovratna sredstva - Ukupno (EU+Nac) HRK
= Ukupna ugovorena vrijednost bespovratnih sredstava]]*Ugovori_OPULJP3[[#This Row],[STOPA NACIONALNOG SUFINANCIRANJA %]]</f>
        <v>166854.75149999998</v>
      </c>
      <c r="R664" s="60">
        <f>Ugovori_OPULJP3[[#This Row],[Bespovratna sredstva - Nacionalni dio - HRK]]/7.5345</f>
        <v>22145.431216404537</v>
      </c>
      <c r="S664" s="59">
        <v>1112365.01</v>
      </c>
      <c r="T664" s="60">
        <f>Ugovori_OPULJP3[[#This Row],[Bespovratna sredstva - Ukupno (EU+Nac) HRK
= Ukupna ugovorena vrijednost bespovratnih sredstava]]/7.5345</f>
        <v>147636.20810936359</v>
      </c>
      <c r="U664" s="59">
        <v>0</v>
      </c>
      <c r="V664" s="60">
        <f>Ugovori_OPULJP3[[#This Row],[Javni doprinos korisnika - HRK]]/7.5345</f>
        <v>0</v>
      </c>
      <c r="W664" s="59">
        <v>0</v>
      </c>
      <c r="X664" s="60">
        <f>Ugovori_OPULJP3[[#This Row],[Privatni doprinos korisnika - HRK]]/7.5345</f>
        <v>0</v>
      </c>
      <c r="Y664" s="61">
        <v>1112365.01</v>
      </c>
      <c r="Z664" s="62">
        <f>Ugovori_OPULJP3[[#This Row],[UKUPNI PRIHVATLJIVI IZDACI
TOTAL ELIGIBLE EXPENDITURE
= Bespovratna sredstva ukupno + doprinos korisnika
= Ukupni prihvatljivi troškovi
= Ukupna ugovorena vrijednost projekta HRK]]/7.5345</f>
        <v>147636.20810936359</v>
      </c>
      <c r="AA664" s="53" t="s">
        <v>37</v>
      </c>
      <c r="AB664" s="53" t="s">
        <v>34</v>
      </c>
      <c r="AC664" s="52" t="s">
        <v>2673</v>
      </c>
      <c r="AD664" s="52" t="s">
        <v>746</v>
      </c>
    </row>
    <row r="665" spans="1:30" ht="51" customHeight="1" x14ac:dyDescent="0.2">
      <c r="A665" s="50" t="s">
        <v>2674</v>
      </c>
      <c r="B665" s="51" t="s">
        <v>742</v>
      </c>
      <c r="C665" s="52" t="s">
        <v>743</v>
      </c>
      <c r="D665" s="52" t="s">
        <v>2675</v>
      </c>
      <c r="E665" s="53" t="s">
        <v>33</v>
      </c>
      <c r="F665" s="54" t="s">
        <v>2675</v>
      </c>
      <c r="G665" s="54" t="s">
        <v>2676</v>
      </c>
      <c r="H665" s="56">
        <v>43300</v>
      </c>
      <c r="I665" s="56">
        <v>44396</v>
      </c>
      <c r="J665" s="57" t="str">
        <f>IF(Ugovori_OPULJP3[[#This Row],[DATUM ZAVRŠETKA OPERACIJE]]&gt;DATE(2024,12,31),"u provedbi","završen")</f>
        <v>završen</v>
      </c>
      <c r="K665" s="55" t="s">
        <v>35</v>
      </c>
      <c r="L665" s="55" t="s">
        <v>36</v>
      </c>
      <c r="M665" s="58">
        <v>0.85</v>
      </c>
      <c r="N665" s="58">
        <v>0.15</v>
      </c>
      <c r="O665" s="59">
        <f>Ugovori_OPULJP3[[#This Row],[Bespovratna sredstva - Ukupno (EU+Nac) HRK
= Ukupna ugovorena vrijednost bespovratnih sredstava]]*Ugovori_OPULJP3[[#This Row],[EU STOPA SUFINANCIRANJA %
EU CO-FINANCING RATE %]]</f>
        <v>1349295.2785</v>
      </c>
      <c r="P665" s="60">
        <f>Ugovori_OPULJP3[[#This Row],[Bespovratna sredstva - EU dio - HRK]]/7.5345</f>
        <v>179082.258743115</v>
      </c>
      <c r="Q665" s="59">
        <f>Ugovori_OPULJP3[[#This Row],[Bespovratna sredstva - Ukupno (EU+Nac) HRK
= Ukupna ugovorena vrijednost bespovratnih sredstava]]*Ugovori_OPULJP3[[#This Row],[STOPA NACIONALNOG SUFINANCIRANJA %]]</f>
        <v>238110.93149999998</v>
      </c>
      <c r="R665" s="60">
        <f>Ugovori_OPULJP3[[#This Row],[Bespovratna sredstva - Nacionalni dio - HRK]]/7.5345</f>
        <v>31602.751542902643</v>
      </c>
      <c r="S665" s="59">
        <v>1587406.21</v>
      </c>
      <c r="T665" s="60">
        <f>Ugovori_OPULJP3[[#This Row],[Bespovratna sredstva - Ukupno (EU+Nac) HRK
= Ukupna ugovorena vrijednost bespovratnih sredstava]]/7.5345</f>
        <v>210685.01028601764</v>
      </c>
      <c r="U665" s="59">
        <v>0</v>
      </c>
      <c r="V665" s="60">
        <f>Ugovori_OPULJP3[[#This Row],[Javni doprinos korisnika - HRK]]/7.5345</f>
        <v>0</v>
      </c>
      <c r="W665" s="59">
        <v>0</v>
      </c>
      <c r="X665" s="60">
        <f>Ugovori_OPULJP3[[#This Row],[Privatni doprinos korisnika - HRK]]/7.5345</f>
        <v>0</v>
      </c>
      <c r="Y665" s="61">
        <v>1587406.21</v>
      </c>
      <c r="Z665" s="62">
        <f>Ugovori_OPULJP3[[#This Row],[UKUPNI PRIHVATLJIVI IZDACI
TOTAL ELIGIBLE EXPENDITURE
= Bespovratna sredstva ukupno + doprinos korisnika
= Ukupni prihvatljivi troškovi
= Ukupna ugovorena vrijednost projekta HRK]]/7.5345</f>
        <v>210685.01028601764</v>
      </c>
      <c r="AA665" s="53" t="s">
        <v>37</v>
      </c>
      <c r="AB665" s="53" t="s">
        <v>752</v>
      </c>
      <c r="AC665" s="52" t="s">
        <v>2677</v>
      </c>
      <c r="AD665" s="52" t="s">
        <v>746</v>
      </c>
    </row>
    <row r="666" spans="1:30" ht="51" customHeight="1" x14ac:dyDescent="0.2">
      <c r="A666" s="50" t="s">
        <v>2678</v>
      </c>
      <c r="B666" s="51" t="s">
        <v>742</v>
      </c>
      <c r="C666" s="52" t="s">
        <v>743</v>
      </c>
      <c r="D666" s="52" t="s">
        <v>2679</v>
      </c>
      <c r="E666" s="53" t="s">
        <v>75</v>
      </c>
      <c r="F666" s="54" t="s">
        <v>2680</v>
      </c>
      <c r="G666" s="54" t="s">
        <v>2681</v>
      </c>
      <c r="H666" s="56">
        <v>43370</v>
      </c>
      <c r="I666" s="56">
        <v>44466</v>
      </c>
      <c r="J666" s="57" t="str">
        <f>IF(Ugovori_OPULJP3[[#This Row],[DATUM ZAVRŠETKA OPERACIJE]]&gt;DATE(2024,12,31),"u provedbi","završen")</f>
        <v>završen</v>
      </c>
      <c r="K666" s="55" t="s">
        <v>2682</v>
      </c>
      <c r="L666" s="55" t="s">
        <v>93</v>
      </c>
      <c r="M666" s="58">
        <v>0.85</v>
      </c>
      <c r="N666" s="58">
        <v>0.15</v>
      </c>
      <c r="O666" s="59">
        <f>Ugovori_OPULJP3[[#This Row],[Bespovratna sredstva - Ukupno (EU+Nac) HRK
= Ukupna ugovorena vrijednost bespovratnih sredstava]]*Ugovori_OPULJP3[[#This Row],[EU STOPA SUFINANCIRANJA %
EU CO-FINANCING RATE %]]</f>
        <v>1273261.75</v>
      </c>
      <c r="P666" s="60">
        <f>Ugovori_OPULJP3[[#This Row],[Bespovratna sredstva - EU dio - HRK]]/7.5345</f>
        <v>168990.87530692149</v>
      </c>
      <c r="Q666" s="59">
        <f>Ugovori_OPULJP3[[#This Row],[Bespovratna sredstva - Ukupno (EU+Nac) HRK
= Ukupna ugovorena vrijednost bespovratnih sredstava]]*Ugovori_OPULJP3[[#This Row],[STOPA NACIONALNOG SUFINANCIRANJA %]]</f>
        <v>224693.25</v>
      </c>
      <c r="R666" s="60">
        <f>Ugovori_OPULJP3[[#This Row],[Bespovratna sredstva - Nacionalni dio - HRK]]/7.5345</f>
        <v>29821.919171809674</v>
      </c>
      <c r="S666" s="59">
        <v>1497955</v>
      </c>
      <c r="T666" s="60">
        <f>Ugovori_OPULJP3[[#This Row],[Bespovratna sredstva - Ukupno (EU+Nac) HRK
= Ukupna ugovorena vrijednost bespovratnih sredstava]]/7.5345</f>
        <v>198812.79447873117</v>
      </c>
      <c r="U666" s="59">
        <v>0</v>
      </c>
      <c r="V666" s="60">
        <f>Ugovori_OPULJP3[[#This Row],[Javni doprinos korisnika - HRK]]/7.5345</f>
        <v>0</v>
      </c>
      <c r="W666" s="59">
        <v>0</v>
      </c>
      <c r="X666" s="60">
        <f>Ugovori_OPULJP3[[#This Row],[Privatni doprinos korisnika - HRK]]/7.5345</f>
        <v>0</v>
      </c>
      <c r="Y666" s="61">
        <v>1497955</v>
      </c>
      <c r="Z666" s="62">
        <f>Ugovori_OPULJP3[[#This Row],[UKUPNI PRIHVATLJIVI IZDACI
TOTAL ELIGIBLE EXPENDITURE
= Bespovratna sredstva ukupno + doprinos korisnika
= Ukupni prihvatljivi troškovi
= Ukupna ugovorena vrijednost projekta HRK]]/7.5345</f>
        <v>198812.79447873117</v>
      </c>
      <c r="AA666" s="53" t="s">
        <v>37</v>
      </c>
      <c r="AB666" s="53" t="s">
        <v>752</v>
      </c>
      <c r="AC666" s="52" t="s">
        <v>2683</v>
      </c>
      <c r="AD666" s="52" t="s">
        <v>746</v>
      </c>
    </row>
    <row r="667" spans="1:30" ht="51" customHeight="1" x14ac:dyDescent="0.2">
      <c r="A667" s="50" t="s">
        <v>2684</v>
      </c>
      <c r="B667" s="51" t="s">
        <v>742</v>
      </c>
      <c r="C667" s="52" t="s">
        <v>743</v>
      </c>
      <c r="D667" s="52" t="s">
        <v>2679</v>
      </c>
      <c r="E667" s="53" t="s">
        <v>75</v>
      </c>
      <c r="F667" s="54" t="s">
        <v>2685</v>
      </c>
      <c r="G667" s="54" t="s">
        <v>2686</v>
      </c>
      <c r="H667" s="56">
        <v>43370</v>
      </c>
      <c r="I667" s="56">
        <v>44162</v>
      </c>
      <c r="J667" s="57" t="str">
        <f>IF(Ugovori_OPULJP3[[#This Row],[DATUM ZAVRŠETKA OPERACIJE]]&gt;DATE(2024,12,31),"u provedbi","završen")</f>
        <v>završen</v>
      </c>
      <c r="K667" s="55" t="s">
        <v>2687</v>
      </c>
      <c r="L667" s="55" t="s">
        <v>36</v>
      </c>
      <c r="M667" s="58">
        <v>0.85</v>
      </c>
      <c r="N667" s="58">
        <v>0.15</v>
      </c>
      <c r="O667" s="59">
        <f>Ugovori_OPULJP3[[#This Row],[Bespovratna sredstva - Ukupno (EU+Nac) HRK
= Ukupna ugovorena vrijednost bespovratnih sredstava]]*Ugovori_OPULJP3[[#This Row],[EU STOPA SUFINANCIRANJA %
EU CO-FINANCING RATE %]]</f>
        <v>822275.98349999997</v>
      </c>
      <c r="P667" s="60">
        <f>Ugovori_OPULJP3[[#This Row],[Bespovratna sredstva - EU dio - HRK]]/7.5345</f>
        <v>109134.7778220187</v>
      </c>
      <c r="Q667" s="59">
        <f>Ugovori_OPULJP3[[#This Row],[Bespovratna sredstva - Ukupno (EU+Nac) HRK
= Ukupna ugovorena vrijednost bespovratnih sredstava]]*Ugovori_OPULJP3[[#This Row],[STOPA NACIONALNOG SUFINANCIRANJA %]]</f>
        <v>145107.52650000001</v>
      </c>
      <c r="R667" s="60">
        <f>Ugovori_OPULJP3[[#This Row],[Bespovratna sredstva - Nacionalni dio - HRK]]/7.5345</f>
        <v>19259.078439179772</v>
      </c>
      <c r="S667" s="59">
        <v>967383.51</v>
      </c>
      <c r="T667" s="60">
        <f>Ugovori_OPULJP3[[#This Row],[Bespovratna sredstva - Ukupno (EU+Nac) HRK
= Ukupna ugovorena vrijednost bespovratnih sredstava]]/7.5345</f>
        <v>128393.85626119848</v>
      </c>
      <c r="U667" s="59">
        <v>0</v>
      </c>
      <c r="V667" s="60">
        <f>Ugovori_OPULJP3[[#This Row],[Javni doprinos korisnika - HRK]]/7.5345</f>
        <v>0</v>
      </c>
      <c r="W667" s="59">
        <v>0</v>
      </c>
      <c r="X667" s="60">
        <f>Ugovori_OPULJP3[[#This Row],[Privatni doprinos korisnika - HRK]]/7.5345</f>
        <v>0</v>
      </c>
      <c r="Y667" s="61">
        <v>967383.51</v>
      </c>
      <c r="Z667" s="62">
        <f>Ugovori_OPULJP3[[#This Row],[UKUPNI PRIHVATLJIVI IZDACI
TOTAL ELIGIBLE EXPENDITURE
= Bespovratna sredstva ukupno + doprinos korisnika
= Ukupni prihvatljivi troškovi
= Ukupna ugovorena vrijednost projekta HRK]]/7.5345</f>
        <v>128393.85626119848</v>
      </c>
      <c r="AA667" s="53" t="s">
        <v>37</v>
      </c>
      <c r="AB667" s="53" t="s">
        <v>752</v>
      </c>
      <c r="AC667" s="52" t="s">
        <v>2688</v>
      </c>
      <c r="AD667" s="52" t="s">
        <v>746</v>
      </c>
    </row>
    <row r="668" spans="1:30" ht="51" customHeight="1" x14ac:dyDescent="0.2">
      <c r="A668" s="50" t="s">
        <v>2689</v>
      </c>
      <c r="B668" s="51" t="s">
        <v>742</v>
      </c>
      <c r="C668" s="52" t="s">
        <v>743</v>
      </c>
      <c r="D668" s="52" t="s">
        <v>2679</v>
      </c>
      <c r="E668" s="53" t="s">
        <v>75</v>
      </c>
      <c r="F668" s="54" t="s">
        <v>2690</v>
      </c>
      <c r="G668" s="54" t="s">
        <v>2691</v>
      </c>
      <c r="H668" s="56">
        <v>43370</v>
      </c>
      <c r="I668" s="56">
        <v>44466</v>
      </c>
      <c r="J668" s="57" t="str">
        <f>IF(Ugovori_OPULJP3[[#This Row],[DATUM ZAVRŠETKA OPERACIJE]]&gt;DATE(2024,12,31),"u provedbi","završen")</f>
        <v>završen</v>
      </c>
      <c r="K668" s="55" t="s">
        <v>2692</v>
      </c>
      <c r="L668" s="55" t="s">
        <v>36</v>
      </c>
      <c r="M668" s="58">
        <v>0.85</v>
      </c>
      <c r="N668" s="58">
        <v>0.15</v>
      </c>
      <c r="O668" s="59">
        <f>Ugovori_OPULJP3[[#This Row],[Bespovratna sredstva - Ukupno (EU+Nac) HRK
= Ukupna ugovorena vrijednost bespovratnih sredstava]]*Ugovori_OPULJP3[[#This Row],[EU STOPA SUFINANCIRANJA %
EU CO-FINANCING RATE %]]</f>
        <v>1273257.5</v>
      </c>
      <c r="P668" s="60">
        <f>Ugovori_OPULJP3[[#This Row],[Bespovratna sredstva - EU dio - HRK]]/7.5345</f>
        <v>168990.31123498571</v>
      </c>
      <c r="Q668" s="59">
        <f>Ugovori_OPULJP3[[#This Row],[Bespovratna sredstva - Ukupno (EU+Nac) HRK
= Ukupna ugovorena vrijednost bespovratnih sredstava]]*Ugovori_OPULJP3[[#This Row],[STOPA NACIONALNOG SUFINANCIRANJA %]]</f>
        <v>224692.5</v>
      </c>
      <c r="R668" s="60">
        <f>Ugovori_OPULJP3[[#This Row],[Bespovratna sredstva - Nacionalni dio - HRK]]/7.5345</f>
        <v>29821.819629703365</v>
      </c>
      <c r="S668" s="59">
        <v>1497950</v>
      </c>
      <c r="T668" s="60">
        <f>Ugovori_OPULJP3[[#This Row],[Bespovratna sredstva - Ukupno (EU+Nac) HRK
= Ukupna ugovorena vrijednost bespovratnih sredstava]]/7.5345</f>
        <v>198812.1308646891</v>
      </c>
      <c r="U668" s="59">
        <v>0</v>
      </c>
      <c r="V668" s="60">
        <f>Ugovori_OPULJP3[[#This Row],[Javni doprinos korisnika - HRK]]/7.5345</f>
        <v>0</v>
      </c>
      <c r="W668" s="59">
        <v>0</v>
      </c>
      <c r="X668" s="60">
        <f>Ugovori_OPULJP3[[#This Row],[Privatni doprinos korisnika - HRK]]/7.5345</f>
        <v>0</v>
      </c>
      <c r="Y668" s="61">
        <v>1497950</v>
      </c>
      <c r="Z668" s="62">
        <f>Ugovori_OPULJP3[[#This Row],[UKUPNI PRIHVATLJIVI IZDACI
TOTAL ELIGIBLE EXPENDITURE
= Bespovratna sredstva ukupno + doprinos korisnika
= Ukupni prihvatljivi troškovi
= Ukupna ugovorena vrijednost projekta HRK]]/7.5345</f>
        <v>198812.1308646891</v>
      </c>
      <c r="AA668" s="53" t="s">
        <v>37</v>
      </c>
      <c r="AB668" s="53" t="s">
        <v>752</v>
      </c>
      <c r="AC668" s="52" t="s">
        <v>2693</v>
      </c>
      <c r="AD668" s="52" t="s">
        <v>746</v>
      </c>
    </row>
    <row r="669" spans="1:30" ht="51" customHeight="1" x14ac:dyDescent="0.2">
      <c r="A669" s="50" t="s">
        <v>2694</v>
      </c>
      <c r="B669" s="51" t="s">
        <v>742</v>
      </c>
      <c r="C669" s="52" t="s">
        <v>743</v>
      </c>
      <c r="D669" s="52" t="s">
        <v>2679</v>
      </c>
      <c r="E669" s="53" t="s">
        <v>75</v>
      </c>
      <c r="F669" s="54" t="s">
        <v>2695</v>
      </c>
      <c r="G669" s="54" t="s">
        <v>2696</v>
      </c>
      <c r="H669" s="56">
        <v>43370</v>
      </c>
      <c r="I669" s="56">
        <v>44101</v>
      </c>
      <c r="J669" s="57" t="str">
        <f>IF(Ugovori_OPULJP3[[#This Row],[DATUM ZAVRŠETKA OPERACIJE]]&gt;DATE(2024,12,31),"u provedbi","završen")</f>
        <v>završen</v>
      </c>
      <c r="K669" s="55" t="s">
        <v>153</v>
      </c>
      <c r="L669" s="55" t="s">
        <v>154</v>
      </c>
      <c r="M669" s="58">
        <v>0.85</v>
      </c>
      <c r="N669" s="58">
        <v>0.15</v>
      </c>
      <c r="O669" s="59">
        <f>Ugovori_OPULJP3[[#This Row],[Bespovratna sredstva - Ukupno (EU+Nac) HRK
= Ukupna ugovorena vrijednost bespovratnih sredstava]]*Ugovori_OPULJP3[[#This Row],[EU STOPA SUFINANCIRANJA %
EU CO-FINANCING RATE %]]</f>
        <v>831342.5</v>
      </c>
      <c r="P669" s="60">
        <f>Ugovori_OPULJP3[[#This Row],[Bespovratna sredstva - EU dio - HRK]]/7.5345</f>
        <v>110338.11135443626</v>
      </c>
      <c r="Q669" s="59">
        <f>Ugovori_OPULJP3[[#This Row],[Bespovratna sredstva - Ukupno (EU+Nac) HRK
= Ukupna ugovorena vrijednost bespovratnih sredstava]]*Ugovori_OPULJP3[[#This Row],[STOPA NACIONALNOG SUFINANCIRANJA %]]</f>
        <v>146707.5</v>
      </c>
      <c r="R669" s="60">
        <f>Ugovori_OPULJP3[[#This Row],[Bespovratna sredstva - Nacionalni dio - HRK]]/7.5345</f>
        <v>19471.431415488751</v>
      </c>
      <c r="S669" s="59">
        <v>978050</v>
      </c>
      <c r="T669" s="60">
        <f>Ugovori_OPULJP3[[#This Row],[Bespovratna sredstva - Ukupno (EU+Nac) HRK
= Ukupna ugovorena vrijednost bespovratnih sredstava]]/7.5345</f>
        <v>129809.542769925</v>
      </c>
      <c r="U669" s="59">
        <v>0</v>
      </c>
      <c r="V669" s="60">
        <f>Ugovori_OPULJP3[[#This Row],[Javni doprinos korisnika - HRK]]/7.5345</f>
        <v>0</v>
      </c>
      <c r="W669" s="59">
        <v>0</v>
      </c>
      <c r="X669" s="60">
        <f>Ugovori_OPULJP3[[#This Row],[Privatni doprinos korisnika - HRK]]/7.5345</f>
        <v>0</v>
      </c>
      <c r="Y669" s="61">
        <v>978050</v>
      </c>
      <c r="Z669" s="62">
        <f>Ugovori_OPULJP3[[#This Row],[UKUPNI PRIHVATLJIVI IZDACI
TOTAL ELIGIBLE EXPENDITURE
= Bespovratna sredstva ukupno + doprinos korisnika
= Ukupni prihvatljivi troškovi
= Ukupna ugovorena vrijednost projekta HRK]]/7.5345</f>
        <v>129809.542769925</v>
      </c>
      <c r="AA669" s="53" t="s">
        <v>37</v>
      </c>
      <c r="AB669" s="53" t="s">
        <v>752</v>
      </c>
      <c r="AC669" s="52" t="s">
        <v>2697</v>
      </c>
      <c r="AD669" s="52" t="s">
        <v>746</v>
      </c>
    </row>
    <row r="670" spans="1:30" ht="51" customHeight="1" x14ac:dyDescent="0.2">
      <c r="A670" s="50" t="s">
        <v>2698</v>
      </c>
      <c r="B670" s="51" t="s">
        <v>742</v>
      </c>
      <c r="C670" s="52" t="s">
        <v>743</v>
      </c>
      <c r="D670" s="52" t="s">
        <v>2679</v>
      </c>
      <c r="E670" s="53" t="s">
        <v>75</v>
      </c>
      <c r="F670" s="54" t="s">
        <v>2699</v>
      </c>
      <c r="G670" s="54" t="s">
        <v>2700</v>
      </c>
      <c r="H670" s="56">
        <v>43370</v>
      </c>
      <c r="I670" s="56">
        <v>44466</v>
      </c>
      <c r="J670" s="57" t="str">
        <f>IF(Ugovori_OPULJP3[[#This Row],[DATUM ZAVRŠETKA OPERACIJE]]&gt;DATE(2024,12,31),"u provedbi","završen")</f>
        <v>završen</v>
      </c>
      <c r="K670" s="55" t="s">
        <v>2701</v>
      </c>
      <c r="L670" s="55" t="s">
        <v>36</v>
      </c>
      <c r="M670" s="58">
        <v>0.85</v>
      </c>
      <c r="N670" s="58">
        <v>0.15</v>
      </c>
      <c r="O670" s="59">
        <f>Ugovori_OPULJP3[[#This Row],[Bespovratna sredstva - Ukupno (EU+Nac) HRK
= Ukupna ugovorena vrijednost bespovratnih sredstava]]*Ugovori_OPULJP3[[#This Row],[EU STOPA SUFINANCIRANJA %
EU CO-FINANCING RATE %]]</f>
        <v>1261609.5930000001</v>
      </c>
      <c r="P670" s="60">
        <f>Ugovori_OPULJP3[[#This Row],[Bespovratna sredstva - EU dio - HRK]]/7.5345</f>
        <v>167444.36830579335</v>
      </c>
      <c r="Q670" s="59">
        <f>Ugovori_OPULJP3[[#This Row],[Bespovratna sredstva - Ukupno (EU+Nac) HRK
= Ukupna ugovorena vrijednost bespovratnih sredstava]]*Ugovori_OPULJP3[[#This Row],[STOPA NACIONALNOG SUFINANCIRANJA %]]</f>
        <v>222636.98699999999</v>
      </c>
      <c r="R670" s="60">
        <f>Ugovori_OPULJP3[[#This Row],[Bespovratna sredstva - Nacionalni dio - HRK]]/7.5345</f>
        <v>29549.006171610588</v>
      </c>
      <c r="S670" s="59">
        <v>1484246.58</v>
      </c>
      <c r="T670" s="60">
        <f>Ugovori_OPULJP3[[#This Row],[Bespovratna sredstva - Ukupno (EU+Nac) HRK
= Ukupna ugovorena vrijednost bespovratnih sredstava]]/7.5345</f>
        <v>196993.37447740394</v>
      </c>
      <c r="U670" s="59">
        <v>0</v>
      </c>
      <c r="V670" s="60">
        <f>Ugovori_OPULJP3[[#This Row],[Javni doprinos korisnika - HRK]]/7.5345</f>
        <v>0</v>
      </c>
      <c r="W670" s="59">
        <v>0</v>
      </c>
      <c r="X670" s="60">
        <f>Ugovori_OPULJP3[[#This Row],[Privatni doprinos korisnika - HRK]]/7.5345</f>
        <v>0</v>
      </c>
      <c r="Y670" s="61">
        <v>1484246.58</v>
      </c>
      <c r="Z670" s="62">
        <f>Ugovori_OPULJP3[[#This Row],[UKUPNI PRIHVATLJIVI IZDACI
TOTAL ELIGIBLE EXPENDITURE
= Bespovratna sredstva ukupno + doprinos korisnika
= Ukupni prihvatljivi troškovi
= Ukupna ugovorena vrijednost projekta HRK]]/7.5345</f>
        <v>196993.37447740394</v>
      </c>
      <c r="AA670" s="53" t="s">
        <v>37</v>
      </c>
      <c r="AB670" s="53" t="s">
        <v>752</v>
      </c>
      <c r="AC670" s="52" t="s">
        <v>2702</v>
      </c>
      <c r="AD670" s="52" t="s">
        <v>746</v>
      </c>
    </row>
    <row r="671" spans="1:30" ht="51" customHeight="1" x14ac:dyDescent="0.2">
      <c r="A671" s="50" t="s">
        <v>2703</v>
      </c>
      <c r="B671" s="51" t="s">
        <v>742</v>
      </c>
      <c r="C671" s="52" t="s">
        <v>743</v>
      </c>
      <c r="D671" s="52" t="s">
        <v>2679</v>
      </c>
      <c r="E671" s="53" t="s">
        <v>75</v>
      </c>
      <c r="F671" s="54" t="s">
        <v>2704</v>
      </c>
      <c r="G671" s="54" t="s">
        <v>2705</v>
      </c>
      <c r="H671" s="56">
        <v>43370</v>
      </c>
      <c r="I671" s="56">
        <v>44009</v>
      </c>
      <c r="J671" s="57" t="str">
        <f>IF(Ugovori_OPULJP3[[#This Row],[DATUM ZAVRŠETKA OPERACIJE]]&gt;DATE(2024,12,31),"u provedbi","završen")</f>
        <v>završen</v>
      </c>
      <c r="K671" s="55" t="s">
        <v>153</v>
      </c>
      <c r="L671" s="55" t="s">
        <v>36</v>
      </c>
      <c r="M671" s="58">
        <v>0.85</v>
      </c>
      <c r="N671" s="58">
        <v>0.15</v>
      </c>
      <c r="O671" s="59">
        <f>Ugovori_OPULJP3[[#This Row],[Bespovratna sredstva - Ukupno (EU+Nac) HRK
= Ukupna ugovorena vrijednost bespovratnih sredstava]]*Ugovori_OPULJP3[[#This Row],[EU STOPA SUFINANCIRANJA %
EU CO-FINANCING RATE %]]</f>
        <v>838651.65</v>
      </c>
      <c r="P671" s="60">
        <f>Ugovori_OPULJP3[[#This Row],[Bespovratna sredstva - EU dio - HRK]]/7.5345</f>
        <v>111308.20226956002</v>
      </c>
      <c r="Q671" s="59">
        <f>Ugovori_OPULJP3[[#This Row],[Bespovratna sredstva - Ukupno (EU+Nac) HRK
= Ukupna ugovorena vrijednost bespovratnih sredstava]]*Ugovori_OPULJP3[[#This Row],[STOPA NACIONALNOG SUFINANCIRANJA %]]</f>
        <v>147997.35</v>
      </c>
      <c r="R671" s="60">
        <f>Ugovori_OPULJP3[[#This Row],[Bespovratna sredstva - Nacionalni dio - HRK]]/7.5345</f>
        <v>19642.623929922356</v>
      </c>
      <c r="S671" s="59">
        <v>986649</v>
      </c>
      <c r="T671" s="60">
        <f>Ugovori_OPULJP3[[#This Row],[Bespovratna sredstva - Ukupno (EU+Nac) HRK
= Ukupna ugovorena vrijednost bespovratnih sredstava]]/7.5345</f>
        <v>130950.82619948237</v>
      </c>
      <c r="U671" s="59">
        <v>0</v>
      </c>
      <c r="V671" s="60">
        <f>Ugovori_OPULJP3[[#This Row],[Javni doprinos korisnika - HRK]]/7.5345</f>
        <v>0</v>
      </c>
      <c r="W671" s="59">
        <v>0</v>
      </c>
      <c r="X671" s="60">
        <f>Ugovori_OPULJP3[[#This Row],[Privatni doprinos korisnika - HRK]]/7.5345</f>
        <v>0</v>
      </c>
      <c r="Y671" s="61">
        <v>986649</v>
      </c>
      <c r="Z671" s="62">
        <f>Ugovori_OPULJP3[[#This Row],[UKUPNI PRIHVATLJIVI IZDACI
TOTAL ELIGIBLE EXPENDITURE
= Bespovratna sredstva ukupno + doprinos korisnika
= Ukupni prihvatljivi troškovi
= Ukupna ugovorena vrijednost projekta HRK]]/7.5345</f>
        <v>130950.82619948237</v>
      </c>
      <c r="AA671" s="53" t="s">
        <v>37</v>
      </c>
      <c r="AB671" s="53" t="s">
        <v>752</v>
      </c>
      <c r="AC671" s="52" t="s">
        <v>2706</v>
      </c>
      <c r="AD671" s="52" t="s">
        <v>746</v>
      </c>
    </row>
    <row r="672" spans="1:30" ht="51" customHeight="1" x14ac:dyDescent="0.2">
      <c r="A672" s="50" t="s">
        <v>2707</v>
      </c>
      <c r="B672" s="51" t="s">
        <v>742</v>
      </c>
      <c r="C672" s="52" t="s">
        <v>743</v>
      </c>
      <c r="D672" s="52" t="s">
        <v>2679</v>
      </c>
      <c r="E672" s="53" t="s">
        <v>75</v>
      </c>
      <c r="F672" s="54" t="s">
        <v>2708</v>
      </c>
      <c r="G672" s="71" t="s">
        <v>2709</v>
      </c>
      <c r="H672" s="56">
        <v>43370</v>
      </c>
      <c r="I672" s="56">
        <v>44466</v>
      </c>
      <c r="J672" s="57" t="str">
        <f>IF(Ugovori_OPULJP3[[#This Row],[DATUM ZAVRŠETKA OPERACIJE]]&gt;DATE(2024,12,31),"u provedbi","završen")</f>
        <v>završen</v>
      </c>
      <c r="K672" s="55" t="s">
        <v>2710</v>
      </c>
      <c r="L672" s="55" t="s">
        <v>337</v>
      </c>
      <c r="M672" s="58">
        <v>0.85</v>
      </c>
      <c r="N672" s="58">
        <v>0.15</v>
      </c>
      <c r="O672" s="59">
        <f>Ugovori_OPULJP3[[#This Row],[Bespovratna sredstva - Ukupno (EU+Nac) HRK
= Ukupna ugovorena vrijednost bespovratnih sredstava]]*Ugovori_OPULJP3[[#This Row],[EU STOPA SUFINANCIRANJA %
EU CO-FINANCING RATE %]]</f>
        <v>1261479.05</v>
      </c>
      <c r="P672" s="60">
        <f>Ugovori_OPULJP3[[#This Row],[Bespovratna sredstva - EU dio - HRK]]/7.5345</f>
        <v>167427.04227221449</v>
      </c>
      <c r="Q672" s="59">
        <f>Ugovori_OPULJP3[[#This Row],[Bespovratna sredstva - Ukupno (EU+Nac) HRK
= Ukupna ugovorena vrijednost bespovratnih sredstava]]*Ugovori_OPULJP3[[#This Row],[STOPA NACIONALNOG SUFINANCIRANJA %]]</f>
        <v>222613.94999999998</v>
      </c>
      <c r="R672" s="60">
        <f>Ugovori_OPULJP3[[#This Row],[Bespovratna sredstva - Nacionalni dio - HRK]]/7.5345</f>
        <v>29545.94863627314</v>
      </c>
      <c r="S672" s="59">
        <v>1484093</v>
      </c>
      <c r="T672" s="60">
        <f>Ugovori_OPULJP3[[#This Row],[Bespovratna sredstva - Ukupno (EU+Nac) HRK
= Ukupna ugovorena vrijednost bespovratnih sredstava]]/7.5345</f>
        <v>196972.99090848761</v>
      </c>
      <c r="U672" s="59">
        <v>0</v>
      </c>
      <c r="V672" s="60">
        <f>Ugovori_OPULJP3[[#This Row],[Javni doprinos korisnika - HRK]]/7.5345</f>
        <v>0</v>
      </c>
      <c r="W672" s="59">
        <v>0</v>
      </c>
      <c r="X672" s="60">
        <f>Ugovori_OPULJP3[[#This Row],[Privatni doprinos korisnika - HRK]]/7.5345</f>
        <v>0</v>
      </c>
      <c r="Y672" s="61">
        <v>1484093</v>
      </c>
      <c r="Z672" s="62">
        <f>Ugovori_OPULJP3[[#This Row],[UKUPNI PRIHVATLJIVI IZDACI
TOTAL ELIGIBLE EXPENDITURE
= Bespovratna sredstva ukupno + doprinos korisnika
= Ukupni prihvatljivi troškovi
= Ukupna ugovorena vrijednost projekta HRK]]/7.5345</f>
        <v>196972.99090848761</v>
      </c>
      <c r="AA672" s="53" t="s">
        <v>37</v>
      </c>
      <c r="AB672" s="53" t="s">
        <v>752</v>
      </c>
      <c r="AC672" s="52" t="s">
        <v>2711</v>
      </c>
      <c r="AD672" s="52" t="s">
        <v>746</v>
      </c>
    </row>
    <row r="673" spans="1:30" ht="51" customHeight="1" x14ac:dyDescent="0.2">
      <c r="A673" s="50" t="s">
        <v>2712</v>
      </c>
      <c r="B673" s="51" t="s">
        <v>742</v>
      </c>
      <c r="C673" s="52" t="s">
        <v>743</v>
      </c>
      <c r="D673" s="52" t="s">
        <v>2679</v>
      </c>
      <c r="E673" s="53" t="s">
        <v>75</v>
      </c>
      <c r="F673" s="54" t="s">
        <v>2713</v>
      </c>
      <c r="G673" s="54" t="s">
        <v>2705</v>
      </c>
      <c r="H673" s="56">
        <v>43370</v>
      </c>
      <c r="I673" s="56">
        <v>44282</v>
      </c>
      <c r="J673" s="57" t="str">
        <f>IF(Ugovori_OPULJP3[[#This Row],[DATUM ZAVRŠETKA OPERACIJE]]&gt;DATE(2024,12,31),"u provedbi","završen")</f>
        <v>završen</v>
      </c>
      <c r="K673" s="55" t="s">
        <v>2714</v>
      </c>
      <c r="L673" s="55" t="s">
        <v>36</v>
      </c>
      <c r="M673" s="58">
        <v>0.85</v>
      </c>
      <c r="N673" s="58">
        <v>0.15</v>
      </c>
      <c r="O673" s="59">
        <f>Ugovori_OPULJP3[[#This Row],[Bespovratna sredstva - Ukupno (EU+Nac) HRK
= Ukupna ugovorena vrijednost bespovratnih sredstava]]*Ugovori_OPULJP3[[#This Row],[EU STOPA SUFINANCIRANJA %
EU CO-FINANCING RATE %]]</f>
        <v>1261721.3</v>
      </c>
      <c r="P673" s="60">
        <f>Ugovori_OPULJP3[[#This Row],[Bespovratna sredstva - EU dio - HRK]]/7.5345</f>
        <v>167459.19437255291</v>
      </c>
      <c r="Q673" s="59">
        <f>Ugovori_OPULJP3[[#This Row],[Bespovratna sredstva - Ukupno (EU+Nac) HRK
= Ukupna ugovorena vrijednost bespovratnih sredstava]]*Ugovori_OPULJP3[[#This Row],[STOPA NACIONALNOG SUFINANCIRANJA %]]</f>
        <v>222656.69999999998</v>
      </c>
      <c r="R673" s="60">
        <f>Ugovori_OPULJP3[[#This Row],[Bespovratna sredstva - Nacionalni dio - HRK]]/7.5345</f>
        <v>29551.622536332863</v>
      </c>
      <c r="S673" s="59">
        <v>1484378</v>
      </c>
      <c r="T673" s="60">
        <f>Ugovori_OPULJP3[[#This Row],[Bespovratna sredstva - Ukupno (EU+Nac) HRK
= Ukupna ugovorena vrijednost bespovratnih sredstava]]/7.5345</f>
        <v>197010.81690888578</v>
      </c>
      <c r="U673" s="59">
        <v>0</v>
      </c>
      <c r="V673" s="60">
        <f>Ugovori_OPULJP3[[#This Row],[Javni doprinos korisnika - HRK]]/7.5345</f>
        <v>0</v>
      </c>
      <c r="W673" s="59">
        <v>0</v>
      </c>
      <c r="X673" s="60">
        <f>Ugovori_OPULJP3[[#This Row],[Privatni doprinos korisnika - HRK]]/7.5345</f>
        <v>0</v>
      </c>
      <c r="Y673" s="61">
        <v>1484378</v>
      </c>
      <c r="Z673" s="62">
        <f>Ugovori_OPULJP3[[#This Row],[UKUPNI PRIHVATLJIVI IZDACI
TOTAL ELIGIBLE EXPENDITURE
= Bespovratna sredstva ukupno + doprinos korisnika
= Ukupni prihvatljivi troškovi
= Ukupna ugovorena vrijednost projekta HRK]]/7.5345</f>
        <v>197010.81690888578</v>
      </c>
      <c r="AA673" s="53" t="s">
        <v>37</v>
      </c>
      <c r="AB673" s="53" t="s">
        <v>752</v>
      </c>
      <c r="AC673" s="52" t="s">
        <v>2715</v>
      </c>
      <c r="AD673" s="52" t="s">
        <v>746</v>
      </c>
    </row>
    <row r="674" spans="1:30" ht="51" customHeight="1" x14ac:dyDescent="0.2">
      <c r="A674" s="50" t="s">
        <v>2716</v>
      </c>
      <c r="B674" s="51" t="s">
        <v>742</v>
      </c>
      <c r="C674" s="52" t="s">
        <v>743</v>
      </c>
      <c r="D674" s="52" t="s">
        <v>2679</v>
      </c>
      <c r="E674" s="53" t="s">
        <v>75</v>
      </c>
      <c r="F674" s="54" t="s">
        <v>2717</v>
      </c>
      <c r="G674" s="54" t="s">
        <v>2718</v>
      </c>
      <c r="H674" s="56">
        <v>43370</v>
      </c>
      <c r="I674" s="56">
        <v>44101</v>
      </c>
      <c r="J674" s="57" t="str">
        <f>IF(Ugovori_OPULJP3[[#This Row],[DATUM ZAVRŠETKA OPERACIJE]]&gt;DATE(2024,12,31),"u provedbi","završen")</f>
        <v>završen</v>
      </c>
      <c r="K674" s="55" t="s">
        <v>2714</v>
      </c>
      <c r="L674" s="55" t="s">
        <v>78</v>
      </c>
      <c r="M674" s="58">
        <v>0.85</v>
      </c>
      <c r="N674" s="58">
        <v>0.15</v>
      </c>
      <c r="O674" s="59">
        <f>Ugovori_OPULJP3[[#This Row],[Bespovratna sredstva - Ukupno (EU+Nac) HRK
= Ukupna ugovorena vrijednost bespovratnih sredstava]]*Ugovori_OPULJP3[[#This Row],[EU STOPA SUFINANCIRANJA %
EU CO-FINANCING RATE %]]</f>
        <v>849916.7</v>
      </c>
      <c r="P674" s="60">
        <f>Ugovori_OPULJP3[[#This Row],[Bespovratna sredstva - EU dio - HRK]]/7.5345</f>
        <v>112803.33134249119</v>
      </c>
      <c r="Q674" s="59">
        <f>Ugovori_OPULJP3[[#This Row],[Bespovratna sredstva - Ukupno (EU+Nac) HRK
= Ukupna ugovorena vrijednost bespovratnih sredstava]]*Ugovori_OPULJP3[[#This Row],[STOPA NACIONALNOG SUFINANCIRANJA %]]</f>
        <v>149985.29999999999</v>
      </c>
      <c r="R674" s="60">
        <f>Ugovori_OPULJP3[[#This Row],[Bespovratna sredstva - Nacionalni dio - HRK]]/7.5345</f>
        <v>19906.470236910209</v>
      </c>
      <c r="S674" s="59">
        <v>999902</v>
      </c>
      <c r="T674" s="60">
        <f>Ugovori_OPULJP3[[#This Row],[Bespovratna sredstva - Ukupno (EU+Nac) HRK
= Ukupna ugovorena vrijednost bespovratnih sredstava]]/7.5345</f>
        <v>132709.80157940142</v>
      </c>
      <c r="U674" s="59">
        <v>0</v>
      </c>
      <c r="V674" s="60">
        <f>Ugovori_OPULJP3[[#This Row],[Javni doprinos korisnika - HRK]]/7.5345</f>
        <v>0</v>
      </c>
      <c r="W674" s="59">
        <v>0</v>
      </c>
      <c r="X674" s="60">
        <f>Ugovori_OPULJP3[[#This Row],[Privatni doprinos korisnika - HRK]]/7.5345</f>
        <v>0</v>
      </c>
      <c r="Y674" s="61">
        <v>999902</v>
      </c>
      <c r="Z674" s="62">
        <f>Ugovori_OPULJP3[[#This Row],[UKUPNI PRIHVATLJIVI IZDACI
TOTAL ELIGIBLE EXPENDITURE
= Bespovratna sredstva ukupno + doprinos korisnika
= Ukupni prihvatljivi troškovi
= Ukupna ugovorena vrijednost projekta HRK]]/7.5345</f>
        <v>132709.80157940142</v>
      </c>
      <c r="AA674" s="53" t="s">
        <v>37</v>
      </c>
      <c r="AB674" s="53" t="s">
        <v>752</v>
      </c>
      <c r="AC674" s="52" t="s">
        <v>2719</v>
      </c>
      <c r="AD674" s="52" t="s">
        <v>746</v>
      </c>
    </row>
    <row r="675" spans="1:30" ht="51" customHeight="1" x14ac:dyDescent="0.2">
      <c r="A675" s="50" t="s">
        <v>2720</v>
      </c>
      <c r="B675" s="51" t="s">
        <v>742</v>
      </c>
      <c r="C675" s="52" t="s">
        <v>743</v>
      </c>
      <c r="D675" s="52" t="s">
        <v>2679</v>
      </c>
      <c r="E675" s="53" t="s">
        <v>75</v>
      </c>
      <c r="F675" s="54" t="s">
        <v>2721</v>
      </c>
      <c r="G675" s="54" t="s">
        <v>2722</v>
      </c>
      <c r="H675" s="56">
        <v>43370</v>
      </c>
      <c r="I675" s="56">
        <v>44101</v>
      </c>
      <c r="J675" s="57" t="str">
        <f>IF(Ugovori_OPULJP3[[#This Row],[DATUM ZAVRŠETKA OPERACIJE]]&gt;DATE(2024,12,31),"u provedbi","završen")</f>
        <v>završen</v>
      </c>
      <c r="K675" s="55" t="s">
        <v>2714</v>
      </c>
      <c r="L675" s="55" t="s">
        <v>36</v>
      </c>
      <c r="M675" s="58">
        <v>0.85</v>
      </c>
      <c r="N675" s="58">
        <v>0.15</v>
      </c>
      <c r="O675" s="59">
        <f>Ugovori_OPULJP3[[#This Row],[Bespovratna sredstva - Ukupno (EU+Nac) HRK
= Ukupna ugovorena vrijednost bespovratnih sredstava]]*Ugovori_OPULJP3[[#This Row],[EU STOPA SUFINANCIRANJA %
EU CO-FINANCING RATE %]]</f>
        <v>842350</v>
      </c>
      <c r="P675" s="60">
        <f>Ugovori_OPULJP3[[#This Row],[Bespovratna sredstva - EU dio - HRK]]/7.5345</f>
        <v>111799.05766806025</v>
      </c>
      <c r="Q675" s="59">
        <f>Ugovori_OPULJP3[[#This Row],[Bespovratna sredstva - Ukupno (EU+Nac) HRK
= Ukupna ugovorena vrijednost bespovratnih sredstava]]*Ugovori_OPULJP3[[#This Row],[STOPA NACIONALNOG SUFINANCIRANJA %]]</f>
        <v>148650</v>
      </c>
      <c r="R675" s="60">
        <f>Ugovori_OPULJP3[[#This Row],[Bespovratna sredstva - Nacionalni dio - HRK]]/7.5345</f>
        <v>19729.245470834161</v>
      </c>
      <c r="S675" s="59">
        <v>991000</v>
      </c>
      <c r="T675" s="60">
        <f>Ugovori_OPULJP3[[#This Row],[Bespovratna sredstva - Ukupno (EU+Nac) HRK
= Ukupna ugovorena vrijednost bespovratnih sredstava]]/7.5345</f>
        <v>131528.30313889441</v>
      </c>
      <c r="U675" s="59">
        <v>0</v>
      </c>
      <c r="V675" s="60">
        <f>Ugovori_OPULJP3[[#This Row],[Javni doprinos korisnika - HRK]]/7.5345</f>
        <v>0</v>
      </c>
      <c r="W675" s="59">
        <v>0</v>
      </c>
      <c r="X675" s="60">
        <f>Ugovori_OPULJP3[[#This Row],[Privatni doprinos korisnika - HRK]]/7.5345</f>
        <v>0</v>
      </c>
      <c r="Y675" s="61">
        <v>991000</v>
      </c>
      <c r="Z675" s="62">
        <f>Ugovori_OPULJP3[[#This Row],[UKUPNI PRIHVATLJIVI IZDACI
TOTAL ELIGIBLE EXPENDITURE
= Bespovratna sredstva ukupno + doprinos korisnika
= Ukupni prihvatljivi troškovi
= Ukupna ugovorena vrijednost projekta HRK]]/7.5345</f>
        <v>131528.30313889441</v>
      </c>
      <c r="AA675" s="53" t="s">
        <v>37</v>
      </c>
      <c r="AB675" s="53" t="s">
        <v>752</v>
      </c>
      <c r="AC675" s="52" t="s">
        <v>2723</v>
      </c>
      <c r="AD675" s="52" t="s">
        <v>746</v>
      </c>
    </row>
    <row r="676" spans="1:30" ht="51" customHeight="1" x14ac:dyDescent="0.2">
      <c r="A676" s="50" t="s">
        <v>2724</v>
      </c>
      <c r="B676" s="51" t="s">
        <v>742</v>
      </c>
      <c r="C676" s="52" t="s">
        <v>743</v>
      </c>
      <c r="D676" s="52" t="s">
        <v>2679</v>
      </c>
      <c r="E676" s="53" t="s">
        <v>75</v>
      </c>
      <c r="F676" s="54" t="s">
        <v>2725</v>
      </c>
      <c r="G676" s="54" t="s">
        <v>2726</v>
      </c>
      <c r="H676" s="56">
        <v>43370</v>
      </c>
      <c r="I676" s="56">
        <v>44101</v>
      </c>
      <c r="J676" s="57" t="str">
        <f>IF(Ugovori_OPULJP3[[#This Row],[DATUM ZAVRŠETKA OPERACIJE]]&gt;DATE(2024,12,31),"u provedbi","završen")</f>
        <v>završen</v>
      </c>
      <c r="K676" s="55" t="s">
        <v>2727</v>
      </c>
      <c r="L676" s="55" t="s">
        <v>36</v>
      </c>
      <c r="M676" s="58">
        <v>0.85</v>
      </c>
      <c r="N676" s="58">
        <v>0.15</v>
      </c>
      <c r="O676" s="59">
        <f>Ugovori_OPULJP3[[#This Row],[Bespovratna sredstva - Ukupno (EU+Nac) HRK
= Ukupna ugovorena vrijednost bespovratnih sredstava]]*Ugovori_OPULJP3[[#This Row],[EU STOPA SUFINANCIRANJA %
EU CO-FINANCING RATE %]]</f>
        <v>844363.02099999995</v>
      </c>
      <c r="P676" s="60">
        <f>Ugovori_OPULJP3[[#This Row],[Bespovratna sredstva - EU dio - HRK]]/7.5345</f>
        <v>112066.23146857787</v>
      </c>
      <c r="Q676" s="59">
        <f>Ugovori_OPULJP3[[#This Row],[Bespovratna sredstva - Ukupno (EU+Nac) HRK
= Ukupna ugovorena vrijednost bespovratnih sredstava]]*Ugovori_OPULJP3[[#This Row],[STOPA NACIONALNOG SUFINANCIRANJA %]]</f>
        <v>149005.239</v>
      </c>
      <c r="R676" s="60">
        <f>Ugovori_OPULJP3[[#This Row],[Bespovratna sredstva - Nacionalni dio - HRK]]/7.5345</f>
        <v>19776.393788572565</v>
      </c>
      <c r="S676" s="59">
        <v>993368.26</v>
      </c>
      <c r="T676" s="60">
        <f>Ugovori_OPULJP3[[#This Row],[Bespovratna sredstva - Ukupno (EU+Nac) HRK
= Ukupna ugovorena vrijednost bespovratnih sredstava]]/7.5345</f>
        <v>131842.62525715044</v>
      </c>
      <c r="U676" s="59">
        <v>0</v>
      </c>
      <c r="V676" s="60">
        <f>Ugovori_OPULJP3[[#This Row],[Javni doprinos korisnika - HRK]]/7.5345</f>
        <v>0</v>
      </c>
      <c r="W676" s="59">
        <v>0</v>
      </c>
      <c r="X676" s="60">
        <f>Ugovori_OPULJP3[[#This Row],[Privatni doprinos korisnika - HRK]]/7.5345</f>
        <v>0</v>
      </c>
      <c r="Y676" s="61">
        <v>993368.26</v>
      </c>
      <c r="Z676" s="62">
        <f>Ugovori_OPULJP3[[#This Row],[UKUPNI PRIHVATLJIVI IZDACI
TOTAL ELIGIBLE EXPENDITURE
= Bespovratna sredstva ukupno + doprinos korisnika
= Ukupni prihvatljivi troškovi
= Ukupna ugovorena vrijednost projekta HRK]]/7.5345</f>
        <v>131842.62525715044</v>
      </c>
      <c r="AA676" s="53" t="s">
        <v>37</v>
      </c>
      <c r="AB676" s="53" t="s">
        <v>752</v>
      </c>
      <c r="AC676" s="52" t="s">
        <v>2728</v>
      </c>
      <c r="AD676" s="52" t="s">
        <v>746</v>
      </c>
    </row>
    <row r="677" spans="1:30" ht="51" customHeight="1" x14ac:dyDescent="0.2">
      <c r="A677" s="50" t="s">
        <v>2729</v>
      </c>
      <c r="B677" s="51" t="s">
        <v>742</v>
      </c>
      <c r="C677" s="52" t="s">
        <v>743</v>
      </c>
      <c r="D677" s="52" t="s">
        <v>2679</v>
      </c>
      <c r="E677" s="53" t="s">
        <v>75</v>
      </c>
      <c r="F677" s="54" t="s">
        <v>2730</v>
      </c>
      <c r="G677" s="54" t="s">
        <v>2731</v>
      </c>
      <c r="H677" s="56">
        <v>43378</v>
      </c>
      <c r="I677" s="56">
        <v>44109</v>
      </c>
      <c r="J677" s="57" t="str">
        <f>IF(Ugovori_OPULJP3[[#This Row],[DATUM ZAVRŠETKA OPERACIJE]]&gt;DATE(2024,12,31),"u provedbi","završen")</f>
        <v>završen</v>
      </c>
      <c r="K677" s="55" t="s">
        <v>83</v>
      </c>
      <c r="L677" s="55" t="s">
        <v>83</v>
      </c>
      <c r="M677" s="58">
        <v>0.85</v>
      </c>
      <c r="N677" s="58">
        <v>0.15</v>
      </c>
      <c r="O677" s="59">
        <f>Ugovori_OPULJP3[[#This Row],[Bespovratna sredstva - Ukupno (EU+Nac) HRK
= Ukupna ugovorena vrijednost bespovratnih sredstava]]*Ugovori_OPULJP3[[#This Row],[EU STOPA SUFINANCIRANJA %
EU CO-FINANCING RATE %]]</f>
        <v>739823</v>
      </c>
      <c r="P677" s="60">
        <f>Ugovori_OPULJP3[[#This Row],[Bespovratna sredstva - EU dio - HRK]]/7.5345</f>
        <v>98191.386289733884</v>
      </c>
      <c r="Q677" s="59">
        <f>Ugovori_OPULJP3[[#This Row],[Bespovratna sredstva - Ukupno (EU+Nac) HRK
= Ukupna ugovorena vrijednost bespovratnih sredstava]]*Ugovori_OPULJP3[[#This Row],[STOPA NACIONALNOG SUFINANCIRANJA %]]</f>
        <v>130557</v>
      </c>
      <c r="R677" s="60">
        <f>Ugovori_OPULJP3[[#This Row],[Bespovratna sredstva - Nacionalni dio - HRK]]/7.5345</f>
        <v>17327.891698188334</v>
      </c>
      <c r="S677" s="59">
        <v>870380</v>
      </c>
      <c r="T677" s="60">
        <f>Ugovori_OPULJP3[[#This Row],[Bespovratna sredstva - Ukupno (EU+Nac) HRK
= Ukupna ugovorena vrijednost bespovratnih sredstava]]/7.5345</f>
        <v>115519.27798792222</v>
      </c>
      <c r="U677" s="59">
        <v>0</v>
      </c>
      <c r="V677" s="60">
        <f>Ugovori_OPULJP3[[#This Row],[Javni doprinos korisnika - HRK]]/7.5345</f>
        <v>0</v>
      </c>
      <c r="W677" s="59">
        <v>0</v>
      </c>
      <c r="X677" s="60">
        <f>Ugovori_OPULJP3[[#This Row],[Privatni doprinos korisnika - HRK]]/7.5345</f>
        <v>0</v>
      </c>
      <c r="Y677" s="61">
        <v>870380</v>
      </c>
      <c r="Z677" s="62">
        <f>Ugovori_OPULJP3[[#This Row],[UKUPNI PRIHVATLJIVI IZDACI
TOTAL ELIGIBLE EXPENDITURE
= Bespovratna sredstva ukupno + doprinos korisnika
= Ukupni prihvatljivi troškovi
= Ukupna ugovorena vrijednost projekta HRK]]/7.5345</f>
        <v>115519.27798792222</v>
      </c>
      <c r="AA677" s="53" t="s">
        <v>37</v>
      </c>
      <c r="AB677" s="53" t="s">
        <v>752</v>
      </c>
      <c r="AC677" s="52" t="s">
        <v>2732</v>
      </c>
      <c r="AD677" s="52" t="s">
        <v>746</v>
      </c>
    </row>
    <row r="678" spans="1:30" ht="51" customHeight="1" x14ac:dyDescent="0.2">
      <c r="A678" s="50" t="s">
        <v>2733</v>
      </c>
      <c r="B678" s="51" t="s">
        <v>742</v>
      </c>
      <c r="C678" s="52" t="s">
        <v>743</v>
      </c>
      <c r="D678" s="52" t="s">
        <v>2679</v>
      </c>
      <c r="E678" s="53" t="s">
        <v>75</v>
      </c>
      <c r="F678" s="54" t="s">
        <v>2734</v>
      </c>
      <c r="G678" s="71" t="s">
        <v>2735</v>
      </c>
      <c r="H678" s="56">
        <v>43370</v>
      </c>
      <c r="I678" s="56">
        <v>44192</v>
      </c>
      <c r="J678" s="57" t="str">
        <f>IF(Ugovori_OPULJP3[[#This Row],[DATUM ZAVRŠETKA OPERACIJE]]&gt;DATE(2024,12,31),"u provedbi","završen")</f>
        <v>završen</v>
      </c>
      <c r="K678" s="55" t="s">
        <v>153</v>
      </c>
      <c r="L678" s="55" t="s">
        <v>36</v>
      </c>
      <c r="M678" s="58">
        <v>0.85</v>
      </c>
      <c r="N678" s="58">
        <v>0.15</v>
      </c>
      <c r="O678" s="59">
        <f>Ugovori_OPULJP3[[#This Row],[Bespovratna sredstva - Ukupno (EU+Nac) HRK
= Ukupna ugovorena vrijednost bespovratnih sredstava]]*Ugovori_OPULJP3[[#This Row],[EU STOPA SUFINANCIRANJA %
EU CO-FINANCING RATE %]]</f>
        <v>831973.625</v>
      </c>
      <c r="P678" s="60">
        <f>Ugovori_OPULJP3[[#This Row],[Bespovratna sredstva - EU dio - HRK]]/7.5345</f>
        <v>110421.87603689694</v>
      </c>
      <c r="Q678" s="59">
        <f>Ugovori_OPULJP3[[#This Row],[Bespovratna sredstva - Ukupno (EU+Nac) HRK
= Ukupna ugovorena vrijednost bespovratnih sredstava]]*Ugovori_OPULJP3[[#This Row],[STOPA NACIONALNOG SUFINANCIRANJA %]]</f>
        <v>146818.875</v>
      </c>
      <c r="R678" s="60">
        <f>Ugovori_OPULJP3[[#This Row],[Bespovratna sredstva - Nacionalni dio - HRK]]/7.5345</f>
        <v>19486.213418275929</v>
      </c>
      <c r="S678" s="59">
        <v>978792.5</v>
      </c>
      <c r="T678" s="60">
        <f>Ugovori_OPULJP3[[#This Row],[Bespovratna sredstva - Ukupno (EU+Nac) HRK
= Ukupna ugovorena vrijednost bespovratnih sredstava]]/7.5345</f>
        <v>129908.08945517287</v>
      </c>
      <c r="U678" s="59">
        <v>0</v>
      </c>
      <c r="V678" s="60">
        <f>Ugovori_OPULJP3[[#This Row],[Javni doprinos korisnika - HRK]]/7.5345</f>
        <v>0</v>
      </c>
      <c r="W678" s="59">
        <v>0</v>
      </c>
      <c r="X678" s="60">
        <f>Ugovori_OPULJP3[[#This Row],[Privatni doprinos korisnika - HRK]]/7.5345</f>
        <v>0</v>
      </c>
      <c r="Y678" s="61">
        <v>978792.5</v>
      </c>
      <c r="Z678" s="62">
        <f>Ugovori_OPULJP3[[#This Row],[UKUPNI PRIHVATLJIVI IZDACI
TOTAL ELIGIBLE EXPENDITURE
= Bespovratna sredstva ukupno + doprinos korisnika
= Ukupni prihvatljivi troškovi
= Ukupna ugovorena vrijednost projekta HRK]]/7.5345</f>
        <v>129908.08945517287</v>
      </c>
      <c r="AA678" s="53" t="s">
        <v>37</v>
      </c>
      <c r="AB678" s="53" t="s">
        <v>752</v>
      </c>
      <c r="AC678" s="52" t="s">
        <v>2736</v>
      </c>
      <c r="AD678" s="52" t="s">
        <v>746</v>
      </c>
    </row>
    <row r="679" spans="1:30" ht="51" customHeight="1" x14ac:dyDescent="0.2">
      <c r="A679" s="50" t="s">
        <v>2737</v>
      </c>
      <c r="B679" s="51" t="s">
        <v>742</v>
      </c>
      <c r="C679" s="52" t="s">
        <v>743</v>
      </c>
      <c r="D679" s="52" t="s">
        <v>2679</v>
      </c>
      <c r="E679" s="53" t="s">
        <v>75</v>
      </c>
      <c r="F679" s="54" t="s">
        <v>2738</v>
      </c>
      <c r="G679" s="71" t="s">
        <v>2739</v>
      </c>
      <c r="H679" s="56">
        <v>43370</v>
      </c>
      <c r="I679" s="56">
        <v>44101</v>
      </c>
      <c r="J679" s="57" t="str">
        <f>IF(Ugovori_OPULJP3[[#This Row],[DATUM ZAVRŠETKA OPERACIJE]]&gt;DATE(2024,12,31),"u provedbi","završen")</f>
        <v>završen</v>
      </c>
      <c r="K679" s="55" t="s">
        <v>248</v>
      </c>
      <c r="L679" s="55" t="s">
        <v>248</v>
      </c>
      <c r="M679" s="58">
        <v>0.85</v>
      </c>
      <c r="N679" s="58">
        <v>0.15</v>
      </c>
      <c r="O679" s="59">
        <f>Ugovori_OPULJP3[[#This Row],[Bespovratna sredstva - Ukupno (EU+Nac) HRK
= Ukupna ugovorena vrijednost bespovratnih sredstava]]*Ugovori_OPULJP3[[#This Row],[EU STOPA SUFINANCIRANJA %
EU CO-FINANCING RATE %]]</f>
        <v>583870.15949999995</v>
      </c>
      <c r="P679" s="60">
        <f>Ugovori_OPULJP3[[#This Row],[Bespovratna sredstva - EU dio - HRK]]/7.5345</f>
        <v>77492.887318335648</v>
      </c>
      <c r="Q679" s="59">
        <f>Ugovori_OPULJP3[[#This Row],[Bespovratna sredstva - Ukupno (EU+Nac) HRK
= Ukupna ugovorena vrijednost bespovratnih sredstava]]*Ugovori_OPULJP3[[#This Row],[STOPA NACIONALNOG SUFINANCIRANJA %]]</f>
        <v>103035.91049999998</v>
      </c>
      <c r="R679" s="60">
        <f>Ugovori_OPULJP3[[#This Row],[Bespovratna sredstva - Nacionalni dio - HRK]]/7.5345</f>
        <v>13675.215409118055</v>
      </c>
      <c r="S679" s="59">
        <v>686906.07</v>
      </c>
      <c r="T679" s="60">
        <f>Ugovori_OPULJP3[[#This Row],[Bespovratna sredstva - Ukupno (EU+Nac) HRK
= Ukupna ugovorena vrijednost bespovratnih sredstava]]/7.5345</f>
        <v>91168.102727453705</v>
      </c>
      <c r="U679" s="59">
        <v>0</v>
      </c>
      <c r="V679" s="60">
        <f>Ugovori_OPULJP3[[#This Row],[Javni doprinos korisnika - HRK]]/7.5345</f>
        <v>0</v>
      </c>
      <c r="W679" s="59">
        <v>0</v>
      </c>
      <c r="X679" s="60">
        <f>Ugovori_OPULJP3[[#This Row],[Privatni doprinos korisnika - HRK]]/7.5345</f>
        <v>0</v>
      </c>
      <c r="Y679" s="61">
        <v>686906.07</v>
      </c>
      <c r="Z679" s="62">
        <f>Ugovori_OPULJP3[[#This Row],[UKUPNI PRIHVATLJIVI IZDACI
TOTAL ELIGIBLE EXPENDITURE
= Bespovratna sredstva ukupno + doprinos korisnika
= Ukupni prihvatljivi troškovi
= Ukupna ugovorena vrijednost projekta HRK]]/7.5345</f>
        <v>91168.102727453705</v>
      </c>
      <c r="AA679" s="53" t="s">
        <v>37</v>
      </c>
      <c r="AB679" s="53" t="s">
        <v>752</v>
      </c>
      <c r="AC679" s="52" t="s">
        <v>2740</v>
      </c>
      <c r="AD679" s="52" t="s">
        <v>746</v>
      </c>
    </row>
    <row r="680" spans="1:30" ht="51" customHeight="1" x14ac:dyDescent="0.2">
      <c r="A680" s="50" t="s">
        <v>2741</v>
      </c>
      <c r="B680" s="51" t="s">
        <v>742</v>
      </c>
      <c r="C680" s="52" t="s">
        <v>743</v>
      </c>
      <c r="D680" s="52" t="s">
        <v>2679</v>
      </c>
      <c r="E680" s="53" t="s">
        <v>75</v>
      </c>
      <c r="F680" s="54" t="s">
        <v>2742</v>
      </c>
      <c r="G680" s="54" t="s">
        <v>2743</v>
      </c>
      <c r="H680" s="56">
        <v>43370</v>
      </c>
      <c r="I680" s="56">
        <v>43765</v>
      </c>
      <c r="J680" s="57" t="str">
        <f>IF(Ugovori_OPULJP3[[#This Row],[DATUM ZAVRŠETKA OPERACIJE]]&gt;DATE(2024,12,31),"u provedbi","završen")</f>
        <v>završen</v>
      </c>
      <c r="K680" s="55" t="s">
        <v>210</v>
      </c>
      <c r="L680" s="55" t="s">
        <v>210</v>
      </c>
      <c r="M680" s="58">
        <v>0.85</v>
      </c>
      <c r="N680" s="58">
        <v>0.15</v>
      </c>
      <c r="O680" s="59">
        <f>Ugovori_OPULJP3[[#This Row],[Bespovratna sredstva - Ukupno (EU+Nac) HRK
= Ukupna ugovorena vrijednost bespovratnih sredstava]]*Ugovori_OPULJP3[[#This Row],[EU STOPA SUFINANCIRANJA %
EU CO-FINANCING RATE %]]</f>
        <v>509373.97499999998</v>
      </c>
      <c r="P680" s="60">
        <f>Ugovori_OPULJP3[[#This Row],[Bespovratna sredstva - EU dio - HRK]]/7.5345</f>
        <v>67605.544495321519</v>
      </c>
      <c r="Q680" s="59">
        <f>Ugovori_OPULJP3[[#This Row],[Bespovratna sredstva - Ukupno (EU+Nac) HRK
= Ukupna ugovorena vrijednost bespovratnih sredstava]]*Ugovori_OPULJP3[[#This Row],[STOPA NACIONALNOG SUFINANCIRANJA %]]</f>
        <v>89889.524999999994</v>
      </c>
      <c r="R680" s="60">
        <f>Ugovori_OPULJP3[[#This Row],[Bespovratna sredstva - Nacionalni dio - HRK]]/7.5345</f>
        <v>11930.390205056738</v>
      </c>
      <c r="S680" s="59">
        <v>599263.5</v>
      </c>
      <c r="T680" s="60">
        <f>Ugovori_OPULJP3[[#This Row],[Bespovratna sredstva - Ukupno (EU+Nac) HRK
= Ukupna ugovorena vrijednost bespovratnih sredstava]]/7.5345</f>
        <v>79535.93470037826</v>
      </c>
      <c r="U680" s="59">
        <v>0</v>
      </c>
      <c r="V680" s="60">
        <f>Ugovori_OPULJP3[[#This Row],[Javni doprinos korisnika - HRK]]/7.5345</f>
        <v>0</v>
      </c>
      <c r="W680" s="59">
        <v>0</v>
      </c>
      <c r="X680" s="60">
        <f>Ugovori_OPULJP3[[#This Row],[Privatni doprinos korisnika - HRK]]/7.5345</f>
        <v>0</v>
      </c>
      <c r="Y680" s="61">
        <v>599263.5</v>
      </c>
      <c r="Z680" s="62">
        <f>Ugovori_OPULJP3[[#This Row],[UKUPNI PRIHVATLJIVI IZDACI
TOTAL ELIGIBLE EXPENDITURE
= Bespovratna sredstva ukupno + doprinos korisnika
= Ukupni prihvatljivi troškovi
= Ukupna ugovorena vrijednost projekta HRK]]/7.5345</f>
        <v>79535.93470037826</v>
      </c>
      <c r="AA680" s="53" t="s">
        <v>37</v>
      </c>
      <c r="AB680" s="53" t="s">
        <v>752</v>
      </c>
      <c r="AC680" s="52" t="s">
        <v>2744</v>
      </c>
      <c r="AD680" s="52" t="s">
        <v>746</v>
      </c>
    </row>
    <row r="681" spans="1:30" ht="51" customHeight="1" x14ac:dyDescent="0.2">
      <c r="A681" s="50" t="s">
        <v>2745</v>
      </c>
      <c r="B681" s="51" t="s">
        <v>742</v>
      </c>
      <c r="C681" s="52" t="s">
        <v>743</v>
      </c>
      <c r="D681" s="52" t="s">
        <v>2679</v>
      </c>
      <c r="E681" s="53" t="s">
        <v>75</v>
      </c>
      <c r="F681" s="54" t="s">
        <v>2746</v>
      </c>
      <c r="G681" s="54" t="s">
        <v>2747</v>
      </c>
      <c r="H681" s="56">
        <v>43370</v>
      </c>
      <c r="I681" s="56">
        <v>44466</v>
      </c>
      <c r="J681" s="57" t="str">
        <f>IF(Ugovori_OPULJP3[[#This Row],[DATUM ZAVRŠETKA OPERACIJE]]&gt;DATE(2024,12,31),"u provedbi","završen")</f>
        <v>završen</v>
      </c>
      <c r="K681" s="55" t="s">
        <v>83</v>
      </c>
      <c r="L681" s="55" t="s">
        <v>83</v>
      </c>
      <c r="M681" s="58">
        <v>0.85</v>
      </c>
      <c r="N681" s="58">
        <v>0.15</v>
      </c>
      <c r="O681" s="59">
        <f>Ugovori_OPULJP3[[#This Row],[Bespovratna sredstva - Ukupno (EU+Nac) HRK
= Ukupna ugovorena vrijednost bespovratnih sredstava]]*Ugovori_OPULJP3[[#This Row],[EU STOPA SUFINANCIRANJA %
EU CO-FINANCING RATE %]]</f>
        <v>1272546.8999999999</v>
      </c>
      <c r="P681" s="60">
        <f>Ugovori_OPULJP3[[#This Row],[Bespovratna sredstva - EU dio - HRK]]/7.5345</f>
        <v>168895.99840732629</v>
      </c>
      <c r="Q681" s="59">
        <f>Ugovori_OPULJP3[[#This Row],[Bespovratna sredstva - Ukupno (EU+Nac) HRK
= Ukupna ugovorena vrijednost bespovratnih sredstava]]*Ugovori_OPULJP3[[#This Row],[STOPA NACIONALNOG SUFINANCIRANJA %]]</f>
        <v>224567.1</v>
      </c>
      <c r="R681" s="60">
        <f>Ugovori_OPULJP3[[#This Row],[Bespovratna sredstva - Nacionalni dio - HRK]]/7.5345</f>
        <v>29805.176189528171</v>
      </c>
      <c r="S681" s="59">
        <v>1497114</v>
      </c>
      <c r="T681" s="60">
        <f>Ugovori_OPULJP3[[#This Row],[Bespovratna sredstva - Ukupno (EU+Nac) HRK
= Ukupna ugovorena vrijednost bespovratnih sredstava]]/7.5345</f>
        <v>198701.17459685446</v>
      </c>
      <c r="U681" s="59">
        <v>0</v>
      </c>
      <c r="V681" s="60">
        <f>Ugovori_OPULJP3[[#This Row],[Javni doprinos korisnika - HRK]]/7.5345</f>
        <v>0</v>
      </c>
      <c r="W681" s="59">
        <v>0</v>
      </c>
      <c r="X681" s="60">
        <f>Ugovori_OPULJP3[[#This Row],[Privatni doprinos korisnika - HRK]]/7.5345</f>
        <v>0</v>
      </c>
      <c r="Y681" s="61">
        <v>1497114</v>
      </c>
      <c r="Z681" s="62">
        <f>Ugovori_OPULJP3[[#This Row],[UKUPNI PRIHVATLJIVI IZDACI
TOTAL ELIGIBLE EXPENDITURE
= Bespovratna sredstva ukupno + doprinos korisnika
= Ukupni prihvatljivi troškovi
= Ukupna ugovorena vrijednost projekta HRK]]/7.5345</f>
        <v>198701.17459685446</v>
      </c>
      <c r="AA681" s="53" t="s">
        <v>37</v>
      </c>
      <c r="AB681" s="53" t="s">
        <v>752</v>
      </c>
      <c r="AC681" s="52" t="s">
        <v>2748</v>
      </c>
      <c r="AD681" s="52" t="s">
        <v>746</v>
      </c>
    </row>
    <row r="682" spans="1:30" ht="51" customHeight="1" x14ac:dyDescent="0.2">
      <c r="A682" s="50" t="s">
        <v>2749</v>
      </c>
      <c r="B682" s="51" t="s">
        <v>742</v>
      </c>
      <c r="C682" s="52" t="s">
        <v>743</v>
      </c>
      <c r="D682" s="52" t="s">
        <v>2679</v>
      </c>
      <c r="E682" s="53" t="s">
        <v>75</v>
      </c>
      <c r="F682" s="54" t="s">
        <v>2750</v>
      </c>
      <c r="G682" s="54" t="s">
        <v>602</v>
      </c>
      <c r="H682" s="56">
        <v>43370</v>
      </c>
      <c r="I682" s="56">
        <v>44466</v>
      </c>
      <c r="J682" s="57" t="str">
        <f>IF(Ugovori_OPULJP3[[#This Row],[DATUM ZAVRŠETKA OPERACIJE]]&gt;DATE(2024,12,31),"u provedbi","završen")</f>
        <v>završen</v>
      </c>
      <c r="K682" s="55" t="s">
        <v>593</v>
      </c>
      <c r="L682" s="55" t="s">
        <v>593</v>
      </c>
      <c r="M682" s="58">
        <v>0.85</v>
      </c>
      <c r="N682" s="58">
        <v>0.15</v>
      </c>
      <c r="O682" s="59">
        <f>Ugovori_OPULJP3[[#This Row],[Bespovratna sredstva - Ukupno (EU+Nac) HRK
= Ukupna ugovorena vrijednost bespovratnih sredstava]]*Ugovori_OPULJP3[[#This Row],[EU STOPA SUFINANCIRANJA %
EU CO-FINANCING RATE %]]</f>
        <v>1275000</v>
      </c>
      <c r="P682" s="60">
        <f>Ugovori_OPULJP3[[#This Row],[Bespovratna sredstva - EU dio - HRK]]/7.5345</f>
        <v>169221.5807286482</v>
      </c>
      <c r="Q682" s="59">
        <f>Ugovori_OPULJP3[[#This Row],[Bespovratna sredstva - Ukupno (EU+Nac) HRK
= Ukupna ugovorena vrijednost bespovratnih sredstava]]*Ugovori_OPULJP3[[#This Row],[STOPA NACIONALNOG SUFINANCIRANJA %]]</f>
        <v>225000</v>
      </c>
      <c r="R682" s="60">
        <f>Ugovori_OPULJP3[[#This Row],[Bespovratna sredstva - Nacionalni dio - HRK]]/7.5345</f>
        <v>29862.631893290862</v>
      </c>
      <c r="S682" s="59">
        <v>1500000</v>
      </c>
      <c r="T682" s="60">
        <f>Ugovori_OPULJP3[[#This Row],[Bespovratna sredstva - Ukupno (EU+Nac) HRK
= Ukupna ugovorena vrijednost bespovratnih sredstava]]/7.5345</f>
        <v>199084.21262193908</v>
      </c>
      <c r="U682" s="59">
        <v>784791.05</v>
      </c>
      <c r="V682" s="60">
        <f>Ugovori_OPULJP3[[#This Row],[Javni doprinos korisnika - HRK]]/7.5345</f>
        <v>104159.67217466321</v>
      </c>
      <c r="W682" s="59">
        <v>0</v>
      </c>
      <c r="X682" s="60">
        <f>Ugovori_OPULJP3[[#This Row],[Privatni doprinos korisnika - HRK]]/7.5345</f>
        <v>0</v>
      </c>
      <c r="Y682" s="61">
        <v>2284791.0499999998</v>
      </c>
      <c r="Z682" s="62">
        <f>Ugovori_OPULJP3[[#This Row],[UKUPNI PRIHVATLJIVI IZDACI
TOTAL ELIGIBLE EXPENDITURE
= Bespovratna sredstva ukupno + doprinos korisnika
= Ukupni prihvatljivi troškovi
= Ukupna ugovorena vrijednost projekta HRK]]/7.5345</f>
        <v>303243.88479660224</v>
      </c>
      <c r="AA682" s="53" t="s">
        <v>37</v>
      </c>
      <c r="AB682" s="53" t="s">
        <v>752</v>
      </c>
      <c r="AC682" s="52" t="s">
        <v>2751</v>
      </c>
      <c r="AD682" s="52" t="s">
        <v>746</v>
      </c>
    </row>
    <row r="683" spans="1:30" ht="51" customHeight="1" x14ac:dyDescent="0.2">
      <c r="A683" s="50" t="s">
        <v>2752</v>
      </c>
      <c r="B683" s="51" t="s">
        <v>742</v>
      </c>
      <c r="C683" s="52" t="s">
        <v>743</v>
      </c>
      <c r="D683" s="52" t="s">
        <v>2679</v>
      </c>
      <c r="E683" s="53" t="s">
        <v>75</v>
      </c>
      <c r="F683" s="54" t="s">
        <v>2753</v>
      </c>
      <c r="G683" s="54" t="s">
        <v>2754</v>
      </c>
      <c r="H683" s="56">
        <v>43370</v>
      </c>
      <c r="I683" s="56">
        <v>43917</v>
      </c>
      <c r="J683" s="57" t="str">
        <f>IF(Ugovori_OPULJP3[[#This Row],[DATUM ZAVRŠETKA OPERACIJE]]&gt;DATE(2024,12,31),"u provedbi","završen")</f>
        <v>završen</v>
      </c>
      <c r="K683" s="55" t="s">
        <v>332</v>
      </c>
      <c r="L683" s="55" t="s">
        <v>332</v>
      </c>
      <c r="M683" s="58">
        <v>0.85</v>
      </c>
      <c r="N683" s="58">
        <v>0.15</v>
      </c>
      <c r="O683" s="59">
        <f>Ugovori_OPULJP3[[#This Row],[Bespovratna sredstva - Ukupno (EU+Nac) HRK
= Ukupna ugovorena vrijednost bespovratnih sredstava]]*Ugovori_OPULJP3[[#This Row],[EU STOPA SUFINANCIRANJA %
EU CO-FINANCING RATE %]]</f>
        <v>688005.80999999994</v>
      </c>
      <c r="P683" s="60">
        <f>Ugovori_OPULJP3[[#This Row],[Bespovratna sredstva - EU dio - HRK]]/7.5345</f>
        <v>91314.063308779601</v>
      </c>
      <c r="Q683" s="59">
        <f>Ugovori_OPULJP3[[#This Row],[Bespovratna sredstva - Ukupno (EU+Nac) HRK
= Ukupna ugovorena vrijednost bespovratnih sredstava]]*Ugovori_OPULJP3[[#This Row],[STOPA NACIONALNOG SUFINANCIRANJA %]]</f>
        <v>121412.79</v>
      </c>
      <c r="R683" s="60">
        <f>Ugovori_OPULJP3[[#This Row],[Bespovratna sredstva - Nacionalni dio - HRK]]/7.5345</f>
        <v>16114.246466255225</v>
      </c>
      <c r="S683" s="59">
        <v>809418.6</v>
      </c>
      <c r="T683" s="60">
        <f>Ugovori_OPULJP3[[#This Row],[Bespovratna sredstva - Ukupno (EU+Nac) HRK
= Ukupna ugovorena vrijednost bespovratnih sredstava]]/7.5345</f>
        <v>107428.30977503482</v>
      </c>
      <c r="U683" s="59">
        <v>0</v>
      </c>
      <c r="V683" s="60">
        <f>Ugovori_OPULJP3[[#This Row],[Javni doprinos korisnika - HRK]]/7.5345</f>
        <v>0</v>
      </c>
      <c r="W683" s="59">
        <v>0</v>
      </c>
      <c r="X683" s="60">
        <f>Ugovori_OPULJP3[[#This Row],[Privatni doprinos korisnika - HRK]]/7.5345</f>
        <v>0</v>
      </c>
      <c r="Y683" s="61">
        <v>809418.6</v>
      </c>
      <c r="Z683" s="62">
        <f>Ugovori_OPULJP3[[#This Row],[UKUPNI PRIHVATLJIVI IZDACI
TOTAL ELIGIBLE EXPENDITURE
= Bespovratna sredstva ukupno + doprinos korisnika
= Ukupni prihvatljivi troškovi
= Ukupna ugovorena vrijednost projekta HRK]]/7.5345</f>
        <v>107428.30977503482</v>
      </c>
      <c r="AA683" s="53" t="s">
        <v>37</v>
      </c>
      <c r="AB683" s="53" t="s">
        <v>752</v>
      </c>
      <c r="AC683" s="52" t="s">
        <v>2755</v>
      </c>
      <c r="AD683" s="52" t="s">
        <v>746</v>
      </c>
    </row>
    <row r="684" spans="1:30" ht="51" customHeight="1" x14ac:dyDescent="0.2">
      <c r="A684" s="50" t="s">
        <v>2756</v>
      </c>
      <c r="B684" s="51" t="s">
        <v>742</v>
      </c>
      <c r="C684" s="52" t="s">
        <v>743</v>
      </c>
      <c r="D684" s="52" t="s">
        <v>2679</v>
      </c>
      <c r="E684" s="53" t="s">
        <v>75</v>
      </c>
      <c r="F684" s="54" t="s">
        <v>2757</v>
      </c>
      <c r="G684" s="71" t="s">
        <v>2758</v>
      </c>
      <c r="H684" s="56">
        <v>43370</v>
      </c>
      <c r="I684" s="56">
        <v>44101</v>
      </c>
      <c r="J684" s="57" t="str">
        <f>IF(Ugovori_OPULJP3[[#This Row],[DATUM ZAVRŠETKA OPERACIJE]]&gt;DATE(2024,12,31),"u provedbi","završen")</f>
        <v>završen</v>
      </c>
      <c r="K684" s="55" t="s">
        <v>153</v>
      </c>
      <c r="L684" s="55" t="s">
        <v>36</v>
      </c>
      <c r="M684" s="58">
        <v>0.85</v>
      </c>
      <c r="N684" s="58">
        <v>0.15</v>
      </c>
      <c r="O684" s="59">
        <f>Ugovori_OPULJP3[[#This Row],[Bespovratna sredstva - Ukupno (EU+Nac) HRK
= Ukupna ugovorena vrijednost bespovratnih sredstava]]*Ugovori_OPULJP3[[#This Row],[EU STOPA SUFINANCIRANJA %
EU CO-FINANCING RATE %]]</f>
        <v>849490</v>
      </c>
      <c r="P684" s="60">
        <f>Ugovori_OPULJP3[[#This Row],[Bespovratna sredstva - EU dio - HRK]]/7.5345</f>
        <v>112746.69852014068</v>
      </c>
      <c r="Q684" s="59">
        <f>Ugovori_OPULJP3[[#This Row],[Bespovratna sredstva - Ukupno (EU+Nac) HRK
= Ukupna ugovorena vrijednost bespovratnih sredstava]]*Ugovori_OPULJP3[[#This Row],[STOPA NACIONALNOG SUFINANCIRANJA %]]</f>
        <v>149910</v>
      </c>
      <c r="R684" s="60">
        <f>Ugovori_OPULJP3[[#This Row],[Bespovratna sredstva - Nacionalni dio - HRK]]/7.5345</f>
        <v>19896.476209436591</v>
      </c>
      <c r="S684" s="59">
        <v>999400</v>
      </c>
      <c r="T684" s="60">
        <f>Ugovori_OPULJP3[[#This Row],[Bespovratna sredstva - Ukupno (EU+Nac) HRK
= Ukupna ugovorena vrijednost bespovratnih sredstava]]/7.5345</f>
        <v>132643.17472957727</v>
      </c>
      <c r="U684" s="59">
        <v>0</v>
      </c>
      <c r="V684" s="60">
        <f>Ugovori_OPULJP3[[#This Row],[Javni doprinos korisnika - HRK]]/7.5345</f>
        <v>0</v>
      </c>
      <c r="W684" s="59">
        <v>0</v>
      </c>
      <c r="X684" s="60">
        <f>Ugovori_OPULJP3[[#This Row],[Privatni doprinos korisnika - HRK]]/7.5345</f>
        <v>0</v>
      </c>
      <c r="Y684" s="61">
        <v>999400</v>
      </c>
      <c r="Z684" s="62">
        <f>Ugovori_OPULJP3[[#This Row],[UKUPNI PRIHVATLJIVI IZDACI
TOTAL ELIGIBLE EXPENDITURE
= Bespovratna sredstva ukupno + doprinos korisnika
= Ukupni prihvatljivi troškovi
= Ukupna ugovorena vrijednost projekta HRK]]/7.5345</f>
        <v>132643.17472957727</v>
      </c>
      <c r="AA684" s="53" t="s">
        <v>37</v>
      </c>
      <c r="AB684" s="53" t="s">
        <v>752</v>
      </c>
      <c r="AC684" s="52" t="s">
        <v>2759</v>
      </c>
      <c r="AD684" s="52" t="s">
        <v>746</v>
      </c>
    </row>
    <row r="685" spans="1:30" ht="51" customHeight="1" x14ac:dyDescent="0.2">
      <c r="A685" s="50" t="s">
        <v>2760</v>
      </c>
      <c r="B685" s="51" t="s">
        <v>742</v>
      </c>
      <c r="C685" s="52" t="s">
        <v>743</v>
      </c>
      <c r="D685" s="52" t="s">
        <v>2679</v>
      </c>
      <c r="E685" s="53" t="s">
        <v>75</v>
      </c>
      <c r="F685" s="54" t="s">
        <v>2761</v>
      </c>
      <c r="G685" s="54" t="s">
        <v>2762</v>
      </c>
      <c r="H685" s="56">
        <v>43455</v>
      </c>
      <c r="I685" s="56">
        <v>44186</v>
      </c>
      <c r="J685" s="57" t="str">
        <f>IF(Ugovori_OPULJP3[[#This Row],[DATUM ZAVRŠETKA OPERACIJE]]&gt;DATE(2024,12,31),"u provedbi","završen")</f>
        <v>završen</v>
      </c>
      <c r="K685" s="55" t="s">
        <v>2763</v>
      </c>
      <c r="L685" s="55" t="s">
        <v>36</v>
      </c>
      <c r="M685" s="58">
        <v>0.85</v>
      </c>
      <c r="N685" s="58">
        <v>0.15</v>
      </c>
      <c r="O685" s="59">
        <f>Ugovori_OPULJP3[[#This Row],[Bespovratna sredstva - Ukupno (EU+Nac) HRK
= Ukupna ugovorena vrijednost bespovratnih sredstava]]*Ugovori_OPULJP3[[#This Row],[EU STOPA SUFINANCIRANJA %
EU CO-FINANCING RATE %]]</f>
        <v>835550</v>
      </c>
      <c r="P685" s="60">
        <f>Ugovori_OPULJP3[[#This Row],[Bespovratna sredstva - EU dio - HRK]]/7.5345</f>
        <v>110896.54257084079</v>
      </c>
      <c r="Q685" s="59">
        <f>Ugovori_OPULJP3[[#This Row],[Bespovratna sredstva - Ukupno (EU+Nac) HRK
= Ukupna ugovorena vrijednost bespovratnih sredstava]]*Ugovori_OPULJP3[[#This Row],[STOPA NACIONALNOG SUFINANCIRANJA %]]</f>
        <v>147450</v>
      </c>
      <c r="R685" s="60">
        <f>Ugovori_OPULJP3[[#This Row],[Bespovratna sredstva - Nacionalni dio - HRK]]/7.5345</f>
        <v>19569.978100736611</v>
      </c>
      <c r="S685" s="59">
        <v>983000</v>
      </c>
      <c r="T685" s="60">
        <f>Ugovori_OPULJP3[[#This Row],[Bespovratna sredstva - Ukupno (EU+Nac) HRK
= Ukupna ugovorena vrijednost bespovratnih sredstava]]/7.5345</f>
        <v>130466.5206715774</v>
      </c>
      <c r="U685" s="59">
        <v>0</v>
      </c>
      <c r="V685" s="60">
        <f>Ugovori_OPULJP3[[#This Row],[Javni doprinos korisnika - HRK]]/7.5345</f>
        <v>0</v>
      </c>
      <c r="W685" s="59">
        <v>0</v>
      </c>
      <c r="X685" s="60">
        <f>Ugovori_OPULJP3[[#This Row],[Privatni doprinos korisnika - HRK]]/7.5345</f>
        <v>0</v>
      </c>
      <c r="Y685" s="61">
        <v>983000</v>
      </c>
      <c r="Z685" s="62">
        <f>Ugovori_OPULJP3[[#This Row],[UKUPNI PRIHVATLJIVI IZDACI
TOTAL ELIGIBLE EXPENDITURE
= Bespovratna sredstva ukupno + doprinos korisnika
= Ukupni prihvatljivi troškovi
= Ukupna ugovorena vrijednost projekta HRK]]/7.5345</f>
        <v>130466.5206715774</v>
      </c>
      <c r="AA685" s="53" t="s">
        <v>37</v>
      </c>
      <c r="AB685" s="53" t="s">
        <v>752</v>
      </c>
      <c r="AC685" s="52" t="s">
        <v>2723</v>
      </c>
      <c r="AD685" s="52" t="s">
        <v>746</v>
      </c>
    </row>
    <row r="686" spans="1:30" ht="51" customHeight="1" x14ac:dyDescent="0.2">
      <c r="A686" s="50" t="s">
        <v>2764</v>
      </c>
      <c r="B686" s="51" t="s">
        <v>742</v>
      </c>
      <c r="C686" s="52" t="s">
        <v>743</v>
      </c>
      <c r="D686" s="52" t="s">
        <v>2679</v>
      </c>
      <c r="E686" s="53" t="s">
        <v>75</v>
      </c>
      <c r="F686" s="54" t="s">
        <v>2765</v>
      </c>
      <c r="G686" s="54" t="s">
        <v>2766</v>
      </c>
      <c r="H686" s="56">
        <v>43455</v>
      </c>
      <c r="I686" s="56">
        <v>44186</v>
      </c>
      <c r="J686" s="57" t="str">
        <f>IF(Ugovori_OPULJP3[[#This Row],[DATUM ZAVRŠETKA OPERACIJE]]&gt;DATE(2024,12,31),"u provedbi","završen")</f>
        <v>završen</v>
      </c>
      <c r="K686" s="55" t="s">
        <v>2767</v>
      </c>
      <c r="L686" s="55" t="s">
        <v>78</v>
      </c>
      <c r="M686" s="58">
        <v>0.85</v>
      </c>
      <c r="N686" s="58">
        <v>0.15</v>
      </c>
      <c r="O686" s="59">
        <f>Ugovori_OPULJP3[[#This Row],[Bespovratna sredstva - Ukupno (EU+Nac) HRK
= Ukupna ugovorena vrijednost bespovratnih sredstava]]*Ugovori_OPULJP3[[#This Row],[EU STOPA SUFINANCIRANJA %
EU CO-FINANCING RATE %]]</f>
        <v>849294.5</v>
      </c>
      <c r="P686" s="60">
        <f>Ugovori_OPULJP3[[#This Row],[Bespovratna sredstva - EU dio - HRK]]/7.5345</f>
        <v>112720.75121109562</v>
      </c>
      <c r="Q686" s="59">
        <f>Ugovori_OPULJP3[[#This Row],[Bespovratna sredstva - Ukupno (EU+Nac) HRK
= Ukupna ugovorena vrijednost bespovratnih sredstava]]*Ugovori_OPULJP3[[#This Row],[STOPA NACIONALNOG SUFINANCIRANJA %]]</f>
        <v>149875.5</v>
      </c>
      <c r="R686" s="60">
        <f>Ugovori_OPULJP3[[#This Row],[Bespovratna sredstva - Nacionalni dio - HRK]]/7.5345</f>
        <v>19891.897272546285</v>
      </c>
      <c r="S686" s="59">
        <v>999170</v>
      </c>
      <c r="T686" s="60">
        <f>Ugovori_OPULJP3[[#This Row],[Bespovratna sredstva - Ukupno (EU+Nac) HRK
= Ukupna ugovorena vrijednost bespovratnih sredstava]]/7.5345</f>
        <v>132612.64848364191</v>
      </c>
      <c r="U686" s="59">
        <v>0</v>
      </c>
      <c r="V686" s="60">
        <f>Ugovori_OPULJP3[[#This Row],[Javni doprinos korisnika - HRK]]/7.5345</f>
        <v>0</v>
      </c>
      <c r="W686" s="59">
        <v>0</v>
      </c>
      <c r="X686" s="60">
        <f>Ugovori_OPULJP3[[#This Row],[Privatni doprinos korisnika - HRK]]/7.5345</f>
        <v>0</v>
      </c>
      <c r="Y686" s="61">
        <v>999170</v>
      </c>
      <c r="Z686" s="62">
        <f>Ugovori_OPULJP3[[#This Row],[UKUPNI PRIHVATLJIVI IZDACI
TOTAL ELIGIBLE EXPENDITURE
= Bespovratna sredstva ukupno + doprinos korisnika
= Ukupni prihvatljivi troškovi
= Ukupna ugovorena vrijednost projekta HRK]]/7.5345</f>
        <v>132612.64848364191</v>
      </c>
      <c r="AA686" s="53" t="s">
        <v>37</v>
      </c>
      <c r="AB686" s="53" t="s">
        <v>752</v>
      </c>
      <c r="AC686" s="52" t="s">
        <v>2768</v>
      </c>
      <c r="AD686" s="52" t="s">
        <v>746</v>
      </c>
    </row>
    <row r="687" spans="1:30" ht="51" customHeight="1" x14ac:dyDescent="0.2">
      <c r="A687" s="50" t="s">
        <v>2769</v>
      </c>
      <c r="B687" s="51" t="s">
        <v>742</v>
      </c>
      <c r="C687" s="52" t="s">
        <v>743</v>
      </c>
      <c r="D687" s="52" t="s">
        <v>2679</v>
      </c>
      <c r="E687" s="53" t="s">
        <v>75</v>
      </c>
      <c r="F687" s="54" t="s">
        <v>2770</v>
      </c>
      <c r="G687" s="54" t="s">
        <v>2771</v>
      </c>
      <c r="H687" s="56">
        <v>43467</v>
      </c>
      <c r="I687" s="56">
        <v>44198</v>
      </c>
      <c r="J687" s="57" t="str">
        <f>IF(Ugovori_OPULJP3[[#This Row],[DATUM ZAVRŠETKA OPERACIJE]]&gt;DATE(2024,12,31),"u provedbi","završen")</f>
        <v>završen</v>
      </c>
      <c r="K687" s="55" t="s">
        <v>2772</v>
      </c>
      <c r="L687" s="55" t="s">
        <v>78</v>
      </c>
      <c r="M687" s="58">
        <v>0.85</v>
      </c>
      <c r="N687" s="58">
        <v>0.15</v>
      </c>
      <c r="O687" s="59">
        <f>Ugovori_OPULJP3[[#This Row],[Bespovratna sredstva - Ukupno (EU+Nac) HRK
= Ukupna ugovorena vrijednost bespovratnih sredstava]]*Ugovori_OPULJP3[[#This Row],[EU STOPA SUFINANCIRANJA %
EU CO-FINANCING RATE %]]</f>
        <v>767720</v>
      </c>
      <c r="P687" s="60">
        <f>Ugovori_OPULJP3[[#This Row],[Bespovratna sredstva - EU dio - HRK]]/7.5345</f>
        <v>101893.9544760767</v>
      </c>
      <c r="Q687" s="59">
        <f>Ugovori_OPULJP3[[#This Row],[Bespovratna sredstva - Ukupno (EU+Nac) HRK
= Ukupna ugovorena vrijednost bespovratnih sredstava]]*Ugovori_OPULJP3[[#This Row],[STOPA NACIONALNOG SUFINANCIRANJA %]]</f>
        <v>135480</v>
      </c>
      <c r="R687" s="60">
        <f>Ugovori_OPULJP3[[#This Row],[Bespovratna sredstva - Nacionalni dio - HRK]]/7.5345</f>
        <v>17981.286084013536</v>
      </c>
      <c r="S687" s="59">
        <v>903200</v>
      </c>
      <c r="T687" s="60">
        <f>Ugovori_OPULJP3[[#This Row],[Bespovratna sredstva - Ukupno (EU+Nac) HRK
= Ukupna ugovorena vrijednost bespovratnih sredstava]]/7.5345</f>
        <v>119875.24056009024</v>
      </c>
      <c r="U687" s="59">
        <v>0</v>
      </c>
      <c r="V687" s="60">
        <f>Ugovori_OPULJP3[[#This Row],[Javni doprinos korisnika - HRK]]/7.5345</f>
        <v>0</v>
      </c>
      <c r="W687" s="59">
        <v>0</v>
      </c>
      <c r="X687" s="60">
        <f>Ugovori_OPULJP3[[#This Row],[Privatni doprinos korisnika - HRK]]/7.5345</f>
        <v>0</v>
      </c>
      <c r="Y687" s="61">
        <v>903200</v>
      </c>
      <c r="Z687" s="62">
        <f>Ugovori_OPULJP3[[#This Row],[UKUPNI PRIHVATLJIVI IZDACI
TOTAL ELIGIBLE EXPENDITURE
= Bespovratna sredstva ukupno + doprinos korisnika
= Ukupni prihvatljivi troškovi
= Ukupna ugovorena vrijednost projekta HRK]]/7.5345</f>
        <v>119875.24056009024</v>
      </c>
      <c r="AA687" s="53" t="s">
        <v>37</v>
      </c>
      <c r="AB687" s="53" t="s">
        <v>752</v>
      </c>
      <c r="AC687" s="52" t="s">
        <v>2773</v>
      </c>
      <c r="AD687" s="52" t="s">
        <v>746</v>
      </c>
    </row>
    <row r="688" spans="1:30" ht="51" customHeight="1" x14ac:dyDescent="0.2">
      <c r="A688" s="50" t="s">
        <v>2774</v>
      </c>
      <c r="B688" s="51" t="s">
        <v>742</v>
      </c>
      <c r="C688" s="52" t="s">
        <v>743</v>
      </c>
      <c r="D688" s="52" t="s">
        <v>2679</v>
      </c>
      <c r="E688" s="53" t="s">
        <v>75</v>
      </c>
      <c r="F688" s="54" t="s">
        <v>2775</v>
      </c>
      <c r="G688" s="54" t="s">
        <v>2776</v>
      </c>
      <c r="H688" s="56">
        <v>43455</v>
      </c>
      <c r="I688" s="56">
        <v>44186</v>
      </c>
      <c r="J688" s="57" t="str">
        <f>IF(Ugovori_OPULJP3[[#This Row],[DATUM ZAVRŠETKA OPERACIJE]]&gt;DATE(2024,12,31),"u provedbi","završen")</f>
        <v>završen</v>
      </c>
      <c r="K688" s="55" t="s">
        <v>2687</v>
      </c>
      <c r="L688" s="55" t="s">
        <v>36</v>
      </c>
      <c r="M688" s="58">
        <v>0.85</v>
      </c>
      <c r="N688" s="58">
        <v>0.15</v>
      </c>
      <c r="O688" s="59">
        <f>Ugovori_OPULJP3[[#This Row],[Bespovratna sredstva - Ukupno (EU+Nac) HRK
= Ukupna ugovorena vrijednost bespovratnih sredstava]]*Ugovori_OPULJP3[[#This Row],[EU STOPA SUFINANCIRANJA %
EU CO-FINANCING RATE %]]</f>
        <v>845920</v>
      </c>
      <c r="P688" s="60">
        <f>Ugovori_OPULJP3[[#This Row],[Bespovratna sredstva - EU dio - HRK]]/7.5345</f>
        <v>112272.87809410047</v>
      </c>
      <c r="Q688" s="59">
        <f>Ugovori_OPULJP3[[#This Row],[Bespovratna sredstva - Ukupno (EU+Nac) HRK
= Ukupna ugovorena vrijednost bespovratnih sredstava]]*Ugovori_OPULJP3[[#This Row],[STOPA NACIONALNOG SUFINANCIRANJA %]]</f>
        <v>149280</v>
      </c>
      <c r="R688" s="60">
        <f>Ugovori_OPULJP3[[#This Row],[Bespovratna sredstva - Nacionalni dio - HRK]]/7.5345</f>
        <v>19812.860840135378</v>
      </c>
      <c r="S688" s="59">
        <v>995200</v>
      </c>
      <c r="T688" s="60">
        <f>Ugovori_OPULJP3[[#This Row],[Bespovratna sredstva - Ukupno (EU+Nac) HRK
= Ukupna ugovorena vrijednost bespovratnih sredstava]]/7.5345</f>
        <v>132085.73893423585</v>
      </c>
      <c r="U688" s="59">
        <v>0</v>
      </c>
      <c r="V688" s="60">
        <f>Ugovori_OPULJP3[[#This Row],[Javni doprinos korisnika - HRK]]/7.5345</f>
        <v>0</v>
      </c>
      <c r="W688" s="59">
        <v>0</v>
      </c>
      <c r="X688" s="60">
        <f>Ugovori_OPULJP3[[#This Row],[Privatni doprinos korisnika - HRK]]/7.5345</f>
        <v>0</v>
      </c>
      <c r="Y688" s="61">
        <v>995200</v>
      </c>
      <c r="Z688" s="62">
        <f>Ugovori_OPULJP3[[#This Row],[UKUPNI PRIHVATLJIVI IZDACI
TOTAL ELIGIBLE EXPENDITURE
= Bespovratna sredstva ukupno + doprinos korisnika
= Ukupni prihvatljivi troškovi
= Ukupna ugovorena vrijednost projekta HRK]]/7.5345</f>
        <v>132085.73893423585</v>
      </c>
      <c r="AA688" s="53" t="s">
        <v>37</v>
      </c>
      <c r="AB688" s="53" t="s">
        <v>752</v>
      </c>
      <c r="AC688" s="52" t="s">
        <v>2777</v>
      </c>
      <c r="AD688" s="52" t="s">
        <v>746</v>
      </c>
    </row>
    <row r="689" spans="1:30" ht="51" customHeight="1" x14ac:dyDescent="0.2">
      <c r="A689" s="50" t="s">
        <v>2778</v>
      </c>
      <c r="B689" s="51" t="s">
        <v>742</v>
      </c>
      <c r="C689" s="52" t="s">
        <v>743</v>
      </c>
      <c r="D689" s="52" t="s">
        <v>2679</v>
      </c>
      <c r="E689" s="53" t="s">
        <v>75</v>
      </c>
      <c r="F689" s="54" t="s">
        <v>2779</v>
      </c>
      <c r="G689" s="54" t="s">
        <v>2780</v>
      </c>
      <c r="H689" s="56">
        <v>43455</v>
      </c>
      <c r="I689" s="56">
        <v>44186</v>
      </c>
      <c r="J689" s="57" t="str">
        <f>IF(Ugovori_OPULJP3[[#This Row],[DATUM ZAVRŠETKA OPERACIJE]]&gt;DATE(2024,12,31),"u provedbi","završen")</f>
        <v>završen</v>
      </c>
      <c r="K689" s="55" t="s">
        <v>2763</v>
      </c>
      <c r="L689" s="55" t="s">
        <v>36</v>
      </c>
      <c r="M689" s="58">
        <v>0.85</v>
      </c>
      <c r="N689" s="58">
        <v>0.15</v>
      </c>
      <c r="O689" s="59">
        <f>Ugovori_OPULJP3[[#This Row],[Bespovratna sredstva - Ukupno (EU+Nac) HRK
= Ukupna ugovorena vrijednost bespovratnih sredstava]]*Ugovori_OPULJP3[[#This Row],[EU STOPA SUFINANCIRANJA %
EU CO-FINANCING RATE %]]</f>
        <v>846612.32499999995</v>
      </c>
      <c r="P689" s="60">
        <f>Ugovori_OPULJP3[[#This Row],[Bespovratna sredstva - EU dio - HRK]]/7.5345</f>
        <v>112364.76541243611</v>
      </c>
      <c r="Q689" s="59">
        <f>Ugovori_OPULJP3[[#This Row],[Bespovratna sredstva - Ukupno (EU+Nac) HRK
= Ukupna ugovorena vrijednost bespovratnih sredstava]]*Ugovori_OPULJP3[[#This Row],[STOPA NACIONALNOG SUFINANCIRANJA %]]</f>
        <v>149402.17499999999</v>
      </c>
      <c r="R689" s="60">
        <f>Ugovori_OPULJP3[[#This Row],[Bespovratna sredstva - Nacionalni dio - HRK]]/7.5345</f>
        <v>19829.07624925343</v>
      </c>
      <c r="S689" s="59">
        <v>996014.5</v>
      </c>
      <c r="T689" s="60">
        <f>Ugovori_OPULJP3[[#This Row],[Bespovratna sredstva - Ukupno (EU+Nac) HRK
= Ukupna ugovorena vrijednost bespovratnih sredstava]]/7.5345</f>
        <v>132193.84166168954</v>
      </c>
      <c r="U689" s="59">
        <v>0</v>
      </c>
      <c r="V689" s="60">
        <f>Ugovori_OPULJP3[[#This Row],[Javni doprinos korisnika - HRK]]/7.5345</f>
        <v>0</v>
      </c>
      <c r="W689" s="59">
        <v>0</v>
      </c>
      <c r="X689" s="60">
        <f>Ugovori_OPULJP3[[#This Row],[Privatni doprinos korisnika - HRK]]/7.5345</f>
        <v>0</v>
      </c>
      <c r="Y689" s="61">
        <v>996014.5</v>
      </c>
      <c r="Z689" s="62">
        <f>Ugovori_OPULJP3[[#This Row],[UKUPNI PRIHVATLJIVI IZDACI
TOTAL ELIGIBLE EXPENDITURE
= Bespovratna sredstva ukupno + doprinos korisnika
= Ukupni prihvatljivi troškovi
= Ukupna ugovorena vrijednost projekta HRK]]/7.5345</f>
        <v>132193.84166168954</v>
      </c>
      <c r="AA689" s="53" t="s">
        <v>37</v>
      </c>
      <c r="AB689" s="53" t="s">
        <v>752</v>
      </c>
      <c r="AC689" s="52" t="s">
        <v>2781</v>
      </c>
      <c r="AD689" s="52" t="s">
        <v>746</v>
      </c>
    </row>
    <row r="690" spans="1:30" ht="51" customHeight="1" x14ac:dyDescent="0.2">
      <c r="A690" s="50" t="s">
        <v>2782</v>
      </c>
      <c r="B690" s="51" t="s">
        <v>742</v>
      </c>
      <c r="C690" s="52" t="s">
        <v>743</v>
      </c>
      <c r="D690" s="52" t="s">
        <v>2679</v>
      </c>
      <c r="E690" s="53" t="s">
        <v>75</v>
      </c>
      <c r="F690" s="54" t="s">
        <v>2783</v>
      </c>
      <c r="G690" s="54" t="s">
        <v>2784</v>
      </c>
      <c r="H690" s="56">
        <v>43455</v>
      </c>
      <c r="I690" s="56">
        <v>44186</v>
      </c>
      <c r="J690" s="57" t="str">
        <f>IF(Ugovori_OPULJP3[[#This Row],[DATUM ZAVRŠETKA OPERACIJE]]&gt;DATE(2024,12,31),"u provedbi","završen")</f>
        <v>završen</v>
      </c>
      <c r="K690" s="55" t="s">
        <v>83</v>
      </c>
      <c r="L690" s="55" t="s">
        <v>83</v>
      </c>
      <c r="M690" s="58">
        <v>0.85</v>
      </c>
      <c r="N690" s="58">
        <v>0.15</v>
      </c>
      <c r="O690" s="59">
        <f>Ugovori_OPULJP3[[#This Row],[Bespovratna sredstva - Ukupno (EU+Nac) HRK
= Ukupna ugovorena vrijednost bespovratnih sredstava]]*Ugovori_OPULJP3[[#This Row],[EU STOPA SUFINANCIRANJA %
EU CO-FINANCING RATE %]]</f>
        <v>834105</v>
      </c>
      <c r="P690" s="60">
        <f>Ugovori_OPULJP3[[#This Row],[Bespovratna sredstva - EU dio - HRK]]/7.5345</f>
        <v>110704.75811268165</v>
      </c>
      <c r="Q690" s="59">
        <f>Ugovori_OPULJP3[[#This Row],[Bespovratna sredstva - Ukupno (EU+Nac) HRK
= Ukupna ugovorena vrijednost bespovratnih sredstava]]*Ugovori_OPULJP3[[#This Row],[STOPA NACIONALNOG SUFINANCIRANJA %]]</f>
        <v>147195</v>
      </c>
      <c r="R690" s="60">
        <f>Ugovori_OPULJP3[[#This Row],[Bespovratna sredstva - Nacionalni dio - HRK]]/7.5345</f>
        <v>19536.133784590882</v>
      </c>
      <c r="S690" s="59">
        <v>981300</v>
      </c>
      <c r="T690" s="60">
        <f>Ugovori_OPULJP3[[#This Row],[Bespovratna sredstva - Ukupno (EU+Nac) HRK
= Ukupna ugovorena vrijednost bespovratnih sredstava]]/7.5345</f>
        <v>130240.89189727254</v>
      </c>
      <c r="U690" s="59">
        <v>0</v>
      </c>
      <c r="V690" s="60">
        <f>Ugovori_OPULJP3[[#This Row],[Javni doprinos korisnika - HRK]]/7.5345</f>
        <v>0</v>
      </c>
      <c r="W690" s="59">
        <v>0</v>
      </c>
      <c r="X690" s="60">
        <f>Ugovori_OPULJP3[[#This Row],[Privatni doprinos korisnika - HRK]]/7.5345</f>
        <v>0</v>
      </c>
      <c r="Y690" s="61">
        <v>981300</v>
      </c>
      <c r="Z690" s="62">
        <f>Ugovori_OPULJP3[[#This Row],[UKUPNI PRIHVATLJIVI IZDACI
TOTAL ELIGIBLE EXPENDITURE
= Bespovratna sredstva ukupno + doprinos korisnika
= Ukupni prihvatljivi troškovi
= Ukupna ugovorena vrijednost projekta HRK]]/7.5345</f>
        <v>130240.89189727254</v>
      </c>
      <c r="AA690" s="53" t="s">
        <v>37</v>
      </c>
      <c r="AB690" s="53" t="s">
        <v>752</v>
      </c>
      <c r="AC690" s="52" t="s">
        <v>2785</v>
      </c>
      <c r="AD690" s="52" t="s">
        <v>746</v>
      </c>
    </row>
    <row r="691" spans="1:30" ht="51" customHeight="1" x14ac:dyDescent="0.2">
      <c r="A691" s="50" t="s">
        <v>2786</v>
      </c>
      <c r="B691" s="51" t="s">
        <v>742</v>
      </c>
      <c r="C691" s="52" t="s">
        <v>743</v>
      </c>
      <c r="D691" s="52" t="s">
        <v>2679</v>
      </c>
      <c r="E691" s="53" t="s">
        <v>75</v>
      </c>
      <c r="F691" s="54" t="s">
        <v>2787</v>
      </c>
      <c r="G691" s="54" t="s">
        <v>2788</v>
      </c>
      <c r="H691" s="56">
        <v>43455</v>
      </c>
      <c r="I691" s="56">
        <v>44551</v>
      </c>
      <c r="J691" s="57" t="str">
        <f>IF(Ugovori_OPULJP3[[#This Row],[DATUM ZAVRŠETKA OPERACIJE]]&gt;DATE(2024,12,31),"u provedbi","završen")</f>
        <v>završen</v>
      </c>
      <c r="K691" s="55" t="s">
        <v>154</v>
      </c>
      <c r="L691" s="55" t="s">
        <v>154</v>
      </c>
      <c r="M691" s="58">
        <v>0.85</v>
      </c>
      <c r="N691" s="58">
        <v>0.15</v>
      </c>
      <c r="O691" s="59">
        <f>Ugovori_OPULJP3[[#This Row],[Bespovratna sredstva - Ukupno (EU+Nac) HRK
= Ukupna ugovorena vrijednost bespovratnih sredstava]]*Ugovori_OPULJP3[[#This Row],[EU STOPA SUFINANCIRANJA %
EU CO-FINANCING RATE %]]</f>
        <v>1035736.1689999999</v>
      </c>
      <c r="P691" s="60">
        <f>Ugovori_OPULJP3[[#This Row],[Bespovratna sredstva - EU dio - HRK]]/7.5345</f>
        <v>137465.81312628574</v>
      </c>
      <c r="Q691" s="59">
        <f>Ugovori_OPULJP3[[#This Row],[Bespovratna sredstva - Ukupno (EU+Nac) HRK
= Ukupna ugovorena vrijednost bespovratnih sredstava]]*Ugovori_OPULJP3[[#This Row],[STOPA NACIONALNOG SUFINANCIRANJA %]]</f>
        <v>182776.97099999999</v>
      </c>
      <c r="R691" s="60">
        <f>Ugovori_OPULJP3[[#This Row],[Bespovratna sredstva - Nacionalni dio - HRK]]/7.5345</f>
        <v>24258.672904638661</v>
      </c>
      <c r="S691" s="59">
        <v>1218513.1399999999</v>
      </c>
      <c r="T691" s="60">
        <f>Ugovori_OPULJP3[[#This Row],[Bespovratna sredstva - Ukupno (EU+Nac) HRK
= Ukupna ugovorena vrijednost bespovratnih sredstava]]/7.5345</f>
        <v>161724.4860309244</v>
      </c>
      <c r="U691" s="59">
        <v>0</v>
      </c>
      <c r="V691" s="60">
        <f>Ugovori_OPULJP3[[#This Row],[Javni doprinos korisnika - HRK]]/7.5345</f>
        <v>0</v>
      </c>
      <c r="W691" s="59">
        <v>0</v>
      </c>
      <c r="X691" s="60">
        <f>Ugovori_OPULJP3[[#This Row],[Privatni doprinos korisnika - HRK]]/7.5345</f>
        <v>0</v>
      </c>
      <c r="Y691" s="61">
        <v>1218513.1399999999</v>
      </c>
      <c r="Z691" s="62">
        <f>Ugovori_OPULJP3[[#This Row],[UKUPNI PRIHVATLJIVI IZDACI
TOTAL ELIGIBLE EXPENDITURE
= Bespovratna sredstva ukupno + doprinos korisnika
= Ukupni prihvatljivi troškovi
= Ukupna ugovorena vrijednost projekta HRK]]/7.5345</f>
        <v>161724.4860309244</v>
      </c>
      <c r="AA691" s="53" t="s">
        <v>37</v>
      </c>
      <c r="AB691" s="53" t="s">
        <v>752</v>
      </c>
      <c r="AC691" s="52" t="s">
        <v>2789</v>
      </c>
      <c r="AD691" s="52" t="s">
        <v>746</v>
      </c>
    </row>
    <row r="692" spans="1:30" ht="51" customHeight="1" x14ac:dyDescent="0.2">
      <c r="A692" s="50" t="s">
        <v>2790</v>
      </c>
      <c r="B692" s="51" t="s">
        <v>742</v>
      </c>
      <c r="C692" s="52" t="s">
        <v>743</v>
      </c>
      <c r="D692" s="52" t="s">
        <v>2679</v>
      </c>
      <c r="E692" s="53" t="s">
        <v>75</v>
      </c>
      <c r="F692" s="54" t="s">
        <v>2791</v>
      </c>
      <c r="G692" s="54" t="s">
        <v>2792</v>
      </c>
      <c r="H692" s="56">
        <v>43461</v>
      </c>
      <c r="I692" s="56">
        <v>44192</v>
      </c>
      <c r="J692" s="57" t="str">
        <f>IF(Ugovori_OPULJP3[[#This Row],[DATUM ZAVRŠETKA OPERACIJE]]&gt;DATE(2024,12,31),"u provedbi","završen")</f>
        <v>završen</v>
      </c>
      <c r="K692" s="55" t="s">
        <v>243</v>
      </c>
      <c r="L692" s="55" t="s">
        <v>243</v>
      </c>
      <c r="M692" s="58">
        <v>0.85</v>
      </c>
      <c r="N692" s="58">
        <v>0.15</v>
      </c>
      <c r="O692" s="59">
        <f>Ugovori_OPULJP3[[#This Row],[Bespovratna sredstva - Ukupno (EU+Nac) HRK
= Ukupna ugovorena vrijednost bespovratnih sredstava]]*Ugovori_OPULJP3[[#This Row],[EU STOPA SUFINANCIRANJA %
EU CO-FINANCING RATE %]]</f>
        <v>710498</v>
      </c>
      <c r="P692" s="60">
        <f>Ugovori_OPULJP3[[#This Row],[Bespovratna sredstva - EU dio - HRK]]/7.5345</f>
        <v>94299.289932974978</v>
      </c>
      <c r="Q692" s="59">
        <f>Ugovori_OPULJP3[[#This Row],[Bespovratna sredstva - Ukupno (EU+Nac) HRK
= Ukupna ugovorena vrijednost bespovratnih sredstava]]*Ugovori_OPULJP3[[#This Row],[STOPA NACIONALNOG SUFINANCIRANJA %]]</f>
        <v>125382</v>
      </c>
      <c r="R692" s="60">
        <f>Ugovori_OPULJP3[[#This Row],[Bespovratna sredstva - Nacionalni dio - HRK]]/7.5345</f>
        <v>16641.051164642642</v>
      </c>
      <c r="S692" s="59">
        <v>835880</v>
      </c>
      <c r="T692" s="60">
        <f>Ugovori_OPULJP3[[#This Row],[Bespovratna sredstva - Ukupno (EU+Nac) HRK
= Ukupna ugovorena vrijednost bespovratnih sredstava]]/7.5345</f>
        <v>110940.34109761762</v>
      </c>
      <c r="U692" s="59">
        <v>0</v>
      </c>
      <c r="V692" s="60">
        <f>Ugovori_OPULJP3[[#This Row],[Javni doprinos korisnika - HRK]]/7.5345</f>
        <v>0</v>
      </c>
      <c r="W692" s="59">
        <v>0</v>
      </c>
      <c r="X692" s="60">
        <f>Ugovori_OPULJP3[[#This Row],[Privatni doprinos korisnika - HRK]]/7.5345</f>
        <v>0</v>
      </c>
      <c r="Y692" s="61">
        <v>835880</v>
      </c>
      <c r="Z692" s="62">
        <f>Ugovori_OPULJP3[[#This Row],[UKUPNI PRIHVATLJIVI IZDACI
TOTAL ELIGIBLE EXPENDITURE
= Bespovratna sredstva ukupno + doprinos korisnika
= Ukupni prihvatljivi troškovi
= Ukupna ugovorena vrijednost projekta HRK]]/7.5345</f>
        <v>110940.34109761762</v>
      </c>
      <c r="AA692" s="53" t="s">
        <v>37</v>
      </c>
      <c r="AB692" s="53" t="s">
        <v>752</v>
      </c>
      <c r="AC692" s="52" t="s">
        <v>2793</v>
      </c>
      <c r="AD692" s="52" t="s">
        <v>746</v>
      </c>
    </row>
    <row r="693" spans="1:30" ht="51" customHeight="1" x14ac:dyDescent="0.2">
      <c r="A693" s="50" t="s">
        <v>2794</v>
      </c>
      <c r="B693" s="51" t="s">
        <v>742</v>
      </c>
      <c r="C693" s="52" t="s">
        <v>743</v>
      </c>
      <c r="D693" s="52" t="s">
        <v>2679</v>
      </c>
      <c r="E693" s="53" t="s">
        <v>75</v>
      </c>
      <c r="F693" s="54" t="s">
        <v>2795</v>
      </c>
      <c r="G693" s="54" t="s">
        <v>2796</v>
      </c>
      <c r="H693" s="56">
        <v>43480</v>
      </c>
      <c r="I693" s="56">
        <v>44150</v>
      </c>
      <c r="J693" s="57" t="str">
        <f>IF(Ugovori_OPULJP3[[#This Row],[DATUM ZAVRŠETKA OPERACIJE]]&gt;DATE(2024,12,31),"u provedbi","završen")</f>
        <v>završen</v>
      </c>
      <c r="K693" s="55" t="s">
        <v>243</v>
      </c>
      <c r="L693" s="55" t="s">
        <v>243</v>
      </c>
      <c r="M693" s="58">
        <v>0.85</v>
      </c>
      <c r="N693" s="58">
        <v>0.15</v>
      </c>
      <c r="O693" s="59">
        <f>Ugovori_OPULJP3[[#This Row],[Bespovratna sredstva - Ukupno (EU+Nac) HRK
= Ukupna ugovorena vrijednost bespovratnih sredstava]]*Ugovori_OPULJP3[[#This Row],[EU STOPA SUFINANCIRANJA %
EU CO-FINANCING RATE %]]</f>
        <v>1275000</v>
      </c>
      <c r="P693" s="60">
        <f>Ugovori_OPULJP3[[#This Row],[Bespovratna sredstva - EU dio - HRK]]/7.5345</f>
        <v>169221.5807286482</v>
      </c>
      <c r="Q693" s="59">
        <f>Ugovori_OPULJP3[[#This Row],[Bespovratna sredstva - Ukupno (EU+Nac) HRK
= Ukupna ugovorena vrijednost bespovratnih sredstava]]*Ugovori_OPULJP3[[#This Row],[STOPA NACIONALNOG SUFINANCIRANJA %]]</f>
        <v>225000</v>
      </c>
      <c r="R693" s="60">
        <f>Ugovori_OPULJP3[[#This Row],[Bespovratna sredstva - Nacionalni dio - HRK]]/7.5345</f>
        <v>29862.631893290862</v>
      </c>
      <c r="S693" s="59">
        <v>1500000</v>
      </c>
      <c r="T693" s="60">
        <f>Ugovori_OPULJP3[[#This Row],[Bespovratna sredstva - Ukupno (EU+Nac) HRK
= Ukupna ugovorena vrijednost bespovratnih sredstava]]/7.5345</f>
        <v>199084.21262193908</v>
      </c>
      <c r="U693" s="59">
        <v>0</v>
      </c>
      <c r="V693" s="60">
        <f>Ugovori_OPULJP3[[#This Row],[Javni doprinos korisnika - HRK]]/7.5345</f>
        <v>0</v>
      </c>
      <c r="W693" s="59">
        <v>0</v>
      </c>
      <c r="X693" s="60">
        <f>Ugovori_OPULJP3[[#This Row],[Privatni doprinos korisnika - HRK]]/7.5345</f>
        <v>0</v>
      </c>
      <c r="Y693" s="61">
        <v>1500000</v>
      </c>
      <c r="Z693" s="62">
        <f>Ugovori_OPULJP3[[#This Row],[UKUPNI PRIHVATLJIVI IZDACI
TOTAL ELIGIBLE EXPENDITURE
= Bespovratna sredstva ukupno + doprinos korisnika
= Ukupni prihvatljivi troškovi
= Ukupna ugovorena vrijednost projekta HRK]]/7.5345</f>
        <v>199084.21262193908</v>
      </c>
      <c r="AA693" s="53" t="s">
        <v>37</v>
      </c>
      <c r="AB693" s="53" t="s">
        <v>752</v>
      </c>
      <c r="AC693" s="52" t="s">
        <v>2797</v>
      </c>
      <c r="AD693" s="52" t="s">
        <v>746</v>
      </c>
    </row>
    <row r="694" spans="1:30" ht="51" customHeight="1" x14ac:dyDescent="0.2">
      <c r="A694" s="50" t="s">
        <v>2798</v>
      </c>
      <c r="B694" s="51" t="s">
        <v>742</v>
      </c>
      <c r="C694" s="52" t="s">
        <v>743</v>
      </c>
      <c r="D694" s="52" t="s">
        <v>2679</v>
      </c>
      <c r="E694" s="53" t="s">
        <v>75</v>
      </c>
      <c r="F694" s="54" t="s">
        <v>2799</v>
      </c>
      <c r="G694" s="54" t="s">
        <v>2800</v>
      </c>
      <c r="H694" s="56">
        <v>43455</v>
      </c>
      <c r="I694" s="56">
        <v>44186</v>
      </c>
      <c r="J694" s="57" t="str">
        <f>IF(Ugovori_OPULJP3[[#This Row],[DATUM ZAVRŠETKA OPERACIJE]]&gt;DATE(2024,12,31),"u provedbi","završen")</f>
        <v>završen</v>
      </c>
      <c r="K694" s="55" t="s">
        <v>154</v>
      </c>
      <c r="L694" s="55" t="s">
        <v>154</v>
      </c>
      <c r="M694" s="58">
        <v>0.85</v>
      </c>
      <c r="N694" s="58">
        <v>0.15</v>
      </c>
      <c r="O694" s="59">
        <f>Ugovori_OPULJP3[[#This Row],[Bespovratna sredstva - Ukupno (EU+Nac) HRK
= Ukupna ugovorena vrijednost bespovratnih sredstava]]*Ugovori_OPULJP3[[#This Row],[EU STOPA SUFINANCIRANJA %
EU CO-FINANCING RATE %]]</f>
        <v>680014.90049999999</v>
      </c>
      <c r="P694" s="60">
        <f>Ugovori_OPULJP3[[#This Row],[Bespovratna sredstva - EU dio - HRK]]/7.5345</f>
        <v>90253.487358152488</v>
      </c>
      <c r="Q694" s="59">
        <f>Ugovori_OPULJP3[[#This Row],[Bespovratna sredstva - Ukupno (EU+Nac) HRK
= Ukupna ugovorena vrijednost bespovratnih sredstava]]*Ugovori_OPULJP3[[#This Row],[STOPA NACIONALNOG SUFINANCIRANJA %]]</f>
        <v>120002.6295</v>
      </c>
      <c r="R694" s="60">
        <f>Ugovori_OPULJP3[[#This Row],[Bespovratna sredstva - Nacionalni dio - HRK]]/7.5345</f>
        <v>15927.086004379851</v>
      </c>
      <c r="S694" s="59">
        <v>800017.53</v>
      </c>
      <c r="T694" s="60">
        <f>Ugovori_OPULJP3[[#This Row],[Bespovratna sredstva - Ukupno (EU+Nac) HRK
= Ukupna ugovorena vrijednost bespovratnih sredstava]]/7.5345</f>
        <v>106180.57336253235</v>
      </c>
      <c r="U694" s="59">
        <v>0</v>
      </c>
      <c r="V694" s="60">
        <f>Ugovori_OPULJP3[[#This Row],[Javni doprinos korisnika - HRK]]/7.5345</f>
        <v>0</v>
      </c>
      <c r="W694" s="59">
        <v>0</v>
      </c>
      <c r="X694" s="60">
        <f>Ugovori_OPULJP3[[#This Row],[Privatni doprinos korisnika - HRK]]/7.5345</f>
        <v>0</v>
      </c>
      <c r="Y694" s="61">
        <v>800017.53</v>
      </c>
      <c r="Z694" s="62">
        <f>Ugovori_OPULJP3[[#This Row],[UKUPNI PRIHVATLJIVI IZDACI
TOTAL ELIGIBLE EXPENDITURE
= Bespovratna sredstva ukupno + doprinos korisnika
= Ukupni prihvatljivi troškovi
= Ukupna ugovorena vrijednost projekta HRK]]/7.5345</f>
        <v>106180.57336253235</v>
      </c>
      <c r="AA694" s="53" t="s">
        <v>37</v>
      </c>
      <c r="AB694" s="53" t="s">
        <v>752</v>
      </c>
      <c r="AC694" s="52" t="s">
        <v>2801</v>
      </c>
      <c r="AD694" s="52" t="s">
        <v>746</v>
      </c>
    </row>
    <row r="695" spans="1:30" ht="51" customHeight="1" x14ac:dyDescent="0.2">
      <c r="A695" s="50" t="s">
        <v>2802</v>
      </c>
      <c r="B695" s="51" t="s">
        <v>742</v>
      </c>
      <c r="C695" s="52" t="s">
        <v>743</v>
      </c>
      <c r="D695" s="52" t="s">
        <v>2679</v>
      </c>
      <c r="E695" s="53" t="s">
        <v>75</v>
      </c>
      <c r="F695" s="54" t="s">
        <v>2803</v>
      </c>
      <c r="G695" s="54" t="s">
        <v>2804</v>
      </c>
      <c r="H695" s="56">
        <v>43455</v>
      </c>
      <c r="I695" s="56">
        <v>44186</v>
      </c>
      <c r="J695" s="57" t="str">
        <f>IF(Ugovori_OPULJP3[[#This Row],[DATUM ZAVRŠETKA OPERACIJE]]&gt;DATE(2024,12,31),"u provedbi","završen")</f>
        <v>završen</v>
      </c>
      <c r="K695" s="55" t="s">
        <v>332</v>
      </c>
      <c r="L695" s="55" t="s">
        <v>332</v>
      </c>
      <c r="M695" s="58">
        <v>0.85</v>
      </c>
      <c r="N695" s="58">
        <v>0.15</v>
      </c>
      <c r="O695" s="59">
        <f>Ugovori_OPULJP3[[#This Row],[Bespovratna sredstva - Ukupno (EU+Nac) HRK
= Ukupna ugovorena vrijednost bespovratnih sredstava]]*Ugovori_OPULJP3[[#This Row],[EU STOPA SUFINANCIRANJA %
EU CO-FINANCING RATE %]]</f>
        <v>849012.69099999999</v>
      </c>
      <c r="P695" s="60">
        <f>Ugovori_OPULJP3[[#This Row],[Bespovratna sredstva - EU dio - HRK]]/7.5345</f>
        <v>112683.3487291791</v>
      </c>
      <c r="Q695" s="59">
        <f>Ugovori_OPULJP3[[#This Row],[Bespovratna sredstva - Ukupno (EU+Nac) HRK
= Ukupna ugovorena vrijednost bespovratnih sredstava]]*Ugovori_OPULJP3[[#This Row],[STOPA NACIONALNOG SUFINANCIRANJA %]]</f>
        <v>149825.769</v>
      </c>
      <c r="R695" s="60">
        <f>Ugovori_OPULJP3[[#This Row],[Bespovratna sredstva - Nacionalni dio - HRK]]/7.5345</f>
        <v>19885.296834561017</v>
      </c>
      <c r="S695" s="59">
        <v>998838.46</v>
      </c>
      <c r="T695" s="60">
        <f>Ugovori_OPULJP3[[#This Row],[Bespovratna sredstva - Ukupno (EU+Nac) HRK
= Ukupna ugovorena vrijednost bespovratnih sredstava]]/7.5345</f>
        <v>132568.64556374011</v>
      </c>
      <c r="U695" s="59">
        <v>0</v>
      </c>
      <c r="V695" s="60">
        <f>Ugovori_OPULJP3[[#This Row],[Javni doprinos korisnika - HRK]]/7.5345</f>
        <v>0</v>
      </c>
      <c r="W695" s="59">
        <v>0</v>
      </c>
      <c r="X695" s="60">
        <f>Ugovori_OPULJP3[[#This Row],[Privatni doprinos korisnika - HRK]]/7.5345</f>
        <v>0</v>
      </c>
      <c r="Y695" s="61">
        <v>998838.46</v>
      </c>
      <c r="Z695" s="62">
        <f>Ugovori_OPULJP3[[#This Row],[UKUPNI PRIHVATLJIVI IZDACI
TOTAL ELIGIBLE EXPENDITURE
= Bespovratna sredstva ukupno + doprinos korisnika
= Ukupni prihvatljivi troškovi
= Ukupna ugovorena vrijednost projekta HRK]]/7.5345</f>
        <v>132568.64556374011</v>
      </c>
      <c r="AA695" s="53" t="s">
        <v>37</v>
      </c>
      <c r="AB695" s="53" t="s">
        <v>752</v>
      </c>
      <c r="AC695" s="52" t="s">
        <v>2805</v>
      </c>
      <c r="AD695" s="52" t="s">
        <v>746</v>
      </c>
    </row>
    <row r="696" spans="1:30" ht="51" customHeight="1" x14ac:dyDescent="0.2">
      <c r="A696" s="50" t="s">
        <v>2806</v>
      </c>
      <c r="B696" s="51" t="s">
        <v>742</v>
      </c>
      <c r="C696" s="52" t="s">
        <v>743</v>
      </c>
      <c r="D696" s="52" t="s">
        <v>2679</v>
      </c>
      <c r="E696" s="53" t="s">
        <v>75</v>
      </c>
      <c r="F696" s="54" t="s">
        <v>2807</v>
      </c>
      <c r="G696" s="54" t="s">
        <v>2808</v>
      </c>
      <c r="H696" s="56">
        <v>43455</v>
      </c>
      <c r="I696" s="56">
        <v>44551</v>
      </c>
      <c r="J696" s="57" t="str">
        <f>IF(Ugovori_OPULJP3[[#This Row],[DATUM ZAVRŠETKA OPERACIJE]]&gt;DATE(2024,12,31),"u provedbi","završen")</f>
        <v>završen</v>
      </c>
      <c r="K696" s="55" t="s">
        <v>199</v>
      </c>
      <c r="L696" s="55" t="s">
        <v>199</v>
      </c>
      <c r="M696" s="58">
        <v>0.85</v>
      </c>
      <c r="N696" s="58">
        <v>0.15</v>
      </c>
      <c r="O696" s="59">
        <f>Ugovori_OPULJP3[[#This Row],[Bespovratna sredstva - Ukupno (EU+Nac) HRK
= Ukupna ugovorena vrijednost bespovratnih sredstava]]*Ugovori_OPULJP3[[#This Row],[EU STOPA SUFINANCIRANJA %
EU CO-FINANCING RATE %]]</f>
        <v>1268474.7285</v>
      </c>
      <c r="P696" s="60">
        <f>Ugovori_OPULJP3[[#This Row],[Bespovratna sredstva - EU dio - HRK]]/7.5345</f>
        <v>168355.52836950027</v>
      </c>
      <c r="Q696" s="59">
        <f>Ugovori_OPULJP3[[#This Row],[Bespovratna sredstva - Ukupno (EU+Nac) HRK
= Ukupna ugovorena vrijednost bespovratnih sredstava]]*Ugovori_OPULJP3[[#This Row],[STOPA NACIONALNOG SUFINANCIRANJA %]]</f>
        <v>223848.48149999999</v>
      </c>
      <c r="R696" s="60">
        <f>Ugovori_OPULJP3[[#This Row],[Bespovratna sredstva - Nacionalni dio - HRK]]/7.5345</f>
        <v>29709.799124029461</v>
      </c>
      <c r="S696" s="59">
        <v>1492323.21</v>
      </c>
      <c r="T696" s="60">
        <f>Ugovori_OPULJP3[[#This Row],[Bespovratna sredstva - Ukupno (EU+Nac) HRK
= Ukupna ugovorena vrijednost bespovratnih sredstava]]/7.5345</f>
        <v>198065.32749352974</v>
      </c>
      <c r="U696" s="59">
        <v>0</v>
      </c>
      <c r="V696" s="60">
        <f>Ugovori_OPULJP3[[#This Row],[Javni doprinos korisnika - HRK]]/7.5345</f>
        <v>0</v>
      </c>
      <c r="W696" s="59">
        <v>0</v>
      </c>
      <c r="X696" s="60">
        <f>Ugovori_OPULJP3[[#This Row],[Privatni doprinos korisnika - HRK]]/7.5345</f>
        <v>0</v>
      </c>
      <c r="Y696" s="61">
        <v>1492323.21</v>
      </c>
      <c r="Z696" s="62">
        <f>Ugovori_OPULJP3[[#This Row],[UKUPNI PRIHVATLJIVI IZDACI
TOTAL ELIGIBLE EXPENDITURE
= Bespovratna sredstva ukupno + doprinos korisnika
= Ukupni prihvatljivi troškovi
= Ukupna ugovorena vrijednost projekta HRK]]/7.5345</f>
        <v>198065.32749352974</v>
      </c>
      <c r="AA696" s="53" t="s">
        <v>37</v>
      </c>
      <c r="AB696" s="53" t="s">
        <v>752</v>
      </c>
      <c r="AC696" s="52" t="s">
        <v>2809</v>
      </c>
      <c r="AD696" s="52" t="s">
        <v>746</v>
      </c>
    </row>
    <row r="697" spans="1:30" ht="51" customHeight="1" x14ac:dyDescent="0.2">
      <c r="A697" s="50" t="s">
        <v>2810</v>
      </c>
      <c r="B697" s="51" t="s">
        <v>742</v>
      </c>
      <c r="C697" s="52" t="s">
        <v>743</v>
      </c>
      <c r="D697" s="52" t="s">
        <v>2679</v>
      </c>
      <c r="E697" s="53" t="s">
        <v>75</v>
      </c>
      <c r="F697" s="54" t="s">
        <v>2811</v>
      </c>
      <c r="G697" s="54" t="s">
        <v>2812</v>
      </c>
      <c r="H697" s="56">
        <v>43455</v>
      </c>
      <c r="I697" s="56">
        <v>44186</v>
      </c>
      <c r="J697" s="57" t="str">
        <f>IF(Ugovori_OPULJP3[[#This Row],[DATUM ZAVRŠETKA OPERACIJE]]&gt;DATE(2024,12,31),"u provedbi","završen")</f>
        <v>završen</v>
      </c>
      <c r="K697" s="55" t="s">
        <v>248</v>
      </c>
      <c r="L697" s="55" t="s">
        <v>248</v>
      </c>
      <c r="M697" s="58">
        <v>0.85</v>
      </c>
      <c r="N697" s="58">
        <v>0.15</v>
      </c>
      <c r="O697" s="59">
        <f>Ugovori_OPULJP3[[#This Row],[Bespovratna sredstva - Ukupno (EU+Nac) HRK
= Ukupna ugovorena vrijednost bespovratnih sredstava]]*Ugovori_OPULJP3[[#This Row],[EU STOPA SUFINANCIRANJA %
EU CO-FINANCING RATE %]]</f>
        <v>850000</v>
      </c>
      <c r="P697" s="60">
        <f>Ugovori_OPULJP3[[#This Row],[Bespovratna sredstva - EU dio - HRK]]/7.5345</f>
        <v>112814.38715243214</v>
      </c>
      <c r="Q697" s="59">
        <f>Ugovori_OPULJP3[[#This Row],[Bespovratna sredstva - Ukupno (EU+Nac) HRK
= Ukupna ugovorena vrijednost bespovratnih sredstava]]*Ugovori_OPULJP3[[#This Row],[STOPA NACIONALNOG SUFINANCIRANJA %]]</f>
        <v>150000</v>
      </c>
      <c r="R697" s="60">
        <f>Ugovori_OPULJP3[[#This Row],[Bespovratna sredstva - Nacionalni dio - HRK]]/7.5345</f>
        <v>19908.421262193908</v>
      </c>
      <c r="S697" s="59">
        <v>1000000</v>
      </c>
      <c r="T697" s="60">
        <f>Ugovori_OPULJP3[[#This Row],[Bespovratna sredstva - Ukupno (EU+Nac) HRK
= Ukupna ugovorena vrijednost bespovratnih sredstava]]/7.5345</f>
        <v>132722.80841462605</v>
      </c>
      <c r="U697" s="59">
        <v>0</v>
      </c>
      <c r="V697" s="60">
        <f>Ugovori_OPULJP3[[#This Row],[Javni doprinos korisnika - HRK]]/7.5345</f>
        <v>0</v>
      </c>
      <c r="W697" s="59">
        <v>0</v>
      </c>
      <c r="X697" s="60">
        <f>Ugovori_OPULJP3[[#This Row],[Privatni doprinos korisnika - HRK]]/7.5345</f>
        <v>0</v>
      </c>
      <c r="Y697" s="61">
        <v>1000000</v>
      </c>
      <c r="Z697" s="62">
        <f>Ugovori_OPULJP3[[#This Row],[UKUPNI PRIHVATLJIVI IZDACI
TOTAL ELIGIBLE EXPENDITURE
= Bespovratna sredstva ukupno + doprinos korisnika
= Ukupni prihvatljivi troškovi
= Ukupna ugovorena vrijednost projekta HRK]]/7.5345</f>
        <v>132722.80841462605</v>
      </c>
      <c r="AA697" s="53" t="s">
        <v>37</v>
      </c>
      <c r="AB697" s="53" t="s">
        <v>752</v>
      </c>
      <c r="AC697" s="52" t="s">
        <v>2813</v>
      </c>
      <c r="AD697" s="52" t="s">
        <v>746</v>
      </c>
    </row>
    <row r="698" spans="1:30" ht="51" customHeight="1" x14ac:dyDescent="0.2">
      <c r="A698" s="50" t="s">
        <v>2814</v>
      </c>
      <c r="B698" s="51" t="s">
        <v>742</v>
      </c>
      <c r="C698" s="52" t="s">
        <v>743</v>
      </c>
      <c r="D698" s="52" t="s">
        <v>2679</v>
      </c>
      <c r="E698" s="53" t="s">
        <v>75</v>
      </c>
      <c r="F698" s="54" t="s">
        <v>2815</v>
      </c>
      <c r="G698" s="54" t="s">
        <v>2816</v>
      </c>
      <c r="H698" s="56">
        <v>43455</v>
      </c>
      <c r="I698" s="56">
        <v>44186</v>
      </c>
      <c r="J698" s="57" t="str">
        <f>IF(Ugovori_OPULJP3[[#This Row],[DATUM ZAVRŠETKA OPERACIJE]]&gt;DATE(2024,12,31),"u provedbi","završen")</f>
        <v>završen</v>
      </c>
      <c r="K698" s="55" t="s">
        <v>337</v>
      </c>
      <c r="L698" s="55" t="s">
        <v>337</v>
      </c>
      <c r="M698" s="58">
        <v>0.85</v>
      </c>
      <c r="N698" s="58">
        <v>0.15</v>
      </c>
      <c r="O698" s="59">
        <f>Ugovori_OPULJP3[[#This Row],[Bespovratna sredstva - Ukupno (EU+Nac) HRK
= Ukupna ugovorena vrijednost bespovratnih sredstava]]*Ugovori_OPULJP3[[#This Row],[EU STOPA SUFINANCIRANJA %
EU CO-FINANCING RATE %]]</f>
        <v>847749.44649999996</v>
      </c>
      <c r="P698" s="60">
        <f>Ugovori_OPULJP3[[#This Row],[Bespovratna sredstva - EU dio - HRK]]/7.5345</f>
        <v>112515.68737142476</v>
      </c>
      <c r="Q698" s="59">
        <f>Ugovori_OPULJP3[[#This Row],[Bespovratna sredstva - Ukupno (EU+Nac) HRK
= Ukupna ugovorena vrijednost bespovratnih sredstava]]*Ugovori_OPULJP3[[#This Row],[STOPA NACIONALNOG SUFINANCIRANJA %]]</f>
        <v>149602.84349999999</v>
      </c>
      <c r="R698" s="60">
        <f>Ugovori_OPULJP3[[#This Row],[Bespovratna sredstva - Nacionalni dio - HRK]]/7.5345</f>
        <v>19855.709536133782</v>
      </c>
      <c r="S698" s="59">
        <v>997352.29</v>
      </c>
      <c r="T698" s="60">
        <f>Ugovori_OPULJP3[[#This Row],[Bespovratna sredstva - Ukupno (EU+Nac) HRK
= Ukupna ugovorena vrijednost bespovratnih sredstava]]/7.5345</f>
        <v>132371.39690755855</v>
      </c>
      <c r="U698" s="59">
        <v>0</v>
      </c>
      <c r="V698" s="60">
        <f>Ugovori_OPULJP3[[#This Row],[Javni doprinos korisnika - HRK]]/7.5345</f>
        <v>0</v>
      </c>
      <c r="W698" s="59">
        <v>0</v>
      </c>
      <c r="X698" s="60">
        <f>Ugovori_OPULJP3[[#This Row],[Privatni doprinos korisnika - HRK]]/7.5345</f>
        <v>0</v>
      </c>
      <c r="Y698" s="61">
        <v>997352.29</v>
      </c>
      <c r="Z698" s="62">
        <f>Ugovori_OPULJP3[[#This Row],[UKUPNI PRIHVATLJIVI IZDACI
TOTAL ELIGIBLE EXPENDITURE
= Bespovratna sredstva ukupno + doprinos korisnika
= Ukupni prihvatljivi troškovi
= Ukupna ugovorena vrijednost projekta HRK]]/7.5345</f>
        <v>132371.39690755855</v>
      </c>
      <c r="AA698" s="53" t="s">
        <v>37</v>
      </c>
      <c r="AB698" s="53" t="s">
        <v>752</v>
      </c>
      <c r="AC698" s="52" t="s">
        <v>2817</v>
      </c>
      <c r="AD698" s="52" t="s">
        <v>746</v>
      </c>
    </row>
    <row r="699" spans="1:30" ht="51" customHeight="1" x14ac:dyDescent="0.2">
      <c r="A699" s="50" t="s">
        <v>2818</v>
      </c>
      <c r="B699" s="51" t="s">
        <v>742</v>
      </c>
      <c r="C699" s="52" t="s">
        <v>743</v>
      </c>
      <c r="D699" s="52" t="s">
        <v>2679</v>
      </c>
      <c r="E699" s="53" t="s">
        <v>75</v>
      </c>
      <c r="F699" s="54" t="s">
        <v>2742</v>
      </c>
      <c r="G699" s="54" t="s">
        <v>2271</v>
      </c>
      <c r="H699" s="56">
        <v>43473</v>
      </c>
      <c r="I699" s="56">
        <v>44204</v>
      </c>
      <c r="J699" s="57" t="str">
        <f>IF(Ugovori_OPULJP3[[#This Row],[DATUM ZAVRŠETKA OPERACIJE]]&gt;DATE(2024,12,31),"u provedbi","završen")</f>
        <v>završen</v>
      </c>
      <c r="K699" s="55" t="s">
        <v>83</v>
      </c>
      <c r="L699" s="55" t="s">
        <v>83</v>
      </c>
      <c r="M699" s="58">
        <v>0.85</v>
      </c>
      <c r="N699" s="58">
        <v>0.15</v>
      </c>
      <c r="O699" s="59">
        <f>Ugovori_OPULJP3[[#This Row],[Bespovratna sredstva - Ukupno (EU+Nac) HRK
= Ukupna ugovorena vrijednost bespovratnih sredstava]]*Ugovori_OPULJP3[[#This Row],[EU STOPA SUFINANCIRANJA %
EU CO-FINANCING RATE %]]</f>
        <v>843801.79999999993</v>
      </c>
      <c r="P699" s="60">
        <f>Ugovori_OPULJP3[[#This Row],[Bespovratna sredstva - EU dio - HRK]]/7.5345</f>
        <v>111991.74464131659</v>
      </c>
      <c r="Q699" s="59">
        <f>Ugovori_OPULJP3[[#This Row],[Bespovratna sredstva - Ukupno (EU+Nac) HRK
= Ukupna ugovorena vrijednost bespovratnih sredstava]]*Ugovori_OPULJP3[[#This Row],[STOPA NACIONALNOG SUFINANCIRANJA %]]</f>
        <v>148906.19999999998</v>
      </c>
      <c r="R699" s="60">
        <f>Ugovori_OPULJP3[[#This Row],[Bespovratna sredstva - Nacionalni dio - HRK]]/7.5345</f>
        <v>19763.249054349988</v>
      </c>
      <c r="S699" s="59">
        <v>992708</v>
      </c>
      <c r="T699" s="60">
        <f>Ugovori_OPULJP3[[#This Row],[Bespovratna sredstva - Ukupno (EU+Nac) HRK
= Ukupna ugovorena vrijednost bespovratnih sredstava]]/7.5345</f>
        <v>131754.99369566661</v>
      </c>
      <c r="U699" s="59">
        <v>0</v>
      </c>
      <c r="V699" s="60">
        <f>Ugovori_OPULJP3[[#This Row],[Javni doprinos korisnika - HRK]]/7.5345</f>
        <v>0</v>
      </c>
      <c r="W699" s="59">
        <v>0</v>
      </c>
      <c r="X699" s="60">
        <f>Ugovori_OPULJP3[[#This Row],[Privatni doprinos korisnika - HRK]]/7.5345</f>
        <v>0</v>
      </c>
      <c r="Y699" s="61">
        <v>992708</v>
      </c>
      <c r="Z699" s="62">
        <f>Ugovori_OPULJP3[[#This Row],[UKUPNI PRIHVATLJIVI IZDACI
TOTAL ELIGIBLE EXPENDITURE
= Bespovratna sredstva ukupno + doprinos korisnika
= Ukupni prihvatljivi troškovi
= Ukupna ugovorena vrijednost projekta HRK]]/7.5345</f>
        <v>131754.99369566661</v>
      </c>
      <c r="AA699" s="53" t="s">
        <v>37</v>
      </c>
      <c r="AB699" s="53" t="s">
        <v>752</v>
      </c>
      <c r="AC699" s="52" t="s">
        <v>2819</v>
      </c>
      <c r="AD699" s="52" t="s">
        <v>746</v>
      </c>
    </row>
    <row r="700" spans="1:30" ht="51" customHeight="1" x14ac:dyDescent="0.2">
      <c r="A700" s="50" t="s">
        <v>2820</v>
      </c>
      <c r="B700" s="51" t="s">
        <v>742</v>
      </c>
      <c r="C700" s="52" t="s">
        <v>743</v>
      </c>
      <c r="D700" s="52" t="s">
        <v>2679</v>
      </c>
      <c r="E700" s="53" t="s">
        <v>75</v>
      </c>
      <c r="F700" s="54" t="s">
        <v>2821</v>
      </c>
      <c r="G700" s="54" t="s">
        <v>2822</v>
      </c>
      <c r="H700" s="56">
        <v>43455</v>
      </c>
      <c r="I700" s="56">
        <v>43820</v>
      </c>
      <c r="J700" s="57" t="str">
        <f>IF(Ugovori_OPULJP3[[#This Row],[DATUM ZAVRŠETKA OPERACIJE]]&gt;DATE(2024,12,31),"u provedbi","završen")</f>
        <v>završen</v>
      </c>
      <c r="K700" s="55" t="s">
        <v>2823</v>
      </c>
      <c r="L700" s="55" t="s">
        <v>103</v>
      </c>
      <c r="M700" s="58">
        <v>0.85</v>
      </c>
      <c r="N700" s="58">
        <v>0.15</v>
      </c>
      <c r="O700" s="59">
        <f>Ugovori_OPULJP3[[#This Row],[Bespovratna sredstva - Ukupno (EU+Nac) HRK
= Ukupna ugovorena vrijednost bespovratnih sredstava]]*Ugovori_OPULJP3[[#This Row],[EU STOPA SUFINANCIRANJA %
EU CO-FINANCING RATE %]]</f>
        <v>810881.75049999997</v>
      </c>
      <c r="P700" s="60">
        <f>Ugovori_OPULJP3[[#This Row],[Bespovratna sredstva - EU dio - HRK]]/7.5345</f>
        <v>107622.50321852809</v>
      </c>
      <c r="Q700" s="59">
        <f>Ugovori_OPULJP3[[#This Row],[Bespovratna sredstva - Ukupno (EU+Nac) HRK
= Ukupna ugovorena vrijednost bespovratnih sredstava]]*Ugovori_OPULJP3[[#This Row],[STOPA NACIONALNOG SUFINANCIRANJA %]]</f>
        <v>143096.7795</v>
      </c>
      <c r="R700" s="60">
        <f>Ugovori_OPULJP3[[#This Row],[Bespovratna sredstva - Nacionalni dio - HRK]]/7.5345</f>
        <v>18992.206450328489</v>
      </c>
      <c r="S700" s="59">
        <v>953978.53</v>
      </c>
      <c r="T700" s="60">
        <f>Ugovori_OPULJP3[[#This Row],[Bespovratna sredstva - Ukupno (EU+Nac) HRK
= Ukupna ugovorena vrijednost bespovratnih sredstava]]/7.5345</f>
        <v>126614.70966885659</v>
      </c>
      <c r="U700" s="59">
        <v>0</v>
      </c>
      <c r="V700" s="60">
        <f>Ugovori_OPULJP3[[#This Row],[Javni doprinos korisnika - HRK]]/7.5345</f>
        <v>0</v>
      </c>
      <c r="W700" s="59">
        <v>0</v>
      </c>
      <c r="X700" s="60">
        <f>Ugovori_OPULJP3[[#This Row],[Privatni doprinos korisnika - HRK]]/7.5345</f>
        <v>0</v>
      </c>
      <c r="Y700" s="61">
        <v>953978.53</v>
      </c>
      <c r="Z700" s="62">
        <f>Ugovori_OPULJP3[[#This Row],[UKUPNI PRIHVATLJIVI IZDACI
TOTAL ELIGIBLE EXPENDITURE
= Bespovratna sredstva ukupno + doprinos korisnika
= Ukupni prihvatljivi troškovi
= Ukupna ugovorena vrijednost projekta HRK]]/7.5345</f>
        <v>126614.70966885659</v>
      </c>
      <c r="AA700" s="53" t="s">
        <v>37</v>
      </c>
      <c r="AB700" s="53" t="s">
        <v>752</v>
      </c>
      <c r="AC700" s="52" t="s">
        <v>2824</v>
      </c>
      <c r="AD700" s="52" t="s">
        <v>746</v>
      </c>
    </row>
    <row r="701" spans="1:30" ht="51" customHeight="1" x14ac:dyDescent="0.2">
      <c r="A701" s="50" t="s">
        <v>2825</v>
      </c>
      <c r="B701" s="51" t="s">
        <v>742</v>
      </c>
      <c r="C701" s="52" t="s">
        <v>743</v>
      </c>
      <c r="D701" s="52" t="s">
        <v>2679</v>
      </c>
      <c r="E701" s="53" t="s">
        <v>75</v>
      </c>
      <c r="F701" s="54" t="s">
        <v>2826</v>
      </c>
      <c r="G701" s="54" t="s">
        <v>2827</v>
      </c>
      <c r="H701" s="56">
        <v>43455</v>
      </c>
      <c r="I701" s="56">
        <v>44125</v>
      </c>
      <c r="J701" s="57" t="str">
        <f>IF(Ugovori_OPULJP3[[#This Row],[DATUM ZAVRŠETKA OPERACIJE]]&gt;DATE(2024,12,31),"u provedbi","završen")</f>
        <v>završen</v>
      </c>
      <c r="K701" s="55" t="s">
        <v>210</v>
      </c>
      <c r="L701" s="55" t="s">
        <v>210</v>
      </c>
      <c r="M701" s="58">
        <v>0.85</v>
      </c>
      <c r="N701" s="58">
        <v>0.15</v>
      </c>
      <c r="O701" s="59">
        <f>Ugovori_OPULJP3[[#This Row],[Bespovratna sredstva - Ukupno (EU+Nac) HRK
= Ukupna ugovorena vrijednost bespovratnih sredstava]]*Ugovori_OPULJP3[[#This Row],[EU STOPA SUFINANCIRANJA %
EU CO-FINANCING RATE %]]</f>
        <v>850000</v>
      </c>
      <c r="P701" s="60">
        <f>Ugovori_OPULJP3[[#This Row],[Bespovratna sredstva - EU dio - HRK]]/7.5345</f>
        <v>112814.38715243214</v>
      </c>
      <c r="Q701" s="59">
        <f>Ugovori_OPULJP3[[#This Row],[Bespovratna sredstva - Ukupno (EU+Nac) HRK
= Ukupna ugovorena vrijednost bespovratnih sredstava]]*Ugovori_OPULJP3[[#This Row],[STOPA NACIONALNOG SUFINANCIRANJA %]]</f>
        <v>150000</v>
      </c>
      <c r="R701" s="60">
        <f>Ugovori_OPULJP3[[#This Row],[Bespovratna sredstva - Nacionalni dio - HRK]]/7.5345</f>
        <v>19908.421262193908</v>
      </c>
      <c r="S701" s="59">
        <v>1000000</v>
      </c>
      <c r="T701" s="60">
        <f>Ugovori_OPULJP3[[#This Row],[Bespovratna sredstva - Ukupno (EU+Nac) HRK
= Ukupna ugovorena vrijednost bespovratnih sredstava]]/7.5345</f>
        <v>132722.80841462605</v>
      </c>
      <c r="U701" s="59">
        <v>0</v>
      </c>
      <c r="V701" s="60">
        <f>Ugovori_OPULJP3[[#This Row],[Javni doprinos korisnika - HRK]]/7.5345</f>
        <v>0</v>
      </c>
      <c r="W701" s="59">
        <v>0</v>
      </c>
      <c r="X701" s="60">
        <f>Ugovori_OPULJP3[[#This Row],[Privatni doprinos korisnika - HRK]]/7.5345</f>
        <v>0</v>
      </c>
      <c r="Y701" s="61">
        <v>1000000</v>
      </c>
      <c r="Z701" s="62">
        <f>Ugovori_OPULJP3[[#This Row],[UKUPNI PRIHVATLJIVI IZDACI
TOTAL ELIGIBLE EXPENDITURE
= Bespovratna sredstva ukupno + doprinos korisnika
= Ukupni prihvatljivi troškovi
= Ukupna ugovorena vrijednost projekta HRK]]/7.5345</f>
        <v>132722.80841462605</v>
      </c>
      <c r="AA701" s="53" t="s">
        <v>37</v>
      </c>
      <c r="AB701" s="53" t="s">
        <v>752</v>
      </c>
      <c r="AC701" s="52" t="s">
        <v>2828</v>
      </c>
      <c r="AD701" s="52" t="s">
        <v>746</v>
      </c>
    </row>
    <row r="702" spans="1:30" ht="51" customHeight="1" x14ac:dyDescent="0.2">
      <c r="A702" s="50" t="s">
        <v>2829</v>
      </c>
      <c r="B702" s="51" t="s">
        <v>742</v>
      </c>
      <c r="C702" s="52" t="s">
        <v>743</v>
      </c>
      <c r="D702" s="52" t="s">
        <v>2679</v>
      </c>
      <c r="E702" s="53" t="s">
        <v>75</v>
      </c>
      <c r="F702" s="54" t="s">
        <v>2830</v>
      </c>
      <c r="G702" s="54" t="s">
        <v>2831</v>
      </c>
      <c r="H702" s="56">
        <v>43455</v>
      </c>
      <c r="I702" s="56">
        <v>44186</v>
      </c>
      <c r="J702" s="57" t="str">
        <f>IF(Ugovori_OPULJP3[[#This Row],[DATUM ZAVRŠETKA OPERACIJE]]&gt;DATE(2024,12,31),"u provedbi","završen")</f>
        <v>završen</v>
      </c>
      <c r="K702" s="55" t="s">
        <v>83</v>
      </c>
      <c r="L702" s="55" t="s">
        <v>83</v>
      </c>
      <c r="M702" s="58">
        <v>0.85</v>
      </c>
      <c r="N702" s="58">
        <v>0.15</v>
      </c>
      <c r="O702" s="59">
        <f>Ugovori_OPULJP3[[#This Row],[Bespovratna sredstva - Ukupno (EU+Nac) HRK
= Ukupna ugovorena vrijednost bespovratnih sredstava]]*Ugovori_OPULJP3[[#This Row],[EU STOPA SUFINANCIRANJA %
EU CO-FINANCING RATE %]]</f>
        <v>844287.70250000001</v>
      </c>
      <c r="P702" s="60">
        <f>Ugovori_OPULJP3[[#This Row],[Bespovratna sredstva - EU dio - HRK]]/7.5345</f>
        <v>112056.2349857323</v>
      </c>
      <c r="Q702" s="59">
        <f>Ugovori_OPULJP3[[#This Row],[Bespovratna sredstva - Ukupno (EU+Nac) HRK
= Ukupna ugovorena vrijednost bespovratnih sredstava]]*Ugovori_OPULJP3[[#This Row],[STOPA NACIONALNOG SUFINANCIRANJA %]]</f>
        <v>148991.94750000001</v>
      </c>
      <c r="R702" s="60">
        <f>Ugovori_OPULJP3[[#This Row],[Bespovratna sredstva - Nacionalni dio - HRK]]/7.5345</f>
        <v>19774.629703364524</v>
      </c>
      <c r="S702" s="59">
        <v>993279.65</v>
      </c>
      <c r="T702" s="60">
        <f>Ugovori_OPULJP3[[#This Row],[Bespovratna sredstva - Ukupno (EU+Nac) HRK
= Ukupna ugovorena vrijednost bespovratnih sredstava]]/7.5345</f>
        <v>131830.86468909681</v>
      </c>
      <c r="U702" s="59">
        <v>0</v>
      </c>
      <c r="V702" s="60">
        <f>Ugovori_OPULJP3[[#This Row],[Javni doprinos korisnika - HRK]]/7.5345</f>
        <v>0</v>
      </c>
      <c r="W702" s="59">
        <v>0</v>
      </c>
      <c r="X702" s="60">
        <f>Ugovori_OPULJP3[[#This Row],[Privatni doprinos korisnika - HRK]]/7.5345</f>
        <v>0</v>
      </c>
      <c r="Y702" s="61">
        <v>993279.65</v>
      </c>
      <c r="Z702" s="62">
        <f>Ugovori_OPULJP3[[#This Row],[UKUPNI PRIHVATLJIVI IZDACI
TOTAL ELIGIBLE EXPENDITURE
= Bespovratna sredstva ukupno + doprinos korisnika
= Ukupni prihvatljivi troškovi
= Ukupna ugovorena vrijednost projekta HRK]]/7.5345</f>
        <v>131830.86468909681</v>
      </c>
      <c r="AA702" s="53" t="s">
        <v>37</v>
      </c>
      <c r="AB702" s="53" t="s">
        <v>752</v>
      </c>
      <c r="AC702" s="52" t="s">
        <v>2832</v>
      </c>
      <c r="AD702" s="52" t="s">
        <v>746</v>
      </c>
    </row>
    <row r="703" spans="1:30" ht="51" customHeight="1" x14ac:dyDescent="0.2">
      <c r="A703" s="50" t="s">
        <v>2833</v>
      </c>
      <c r="B703" s="51" t="s">
        <v>742</v>
      </c>
      <c r="C703" s="52" t="s">
        <v>743</v>
      </c>
      <c r="D703" s="52" t="s">
        <v>2679</v>
      </c>
      <c r="E703" s="53" t="s">
        <v>75</v>
      </c>
      <c r="F703" s="54" t="s">
        <v>2834</v>
      </c>
      <c r="G703" s="54" t="s">
        <v>2835</v>
      </c>
      <c r="H703" s="56">
        <v>43455</v>
      </c>
      <c r="I703" s="56">
        <v>44186</v>
      </c>
      <c r="J703" s="57" t="str">
        <f>IF(Ugovori_OPULJP3[[#This Row],[DATUM ZAVRŠETKA OPERACIJE]]&gt;DATE(2024,12,31),"u provedbi","završen")</f>
        <v>završen</v>
      </c>
      <c r="K703" s="55" t="s">
        <v>248</v>
      </c>
      <c r="L703" s="55" t="s">
        <v>248</v>
      </c>
      <c r="M703" s="58">
        <v>0.85</v>
      </c>
      <c r="N703" s="58">
        <v>0.15</v>
      </c>
      <c r="O703" s="59">
        <f>Ugovori_OPULJP3[[#This Row],[Bespovratna sredstva - Ukupno (EU+Nac) HRK
= Ukupna ugovorena vrijednost bespovratnih sredstava]]*Ugovori_OPULJP3[[#This Row],[EU STOPA SUFINANCIRANJA %
EU CO-FINANCING RATE %]]</f>
        <v>1176476.0834999999</v>
      </c>
      <c r="P703" s="60">
        <f>Ugovori_OPULJP3[[#This Row],[Bespovratna sredstva - EU dio - HRK]]/7.5345</f>
        <v>156145.20983476008</v>
      </c>
      <c r="Q703" s="59">
        <f>Ugovori_OPULJP3[[#This Row],[Bespovratna sredstva - Ukupno (EU+Nac) HRK
= Ukupna ugovorena vrijednost bespovratnih sredstava]]*Ugovori_OPULJP3[[#This Row],[STOPA NACIONALNOG SUFINANCIRANJA %]]</f>
        <v>207613.4265</v>
      </c>
      <c r="R703" s="60">
        <f>Ugovori_OPULJP3[[#This Row],[Bespovratna sredstva - Nacionalni dio - HRK]]/7.5345</f>
        <v>27555.037029663545</v>
      </c>
      <c r="S703" s="59">
        <v>1384089.51</v>
      </c>
      <c r="T703" s="60">
        <f>Ugovori_OPULJP3[[#This Row],[Bespovratna sredstva - Ukupno (EU+Nac) HRK
= Ukupna ugovorena vrijednost bespovratnih sredstava]]/7.5345</f>
        <v>183700.24686442365</v>
      </c>
      <c r="U703" s="59">
        <v>0</v>
      </c>
      <c r="V703" s="60">
        <f>Ugovori_OPULJP3[[#This Row],[Javni doprinos korisnika - HRK]]/7.5345</f>
        <v>0</v>
      </c>
      <c r="W703" s="59">
        <v>0</v>
      </c>
      <c r="X703" s="60">
        <f>Ugovori_OPULJP3[[#This Row],[Privatni doprinos korisnika - HRK]]/7.5345</f>
        <v>0</v>
      </c>
      <c r="Y703" s="61">
        <v>1384089.51</v>
      </c>
      <c r="Z703" s="62">
        <f>Ugovori_OPULJP3[[#This Row],[UKUPNI PRIHVATLJIVI IZDACI
TOTAL ELIGIBLE EXPENDITURE
= Bespovratna sredstva ukupno + doprinos korisnika
= Ukupni prihvatljivi troškovi
= Ukupna ugovorena vrijednost projekta HRK]]/7.5345</f>
        <v>183700.24686442365</v>
      </c>
      <c r="AA703" s="53" t="s">
        <v>37</v>
      </c>
      <c r="AB703" s="53" t="s">
        <v>752</v>
      </c>
      <c r="AC703" s="52" t="s">
        <v>2836</v>
      </c>
      <c r="AD703" s="52" t="s">
        <v>746</v>
      </c>
    </row>
    <row r="704" spans="1:30" ht="51" customHeight="1" x14ac:dyDescent="0.2">
      <c r="A704" s="50" t="s">
        <v>2837</v>
      </c>
      <c r="B704" s="51" t="s">
        <v>742</v>
      </c>
      <c r="C704" s="52" t="s">
        <v>743</v>
      </c>
      <c r="D704" s="52" t="s">
        <v>2679</v>
      </c>
      <c r="E704" s="53" t="s">
        <v>75</v>
      </c>
      <c r="F704" s="54" t="s">
        <v>2838</v>
      </c>
      <c r="G704" s="54" t="s">
        <v>2839</v>
      </c>
      <c r="H704" s="56">
        <v>43455</v>
      </c>
      <c r="I704" s="56">
        <v>44551</v>
      </c>
      <c r="J704" s="57" t="str">
        <f>IF(Ugovori_OPULJP3[[#This Row],[DATUM ZAVRŠETKA OPERACIJE]]&gt;DATE(2024,12,31),"u provedbi","završen")</f>
        <v>završen</v>
      </c>
      <c r="K704" s="55" t="s">
        <v>2840</v>
      </c>
      <c r="L704" s="55" t="s">
        <v>36</v>
      </c>
      <c r="M704" s="58">
        <v>0.85</v>
      </c>
      <c r="N704" s="58">
        <v>0.15</v>
      </c>
      <c r="O704" s="59">
        <f>Ugovori_OPULJP3[[#This Row],[Bespovratna sredstva - Ukupno (EU+Nac) HRK
= Ukupna ugovorena vrijednost bespovratnih sredstava]]*Ugovori_OPULJP3[[#This Row],[EU STOPA SUFINANCIRANJA %
EU CO-FINANCING RATE %]]</f>
        <v>1272878.3999999999</v>
      </c>
      <c r="P704" s="60">
        <f>Ugovori_OPULJP3[[#This Row],[Bespovratna sredstva - EU dio - HRK]]/7.5345</f>
        <v>168939.99601831572</v>
      </c>
      <c r="Q704" s="59">
        <f>Ugovori_OPULJP3[[#This Row],[Bespovratna sredstva - Ukupno (EU+Nac) HRK
= Ukupna ugovorena vrijednost bespovratnih sredstava]]*Ugovori_OPULJP3[[#This Row],[STOPA NACIONALNOG SUFINANCIRANJA %]]</f>
        <v>224625.6</v>
      </c>
      <c r="R704" s="60">
        <f>Ugovori_OPULJP3[[#This Row],[Bespovratna sredstva - Nacionalni dio - HRK]]/7.5345</f>
        <v>29812.940473820425</v>
      </c>
      <c r="S704" s="59">
        <v>1497504</v>
      </c>
      <c r="T704" s="60">
        <f>Ugovori_OPULJP3[[#This Row],[Bespovratna sredstva - Ukupno (EU+Nac) HRK
= Ukupna ugovorena vrijednost bespovratnih sredstava]]/7.5345</f>
        <v>198752.93649213616</v>
      </c>
      <c r="U704" s="59">
        <v>0</v>
      </c>
      <c r="V704" s="60">
        <f>Ugovori_OPULJP3[[#This Row],[Javni doprinos korisnika - HRK]]/7.5345</f>
        <v>0</v>
      </c>
      <c r="W704" s="59">
        <v>0</v>
      </c>
      <c r="X704" s="60">
        <f>Ugovori_OPULJP3[[#This Row],[Privatni doprinos korisnika - HRK]]/7.5345</f>
        <v>0</v>
      </c>
      <c r="Y704" s="61">
        <v>1497504</v>
      </c>
      <c r="Z704" s="62">
        <f>Ugovori_OPULJP3[[#This Row],[UKUPNI PRIHVATLJIVI IZDACI
TOTAL ELIGIBLE EXPENDITURE
= Bespovratna sredstva ukupno + doprinos korisnika
= Ukupni prihvatljivi troškovi
= Ukupna ugovorena vrijednost projekta HRK]]/7.5345</f>
        <v>198752.93649213616</v>
      </c>
      <c r="AA704" s="53" t="s">
        <v>37</v>
      </c>
      <c r="AB704" s="53" t="s">
        <v>752</v>
      </c>
      <c r="AC704" s="52" t="s">
        <v>2841</v>
      </c>
      <c r="AD704" s="52" t="s">
        <v>746</v>
      </c>
    </row>
    <row r="705" spans="1:30" ht="51" customHeight="1" x14ac:dyDescent="0.2">
      <c r="A705" s="50" t="s">
        <v>2842</v>
      </c>
      <c r="B705" s="51" t="s">
        <v>742</v>
      </c>
      <c r="C705" s="52" t="s">
        <v>743</v>
      </c>
      <c r="D705" s="52" t="s">
        <v>2679</v>
      </c>
      <c r="E705" s="53" t="s">
        <v>75</v>
      </c>
      <c r="F705" s="54" t="s">
        <v>2843</v>
      </c>
      <c r="G705" s="54" t="s">
        <v>2844</v>
      </c>
      <c r="H705" s="56">
        <v>43455</v>
      </c>
      <c r="I705" s="56">
        <v>44186</v>
      </c>
      <c r="J705" s="57" t="str">
        <f>IF(Ugovori_OPULJP3[[#This Row],[DATUM ZAVRŠETKA OPERACIJE]]&gt;DATE(2024,12,31),"u provedbi","završen")</f>
        <v>završen</v>
      </c>
      <c r="K705" s="55" t="s">
        <v>2845</v>
      </c>
      <c r="L705" s="55" t="s">
        <v>83</v>
      </c>
      <c r="M705" s="58">
        <v>0.85</v>
      </c>
      <c r="N705" s="58">
        <v>0.15</v>
      </c>
      <c r="O705" s="59">
        <f>Ugovori_OPULJP3[[#This Row],[Bespovratna sredstva - Ukupno (EU+Nac) HRK
= Ukupna ugovorena vrijednost bespovratnih sredstava]]*Ugovori_OPULJP3[[#This Row],[EU STOPA SUFINANCIRANJA %
EU CO-FINANCING RATE %]]</f>
        <v>814895</v>
      </c>
      <c r="P705" s="60">
        <f>Ugovori_OPULJP3[[#This Row],[Bespovratna sredstva - EU dio - HRK]]/7.5345</f>
        <v>108155.15296303669</v>
      </c>
      <c r="Q705" s="59">
        <f>Ugovori_OPULJP3[[#This Row],[Bespovratna sredstva - Ukupno (EU+Nac) HRK
= Ukupna ugovorena vrijednost bespovratnih sredstava]]*Ugovori_OPULJP3[[#This Row],[STOPA NACIONALNOG SUFINANCIRANJA %]]</f>
        <v>143805</v>
      </c>
      <c r="R705" s="60">
        <f>Ugovori_OPULJP3[[#This Row],[Bespovratna sredstva - Nacionalni dio - HRK]]/7.5345</f>
        <v>19086.2034640653</v>
      </c>
      <c r="S705" s="59">
        <v>958700</v>
      </c>
      <c r="T705" s="60">
        <f>Ugovori_OPULJP3[[#This Row],[Bespovratna sredstva - Ukupno (EU+Nac) HRK
= Ukupna ugovorena vrijednost bespovratnih sredstava]]/7.5345</f>
        <v>127241.35642710199</v>
      </c>
      <c r="U705" s="59">
        <v>0</v>
      </c>
      <c r="V705" s="60">
        <f>Ugovori_OPULJP3[[#This Row],[Javni doprinos korisnika - HRK]]/7.5345</f>
        <v>0</v>
      </c>
      <c r="W705" s="59">
        <v>0</v>
      </c>
      <c r="X705" s="60">
        <f>Ugovori_OPULJP3[[#This Row],[Privatni doprinos korisnika - HRK]]/7.5345</f>
        <v>0</v>
      </c>
      <c r="Y705" s="61">
        <v>958700</v>
      </c>
      <c r="Z705" s="62">
        <f>Ugovori_OPULJP3[[#This Row],[UKUPNI PRIHVATLJIVI IZDACI
TOTAL ELIGIBLE EXPENDITURE
= Bespovratna sredstva ukupno + doprinos korisnika
= Ukupni prihvatljivi troškovi
= Ukupna ugovorena vrijednost projekta HRK]]/7.5345</f>
        <v>127241.35642710199</v>
      </c>
      <c r="AA705" s="53" t="s">
        <v>37</v>
      </c>
      <c r="AB705" s="53" t="s">
        <v>752</v>
      </c>
      <c r="AC705" s="52" t="s">
        <v>2846</v>
      </c>
      <c r="AD705" s="52" t="s">
        <v>746</v>
      </c>
    </row>
    <row r="706" spans="1:30" ht="51" customHeight="1" x14ac:dyDescent="0.2">
      <c r="A706" s="50" t="s">
        <v>2847</v>
      </c>
      <c r="B706" s="51" t="s">
        <v>742</v>
      </c>
      <c r="C706" s="52" t="s">
        <v>743</v>
      </c>
      <c r="D706" s="52" t="s">
        <v>2679</v>
      </c>
      <c r="E706" s="53" t="s">
        <v>75</v>
      </c>
      <c r="F706" s="54" t="s">
        <v>2848</v>
      </c>
      <c r="G706" s="54" t="s">
        <v>2849</v>
      </c>
      <c r="H706" s="56">
        <v>43455</v>
      </c>
      <c r="I706" s="56">
        <v>44551</v>
      </c>
      <c r="J706" s="57" t="str">
        <f>IF(Ugovori_OPULJP3[[#This Row],[DATUM ZAVRŠETKA OPERACIJE]]&gt;DATE(2024,12,31),"u provedbi","završen")</f>
        <v>završen</v>
      </c>
      <c r="K706" s="55" t="s">
        <v>2850</v>
      </c>
      <c r="L706" s="55" t="s">
        <v>78</v>
      </c>
      <c r="M706" s="58">
        <v>0.85</v>
      </c>
      <c r="N706" s="58">
        <v>0.15</v>
      </c>
      <c r="O706" s="59">
        <f>Ugovori_OPULJP3[[#This Row],[Bespovratna sredstva - Ukupno (EU+Nac) HRK
= Ukupna ugovorena vrijednost bespovratnih sredstava]]*Ugovori_OPULJP3[[#This Row],[EU STOPA SUFINANCIRANJA %
EU CO-FINANCING RATE %]]</f>
        <v>1171640</v>
      </c>
      <c r="P706" s="60">
        <f>Ugovori_OPULJP3[[#This Row],[Bespovratna sredstva - EU dio - HRK]]/7.5345</f>
        <v>155503.35125091247</v>
      </c>
      <c r="Q706" s="59">
        <f>Ugovori_OPULJP3[[#This Row],[Bespovratna sredstva - Ukupno (EU+Nac) HRK
= Ukupna ugovorena vrijednost bespovratnih sredstava]]*Ugovori_OPULJP3[[#This Row],[STOPA NACIONALNOG SUFINANCIRANJA %]]</f>
        <v>206760</v>
      </c>
      <c r="R706" s="60">
        <f>Ugovori_OPULJP3[[#This Row],[Bespovratna sredstva - Nacionalni dio - HRK]]/7.5345</f>
        <v>27441.767867808081</v>
      </c>
      <c r="S706" s="59">
        <v>1378400</v>
      </c>
      <c r="T706" s="60">
        <f>Ugovori_OPULJP3[[#This Row],[Bespovratna sredstva - Ukupno (EU+Nac) HRK
= Ukupna ugovorena vrijednost bespovratnih sredstava]]/7.5345</f>
        <v>182945.11911872055</v>
      </c>
      <c r="U706" s="59">
        <v>0</v>
      </c>
      <c r="V706" s="60">
        <f>Ugovori_OPULJP3[[#This Row],[Javni doprinos korisnika - HRK]]/7.5345</f>
        <v>0</v>
      </c>
      <c r="W706" s="59">
        <v>0</v>
      </c>
      <c r="X706" s="60">
        <f>Ugovori_OPULJP3[[#This Row],[Privatni doprinos korisnika - HRK]]/7.5345</f>
        <v>0</v>
      </c>
      <c r="Y706" s="61">
        <v>1378400</v>
      </c>
      <c r="Z706" s="62">
        <f>Ugovori_OPULJP3[[#This Row],[UKUPNI PRIHVATLJIVI IZDACI
TOTAL ELIGIBLE EXPENDITURE
= Bespovratna sredstva ukupno + doprinos korisnika
= Ukupni prihvatljivi troškovi
= Ukupna ugovorena vrijednost projekta HRK]]/7.5345</f>
        <v>182945.11911872055</v>
      </c>
      <c r="AA706" s="53" t="s">
        <v>37</v>
      </c>
      <c r="AB706" s="53" t="s">
        <v>752</v>
      </c>
      <c r="AC706" s="52" t="s">
        <v>2851</v>
      </c>
      <c r="AD706" s="52" t="s">
        <v>746</v>
      </c>
    </row>
    <row r="707" spans="1:30" ht="51" customHeight="1" x14ac:dyDescent="0.2">
      <c r="A707" s="50" t="s">
        <v>2852</v>
      </c>
      <c r="B707" s="51" t="s">
        <v>742</v>
      </c>
      <c r="C707" s="52" t="s">
        <v>743</v>
      </c>
      <c r="D707" s="52" t="s">
        <v>2679</v>
      </c>
      <c r="E707" s="53" t="s">
        <v>75</v>
      </c>
      <c r="F707" s="54" t="s">
        <v>2853</v>
      </c>
      <c r="G707" s="54" t="s">
        <v>2854</v>
      </c>
      <c r="H707" s="56">
        <v>43468</v>
      </c>
      <c r="I707" s="56">
        <v>44564</v>
      </c>
      <c r="J707" s="57" t="str">
        <f>IF(Ugovori_OPULJP3[[#This Row],[DATUM ZAVRŠETKA OPERACIJE]]&gt;DATE(2024,12,31),"u provedbi","završen")</f>
        <v>završen</v>
      </c>
      <c r="K707" s="55" t="s">
        <v>103</v>
      </c>
      <c r="L707" s="55" t="s">
        <v>103</v>
      </c>
      <c r="M707" s="58">
        <v>0.85</v>
      </c>
      <c r="N707" s="58">
        <v>0.15</v>
      </c>
      <c r="O707" s="59">
        <f>Ugovori_OPULJP3[[#This Row],[Bespovratna sredstva - Ukupno (EU+Nac) HRK
= Ukupna ugovorena vrijednost bespovratnih sredstava]]*Ugovori_OPULJP3[[#This Row],[EU STOPA SUFINANCIRANJA %
EU CO-FINANCING RATE %]]</f>
        <v>1269737.7859999998</v>
      </c>
      <c r="P707" s="60">
        <f>Ugovori_OPULJP3[[#This Row],[Bespovratna sredstva - EU dio - HRK]]/7.5345</f>
        <v>168523.16490808941</v>
      </c>
      <c r="Q707" s="59">
        <f>Ugovori_OPULJP3[[#This Row],[Bespovratna sredstva - Ukupno (EU+Nac) HRK
= Ukupna ugovorena vrijednost bespovratnih sredstava]]*Ugovori_OPULJP3[[#This Row],[STOPA NACIONALNOG SUFINANCIRANJA %]]</f>
        <v>224071.37399999998</v>
      </c>
      <c r="R707" s="60">
        <f>Ugovori_OPULJP3[[#This Row],[Bespovratna sredstva - Nacionalni dio - HRK]]/7.5345</f>
        <v>29739.382042604018</v>
      </c>
      <c r="S707" s="59">
        <v>1493809.16</v>
      </c>
      <c r="T707" s="60">
        <f>Ugovori_OPULJP3[[#This Row],[Bespovratna sredstva - Ukupno (EU+Nac) HRK
= Ukupna ugovorena vrijednost bespovratnih sredstava]]/7.5345</f>
        <v>198262.54695069345</v>
      </c>
      <c r="U707" s="59">
        <v>0</v>
      </c>
      <c r="V707" s="60">
        <f>Ugovori_OPULJP3[[#This Row],[Javni doprinos korisnika - HRK]]/7.5345</f>
        <v>0</v>
      </c>
      <c r="W707" s="59">
        <v>0</v>
      </c>
      <c r="X707" s="60">
        <f>Ugovori_OPULJP3[[#This Row],[Privatni doprinos korisnika - HRK]]/7.5345</f>
        <v>0</v>
      </c>
      <c r="Y707" s="61">
        <v>1493809.16</v>
      </c>
      <c r="Z707" s="62">
        <f>Ugovori_OPULJP3[[#This Row],[UKUPNI PRIHVATLJIVI IZDACI
TOTAL ELIGIBLE EXPENDITURE
= Bespovratna sredstva ukupno + doprinos korisnika
= Ukupni prihvatljivi troškovi
= Ukupna ugovorena vrijednost projekta HRK]]/7.5345</f>
        <v>198262.54695069345</v>
      </c>
      <c r="AA707" s="53" t="s">
        <v>37</v>
      </c>
      <c r="AB707" s="53" t="s">
        <v>752</v>
      </c>
      <c r="AC707" s="52" t="s">
        <v>2855</v>
      </c>
      <c r="AD707" s="52" t="s">
        <v>746</v>
      </c>
    </row>
    <row r="708" spans="1:30" ht="51" customHeight="1" x14ac:dyDescent="0.2">
      <c r="A708" s="50" t="s">
        <v>2856</v>
      </c>
      <c r="B708" s="51" t="s">
        <v>742</v>
      </c>
      <c r="C708" s="52" t="s">
        <v>743</v>
      </c>
      <c r="D708" s="52" t="s">
        <v>2679</v>
      </c>
      <c r="E708" s="53" t="s">
        <v>75</v>
      </c>
      <c r="F708" s="54" t="s">
        <v>2857</v>
      </c>
      <c r="G708" s="54" t="s">
        <v>2858</v>
      </c>
      <c r="H708" s="56">
        <v>43455</v>
      </c>
      <c r="I708" s="56">
        <v>44186</v>
      </c>
      <c r="J708" s="57" t="str">
        <f>IF(Ugovori_OPULJP3[[#This Row],[DATUM ZAVRŠETKA OPERACIJE]]&gt;DATE(2024,12,31),"u provedbi","završen")</f>
        <v>završen</v>
      </c>
      <c r="K708" s="55" t="s">
        <v>248</v>
      </c>
      <c r="L708" s="55" t="s">
        <v>248</v>
      </c>
      <c r="M708" s="58">
        <v>0.85</v>
      </c>
      <c r="N708" s="58">
        <v>0.15</v>
      </c>
      <c r="O708" s="59">
        <f>Ugovori_OPULJP3[[#This Row],[Bespovratna sredstva - Ukupno (EU+Nac) HRK
= Ukupna ugovorena vrijednost bespovratnih sredstava]]*Ugovori_OPULJP3[[#This Row],[EU STOPA SUFINANCIRANJA %
EU CO-FINANCING RATE %]]</f>
        <v>846781.6449999999</v>
      </c>
      <c r="P708" s="60">
        <f>Ugovori_OPULJP3[[#This Row],[Bespovratna sredstva - EU dio - HRK]]/7.5345</f>
        <v>112387.23803835687</v>
      </c>
      <c r="Q708" s="59">
        <f>Ugovori_OPULJP3[[#This Row],[Bespovratna sredstva - Ukupno (EU+Nac) HRK
= Ukupna ugovorena vrijednost bespovratnih sredstava]]*Ugovori_OPULJP3[[#This Row],[STOPA NACIONALNOG SUFINANCIRANJA %]]</f>
        <v>149432.05499999999</v>
      </c>
      <c r="R708" s="60">
        <f>Ugovori_OPULJP3[[#This Row],[Bespovratna sredstva - Nacionalni dio - HRK]]/7.5345</f>
        <v>19833.042006768861</v>
      </c>
      <c r="S708" s="59">
        <v>996213.7</v>
      </c>
      <c r="T708" s="60">
        <f>Ugovori_OPULJP3[[#This Row],[Bespovratna sredstva - Ukupno (EU+Nac) HRK
= Ukupna ugovorena vrijednost bespovratnih sredstava]]/7.5345</f>
        <v>132220.28004512575</v>
      </c>
      <c r="U708" s="59">
        <v>0</v>
      </c>
      <c r="V708" s="60">
        <f>Ugovori_OPULJP3[[#This Row],[Javni doprinos korisnika - HRK]]/7.5345</f>
        <v>0</v>
      </c>
      <c r="W708" s="59">
        <v>0</v>
      </c>
      <c r="X708" s="60">
        <f>Ugovori_OPULJP3[[#This Row],[Privatni doprinos korisnika - HRK]]/7.5345</f>
        <v>0</v>
      </c>
      <c r="Y708" s="61">
        <v>996213.7</v>
      </c>
      <c r="Z708" s="62">
        <f>Ugovori_OPULJP3[[#This Row],[UKUPNI PRIHVATLJIVI IZDACI
TOTAL ELIGIBLE EXPENDITURE
= Bespovratna sredstva ukupno + doprinos korisnika
= Ukupni prihvatljivi troškovi
= Ukupna ugovorena vrijednost projekta HRK]]/7.5345</f>
        <v>132220.28004512575</v>
      </c>
      <c r="AA708" s="53" t="s">
        <v>37</v>
      </c>
      <c r="AB708" s="53" t="s">
        <v>752</v>
      </c>
      <c r="AC708" s="52" t="s">
        <v>2859</v>
      </c>
      <c r="AD708" s="52" t="s">
        <v>746</v>
      </c>
    </row>
    <row r="709" spans="1:30" ht="51" customHeight="1" x14ac:dyDescent="0.2">
      <c r="A709" s="50" t="s">
        <v>2860</v>
      </c>
      <c r="B709" s="51" t="s">
        <v>742</v>
      </c>
      <c r="C709" s="52" t="s">
        <v>743</v>
      </c>
      <c r="D709" s="52" t="s">
        <v>2679</v>
      </c>
      <c r="E709" s="53" t="s">
        <v>75</v>
      </c>
      <c r="F709" s="54" t="s">
        <v>2861</v>
      </c>
      <c r="G709" s="54" t="s">
        <v>2862</v>
      </c>
      <c r="H709" s="56">
        <v>43553</v>
      </c>
      <c r="I709" s="56">
        <v>44284</v>
      </c>
      <c r="J709" s="57" t="str">
        <f>IF(Ugovori_OPULJP3[[#This Row],[DATUM ZAVRŠETKA OPERACIJE]]&gt;DATE(2024,12,31),"u provedbi","završen")</f>
        <v>završen</v>
      </c>
      <c r="K709" s="55" t="s">
        <v>36</v>
      </c>
      <c r="L709" s="55" t="s">
        <v>36</v>
      </c>
      <c r="M709" s="58">
        <v>0.85</v>
      </c>
      <c r="N709" s="58">
        <v>0.15</v>
      </c>
      <c r="O709" s="59">
        <f>Ugovori_OPULJP3[[#This Row],[Bespovratna sredstva - Ukupno (EU+Nac) HRK
= Ukupna ugovorena vrijednost bespovratnih sredstava]]*Ugovori_OPULJP3[[#This Row],[EU STOPA SUFINANCIRANJA %
EU CO-FINANCING RATE %]]</f>
        <v>819538.72</v>
      </c>
      <c r="P709" s="60">
        <f>Ugovori_OPULJP3[[#This Row],[Bespovratna sredstva - EU dio - HRK]]/7.5345</f>
        <v>108771.48052292786</v>
      </c>
      <c r="Q709" s="59">
        <f>Ugovori_OPULJP3[[#This Row],[Bespovratna sredstva - Ukupno (EU+Nac) HRK
= Ukupna ugovorena vrijednost bespovratnih sredstava]]*Ugovori_OPULJP3[[#This Row],[STOPA NACIONALNOG SUFINANCIRANJA %]]</f>
        <v>144624.47999999998</v>
      </c>
      <c r="R709" s="60">
        <f>Ugovori_OPULJP3[[#This Row],[Bespovratna sredstva - Nacionalni dio - HRK]]/7.5345</f>
        <v>19194.967151104913</v>
      </c>
      <c r="S709" s="59">
        <v>964163.2</v>
      </c>
      <c r="T709" s="60">
        <f>Ugovori_OPULJP3[[#This Row],[Bespovratna sredstva - Ukupno (EU+Nac) HRK
= Ukupna ugovorena vrijednost bespovratnih sredstava]]/7.5345</f>
        <v>127966.44767403277</v>
      </c>
      <c r="U709" s="59">
        <v>0</v>
      </c>
      <c r="V709" s="60">
        <f>Ugovori_OPULJP3[[#This Row],[Javni doprinos korisnika - HRK]]/7.5345</f>
        <v>0</v>
      </c>
      <c r="W709" s="59">
        <v>0</v>
      </c>
      <c r="X709" s="60">
        <f>Ugovori_OPULJP3[[#This Row],[Privatni doprinos korisnika - HRK]]/7.5345</f>
        <v>0</v>
      </c>
      <c r="Y709" s="61">
        <v>964163.2</v>
      </c>
      <c r="Z709" s="62">
        <f>Ugovori_OPULJP3[[#This Row],[UKUPNI PRIHVATLJIVI IZDACI
TOTAL ELIGIBLE EXPENDITURE
= Bespovratna sredstva ukupno + doprinos korisnika
= Ukupni prihvatljivi troškovi
= Ukupna ugovorena vrijednost projekta HRK]]/7.5345</f>
        <v>127966.44767403277</v>
      </c>
      <c r="AA709" s="53" t="s">
        <v>37</v>
      </c>
      <c r="AB709" s="53" t="s">
        <v>752</v>
      </c>
      <c r="AC709" s="52" t="s">
        <v>2863</v>
      </c>
      <c r="AD709" s="52" t="s">
        <v>746</v>
      </c>
    </row>
    <row r="710" spans="1:30" ht="51" customHeight="1" x14ac:dyDescent="0.2">
      <c r="A710" s="50" t="s">
        <v>2864</v>
      </c>
      <c r="B710" s="51" t="s">
        <v>742</v>
      </c>
      <c r="C710" s="52" t="s">
        <v>743</v>
      </c>
      <c r="D710" s="52" t="s">
        <v>2679</v>
      </c>
      <c r="E710" s="53" t="s">
        <v>75</v>
      </c>
      <c r="F710" s="54" t="s">
        <v>2865</v>
      </c>
      <c r="G710" s="54" t="s">
        <v>2866</v>
      </c>
      <c r="H710" s="56">
        <v>43553</v>
      </c>
      <c r="I710" s="56">
        <v>44649</v>
      </c>
      <c r="J710" s="57" t="str">
        <f>IF(Ugovori_OPULJP3[[#This Row],[DATUM ZAVRŠETKA OPERACIJE]]&gt;DATE(2024,12,31),"u provedbi","završen")</f>
        <v>završen</v>
      </c>
      <c r="K710" s="55" t="s">
        <v>103</v>
      </c>
      <c r="L710" s="55" t="s">
        <v>103</v>
      </c>
      <c r="M710" s="58">
        <v>0.85</v>
      </c>
      <c r="N710" s="58">
        <v>0.15</v>
      </c>
      <c r="O710" s="59">
        <f>Ugovori_OPULJP3[[#This Row],[Bespovratna sredstva - Ukupno (EU+Nac) HRK
= Ukupna ugovorena vrijednost bespovratnih sredstava]]*Ugovori_OPULJP3[[#This Row],[EU STOPA SUFINANCIRANJA %
EU CO-FINANCING RATE %]]</f>
        <v>1246074.2874999999</v>
      </c>
      <c r="P710" s="60">
        <f>Ugovori_OPULJP3[[#This Row],[Bespovratna sredstva - EU dio - HRK]]/7.5345</f>
        <v>165382.47893025415</v>
      </c>
      <c r="Q710" s="59">
        <f>Ugovori_OPULJP3[[#This Row],[Bespovratna sredstva - Ukupno (EU+Nac) HRK
= Ukupna ugovorena vrijednost bespovratnih sredstava]]*Ugovori_OPULJP3[[#This Row],[STOPA NACIONALNOG SUFINANCIRANJA %]]</f>
        <v>219895.46249999999</v>
      </c>
      <c r="R710" s="60">
        <f>Ugovori_OPULJP3[[#This Row],[Bespovratna sredstva - Nacionalni dio - HRK]]/7.5345</f>
        <v>29185.143340633087</v>
      </c>
      <c r="S710" s="59">
        <v>1465969.75</v>
      </c>
      <c r="T710" s="60">
        <f>Ugovori_OPULJP3[[#This Row],[Bespovratna sredstva - Ukupno (EU+Nac) HRK
= Ukupna ugovorena vrijednost bespovratnih sredstava]]/7.5345</f>
        <v>194567.62227088725</v>
      </c>
      <c r="U710" s="59">
        <v>0</v>
      </c>
      <c r="V710" s="60">
        <f>Ugovori_OPULJP3[[#This Row],[Javni doprinos korisnika - HRK]]/7.5345</f>
        <v>0</v>
      </c>
      <c r="W710" s="59">
        <v>0</v>
      </c>
      <c r="X710" s="60">
        <f>Ugovori_OPULJP3[[#This Row],[Privatni doprinos korisnika - HRK]]/7.5345</f>
        <v>0</v>
      </c>
      <c r="Y710" s="61">
        <v>1465969.75</v>
      </c>
      <c r="Z710" s="62">
        <f>Ugovori_OPULJP3[[#This Row],[UKUPNI PRIHVATLJIVI IZDACI
TOTAL ELIGIBLE EXPENDITURE
= Bespovratna sredstva ukupno + doprinos korisnika
= Ukupni prihvatljivi troškovi
= Ukupna ugovorena vrijednost projekta HRK]]/7.5345</f>
        <v>194567.62227088725</v>
      </c>
      <c r="AA710" s="53" t="s">
        <v>37</v>
      </c>
      <c r="AB710" s="53" t="s">
        <v>752</v>
      </c>
      <c r="AC710" s="52" t="s">
        <v>2867</v>
      </c>
      <c r="AD710" s="52" t="s">
        <v>746</v>
      </c>
    </row>
    <row r="711" spans="1:30" ht="51" customHeight="1" x14ac:dyDescent="0.2">
      <c r="A711" s="50" t="s">
        <v>2868</v>
      </c>
      <c r="B711" s="51" t="s">
        <v>742</v>
      </c>
      <c r="C711" s="52" t="s">
        <v>743</v>
      </c>
      <c r="D711" s="52" t="s">
        <v>2679</v>
      </c>
      <c r="E711" s="53" t="s">
        <v>75</v>
      </c>
      <c r="F711" s="54" t="s">
        <v>2869</v>
      </c>
      <c r="G711" s="54" t="s">
        <v>2870</v>
      </c>
      <c r="H711" s="56">
        <v>43553</v>
      </c>
      <c r="I711" s="56">
        <v>44284</v>
      </c>
      <c r="J711" s="57" t="str">
        <f>IF(Ugovori_OPULJP3[[#This Row],[DATUM ZAVRŠETKA OPERACIJE]]&gt;DATE(2024,12,31),"u provedbi","završen")</f>
        <v>završen</v>
      </c>
      <c r="K711" s="55" t="s">
        <v>2871</v>
      </c>
      <c r="L711" s="55" t="s">
        <v>36</v>
      </c>
      <c r="M711" s="58">
        <v>0.85</v>
      </c>
      <c r="N711" s="58">
        <v>0.15</v>
      </c>
      <c r="O711" s="59">
        <f>Ugovori_OPULJP3[[#This Row],[Bespovratna sredstva - Ukupno (EU+Nac) HRK
= Ukupna ugovorena vrijednost bespovratnih sredstava]]*Ugovori_OPULJP3[[#This Row],[EU STOPA SUFINANCIRANJA %
EU CO-FINANCING RATE %]]</f>
        <v>735847.32049999991</v>
      </c>
      <c r="P711" s="60">
        <f>Ugovori_OPULJP3[[#This Row],[Bespovratna sredstva - EU dio - HRK]]/7.5345</f>
        <v>97663.722941137414</v>
      </c>
      <c r="Q711" s="59">
        <f>Ugovori_OPULJP3[[#This Row],[Bespovratna sredstva - Ukupno (EU+Nac) HRK
= Ukupna ugovorena vrijednost bespovratnih sredstava]]*Ugovori_OPULJP3[[#This Row],[STOPA NACIONALNOG SUFINANCIRANJA %]]</f>
        <v>129855.40949999999</v>
      </c>
      <c r="R711" s="60">
        <f>Ugovori_OPULJP3[[#This Row],[Bespovratna sredstva - Nacionalni dio - HRK]]/7.5345</f>
        <v>17234.774636671311</v>
      </c>
      <c r="S711" s="59">
        <v>865702.73</v>
      </c>
      <c r="T711" s="60">
        <f>Ugovori_OPULJP3[[#This Row],[Bespovratna sredstva - Ukupno (EU+Nac) HRK
= Ukupna ugovorena vrijednost bespovratnih sredstava]]/7.5345</f>
        <v>114898.49757780874</v>
      </c>
      <c r="U711" s="59">
        <v>0</v>
      </c>
      <c r="V711" s="60">
        <f>Ugovori_OPULJP3[[#This Row],[Javni doprinos korisnika - HRK]]/7.5345</f>
        <v>0</v>
      </c>
      <c r="W711" s="59">
        <v>0</v>
      </c>
      <c r="X711" s="60">
        <f>Ugovori_OPULJP3[[#This Row],[Privatni doprinos korisnika - HRK]]/7.5345</f>
        <v>0</v>
      </c>
      <c r="Y711" s="61">
        <v>865702.73</v>
      </c>
      <c r="Z711" s="62">
        <f>Ugovori_OPULJP3[[#This Row],[UKUPNI PRIHVATLJIVI IZDACI
TOTAL ELIGIBLE EXPENDITURE
= Bespovratna sredstva ukupno + doprinos korisnika
= Ukupni prihvatljivi troškovi
= Ukupna ugovorena vrijednost projekta HRK]]/7.5345</f>
        <v>114898.49757780874</v>
      </c>
      <c r="AA711" s="53" t="s">
        <v>37</v>
      </c>
      <c r="AB711" s="53" t="s">
        <v>752</v>
      </c>
      <c r="AC711" s="52" t="s">
        <v>2872</v>
      </c>
      <c r="AD711" s="52" t="s">
        <v>746</v>
      </c>
    </row>
    <row r="712" spans="1:30" ht="51" customHeight="1" x14ac:dyDescent="0.2">
      <c r="A712" s="50" t="s">
        <v>2873</v>
      </c>
      <c r="B712" s="51" t="s">
        <v>742</v>
      </c>
      <c r="C712" s="52" t="s">
        <v>743</v>
      </c>
      <c r="D712" s="52" t="s">
        <v>2679</v>
      </c>
      <c r="E712" s="53" t="s">
        <v>75</v>
      </c>
      <c r="F712" s="54" t="s">
        <v>2874</v>
      </c>
      <c r="G712" s="54" t="s">
        <v>2866</v>
      </c>
      <c r="H712" s="56">
        <v>43553</v>
      </c>
      <c r="I712" s="56">
        <v>44284</v>
      </c>
      <c r="J712" s="57" t="str">
        <f>IF(Ugovori_OPULJP3[[#This Row],[DATUM ZAVRŠETKA OPERACIJE]]&gt;DATE(2024,12,31),"u provedbi","završen")</f>
        <v>završen</v>
      </c>
      <c r="K712" s="55" t="s">
        <v>2875</v>
      </c>
      <c r="L712" s="55" t="s">
        <v>103</v>
      </c>
      <c r="M712" s="58">
        <v>0.85</v>
      </c>
      <c r="N712" s="58">
        <v>0.15</v>
      </c>
      <c r="O712" s="59">
        <f>Ugovori_OPULJP3[[#This Row],[Bespovratna sredstva - Ukupno (EU+Nac) HRK
= Ukupna ugovorena vrijednost bespovratnih sredstava]]*Ugovori_OPULJP3[[#This Row],[EU STOPA SUFINANCIRANJA %
EU CO-FINANCING RATE %]]</f>
        <v>825590.6179999999</v>
      </c>
      <c r="P712" s="60">
        <f>Ugovori_OPULJP3[[#This Row],[Bespovratna sredstva - EU dio - HRK]]/7.5345</f>
        <v>109574.7054217267</v>
      </c>
      <c r="Q712" s="59">
        <f>Ugovori_OPULJP3[[#This Row],[Bespovratna sredstva - Ukupno (EU+Nac) HRK
= Ukupna ugovorena vrijednost bespovratnih sredstava]]*Ugovori_OPULJP3[[#This Row],[STOPA NACIONALNOG SUFINANCIRANJA %]]</f>
        <v>145692.462</v>
      </c>
      <c r="R712" s="60">
        <f>Ugovori_OPULJP3[[#This Row],[Bespovratna sredstva - Nacionalni dio - HRK]]/7.5345</f>
        <v>19336.712721481184</v>
      </c>
      <c r="S712" s="59">
        <v>971283.08</v>
      </c>
      <c r="T712" s="60">
        <f>Ugovori_OPULJP3[[#This Row],[Bespovratna sredstva - Ukupno (EU+Nac) HRK
= Ukupna ugovorena vrijednost bespovratnih sredstava]]/7.5345</f>
        <v>128911.41814320789</v>
      </c>
      <c r="U712" s="59">
        <v>0</v>
      </c>
      <c r="V712" s="60">
        <f>Ugovori_OPULJP3[[#This Row],[Javni doprinos korisnika - HRK]]/7.5345</f>
        <v>0</v>
      </c>
      <c r="W712" s="59">
        <v>0</v>
      </c>
      <c r="X712" s="60">
        <f>Ugovori_OPULJP3[[#This Row],[Privatni doprinos korisnika - HRK]]/7.5345</f>
        <v>0</v>
      </c>
      <c r="Y712" s="61">
        <v>971283.08</v>
      </c>
      <c r="Z712" s="62">
        <f>Ugovori_OPULJP3[[#This Row],[UKUPNI PRIHVATLJIVI IZDACI
TOTAL ELIGIBLE EXPENDITURE
= Bespovratna sredstva ukupno + doprinos korisnika
= Ukupni prihvatljivi troškovi
= Ukupna ugovorena vrijednost projekta HRK]]/7.5345</f>
        <v>128911.41814320789</v>
      </c>
      <c r="AA712" s="53" t="s">
        <v>37</v>
      </c>
      <c r="AB712" s="53" t="s">
        <v>752</v>
      </c>
      <c r="AC712" s="52" t="s">
        <v>2876</v>
      </c>
      <c r="AD712" s="52" t="s">
        <v>746</v>
      </c>
    </row>
    <row r="713" spans="1:30" ht="51" customHeight="1" x14ac:dyDescent="0.2">
      <c r="A713" s="50" t="s">
        <v>2877</v>
      </c>
      <c r="B713" s="51" t="s">
        <v>742</v>
      </c>
      <c r="C713" s="52" t="s">
        <v>743</v>
      </c>
      <c r="D713" s="52" t="s">
        <v>2679</v>
      </c>
      <c r="E713" s="53" t="s">
        <v>75</v>
      </c>
      <c r="F713" s="54" t="s">
        <v>2878</v>
      </c>
      <c r="G713" s="54" t="s">
        <v>2879</v>
      </c>
      <c r="H713" s="56">
        <v>43553</v>
      </c>
      <c r="I713" s="56">
        <v>44255</v>
      </c>
      <c r="J713" s="57" t="str">
        <f>IF(Ugovori_OPULJP3[[#This Row],[DATUM ZAVRŠETKA OPERACIJE]]&gt;DATE(2024,12,31),"u provedbi","završen")</f>
        <v>završen</v>
      </c>
      <c r="K713" s="55" t="s">
        <v>36</v>
      </c>
      <c r="L713" s="55" t="s">
        <v>36</v>
      </c>
      <c r="M713" s="58">
        <v>0.85</v>
      </c>
      <c r="N713" s="58">
        <v>0.15</v>
      </c>
      <c r="O713" s="59">
        <f>Ugovori_OPULJP3[[#This Row],[Bespovratna sredstva - Ukupno (EU+Nac) HRK
= Ukupna ugovorena vrijednost bespovratnih sredstava]]*Ugovori_OPULJP3[[#This Row],[EU STOPA SUFINANCIRANJA %
EU CO-FINANCING RATE %]]</f>
        <v>1050470.375</v>
      </c>
      <c r="P713" s="60">
        <f>Ugovori_OPULJP3[[#This Row],[Bespovratna sredstva - EU dio - HRK]]/7.5345</f>
        <v>139421.37832636537</v>
      </c>
      <c r="Q713" s="59">
        <f>Ugovori_OPULJP3[[#This Row],[Bespovratna sredstva - Ukupno (EU+Nac) HRK
= Ukupna ugovorena vrijednost bespovratnih sredstava]]*Ugovori_OPULJP3[[#This Row],[STOPA NACIONALNOG SUFINANCIRANJA %]]</f>
        <v>185377.125</v>
      </c>
      <c r="R713" s="60">
        <f>Ugovori_OPULJP3[[#This Row],[Bespovratna sredstva - Nacionalni dio - HRK]]/7.5345</f>
        <v>24603.772645829184</v>
      </c>
      <c r="S713" s="59">
        <v>1235847.5</v>
      </c>
      <c r="T713" s="60">
        <f>Ugovori_OPULJP3[[#This Row],[Bespovratna sredstva - Ukupno (EU+Nac) HRK
= Ukupna ugovorena vrijednost bespovratnih sredstava]]/7.5345</f>
        <v>164025.15097219456</v>
      </c>
      <c r="U713" s="59">
        <v>0</v>
      </c>
      <c r="V713" s="60">
        <f>Ugovori_OPULJP3[[#This Row],[Javni doprinos korisnika - HRK]]/7.5345</f>
        <v>0</v>
      </c>
      <c r="W713" s="59">
        <v>0</v>
      </c>
      <c r="X713" s="60">
        <f>Ugovori_OPULJP3[[#This Row],[Privatni doprinos korisnika - HRK]]/7.5345</f>
        <v>0</v>
      </c>
      <c r="Y713" s="61">
        <v>1235847.5</v>
      </c>
      <c r="Z713" s="62">
        <f>Ugovori_OPULJP3[[#This Row],[UKUPNI PRIHVATLJIVI IZDACI
TOTAL ELIGIBLE EXPENDITURE
= Bespovratna sredstva ukupno + doprinos korisnika
= Ukupni prihvatljivi troškovi
= Ukupna ugovorena vrijednost projekta HRK]]/7.5345</f>
        <v>164025.15097219456</v>
      </c>
      <c r="AA713" s="53" t="s">
        <v>37</v>
      </c>
      <c r="AB713" s="53" t="s">
        <v>752</v>
      </c>
      <c r="AC713" s="52" t="s">
        <v>2880</v>
      </c>
      <c r="AD713" s="52" t="s">
        <v>746</v>
      </c>
    </row>
    <row r="714" spans="1:30" ht="51" customHeight="1" x14ac:dyDescent="0.2">
      <c r="A714" s="50" t="s">
        <v>2881</v>
      </c>
      <c r="B714" s="51" t="s">
        <v>742</v>
      </c>
      <c r="C714" s="52" t="s">
        <v>743</v>
      </c>
      <c r="D714" s="52" t="s">
        <v>2679</v>
      </c>
      <c r="E714" s="53" t="s">
        <v>75</v>
      </c>
      <c r="F714" s="54" t="s">
        <v>2882</v>
      </c>
      <c r="G714" s="54" t="s">
        <v>2883</v>
      </c>
      <c r="H714" s="56">
        <v>43553</v>
      </c>
      <c r="I714" s="56">
        <v>44284</v>
      </c>
      <c r="J714" s="57" t="str">
        <f>IF(Ugovori_OPULJP3[[#This Row],[DATUM ZAVRŠETKA OPERACIJE]]&gt;DATE(2024,12,31),"u provedbi","završen")</f>
        <v>završen</v>
      </c>
      <c r="K714" s="55" t="s">
        <v>103</v>
      </c>
      <c r="L714" s="55" t="s">
        <v>103</v>
      </c>
      <c r="M714" s="58">
        <v>0.85</v>
      </c>
      <c r="N714" s="58">
        <v>0.15</v>
      </c>
      <c r="O714" s="59">
        <f>Ugovori_OPULJP3[[#This Row],[Bespovratna sredstva - Ukupno (EU+Nac) HRK
= Ukupna ugovorena vrijednost bespovratnih sredstava]]*Ugovori_OPULJP3[[#This Row],[EU STOPA SUFINANCIRANJA %
EU CO-FINANCING RATE %]]</f>
        <v>741227.75249999994</v>
      </c>
      <c r="P714" s="60">
        <f>Ugovori_OPULJP3[[#This Row],[Bespovratna sredstva - EU dio - HRK]]/7.5345</f>
        <v>98377.828986661349</v>
      </c>
      <c r="Q714" s="59">
        <f>Ugovori_OPULJP3[[#This Row],[Bespovratna sredstva - Ukupno (EU+Nac) HRK
= Ukupna ugovorena vrijednost bespovratnih sredstava]]*Ugovori_OPULJP3[[#This Row],[STOPA NACIONALNOG SUFINANCIRANJA %]]</f>
        <v>130804.89749999999</v>
      </c>
      <c r="R714" s="60">
        <f>Ugovori_OPULJP3[[#This Row],[Bespovratna sredstva - Nacionalni dio - HRK]]/7.5345</f>
        <v>17360.793350587297</v>
      </c>
      <c r="S714" s="59">
        <v>872032.65</v>
      </c>
      <c r="T714" s="60">
        <f>Ugovori_OPULJP3[[#This Row],[Bespovratna sredstva - Ukupno (EU+Nac) HRK
= Ukupna ugovorena vrijednost bespovratnih sredstava]]/7.5345</f>
        <v>115738.62233724866</v>
      </c>
      <c r="U714" s="59">
        <v>0</v>
      </c>
      <c r="V714" s="60">
        <f>Ugovori_OPULJP3[[#This Row],[Javni doprinos korisnika - HRK]]/7.5345</f>
        <v>0</v>
      </c>
      <c r="W714" s="59">
        <v>0</v>
      </c>
      <c r="X714" s="60">
        <f>Ugovori_OPULJP3[[#This Row],[Privatni doprinos korisnika - HRK]]/7.5345</f>
        <v>0</v>
      </c>
      <c r="Y714" s="61">
        <v>872032.65</v>
      </c>
      <c r="Z714" s="62">
        <f>Ugovori_OPULJP3[[#This Row],[UKUPNI PRIHVATLJIVI IZDACI
TOTAL ELIGIBLE EXPENDITURE
= Bespovratna sredstva ukupno + doprinos korisnika
= Ukupni prihvatljivi troškovi
= Ukupna ugovorena vrijednost projekta HRK]]/7.5345</f>
        <v>115738.62233724866</v>
      </c>
      <c r="AA714" s="53" t="s">
        <v>37</v>
      </c>
      <c r="AB714" s="53" t="s">
        <v>752</v>
      </c>
      <c r="AC714" s="52" t="s">
        <v>2884</v>
      </c>
      <c r="AD714" s="52" t="s">
        <v>746</v>
      </c>
    </row>
    <row r="715" spans="1:30" ht="51" customHeight="1" x14ac:dyDescent="0.2">
      <c r="A715" s="50" t="s">
        <v>2885</v>
      </c>
      <c r="B715" s="51" t="s">
        <v>742</v>
      </c>
      <c r="C715" s="52" t="s">
        <v>743</v>
      </c>
      <c r="D715" s="52" t="s">
        <v>2679</v>
      </c>
      <c r="E715" s="53" t="s">
        <v>75</v>
      </c>
      <c r="F715" s="54" t="s">
        <v>2886</v>
      </c>
      <c r="G715" s="54" t="s">
        <v>2887</v>
      </c>
      <c r="H715" s="56">
        <v>43553</v>
      </c>
      <c r="I715" s="56">
        <v>44284</v>
      </c>
      <c r="J715" s="57" t="str">
        <f>IF(Ugovori_OPULJP3[[#This Row],[DATUM ZAVRŠETKA OPERACIJE]]&gt;DATE(2024,12,31),"u provedbi","završen")</f>
        <v>završen</v>
      </c>
      <c r="K715" s="55" t="s">
        <v>83</v>
      </c>
      <c r="L715" s="55" t="s">
        <v>83</v>
      </c>
      <c r="M715" s="58">
        <v>0.85</v>
      </c>
      <c r="N715" s="58">
        <v>0.15</v>
      </c>
      <c r="O715" s="59">
        <f>Ugovori_OPULJP3[[#This Row],[Bespovratna sredstva - Ukupno (EU+Nac) HRK
= Ukupna ugovorena vrijednost bespovratnih sredstava]]*Ugovori_OPULJP3[[#This Row],[EU STOPA SUFINANCIRANJA %
EU CO-FINANCING RATE %]]</f>
        <v>841704.60349999997</v>
      </c>
      <c r="P715" s="60">
        <f>Ugovori_OPULJP3[[#This Row],[Bespovratna sredstva - EU dio - HRK]]/7.5345</f>
        <v>111713.39883203928</v>
      </c>
      <c r="Q715" s="59">
        <f>Ugovori_OPULJP3[[#This Row],[Bespovratna sredstva - Ukupno (EU+Nac) HRK
= Ukupna ugovorena vrijednost bespovratnih sredstava]]*Ugovori_OPULJP3[[#This Row],[STOPA NACIONALNOG SUFINANCIRANJA %]]</f>
        <v>148536.10649999999</v>
      </c>
      <c r="R715" s="60">
        <f>Ugovori_OPULJP3[[#This Row],[Bespovratna sredstva - Nacionalni dio - HRK]]/7.5345</f>
        <v>19714.12920565399</v>
      </c>
      <c r="S715" s="59">
        <v>990240.71</v>
      </c>
      <c r="T715" s="60">
        <f>Ugovori_OPULJP3[[#This Row],[Bespovratna sredstva - Ukupno (EU+Nac) HRK
= Ukupna ugovorena vrijednost bespovratnih sredstava]]/7.5345</f>
        <v>131427.52803769326</v>
      </c>
      <c r="U715" s="59">
        <v>0</v>
      </c>
      <c r="V715" s="60">
        <f>Ugovori_OPULJP3[[#This Row],[Javni doprinos korisnika - HRK]]/7.5345</f>
        <v>0</v>
      </c>
      <c r="W715" s="59">
        <v>0</v>
      </c>
      <c r="X715" s="60">
        <f>Ugovori_OPULJP3[[#This Row],[Privatni doprinos korisnika - HRK]]/7.5345</f>
        <v>0</v>
      </c>
      <c r="Y715" s="61">
        <v>990240.71</v>
      </c>
      <c r="Z715" s="62">
        <f>Ugovori_OPULJP3[[#This Row],[UKUPNI PRIHVATLJIVI IZDACI
TOTAL ELIGIBLE EXPENDITURE
= Bespovratna sredstva ukupno + doprinos korisnika
= Ukupni prihvatljivi troškovi
= Ukupna ugovorena vrijednost projekta HRK]]/7.5345</f>
        <v>131427.52803769326</v>
      </c>
      <c r="AA715" s="53" t="s">
        <v>37</v>
      </c>
      <c r="AB715" s="53" t="s">
        <v>752</v>
      </c>
      <c r="AC715" s="52" t="s">
        <v>2888</v>
      </c>
      <c r="AD715" s="52" t="s">
        <v>746</v>
      </c>
    </row>
    <row r="716" spans="1:30" ht="51" customHeight="1" x14ac:dyDescent="0.2">
      <c r="A716" s="50" t="s">
        <v>2889</v>
      </c>
      <c r="B716" s="51" t="s">
        <v>742</v>
      </c>
      <c r="C716" s="52" t="s">
        <v>743</v>
      </c>
      <c r="D716" s="52" t="s">
        <v>2679</v>
      </c>
      <c r="E716" s="53" t="s">
        <v>75</v>
      </c>
      <c r="F716" s="54" t="s">
        <v>2890</v>
      </c>
      <c r="G716" s="54" t="s">
        <v>2891</v>
      </c>
      <c r="H716" s="56">
        <v>43553</v>
      </c>
      <c r="I716" s="56">
        <v>44073</v>
      </c>
      <c r="J716" s="57" t="str">
        <f>IF(Ugovori_OPULJP3[[#This Row],[DATUM ZAVRŠETKA OPERACIJE]]&gt;DATE(2024,12,31),"u provedbi","završen")</f>
        <v>završen</v>
      </c>
      <c r="K716" s="55" t="s">
        <v>103</v>
      </c>
      <c r="L716" s="55" t="s">
        <v>103</v>
      </c>
      <c r="M716" s="58">
        <v>0.85</v>
      </c>
      <c r="N716" s="58">
        <v>0.15</v>
      </c>
      <c r="O716" s="59">
        <f>Ugovori_OPULJP3[[#This Row],[Bespovratna sredstva - Ukupno (EU+Nac) HRK
= Ukupna ugovorena vrijednost bespovratnih sredstava]]*Ugovori_OPULJP3[[#This Row],[EU STOPA SUFINANCIRANJA %
EU CO-FINANCING RATE %]]</f>
        <v>874887.78749999998</v>
      </c>
      <c r="P716" s="60">
        <f>Ugovori_OPULJP3[[#This Row],[Bespovratna sredstva - EU dio - HRK]]/7.5345</f>
        <v>116117.56420465856</v>
      </c>
      <c r="Q716" s="59">
        <f>Ugovori_OPULJP3[[#This Row],[Bespovratna sredstva - Ukupno (EU+Nac) HRK
= Ukupna ugovorena vrijednost bespovratnih sredstava]]*Ugovori_OPULJP3[[#This Row],[STOPA NACIONALNOG SUFINANCIRANJA %]]</f>
        <v>154391.96249999999</v>
      </c>
      <c r="R716" s="60">
        <f>Ugovori_OPULJP3[[#This Row],[Bespovratna sredstva - Nacionalni dio - HRK]]/7.5345</f>
        <v>20491.334859645627</v>
      </c>
      <c r="S716" s="59">
        <v>1029279.75</v>
      </c>
      <c r="T716" s="60">
        <f>Ugovori_OPULJP3[[#This Row],[Bespovratna sredstva - Ukupno (EU+Nac) HRK
= Ukupna ugovorena vrijednost bespovratnih sredstava]]/7.5345</f>
        <v>136608.89906430419</v>
      </c>
      <c r="U716" s="59">
        <v>0</v>
      </c>
      <c r="V716" s="60">
        <f>Ugovori_OPULJP3[[#This Row],[Javni doprinos korisnika - HRK]]/7.5345</f>
        <v>0</v>
      </c>
      <c r="W716" s="59">
        <v>0</v>
      </c>
      <c r="X716" s="60">
        <f>Ugovori_OPULJP3[[#This Row],[Privatni doprinos korisnika - HRK]]/7.5345</f>
        <v>0</v>
      </c>
      <c r="Y716" s="61">
        <v>1029279.75</v>
      </c>
      <c r="Z716" s="62">
        <f>Ugovori_OPULJP3[[#This Row],[UKUPNI PRIHVATLJIVI IZDACI
TOTAL ELIGIBLE EXPENDITURE
= Bespovratna sredstva ukupno + doprinos korisnika
= Ukupni prihvatljivi troškovi
= Ukupna ugovorena vrijednost projekta HRK]]/7.5345</f>
        <v>136608.89906430419</v>
      </c>
      <c r="AA716" s="53" t="s">
        <v>37</v>
      </c>
      <c r="AB716" s="53" t="s">
        <v>752</v>
      </c>
      <c r="AC716" s="52" t="s">
        <v>2892</v>
      </c>
      <c r="AD716" s="52" t="s">
        <v>746</v>
      </c>
    </row>
    <row r="717" spans="1:30" ht="51" customHeight="1" x14ac:dyDescent="0.2">
      <c r="A717" s="50" t="s">
        <v>2893</v>
      </c>
      <c r="B717" s="51" t="s">
        <v>742</v>
      </c>
      <c r="C717" s="52" t="s">
        <v>743</v>
      </c>
      <c r="D717" s="52" t="s">
        <v>2679</v>
      </c>
      <c r="E717" s="53" t="s">
        <v>75</v>
      </c>
      <c r="F717" s="54" t="s">
        <v>2894</v>
      </c>
      <c r="G717" s="54" t="s">
        <v>2895</v>
      </c>
      <c r="H717" s="56">
        <v>43553</v>
      </c>
      <c r="I717" s="56">
        <v>44284</v>
      </c>
      <c r="J717" s="57" t="str">
        <f>IF(Ugovori_OPULJP3[[#This Row],[DATUM ZAVRŠETKA OPERACIJE]]&gt;DATE(2024,12,31),"u provedbi","završen")</f>
        <v>završen</v>
      </c>
      <c r="K717" s="55" t="s">
        <v>103</v>
      </c>
      <c r="L717" s="55" t="s">
        <v>103</v>
      </c>
      <c r="M717" s="58">
        <v>0.85</v>
      </c>
      <c r="N717" s="58">
        <v>0.15</v>
      </c>
      <c r="O717" s="59">
        <f>Ugovori_OPULJP3[[#This Row],[Bespovratna sredstva - Ukupno (EU+Nac) HRK
= Ukupna ugovorena vrijednost bespovratnih sredstava]]*Ugovori_OPULJP3[[#This Row],[EU STOPA SUFINANCIRANJA %
EU CO-FINANCING RATE %]]</f>
        <v>823066.951</v>
      </c>
      <c r="P717" s="60">
        <f>Ugovori_OPULJP3[[#This Row],[Bespovratna sredstva - EU dio - HRK]]/7.5345</f>
        <v>109239.75724998341</v>
      </c>
      <c r="Q717" s="59">
        <f>Ugovori_OPULJP3[[#This Row],[Bespovratna sredstva - Ukupno (EU+Nac) HRK
= Ukupna ugovorena vrijednost bespovratnih sredstava]]*Ugovori_OPULJP3[[#This Row],[STOPA NACIONALNOG SUFINANCIRANJA %]]</f>
        <v>145247.109</v>
      </c>
      <c r="R717" s="60">
        <f>Ugovori_OPULJP3[[#This Row],[Bespovratna sredstva - Nacionalni dio - HRK]]/7.5345</f>
        <v>19277.604220585305</v>
      </c>
      <c r="S717" s="59">
        <v>968314.06</v>
      </c>
      <c r="T717" s="60">
        <f>Ugovori_OPULJP3[[#This Row],[Bespovratna sredstva - Ukupno (EU+Nac) HRK
= Ukupna ugovorena vrijednost bespovratnih sredstava]]/7.5345</f>
        <v>128517.36147056872</v>
      </c>
      <c r="U717" s="59">
        <v>0</v>
      </c>
      <c r="V717" s="60">
        <f>Ugovori_OPULJP3[[#This Row],[Javni doprinos korisnika - HRK]]/7.5345</f>
        <v>0</v>
      </c>
      <c r="W717" s="59">
        <v>0</v>
      </c>
      <c r="X717" s="60">
        <f>Ugovori_OPULJP3[[#This Row],[Privatni doprinos korisnika - HRK]]/7.5345</f>
        <v>0</v>
      </c>
      <c r="Y717" s="61">
        <v>968314.06</v>
      </c>
      <c r="Z717" s="62">
        <f>Ugovori_OPULJP3[[#This Row],[UKUPNI PRIHVATLJIVI IZDACI
TOTAL ELIGIBLE EXPENDITURE
= Bespovratna sredstva ukupno + doprinos korisnika
= Ukupni prihvatljivi troškovi
= Ukupna ugovorena vrijednost projekta HRK]]/7.5345</f>
        <v>128517.36147056872</v>
      </c>
      <c r="AA717" s="53" t="s">
        <v>37</v>
      </c>
      <c r="AB717" s="53" t="s">
        <v>752</v>
      </c>
      <c r="AC717" s="52" t="s">
        <v>2896</v>
      </c>
      <c r="AD717" s="52" t="s">
        <v>746</v>
      </c>
    </row>
    <row r="718" spans="1:30" ht="51" customHeight="1" x14ac:dyDescent="0.2">
      <c r="A718" s="50" t="s">
        <v>2897</v>
      </c>
      <c r="B718" s="51" t="s">
        <v>742</v>
      </c>
      <c r="C718" s="52" t="s">
        <v>743</v>
      </c>
      <c r="D718" s="52" t="s">
        <v>2679</v>
      </c>
      <c r="E718" s="53" t="s">
        <v>75</v>
      </c>
      <c r="F718" s="54" t="s">
        <v>2898</v>
      </c>
      <c r="G718" s="54" t="s">
        <v>2899</v>
      </c>
      <c r="H718" s="56">
        <v>43553</v>
      </c>
      <c r="I718" s="56">
        <v>44284</v>
      </c>
      <c r="J718" s="57" t="str">
        <f>IF(Ugovori_OPULJP3[[#This Row],[DATUM ZAVRŠETKA OPERACIJE]]&gt;DATE(2024,12,31),"u provedbi","završen")</f>
        <v>završen</v>
      </c>
      <c r="K718" s="55" t="s">
        <v>36</v>
      </c>
      <c r="L718" s="55" t="s">
        <v>36</v>
      </c>
      <c r="M718" s="58">
        <v>0.85</v>
      </c>
      <c r="N718" s="58">
        <v>0.15</v>
      </c>
      <c r="O718" s="59">
        <f>Ugovori_OPULJP3[[#This Row],[Bespovratna sredstva - Ukupno (EU+Nac) HRK
= Ukupna ugovorena vrijednost bespovratnih sredstava]]*Ugovori_OPULJP3[[#This Row],[EU STOPA SUFINANCIRANJA %
EU CO-FINANCING RATE %]]</f>
        <v>843513.30999999994</v>
      </c>
      <c r="P718" s="60">
        <f>Ugovori_OPULJP3[[#This Row],[Bespovratna sredstva - EU dio - HRK]]/7.5345</f>
        <v>111953.45543831706</v>
      </c>
      <c r="Q718" s="59">
        <f>Ugovori_OPULJP3[[#This Row],[Bespovratna sredstva - Ukupno (EU+Nac) HRK
= Ukupna ugovorena vrijednost bespovratnih sredstava]]*Ugovori_OPULJP3[[#This Row],[STOPA NACIONALNOG SUFINANCIRANJA %]]</f>
        <v>148855.28999999998</v>
      </c>
      <c r="R718" s="60">
        <f>Ugovori_OPULJP3[[#This Row],[Bespovratna sredstva - Nacionalni dio - HRK]]/7.5345</f>
        <v>19756.492136173598</v>
      </c>
      <c r="S718" s="59">
        <v>992368.6</v>
      </c>
      <c r="T718" s="60">
        <f>Ugovori_OPULJP3[[#This Row],[Bespovratna sredstva - Ukupno (EU+Nac) HRK
= Ukupna ugovorena vrijednost bespovratnih sredstava]]/7.5345</f>
        <v>131709.94757449065</v>
      </c>
      <c r="U718" s="59">
        <v>0</v>
      </c>
      <c r="V718" s="60">
        <f>Ugovori_OPULJP3[[#This Row],[Javni doprinos korisnika - HRK]]/7.5345</f>
        <v>0</v>
      </c>
      <c r="W718" s="59">
        <v>0</v>
      </c>
      <c r="X718" s="60">
        <f>Ugovori_OPULJP3[[#This Row],[Privatni doprinos korisnika - HRK]]/7.5345</f>
        <v>0</v>
      </c>
      <c r="Y718" s="61">
        <v>992368.6</v>
      </c>
      <c r="Z718" s="62">
        <f>Ugovori_OPULJP3[[#This Row],[UKUPNI PRIHVATLJIVI IZDACI
TOTAL ELIGIBLE EXPENDITURE
= Bespovratna sredstva ukupno + doprinos korisnika
= Ukupni prihvatljivi troškovi
= Ukupna ugovorena vrijednost projekta HRK]]/7.5345</f>
        <v>131709.94757449065</v>
      </c>
      <c r="AA718" s="53" t="s">
        <v>37</v>
      </c>
      <c r="AB718" s="53" t="s">
        <v>752</v>
      </c>
      <c r="AC718" s="52" t="s">
        <v>2900</v>
      </c>
      <c r="AD718" s="52" t="s">
        <v>746</v>
      </c>
    </row>
    <row r="719" spans="1:30" ht="51" customHeight="1" x14ac:dyDescent="0.2">
      <c r="A719" s="50" t="s">
        <v>2901</v>
      </c>
      <c r="B719" s="51" t="s">
        <v>742</v>
      </c>
      <c r="C719" s="52" t="s">
        <v>743</v>
      </c>
      <c r="D719" s="52" t="s">
        <v>2679</v>
      </c>
      <c r="E719" s="53" t="s">
        <v>75</v>
      </c>
      <c r="F719" s="54" t="s">
        <v>2902</v>
      </c>
      <c r="G719" s="54" t="s">
        <v>2903</v>
      </c>
      <c r="H719" s="56">
        <v>43553</v>
      </c>
      <c r="I719" s="56">
        <v>44103</v>
      </c>
      <c r="J719" s="57" t="str">
        <f>IF(Ugovori_OPULJP3[[#This Row],[DATUM ZAVRŠETKA OPERACIJE]]&gt;DATE(2024,12,31),"u provedbi","završen")</f>
        <v>završen</v>
      </c>
      <c r="K719" s="55" t="s">
        <v>370</v>
      </c>
      <c r="L719" s="55" t="s">
        <v>370</v>
      </c>
      <c r="M719" s="58">
        <v>0.85</v>
      </c>
      <c r="N719" s="58">
        <v>0.15</v>
      </c>
      <c r="O719" s="59">
        <f>Ugovori_OPULJP3[[#This Row],[Bespovratna sredstva - Ukupno (EU+Nac) HRK
= Ukupna ugovorena vrijednost bespovratnih sredstava]]*Ugovori_OPULJP3[[#This Row],[EU STOPA SUFINANCIRANJA %
EU CO-FINANCING RATE %]]</f>
        <v>846148.12300000002</v>
      </c>
      <c r="P719" s="60">
        <f>Ugovori_OPULJP3[[#This Row],[Bespovratna sredstva - EU dio - HRK]]/7.5345</f>
        <v>112303.15521932444</v>
      </c>
      <c r="Q719" s="59">
        <f>Ugovori_OPULJP3[[#This Row],[Bespovratna sredstva - Ukupno (EU+Nac) HRK
= Ukupna ugovorena vrijednost bespovratnih sredstava]]*Ugovori_OPULJP3[[#This Row],[STOPA NACIONALNOG SUFINANCIRANJA %]]</f>
        <v>149320.25699999998</v>
      </c>
      <c r="R719" s="60">
        <f>Ugovori_OPULJP3[[#This Row],[Bespovratna sredstva - Nacionalni dio - HRK]]/7.5345</f>
        <v>19818.20386223372</v>
      </c>
      <c r="S719" s="59">
        <v>995468.38</v>
      </c>
      <c r="T719" s="60">
        <f>Ugovori_OPULJP3[[#This Row],[Bespovratna sredstva - Ukupno (EU+Nac) HRK
= Ukupna ugovorena vrijednost bespovratnih sredstava]]/7.5345</f>
        <v>132121.35908155816</v>
      </c>
      <c r="U719" s="59">
        <v>0</v>
      </c>
      <c r="V719" s="60">
        <f>Ugovori_OPULJP3[[#This Row],[Javni doprinos korisnika - HRK]]/7.5345</f>
        <v>0</v>
      </c>
      <c r="W719" s="59">
        <v>0</v>
      </c>
      <c r="X719" s="60">
        <f>Ugovori_OPULJP3[[#This Row],[Privatni doprinos korisnika - HRK]]/7.5345</f>
        <v>0</v>
      </c>
      <c r="Y719" s="61">
        <v>995468.38</v>
      </c>
      <c r="Z719" s="62">
        <f>Ugovori_OPULJP3[[#This Row],[UKUPNI PRIHVATLJIVI IZDACI
TOTAL ELIGIBLE EXPENDITURE
= Bespovratna sredstva ukupno + doprinos korisnika
= Ukupni prihvatljivi troškovi
= Ukupna ugovorena vrijednost projekta HRK]]/7.5345</f>
        <v>132121.35908155816</v>
      </c>
      <c r="AA719" s="53" t="s">
        <v>37</v>
      </c>
      <c r="AB719" s="53" t="s">
        <v>752</v>
      </c>
      <c r="AC719" s="52" t="s">
        <v>2904</v>
      </c>
      <c r="AD719" s="52" t="s">
        <v>746</v>
      </c>
    </row>
    <row r="720" spans="1:30" ht="51" customHeight="1" x14ac:dyDescent="0.2">
      <c r="A720" s="50" t="s">
        <v>2905</v>
      </c>
      <c r="B720" s="51" t="s">
        <v>742</v>
      </c>
      <c r="C720" s="52" t="s">
        <v>743</v>
      </c>
      <c r="D720" s="52" t="s">
        <v>2679</v>
      </c>
      <c r="E720" s="53" t="s">
        <v>75</v>
      </c>
      <c r="F720" s="54" t="s">
        <v>2906</v>
      </c>
      <c r="G720" s="54" t="s">
        <v>2907</v>
      </c>
      <c r="H720" s="56">
        <v>43553</v>
      </c>
      <c r="I720" s="56">
        <v>44284</v>
      </c>
      <c r="J720" s="57" t="str">
        <f>IF(Ugovori_OPULJP3[[#This Row],[DATUM ZAVRŠETKA OPERACIJE]]&gt;DATE(2024,12,31),"u provedbi","završen")</f>
        <v>završen</v>
      </c>
      <c r="K720" s="55" t="s">
        <v>248</v>
      </c>
      <c r="L720" s="55" t="s">
        <v>248</v>
      </c>
      <c r="M720" s="58">
        <v>0.85</v>
      </c>
      <c r="N720" s="58">
        <v>0.15</v>
      </c>
      <c r="O720" s="59">
        <f>Ugovori_OPULJP3[[#This Row],[Bespovratna sredstva - Ukupno (EU+Nac) HRK
= Ukupna ugovorena vrijednost bespovratnih sredstava]]*Ugovori_OPULJP3[[#This Row],[EU STOPA SUFINANCIRANJA %
EU CO-FINANCING RATE %]]</f>
        <v>1266334.42</v>
      </c>
      <c r="P720" s="60">
        <f>Ugovori_OPULJP3[[#This Row],[Bespovratna sredstva - EU dio - HRK]]/7.5345</f>
        <v>168071.46061450659</v>
      </c>
      <c r="Q720" s="59">
        <f>Ugovori_OPULJP3[[#This Row],[Bespovratna sredstva - Ukupno (EU+Nac) HRK
= Ukupna ugovorena vrijednost bespovratnih sredstava]]*Ugovori_OPULJP3[[#This Row],[STOPA NACIONALNOG SUFINANCIRANJA %]]</f>
        <v>223470.78</v>
      </c>
      <c r="R720" s="60">
        <f>Ugovori_OPULJP3[[#This Row],[Bespovratna sredstva - Nacionalni dio - HRK]]/7.5345</f>
        <v>29659.669520207044</v>
      </c>
      <c r="S720" s="59">
        <v>1489805.2</v>
      </c>
      <c r="T720" s="60">
        <f>Ugovori_OPULJP3[[#This Row],[Bespovratna sredstva - Ukupno (EU+Nac) HRK
= Ukupna ugovorena vrijednost bespovratnih sredstava]]/7.5345</f>
        <v>197731.13013471363</v>
      </c>
      <c r="U720" s="59">
        <v>0</v>
      </c>
      <c r="V720" s="60">
        <f>Ugovori_OPULJP3[[#This Row],[Javni doprinos korisnika - HRK]]/7.5345</f>
        <v>0</v>
      </c>
      <c r="W720" s="59">
        <v>0</v>
      </c>
      <c r="X720" s="60">
        <f>Ugovori_OPULJP3[[#This Row],[Privatni doprinos korisnika - HRK]]/7.5345</f>
        <v>0</v>
      </c>
      <c r="Y720" s="61">
        <v>1489805.2</v>
      </c>
      <c r="Z720" s="62">
        <f>Ugovori_OPULJP3[[#This Row],[UKUPNI PRIHVATLJIVI IZDACI
TOTAL ELIGIBLE EXPENDITURE
= Bespovratna sredstva ukupno + doprinos korisnika
= Ukupni prihvatljivi troškovi
= Ukupna ugovorena vrijednost projekta HRK]]/7.5345</f>
        <v>197731.13013471363</v>
      </c>
      <c r="AA720" s="53" t="s">
        <v>37</v>
      </c>
      <c r="AB720" s="53" t="s">
        <v>752</v>
      </c>
      <c r="AC720" s="52" t="s">
        <v>2908</v>
      </c>
      <c r="AD720" s="52" t="s">
        <v>746</v>
      </c>
    </row>
    <row r="721" spans="1:30" ht="51" customHeight="1" x14ac:dyDescent="0.2">
      <c r="A721" s="50" t="s">
        <v>2909</v>
      </c>
      <c r="B721" s="51" t="s">
        <v>742</v>
      </c>
      <c r="C721" s="52" t="s">
        <v>743</v>
      </c>
      <c r="D721" s="52" t="s">
        <v>2679</v>
      </c>
      <c r="E721" s="53" t="s">
        <v>75</v>
      </c>
      <c r="F721" s="54" t="s">
        <v>2910</v>
      </c>
      <c r="G721" s="54" t="s">
        <v>2911</v>
      </c>
      <c r="H721" s="56">
        <v>43553</v>
      </c>
      <c r="I721" s="56">
        <v>44284</v>
      </c>
      <c r="J721" s="57" t="str">
        <f>IF(Ugovori_OPULJP3[[#This Row],[DATUM ZAVRŠETKA OPERACIJE]]&gt;DATE(2024,12,31),"u provedbi","završen")</f>
        <v>završen</v>
      </c>
      <c r="K721" s="55" t="s">
        <v>185</v>
      </c>
      <c r="L721" s="55" t="s">
        <v>185</v>
      </c>
      <c r="M721" s="58">
        <v>0.85</v>
      </c>
      <c r="N721" s="58">
        <v>0.15</v>
      </c>
      <c r="O721" s="59">
        <f>Ugovori_OPULJP3[[#This Row],[Bespovratna sredstva - Ukupno (EU+Nac) HRK
= Ukupna ugovorena vrijednost bespovratnih sredstava]]*Ugovori_OPULJP3[[#This Row],[EU STOPA SUFINANCIRANJA %
EU CO-FINANCING RATE %]]</f>
        <v>849952.13649999991</v>
      </c>
      <c r="P721" s="60">
        <f>Ugovori_OPULJP3[[#This Row],[Bespovratna sredstva - EU dio - HRK]]/7.5345</f>
        <v>112808.03457429157</v>
      </c>
      <c r="Q721" s="59">
        <f>Ugovori_OPULJP3[[#This Row],[Bespovratna sredstva - Ukupno (EU+Nac) HRK
= Ukupna ugovorena vrijednost bespovratnih sredstava]]*Ugovori_OPULJP3[[#This Row],[STOPA NACIONALNOG SUFINANCIRANJA %]]</f>
        <v>149991.55349999998</v>
      </c>
      <c r="R721" s="60">
        <f>Ugovori_OPULJP3[[#This Row],[Bespovratna sredstva - Nacionalni dio - HRK]]/7.5345</f>
        <v>19907.30021899263</v>
      </c>
      <c r="S721" s="59">
        <v>999943.69</v>
      </c>
      <c r="T721" s="60">
        <f>Ugovori_OPULJP3[[#This Row],[Bespovratna sredstva - Ukupno (EU+Nac) HRK
= Ukupna ugovorena vrijednost bespovratnih sredstava]]/7.5345</f>
        <v>132715.33479328422</v>
      </c>
      <c r="U721" s="59">
        <v>0</v>
      </c>
      <c r="V721" s="60">
        <f>Ugovori_OPULJP3[[#This Row],[Javni doprinos korisnika - HRK]]/7.5345</f>
        <v>0</v>
      </c>
      <c r="W721" s="59">
        <v>0</v>
      </c>
      <c r="X721" s="60">
        <f>Ugovori_OPULJP3[[#This Row],[Privatni doprinos korisnika - HRK]]/7.5345</f>
        <v>0</v>
      </c>
      <c r="Y721" s="61">
        <v>999943.69</v>
      </c>
      <c r="Z721" s="62">
        <f>Ugovori_OPULJP3[[#This Row],[UKUPNI PRIHVATLJIVI IZDACI
TOTAL ELIGIBLE EXPENDITURE
= Bespovratna sredstva ukupno + doprinos korisnika
= Ukupni prihvatljivi troškovi
= Ukupna ugovorena vrijednost projekta HRK]]/7.5345</f>
        <v>132715.33479328422</v>
      </c>
      <c r="AA721" s="53" t="s">
        <v>37</v>
      </c>
      <c r="AB721" s="53" t="s">
        <v>752</v>
      </c>
      <c r="AC721" s="52" t="s">
        <v>2912</v>
      </c>
      <c r="AD721" s="52" t="s">
        <v>746</v>
      </c>
    </row>
    <row r="722" spans="1:30" ht="51" customHeight="1" x14ac:dyDescent="0.2">
      <c r="A722" s="50" t="s">
        <v>2913</v>
      </c>
      <c r="B722" s="51" t="s">
        <v>742</v>
      </c>
      <c r="C722" s="52" t="s">
        <v>743</v>
      </c>
      <c r="D722" s="52" t="s">
        <v>2914</v>
      </c>
      <c r="E722" s="53" t="s">
        <v>33</v>
      </c>
      <c r="F722" s="54" t="s">
        <v>2914</v>
      </c>
      <c r="G722" s="54" t="s">
        <v>34</v>
      </c>
      <c r="H722" s="56">
        <v>42044</v>
      </c>
      <c r="I722" s="56">
        <v>45291</v>
      </c>
      <c r="J722" s="57" t="str">
        <f>IF(Ugovori_OPULJP3[[#This Row],[DATUM ZAVRŠETKA OPERACIJE]]&gt;DATE(2024,12,31),"u provedbi","završen")</f>
        <v>završen</v>
      </c>
      <c r="K722" s="55" t="s">
        <v>35</v>
      </c>
      <c r="L722" s="55" t="s">
        <v>36</v>
      </c>
      <c r="M722" s="58">
        <v>0.85</v>
      </c>
      <c r="N722" s="58">
        <v>0.15</v>
      </c>
      <c r="O722" s="59">
        <f>Ugovori_OPULJP3[[#This Row],[Bespovratna sredstva - Ukupno (EU+Nac) HRK
= Ukupna ugovorena vrijednost bespovratnih sredstava]]*Ugovori_OPULJP3[[#This Row],[EU STOPA SUFINANCIRANJA %
EU CO-FINANCING RATE %]]</f>
        <v>359296875.09999996</v>
      </c>
      <c r="P722" s="60">
        <f>Ugovori_OPULJP3[[#This Row],[Bespovratna sredstva - EU dio - HRK]]/7.5345</f>
        <v>47686890.317871116</v>
      </c>
      <c r="Q722" s="59">
        <f>Ugovori_OPULJP3[[#This Row],[Bespovratna sredstva - Ukupno (EU+Nac) HRK
= Ukupna ugovorena vrijednost bespovratnih sredstava]]*Ugovori_OPULJP3[[#This Row],[STOPA NACIONALNOG SUFINANCIRANJA %]]</f>
        <v>63405330.899999999</v>
      </c>
      <c r="R722" s="60">
        <f>Ugovori_OPULJP3[[#This Row],[Bespovratna sredstva - Nacionalni dio - HRK]]/7.5345</f>
        <v>8415333.5855066683</v>
      </c>
      <c r="S722" s="59">
        <v>422702206</v>
      </c>
      <c r="T722" s="60">
        <f>Ugovori_OPULJP3[[#This Row],[Bespovratna sredstva - Ukupno (EU+Nac) HRK
= Ukupna ugovorena vrijednost bespovratnih sredstava]]/7.5345</f>
        <v>56102223.903377794</v>
      </c>
      <c r="U722" s="59">
        <v>0</v>
      </c>
      <c r="V722" s="60">
        <f>Ugovori_OPULJP3[[#This Row],[Javni doprinos korisnika - HRK]]/7.5345</f>
        <v>0</v>
      </c>
      <c r="W722" s="59">
        <v>0</v>
      </c>
      <c r="X722" s="60">
        <f>Ugovori_OPULJP3[[#This Row],[Privatni doprinos korisnika - HRK]]/7.5345</f>
        <v>0</v>
      </c>
      <c r="Y722" s="61">
        <v>422702206</v>
      </c>
      <c r="Z722" s="62">
        <f>Ugovori_OPULJP3[[#This Row],[UKUPNI PRIHVATLJIVI IZDACI
TOTAL ELIGIBLE EXPENDITURE
= Bespovratna sredstva ukupno + doprinos korisnika
= Ukupni prihvatljivi troškovi
= Ukupna ugovorena vrijednost projekta HRK]]/7.5345</f>
        <v>56102223.903377794</v>
      </c>
      <c r="AA722" s="53" t="s">
        <v>37</v>
      </c>
      <c r="AB722" s="53" t="s">
        <v>34</v>
      </c>
      <c r="AC722" s="52" t="s">
        <v>2915</v>
      </c>
      <c r="AD722" s="52" t="s">
        <v>746</v>
      </c>
    </row>
    <row r="723" spans="1:30" ht="51" customHeight="1" x14ac:dyDescent="0.2">
      <c r="A723" s="50" t="s">
        <v>2916</v>
      </c>
      <c r="B723" s="51" t="s">
        <v>742</v>
      </c>
      <c r="C723" s="52" t="s">
        <v>743</v>
      </c>
      <c r="D723" s="52" t="s">
        <v>2917</v>
      </c>
      <c r="E723" s="53" t="s">
        <v>231</v>
      </c>
      <c r="F723" s="54" t="s">
        <v>2918</v>
      </c>
      <c r="G723" s="54" t="s">
        <v>2919</v>
      </c>
      <c r="H723" s="56">
        <v>44053</v>
      </c>
      <c r="I723" s="56">
        <v>44783</v>
      </c>
      <c r="J723" s="57" t="str">
        <f>IF(Ugovori_OPULJP3[[#This Row],[DATUM ZAVRŠETKA OPERACIJE]]&gt;DATE(2024,12,31),"u provedbi","završen")</f>
        <v>završen</v>
      </c>
      <c r="K723" s="55" t="s">
        <v>2920</v>
      </c>
      <c r="L723" s="55" t="s">
        <v>93</v>
      </c>
      <c r="M723" s="58">
        <v>0.85</v>
      </c>
      <c r="N723" s="58">
        <v>0.15</v>
      </c>
      <c r="O723" s="59">
        <f>Ugovori_OPULJP3[[#This Row],[Bespovratna sredstva - Ukupno (EU+Nac) HRK
= Ukupna ugovorena vrijednost bespovratnih sredstava]]*Ugovori_OPULJP3[[#This Row],[EU STOPA SUFINANCIRANJA %
EU CO-FINANCING RATE %]]</f>
        <v>1107321.2904999999</v>
      </c>
      <c r="P723" s="60">
        <f>Ugovori_OPULJP3[[#This Row],[Bespovratna sredstva - EU dio - HRK]]/7.5345</f>
        <v>146966.79149246795</v>
      </c>
      <c r="Q723" s="59">
        <f>Ugovori_OPULJP3[[#This Row],[Bespovratna sredstva - Ukupno (EU+Nac) HRK
= Ukupna ugovorena vrijednost bespovratnih sredstava]]*Ugovori_OPULJP3[[#This Row],[STOPA NACIONALNOG SUFINANCIRANJA %]]</f>
        <v>195409.63949999999</v>
      </c>
      <c r="R723" s="60">
        <f>Ugovori_OPULJP3[[#This Row],[Bespovratna sredstva - Nacionalni dio - HRK]]/7.5345</f>
        <v>25935.316145729641</v>
      </c>
      <c r="S723" s="59">
        <v>1302730.93</v>
      </c>
      <c r="T723" s="60">
        <f>Ugovori_OPULJP3[[#This Row],[Bespovratna sredstva - Ukupno (EU+Nac) HRK
= Ukupna ugovorena vrijednost bespovratnih sredstava]]/7.5345</f>
        <v>172902.1076381976</v>
      </c>
      <c r="U723" s="59">
        <v>0</v>
      </c>
      <c r="V723" s="60">
        <f>Ugovori_OPULJP3[[#This Row],[Javni doprinos korisnika - HRK]]/7.5345</f>
        <v>0</v>
      </c>
      <c r="W723" s="59">
        <v>0</v>
      </c>
      <c r="X723" s="60">
        <f>Ugovori_OPULJP3[[#This Row],[Privatni doprinos korisnika - HRK]]/7.5345</f>
        <v>0</v>
      </c>
      <c r="Y723" s="61">
        <v>1302730.93</v>
      </c>
      <c r="Z723" s="62">
        <f>Ugovori_OPULJP3[[#This Row],[UKUPNI PRIHVATLJIVI IZDACI
TOTAL ELIGIBLE EXPENDITURE
= Bespovratna sredstva ukupno + doprinos korisnika
= Ukupni prihvatljivi troškovi
= Ukupna ugovorena vrijednost projekta HRK]]/7.5345</f>
        <v>172902.1076381976</v>
      </c>
      <c r="AA723" s="53" t="s">
        <v>751</v>
      </c>
      <c r="AB723" s="53" t="s">
        <v>752</v>
      </c>
      <c r="AC723" s="79" t="s">
        <v>2921</v>
      </c>
      <c r="AD723" s="52" t="s">
        <v>746</v>
      </c>
    </row>
    <row r="724" spans="1:30" ht="51" customHeight="1" x14ac:dyDescent="0.2">
      <c r="A724" s="50" t="s">
        <v>2922</v>
      </c>
      <c r="B724" s="51" t="s">
        <v>742</v>
      </c>
      <c r="C724" s="52" t="s">
        <v>743</v>
      </c>
      <c r="D724" s="52" t="s">
        <v>2917</v>
      </c>
      <c r="E724" s="53" t="s">
        <v>231</v>
      </c>
      <c r="F724" s="54" t="s">
        <v>2923</v>
      </c>
      <c r="G724" s="71" t="s">
        <v>953</v>
      </c>
      <c r="H724" s="56">
        <v>44062</v>
      </c>
      <c r="I724" s="56">
        <v>44792</v>
      </c>
      <c r="J724" s="57" t="str">
        <f>IF(Ugovori_OPULJP3[[#This Row],[DATUM ZAVRŠETKA OPERACIJE]]&gt;DATE(2024,12,31),"u provedbi","završen")</f>
        <v>završen</v>
      </c>
      <c r="K724" s="55" t="s">
        <v>36</v>
      </c>
      <c r="L724" s="55" t="s">
        <v>36</v>
      </c>
      <c r="M724" s="58">
        <v>0.85</v>
      </c>
      <c r="N724" s="58">
        <v>0.15</v>
      </c>
      <c r="O724" s="59">
        <f>Ugovori_OPULJP3[[#This Row],[Bespovratna sredstva - Ukupno (EU+Nac) HRK
= Ukupna ugovorena vrijednost bespovratnih sredstava]]*Ugovori_OPULJP3[[#This Row],[EU STOPA SUFINANCIRANJA %
EU CO-FINANCING RATE %]]</f>
        <v>1141272.9425000001</v>
      </c>
      <c r="P724" s="60">
        <f>Ugovori_OPULJP3[[#This Row],[Bespovratna sredstva - EU dio - HRK]]/7.5345</f>
        <v>151472.95009622406</v>
      </c>
      <c r="Q724" s="59">
        <f>Ugovori_OPULJP3[[#This Row],[Bespovratna sredstva - Ukupno (EU+Nac) HRK
= Ukupna ugovorena vrijednost bespovratnih sredstava]]*Ugovori_OPULJP3[[#This Row],[STOPA NACIONALNOG SUFINANCIRANJA %]]</f>
        <v>201401.10750000001</v>
      </c>
      <c r="R724" s="60">
        <f>Ugovori_OPULJP3[[#This Row],[Bespovratna sredstva - Nacionalni dio - HRK]]/7.5345</f>
        <v>26730.520605216007</v>
      </c>
      <c r="S724" s="59">
        <v>1342674.05</v>
      </c>
      <c r="T724" s="60">
        <f>Ugovori_OPULJP3[[#This Row],[Bespovratna sredstva - Ukupno (EU+Nac) HRK
= Ukupna ugovorena vrijednost bespovratnih sredstava]]/7.5345</f>
        <v>178203.47070144003</v>
      </c>
      <c r="U724" s="59">
        <v>0</v>
      </c>
      <c r="V724" s="60">
        <f>Ugovori_OPULJP3[[#This Row],[Javni doprinos korisnika - HRK]]/7.5345</f>
        <v>0</v>
      </c>
      <c r="W724" s="59">
        <v>0</v>
      </c>
      <c r="X724" s="60">
        <f>Ugovori_OPULJP3[[#This Row],[Privatni doprinos korisnika - HRK]]/7.5345</f>
        <v>0</v>
      </c>
      <c r="Y724" s="61">
        <v>1342674.05</v>
      </c>
      <c r="Z724" s="62">
        <f>Ugovori_OPULJP3[[#This Row],[UKUPNI PRIHVATLJIVI IZDACI
TOTAL ELIGIBLE EXPENDITURE
= Bespovratna sredstva ukupno + doprinos korisnika
= Ukupni prihvatljivi troškovi
= Ukupna ugovorena vrijednost projekta HRK]]/7.5345</f>
        <v>178203.47070144003</v>
      </c>
      <c r="AA724" s="53" t="s">
        <v>751</v>
      </c>
      <c r="AB724" s="53" t="s">
        <v>752</v>
      </c>
      <c r="AC724" s="79" t="s">
        <v>2924</v>
      </c>
      <c r="AD724" s="52" t="s">
        <v>746</v>
      </c>
    </row>
    <row r="725" spans="1:30" ht="51" customHeight="1" x14ac:dyDescent="0.2">
      <c r="A725" s="50" t="s">
        <v>2925</v>
      </c>
      <c r="B725" s="51" t="s">
        <v>742</v>
      </c>
      <c r="C725" s="52" t="s">
        <v>743</v>
      </c>
      <c r="D725" s="52" t="s">
        <v>2917</v>
      </c>
      <c r="E725" s="53" t="s">
        <v>231</v>
      </c>
      <c r="F725" s="54" t="s">
        <v>2926</v>
      </c>
      <c r="G725" s="54" t="s">
        <v>2927</v>
      </c>
      <c r="H725" s="56">
        <v>44063</v>
      </c>
      <c r="I725" s="56">
        <v>44793</v>
      </c>
      <c r="J725" s="57" t="str">
        <f>IF(Ugovori_OPULJP3[[#This Row],[DATUM ZAVRŠETKA OPERACIJE]]&gt;DATE(2024,12,31),"u provedbi","završen")</f>
        <v>završen</v>
      </c>
      <c r="K725" s="55" t="s">
        <v>36</v>
      </c>
      <c r="L725" s="55" t="s">
        <v>36</v>
      </c>
      <c r="M725" s="58">
        <v>0.85</v>
      </c>
      <c r="N725" s="58">
        <v>0.15</v>
      </c>
      <c r="O725" s="59">
        <f>Ugovori_OPULJP3[[#This Row],[Bespovratna sredstva - Ukupno (EU+Nac) HRK
= Ukupna ugovorena vrijednost bespovratnih sredstava]]*Ugovori_OPULJP3[[#This Row],[EU STOPA SUFINANCIRANJA %
EU CO-FINANCING RATE %]]</f>
        <v>783976.93</v>
      </c>
      <c r="P725" s="60">
        <f>Ugovori_OPULJP3[[#This Row],[Bespovratna sredstva - EU dio - HRK]]/7.5345</f>
        <v>104051.6198818767</v>
      </c>
      <c r="Q725" s="59">
        <f>Ugovori_OPULJP3[[#This Row],[Bespovratna sredstva - Ukupno (EU+Nac) HRK
= Ukupna ugovorena vrijednost bespovratnih sredstava]]*Ugovori_OPULJP3[[#This Row],[STOPA NACIONALNOG SUFINANCIRANJA %]]</f>
        <v>138348.87</v>
      </c>
      <c r="R725" s="60">
        <f>Ugovori_OPULJP3[[#This Row],[Bespovratna sredstva - Nacionalni dio - HRK]]/7.5345</f>
        <v>18362.050567390004</v>
      </c>
      <c r="S725" s="59">
        <v>922325.8</v>
      </c>
      <c r="T725" s="60">
        <f>Ugovori_OPULJP3[[#This Row],[Bespovratna sredstva - Ukupno (EU+Nac) HRK
= Ukupna ugovorena vrijednost bespovratnih sredstava]]/7.5345</f>
        <v>122413.6704492667</v>
      </c>
      <c r="U725" s="59">
        <v>0</v>
      </c>
      <c r="V725" s="60">
        <f>Ugovori_OPULJP3[[#This Row],[Javni doprinos korisnika - HRK]]/7.5345</f>
        <v>0</v>
      </c>
      <c r="W725" s="59">
        <v>0</v>
      </c>
      <c r="X725" s="60">
        <f>Ugovori_OPULJP3[[#This Row],[Privatni doprinos korisnika - HRK]]/7.5345</f>
        <v>0</v>
      </c>
      <c r="Y725" s="61">
        <v>922325.8</v>
      </c>
      <c r="Z725" s="62">
        <f>Ugovori_OPULJP3[[#This Row],[UKUPNI PRIHVATLJIVI IZDACI
TOTAL ELIGIBLE EXPENDITURE
= Bespovratna sredstva ukupno + doprinos korisnika
= Ukupni prihvatljivi troškovi
= Ukupna ugovorena vrijednost projekta HRK]]/7.5345</f>
        <v>122413.6704492667</v>
      </c>
      <c r="AA725" s="53" t="s">
        <v>751</v>
      </c>
      <c r="AB725" s="53" t="s">
        <v>752</v>
      </c>
      <c r="AC725" s="79" t="s">
        <v>2928</v>
      </c>
      <c r="AD725" s="52" t="s">
        <v>746</v>
      </c>
    </row>
    <row r="726" spans="1:30" ht="51" customHeight="1" x14ac:dyDescent="0.2">
      <c r="A726" s="50" t="s">
        <v>2929</v>
      </c>
      <c r="B726" s="51" t="s">
        <v>742</v>
      </c>
      <c r="C726" s="52" t="s">
        <v>743</v>
      </c>
      <c r="D726" s="52" t="s">
        <v>2917</v>
      </c>
      <c r="E726" s="53" t="s">
        <v>231</v>
      </c>
      <c r="F726" s="54" t="s">
        <v>2930</v>
      </c>
      <c r="G726" s="54" t="s">
        <v>2931</v>
      </c>
      <c r="H726" s="56">
        <v>44063</v>
      </c>
      <c r="I726" s="56">
        <v>44793</v>
      </c>
      <c r="J726" s="57" t="str">
        <f>IF(Ugovori_OPULJP3[[#This Row],[DATUM ZAVRŠETKA OPERACIJE]]&gt;DATE(2024,12,31),"u provedbi","završen")</f>
        <v>završen</v>
      </c>
      <c r="K726" s="55" t="s">
        <v>36</v>
      </c>
      <c r="L726" s="55" t="s">
        <v>36</v>
      </c>
      <c r="M726" s="58">
        <v>0.85</v>
      </c>
      <c r="N726" s="58">
        <v>0.15</v>
      </c>
      <c r="O726" s="59">
        <f>Ugovori_OPULJP3[[#This Row],[Bespovratna sredstva - Ukupno (EU+Nac) HRK
= Ukupna ugovorena vrijednost bespovratnih sredstava]]*Ugovori_OPULJP3[[#This Row],[EU STOPA SUFINANCIRANJA %
EU CO-FINANCING RATE %]]</f>
        <v>1002235.1359999999</v>
      </c>
      <c r="P726" s="60">
        <f>Ugovori_OPULJP3[[#This Row],[Bespovratna sredstva - EU dio - HRK]]/7.5345</f>
        <v>133019.46194173468</v>
      </c>
      <c r="Q726" s="59">
        <f>Ugovori_OPULJP3[[#This Row],[Bespovratna sredstva - Ukupno (EU+Nac) HRK
= Ukupna ugovorena vrijednost bespovratnih sredstava]]*Ugovori_OPULJP3[[#This Row],[STOPA NACIONALNOG SUFINANCIRANJA %]]</f>
        <v>176865.02399999998</v>
      </c>
      <c r="R726" s="60">
        <f>Ugovori_OPULJP3[[#This Row],[Bespovratna sredstva - Nacionalni dio - HRK]]/7.5345</f>
        <v>23474.022695600233</v>
      </c>
      <c r="S726" s="59">
        <v>1179100.1599999999</v>
      </c>
      <c r="T726" s="60">
        <f>Ugovori_OPULJP3[[#This Row],[Bespovratna sredstva - Ukupno (EU+Nac) HRK
= Ukupna ugovorena vrijednost bespovratnih sredstava]]/7.5345</f>
        <v>156493.48463733491</v>
      </c>
      <c r="U726" s="59">
        <v>0</v>
      </c>
      <c r="V726" s="60">
        <f>Ugovori_OPULJP3[[#This Row],[Javni doprinos korisnika - HRK]]/7.5345</f>
        <v>0</v>
      </c>
      <c r="W726" s="59">
        <v>0</v>
      </c>
      <c r="X726" s="60">
        <f>Ugovori_OPULJP3[[#This Row],[Privatni doprinos korisnika - HRK]]/7.5345</f>
        <v>0</v>
      </c>
      <c r="Y726" s="61">
        <v>1179100.1599999999</v>
      </c>
      <c r="Z726" s="62">
        <f>Ugovori_OPULJP3[[#This Row],[UKUPNI PRIHVATLJIVI IZDACI
TOTAL ELIGIBLE EXPENDITURE
= Bespovratna sredstva ukupno + doprinos korisnika
= Ukupni prihvatljivi troškovi
= Ukupna ugovorena vrijednost projekta HRK]]/7.5345</f>
        <v>156493.48463733491</v>
      </c>
      <c r="AA726" s="53" t="s">
        <v>751</v>
      </c>
      <c r="AB726" s="53" t="s">
        <v>752</v>
      </c>
      <c r="AC726" s="79" t="s">
        <v>2932</v>
      </c>
      <c r="AD726" s="52" t="s">
        <v>746</v>
      </c>
    </row>
    <row r="727" spans="1:30" ht="51" customHeight="1" x14ac:dyDescent="0.2">
      <c r="A727" s="50" t="s">
        <v>2933</v>
      </c>
      <c r="B727" s="51" t="s">
        <v>742</v>
      </c>
      <c r="C727" s="52" t="s">
        <v>743</v>
      </c>
      <c r="D727" s="52" t="s">
        <v>2917</v>
      </c>
      <c r="E727" s="53" t="s">
        <v>231</v>
      </c>
      <c r="F727" s="54" t="s">
        <v>2934</v>
      </c>
      <c r="G727" s="54" t="s">
        <v>885</v>
      </c>
      <c r="H727" s="56">
        <v>44075</v>
      </c>
      <c r="I727" s="56">
        <v>44805</v>
      </c>
      <c r="J727" s="57" t="str">
        <f>IF(Ugovori_OPULJP3[[#This Row],[DATUM ZAVRŠETKA OPERACIJE]]&gt;DATE(2024,12,31),"u provedbi","završen")</f>
        <v>završen</v>
      </c>
      <c r="K727" s="55" t="s">
        <v>2935</v>
      </c>
      <c r="L727" s="55" t="s">
        <v>36</v>
      </c>
      <c r="M727" s="58">
        <v>0.85</v>
      </c>
      <c r="N727" s="58">
        <v>0.15</v>
      </c>
      <c r="O727" s="59">
        <f>Ugovori_OPULJP3[[#This Row],[Bespovratna sredstva - Ukupno (EU+Nac) HRK
= Ukupna ugovorena vrijednost bespovratnih sredstava]]*Ugovori_OPULJP3[[#This Row],[EU STOPA SUFINANCIRANJA %
EU CO-FINANCING RATE %]]</f>
        <v>800070.02249999996</v>
      </c>
      <c r="P727" s="60">
        <f>Ugovori_OPULJP3[[#This Row],[Bespovratna sredstva - EU dio - HRK]]/7.5345</f>
        <v>106187.54031455304</v>
      </c>
      <c r="Q727" s="59">
        <f>Ugovori_OPULJP3[[#This Row],[Bespovratna sredstva - Ukupno (EU+Nac) HRK
= Ukupna ugovorena vrijednost bespovratnih sredstava]]*Ugovori_OPULJP3[[#This Row],[STOPA NACIONALNOG SUFINANCIRANJA %]]</f>
        <v>141188.82749999998</v>
      </c>
      <c r="R727" s="60">
        <f>Ugovori_OPULJP3[[#This Row],[Bespovratna sredstva - Nacionalni dio - HRK]]/7.5345</f>
        <v>18738.977702568183</v>
      </c>
      <c r="S727" s="59">
        <v>941258.85</v>
      </c>
      <c r="T727" s="60">
        <f>Ugovori_OPULJP3[[#This Row],[Bespovratna sredstva - Ukupno (EU+Nac) HRK
= Ukupna ugovorena vrijednost bespovratnih sredstava]]/7.5345</f>
        <v>124926.51801712123</v>
      </c>
      <c r="U727" s="59">
        <v>0</v>
      </c>
      <c r="V727" s="60">
        <f>Ugovori_OPULJP3[[#This Row],[Javni doprinos korisnika - HRK]]/7.5345</f>
        <v>0</v>
      </c>
      <c r="W727" s="59">
        <v>0</v>
      </c>
      <c r="X727" s="60">
        <f>Ugovori_OPULJP3[[#This Row],[Privatni doprinos korisnika - HRK]]/7.5345</f>
        <v>0</v>
      </c>
      <c r="Y727" s="61">
        <v>941258.85</v>
      </c>
      <c r="Z727" s="62">
        <f>Ugovori_OPULJP3[[#This Row],[UKUPNI PRIHVATLJIVI IZDACI
TOTAL ELIGIBLE EXPENDITURE
= Bespovratna sredstva ukupno + doprinos korisnika
= Ukupni prihvatljivi troškovi
= Ukupna ugovorena vrijednost projekta HRK]]/7.5345</f>
        <v>124926.51801712123</v>
      </c>
      <c r="AA727" s="53" t="s">
        <v>751</v>
      </c>
      <c r="AB727" s="53" t="s">
        <v>752</v>
      </c>
      <c r="AC727" s="79" t="s">
        <v>2936</v>
      </c>
      <c r="AD727" s="52" t="s">
        <v>746</v>
      </c>
    </row>
    <row r="728" spans="1:30" ht="51" customHeight="1" x14ac:dyDescent="0.2">
      <c r="A728" s="50" t="s">
        <v>2937</v>
      </c>
      <c r="B728" s="51" t="s">
        <v>742</v>
      </c>
      <c r="C728" s="52" t="s">
        <v>743</v>
      </c>
      <c r="D728" s="52" t="s">
        <v>2917</v>
      </c>
      <c r="E728" s="53" t="s">
        <v>231</v>
      </c>
      <c r="F728" s="54" t="s">
        <v>2938</v>
      </c>
      <c r="G728" s="54" t="s">
        <v>2939</v>
      </c>
      <c r="H728" s="56">
        <v>44063</v>
      </c>
      <c r="I728" s="56">
        <v>44793</v>
      </c>
      <c r="J728" s="57" t="str">
        <f>IF(Ugovori_OPULJP3[[#This Row],[DATUM ZAVRŠETKA OPERACIJE]]&gt;DATE(2024,12,31),"u provedbi","završen")</f>
        <v>završen</v>
      </c>
      <c r="K728" s="55" t="s">
        <v>2940</v>
      </c>
      <c r="L728" s="55" t="s">
        <v>93</v>
      </c>
      <c r="M728" s="58">
        <v>0.85</v>
      </c>
      <c r="N728" s="58">
        <v>0.15</v>
      </c>
      <c r="O728" s="59">
        <f>Ugovori_OPULJP3[[#This Row],[Bespovratna sredstva - Ukupno (EU+Nac) HRK
= Ukupna ugovorena vrijednost bespovratnih sredstava]]*Ugovori_OPULJP3[[#This Row],[EU STOPA SUFINANCIRANJA %
EU CO-FINANCING RATE %]]</f>
        <v>782795.13249999995</v>
      </c>
      <c r="P728" s="60">
        <f>Ugovori_OPULJP3[[#This Row],[Bespovratna sredstva - EU dio - HRK]]/7.5345</f>
        <v>103894.76839869931</v>
      </c>
      <c r="Q728" s="59">
        <f>Ugovori_OPULJP3[[#This Row],[Bespovratna sredstva - Ukupno (EU+Nac) HRK
= Ukupna ugovorena vrijednost bespovratnih sredstava]]*Ugovori_OPULJP3[[#This Row],[STOPA NACIONALNOG SUFINANCIRANJA %]]</f>
        <v>138140.31749999998</v>
      </c>
      <c r="R728" s="60">
        <f>Ugovori_OPULJP3[[#This Row],[Bespovratna sredstva - Nacionalni dio - HRK]]/7.5345</f>
        <v>18334.37089388811</v>
      </c>
      <c r="S728" s="59">
        <v>920935.45</v>
      </c>
      <c r="T728" s="60">
        <f>Ugovori_OPULJP3[[#This Row],[Bespovratna sredstva - Ukupno (EU+Nac) HRK
= Ukupna ugovorena vrijednost bespovratnih sredstava]]/7.5345</f>
        <v>122229.13929258742</v>
      </c>
      <c r="U728" s="59">
        <v>0</v>
      </c>
      <c r="V728" s="60">
        <f>Ugovori_OPULJP3[[#This Row],[Javni doprinos korisnika - HRK]]/7.5345</f>
        <v>0</v>
      </c>
      <c r="W728" s="59">
        <v>2498.1999999999998</v>
      </c>
      <c r="X728" s="60">
        <f>Ugovori_OPULJP3[[#This Row],[Privatni doprinos korisnika - HRK]]/7.5345</f>
        <v>331.56811998141876</v>
      </c>
      <c r="Y728" s="61">
        <v>923433.64999999991</v>
      </c>
      <c r="Z728" s="62">
        <f>Ugovori_OPULJP3[[#This Row],[UKUPNI PRIHVATLJIVI IZDACI
TOTAL ELIGIBLE EXPENDITURE
= Bespovratna sredstva ukupno + doprinos korisnika
= Ukupni prihvatljivi troškovi
= Ukupna ugovorena vrijednost projekta HRK]]/7.5345</f>
        <v>122560.70741256884</v>
      </c>
      <c r="AA728" s="53" t="s">
        <v>751</v>
      </c>
      <c r="AB728" s="53" t="s">
        <v>752</v>
      </c>
      <c r="AC728" s="79" t="s">
        <v>2941</v>
      </c>
      <c r="AD728" s="52" t="s">
        <v>746</v>
      </c>
    </row>
    <row r="729" spans="1:30" ht="51" customHeight="1" x14ac:dyDescent="0.2">
      <c r="A729" s="50" t="s">
        <v>2942</v>
      </c>
      <c r="B729" s="51" t="s">
        <v>742</v>
      </c>
      <c r="C729" s="52" t="s">
        <v>743</v>
      </c>
      <c r="D729" s="52" t="s">
        <v>2917</v>
      </c>
      <c r="E729" s="53" t="s">
        <v>231</v>
      </c>
      <c r="F729" s="54" t="s">
        <v>2943</v>
      </c>
      <c r="G729" s="54" t="s">
        <v>2944</v>
      </c>
      <c r="H729" s="56">
        <v>44055</v>
      </c>
      <c r="I729" s="56">
        <v>44785</v>
      </c>
      <c r="J729" s="57" t="str">
        <f>IF(Ugovori_OPULJP3[[#This Row],[DATUM ZAVRŠETKA OPERACIJE]]&gt;DATE(2024,12,31),"u provedbi","završen")</f>
        <v>završen</v>
      </c>
      <c r="K729" s="55" t="s">
        <v>36</v>
      </c>
      <c r="L729" s="55" t="s">
        <v>36</v>
      </c>
      <c r="M729" s="58">
        <v>0.85</v>
      </c>
      <c r="N729" s="58">
        <v>0.15</v>
      </c>
      <c r="O729" s="59">
        <f>Ugovori_OPULJP3[[#This Row],[Bespovratna sredstva - Ukupno (EU+Nac) HRK
= Ukupna ugovorena vrijednost bespovratnih sredstava]]*Ugovori_OPULJP3[[#This Row],[EU STOPA SUFINANCIRANJA %
EU CO-FINANCING RATE %]]</f>
        <v>1087672.3674999999</v>
      </c>
      <c r="P729" s="60">
        <f>Ugovori_OPULJP3[[#This Row],[Bespovratna sredstva - EU dio - HRK]]/7.5345</f>
        <v>144358.93124958524</v>
      </c>
      <c r="Q729" s="59">
        <f>Ugovori_OPULJP3[[#This Row],[Bespovratna sredstva - Ukupno (EU+Nac) HRK
= Ukupna ugovorena vrijednost bespovratnih sredstava]]*Ugovori_OPULJP3[[#This Row],[STOPA NACIONALNOG SUFINANCIRANJA %]]</f>
        <v>191942.1825</v>
      </c>
      <c r="R729" s="60">
        <f>Ugovori_OPULJP3[[#This Row],[Bespovratna sredstva - Nacionalni dio - HRK]]/7.5345</f>
        <v>25475.105514632687</v>
      </c>
      <c r="S729" s="59">
        <v>1279614.55</v>
      </c>
      <c r="T729" s="60">
        <f>Ugovori_OPULJP3[[#This Row],[Bespovratna sredstva - Ukupno (EU+Nac) HRK
= Ukupna ugovorena vrijednost bespovratnih sredstava]]/7.5345</f>
        <v>169834.03676421792</v>
      </c>
      <c r="U729" s="59">
        <v>0</v>
      </c>
      <c r="V729" s="60">
        <f>Ugovori_OPULJP3[[#This Row],[Javni doprinos korisnika - HRK]]/7.5345</f>
        <v>0</v>
      </c>
      <c r="W729" s="59">
        <v>0</v>
      </c>
      <c r="X729" s="60">
        <f>Ugovori_OPULJP3[[#This Row],[Privatni doprinos korisnika - HRK]]/7.5345</f>
        <v>0</v>
      </c>
      <c r="Y729" s="61">
        <v>1279614.55</v>
      </c>
      <c r="Z729" s="62">
        <f>Ugovori_OPULJP3[[#This Row],[UKUPNI PRIHVATLJIVI IZDACI
TOTAL ELIGIBLE EXPENDITURE
= Bespovratna sredstva ukupno + doprinos korisnika
= Ukupni prihvatljivi troškovi
= Ukupna ugovorena vrijednost projekta HRK]]/7.5345</f>
        <v>169834.03676421792</v>
      </c>
      <c r="AA729" s="53" t="s">
        <v>751</v>
      </c>
      <c r="AB729" s="53" t="s">
        <v>752</v>
      </c>
      <c r="AC729" s="79" t="s">
        <v>2945</v>
      </c>
      <c r="AD729" s="52" t="s">
        <v>746</v>
      </c>
    </row>
    <row r="730" spans="1:30" ht="51" customHeight="1" x14ac:dyDescent="0.2">
      <c r="A730" s="50" t="s">
        <v>2946</v>
      </c>
      <c r="B730" s="51" t="s">
        <v>742</v>
      </c>
      <c r="C730" s="52" t="s">
        <v>743</v>
      </c>
      <c r="D730" s="52" t="s">
        <v>2917</v>
      </c>
      <c r="E730" s="53" t="s">
        <v>231</v>
      </c>
      <c r="F730" s="54" t="s">
        <v>2947</v>
      </c>
      <c r="G730" s="54" t="s">
        <v>2948</v>
      </c>
      <c r="H730" s="56">
        <v>44075</v>
      </c>
      <c r="I730" s="56">
        <v>44805</v>
      </c>
      <c r="J730" s="57" t="str">
        <f>IF(Ugovori_OPULJP3[[#This Row],[DATUM ZAVRŠETKA OPERACIJE]]&gt;DATE(2024,12,31),"u provedbi","završen")</f>
        <v>završen</v>
      </c>
      <c r="K730" s="55" t="s">
        <v>36</v>
      </c>
      <c r="L730" s="55" t="s">
        <v>36</v>
      </c>
      <c r="M730" s="58">
        <v>0.85</v>
      </c>
      <c r="N730" s="58">
        <v>0.15</v>
      </c>
      <c r="O730" s="59">
        <f>Ugovori_OPULJP3[[#This Row],[Bespovratna sredstva - Ukupno (EU+Nac) HRK
= Ukupna ugovorena vrijednost bespovratnih sredstava]]*Ugovori_OPULJP3[[#This Row],[EU STOPA SUFINANCIRANJA %
EU CO-FINANCING RATE %]]</f>
        <v>756820.21199999994</v>
      </c>
      <c r="P730" s="60">
        <f>Ugovori_OPULJP3[[#This Row],[Bespovratna sredstva - EU dio - HRK]]/7.5345</f>
        <v>100447.30400159267</v>
      </c>
      <c r="Q730" s="59">
        <f>Ugovori_OPULJP3[[#This Row],[Bespovratna sredstva - Ukupno (EU+Nac) HRK
= Ukupna ugovorena vrijednost bespovratnih sredstava]]*Ugovori_OPULJP3[[#This Row],[STOPA NACIONALNOG SUFINANCIRANJA %]]</f>
        <v>133556.508</v>
      </c>
      <c r="R730" s="60">
        <f>Ugovori_OPULJP3[[#This Row],[Bespovratna sredstva - Nacionalni dio - HRK]]/7.5345</f>
        <v>17725.99482381047</v>
      </c>
      <c r="S730" s="59">
        <v>890376.72</v>
      </c>
      <c r="T730" s="60">
        <f>Ugovori_OPULJP3[[#This Row],[Bespovratna sredstva - Ukupno (EU+Nac) HRK
= Ukupna ugovorena vrijednost bespovratnih sredstava]]/7.5345</f>
        <v>118173.29882540314</v>
      </c>
      <c r="U730" s="59">
        <v>0</v>
      </c>
      <c r="V730" s="60">
        <f>Ugovori_OPULJP3[[#This Row],[Javni doprinos korisnika - HRK]]/7.5345</f>
        <v>0</v>
      </c>
      <c r="W730" s="59">
        <v>0</v>
      </c>
      <c r="X730" s="60">
        <f>Ugovori_OPULJP3[[#This Row],[Privatni doprinos korisnika - HRK]]/7.5345</f>
        <v>0</v>
      </c>
      <c r="Y730" s="61">
        <v>890376.72</v>
      </c>
      <c r="Z730" s="62">
        <f>Ugovori_OPULJP3[[#This Row],[UKUPNI PRIHVATLJIVI IZDACI
TOTAL ELIGIBLE EXPENDITURE
= Bespovratna sredstva ukupno + doprinos korisnika
= Ukupni prihvatljivi troškovi
= Ukupna ugovorena vrijednost projekta HRK]]/7.5345</f>
        <v>118173.29882540314</v>
      </c>
      <c r="AA730" s="53" t="s">
        <v>751</v>
      </c>
      <c r="AB730" s="53" t="s">
        <v>752</v>
      </c>
      <c r="AC730" s="79" t="s">
        <v>2949</v>
      </c>
      <c r="AD730" s="52" t="s">
        <v>746</v>
      </c>
    </row>
    <row r="731" spans="1:30" ht="51" customHeight="1" x14ac:dyDescent="0.2">
      <c r="A731" s="50" t="s">
        <v>2950</v>
      </c>
      <c r="B731" s="51" t="s">
        <v>742</v>
      </c>
      <c r="C731" s="52" t="s">
        <v>743</v>
      </c>
      <c r="D731" s="52" t="s">
        <v>2917</v>
      </c>
      <c r="E731" s="53" t="s">
        <v>231</v>
      </c>
      <c r="F731" s="54" t="s">
        <v>2951</v>
      </c>
      <c r="G731" s="54" t="s">
        <v>2952</v>
      </c>
      <c r="H731" s="56">
        <v>44105</v>
      </c>
      <c r="I731" s="56">
        <v>44835</v>
      </c>
      <c r="J731" s="57" t="str">
        <f>IF(Ugovori_OPULJP3[[#This Row],[DATUM ZAVRŠETKA OPERACIJE]]&gt;DATE(2024,12,31),"u provedbi","završen")</f>
        <v>završen</v>
      </c>
      <c r="K731" s="55" t="s">
        <v>2953</v>
      </c>
      <c r="L731" s="55" t="s">
        <v>36</v>
      </c>
      <c r="M731" s="58">
        <v>0.85</v>
      </c>
      <c r="N731" s="58">
        <v>0.15</v>
      </c>
      <c r="O731" s="59">
        <f>Ugovori_OPULJP3[[#This Row],[Bespovratna sredstva - Ukupno (EU+Nac) HRK
= Ukupna ugovorena vrijednost bespovratnih sredstava]]*Ugovori_OPULJP3[[#This Row],[EU STOPA SUFINANCIRANJA %
EU CO-FINANCING RATE %]]</f>
        <v>1184650.9669999999</v>
      </c>
      <c r="P731" s="60">
        <f>Ugovori_OPULJP3[[#This Row],[Bespovratna sredstva - EU dio - HRK]]/7.5345</f>
        <v>157230.20333134246</v>
      </c>
      <c r="Q731" s="59">
        <f>Ugovori_OPULJP3[[#This Row],[Bespovratna sredstva - Ukupno (EU+Nac) HRK
= Ukupna ugovorena vrijednost bespovratnih sredstava]]*Ugovori_OPULJP3[[#This Row],[STOPA NACIONALNOG SUFINANCIRANJA %]]</f>
        <v>209056.05299999999</v>
      </c>
      <c r="R731" s="60">
        <f>Ugovori_OPULJP3[[#This Row],[Bespovratna sredstva - Nacionalni dio - HRK]]/7.5345</f>
        <v>27746.506470236905</v>
      </c>
      <c r="S731" s="59">
        <v>1393707.02</v>
      </c>
      <c r="T731" s="60">
        <f>Ugovori_OPULJP3[[#This Row],[Bespovratna sredstva - Ukupno (EU+Nac) HRK
= Ukupna ugovorena vrijednost bespovratnih sredstava]]/7.5345</f>
        <v>184976.70980157939</v>
      </c>
      <c r="U731" s="59">
        <v>0</v>
      </c>
      <c r="V731" s="60">
        <f>Ugovori_OPULJP3[[#This Row],[Javni doprinos korisnika - HRK]]/7.5345</f>
        <v>0</v>
      </c>
      <c r="W731" s="59">
        <v>0</v>
      </c>
      <c r="X731" s="60">
        <f>Ugovori_OPULJP3[[#This Row],[Privatni doprinos korisnika - HRK]]/7.5345</f>
        <v>0</v>
      </c>
      <c r="Y731" s="61">
        <v>1393707.02</v>
      </c>
      <c r="Z731" s="62">
        <f>Ugovori_OPULJP3[[#This Row],[UKUPNI PRIHVATLJIVI IZDACI
TOTAL ELIGIBLE EXPENDITURE
= Bespovratna sredstva ukupno + doprinos korisnika
= Ukupni prihvatljivi troškovi
= Ukupna ugovorena vrijednost projekta HRK]]/7.5345</f>
        <v>184976.70980157939</v>
      </c>
      <c r="AA731" s="53" t="s">
        <v>751</v>
      </c>
      <c r="AB731" s="53" t="s">
        <v>752</v>
      </c>
      <c r="AC731" s="79" t="s">
        <v>2954</v>
      </c>
      <c r="AD731" s="52" t="s">
        <v>746</v>
      </c>
    </row>
    <row r="732" spans="1:30" ht="51" customHeight="1" x14ac:dyDescent="0.2">
      <c r="A732" s="50" t="s">
        <v>2955</v>
      </c>
      <c r="B732" s="51" t="s">
        <v>742</v>
      </c>
      <c r="C732" s="52" t="s">
        <v>743</v>
      </c>
      <c r="D732" s="52" t="s">
        <v>2917</v>
      </c>
      <c r="E732" s="53" t="s">
        <v>231</v>
      </c>
      <c r="F732" s="80" t="s">
        <v>2956</v>
      </c>
      <c r="G732" s="54" t="s">
        <v>2957</v>
      </c>
      <c r="H732" s="56">
        <v>44105</v>
      </c>
      <c r="I732" s="56">
        <v>44562</v>
      </c>
      <c r="J732" s="57" t="str">
        <f>IF(Ugovori_OPULJP3[[#This Row],[DATUM ZAVRŠETKA OPERACIJE]]&gt;DATE(2024,12,31),"u provedbi","završen")</f>
        <v>završen</v>
      </c>
      <c r="K732" s="55" t="s">
        <v>337</v>
      </c>
      <c r="L732" s="55" t="s">
        <v>337</v>
      </c>
      <c r="M732" s="58">
        <v>0.85</v>
      </c>
      <c r="N732" s="58">
        <v>0.15</v>
      </c>
      <c r="O732" s="59">
        <f>Ugovori_OPULJP3[[#This Row],[Bespovratna sredstva - Ukupno (EU+Nac) HRK
= Ukupna ugovorena vrijednost bespovratnih sredstava]]*Ugovori_OPULJP3[[#This Row],[EU STOPA SUFINANCIRANJA %
EU CO-FINANCING RATE %]]</f>
        <v>547827.0909999999</v>
      </c>
      <c r="P732" s="60">
        <f>Ugovori_OPULJP3[[#This Row],[Bespovratna sredstva - EU dio - HRK]]/7.5345</f>
        <v>72709.150043134898</v>
      </c>
      <c r="Q732" s="59">
        <f>Ugovori_OPULJP3[[#This Row],[Bespovratna sredstva - Ukupno (EU+Nac) HRK
= Ukupna ugovorena vrijednost bespovratnih sredstava]]*Ugovori_OPULJP3[[#This Row],[STOPA NACIONALNOG SUFINANCIRANJA %]]</f>
        <v>96675.368999999992</v>
      </c>
      <c r="R732" s="60">
        <f>Ugovori_OPULJP3[[#This Row],[Bespovratna sredstva - Nacionalni dio - HRK]]/7.5345</f>
        <v>12831.026478200278</v>
      </c>
      <c r="S732" s="59">
        <v>644502.46</v>
      </c>
      <c r="T732" s="60">
        <f>Ugovori_OPULJP3[[#This Row],[Bespovratna sredstva - Ukupno (EU+Nac) HRK
= Ukupna ugovorena vrijednost bespovratnih sredstava]]/7.5345</f>
        <v>85540.176521335175</v>
      </c>
      <c r="U732" s="59">
        <v>0</v>
      </c>
      <c r="V732" s="60">
        <f>Ugovori_OPULJP3[[#This Row],[Javni doprinos korisnika - HRK]]/7.5345</f>
        <v>0</v>
      </c>
      <c r="W732" s="59">
        <v>0</v>
      </c>
      <c r="X732" s="60">
        <f>Ugovori_OPULJP3[[#This Row],[Privatni doprinos korisnika - HRK]]/7.5345</f>
        <v>0</v>
      </c>
      <c r="Y732" s="61">
        <v>644502.46</v>
      </c>
      <c r="Z732" s="62">
        <f>Ugovori_OPULJP3[[#This Row],[UKUPNI PRIHVATLJIVI IZDACI
TOTAL ELIGIBLE EXPENDITURE
= Bespovratna sredstva ukupno + doprinos korisnika
= Ukupni prihvatljivi troškovi
= Ukupna ugovorena vrijednost projekta HRK]]/7.5345</f>
        <v>85540.176521335175</v>
      </c>
      <c r="AA732" s="53" t="s">
        <v>751</v>
      </c>
      <c r="AB732" s="53" t="s">
        <v>752</v>
      </c>
      <c r="AC732" s="79" t="s">
        <v>2958</v>
      </c>
      <c r="AD732" s="52" t="s">
        <v>746</v>
      </c>
    </row>
    <row r="733" spans="1:30" ht="51" customHeight="1" x14ac:dyDescent="0.2">
      <c r="A733" s="50" t="s">
        <v>2959</v>
      </c>
      <c r="B733" s="51" t="s">
        <v>742</v>
      </c>
      <c r="C733" s="52" t="s">
        <v>743</v>
      </c>
      <c r="D733" s="52" t="s">
        <v>2917</v>
      </c>
      <c r="E733" s="53" t="s">
        <v>231</v>
      </c>
      <c r="F733" s="54" t="s">
        <v>2960</v>
      </c>
      <c r="G733" s="54" t="s">
        <v>970</v>
      </c>
      <c r="H733" s="56">
        <v>44064</v>
      </c>
      <c r="I733" s="56">
        <v>44794</v>
      </c>
      <c r="J733" s="57" t="str">
        <f>IF(Ugovori_OPULJP3[[#This Row],[DATUM ZAVRŠETKA OPERACIJE]]&gt;DATE(2024,12,31),"u provedbi","završen")</f>
        <v>završen</v>
      </c>
      <c r="K733" s="55" t="s">
        <v>78</v>
      </c>
      <c r="L733" s="55" t="s">
        <v>78</v>
      </c>
      <c r="M733" s="58">
        <v>0.85</v>
      </c>
      <c r="N733" s="58">
        <v>0.15</v>
      </c>
      <c r="O733" s="59">
        <f>Ugovori_OPULJP3[[#This Row],[Bespovratna sredstva - Ukupno (EU+Nac) HRK
= Ukupna ugovorena vrijednost bespovratnih sredstava]]*Ugovori_OPULJP3[[#This Row],[EU STOPA SUFINANCIRANJA %
EU CO-FINANCING RATE %]]</f>
        <v>1177311.4380000001</v>
      </c>
      <c r="P733" s="60">
        <f>Ugovori_OPULJP3[[#This Row],[Bespovratna sredstva - EU dio - HRK]]/7.5345</f>
        <v>156256.08043002189</v>
      </c>
      <c r="Q733" s="59">
        <f>Ugovori_OPULJP3[[#This Row],[Bespovratna sredstva - Ukupno (EU+Nac) HRK
= Ukupna ugovorena vrijednost bespovratnih sredstava]]*Ugovori_OPULJP3[[#This Row],[STOPA NACIONALNOG SUFINANCIRANJA %]]</f>
        <v>207760.842</v>
      </c>
      <c r="R733" s="60">
        <f>Ugovori_OPULJP3[[#This Row],[Bespovratna sredstva - Nacionalni dio - HRK]]/7.5345</f>
        <v>27574.602428827395</v>
      </c>
      <c r="S733" s="59">
        <v>1385072.28</v>
      </c>
      <c r="T733" s="60">
        <f>Ugovori_OPULJP3[[#This Row],[Bespovratna sredstva - Ukupno (EU+Nac) HRK
= Ukupna ugovorena vrijednost bespovratnih sredstava]]/7.5345</f>
        <v>183830.68285884929</v>
      </c>
      <c r="U733" s="59">
        <v>0</v>
      </c>
      <c r="V733" s="60">
        <f>Ugovori_OPULJP3[[#This Row],[Javni doprinos korisnika - HRK]]/7.5345</f>
        <v>0</v>
      </c>
      <c r="W733" s="59">
        <v>0</v>
      </c>
      <c r="X733" s="60">
        <f>Ugovori_OPULJP3[[#This Row],[Privatni doprinos korisnika - HRK]]/7.5345</f>
        <v>0</v>
      </c>
      <c r="Y733" s="61">
        <v>1385072.28</v>
      </c>
      <c r="Z733" s="62">
        <f>Ugovori_OPULJP3[[#This Row],[UKUPNI PRIHVATLJIVI IZDACI
TOTAL ELIGIBLE EXPENDITURE
= Bespovratna sredstva ukupno + doprinos korisnika
= Ukupni prihvatljivi troškovi
= Ukupna ugovorena vrijednost projekta HRK]]/7.5345</f>
        <v>183830.68285884929</v>
      </c>
      <c r="AA733" s="53" t="s">
        <v>751</v>
      </c>
      <c r="AB733" s="53" t="s">
        <v>752</v>
      </c>
      <c r="AC733" s="79" t="s">
        <v>2961</v>
      </c>
      <c r="AD733" s="52" t="s">
        <v>746</v>
      </c>
    </row>
    <row r="734" spans="1:30" ht="51" customHeight="1" x14ac:dyDescent="0.2">
      <c r="A734" s="50" t="s">
        <v>2962</v>
      </c>
      <c r="B734" s="51" t="s">
        <v>742</v>
      </c>
      <c r="C734" s="52" t="s">
        <v>743</v>
      </c>
      <c r="D734" s="52" t="s">
        <v>2917</v>
      </c>
      <c r="E734" s="53" t="s">
        <v>231</v>
      </c>
      <c r="F734" s="54" t="s">
        <v>2963</v>
      </c>
      <c r="G734" s="54" t="s">
        <v>2964</v>
      </c>
      <c r="H734" s="56">
        <v>44075</v>
      </c>
      <c r="I734" s="56">
        <v>44805</v>
      </c>
      <c r="J734" s="57" t="str">
        <f>IF(Ugovori_OPULJP3[[#This Row],[DATUM ZAVRŠETKA OPERACIJE]]&gt;DATE(2024,12,31),"u provedbi","završen")</f>
        <v>završen</v>
      </c>
      <c r="K734" s="55" t="s">
        <v>36</v>
      </c>
      <c r="L734" s="55" t="s">
        <v>36</v>
      </c>
      <c r="M734" s="58">
        <v>0.85</v>
      </c>
      <c r="N734" s="58">
        <v>0.15</v>
      </c>
      <c r="O734" s="59">
        <f>Ugovori_OPULJP3[[#This Row],[Bespovratna sredstva - Ukupno (EU+Nac) HRK
= Ukupna ugovorena vrijednost bespovratnih sredstava]]*Ugovori_OPULJP3[[#This Row],[EU STOPA SUFINANCIRANJA %
EU CO-FINANCING RATE %]]</f>
        <v>1190000</v>
      </c>
      <c r="P734" s="60">
        <f>Ugovori_OPULJP3[[#This Row],[Bespovratna sredstva - EU dio - HRK]]/7.5345</f>
        <v>157940.14201340498</v>
      </c>
      <c r="Q734" s="59">
        <f>Ugovori_OPULJP3[[#This Row],[Bespovratna sredstva - Ukupno (EU+Nac) HRK
= Ukupna ugovorena vrijednost bespovratnih sredstava]]*Ugovori_OPULJP3[[#This Row],[STOPA NACIONALNOG SUFINANCIRANJA %]]</f>
        <v>210000</v>
      </c>
      <c r="R734" s="60">
        <f>Ugovori_OPULJP3[[#This Row],[Bespovratna sredstva - Nacionalni dio - HRK]]/7.5345</f>
        <v>27871.78976707147</v>
      </c>
      <c r="S734" s="59">
        <v>1400000</v>
      </c>
      <c r="T734" s="60">
        <f>Ugovori_OPULJP3[[#This Row],[Bespovratna sredstva - Ukupno (EU+Nac) HRK
= Ukupna ugovorena vrijednost bespovratnih sredstava]]/7.5345</f>
        <v>185811.93178047647</v>
      </c>
      <c r="U734" s="59">
        <v>0</v>
      </c>
      <c r="V734" s="60">
        <f>Ugovori_OPULJP3[[#This Row],[Javni doprinos korisnika - HRK]]/7.5345</f>
        <v>0</v>
      </c>
      <c r="W734" s="59">
        <v>0</v>
      </c>
      <c r="X734" s="60">
        <f>Ugovori_OPULJP3[[#This Row],[Privatni doprinos korisnika - HRK]]/7.5345</f>
        <v>0</v>
      </c>
      <c r="Y734" s="61">
        <v>1400000</v>
      </c>
      <c r="Z734" s="62">
        <f>Ugovori_OPULJP3[[#This Row],[UKUPNI PRIHVATLJIVI IZDACI
TOTAL ELIGIBLE EXPENDITURE
= Bespovratna sredstva ukupno + doprinos korisnika
= Ukupni prihvatljivi troškovi
= Ukupna ugovorena vrijednost projekta HRK]]/7.5345</f>
        <v>185811.93178047647</v>
      </c>
      <c r="AA734" s="53" t="s">
        <v>751</v>
      </c>
      <c r="AB734" s="53" t="s">
        <v>752</v>
      </c>
      <c r="AC734" s="79" t="s">
        <v>2965</v>
      </c>
      <c r="AD734" s="52" t="s">
        <v>746</v>
      </c>
    </row>
    <row r="735" spans="1:30" ht="51" customHeight="1" x14ac:dyDescent="0.2">
      <c r="A735" s="50" t="s">
        <v>2966</v>
      </c>
      <c r="B735" s="51" t="s">
        <v>742</v>
      </c>
      <c r="C735" s="52" t="s">
        <v>743</v>
      </c>
      <c r="D735" s="52" t="s">
        <v>2917</v>
      </c>
      <c r="E735" s="53" t="s">
        <v>231</v>
      </c>
      <c r="F735" s="54" t="s">
        <v>2967</v>
      </c>
      <c r="G735" s="54" t="s">
        <v>2968</v>
      </c>
      <c r="H735" s="56">
        <v>44075</v>
      </c>
      <c r="I735" s="56">
        <v>44805</v>
      </c>
      <c r="J735" s="57" t="str">
        <f>IF(Ugovori_OPULJP3[[#This Row],[DATUM ZAVRŠETKA OPERACIJE]]&gt;DATE(2024,12,31),"u provedbi","završen")</f>
        <v>završen</v>
      </c>
      <c r="K735" s="55" t="s">
        <v>2969</v>
      </c>
      <c r="L735" s="55" t="s">
        <v>36</v>
      </c>
      <c r="M735" s="58">
        <v>0.85</v>
      </c>
      <c r="N735" s="58">
        <v>0.15</v>
      </c>
      <c r="O735" s="59">
        <f>Ugovori_OPULJP3[[#This Row],[Bespovratna sredstva - Ukupno (EU+Nac) HRK
= Ukupna ugovorena vrijednost bespovratnih sredstava]]*Ugovori_OPULJP3[[#This Row],[EU STOPA SUFINANCIRANJA %
EU CO-FINANCING RATE %]]</f>
        <v>1188046.4705000001</v>
      </c>
      <c r="P735" s="60">
        <f>Ugovori_OPULJP3[[#This Row],[Bespovratna sredstva - EU dio - HRK]]/7.5345</f>
        <v>157680.86409184418</v>
      </c>
      <c r="Q735" s="59">
        <f>Ugovori_OPULJP3[[#This Row],[Bespovratna sredstva - Ukupno (EU+Nac) HRK
= Ukupna ugovorena vrijednost bespovratnih sredstava]]*Ugovori_OPULJP3[[#This Row],[STOPA NACIONALNOG SUFINANCIRANJA %]]</f>
        <v>209655.25949999999</v>
      </c>
      <c r="R735" s="60">
        <f>Ugovori_OPULJP3[[#This Row],[Bespovratna sredstva - Nacionalni dio - HRK]]/7.5345</f>
        <v>27826.034839737204</v>
      </c>
      <c r="S735" s="59">
        <v>1397701.73</v>
      </c>
      <c r="T735" s="60">
        <f>Ugovori_OPULJP3[[#This Row],[Bespovratna sredstva - Ukupno (EU+Nac) HRK
= Ukupna ugovorena vrijednost bespovratnih sredstava]]/7.5345</f>
        <v>185506.89893158138</v>
      </c>
      <c r="U735" s="59">
        <v>0</v>
      </c>
      <c r="V735" s="60">
        <f>Ugovori_OPULJP3[[#This Row],[Javni doprinos korisnika - HRK]]/7.5345</f>
        <v>0</v>
      </c>
      <c r="W735" s="59">
        <v>0</v>
      </c>
      <c r="X735" s="60">
        <f>Ugovori_OPULJP3[[#This Row],[Privatni doprinos korisnika - HRK]]/7.5345</f>
        <v>0</v>
      </c>
      <c r="Y735" s="61">
        <v>1397701.73</v>
      </c>
      <c r="Z735" s="62">
        <f>Ugovori_OPULJP3[[#This Row],[UKUPNI PRIHVATLJIVI IZDACI
TOTAL ELIGIBLE EXPENDITURE
= Bespovratna sredstva ukupno + doprinos korisnika
= Ukupni prihvatljivi troškovi
= Ukupna ugovorena vrijednost projekta HRK]]/7.5345</f>
        <v>185506.89893158138</v>
      </c>
      <c r="AA735" s="53" t="s">
        <v>751</v>
      </c>
      <c r="AB735" s="53" t="s">
        <v>752</v>
      </c>
      <c r="AC735" s="79" t="s">
        <v>2970</v>
      </c>
      <c r="AD735" s="52" t="s">
        <v>746</v>
      </c>
    </row>
    <row r="736" spans="1:30" ht="51" customHeight="1" x14ac:dyDescent="0.2">
      <c r="A736" s="50" t="s">
        <v>2971</v>
      </c>
      <c r="B736" s="51" t="s">
        <v>742</v>
      </c>
      <c r="C736" s="52" t="s">
        <v>743</v>
      </c>
      <c r="D736" s="52" t="s">
        <v>2972</v>
      </c>
      <c r="E736" s="53" t="s">
        <v>33</v>
      </c>
      <c r="F736" s="54" t="s">
        <v>2973</v>
      </c>
      <c r="G736" s="54" t="s">
        <v>2974</v>
      </c>
      <c r="H736" s="56">
        <v>43525</v>
      </c>
      <c r="I736" s="56">
        <v>44805</v>
      </c>
      <c r="J736" s="57" t="str">
        <f>IF(Ugovori_OPULJP3[[#This Row],[DATUM ZAVRŠETKA OPERACIJE]]&gt;DATE(2024,12,31),"u provedbi","završen")</f>
        <v>završen</v>
      </c>
      <c r="K736" s="55" t="s">
        <v>35</v>
      </c>
      <c r="L736" s="55" t="s">
        <v>36</v>
      </c>
      <c r="M736" s="58">
        <v>0.85</v>
      </c>
      <c r="N736" s="58">
        <v>0.15</v>
      </c>
      <c r="O736" s="59">
        <f>Ugovori_OPULJP3[[#This Row],[Bespovratna sredstva - Ukupno (EU+Nac) HRK
= Ukupna ugovorena vrijednost bespovratnih sredstava]]*Ugovori_OPULJP3[[#This Row],[EU STOPA SUFINANCIRANJA %
EU CO-FINANCING RATE %]]</f>
        <v>9225105.352</v>
      </c>
      <c r="P736" s="60">
        <f>Ugovori_OPULJP3[[#This Row],[Bespovratna sredstva - EU dio - HRK]]/7.5345</f>
        <v>1224381.8902382373</v>
      </c>
      <c r="Q736" s="59">
        <f>Ugovori_OPULJP3[[#This Row],[Bespovratna sredstva - Ukupno (EU+Nac) HRK
= Ukupna ugovorena vrijednost bespovratnih sredstava]]*Ugovori_OPULJP3[[#This Row],[STOPA NACIONALNOG SUFINANCIRANJA %]]</f>
        <v>1627959.7679999999</v>
      </c>
      <c r="R736" s="60">
        <f>Ugovori_OPULJP3[[#This Row],[Bespovratna sredstva - Nacionalni dio - HRK]]/7.5345</f>
        <v>216067.39239498306</v>
      </c>
      <c r="S736" s="59">
        <v>10853065.119999999</v>
      </c>
      <c r="T736" s="60">
        <f>Ugovori_OPULJP3[[#This Row],[Bespovratna sredstva - Ukupno (EU+Nac) HRK
= Ukupna ugovorena vrijednost bespovratnih sredstava]]/7.5345</f>
        <v>1440449.2826332203</v>
      </c>
      <c r="U736" s="59">
        <v>0</v>
      </c>
      <c r="V736" s="60">
        <f>Ugovori_OPULJP3[[#This Row],[Javni doprinos korisnika - HRK]]/7.5345</f>
        <v>0</v>
      </c>
      <c r="W736" s="59">
        <v>0</v>
      </c>
      <c r="X736" s="60">
        <f>Ugovori_OPULJP3[[#This Row],[Privatni doprinos korisnika - HRK]]/7.5345</f>
        <v>0</v>
      </c>
      <c r="Y736" s="61">
        <v>10853065.119999999</v>
      </c>
      <c r="Z736" s="62">
        <f>Ugovori_OPULJP3[[#This Row],[UKUPNI PRIHVATLJIVI IZDACI
TOTAL ELIGIBLE EXPENDITURE
= Bespovratna sredstva ukupno + doprinos korisnika
= Ukupni prihvatljivi troškovi
= Ukupna ugovorena vrijednost projekta HRK]]/7.5345</f>
        <v>1440449.2826332203</v>
      </c>
      <c r="AA736" s="53" t="s">
        <v>37</v>
      </c>
      <c r="AB736" s="53" t="s">
        <v>752</v>
      </c>
      <c r="AC736" s="52" t="s">
        <v>2975</v>
      </c>
      <c r="AD736" s="52" t="s">
        <v>746</v>
      </c>
    </row>
    <row r="737" spans="1:30" ht="51" customHeight="1" x14ac:dyDescent="0.2">
      <c r="A737" s="70" t="s">
        <v>2976</v>
      </c>
      <c r="B737" s="64" t="s">
        <v>742</v>
      </c>
      <c r="C737" s="65" t="s">
        <v>743</v>
      </c>
      <c r="D737" s="65" t="s">
        <v>2977</v>
      </c>
      <c r="E737" s="66" t="s">
        <v>75</v>
      </c>
      <c r="F737" s="71" t="s">
        <v>2978</v>
      </c>
      <c r="G737" s="71" t="s">
        <v>36</v>
      </c>
      <c r="H737" s="68">
        <v>44244</v>
      </c>
      <c r="I737" s="68">
        <v>44974</v>
      </c>
      <c r="J737" s="57" t="str">
        <f>IF(Ugovori_OPULJP3[[#This Row],[DATUM ZAVRŠETKA OPERACIJE]]&gt;DATE(2024,12,31),"u provedbi","završen")</f>
        <v>završen</v>
      </c>
      <c r="K737" s="67" t="s">
        <v>36</v>
      </c>
      <c r="L737" s="67" t="s">
        <v>36</v>
      </c>
      <c r="M737" s="58">
        <v>0.85</v>
      </c>
      <c r="N737" s="58">
        <v>0.15</v>
      </c>
      <c r="O737" s="59">
        <f>Ugovori_OPULJP3[[#This Row],[Bespovratna sredstva - Ukupno (EU+Nac) HRK
= Ukupna ugovorena vrijednost bespovratnih sredstava]]*Ugovori_OPULJP3[[#This Row],[EU STOPA SUFINANCIRANJA %
EU CO-FINANCING RATE %]]</f>
        <v>2281621.4249999998</v>
      </c>
      <c r="P737" s="60">
        <f>Ugovori_OPULJP3[[#This Row],[Bespovratna sredstva - EU dio - HRK]]/7.5345</f>
        <v>302823.20326498104</v>
      </c>
      <c r="Q737" s="59">
        <f>Ugovori_OPULJP3[[#This Row],[Bespovratna sredstva - Ukupno (EU+Nac) HRK
= Ukupna ugovorena vrijednost bespovratnih sredstava]]*Ugovori_OPULJP3[[#This Row],[STOPA NACIONALNOG SUFINANCIRANJA %]]</f>
        <v>402639.07500000001</v>
      </c>
      <c r="R737" s="60">
        <f>Ugovori_OPULJP3[[#This Row],[Bespovratna sredstva - Nacionalni dio - HRK]]/7.5345</f>
        <v>53439.388811467252</v>
      </c>
      <c r="S737" s="59">
        <v>2684260.5</v>
      </c>
      <c r="T737" s="60">
        <f>Ugovori_OPULJP3[[#This Row],[Bespovratna sredstva - Ukupno (EU+Nac) HRK
= Ukupna ugovorena vrijednost bespovratnih sredstava]]/7.5345</f>
        <v>356262.59207644832</v>
      </c>
      <c r="U737" s="59">
        <v>0</v>
      </c>
      <c r="V737" s="60">
        <f>Ugovori_OPULJP3[[#This Row],[Javni doprinos korisnika - HRK]]/7.5345</f>
        <v>0</v>
      </c>
      <c r="W737" s="59">
        <v>0</v>
      </c>
      <c r="X737" s="60">
        <f>Ugovori_OPULJP3[[#This Row],[Privatni doprinos korisnika - HRK]]/7.5345</f>
        <v>0</v>
      </c>
      <c r="Y737" s="61">
        <v>2684260.5</v>
      </c>
      <c r="Z737" s="62">
        <f>Ugovori_OPULJP3[[#This Row],[UKUPNI PRIHVATLJIVI IZDACI
TOTAL ELIGIBLE EXPENDITURE
= Bespovratna sredstva ukupno + doprinos korisnika
= Ukupni prihvatljivi troškovi
= Ukupna ugovorena vrijednost projekta HRK]]/7.5345</f>
        <v>356262.59207644832</v>
      </c>
      <c r="AA737" s="66" t="s">
        <v>37</v>
      </c>
      <c r="AB737" s="66" t="s">
        <v>34</v>
      </c>
      <c r="AC737" s="65" t="s">
        <v>2979</v>
      </c>
      <c r="AD737" s="65" t="s">
        <v>746</v>
      </c>
    </row>
    <row r="738" spans="1:30" ht="51" customHeight="1" x14ac:dyDescent="0.2">
      <c r="A738" s="70" t="s">
        <v>2980</v>
      </c>
      <c r="B738" s="64" t="s">
        <v>742</v>
      </c>
      <c r="C738" s="65" t="s">
        <v>743</v>
      </c>
      <c r="D738" s="65" t="s">
        <v>2977</v>
      </c>
      <c r="E738" s="66" t="s">
        <v>75</v>
      </c>
      <c r="F738" s="71" t="s">
        <v>2981</v>
      </c>
      <c r="G738" s="71" t="s">
        <v>2982</v>
      </c>
      <c r="H738" s="68">
        <v>44273</v>
      </c>
      <c r="I738" s="68">
        <v>45003</v>
      </c>
      <c r="J738" s="57" t="str">
        <f>IF(Ugovori_OPULJP3[[#This Row],[DATUM ZAVRŠETKA OPERACIJE]]&gt;DATE(2024,12,31),"u provedbi","završen")</f>
        <v>završen</v>
      </c>
      <c r="K738" s="67" t="s">
        <v>248</v>
      </c>
      <c r="L738" s="67" t="s">
        <v>248</v>
      </c>
      <c r="M738" s="58">
        <v>0.85</v>
      </c>
      <c r="N738" s="58">
        <v>0.15</v>
      </c>
      <c r="O738" s="59">
        <f>Ugovori_OPULJP3[[#This Row],[Bespovratna sredstva - Ukupno (EU+Nac) HRK
= Ukupna ugovorena vrijednost bespovratnih sredstava]]*Ugovori_OPULJP3[[#This Row],[EU STOPA SUFINANCIRANJA %
EU CO-FINANCING RATE %]]</f>
        <v>1951607.14</v>
      </c>
      <c r="P738" s="60">
        <f>Ugovori_OPULJP3[[#This Row],[Bespovratna sredstva - EU dio - HRK]]/7.5345</f>
        <v>259022.78054283626</v>
      </c>
      <c r="Q738" s="59">
        <f>Ugovori_OPULJP3[[#This Row],[Bespovratna sredstva - Ukupno (EU+Nac) HRK
= Ukupna ugovorena vrijednost bespovratnih sredstava]]*Ugovori_OPULJP3[[#This Row],[STOPA NACIONALNOG SUFINANCIRANJA %]]</f>
        <v>344401.25999999995</v>
      </c>
      <c r="R738" s="60">
        <f>Ugovori_OPULJP3[[#This Row],[Bespovratna sredstva - Nacionalni dio - HRK]]/7.5345</f>
        <v>45709.902448735804</v>
      </c>
      <c r="S738" s="59">
        <v>2296008.4</v>
      </c>
      <c r="T738" s="60">
        <f>Ugovori_OPULJP3[[#This Row],[Bespovratna sredstva - Ukupno (EU+Nac) HRK
= Ukupna ugovorena vrijednost bespovratnih sredstava]]/7.5345</f>
        <v>304732.68299157207</v>
      </c>
      <c r="U738" s="59">
        <v>0</v>
      </c>
      <c r="V738" s="60">
        <f>Ugovori_OPULJP3[[#This Row],[Javni doprinos korisnika - HRK]]/7.5345</f>
        <v>0</v>
      </c>
      <c r="W738" s="59">
        <v>0</v>
      </c>
      <c r="X738" s="60">
        <f>Ugovori_OPULJP3[[#This Row],[Privatni doprinos korisnika - HRK]]/7.5345</f>
        <v>0</v>
      </c>
      <c r="Y738" s="61">
        <v>2296008.4</v>
      </c>
      <c r="Z738" s="62">
        <f>Ugovori_OPULJP3[[#This Row],[UKUPNI PRIHVATLJIVI IZDACI
TOTAL ELIGIBLE EXPENDITURE
= Bespovratna sredstva ukupno + doprinos korisnika
= Ukupni prihvatljivi troškovi
= Ukupna ugovorena vrijednost projekta HRK]]/7.5345</f>
        <v>304732.68299157207</v>
      </c>
      <c r="AA738" s="66" t="s">
        <v>37</v>
      </c>
      <c r="AB738" s="66" t="s">
        <v>34</v>
      </c>
      <c r="AC738" s="65" t="s">
        <v>2983</v>
      </c>
      <c r="AD738" s="65" t="s">
        <v>746</v>
      </c>
    </row>
    <row r="739" spans="1:30" ht="51" customHeight="1" x14ac:dyDescent="0.2">
      <c r="A739" s="70" t="s">
        <v>2984</v>
      </c>
      <c r="B739" s="64" t="s">
        <v>742</v>
      </c>
      <c r="C739" s="65" t="s">
        <v>743</v>
      </c>
      <c r="D739" s="65" t="s">
        <v>2977</v>
      </c>
      <c r="E739" s="66" t="s">
        <v>75</v>
      </c>
      <c r="F739" s="71" t="s">
        <v>2985</v>
      </c>
      <c r="G739" s="71" t="s">
        <v>2986</v>
      </c>
      <c r="H739" s="68">
        <v>44272</v>
      </c>
      <c r="I739" s="68">
        <v>45002</v>
      </c>
      <c r="J739" s="57" t="str">
        <f>IF(Ugovori_OPULJP3[[#This Row],[DATUM ZAVRŠETKA OPERACIJE]]&gt;DATE(2024,12,31),"u provedbi","završen")</f>
        <v>završen</v>
      </c>
      <c r="K739" s="67" t="s">
        <v>248</v>
      </c>
      <c r="L739" s="67" t="s">
        <v>248</v>
      </c>
      <c r="M739" s="58">
        <v>0.85</v>
      </c>
      <c r="N739" s="58">
        <v>0.15</v>
      </c>
      <c r="O739" s="59">
        <f>Ugovori_OPULJP3[[#This Row],[Bespovratna sredstva - Ukupno (EU+Nac) HRK
= Ukupna ugovorena vrijednost bespovratnih sredstava]]*Ugovori_OPULJP3[[#This Row],[EU STOPA SUFINANCIRANJA %
EU CO-FINANCING RATE %]]</f>
        <v>2102092.5</v>
      </c>
      <c r="P739" s="60">
        <f>Ugovori_OPULJP3[[#This Row],[Bespovratna sredstva - EU dio - HRK]]/7.5345</f>
        <v>278995.6201473223</v>
      </c>
      <c r="Q739" s="59">
        <f>Ugovori_OPULJP3[[#This Row],[Bespovratna sredstva - Ukupno (EU+Nac) HRK
= Ukupna ugovorena vrijednost bespovratnih sredstava]]*Ugovori_OPULJP3[[#This Row],[STOPA NACIONALNOG SUFINANCIRANJA %]]</f>
        <v>370957.5</v>
      </c>
      <c r="R739" s="60">
        <f>Ugovori_OPULJP3[[#This Row],[Bespovratna sredstva - Nacionalni dio - HRK]]/7.5345</f>
        <v>49234.521202468641</v>
      </c>
      <c r="S739" s="59">
        <v>2473050</v>
      </c>
      <c r="T739" s="60">
        <f>Ugovori_OPULJP3[[#This Row],[Bespovratna sredstva - Ukupno (EU+Nac) HRK
= Ukupna ugovorena vrijednost bespovratnih sredstava]]/7.5345</f>
        <v>328230.14134979097</v>
      </c>
      <c r="U739" s="59">
        <v>0</v>
      </c>
      <c r="V739" s="60">
        <f>Ugovori_OPULJP3[[#This Row],[Javni doprinos korisnika - HRK]]/7.5345</f>
        <v>0</v>
      </c>
      <c r="W739" s="59">
        <v>0</v>
      </c>
      <c r="X739" s="60">
        <f>Ugovori_OPULJP3[[#This Row],[Privatni doprinos korisnika - HRK]]/7.5345</f>
        <v>0</v>
      </c>
      <c r="Y739" s="61">
        <v>2473050</v>
      </c>
      <c r="Z739" s="62">
        <f>Ugovori_OPULJP3[[#This Row],[UKUPNI PRIHVATLJIVI IZDACI
TOTAL ELIGIBLE EXPENDITURE
= Bespovratna sredstva ukupno + doprinos korisnika
= Ukupni prihvatljivi troškovi
= Ukupna ugovorena vrijednost projekta HRK]]/7.5345</f>
        <v>328230.14134979097</v>
      </c>
      <c r="AA739" s="66" t="s">
        <v>37</v>
      </c>
      <c r="AB739" s="66" t="s">
        <v>34</v>
      </c>
      <c r="AC739" s="65" t="s">
        <v>2987</v>
      </c>
      <c r="AD739" s="65" t="s">
        <v>746</v>
      </c>
    </row>
    <row r="740" spans="1:30" ht="51" customHeight="1" x14ac:dyDescent="0.2">
      <c r="A740" s="70" t="s">
        <v>2990</v>
      </c>
      <c r="B740" s="64" t="s">
        <v>742</v>
      </c>
      <c r="C740" s="65" t="s">
        <v>743</v>
      </c>
      <c r="D740" s="65" t="s">
        <v>2977</v>
      </c>
      <c r="E740" s="66" t="s">
        <v>75</v>
      </c>
      <c r="F740" s="71" t="s">
        <v>2991</v>
      </c>
      <c r="G740" s="54" t="s">
        <v>1895</v>
      </c>
      <c r="H740" s="68">
        <v>44273</v>
      </c>
      <c r="I740" s="68">
        <v>45003</v>
      </c>
      <c r="J740" s="57" t="str">
        <f>IF(Ugovori_OPULJP3[[#This Row],[DATUM ZAVRŠETKA OPERACIJE]]&gt;DATE(2024,12,31),"u provedbi","završen")</f>
        <v>završen</v>
      </c>
      <c r="K740" s="67" t="s">
        <v>248</v>
      </c>
      <c r="L740" s="67" t="s">
        <v>248</v>
      </c>
      <c r="M740" s="58">
        <v>0.85</v>
      </c>
      <c r="N740" s="58">
        <v>0.15</v>
      </c>
      <c r="O740" s="59">
        <f>Ugovori_OPULJP3[[#This Row],[Bespovratna sredstva - Ukupno (EU+Nac) HRK
= Ukupna ugovorena vrijednost bespovratnih sredstava]]*Ugovori_OPULJP3[[#This Row],[EU STOPA SUFINANCIRANJA %
EU CO-FINANCING RATE %]]</f>
        <v>1645997.46</v>
      </c>
      <c r="P740" s="60">
        <f>Ugovori_OPULJP3[[#This Row],[Bespovratna sredstva - EU dio - HRK]]/7.5345</f>
        <v>218461.40553454109</v>
      </c>
      <c r="Q740" s="59">
        <f>Ugovori_OPULJP3[[#This Row],[Bespovratna sredstva - Ukupno (EU+Nac) HRK
= Ukupna ugovorena vrijednost bespovratnih sredstava]]*Ugovori_OPULJP3[[#This Row],[STOPA NACIONALNOG SUFINANCIRANJA %]]</f>
        <v>290470.14</v>
      </c>
      <c r="R740" s="60">
        <f>Ugovori_OPULJP3[[#This Row],[Bespovratna sredstva - Nacionalni dio - HRK]]/7.5345</f>
        <v>38552.012741389604</v>
      </c>
      <c r="S740" s="59">
        <v>1936467.6</v>
      </c>
      <c r="T740" s="60">
        <f>Ugovori_OPULJP3[[#This Row],[Bespovratna sredstva - Ukupno (EU+Nac) HRK
= Ukupna ugovorena vrijednost bespovratnih sredstava]]/7.5345</f>
        <v>257013.41827593072</v>
      </c>
      <c r="U740" s="59">
        <v>0</v>
      </c>
      <c r="V740" s="60">
        <f>Ugovori_OPULJP3[[#This Row],[Javni doprinos korisnika - HRK]]/7.5345</f>
        <v>0</v>
      </c>
      <c r="W740" s="59">
        <v>0</v>
      </c>
      <c r="X740" s="60">
        <f>Ugovori_OPULJP3[[#This Row],[Privatni doprinos korisnika - HRK]]/7.5345</f>
        <v>0</v>
      </c>
      <c r="Y740" s="61">
        <v>1936467.6</v>
      </c>
      <c r="Z740" s="62">
        <f>Ugovori_OPULJP3[[#This Row],[UKUPNI PRIHVATLJIVI IZDACI
TOTAL ELIGIBLE EXPENDITURE
= Bespovratna sredstva ukupno + doprinos korisnika
= Ukupni prihvatljivi troškovi
= Ukupna ugovorena vrijednost projekta HRK]]/7.5345</f>
        <v>257013.41827593072</v>
      </c>
      <c r="AA740" s="66" t="s">
        <v>37</v>
      </c>
      <c r="AB740" s="66" t="s">
        <v>34</v>
      </c>
      <c r="AC740" s="65" t="s">
        <v>2992</v>
      </c>
      <c r="AD740" s="65" t="s">
        <v>746</v>
      </c>
    </row>
    <row r="741" spans="1:30" ht="51" customHeight="1" x14ac:dyDescent="0.2">
      <c r="A741" s="75" t="s">
        <v>2993</v>
      </c>
      <c r="B741" s="64" t="s">
        <v>742</v>
      </c>
      <c r="C741" s="65" t="s">
        <v>743</v>
      </c>
      <c r="D741" s="65" t="s">
        <v>2977</v>
      </c>
      <c r="E741" s="66" t="s">
        <v>75</v>
      </c>
      <c r="F741" s="71" t="s">
        <v>2994</v>
      </c>
      <c r="G741" s="71" t="s">
        <v>2995</v>
      </c>
      <c r="H741" s="68">
        <v>44270</v>
      </c>
      <c r="I741" s="68">
        <v>44880</v>
      </c>
      <c r="J741" s="57" t="str">
        <f>IF(Ugovori_OPULJP3[[#This Row],[DATUM ZAVRŠETKA OPERACIJE]]&gt;DATE(2024,12,31),"u provedbi","završen")</f>
        <v>završen</v>
      </c>
      <c r="K741" s="67" t="s">
        <v>248</v>
      </c>
      <c r="L741" s="67" t="s">
        <v>248</v>
      </c>
      <c r="M741" s="58">
        <v>0.85</v>
      </c>
      <c r="N741" s="58">
        <v>0.15</v>
      </c>
      <c r="O741" s="59">
        <f>Ugovori_OPULJP3[[#This Row],[Bespovratna sredstva - Ukupno (EU+Nac) HRK
= Ukupna ugovorena vrijednost bespovratnih sredstava]]*Ugovori_OPULJP3[[#This Row],[EU STOPA SUFINANCIRANJA %
EU CO-FINANCING RATE %]]</f>
        <v>2019411.3</v>
      </c>
      <c r="P741" s="60">
        <f>Ugovori_OPULJP3[[#This Row],[Bespovratna sredstva - EU dio - HRK]]/7.5345</f>
        <v>268021.93908023095</v>
      </c>
      <c r="Q741" s="59">
        <f>Ugovori_OPULJP3[[#This Row],[Bespovratna sredstva - Ukupno (EU+Nac) HRK
= Ukupna ugovorena vrijednost bespovratnih sredstava]]*Ugovori_OPULJP3[[#This Row],[STOPA NACIONALNOG SUFINANCIRANJA %]]</f>
        <v>356366.7</v>
      </c>
      <c r="R741" s="60">
        <f>Ugovori_OPULJP3[[#This Row],[Bespovratna sredstva - Nacionalni dio - HRK]]/7.5345</f>
        <v>47297.989249452519</v>
      </c>
      <c r="S741" s="59">
        <v>2375778</v>
      </c>
      <c r="T741" s="60">
        <f>Ugovori_OPULJP3[[#This Row],[Bespovratna sredstva - Ukupno (EU+Nac) HRK
= Ukupna ugovorena vrijednost bespovratnih sredstava]]/7.5345</f>
        <v>315319.92832968343</v>
      </c>
      <c r="U741" s="59">
        <v>0</v>
      </c>
      <c r="V741" s="60">
        <f>Ugovori_OPULJP3[[#This Row],[Javni doprinos korisnika - HRK]]/7.5345</f>
        <v>0</v>
      </c>
      <c r="W741" s="59">
        <v>0</v>
      </c>
      <c r="X741" s="60">
        <f>Ugovori_OPULJP3[[#This Row],[Privatni doprinos korisnika - HRK]]/7.5345</f>
        <v>0</v>
      </c>
      <c r="Y741" s="61">
        <v>2375778</v>
      </c>
      <c r="Z741" s="62">
        <f>Ugovori_OPULJP3[[#This Row],[UKUPNI PRIHVATLJIVI IZDACI
TOTAL ELIGIBLE EXPENDITURE
= Bespovratna sredstva ukupno + doprinos korisnika
= Ukupni prihvatljivi troškovi
= Ukupna ugovorena vrijednost projekta HRK]]/7.5345</f>
        <v>315319.92832968343</v>
      </c>
      <c r="AA741" s="66" t="s">
        <v>37</v>
      </c>
      <c r="AB741" s="66" t="s">
        <v>34</v>
      </c>
      <c r="AC741" s="65" t="s">
        <v>2996</v>
      </c>
      <c r="AD741" s="65" t="s">
        <v>746</v>
      </c>
    </row>
    <row r="742" spans="1:30" ht="51" customHeight="1" x14ac:dyDescent="0.2">
      <c r="A742" s="70" t="s">
        <v>2997</v>
      </c>
      <c r="B742" s="64" t="s">
        <v>742</v>
      </c>
      <c r="C742" s="65" t="s">
        <v>743</v>
      </c>
      <c r="D742" s="65" t="s">
        <v>2977</v>
      </c>
      <c r="E742" s="66" t="s">
        <v>75</v>
      </c>
      <c r="F742" s="71" t="s">
        <v>2998</v>
      </c>
      <c r="G742" s="71" t="s">
        <v>2999</v>
      </c>
      <c r="H742" s="68">
        <v>44243</v>
      </c>
      <c r="I742" s="68">
        <v>44973</v>
      </c>
      <c r="J742" s="57" t="str">
        <f>IF(Ugovori_OPULJP3[[#This Row],[DATUM ZAVRŠETKA OPERACIJE]]&gt;DATE(2024,12,31),"u provedbi","završen")</f>
        <v>završen</v>
      </c>
      <c r="K742" s="67" t="s">
        <v>78</v>
      </c>
      <c r="L742" s="67" t="s">
        <v>78</v>
      </c>
      <c r="M742" s="58">
        <v>0.85</v>
      </c>
      <c r="N742" s="58">
        <v>0.15</v>
      </c>
      <c r="O742" s="59">
        <f>Ugovori_OPULJP3[[#This Row],[Bespovratna sredstva - Ukupno (EU+Nac) HRK
= Ukupna ugovorena vrijednost bespovratnih sredstava]]*Ugovori_OPULJP3[[#This Row],[EU STOPA SUFINANCIRANJA %
EU CO-FINANCING RATE %]]</f>
        <v>1880799.1649999998</v>
      </c>
      <c r="P742" s="60">
        <f>Ugovori_OPULJP3[[#This Row],[Bespovratna sredstva - EU dio - HRK]]/7.5345</f>
        <v>249624.94724268361</v>
      </c>
      <c r="Q742" s="59">
        <f>Ugovori_OPULJP3[[#This Row],[Bespovratna sredstva - Ukupno (EU+Nac) HRK
= Ukupna ugovorena vrijednost bespovratnih sredstava]]*Ugovori_OPULJP3[[#This Row],[STOPA NACIONALNOG SUFINANCIRANJA %]]</f>
        <v>331905.73499999999</v>
      </c>
      <c r="R742" s="60">
        <f>Ugovori_OPULJP3[[#This Row],[Bespovratna sredstva - Nacionalni dio - HRK]]/7.5345</f>
        <v>44051.461278120638</v>
      </c>
      <c r="S742" s="59">
        <v>2212704.9</v>
      </c>
      <c r="T742" s="60">
        <f>Ugovori_OPULJP3[[#This Row],[Bespovratna sredstva - Ukupno (EU+Nac) HRK
= Ukupna ugovorena vrijednost bespovratnih sredstava]]/7.5345</f>
        <v>293676.40852080425</v>
      </c>
      <c r="U742" s="59">
        <v>0</v>
      </c>
      <c r="V742" s="60">
        <f>Ugovori_OPULJP3[[#This Row],[Javni doprinos korisnika - HRK]]/7.5345</f>
        <v>0</v>
      </c>
      <c r="W742" s="59">
        <v>0</v>
      </c>
      <c r="X742" s="60">
        <f>Ugovori_OPULJP3[[#This Row],[Privatni doprinos korisnika - HRK]]/7.5345</f>
        <v>0</v>
      </c>
      <c r="Y742" s="61">
        <v>2212704.9</v>
      </c>
      <c r="Z742" s="62">
        <f>Ugovori_OPULJP3[[#This Row],[UKUPNI PRIHVATLJIVI IZDACI
TOTAL ELIGIBLE EXPENDITURE
= Bespovratna sredstva ukupno + doprinos korisnika
= Ukupni prihvatljivi troškovi
= Ukupna ugovorena vrijednost projekta HRK]]/7.5345</f>
        <v>293676.40852080425</v>
      </c>
      <c r="AA742" s="66" t="s">
        <v>37</v>
      </c>
      <c r="AB742" s="66" t="s">
        <v>34</v>
      </c>
      <c r="AC742" s="65" t="s">
        <v>3000</v>
      </c>
      <c r="AD742" s="65" t="s">
        <v>746</v>
      </c>
    </row>
    <row r="743" spans="1:30" ht="51" customHeight="1" x14ac:dyDescent="0.2">
      <c r="A743" s="70" t="s">
        <v>3001</v>
      </c>
      <c r="B743" s="64" t="s">
        <v>742</v>
      </c>
      <c r="C743" s="65" t="s">
        <v>743</v>
      </c>
      <c r="D743" s="65" t="s">
        <v>2977</v>
      </c>
      <c r="E743" s="66" t="s">
        <v>75</v>
      </c>
      <c r="F743" s="71" t="s">
        <v>3002</v>
      </c>
      <c r="G743" s="71" t="s">
        <v>3003</v>
      </c>
      <c r="H743" s="68">
        <v>44244</v>
      </c>
      <c r="I743" s="68">
        <v>44974</v>
      </c>
      <c r="J743" s="57" t="str">
        <f>IF(Ugovori_OPULJP3[[#This Row],[DATUM ZAVRŠETKA OPERACIJE]]&gt;DATE(2024,12,31),"u provedbi","završen")</f>
        <v>završen</v>
      </c>
      <c r="K743" s="67" t="s">
        <v>154</v>
      </c>
      <c r="L743" s="55" t="s">
        <v>154</v>
      </c>
      <c r="M743" s="58">
        <v>0.85</v>
      </c>
      <c r="N743" s="58">
        <v>0.15</v>
      </c>
      <c r="O743" s="59">
        <f>Ugovori_OPULJP3[[#This Row],[Bespovratna sredstva - Ukupno (EU+Nac) HRK
= Ukupna ugovorena vrijednost bespovratnih sredstava]]*Ugovori_OPULJP3[[#This Row],[EU STOPA SUFINANCIRANJA %
EU CO-FINANCING RATE %]]</f>
        <v>2452315.3649999998</v>
      </c>
      <c r="P743" s="60">
        <f>Ugovori_OPULJP3[[#This Row],[Bespovratna sredstva - EU dio - HRK]]/7.5345</f>
        <v>325478.18236113869</v>
      </c>
      <c r="Q743" s="59">
        <f>Ugovori_OPULJP3[[#This Row],[Bespovratna sredstva - Ukupno (EU+Nac) HRK
= Ukupna ugovorena vrijednost bespovratnih sredstava]]*Ugovori_OPULJP3[[#This Row],[STOPA NACIONALNOG SUFINANCIRANJA %]]</f>
        <v>432761.53499999997</v>
      </c>
      <c r="R743" s="60">
        <f>Ugovori_OPULJP3[[#This Row],[Bespovratna sredstva - Nacionalni dio - HRK]]/7.5345</f>
        <v>57437.326299024484</v>
      </c>
      <c r="S743" s="59">
        <v>2885076.9</v>
      </c>
      <c r="T743" s="60">
        <f>Ugovori_OPULJP3[[#This Row],[Bespovratna sredstva - Ukupno (EU+Nac) HRK
= Ukupna ugovorena vrijednost bespovratnih sredstava]]/7.5345</f>
        <v>382915.50866016321</v>
      </c>
      <c r="U743" s="59">
        <v>0</v>
      </c>
      <c r="V743" s="60">
        <f>Ugovori_OPULJP3[[#This Row],[Javni doprinos korisnika - HRK]]/7.5345</f>
        <v>0</v>
      </c>
      <c r="W743" s="59">
        <v>0</v>
      </c>
      <c r="X743" s="60">
        <f>Ugovori_OPULJP3[[#This Row],[Privatni doprinos korisnika - HRK]]/7.5345</f>
        <v>0</v>
      </c>
      <c r="Y743" s="61">
        <v>2885076.9</v>
      </c>
      <c r="Z743" s="62">
        <f>Ugovori_OPULJP3[[#This Row],[UKUPNI PRIHVATLJIVI IZDACI
TOTAL ELIGIBLE EXPENDITURE
= Bespovratna sredstva ukupno + doprinos korisnika
= Ukupni prihvatljivi troškovi
= Ukupna ugovorena vrijednost projekta HRK]]/7.5345</f>
        <v>382915.50866016321</v>
      </c>
      <c r="AA743" s="66" t="s">
        <v>37</v>
      </c>
      <c r="AB743" s="66" t="s">
        <v>34</v>
      </c>
      <c r="AC743" s="65" t="s">
        <v>3004</v>
      </c>
      <c r="AD743" s="65" t="s">
        <v>746</v>
      </c>
    </row>
    <row r="744" spans="1:30" ht="51" customHeight="1" x14ac:dyDescent="0.2">
      <c r="A744" s="70" t="s">
        <v>3005</v>
      </c>
      <c r="B744" s="64" t="s">
        <v>742</v>
      </c>
      <c r="C744" s="65" t="s">
        <v>743</v>
      </c>
      <c r="D744" s="65" t="s">
        <v>2977</v>
      </c>
      <c r="E744" s="66" t="s">
        <v>75</v>
      </c>
      <c r="F744" s="71" t="s">
        <v>3006</v>
      </c>
      <c r="G744" s="71" t="s">
        <v>3007</v>
      </c>
      <c r="H744" s="68">
        <v>44243</v>
      </c>
      <c r="I744" s="68">
        <v>44973</v>
      </c>
      <c r="J744" s="57" t="str">
        <f>IF(Ugovori_OPULJP3[[#This Row],[DATUM ZAVRŠETKA OPERACIJE]]&gt;DATE(2024,12,31),"u provedbi","završen")</f>
        <v>završen</v>
      </c>
      <c r="K744" s="67" t="s">
        <v>891</v>
      </c>
      <c r="L744" s="55" t="s">
        <v>154</v>
      </c>
      <c r="M744" s="58">
        <v>0.85</v>
      </c>
      <c r="N744" s="58">
        <v>0.15</v>
      </c>
      <c r="O744" s="59">
        <f>Ugovori_OPULJP3[[#This Row],[Bespovratna sredstva - Ukupno (EU+Nac) HRK
= Ukupna ugovorena vrijednost bespovratnih sredstava]]*Ugovori_OPULJP3[[#This Row],[EU STOPA SUFINANCIRANJA %
EU CO-FINANCING RATE %]]</f>
        <v>1979412</v>
      </c>
      <c r="P744" s="60">
        <f>Ugovori_OPULJP3[[#This Row],[Bespovratna sredstva - EU dio - HRK]]/7.5345</f>
        <v>262713.11964961176</v>
      </c>
      <c r="Q744" s="59">
        <f>Ugovori_OPULJP3[[#This Row],[Bespovratna sredstva - Ukupno (EU+Nac) HRK
= Ukupna ugovorena vrijednost bespovratnih sredstava]]*Ugovori_OPULJP3[[#This Row],[STOPA NACIONALNOG SUFINANCIRANJA %]]</f>
        <v>349308</v>
      </c>
      <c r="R744" s="60">
        <f>Ugovori_OPULJP3[[#This Row],[Bespovratna sredstva - Nacionalni dio - HRK]]/7.5345</f>
        <v>46361.138761696195</v>
      </c>
      <c r="S744" s="59">
        <v>2328720</v>
      </c>
      <c r="T744" s="60">
        <f>Ugovori_OPULJP3[[#This Row],[Bespovratna sredstva - Ukupno (EU+Nac) HRK
= Ukupna ugovorena vrijednost bespovratnih sredstava]]/7.5345</f>
        <v>309074.25841130799</v>
      </c>
      <c r="U744" s="59">
        <v>0</v>
      </c>
      <c r="V744" s="60">
        <f>Ugovori_OPULJP3[[#This Row],[Javni doprinos korisnika - HRK]]/7.5345</f>
        <v>0</v>
      </c>
      <c r="W744" s="59">
        <v>0</v>
      </c>
      <c r="X744" s="60">
        <f>Ugovori_OPULJP3[[#This Row],[Privatni doprinos korisnika - HRK]]/7.5345</f>
        <v>0</v>
      </c>
      <c r="Y744" s="61">
        <v>2328720</v>
      </c>
      <c r="Z744" s="62">
        <f>Ugovori_OPULJP3[[#This Row],[UKUPNI PRIHVATLJIVI IZDACI
TOTAL ELIGIBLE EXPENDITURE
= Bespovratna sredstva ukupno + doprinos korisnika
= Ukupni prihvatljivi troškovi
= Ukupna ugovorena vrijednost projekta HRK]]/7.5345</f>
        <v>309074.25841130799</v>
      </c>
      <c r="AA744" s="66" t="s">
        <v>37</v>
      </c>
      <c r="AB744" s="66" t="s">
        <v>34</v>
      </c>
      <c r="AC744" s="65" t="s">
        <v>3008</v>
      </c>
      <c r="AD744" s="65" t="s">
        <v>746</v>
      </c>
    </row>
    <row r="745" spans="1:30" ht="51" customHeight="1" x14ac:dyDescent="0.2">
      <c r="A745" s="70" t="s">
        <v>3009</v>
      </c>
      <c r="B745" s="64" t="s">
        <v>742</v>
      </c>
      <c r="C745" s="65" t="s">
        <v>743</v>
      </c>
      <c r="D745" s="65" t="s">
        <v>2977</v>
      </c>
      <c r="E745" s="66" t="s">
        <v>75</v>
      </c>
      <c r="F745" s="71" t="s">
        <v>3010</v>
      </c>
      <c r="G745" s="81" t="s">
        <v>3011</v>
      </c>
      <c r="H745" s="68">
        <v>44242</v>
      </c>
      <c r="I745" s="68">
        <v>44972</v>
      </c>
      <c r="J745" s="57" t="str">
        <f>IF(Ugovori_OPULJP3[[#This Row],[DATUM ZAVRŠETKA OPERACIJE]]&gt;DATE(2024,12,31),"u provedbi","završen")</f>
        <v>završen</v>
      </c>
      <c r="K745" s="67" t="s">
        <v>36</v>
      </c>
      <c r="L745" s="67" t="s">
        <v>36</v>
      </c>
      <c r="M745" s="58">
        <v>0.85</v>
      </c>
      <c r="N745" s="58">
        <v>0.15</v>
      </c>
      <c r="O745" s="59">
        <f>Ugovori_OPULJP3[[#This Row],[Bespovratna sredstva - Ukupno (EU+Nac) HRK
= Ukupna ugovorena vrijednost bespovratnih sredstava]]*Ugovori_OPULJP3[[#This Row],[EU STOPA SUFINANCIRANJA %
EU CO-FINANCING RATE %]]</f>
        <v>2492127.75</v>
      </c>
      <c r="P745" s="60">
        <f>Ugovori_OPULJP3[[#This Row],[Bespovratna sredstva - EU dio - HRK]]/7.5345</f>
        <v>330762.19390802307</v>
      </c>
      <c r="Q745" s="59">
        <f>Ugovori_OPULJP3[[#This Row],[Bespovratna sredstva - Ukupno (EU+Nac) HRK
= Ukupna ugovorena vrijednost bespovratnih sredstava]]*Ugovori_OPULJP3[[#This Row],[STOPA NACIONALNOG SUFINANCIRANJA %]]</f>
        <v>439787.25</v>
      </c>
      <c r="R745" s="60">
        <f>Ugovori_OPULJP3[[#This Row],[Bespovratna sredstva - Nacionalni dio - HRK]]/7.5345</f>
        <v>58369.798924945251</v>
      </c>
      <c r="S745" s="59">
        <v>2931915</v>
      </c>
      <c r="T745" s="60">
        <f>Ugovori_OPULJP3[[#This Row],[Bespovratna sredstva - Ukupno (EU+Nac) HRK
= Ukupna ugovorena vrijednost bespovratnih sredstava]]/7.5345</f>
        <v>389131.9928329683</v>
      </c>
      <c r="U745" s="59">
        <v>0</v>
      </c>
      <c r="V745" s="60">
        <f>Ugovori_OPULJP3[[#This Row],[Javni doprinos korisnika - HRK]]/7.5345</f>
        <v>0</v>
      </c>
      <c r="W745" s="59">
        <v>0</v>
      </c>
      <c r="X745" s="60">
        <f>Ugovori_OPULJP3[[#This Row],[Privatni doprinos korisnika - HRK]]/7.5345</f>
        <v>0</v>
      </c>
      <c r="Y745" s="61">
        <v>2931915</v>
      </c>
      <c r="Z745" s="62">
        <f>Ugovori_OPULJP3[[#This Row],[UKUPNI PRIHVATLJIVI IZDACI
TOTAL ELIGIBLE EXPENDITURE
= Bespovratna sredstva ukupno + doprinos korisnika
= Ukupni prihvatljivi troškovi
= Ukupna ugovorena vrijednost projekta HRK]]/7.5345</f>
        <v>389131.9928329683</v>
      </c>
      <c r="AA745" s="66" t="s">
        <v>37</v>
      </c>
      <c r="AB745" s="66" t="s">
        <v>34</v>
      </c>
      <c r="AC745" s="65" t="s">
        <v>3012</v>
      </c>
      <c r="AD745" s="65" t="s">
        <v>746</v>
      </c>
    </row>
    <row r="746" spans="1:30" ht="51" customHeight="1" x14ac:dyDescent="0.2">
      <c r="A746" s="70" t="s">
        <v>3013</v>
      </c>
      <c r="B746" s="64" t="s">
        <v>742</v>
      </c>
      <c r="C746" s="65" t="s">
        <v>743</v>
      </c>
      <c r="D746" s="65" t="s">
        <v>2977</v>
      </c>
      <c r="E746" s="66" t="s">
        <v>75</v>
      </c>
      <c r="F746" s="71" t="s">
        <v>3014</v>
      </c>
      <c r="G746" s="71" t="s">
        <v>3015</v>
      </c>
      <c r="H746" s="68">
        <v>44246</v>
      </c>
      <c r="I746" s="68">
        <v>44976</v>
      </c>
      <c r="J746" s="57" t="str">
        <f>IF(Ugovori_OPULJP3[[#This Row],[DATUM ZAVRŠETKA OPERACIJE]]&gt;DATE(2024,12,31),"u provedbi","završen")</f>
        <v>završen</v>
      </c>
      <c r="K746" s="67" t="s">
        <v>153</v>
      </c>
      <c r="L746" s="55" t="s">
        <v>154</v>
      </c>
      <c r="M746" s="58">
        <v>0.85</v>
      </c>
      <c r="N746" s="58">
        <v>0.15</v>
      </c>
      <c r="O746" s="59">
        <f>Ugovori_OPULJP3[[#This Row],[Bespovratna sredstva - Ukupno (EU+Nac) HRK
= Ukupna ugovorena vrijednost bespovratnih sredstava]]*Ugovori_OPULJP3[[#This Row],[EU STOPA SUFINANCIRANJA %
EU CO-FINANCING RATE %]]</f>
        <v>2161842.179</v>
      </c>
      <c r="P746" s="60">
        <f>Ugovori_OPULJP3[[#This Row],[Bespovratna sredstva - EU dio - HRK]]/7.5345</f>
        <v>286925.76534607471</v>
      </c>
      <c r="Q746" s="59">
        <f>Ugovori_OPULJP3[[#This Row],[Bespovratna sredstva - Ukupno (EU+Nac) HRK
= Ukupna ugovorena vrijednost bespovratnih sredstava]]*Ugovori_OPULJP3[[#This Row],[STOPA NACIONALNOG SUFINANCIRANJA %]]</f>
        <v>381501.56100000005</v>
      </c>
      <c r="R746" s="60">
        <f>Ugovori_OPULJP3[[#This Row],[Bespovratna sredstva - Nacionalni dio - HRK]]/7.5345</f>
        <v>50633.95859048378</v>
      </c>
      <c r="S746" s="59">
        <v>2543343.7400000002</v>
      </c>
      <c r="T746" s="60">
        <f>Ugovori_OPULJP3[[#This Row],[Bespovratna sredstva - Ukupno (EU+Nac) HRK
= Ukupna ugovorena vrijednost bespovratnih sredstava]]/7.5345</f>
        <v>337559.72393655853</v>
      </c>
      <c r="U746" s="59">
        <v>0</v>
      </c>
      <c r="V746" s="60">
        <f>Ugovori_OPULJP3[[#This Row],[Javni doprinos korisnika - HRK]]/7.5345</f>
        <v>0</v>
      </c>
      <c r="W746" s="59">
        <v>0</v>
      </c>
      <c r="X746" s="60">
        <f>Ugovori_OPULJP3[[#This Row],[Privatni doprinos korisnika - HRK]]/7.5345</f>
        <v>0</v>
      </c>
      <c r="Y746" s="61">
        <v>2543343.7400000002</v>
      </c>
      <c r="Z746" s="62">
        <f>Ugovori_OPULJP3[[#This Row],[UKUPNI PRIHVATLJIVI IZDACI
TOTAL ELIGIBLE EXPENDITURE
= Bespovratna sredstva ukupno + doprinos korisnika
= Ukupni prihvatljivi troškovi
= Ukupna ugovorena vrijednost projekta HRK]]/7.5345</f>
        <v>337559.72393655853</v>
      </c>
      <c r="AA746" s="66" t="s">
        <v>37</v>
      </c>
      <c r="AB746" s="66" t="s">
        <v>34</v>
      </c>
      <c r="AC746" s="65" t="s">
        <v>3016</v>
      </c>
      <c r="AD746" s="65" t="s">
        <v>746</v>
      </c>
    </row>
    <row r="747" spans="1:30" ht="51" customHeight="1" x14ac:dyDescent="0.2">
      <c r="A747" s="70" t="s">
        <v>3017</v>
      </c>
      <c r="B747" s="64" t="s">
        <v>742</v>
      </c>
      <c r="C747" s="65" t="s">
        <v>743</v>
      </c>
      <c r="D747" s="65" t="s">
        <v>2977</v>
      </c>
      <c r="E747" s="66" t="s">
        <v>75</v>
      </c>
      <c r="F747" s="71" t="s">
        <v>3018</v>
      </c>
      <c r="G747" s="71" t="s">
        <v>3019</v>
      </c>
      <c r="H747" s="68">
        <v>44243</v>
      </c>
      <c r="I747" s="68">
        <v>44789</v>
      </c>
      <c r="J747" s="57" t="str">
        <f>IF(Ugovori_OPULJP3[[#This Row],[DATUM ZAVRŠETKA OPERACIJE]]&gt;DATE(2024,12,31),"u provedbi","završen")</f>
        <v>završen</v>
      </c>
      <c r="K747" s="67" t="s">
        <v>93</v>
      </c>
      <c r="L747" s="67" t="s">
        <v>93</v>
      </c>
      <c r="M747" s="58">
        <v>0.85</v>
      </c>
      <c r="N747" s="58">
        <v>0.15</v>
      </c>
      <c r="O747" s="59">
        <f>Ugovori_OPULJP3[[#This Row],[Bespovratna sredstva - Ukupno (EU+Nac) HRK
= Ukupna ugovorena vrijednost bespovratnih sredstava]]*Ugovori_OPULJP3[[#This Row],[EU STOPA SUFINANCIRANJA %
EU CO-FINANCING RATE %]]</f>
        <v>2197665.378</v>
      </c>
      <c r="P747" s="60">
        <f>Ugovori_OPULJP3[[#This Row],[Bespovratna sredstva - EU dio - HRK]]/7.5345</f>
        <v>291680.32092375075</v>
      </c>
      <c r="Q747" s="59">
        <f>Ugovori_OPULJP3[[#This Row],[Bespovratna sredstva - Ukupno (EU+Nac) HRK
= Ukupna ugovorena vrijednost bespovratnih sredstava]]*Ugovori_OPULJP3[[#This Row],[STOPA NACIONALNOG SUFINANCIRANJA %]]</f>
        <v>387823.30200000003</v>
      </c>
      <c r="R747" s="60">
        <f>Ugovori_OPULJP3[[#This Row],[Bespovratna sredstva - Nacionalni dio - HRK]]/7.5345</f>
        <v>51472.997810073663</v>
      </c>
      <c r="S747" s="59">
        <v>2585488.6800000002</v>
      </c>
      <c r="T747" s="60">
        <f>Ugovori_OPULJP3[[#This Row],[Bespovratna sredstva - Ukupno (EU+Nac) HRK
= Ukupna ugovorena vrijednost bespovratnih sredstava]]/7.5345</f>
        <v>343153.31873382442</v>
      </c>
      <c r="U747" s="59">
        <v>0</v>
      </c>
      <c r="V747" s="60">
        <f>Ugovori_OPULJP3[[#This Row],[Javni doprinos korisnika - HRK]]/7.5345</f>
        <v>0</v>
      </c>
      <c r="W747" s="59">
        <v>0</v>
      </c>
      <c r="X747" s="60">
        <f>Ugovori_OPULJP3[[#This Row],[Privatni doprinos korisnika - HRK]]/7.5345</f>
        <v>0</v>
      </c>
      <c r="Y747" s="61">
        <v>2585488.6800000002</v>
      </c>
      <c r="Z747" s="62">
        <f>Ugovori_OPULJP3[[#This Row],[UKUPNI PRIHVATLJIVI IZDACI
TOTAL ELIGIBLE EXPENDITURE
= Bespovratna sredstva ukupno + doprinos korisnika
= Ukupni prihvatljivi troškovi
= Ukupna ugovorena vrijednost projekta HRK]]/7.5345</f>
        <v>343153.31873382442</v>
      </c>
      <c r="AA747" s="66" t="s">
        <v>37</v>
      </c>
      <c r="AB747" s="66" t="s">
        <v>34</v>
      </c>
      <c r="AC747" s="65" t="s">
        <v>3020</v>
      </c>
      <c r="AD747" s="65" t="s">
        <v>746</v>
      </c>
    </row>
    <row r="748" spans="1:30" ht="51" customHeight="1" x14ac:dyDescent="0.2">
      <c r="A748" s="70" t="s">
        <v>3021</v>
      </c>
      <c r="B748" s="64" t="s">
        <v>742</v>
      </c>
      <c r="C748" s="65" t="s">
        <v>743</v>
      </c>
      <c r="D748" s="65" t="s">
        <v>2977</v>
      </c>
      <c r="E748" s="66" t="s">
        <v>75</v>
      </c>
      <c r="F748" s="71" t="s">
        <v>3022</v>
      </c>
      <c r="G748" s="71" t="s">
        <v>3023</v>
      </c>
      <c r="H748" s="68">
        <v>44242</v>
      </c>
      <c r="I748" s="68">
        <v>44972</v>
      </c>
      <c r="J748" s="57" t="str">
        <f>IF(Ugovori_OPULJP3[[#This Row],[DATUM ZAVRŠETKA OPERACIJE]]&gt;DATE(2024,12,31),"u provedbi","završen")</f>
        <v>završen</v>
      </c>
      <c r="K748" s="67" t="s">
        <v>93</v>
      </c>
      <c r="L748" s="67" t="s">
        <v>93</v>
      </c>
      <c r="M748" s="58">
        <v>0.85</v>
      </c>
      <c r="N748" s="58">
        <v>0.15</v>
      </c>
      <c r="O748" s="59">
        <f>Ugovori_OPULJP3[[#This Row],[Bespovratna sredstva - Ukupno (EU+Nac) HRK
= Ukupna ugovorena vrijednost bespovratnih sredstava]]*Ugovori_OPULJP3[[#This Row],[EU STOPA SUFINANCIRANJA %
EU CO-FINANCING RATE %]]</f>
        <v>1119788.98</v>
      </c>
      <c r="P748" s="60">
        <f>Ugovori_OPULJP3[[#This Row],[Bespovratna sredstva - EU dio - HRK]]/7.5345</f>
        <v>148621.53825734952</v>
      </c>
      <c r="Q748" s="59">
        <f>Ugovori_OPULJP3[[#This Row],[Bespovratna sredstva - Ukupno (EU+Nac) HRK
= Ukupna ugovorena vrijednost bespovratnih sredstava]]*Ugovori_OPULJP3[[#This Row],[STOPA NACIONALNOG SUFINANCIRANJA %]]</f>
        <v>197609.82</v>
      </c>
      <c r="R748" s="60">
        <f>Ugovori_OPULJP3[[#This Row],[Bespovratna sredstva - Nacionalni dio - HRK]]/7.5345</f>
        <v>26227.330280708738</v>
      </c>
      <c r="S748" s="59">
        <v>1317398.8</v>
      </c>
      <c r="T748" s="60">
        <f>Ugovori_OPULJP3[[#This Row],[Bespovratna sredstva - Ukupno (EU+Nac) HRK
= Ukupna ugovorena vrijednost bespovratnih sredstava]]/7.5345</f>
        <v>174848.86853805828</v>
      </c>
      <c r="U748" s="59">
        <v>0</v>
      </c>
      <c r="V748" s="60">
        <f>Ugovori_OPULJP3[[#This Row],[Javni doprinos korisnika - HRK]]/7.5345</f>
        <v>0</v>
      </c>
      <c r="W748" s="59">
        <v>0</v>
      </c>
      <c r="X748" s="60">
        <f>Ugovori_OPULJP3[[#This Row],[Privatni doprinos korisnika - HRK]]/7.5345</f>
        <v>0</v>
      </c>
      <c r="Y748" s="61">
        <v>1317398.8</v>
      </c>
      <c r="Z748" s="62">
        <f>Ugovori_OPULJP3[[#This Row],[UKUPNI PRIHVATLJIVI IZDACI
TOTAL ELIGIBLE EXPENDITURE
= Bespovratna sredstva ukupno + doprinos korisnika
= Ukupni prihvatljivi troškovi
= Ukupna ugovorena vrijednost projekta HRK]]/7.5345</f>
        <v>174848.86853805828</v>
      </c>
      <c r="AA748" s="66" t="s">
        <v>37</v>
      </c>
      <c r="AB748" s="66" t="s">
        <v>34</v>
      </c>
      <c r="AC748" s="65" t="s">
        <v>3024</v>
      </c>
      <c r="AD748" s="65" t="s">
        <v>746</v>
      </c>
    </row>
    <row r="749" spans="1:30" ht="51" customHeight="1" x14ac:dyDescent="0.2">
      <c r="A749" s="70" t="s">
        <v>3025</v>
      </c>
      <c r="B749" s="64" t="s">
        <v>742</v>
      </c>
      <c r="C749" s="65" t="s">
        <v>743</v>
      </c>
      <c r="D749" s="65" t="s">
        <v>2977</v>
      </c>
      <c r="E749" s="66" t="s">
        <v>75</v>
      </c>
      <c r="F749" s="71" t="s">
        <v>3026</v>
      </c>
      <c r="G749" s="71" t="s">
        <v>3027</v>
      </c>
      <c r="H749" s="68">
        <v>44242</v>
      </c>
      <c r="I749" s="68">
        <v>44972</v>
      </c>
      <c r="J749" s="57" t="str">
        <f>IF(Ugovori_OPULJP3[[#This Row],[DATUM ZAVRŠETKA OPERACIJE]]&gt;DATE(2024,12,31),"u provedbi","završen")</f>
        <v>završen</v>
      </c>
      <c r="K749" s="67" t="s">
        <v>93</v>
      </c>
      <c r="L749" s="67" t="s">
        <v>93</v>
      </c>
      <c r="M749" s="58">
        <v>0.85</v>
      </c>
      <c r="N749" s="58">
        <v>0.15</v>
      </c>
      <c r="O749" s="59">
        <f>Ugovori_OPULJP3[[#This Row],[Bespovratna sredstva - Ukupno (EU+Nac) HRK
= Ukupna ugovorena vrijednost bespovratnih sredstava]]*Ugovori_OPULJP3[[#This Row],[EU STOPA SUFINANCIRANJA %
EU CO-FINANCING RATE %]]</f>
        <v>1258975.8</v>
      </c>
      <c r="P749" s="60">
        <f>Ugovori_OPULJP3[[#This Row],[Bespovratna sredstva - EU dio - HRK]]/7.5345</f>
        <v>167094.80390205057</v>
      </c>
      <c r="Q749" s="59">
        <f>Ugovori_OPULJP3[[#This Row],[Bespovratna sredstva - Ukupno (EU+Nac) HRK
= Ukupna ugovorena vrijednost bespovratnih sredstava]]*Ugovori_OPULJP3[[#This Row],[STOPA NACIONALNOG SUFINANCIRANJA %]]</f>
        <v>222172.19999999998</v>
      </c>
      <c r="R749" s="60">
        <f>Ugovori_OPULJP3[[#This Row],[Bespovratna sredstva - Nacionalni dio - HRK]]/7.5345</f>
        <v>29487.318335655978</v>
      </c>
      <c r="S749" s="59">
        <v>1481148</v>
      </c>
      <c r="T749" s="60">
        <f>Ugovori_OPULJP3[[#This Row],[Bespovratna sredstva - Ukupno (EU+Nac) HRK
= Ukupna ugovorena vrijednost bespovratnih sredstava]]/7.5345</f>
        <v>196582.12223770653</v>
      </c>
      <c r="U749" s="59">
        <v>0</v>
      </c>
      <c r="V749" s="60">
        <f>Ugovori_OPULJP3[[#This Row],[Javni doprinos korisnika - HRK]]/7.5345</f>
        <v>0</v>
      </c>
      <c r="W749" s="59">
        <v>0</v>
      </c>
      <c r="X749" s="60">
        <f>Ugovori_OPULJP3[[#This Row],[Privatni doprinos korisnika - HRK]]/7.5345</f>
        <v>0</v>
      </c>
      <c r="Y749" s="61">
        <v>1481148</v>
      </c>
      <c r="Z749" s="62">
        <f>Ugovori_OPULJP3[[#This Row],[UKUPNI PRIHVATLJIVI IZDACI
TOTAL ELIGIBLE EXPENDITURE
= Bespovratna sredstva ukupno + doprinos korisnika
= Ukupni prihvatljivi troškovi
= Ukupna ugovorena vrijednost projekta HRK]]/7.5345</f>
        <v>196582.12223770653</v>
      </c>
      <c r="AA749" s="66" t="s">
        <v>37</v>
      </c>
      <c r="AB749" s="66" t="s">
        <v>34</v>
      </c>
      <c r="AC749" s="65" t="s">
        <v>3028</v>
      </c>
      <c r="AD749" s="65" t="s">
        <v>746</v>
      </c>
    </row>
    <row r="750" spans="1:30" ht="51" customHeight="1" x14ac:dyDescent="0.2">
      <c r="A750" s="70" t="s">
        <v>3029</v>
      </c>
      <c r="B750" s="64" t="s">
        <v>742</v>
      </c>
      <c r="C750" s="65" t="s">
        <v>743</v>
      </c>
      <c r="D750" s="65" t="s">
        <v>2977</v>
      </c>
      <c r="E750" s="66" t="s">
        <v>75</v>
      </c>
      <c r="F750" s="71" t="s">
        <v>3030</v>
      </c>
      <c r="G750" s="71" t="s">
        <v>3031</v>
      </c>
      <c r="H750" s="68">
        <v>44239</v>
      </c>
      <c r="I750" s="68">
        <v>44969</v>
      </c>
      <c r="J750" s="57" t="str">
        <f>IF(Ugovori_OPULJP3[[#This Row],[DATUM ZAVRŠETKA OPERACIJE]]&gt;DATE(2024,12,31),"u provedbi","završen")</f>
        <v>završen</v>
      </c>
      <c r="K750" s="67" t="s">
        <v>93</v>
      </c>
      <c r="L750" s="67" t="s">
        <v>93</v>
      </c>
      <c r="M750" s="58">
        <v>0.85</v>
      </c>
      <c r="N750" s="58">
        <v>0.15</v>
      </c>
      <c r="O750" s="59">
        <f>Ugovori_OPULJP3[[#This Row],[Bespovratna sredstva - Ukupno (EU+Nac) HRK
= Ukupna ugovorena vrijednost bespovratnih sredstava]]*Ugovori_OPULJP3[[#This Row],[EU STOPA SUFINANCIRANJA %
EU CO-FINANCING RATE %]]</f>
        <v>1183158.605</v>
      </c>
      <c r="P750" s="60">
        <f>Ugovori_OPULJP3[[#This Row],[Bespovratna sredstva - EU dio - HRK]]/7.5345</f>
        <v>157032.13285553121</v>
      </c>
      <c r="Q750" s="59">
        <f>Ugovori_OPULJP3[[#This Row],[Bespovratna sredstva - Ukupno (EU+Nac) HRK
= Ukupna ugovorena vrijednost bespovratnih sredstava]]*Ugovori_OPULJP3[[#This Row],[STOPA NACIONALNOG SUFINANCIRANJA %]]</f>
        <v>208792.69500000001</v>
      </c>
      <c r="R750" s="60">
        <f>Ugovori_OPULJP3[[#This Row],[Bespovratna sredstva - Nacionalni dio - HRK]]/7.5345</f>
        <v>27711.552856858452</v>
      </c>
      <c r="S750" s="59">
        <v>1391951.3</v>
      </c>
      <c r="T750" s="60">
        <f>Ugovori_OPULJP3[[#This Row],[Bespovratna sredstva - Ukupno (EU+Nac) HRK
= Ukupna ugovorena vrijednost bespovratnih sredstava]]/7.5345</f>
        <v>184743.68571238968</v>
      </c>
      <c r="U750" s="59">
        <v>0</v>
      </c>
      <c r="V750" s="60">
        <f>Ugovori_OPULJP3[[#This Row],[Javni doprinos korisnika - HRK]]/7.5345</f>
        <v>0</v>
      </c>
      <c r="W750" s="59">
        <v>0</v>
      </c>
      <c r="X750" s="60">
        <f>Ugovori_OPULJP3[[#This Row],[Privatni doprinos korisnika - HRK]]/7.5345</f>
        <v>0</v>
      </c>
      <c r="Y750" s="61">
        <v>1391951.3</v>
      </c>
      <c r="Z750" s="62">
        <f>Ugovori_OPULJP3[[#This Row],[UKUPNI PRIHVATLJIVI IZDACI
TOTAL ELIGIBLE EXPENDITURE
= Bespovratna sredstva ukupno + doprinos korisnika
= Ukupni prihvatljivi troškovi
= Ukupna ugovorena vrijednost projekta HRK]]/7.5345</f>
        <v>184743.68571238968</v>
      </c>
      <c r="AA750" s="66" t="s">
        <v>37</v>
      </c>
      <c r="AB750" s="66" t="s">
        <v>34</v>
      </c>
      <c r="AC750" s="65" t="s">
        <v>3032</v>
      </c>
      <c r="AD750" s="65" t="s">
        <v>746</v>
      </c>
    </row>
    <row r="751" spans="1:30" ht="51" customHeight="1" x14ac:dyDescent="0.2">
      <c r="A751" s="70" t="s">
        <v>3034</v>
      </c>
      <c r="B751" s="64" t="s">
        <v>742</v>
      </c>
      <c r="C751" s="65" t="s">
        <v>743</v>
      </c>
      <c r="D751" s="65" t="s">
        <v>2977</v>
      </c>
      <c r="E751" s="66" t="s">
        <v>75</v>
      </c>
      <c r="F751" s="71" t="s">
        <v>3035</v>
      </c>
      <c r="G751" s="71" t="s">
        <v>3036</v>
      </c>
      <c r="H751" s="68">
        <v>44242</v>
      </c>
      <c r="I751" s="68">
        <v>44972</v>
      </c>
      <c r="J751" s="57" t="str">
        <f>IF(Ugovori_OPULJP3[[#This Row],[DATUM ZAVRŠETKA OPERACIJE]]&gt;DATE(2024,12,31),"u provedbi","završen")</f>
        <v>završen</v>
      </c>
      <c r="K751" s="67" t="s">
        <v>424</v>
      </c>
      <c r="L751" s="55" t="s">
        <v>424</v>
      </c>
      <c r="M751" s="58">
        <v>0.85</v>
      </c>
      <c r="N751" s="58">
        <v>0.15</v>
      </c>
      <c r="O751" s="59">
        <f>Ugovori_OPULJP3[[#This Row],[Bespovratna sredstva - Ukupno (EU+Nac) HRK
= Ukupna ugovorena vrijednost bespovratnih sredstava]]*Ugovori_OPULJP3[[#This Row],[EU STOPA SUFINANCIRANJA %
EU CO-FINANCING RATE %]]</f>
        <v>2297856</v>
      </c>
      <c r="P751" s="60">
        <f>Ugovori_OPULJP3[[#This Row],[Bespovratna sredstva - EU dio - HRK]]/7.5345</f>
        <v>304977.90165239893</v>
      </c>
      <c r="Q751" s="59">
        <f>Ugovori_OPULJP3[[#This Row],[Bespovratna sredstva - Ukupno (EU+Nac) HRK
= Ukupna ugovorena vrijednost bespovratnih sredstava]]*Ugovori_OPULJP3[[#This Row],[STOPA NACIONALNOG SUFINANCIRANJA %]]</f>
        <v>405504</v>
      </c>
      <c r="R751" s="60">
        <f>Ugovori_OPULJP3[[#This Row],[Bespovratna sredstva - Nacionalni dio - HRK]]/7.5345</f>
        <v>53819.629703364517</v>
      </c>
      <c r="S751" s="59">
        <v>2703360</v>
      </c>
      <c r="T751" s="60">
        <f>Ugovori_OPULJP3[[#This Row],[Bespovratna sredstva - Ukupno (EU+Nac) HRK
= Ukupna ugovorena vrijednost bespovratnih sredstava]]/7.5345</f>
        <v>358797.53135576349</v>
      </c>
      <c r="U751" s="59">
        <v>0</v>
      </c>
      <c r="V751" s="60">
        <f>Ugovori_OPULJP3[[#This Row],[Javni doprinos korisnika - HRK]]/7.5345</f>
        <v>0</v>
      </c>
      <c r="W751" s="59">
        <v>0</v>
      </c>
      <c r="X751" s="60">
        <f>Ugovori_OPULJP3[[#This Row],[Privatni doprinos korisnika - HRK]]/7.5345</f>
        <v>0</v>
      </c>
      <c r="Y751" s="61">
        <v>2703360</v>
      </c>
      <c r="Z751" s="62">
        <f>Ugovori_OPULJP3[[#This Row],[UKUPNI PRIHVATLJIVI IZDACI
TOTAL ELIGIBLE EXPENDITURE
= Bespovratna sredstva ukupno + doprinos korisnika
= Ukupni prihvatljivi troškovi
= Ukupna ugovorena vrijednost projekta HRK]]/7.5345</f>
        <v>358797.53135576349</v>
      </c>
      <c r="AA751" s="66" t="s">
        <v>37</v>
      </c>
      <c r="AB751" s="66" t="s">
        <v>34</v>
      </c>
      <c r="AC751" s="65" t="s">
        <v>3037</v>
      </c>
      <c r="AD751" s="65" t="s">
        <v>746</v>
      </c>
    </row>
    <row r="752" spans="1:30" ht="51" customHeight="1" x14ac:dyDescent="0.2">
      <c r="A752" s="70" t="s">
        <v>3038</v>
      </c>
      <c r="B752" s="64" t="s">
        <v>742</v>
      </c>
      <c r="C752" s="65" t="s">
        <v>743</v>
      </c>
      <c r="D752" s="65" t="s">
        <v>2977</v>
      </c>
      <c r="E752" s="66" t="s">
        <v>75</v>
      </c>
      <c r="F752" s="71" t="s">
        <v>3039</v>
      </c>
      <c r="G752" s="71" t="s">
        <v>3040</v>
      </c>
      <c r="H752" s="68">
        <v>44243</v>
      </c>
      <c r="I752" s="68">
        <v>44973</v>
      </c>
      <c r="J752" s="57" t="str">
        <f>IF(Ugovori_OPULJP3[[#This Row],[DATUM ZAVRŠETKA OPERACIJE]]&gt;DATE(2024,12,31),"u provedbi","završen")</f>
        <v>završen</v>
      </c>
      <c r="K752" s="67" t="s">
        <v>78</v>
      </c>
      <c r="L752" s="67" t="s">
        <v>78</v>
      </c>
      <c r="M752" s="58">
        <v>0.85</v>
      </c>
      <c r="N752" s="58">
        <v>0.15</v>
      </c>
      <c r="O752" s="59">
        <f>Ugovori_OPULJP3[[#This Row],[Bespovratna sredstva - Ukupno (EU+Nac) HRK
= Ukupna ugovorena vrijednost bespovratnih sredstava]]*Ugovori_OPULJP3[[#This Row],[EU STOPA SUFINANCIRANJA %
EU CO-FINANCING RATE %]]</f>
        <v>1735878.7209999999</v>
      </c>
      <c r="P752" s="60">
        <f>Ugovori_OPULJP3[[#This Row],[Bespovratna sredstva - EU dio - HRK]]/7.5345</f>
        <v>230390.69891830909</v>
      </c>
      <c r="Q752" s="59">
        <f>Ugovori_OPULJP3[[#This Row],[Bespovratna sredstva - Ukupno (EU+Nac) HRK
= Ukupna ugovorena vrijednost bespovratnih sredstava]]*Ugovori_OPULJP3[[#This Row],[STOPA NACIONALNOG SUFINANCIRANJA %]]</f>
        <v>306331.53899999999</v>
      </c>
      <c r="R752" s="60">
        <f>Ugovori_OPULJP3[[#This Row],[Bespovratna sredstva - Nacionalni dio - HRK]]/7.5345</f>
        <v>40657.182162054545</v>
      </c>
      <c r="S752" s="59">
        <v>2042210.26</v>
      </c>
      <c r="T752" s="60">
        <f>Ugovori_OPULJP3[[#This Row],[Bespovratna sredstva - Ukupno (EU+Nac) HRK
= Ukupna ugovorena vrijednost bespovratnih sredstava]]/7.5345</f>
        <v>271047.88108036364</v>
      </c>
      <c r="U752" s="59">
        <v>0</v>
      </c>
      <c r="V752" s="60">
        <f>Ugovori_OPULJP3[[#This Row],[Javni doprinos korisnika - HRK]]/7.5345</f>
        <v>0</v>
      </c>
      <c r="W752" s="59">
        <v>0</v>
      </c>
      <c r="X752" s="60">
        <f>Ugovori_OPULJP3[[#This Row],[Privatni doprinos korisnika - HRK]]/7.5345</f>
        <v>0</v>
      </c>
      <c r="Y752" s="61">
        <v>2042210.26</v>
      </c>
      <c r="Z752" s="62">
        <f>Ugovori_OPULJP3[[#This Row],[UKUPNI PRIHVATLJIVI IZDACI
TOTAL ELIGIBLE EXPENDITURE
= Bespovratna sredstva ukupno + doprinos korisnika
= Ukupni prihvatljivi troškovi
= Ukupna ugovorena vrijednost projekta HRK]]/7.5345</f>
        <v>271047.88108036364</v>
      </c>
      <c r="AA752" s="66" t="s">
        <v>37</v>
      </c>
      <c r="AB752" s="66" t="s">
        <v>34</v>
      </c>
      <c r="AC752" s="65" t="s">
        <v>3041</v>
      </c>
      <c r="AD752" s="65" t="s">
        <v>746</v>
      </c>
    </row>
    <row r="753" spans="1:30" ht="51" customHeight="1" x14ac:dyDescent="0.2">
      <c r="A753" s="70" t="s">
        <v>3042</v>
      </c>
      <c r="B753" s="64" t="s">
        <v>742</v>
      </c>
      <c r="C753" s="65" t="s">
        <v>743</v>
      </c>
      <c r="D753" s="65" t="s">
        <v>2977</v>
      </c>
      <c r="E753" s="66" t="s">
        <v>75</v>
      </c>
      <c r="F753" s="71" t="s">
        <v>3043</v>
      </c>
      <c r="G753" s="71" t="s">
        <v>3044</v>
      </c>
      <c r="H753" s="68">
        <v>44242</v>
      </c>
      <c r="I753" s="68">
        <v>44972</v>
      </c>
      <c r="J753" s="57" t="str">
        <f>IF(Ugovori_OPULJP3[[#This Row],[DATUM ZAVRŠETKA OPERACIJE]]&gt;DATE(2024,12,31),"u provedbi","završen")</f>
        <v>završen</v>
      </c>
      <c r="K753" s="67" t="s">
        <v>154</v>
      </c>
      <c r="L753" s="55" t="s">
        <v>154</v>
      </c>
      <c r="M753" s="58">
        <v>0.85</v>
      </c>
      <c r="N753" s="58">
        <v>0.15</v>
      </c>
      <c r="O753" s="59">
        <f>Ugovori_OPULJP3[[#This Row],[Bespovratna sredstva - Ukupno (EU+Nac) HRK
= Ukupna ugovorena vrijednost bespovratnih sredstava]]*Ugovori_OPULJP3[[#This Row],[EU STOPA SUFINANCIRANJA %
EU CO-FINANCING RATE %]]</f>
        <v>1386303.7515</v>
      </c>
      <c r="P753" s="60">
        <f>Ugovori_OPULJP3[[#This Row],[Bespovratna sredstva - EU dio - HRK]]/7.5345</f>
        <v>183994.12721481186</v>
      </c>
      <c r="Q753" s="59">
        <f>Ugovori_OPULJP3[[#This Row],[Bespovratna sredstva - Ukupno (EU+Nac) HRK
= Ukupna ugovorena vrijednost bespovratnih sredstava]]*Ugovori_OPULJP3[[#This Row],[STOPA NACIONALNOG SUFINANCIRANJA %]]</f>
        <v>244641.83850000001</v>
      </c>
      <c r="R753" s="60">
        <f>Ugovori_OPULJP3[[#This Row],[Bespovratna sredstva - Nacionalni dio - HRK]]/7.5345</f>
        <v>32469.551861437387</v>
      </c>
      <c r="S753" s="59">
        <v>1630945.59</v>
      </c>
      <c r="T753" s="60">
        <f>Ugovori_OPULJP3[[#This Row],[Bespovratna sredstva - Ukupno (EU+Nac) HRK
= Ukupna ugovorena vrijednost bespovratnih sredstava]]/7.5345</f>
        <v>216463.67907624925</v>
      </c>
      <c r="U753" s="59">
        <v>0</v>
      </c>
      <c r="V753" s="60">
        <f>Ugovori_OPULJP3[[#This Row],[Javni doprinos korisnika - HRK]]/7.5345</f>
        <v>0</v>
      </c>
      <c r="W753" s="59">
        <v>0</v>
      </c>
      <c r="X753" s="60">
        <f>Ugovori_OPULJP3[[#This Row],[Privatni doprinos korisnika - HRK]]/7.5345</f>
        <v>0</v>
      </c>
      <c r="Y753" s="61">
        <v>1630945.59</v>
      </c>
      <c r="Z753" s="62">
        <f>Ugovori_OPULJP3[[#This Row],[UKUPNI PRIHVATLJIVI IZDACI
TOTAL ELIGIBLE EXPENDITURE
= Bespovratna sredstva ukupno + doprinos korisnika
= Ukupni prihvatljivi troškovi
= Ukupna ugovorena vrijednost projekta HRK]]/7.5345</f>
        <v>216463.67907624925</v>
      </c>
      <c r="AA753" s="66" t="s">
        <v>37</v>
      </c>
      <c r="AB753" s="66" t="s">
        <v>34</v>
      </c>
      <c r="AC753" s="65" t="s">
        <v>3045</v>
      </c>
      <c r="AD753" s="65" t="s">
        <v>746</v>
      </c>
    </row>
    <row r="754" spans="1:30" ht="51" customHeight="1" x14ac:dyDescent="0.2">
      <c r="A754" s="70" t="s">
        <v>3047</v>
      </c>
      <c r="B754" s="64" t="s">
        <v>742</v>
      </c>
      <c r="C754" s="65" t="s">
        <v>743</v>
      </c>
      <c r="D754" s="65" t="s">
        <v>2977</v>
      </c>
      <c r="E754" s="66" t="s">
        <v>75</v>
      </c>
      <c r="F754" s="71" t="s">
        <v>3048</v>
      </c>
      <c r="G754" s="71" t="s">
        <v>3049</v>
      </c>
      <c r="H754" s="68">
        <v>44246</v>
      </c>
      <c r="I754" s="68">
        <v>44976</v>
      </c>
      <c r="J754" s="57" t="str">
        <f>IF(Ugovori_OPULJP3[[#This Row],[DATUM ZAVRŠETKA OPERACIJE]]&gt;DATE(2024,12,31),"u provedbi","završen")</f>
        <v>završen</v>
      </c>
      <c r="K754" s="67" t="s">
        <v>424</v>
      </c>
      <c r="L754" s="55" t="s">
        <v>424</v>
      </c>
      <c r="M754" s="58">
        <v>0.85</v>
      </c>
      <c r="N754" s="58">
        <v>0.15</v>
      </c>
      <c r="O754" s="59">
        <f>Ugovori_OPULJP3[[#This Row],[Bespovratna sredstva - Ukupno (EU+Nac) HRK
= Ukupna ugovorena vrijednost bespovratnih sredstava]]*Ugovori_OPULJP3[[#This Row],[EU STOPA SUFINANCIRANJA %
EU CO-FINANCING RATE %]]</f>
        <v>2451627.63</v>
      </c>
      <c r="P754" s="60">
        <f>Ugovori_OPULJP3[[#This Row],[Bespovratna sredstva - EU dio - HRK]]/7.5345</f>
        <v>325386.90424049372</v>
      </c>
      <c r="Q754" s="59">
        <f>Ugovori_OPULJP3[[#This Row],[Bespovratna sredstva - Ukupno (EU+Nac) HRK
= Ukupna ugovorena vrijednost bespovratnih sredstava]]*Ugovori_OPULJP3[[#This Row],[STOPA NACIONALNOG SUFINANCIRANJA %]]</f>
        <v>432640.17</v>
      </c>
      <c r="R754" s="60">
        <f>Ugovori_OPULJP3[[#This Row],[Bespovratna sredstva - Nacionalni dio - HRK]]/7.5345</f>
        <v>57421.218395381242</v>
      </c>
      <c r="S754" s="59">
        <v>2884267.8</v>
      </c>
      <c r="T754" s="60">
        <f>Ugovori_OPULJP3[[#This Row],[Bespovratna sredstva - Ukupno (EU+Nac) HRK
= Ukupna ugovorena vrijednost bespovratnih sredstava]]/7.5345</f>
        <v>382808.12263587496</v>
      </c>
      <c r="U754" s="59">
        <v>0</v>
      </c>
      <c r="V754" s="60">
        <f>Ugovori_OPULJP3[[#This Row],[Javni doprinos korisnika - HRK]]/7.5345</f>
        <v>0</v>
      </c>
      <c r="W754" s="59">
        <v>0</v>
      </c>
      <c r="X754" s="60">
        <f>Ugovori_OPULJP3[[#This Row],[Privatni doprinos korisnika - HRK]]/7.5345</f>
        <v>0</v>
      </c>
      <c r="Y754" s="61">
        <v>2884267.8</v>
      </c>
      <c r="Z754" s="62">
        <f>Ugovori_OPULJP3[[#This Row],[UKUPNI PRIHVATLJIVI IZDACI
TOTAL ELIGIBLE EXPENDITURE
= Bespovratna sredstva ukupno + doprinos korisnika
= Ukupni prihvatljivi troškovi
= Ukupna ugovorena vrijednost projekta HRK]]/7.5345</f>
        <v>382808.12263587496</v>
      </c>
      <c r="AA754" s="66" t="s">
        <v>37</v>
      </c>
      <c r="AB754" s="66" t="s">
        <v>34</v>
      </c>
      <c r="AC754" s="65" t="s">
        <v>3050</v>
      </c>
      <c r="AD754" s="65" t="s">
        <v>746</v>
      </c>
    </row>
    <row r="755" spans="1:30" ht="51" customHeight="1" x14ac:dyDescent="0.2">
      <c r="A755" s="70" t="s">
        <v>3053</v>
      </c>
      <c r="B755" s="64" t="s">
        <v>742</v>
      </c>
      <c r="C755" s="65" t="s">
        <v>743</v>
      </c>
      <c r="D755" s="65" t="s">
        <v>2977</v>
      </c>
      <c r="E755" s="66" t="s">
        <v>75</v>
      </c>
      <c r="F755" s="71" t="s">
        <v>3054</v>
      </c>
      <c r="G755" s="71" t="s">
        <v>824</v>
      </c>
      <c r="H755" s="68">
        <v>44242</v>
      </c>
      <c r="I755" s="68">
        <v>44972</v>
      </c>
      <c r="J755" s="57" t="str">
        <f>IF(Ugovori_OPULJP3[[#This Row],[DATUM ZAVRŠETKA OPERACIJE]]&gt;DATE(2024,12,31),"u provedbi","završen")</f>
        <v>završen</v>
      </c>
      <c r="K755" s="67" t="s">
        <v>78</v>
      </c>
      <c r="L755" s="67" t="s">
        <v>78</v>
      </c>
      <c r="M755" s="58">
        <v>0.85</v>
      </c>
      <c r="N755" s="58">
        <v>0.15</v>
      </c>
      <c r="O755" s="59">
        <f>Ugovori_OPULJP3[[#This Row],[Bespovratna sredstva - Ukupno (EU+Nac) HRK
= Ukupna ugovorena vrijednost bespovratnih sredstava]]*Ugovori_OPULJP3[[#This Row],[EU STOPA SUFINANCIRANJA %
EU CO-FINANCING RATE %]]</f>
        <v>1550134.8</v>
      </c>
      <c r="P755" s="60">
        <f>Ugovori_OPULJP3[[#This Row],[Bespovratna sredstva - EU dio - HRK]]/7.5345</f>
        <v>205738.24407724466</v>
      </c>
      <c r="Q755" s="59">
        <f>Ugovori_OPULJP3[[#This Row],[Bespovratna sredstva - Ukupno (EU+Nac) HRK
= Ukupna ugovorena vrijednost bespovratnih sredstava]]*Ugovori_OPULJP3[[#This Row],[STOPA NACIONALNOG SUFINANCIRANJA %]]</f>
        <v>273553.2</v>
      </c>
      <c r="R755" s="60">
        <f>Ugovori_OPULJP3[[#This Row],[Bespovratna sredstva - Nacionalni dio - HRK]]/7.5345</f>
        <v>36306.748954807881</v>
      </c>
      <c r="S755" s="59">
        <v>1823688</v>
      </c>
      <c r="T755" s="60">
        <f>Ugovori_OPULJP3[[#This Row],[Bespovratna sredstva - Ukupno (EU+Nac) HRK
= Ukupna ugovorena vrijednost bespovratnih sredstava]]/7.5345</f>
        <v>242044.99303205253</v>
      </c>
      <c r="U755" s="59">
        <v>0</v>
      </c>
      <c r="V755" s="60">
        <f>Ugovori_OPULJP3[[#This Row],[Javni doprinos korisnika - HRK]]/7.5345</f>
        <v>0</v>
      </c>
      <c r="W755" s="59">
        <v>0</v>
      </c>
      <c r="X755" s="60">
        <f>Ugovori_OPULJP3[[#This Row],[Privatni doprinos korisnika - HRK]]/7.5345</f>
        <v>0</v>
      </c>
      <c r="Y755" s="61">
        <v>1823688</v>
      </c>
      <c r="Z755" s="62">
        <f>Ugovori_OPULJP3[[#This Row],[UKUPNI PRIHVATLJIVI IZDACI
TOTAL ELIGIBLE EXPENDITURE
= Bespovratna sredstva ukupno + doprinos korisnika
= Ukupni prihvatljivi troškovi
= Ukupna ugovorena vrijednost projekta HRK]]/7.5345</f>
        <v>242044.99303205253</v>
      </c>
      <c r="AA755" s="66" t="s">
        <v>37</v>
      </c>
      <c r="AB755" s="66" t="s">
        <v>34</v>
      </c>
      <c r="AC755" s="65" t="s">
        <v>3055</v>
      </c>
      <c r="AD755" s="65" t="s">
        <v>746</v>
      </c>
    </row>
    <row r="756" spans="1:30" ht="51" customHeight="1" x14ac:dyDescent="0.2">
      <c r="A756" s="70" t="s">
        <v>3056</v>
      </c>
      <c r="B756" s="64" t="s">
        <v>742</v>
      </c>
      <c r="C756" s="65" t="s">
        <v>743</v>
      </c>
      <c r="D756" s="65" t="s">
        <v>2977</v>
      </c>
      <c r="E756" s="66" t="s">
        <v>75</v>
      </c>
      <c r="F756" s="71" t="s">
        <v>3057</v>
      </c>
      <c r="G756" s="71" t="s">
        <v>3058</v>
      </c>
      <c r="H756" s="68">
        <v>44249</v>
      </c>
      <c r="I756" s="68">
        <v>44979</v>
      </c>
      <c r="J756" s="57" t="str">
        <f>IF(Ugovori_OPULJP3[[#This Row],[DATUM ZAVRŠETKA OPERACIJE]]&gt;DATE(2024,12,31),"u provedbi","završen")</f>
        <v>završen</v>
      </c>
      <c r="K756" s="67" t="s">
        <v>78</v>
      </c>
      <c r="L756" s="67" t="s">
        <v>78</v>
      </c>
      <c r="M756" s="58">
        <v>0.85</v>
      </c>
      <c r="N756" s="58">
        <v>0.15</v>
      </c>
      <c r="O756" s="59">
        <f>Ugovori_OPULJP3[[#This Row],[Bespovratna sredstva - Ukupno (EU+Nac) HRK
= Ukupna ugovorena vrijednost bespovratnih sredstava]]*Ugovori_OPULJP3[[#This Row],[EU STOPA SUFINANCIRANJA %
EU CO-FINANCING RATE %]]</f>
        <v>2354823</v>
      </c>
      <c r="P756" s="60">
        <f>Ugovori_OPULJP3[[#This Row],[Bespovratna sredstva - EU dio - HRK]]/7.5345</f>
        <v>312538.72187935497</v>
      </c>
      <c r="Q756" s="59">
        <f>Ugovori_OPULJP3[[#This Row],[Bespovratna sredstva - Ukupno (EU+Nac) HRK
= Ukupna ugovorena vrijednost bespovratnih sredstava]]*Ugovori_OPULJP3[[#This Row],[STOPA NACIONALNOG SUFINANCIRANJA %]]</f>
        <v>415557</v>
      </c>
      <c r="R756" s="60">
        <f>Ugovori_OPULJP3[[#This Row],[Bespovratna sredstva - Nacionalni dio - HRK]]/7.5345</f>
        <v>55153.892096356758</v>
      </c>
      <c r="S756" s="59">
        <v>2770380</v>
      </c>
      <c r="T756" s="60">
        <f>Ugovori_OPULJP3[[#This Row],[Bespovratna sredstva - Ukupno (EU+Nac) HRK
= Ukupna ugovorena vrijednost bespovratnih sredstava]]/7.5345</f>
        <v>367692.61397571169</v>
      </c>
      <c r="U756" s="59">
        <v>0</v>
      </c>
      <c r="V756" s="60">
        <f>Ugovori_OPULJP3[[#This Row],[Javni doprinos korisnika - HRK]]/7.5345</f>
        <v>0</v>
      </c>
      <c r="W756" s="59">
        <v>0</v>
      </c>
      <c r="X756" s="60">
        <f>Ugovori_OPULJP3[[#This Row],[Privatni doprinos korisnika - HRK]]/7.5345</f>
        <v>0</v>
      </c>
      <c r="Y756" s="61">
        <v>2770380</v>
      </c>
      <c r="Z756" s="62">
        <f>Ugovori_OPULJP3[[#This Row],[UKUPNI PRIHVATLJIVI IZDACI
TOTAL ELIGIBLE EXPENDITURE
= Bespovratna sredstva ukupno + doprinos korisnika
= Ukupni prihvatljivi troškovi
= Ukupna ugovorena vrijednost projekta HRK]]/7.5345</f>
        <v>367692.61397571169</v>
      </c>
      <c r="AA756" s="66" t="s">
        <v>37</v>
      </c>
      <c r="AB756" s="66" t="s">
        <v>34</v>
      </c>
      <c r="AC756" s="65" t="s">
        <v>3059</v>
      </c>
      <c r="AD756" s="65" t="s">
        <v>746</v>
      </c>
    </row>
    <row r="757" spans="1:30" ht="51" customHeight="1" x14ac:dyDescent="0.2">
      <c r="A757" s="70" t="s">
        <v>3060</v>
      </c>
      <c r="B757" s="64" t="s">
        <v>742</v>
      </c>
      <c r="C757" s="65" t="s">
        <v>743</v>
      </c>
      <c r="D757" s="65" t="s">
        <v>2977</v>
      </c>
      <c r="E757" s="66" t="s">
        <v>75</v>
      </c>
      <c r="F757" s="71" t="s">
        <v>3061</v>
      </c>
      <c r="G757" s="71" t="s">
        <v>2068</v>
      </c>
      <c r="H757" s="68">
        <v>44242</v>
      </c>
      <c r="I757" s="68">
        <v>44972</v>
      </c>
      <c r="J757" s="57" t="str">
        <f>IF(Ugovori_OPULJP3[[#This Row],[DATUM ZAVRŠETKA OPERACIJE]]&gt;DATE(2024,12,31),"u provedbi","završen")</f>
        <v>završen</v>
      </c>
      <c r="K757" s="67" t="s">
        <v>78</v>
      </c>
      <c r="L757" s="67" t="s">
        <v>78</v>
      </c>
      <c r="M757" s="58">
        <v>0.85</v>
      </c>
      <c r="N757" s="58">
        <v>0.15</v>
      </c>
      <c r="O757" s="59">
        <f>Ugovori_OPULJP3[[#This Row],[Bespovratna sredstva - Ukupno (EU+Nac) HRK
= Ukupna ugovorena vrijednost bespovratnih sredstava]]*Ugovori_OPULJP3[[#This Row],[EU STOPA SUFINANCIRANJA %
EU CO-FINANCING RATE %]]</f>
        <v>2099461.3930000002</v>
      </c>
      <c r="P757" s="60">
        <f>Ugovori_OPULJP3[[#This Row],[Bespovratna sredstva - EU dio - HRK]]/7.5345</f>
        <v>278646.41223704297</v>
      </c>
      <c r="Q757" s="59">
        <f>Ugovori_OPULJP3[[#This Row],[Bespovratna sredstva - Ukupno (EU+Nac) HRK
= Ukupna ugovorena vrijednost bespovratnih sredstava]]*Ugovori_OPULJP3[[#This Row],[STOPA NACIONALNOG SUFINANCIRANJA %]]</f>
        <v>370493.18699999998</v>
      </c>
      <c r="R757" s="60">
        <f>Ugovori_OPULJP3[[#This Row],[Bespovratna sredstva - Nacionalni dio - HRK]]/7.5345</f>
        <v>49172.896277125219</v>
      </c>
      <c r="S757" s="59">
        <v>2469954.58</v>
      </c>
      <c r="T757" s="60">
        <f>Ugovori_OPULJP3[[#This Row],[Bespovratna sredstva - Ukupno (EU+Nac) HRK
= Ukupna ugovorena vrijednost bespovratnih sredstava]]/7.5345</f>
        <v>327819.30851416814</v>
      </c>
      <c r="U757" s="59">
        <v>0</v>
      </c>
      <c r="V757" s="60">
        <f>Ugovori_OPULJP3[[#This Row],[Javni doprinos korisnika - HRK]]/7.5345</f>
        <v>0</v>
      </c>
      <c r="W757" s="59">
        <v>0</v>
      </c>
      <c r="X757" s="60">
        <f>Ugovori_OPULJP3[[#This Row],[Privatni doprinos korisnika - HRK]]/7.5345</f>
        <v>0</v>
      </c>
      <c r="Y757" s="61">
        <v>2469954.58</v>
      </c>
      <c r="Z757" s="62">
        <f>Ugovori_OPULJP3[[#This Row],[UKUPNI PRIHVATLJIVI IZDACI
TOTAL ELIGIBLE EXPENDITURE
= Bespovratna sredstva ukupno + doprinos korisnika
= Ukupni prihvatljivi troškovi
= Ukupna ugovorena vrijednost projekta HRK]]/7.5345</f>
        <v>327819.30851416814</v>
      </c>
      <c r="AA757" s="66" t="s">
        <v>37</v>
      </c>
      <c r="AB757" s="66" t="s">
        <v>34</v>
      </c>
      <c r="AC757" s="65" t="s">
        <v>3062</v>
      </c>
      <c r="AD757" s="65" t="s">
        <v>746</v>
      </c>
    </row>
    <row r="758" spans="1:30" ht="51" customHeight="1" x14ac:dyDescent="0.2">
      <c r="A758" s="70" t="s">
        <v>3063</v>
      </c>
      <c r="B758" s="64" t="s">
        <v>742</v>
      </c>
      <c r="C758" s="65" t="s">
        <v>743</v>
      </c>
      <c r="D758" s="65" t="s">
        <v>2977</v>
      </c>
      <c r="E758" s="66" t="s">
        <v>75</v>
      </c>
      <c r="F758" s="71" t="s">
        <v>3064</v>
      </c>
      <c r="G758" s="71" t="s">
        <v>3065</v>
      </c>
      <c r="H758" s="68">
        <v>44242</v>
      </c>
      <c r="I758" s="68">
        <v>44910</v>
      </c>
      <c r="J758" s="57" t="str">
        <f>IF(Ugovori_OPULJP3[[#This Row],[DATUM ZAVRŠETKA OPERACIJE]]&gt;DATE(2024,12,31),"u provedbi","završen")</f>
        <v>završen</v>
      </c>
      <c r="K758" s="67" t="s">
        <v>98</v>
      </c>
      <c r="L758" s="67" t="s">
        <v>98</v>
      </c>
      <c r="M758" s="58">
        <v>0.85</v>
      </c>
      <c r="N758" s="58">
        <v>0.15</v>
      </c>
      <c r="O758" s="59">
        <f>Ugovori_OPULJP3[[#This Row],[Bespovratna sredstva - Ukupno (EU+Nac) HRK
= Ukupna ugovorena vrijednost bespovratnih sredstava]]*Ugovori_OPULJP3[[#This Row],[EU STOPA SUFINANCIRANJA %
EU CO-FINANCING RATE %]]</f>
        <v>2121215.2645</v>
      </c>
      <c r="P758" s="60">
        <f>Ugovori_OPULJP3[[#This Row],[Bespovratna sredstva - EU dio - HRK]]/7.5345</f>
        <v>281533.64715641382</v>
      </c>
      <c r="Q758" s="59">
        <f>Ugovori_OPULJP3[[#This Row],[Bespovratna sredstva - Ukupno (EU+Nac) HRK
= Ukupna ugovorena vrijednost bespovratnih sredstava]]*Ugovori_OPULJP3[[#This Row],[STOPA NACIONALNOG SUFINANCIRANJA %]]</f>
        <v>374332.10550000001</v>
      </c>
      <c r="R758" s="60">
        <f>Ugovori_OPULJP3[[#This Row],[Bespovratna sredstva - Nacionalni dio - HRK]]/7.5345</f>
        <v>49682.408321720082</v>
      </c>
      <c r="S758" s="59">
        <v>2495547.37</v>
      </c>
      <c r="T758" s="60">
        <f>Ugovori_OPULJP3[[#This Row],[Bespovratna sredstva - Ukupno (EU+Nac) HRK
= Ukupna ugovorena vrijednost bespovratnih sredstava]]/7.5345</f>
        <v>331216.0554781339</v>
      </c>
      <c r="U758" s="59">
        <v>0</v>
      </c>
      <c r="V758" s="60">
        <f>Ugovori_OPULJP3[[#This Row],[Javni doprinos korisnika - HRK]]/7.5345</f>
        <v>0</v>
      </c>
      <c r="W758" s="59">
        <v>0</v>
      </c>
      <c r="X758" s="60">
        <f>Ugovori_OPULJP3[[#This Row],[Privatni doprinos korisnika - HRK]]/7.5345</f>
        <v>0</v>
      </c>
      <c r="Y758" s="61">
        <v>2495547.37</v>
      </c>
      <c r="Z758" s="62">
        <f>Ugovori_OPULJP3[[#This Row],[UKUPNI PRIHVATLJIVI IZDACI
TOTAL ELIGIBLE EXPENDITURE
= Bespovratna sredstva ukupno + doprinos korisnika
= Ukupni prihvatljivi troškovi
= Ukupna ugovorena vrijednost projekta HRK]]/7.5345</f>
        <v>331216.0554781339</v>
      </c>
      <c r="AA758" s="66" t="s">
        <v>37</v>
      </c>
      <c r="AB758" s="66" t="s">
        <v>34</v>
      </c>
      <c r="AC758" s="65" t="s">
        <v>3066</v>
      </c>
      <c r="AD758" s="65" t="s">
        <v>746</v>
      </c>
    </row>
    <row r="759" spans="1:30" ht="51" customHeight="1" x14ac:dyDescent="0.2">
      <c r="A759" s="70" t="s">
        <v>3067</v>
      </c>
      <c r="B759" s="64" t="s">
        <v>742</v>
      </c>
      <c r="C759" s="65" t="s">
        <v>743</v>
      </c>
      <c r="D759" s="65" t="s">
        <v>2977</v>
      </c>
      <c r="E759" s="66" t="s">
        <v>75</v>
      </c>
      <c r="F759" s="71" t="s">
        <v>3068</v>
      </c>
      <c r="G759" s="54" t="s">
        <v>2000</v>
      </c>
      <c r="H759" s="68">
        <v>44242</v>
      </c>
      <c r="I759" s="68">
        <v>44849</v>
      </c>
      <c r="J759" s="57" t="str">
        <f>IF(Ugovori_OPULJP3[[#This Row],[DATUM ZAVRŠETKA OPERACIJE]]&gt;DATE(2024,12,31),"u provedbi","završen")</f>
        <v>završen</v>
      </c>
      <c r="K759" s="67" t="s">
        <v>98</v>
      </c>
      <c r="L759" s="67" t="s">
        <v>98</v>
      </c>
      <c r="M759" s="58">
        <v>0.85</v>
      </c>
      <c r="N759" s="58">
        <v>0.15</v>
      </c>
      <c r="O759" s="59">
        <f>Ugovori_OPULJP3[[#This Row],[Bespovratna sredstva - Ukupno (EU+Nac) HRK
= Ukupna ugovorena vrijednost bespovratnih sredstava]]*Ugovori_OPULJP3[[#This Row],[EU STOPA SUFINANCIRANJA %
EU CO-FINANCING RATE %]]</f>
        <v>749474.63099999994</v>
      </c>
      <c r="P759" s="60">
        <f>Ugovori_OPULJP3[[#This Row],[Bespovratna sredstva - EU dio - HRK]]/7.5345</f>
        <v>99472.377861835543</v>
      </c>
      <c r="Q759" s="59">
        <f>Ugovori_OPULJP3[[#This Row],[Bespovratna sredstva - Ukupno (EU+Nac) HRK
= Ukupna ugovorena vrijednost bespovratnih sredstava]]*Ugovori_OPULJP3[[#This Row],[STOPA NACIONALNOG SUFINANCIRANJA %]]</f>
        <v>132260.22899999999</v>
      </c>
      <c r="R759" s="60">
        <f>Ugovori_OPULJP3[[#This Row],[Bespovratna sredstva - Nacionalni dio - HRK]]/7.5345</f>
        <v>17553.949034441568</v>
      </c>
      <c r="S759" s="59">
        <v>881734.86</v>
      </c>
      <c r="T759" s="60">
        <f>Ugovori_OPULJP3[[#This Row],[Bespovratna sredstva - Ukupno (EU+Nac) HRK
= Ukupna ugovorena vrijednost bespovratnih sredstava]]/7.5345</f>
        <v>117026.32689627711</v>
      </c>
      <c r="U759" s="59">
        <v>0</v>
      </c>
      <c r="V759" s="60">
        <f>Ugovori_OPULJP3[[#This Row],[Javni doprinos korisnika - HRK]]/7.5345</f>
        <v>0</v>
      </c>
      <c r="W759" s="59">
        <v>0</v>
      </c>
      <c r="X759" s="60">
        <f>Ugovori_OPULJP3[[#This Row],[Privatni doprinos korisnika - HRK]]/7.5345</f>
        <v>0</v>
      </c>
      <c r="Y759" s="61">
        <v>881734.86</v>
      </c>
      <c r="Z759" s="62">
        <f>Ugovori_OPULJP3[[#This Row],[UKUPNI PRIHVATLJIVI IZDACI
TOTAL ELIGIBLE EXPENDITURE
= Bespovratna sredstva ukupno + doprinos korisnika
= Ukupni prihvatljivi troškovi
= Ukupna ugovorena vrijednost projekta HRK]]/7.5345</f>
        <v>117026.32689627711</v>
      </c>
      <c r="AA759" s="66" t="s">
        <v>37</v>
      </c>
      <c r="AB759" s="66" t="s">
        <v>34</v>
      </c>
      <c r="AC759" s="65" t="s">
        <v>3069</v>
      </c>
      <c r="AD759" s="65" t="s">
        <v>746</v>
      </c>
    </row>
    <row r="760" spans="1:30" ht="51" customHeight="1" x14ac:dyDescent="0.2">
      <c r="A760" s="70" t="s">
        <v>3070</v>
      </c>
      <c r="B760" s="64" t="s">
        <v>742</v>
      </c>
      <c r="C760" s="65" t="s">
        <v>743</v>
      </c>
      <c r="D760" s="65" t="s">
        <v>2977</v>
      </c>
      <c r="E760" s="66" t="s">
        <v>75</v>
      </c>
      <c r="F760" s="71" t="s">
        <v>3071</v>
      </c>
      <c r="G760" s="71" t="s">
        <v>1426</v>
      </c>
      <c r="H760" s="68">
        <v>44243</v>
      </c>
      <c r="I760" s="68">
        <v>44850</v>
      </c>
      <c r="J760" s="57" t="str">
        <f>IF(Ugovori_OPULJP3[[#This Row],[DATUM ZAVRŠETKA OPERACIJE]]&gt;DATE(2024,12,31),"u provedbi","završen")</f>
        <v>završen</v>
      </c>
      <c r="K760" s="67" t="s">
        <v>98</v>
      </c>
      <c r="L760" s="67" t="s">
        <v>98</v>
      </c>
      <c r="M760" s="58">
        <v>0.85</v>
      </c>
      <c r="N760" s="58">
        <v>0.15</v>
      </c>
      <c r="O760" s="59">
        <f>Ugovori_OPULJP3[[#This Row],[Bespovratna sredstva - Ukupno (EU+Nac) HRK
= Ukupna ugovorena vrijednost bespovratnih sredstava]]*Ugovori_OPULJP3[[#This Row],[EU STOPA SUFINANCIRANJA %
EU CO-FINANCING RATE %]]</f>
        <v>1600024.9124999999</v>
      </c>
      <c r="P760" s="60">
        <f>Ugovori_OPULJP3[[#This Row],[Bespovratna sredstva - EU dio - HRK]]/7.5345</f>
        <v>212359.79992036629</v>
      </c>
      <c r="Q760" s="59">
        <f>Ugovori_OPULJP3[[#This Row],[Bespovratna sredstva - Ukupno (EU+Nac) HRK
= Ukupna ugovorena vrijednost bespovratnih sredstava]]*Ugovori_OPULJP3[[#This Row],[STOPA NACIONALNOG SUFINANCIRANJA %]]</f>
        <v>282357.33749999997</v>
      </c>
      <c r="R760" s="60">
        <f>Ugovori_OPULJP3[[#This Row],[Bespovratna sredstva - Nacionalni dio - HRK]]/7.5345</f>
        <v>37475.2588094764</v>
      </c>
      <c r="S760" s="59">
        <v>1882382.25</v>
      </c>
      <c r="T760" s="60">
        <f>Ugovori_OPULJP3[[#This Row],[Bespovratna sredstva - Ukupno (EU+Nac) HRK
= Ukupna ugovorena vrijednost bespovratnih sredstava]]/7.5345</f>
        <v>249835.05872984271</v>
      </c>
      <c r="U760" s="59">
        <v>0</v>
      </c>
      <c r="V760" s="60">
        <f>Ugovori_OPULJP3[[#This Row],[Javni doprinos korisnika - HRK]]/7.5345</f>
        <v>0</v>
      </c>
      <c r="W760" s="59">
        <v>0</v>
      </c>
      <c r="X760" s="60">
        <f>Ugovori_OPULJP3[[#This Row],[Privatni doprinos korisnika - HRK]]/7.5345</f>
        <v>0</v>
      </c>
      <c r="Y760" s="61">
        <v>1882382.25</v>
      </c>
      <c r="Z760" s="62">
        <f>Ugovori_OPULJP3[[#This Row],[UKUPNI PRIHVATLJIVI IZDACI
TOTAL ELIGIBLE EXPENDITURE
= Bespovratna sredstva ukupno + doprinos korisnika
= Ukupni prihvatljivi troškovi
= Ukupna ugovorena vrijednost projekta HRK]]/7.5345</f>
        <v>249835.05872984271</v>
      </c>
      <c r="AA760" s="66" t="s">
        <v>37</v>
      </c>
      <c r="AB760" s="66" t="s">
        <v>34</v>
      </c>
      <c r="AC760" s="65" t="s">
        <v>3072</v>
      </c>
      <c r="AD760" s="65" t="s">
        <v>746</v>
      </c>
    </row>
    <row r="761" spans="1:30" ht="51" customHeight="1" x14ac:dyDescent="0.2">
      <c r="A761" s="70" t="s">
        <v>3073</v>
      </c>
      <c r="B761" s="64" t="s">
        <v>742</v>
      </c>
      <c r="C761" s="65" t="s">
        <v>743</v>
      </c>
      <c r="D761" s="65" t="s">
        <v>2977</v>
      </c>
      <c r="E761" s="66" t="s">
        <v>75</v>
      </c>
      <c r="F761" s="71" t="s">
        <v>3074</v>
      </c>
      <c r="G761" s="54" t="s">
        <v>1383</v>
      </c>
      <c r="H761" s="68">
        <v>44242</v>
      </c>
      <c r="I761" s="68">
        <v>44788</v>
      </c>
      <c r="J761" s="57" t="str">
        <f>IF(Ugovori_OPULJP3[[#This Row],[DATUM ZAVRŠETKA OPERACIJE]]&gt;DATE(2024,12,31),"u provedbi","završen")</f>
        <v>završen</v>
      </c>
      <c r="K761" s="67" t="s">
        <v>98</v>
      </c>
      <c r="L761" s="67" t="s">
        <v>98</v>
      </c>
      <c r="M761" s="58">
        <v>0.85</v>
      </c>
      <c r="N761" s="58">
        <v>0.15</v>
      </c>
      <c r="O761" s="59">
        <f>Ugovori_OPULJP3[[#This Row],[Bespovratna sredstva - Ukupno (EU+Nac) HRK
= Ukupna ugovorena vrijednost bespovratnih sredstava]]*Ugovori_OPULJP3[[#This Row],[EU STOPA SUFINANCIRANJA %
EU CO-FINANCING RATE %]]</f>
        <v>1043949.6</v>
      </c>
      <c r="P761" s="60">
        <f>Ugovori_OPULJP3[[#This Row],[Bespovratna sredstva - EU dio - HRK]]/7.5345</f>
        <v>138555.9227553255</v>
      </c>
      <c r="Q761" s="59">
        <f>Ugovori_OPULJP3[[#This Row],[Bespovratna sredstva - Ukupno (EU+Nac) HRK
= Ukupna ugovorena vrijednost bespovratnih sredstava]]*Ugovori_OPULJP3[[#This Row],[STOPA NACIONALNOG SUFINANCIRANJA %]]</f>
        <v>184226.4</v>
      </c>
      <c r="R761" s="60">
        <f>Ugovori_OPULJP3[[#This Row],[Bespovratna sredstva - Nacionalni dio - HRK]]/7.5345</f>
        <v>24451.045192116264</v>
      </c>
      <c r="S761" s="59">
        <v>1228176</v>
      </c>
      <c r="T761" s="60">
        <f>Ugovori_OPULJP3[[#This Row],[Bespovratna sredstva - Ukupno (EU+Nac) HRK
= Ukupna ugovorena vrijednost bespovratnih sredstava]]/7.5345</f>
        <v>163006.96794744176</v>
      </c>
      <c r="U761" s="59">
        <v>0</v>
      </c>
      <c r="V761" s="60">
        <f>Ugovori_OPULJP3[[#This Row],[Javni doprinos korisnika - HRK]]/7.5345</f>
        <v>0</v>
      </c>
      <c r="W761" s="59">
        <v>0</v>
      </c>
      <c r="X761" s="60">
        <f>Ugovori_OPULJP3[[#This Row],[Privatni doprinos korisnika - HRK]]/7.5345</f>
        <v>0</v>
      </c>
      <c r="Y761" s="61">
        <v>1228176</v>
      </c>
      <c r="Z761" s="62">
        <f>Ugovori_OPULJP3[[#This Row],[UKUPNI PRIHVATLJIVI IZDACI
TOTAL ELIGIBLE EXPENDITURE
= Bespovratna sredstva ukupno + doprinos korisnika
= Ukupni prihvatljivi troškovi
= Ukupna ugovorena vrijednost projekta HRK]]/7.5345</f>
        <v>163006.96794744176</v>
      </c>
      <c r="AA761" s="66" t="s">
        <v>37</v>
      </c>
      <c r="AB761" s="66" t="s">
        <v>34</v>
      </c>
      <c r="AC761" s="65" t="s">
        <v>3075</v>
      </c>
      <c r="AD761" s="65" t="s">
        <v>746</v>
      </c>
    </row>
    <row r="762" spans="1:30" ht="51" customHeight="1" x14ac:dyDescent="0.2">
      <c r="A762" s="70" t="s">
        <v>3076</v>
      </c>
      <c r="B762" s="64" t="s">
        <v>742</v>
      </c>
      <c r="C762" s="65" t="s">
        <v>743</v>
      </c>
      <c r="D762" s="65" t="s">
        <v>2977</v>
      </c>
      <c r="E762" s="66" t="s">
        <v>75</v>
      </c>
      <c r="F762" s="71" t="s">
        <v>3077</v>
      </c>
      <c r="G762" s="54" t="s">
        <v>928</v>
      </c>
      <c r="H762" s="68">
        <v>44245</v>
      </c>
      <c r="I762" s="68">
        <v>44913</v>
      </c>
      <c r="J762" s="57" t="str">
        <f>IF(Ugovori_OPULJP3[[#This Row],[DATUM ZAVRŠETKA OPERACIJE]]&gt;DATE(2024,12,31),"u provedbi","završen")</f>
        <v>završen</v>
      </c>
      <c r="K762" s="67" t="s">
        <v>98</v>
      </c>
      <c r="L762" s="67" t="s">
        <v>98</v>
      </c>
      <c r="M762" s="58">
        <v>0.85</v>
      </c>
      <c r="N762" s="58">
        <v>0.15</v>
      </c>
      <c r="O762" s="59">
        <f>Ugovori_OPULJP3[[#This Row],[Bespovratna sredstva - Ukupno (EU+Nac) HRK
= Ukupna ugovorena vrijednost bespovratnih sredstava]]*Ugovori_OPULJP3[[#This Row],[EU STOPA SUFINANCIRANJA %
EU CO-FINANCING RATE %]]</f>
        <v>2069538.5709999998</v>
      </c>
      <c r="P762" s="60">
        <f>Ugovori_OPULJP3[[#This Row],[Bespovratna sredstva - EU dio - HRK]]/7.5345</f>
        <v>274674.97126551194</v>
      </c>
      <c r="Q762" s="59">
        <f>Ugovori_OPULJP3[[#This Row],[Bespovratna sredstva - Ukupno (EU+Nac) HRK
= Ukupna ugovorena vrijednost bespovratnih sredstava]]*Ugovori_OPULJP3[[#This Row],[STOPA NACIONALNOG SUFINANCIRANJA %]]</f>
        <v>365212.68899999995</v>
      </c>
      <c r="R762" s="60">
        <f>Ugovori_OPULJP3[[#This Row],[Bespovratna sredstva - Nacionalni dio - HRK]]/7.5345</f>
        <v>48472.053752737396</v>
      </c>
      <c r="S762" s="59">
        <v>2434751.2599999998</v>
      </c>
      <c r="T762" s="60">
        <f>Ugovori_OPULJP3[[#This Row],[Bespovratna sredstva - Ukupno (EU+Nac) HRK
= Ukupna ugovorena vrijednost bespovratnih sredstava]]/7.5345</f>
        <v>323147.02501824935</v>
      </c>
      <c r="U762" s="59">
        <v>0</v>
      </c>
      <c r="V762" s="60">
        <f>Ugovori_OPULJP3[[#This Row],[Javni doprinos korisnika - HRK]]/7.5345</f>
        <v>0</v>
      </c>
      <c r="W762" s="59">
        <v>0</v>
      </c>
      <c r="X762" s="60">
        <f>Ugovori_OPULJP3[[#This Row],[Privatni doprinos korisnika - HRK]]/7.5345</f>
        <v>0</v>
      </c>
      <c r="Y762" s="61">
        <v>2434751.2599999998</v>
      </c>
      <c r="Z762" s="62">
        <f>Ugovori_OPULJP3[[#This Row],[UKUPNI PRIHVATLJIVI IZDACI
TOTAL ELIGIBLE EXPENDITURE
= Bespovratna sredstva ukupno + doprinos korisnika
= Ukupni prihvatljivi troškovi
= Ukupna ugovorena vrijednost projekta HRK]]/7.5345</f>
        <v>323147.02501824935</v>
      </c>
      <c r="AA762" s="66" t="s">
        <v>37</v>
      </c>
      <c r="AB762" s="66" t="s">
        <v>34</v>
      </c>
      <c r="AC762" s="65" t="s">
        <v>3078</v>
      </c>
      <c r="AD762" s="65" t="s">
        <v>746</v>
      </c>
    </row>
    <row r="763" spans="1:30" ht="51" customHeight="1" x14ac:dyDescent="0.2">
      <c r="A763" s="70" t="s">
        <v>3079</v>
      </c>
      <c r="B763" s="64" t="s">
        <v>742</v>
      </c>
      <c r="C763" s="65" t="s">
        <v>743</v>
      </c>
      <c r="D763" s="65" t="s">
        <v>2977</v>
      </c>
      <c r="E763" s="66" t="s">
        <v>75</v>
      </c>
      <c r="F763" s="71" t="s">
        <v>3080</v>
      </c>
      <c r="G763" s="71" t="s">
        <v>3081</v>
      </c>
      <c r="H763" s="68">
        <v>44242</v>
      </c>
      <c r="I763" s="68">
        <v>44788</v>
      </c>
      <c r="J763" s="57" t="str">
        <f>IF(Ugovori_OPULJP3[[#This Row],[DATUM ZAVRŠETKA OPERACIJE]]&gt;DATE(2024,12,31),"u provedbi","završen")</f>
        <v>završen</v>
      </c>
      <c r="K763" s="67" t="s">
        <v>98</v>
      </c>
      <c r="L763" s="67" t="s">
        <v>98</v>
      </c>
      <c r="M763" s="58">
        <v>0.85</v>
      </c>
      <c r="N763" s="58">
        <v>0.15</v>
      </c>
      <c r="O763" s="59">
        <f>Ugovori_OPULJP3[[#This Row],[Bespovratna sredstva - Ukupno (EU+Nac) HRK
= Ukupna ugovorena vrijednost bespovratnih sredstava]]*Ugovori_OPULJP3[[#This Row],[EU STOPA SUFINANCIRANJA %
EU CO-FINANCING RATE %]]</f>
        <v>1101090</v>
      </c>
      <c r="P763" s="60">
        <f>Ugovori_OPULJP3[[#This Row],[Bespovratna sredstva - EU dio - HRK]]/7.5345</f>
        <v>146139.7571172606</v>
      </c>
      <c r="Q763" s="59">
        <f>Ugovori_OPULJP3[[#This Row],[Bespovratna sredstva - Ukupno (EU+Nac) HRK
= Ukupna ugovorena vrijednost bespovratnih sredstava]]*Ugovori_OPULJP3[[#This Row],[STOPA NACIONALNOG SUFINANCIRANJA %]]</f>
        <v>194310</v>
      </c>
      <c r="R763" s="60">
        <f>Ugovori_OPULJP3[[#This Row],[Bespovratna sredstva - Nacionalni dio - HRK]]/7.5345</f>
        <v>25789.368903045986</v>
      </c>
      <c r="S763" s="59">
        <v>1295400</v>
      </c>
      <c r="T763" s="60">
        <f>Ugovori_OPULJP3[[#This Row],[Bespovratna sredstva - Ukupno (EU+Nac) HRK
= Ukupna ugovorena vrijednost bespovratnih sredstava]]/7.5345</f>
        <v>171929.12602030658</v>
      </c>
      <c r="U763" s="59">
        <v>0</v>
      </c>
      <c r="V763" s="60">
        <f>Ugovori_OPULJP3[[#This Row],[Javni doprinos korisnika - HRK]]/7.5345</f>
        <v>0</v>
      </c>
      <c r="W763" s="59">
        <v>0</v>
      </c>
      <c r="X763" s="60">
        <f>Ugovori_OPULJP3[[#This Row],[Privatni doprinos korisnika - HRK]]/7.5345</f>
        <v>0</v>
      </c>
      <c r="Y763" s="61">
        <v>1295400</v>
      </c>
      <c r="Z763" s="62">
        <f>Ugovori_OPULJP3[[#This Row],[UKUPNI PRIHVATLJIVI IZDACI
TOTAL ELIGIBLE EXPENDITURE
= Bespovratna sredstva ukupno + doprinos korisnika
= Ukupni prihvatljivi troškovi
= Ukupna ugovorena vrijednost projekta HRK]]/7.5345</f>
        <v>171929.12602030658</v>
      </c>
      <c r="AA763" s="66" t="s">
        <v>37</v>
      </c>
      <c r="AB763" s="66" t="s">
        <v>34</v>
      </c>
      <c r="AC763" s="65" t="s">
        <v>3082</v>
      </c>
      <c r="AD763" s="65" t="s">
        <v>746</v>
      </c>
    </row>
    <row r="764" spans="1:30" ht="51" customHeight="1" x14ac:dyDescent="0.2">
      <c r="A764" s="70" t="s">
        <v>3083</v>
      </c>
      <c r="B764" s="64" t="s">
        <v>742</v>
      </c>
      <c r="C764" s="65" t="s">
        <v>743</v>
      </c>
      <c r="D764" s="65" t="s">
        <v>2977</v>
      </c>
      <c r="E764" s="66" t="s">
        <v>75</v>
      </c>
      <c r="F764" s="71" t="s">
        <v>3084</v>
      </c>
      <c r="G764" s="71" t="s">
        <v>3085</v>
      </c>
      <c r="H764" s="68">
        <v>44244</v>
      </c>
      <c r="I764" s="68">
        <v>44974</v>
      </c>
      <c r="J764" s="57" t="str">
        <f>IF(Ugovori_OPULJP3[[#This Row],[DATUM ZAVRŠETKA OPERACIJE]]&gt;DATE(2024,12,31),"u provedbi","završen")</f>
        <v>završen</v>
      </c>
      <c r="K764" s="67" t="s">
        <v>98</v>
      </c>
      <c r="L764" s="67" t="s">
        <v>98</v>
      </c>
      <c r="M764" s="58">
        <v>0.85</v>
      </c>
      <c r="N764" s="58">
        <v>0.15</v>
      </c>
      <c r="O764" s="59">
        <f>Ugovori_OPULJP3[[#This Row],[Bespovratna sredstva - Ukupno (EU+Nac) HRK
= Ukupna ugovorena vrijednost bespovratnih sredstava]]*Ugovori_OPULJP3[[#This Row],[EU STOPA SUFINANCIRANJA %
EU CO-FINANCING RATE %]]</f>
        <v>577211.92249999999</v>
      </c>
      <c r="P764" s="60">
        <f>Ugovori_OPULJP3[[#This Row],[Bespovratna sredstva - EU dio - HRK]]/7.5345</f>
        <v>76609.187404605473</v>
      </c>
      <c r="Q764" s="59">
        <f>Ugovori_OPULJP3[[#This Row],[Bespovratna sredstva - Ukupno (EU+Nac) HRK
= Ukupna ugovorena vrijednost bespovratnih sredstava]]*Ugovori_OPULJP3[[#This Row],[STOPA NACIONALNOG SUFINANCIRANJA %]]</f>
        <v>101860.92749999999</v>
      </c>
      <c r="R764" s="60">
        <f>Ugovori_OPULJP3[[#This Row],[Bespovratna sredstva - Nacionalni dio - HRK]]/7.5345</f>
        <v>13519.268365518612</v>
      </c>
      <c r="S764" s="59">
        <v>679072.85</v>
      </c>
      <c r="T764" s="60">
        <f>Ugovori_OPULJP3[[#This Row],[Bespovratna sredstva - Ukupno (EU+Nac) HRK
= Ukupna ugovorena vrijednost bespovratnih sredstava]]/7.5345</f>
        <v>90128.455770124085</v>
      </c>
      <c r="U764" s="59">
        <v>0</v>
      </c>
      <c r="V764" s="60">
        <f>Ugovori_OPULJP3[[#This Row],[Javni doprinos korisnika - HRK]]/7.5345</f>
        <v>0</v>
      </c>
      <c r="W764" s="59">
        <v>0</v>
      </c>
      <c r="X764" s="60">
        <f>Ugovori_OPULJP3[[#This Row],[Privatni doprinos korisnika - HRK]]/7.5345</f>
        <v>0</v>
      </c>
      <c r="Y764" s="61">
        <v>679072.85</v>
      </c>
      <c r="Z764" s="62">
        <f>Ugovori_OPULJP3[[#This Row],[UKUPNI PRIHVATLJIVI IZDACI
TOTAL ELIGIBLE EXPENDITURE
= Bespovratna sredstva ukupno + doprinos korisnika
= Ukupni prihvatljivi troškovi
= Ukupna ugovorena vrijednost projekta HRK]]/7.5345</f>
        <v>90128.455770124085</v>
      </c>
      <c r="AA764" s="66" t="s">
        <v>37</v>
      </c>
      <c r="AB764" s="66" t="s">
        <v>34</v>
      </c>
      <c r="AC764" s="65" t="s">
        <v>3086</v>
      </c>
      <c r="AD764" s="65" t="s">
        <v>746</v>
      </c>
    </row>
    <row r="765" spans="1:30" ht="51" customHeight="1" x14ac:dyDescent="0.2">
      <c r="A765" s="70" t="s">
        <v>3087</v>
      </c>
      <c r="B765" s="64" t="s">
        <v>742</v>
      </c>
      <c r="C765" s="65" t="s">
        <v>743</v>
      </c>
      <c r="D765" s="65" t="s">
        <v>2977</v>
      </c>
      <c r="E765" s="66" t="s">
        <v>75</v>
      </c>
      <c r="F765" s="71" t="s">
        <v>3088</v>
      </c>
      <c r="G765" s="71" t="s">
        <v>628</v>
      </c>
      <c r="H765" s="68">
        <v>44242</v>
      </c>
      <c r="I765" s="68">
        <v>44972</v>
      </c>
      <c r="J765" s="57" t="str">
        <f>IF(Ugovori_OPULJP3[[#This Row],[DATUM ZAVRŠETKA OPERACIJE]]&gt;DATE(2024,12,31),"u provedbi","završen")</f>
        <v>završen</v>
      </c>
      <c r="K765" s="67" t="s">
        <v>98</v>
      </c>
      <c r="L765" s="67" t="s">
        <v>98</v>
      </c>
      <c r="M765" s="58">
        <v>0.85</v>
      </c>
      <c r="N765" s="58">
        <v>0.15</v>
      </c>
      <c r="O765" s="59">
        <f>Ugovori_OPULJP3[[#This Row],[Bespovratna sredstva - Ukupno (EU+Nac) HRK
= Ukupna ugovorena vrijednost bespovratnih sredstava]]*Ugovori_OPULJP3[[#This Row],[EU STOPA SUFINANCIRANJA %
EU CO-FINANCING RATE %]]</f>
        <v>1881417.5399999998</v>
      </c>
      <c r="P765" s="60">
        <f>Ugovori_OPULJP3[[#This Row],[Bespovratna sredstva - EU dio - HRK]]/7.5345</f>
        <v>249707.01970933701</v>
      </c>
      <c r="Q765" s="59">
        <f>Ugovori_OPULJP3[[#This Row],[Bespovratna sredstva - Ukupno (EU+Nac) HRK
= Ukupna ugovorena vrijednost bespovratnih sredstava]]*Ugovori_OPULJP3[[#This Row],[STOPA NACIONALNOG SUFINANCIRANJA %]]</f>
        <v>332014.86</v>
      </c>
      <c r="R765" s="60">
        <f>Ugovori_OPULJP3[[#This Row],[Bespovratna sredstva - Nacionalni dio - HRK]]/7.5345</f>
        <v>44065.944654588886</v>
      </c>
      <c r="S765" s="59">
        <v>2213432.4</v>
      </c>
      <c r="T765" s="60">
        <f>Ugovori_OPULJP3[[#This Row],[Bespovratna sredstva - Ukupno (EU+Nac) HRK
= Ukupna ugovorena vrijednost bespovratnih sredstava]]/7.5345</f>
        <v>293772.96436392592</v>
      </c>
      <c r="U765" s="59">
        <v>0</v>
      </c>
      <c r="V765" s="60">
        <f>Ugovori_OPULJP3[[#This Row],[Javni doprinos korisnika - HRK]]/7.5345</f>
        <v>0</v>
      </c>
      <c r="W765" s="59">
        <v>0</v>
      </c>
      <c r="X765" s="60">
        <f>Ugovori_OPULJP3[[#This Row],[Privatni doprinos korisnika - HRK]]/7.5345</f>
        <v>0</v>
      </c>
      <c r="Y765" s="61">
        <v>2213432.4</v>
      </c>
      <c r="Z765" s="62">
        <f>Ugovori_OPULJP3[[#This Row],[UKUPNI PRIHVATLJIVI IZDACI
TOTAL ELIGIBLE EXPENDITURE
= Bespovratna sredstva ukupno + doprinos korisnika
= Ukupni prihvatljivi troškovi
= Ukupna ugovorena vrijednost projekta HRK]]/7.5345</f>
        <v>293772.96436392592</v>
      </c>
      <c r="AA765" s="66" t="s">
        <v>37</v>
      </c>
      <c r="AB765" s="66" t="s">
        <v>34</v>
      </c>
      <c r="AC765" s="65" t="s">
        <v>3089</v>
      </c>
      <c r="AD765" s="65" t="s">
        <v>746</v>
      </c>
    </row>
    <row r="766" spans="1:30" ht="51" customHeight="1" x14ac:dyDescent="0.2">
      <c r="A766" s="70" t="s">
        <v>3090</v>
      </c>
      <c r="B766" s="64" t="s">
        <v>742</v>
      </c>
      <c r="C766" s="65" t="s">
        <v>743</v>
      </c>
      <c r="D766" s="65" t="s">
        <v>2977</v>
      </c>
      <c r="E766" s="66" t="s">
        <v>75</v>
      </c>
      <c r="F766" s="71" t="s">
        <v>3091</v>
      </c>
      <c r="G766" s="71" t="s">
        <v>3092</v>
      </c>
      <c r="H766" s="68">
        <v>44344</v>
      </c>
      <c r="I766" s="68">
        <v>45074</v>
      </c>
      <c r="J766" s="57" t="str">
        <f>IF(Ugovori_OPULJP3[[#This Row],[DATUM ZAVRŠETKA OPERACIJE]]&gt;DATE(2024,12,31),"u provedbi","završen")</f>
        <v>završen</v>
      </c>
      <c r="K766" s="76" t="s">
        <v>199</v>
      </c>
      <c r="L766" s="76" t="s">
        <v>199</v>
      </c>
      <c r="M766" s="82" t="s">
        <v>3093</v>
      </c>
      <c r="N766" s="58">
        <v>0.15</v>
      </c>
      <c r="O766" s="59">
        <f>Ugovori_OPULJP3[[#This Row],[Bespovratna sredstva - Ukupno (EU+Nac) HRK
= Ukupna ugovorena vrijednost bespovratnih sredstava]]*Ugovori_OPULJP3[[#This Row],[EU STOPA SUFINANCIRANJA %
EU CO-FINANCING RATE %]]</f>
        <v>1871047.2</v>
      </c>
      <c r="P766" s="60">
        <f>Ugovori_OPULJP3[[#This Row],[Bespovratna sredstva - EU dio - HRK]]/7.5345</f>
        <v>248330.63906032249</v>
      </c>
      <c r="Q766" s="59">
        <f>Ugovori_OPULJP3[[#This Row],[Bespovratna sredstva - Ukupno (EU+Nac) HRK
= Ukupna ugovorena vrijednost bespovratnih sredstava]]*Ugovori_OPULJP3[[#This Row],[STOPA NACIONALNOG SUFINANCIRANJA %]]</f>
        <v>330184.8</v>
      </c>
      <c r="R766" s="60">
        <f>Ugovori_OPULJP3[[#This Row],[Bespovratna sredstva - Nacionalni dio - HRK]]/7.5345</f>
        <v>43823.053951821617</v>
      </c>
      <c r="S766" s="59">
        <v>2201232</v>
      </c>
      <c r="T766" s="60">
        <f>Ugovori_OPULJP3[[#This Row],[Bespovratna sredstva - Ukupno (EU+Nac) HRK
= Ukupna ugovorena vrijednost bespovratnih sredstava]]/7.5345</f>
        <v>292153.69301214413</v>
      </c>
      <c r="U766" s="59">
        <v>0</v>
      </c>
      <c r="V766" s="60">
        <f>Ugovori_OPULJP3[[#This Row],[Javni doprinos korisnika - HRK]]/7.5345</f>
        <v>0</v>
      </c>
      <c r="W766" s="59">
        <v>0</v>
      </c>
      <c r="X766" s="60">
        <f>Ugovori_OPULJP3[[#This Row],[Privatni doprinos korisnika - HRK]]/7.5345</f>
        <v>0</v>
      </c>
      <c r="Y766" s="61">
        <v>2201232</v>
      </c>
      <c r="Z766" s="62">
        <f>Ugovori_OPULJP3[[#This Row],[UKUPNI PRIHVATLJIVI IZDACI
TOTAL ELIGIBLE EXPENDITURE
= Bespovratna sredstva ukupno + doprinos korisnika
= Ukupni prihvatljivi troškovi
= Ukupna ugovorena vrijednost projekta HRK]]/7.5345</f>
        <v>292153.69301214413</v>
      </c>
      <c r="AA766" s="66" t="s">
        <v>37</v>
      </c>
      <c r="AB766" s="66" t="s">
        <v>34</v>
      </c>
      <c r="AC766" s="65" t="s">
        <v>3094</v>
      </c>
      <c r="AD766" s="52" t="s">
        <v>746</v>
      </c>
    </row>
    <row r="767" spans="1:30" ht="51" customHeight="1" x14ac:dyDescent="0.2">
      <c r="A767" s="70" t="s">
        <v>3095</v>
      </c>
      <c r="B767" s="64" t="s">
        <v>742</v>
      </c>
      <c r="C767" s="65" t="s">
        <v>743</v>
      </c>
      <c r="D767" s="65" t="s">
        <v>2977</v>
      </c>
      <c r="E767" s="66" t="s">
        <v>75</v>
      </c>
      <c r="F767" s="71" t="s">
        <v>3096</v>
      </c>
      <c r="G767" s="54" t="s">
        <v>1094</v>
      </c>
      <c r="H767" s="68">
        <v>44341</v>
      </c>
      <c r="I767" s="68">
        <v>45071</v>
      </c>
      <c r="J767" s="57" t="str">
        <f>IF(Ugovori_OPULJP3[[#This Row],[DATUM ZAVRŠETKA OPERACIJE]]&gt;DATE(2024,12,31),"u provedbi","završen")</f>
        <v>završen</v>
      </c>
      <c r="K767" s="76" t="s">
        <v>199</v>
      </c>
      <c r="L767" s="76" t="s">
        <v>199</v>
      </c>
      <c r="M767" s="82" t="s">
        <v>3093</v>
      </c>
      <c r="N767" s="58">
        <v>0.15</v>
      </c>
      <c r="O767" s="59">
        <f>Ugovori_OPULJP3[[#This Row],[Bespovratna sredstva - Ukupno (EU+Nac) HRK
= Ukupna ugovorena vrijednost bespovratnih sredstava]]*Ugovori_OPULJP3[[#This Row],[EU STOPA SUFINANCIRANJA %
EU CO-FINANCING RATE %]]</f>
        <v>2179128.2889999999</v>
      </c>
      <c r="P767" s="60">
        <f>Ugovori_OPULJP3[[#This Row],[Bespovratna sredstva - EU dio - HRK]]/7.5345</f>
        <v>289220.02641183883</v>
      </c>
      <c r="Q767" s="59">
        <f>Ugovori_OPULJP3[[#This Row],[Bespovratna sredstva - Ukupno (EU+Nac) HRK
= Ukupna ugovorena vrijednost bespovratnih sredstava]]*Ugovori_OPULJP3[[#This Row],[STOPA NACIONALNOG SUFINANCIRANJA %]]</f>
        <v>384552.05099999998</v>
      </c>
      <c r="R767" s="60">
        <f>Ugovori_OPULJP3[[#This Row],[Bespovratna sredstva - Nacionalni dio - HRK]]/7.5345</f>
        <v>51038.828190324501</v>
      </c>
      <c r="S767" s="59">
        <v>2563680.34</v>
      </c>
      <c r="T767" s="60">
        <f>Ugovori_OPULJP3[[#This Row],[Bespovratna sredstva - Ukupno (EU+Nac) HRK
= Ukupna ugovorena vrijednost bespovratnih sredstava]]/7.5345</f>
        <v>340258.85460216337</v>
      </c>
      <c r="U767" s="59">
        <v>0</v>
      </c>
      <c r="V767" s="60">
        <f>Ugovori_OPULJP3[[#This Row],[Javni doprinos korisnika - HRK]]/7.5345</f>
        <v>0</v>
      </c>
      <c r="W767" s="59">
        <v>0</v>
      </c>
      <c r="X767" s="60">
        <f>Ugovori_OPULJP3[[#This Row],[Privatni doprinos korisnika - HRK]]/7.5345</f>
        <v>0</v>
      </c>
      <c r="Y767" s="61">
        <v>2563680.34</v>
      </c>
      <c r="Z767" s="62">
        <f>Ugovori_OPULJP3[[#This Row],[UKUPNI PRIHVATLJIVI IZDACI
TOTAL ELIGIBLE EXPENDITURE
= Bespovratna sredstva ukupno + doprinos korisnika
= Ukupni prihvatljivi troškovi
= Ukupna ugovorena vrijednost projekta HRK]]/7.5345</f>
        <v>340258.85460216337</v>
      </c>
      <c r="AA767" s="66" t="s">
        <v>37</v>
      </c>
      <c r="AB767" s="66" t="s">
        <v>34</v>
      </c>
      <c r="AC767" s="65" t="s">
        <v>3097</v>
      </c>
      <c r="AD767" s="52" t="s">
        <v>746</v>
      </c>
    </row>
    <row r="768" spans="1:30" ht="51" customHeight="1" x14ac:dyDescent="0.2">
      <c r="A768" s="70" t="s">
        <v>3098</v>
      </c>
      <c r="B768" s="64" t="s">
        <v>742</v>
      </c>
      <c r="C768" s="65" t="s">
        <v>743</v>
      </c>
      <c r="D768" s="65" t="s">
        <v>2977</v>
      </c>
      <c r="E768" s="66" t="s">
        <v>75</v>
      </c>
      <c r="F768" s="71" t="s">
        <v>3099</v>
      </c>
      <c r="G768" s="71" t="s">
        <v>3100</v>
      </c>
      <c r="H768" s="68">
        <v>44344</v>
      </c>
      <c r="I768" s="68">
        <v>45074</v>
      </c>
      <c r="J768" s="57" t="str">
        <f>IF(Ugovori_OPULJP3[[#This Row],[DATUM ZAVRŠETKA OPERACIJE]]&gt;DATE(2024,12,31),"u provedbi","završen")</f>
        <v>završen</v>
      </c>
      <c r="K768" s="76" t="s">
        <v>199</v>
      </c>
      <c r="L768" s="76" t="s">
        <v>199</v>
      </c>
      <c r="M768" s="82" t="s">
        <v>3093</v>
      </c>
      <c r="N768" s="58">
        <v>0.15</v>
      </c>
      <c r="O768" s="59">
        <f>Ugovori_OPULJP3[[#This Row],[Bespovratna sredstva - Ukupno (EU+Nac) HRK
= Ukupna ugovorena vrijednost bespovratnih sredstava]]*Ugovori_OPULJP3[[#This Row],[EU STOPA SUFINANCIRANJA %
EU CO-FINANCING RATE %]]</f>
        <v>873400.02399999998</v>
      </c>
      <c r="P768" s="60">
        <f>Ugovori_OPULJP3[[#This Row],[Bespovratna sredstva - EU dio - HRK]]/7.5345</f>
        <v>115920.10405468178</v>
      </c>
      <c r="Q768" s="59">
        <f>Ugovori_OPULJP3[[#This Row],[Bespovratna sredstva - Ukupno (EU+Nac) HRK
= Ukupna ugovorena vrijednost bespovratnih sredstava]]*Ugovori_OPULJP3[[#This Row],[STOPA NACIONALNOG SUFINANCIRANJA %]]</f>
        <v>154129.416</v>
      </c>
      <c r="R768" s="60">
        <f>Ugovori_OPULJP3[[#This Row],[Bespovratna sredstva - Nacionalni dio - HRK]]/7.5345</f>
        <v>20456.488950826199</v>
      </c>
      <c r="S768" s="59">
        <v>1027529.44</v>
      </c>
      <c r="T768" s="60">
        <f>Ugovori_OPULJP3[[#This Row],[Bespovratna sredstva - Ukupno (EU+Nac) HRK
= Ukupna ugovorena vrijednost bespovratnih sredstava]]/7.5345</f>
        <v>136376.59300550798</v>
      </c>
      <c r="U768" s="59">
        <v>0</v>
      </c>
      <c r="V768" s="60">
        <f>Ugovori_OPULJP3[[#This Row],[Javni doprinos korisnika - HRK]]/7.5345</f>
        <v>0</v>
      </c>
      <c r="W768" s="59">
        <v>0</v>
      </c>
      <c r="X768" s="60">
        <f>Ugovori_OPULJP3[[#This Row],[Privatni doprinos korisnika - HRK]]/7.5345</f>
        <v>0</v>
      </c>
      <c r="Y768" s="61">
        <v>1027529.44</v>
      </c>
      <c r="Z768" s="62">
        <f>Ugovori_OPULJP3[[#This Row],[UKUPNI PRIHVATLJIVI IZDACI
TOTAL ELIGIBLE EXPENDITURE
= Bespovratna sredstva ukupno + doprinos korisnika
= Ukupni prihvatljivi troškovi
= Ukupna ugovorena vrijednost projekta HRK]]/7.5345</f>
        <v>136376.59300550798</v>
      </c>
      <c r="AA768" s="66" t="s">
        <v>37</v>
      </c>
      <c r="AB768" s="66" t="s">
        <v>34</v>
      </c>
      <c r="AC768" s="65" t="s">
        <v>3101</v>
      </c>
      <c r="AD768" s="52" t="s">
        <v>746</v>
      </c>
    </row>
    <row r="769" spans="1:30" ht="51" customHeight="1" x14ac:dyDescent="0.2">
      <c r="A769" s="70" t="s">
        <v>3102</v>
      </c>
      <c r="B769" s="64" t="s">
        <v>742</v>
      </c>
      <c r="C769" s="65" t="s">
        <v>743</v>
      </c>
      <c r="D769" s="65" t="s">
        <v>2977</v>
      </c>
      <c r="E769" s="66" t="s">
        <v>75</v>
      </c>
      <c r="F769" s="71" t="s">
        <v>3103</v>
      </c>
      <c r="G769" s="71" t="s">
        <v>1778</v>
      </c>
      <c r="H769" s="68">
        <v>44355</v>
      </c>
      <c r="I769" s="68">
        <v>45085</v>
      </c>
      <c r="J769" s="57" t="str">
        <f>IF(Ugovori_OPULJP3[[#This Row],[DATUM ZAVRŠETKA OPERACIJE]]&gt;DATE(2024,12,31),"u provedbi","završen")</f>
        <v>završen</v>
      </c>
      <c r="K769" s="76" t="s">
        <v>93</v>
      </c>
      <c r="L769" s="67" t="s">
        <v>93</v>
      </c>
      <c r="M769" s="82" t="s">
        <v>3093</v>
      </c>
      <c r="N769" s="58">
        <v>0.15</v>
      </c>
      <c r="O769" s="59">
        <f>Ugovori_OPULJP3[[#This Row],[Bespovratna sredstva - Ukupno (EU+Nac) HRK
= Ukupna ugovorena vrijednost bespovratnih sredstava]]*Ugovori_OPULJP3[[#This Row],[EU STOPA SUFINANCIRANJA %
EU CO-FINANCING RATE %]]</f>
        <v>999674.26450000005</v>
      </c>
      <c r="P769" s="60">
        <f>Ugovori_OPULJP3[[#This Row],[Bespovratna sredstva - EU dio - HRK]]/7.5345</f>
        <v>132679.57588426571</v>
      </c>
      <c r="Q769" s="59">
        <f>Ugovori_OPULJP3[[#This Row],[Bespovratna sredstva - Ukupno (EU+Nac) HRK
= Ukupna ugovorena vrijednost bespovratnih sredstava]]*Ugovori_OPULJP3[[#This Row],[STOPA NACIONALNOG SUFINANCIRANJA %]]</f>
        <v>176413.10550000001</v>
      </c>
      <c r="R769" s="60">
        <f>Ugovori_OPULJP3[[#This Row],[Bespovratna sredstva - Nacionalni dio - HRK]]/7.5345</f>
        <v>23414.042803105713</v>
      </c>
      <c r="S769" s="59">
        <v>1176087.3700000001</v>
      </c>
      <c r="T769" s="60">
        <f>Ugovori_OPULJP3[[#This Row],[Bespovratna sredstva - Ukupno (EU+Nac) HRK
= Ukupna ugovorena vrijednost bespovratnih sredstava]]/7.5345</f>
        <v>156093.61868737143</v>
      </c>
      <c r="U769" s="59">
        <v>0</v>
      </c>
      <c r="V769" s="60">
        <f>Ugovori_OPULJP3[[#This Row],[Javni doprinos korisnika - HRK]]/7.5345</f>
        <v>0</v>
      </c>
      <c r="W769" s="59">
        <v>0</v>
      </c>
      <c r="X769" s="60">
        <f>Ugovori_OPULJP3[[#This Row],[Privatni doprinos korisnika - HRK]]/7.5345</f>
        <v>0</v>
      </c>
      <c r="Y769" s="61">
        <v>1176087.3700000001</v>
      </c>
      <c r="Z769" s="62">
        <f>Ugovori_OPULJP3[[#This Row],[UKUPNI PRIHVATLJIVI IZDACI
TOTAL ELIGIBLE EXPENDITURE
= Bespovratna sredstva ukupno + doprinos korisnika
= Ukupni prihvatljivi troškovi
= Ukupna ugovorena vrijednost projekta HRK]]/7.5345</f>
        <v>156093.61868737143</v>
      </c>
      <c r="AA769" s="66" t="s">
        <v>37</v>
      </c>
      <c r="AB769" s="66" t="s">
        <v>34</v>
      </c>
      <c r="AC769" s="65" t="s">
        <v>3104</v>
      </c>
      <c r="AD769" s="52" t="s">
        <v>746</v>
      </c>
    </row>
    <row r="770" spans="1:30" ht="51" customHeight="1" x14ac:dyDescent="0.2">
      <c r="A770" s="70" t="s">
        <v>3105</v>
      </c>
      <c r="B770" s="64" t="s">
        <v>742</v>
      </c>
      <c r="C770" s="65" t="s">
        <v>743</v>
      </c>
      <c r="D770" s="65" t="s">
        <v>2977</v>
      </c>
      <c r="E770" s="66" t="s">
        <v>75</v>
      </c>
      <c r="F770" s="71" t="s">
        <v>3106</v>
      </c>
      <c r="G770" s="71" t="s">
        <v>3107</v>
      </c>
      <c r="H770" s="68">
        <v>44343</v>
      </c>
      <c r="I770" s="68">
        <v>45232</v>
      </c>
      <c r="J770" s="57" t="str">
        <f>IF(Ugovori_OPULJP3[[#This Row],[DATUM ZAVRŠETKA OPERACIJE]]&gt;DATE(2024,12,31),"u provedbi","završen")</f>
        <v>završen</v>
      </c>
      <c r="K770" s="76" t="s">
        <v>78</v>
      </c>
      <c r="L770" s="76" t="s">
        <v>78</v>
      </c>
      <c r="M770" s="82" t="s">
        <v>3093</v>
      </c>
      <c r="N770" s="58">
        <v>0.15</v>
      </c>
      <c r="O770" s="59">
        <f>Ugovori_OPULJP3[[#This Row],[Bespovratna sredstva - Ukupno (EU+Nac) HRK
= Ukupna ugovorena vrijednost bespovratnih sredstava]]*Ugovori_OPULJP3[[#This Row],[EU STOPA SUFINANCIRANJA %
EU CO-FINANCING RATE %]]</f>
        <v>1170858</v>
      </c>
      <c r="P770" s="60">
        <f>Ugovori_OPULJP3[[#This Row],[Bespovratna sredstva - EU dio - HRK]]/7.5345</f>
        <v>155399.56201473222</v>
      </c>
      <c r="Q770" s="59">
        <f>Ugovori_OPULJP3[[#This Row],[Bespovratna sredstva - Ukupno (EU+Nac) HRK
= Ukupna ugovorena vrijednost bespovratnih sredstava]]*Ugovori_OPULJP3[[#This Row],[STOPA NACIONALNOG SUFINANCIRANJA %]]</f>
        <v>206622</v>
      </c>
      <c r="R770" s="60">
        <f>Ugovori_OPULJP3[[#This Row],[Bespovratna sredstva - Nacionalni dio - HRK]]/7.5345</f>
        <v>27423.452120246864</v>
      </c>
      <c r="S770" s="59">
        <v>1377480</v>
      </c>
      <c r="T770" s="60">
        <f>Ugovori_OPULJP3[[#This Row],[Bespovratna sredstva - Ukupno (EU+Nac) HRK
= Ukupna ugovorena vrijednost bespovratnih sredstava]]/7.5345</f>
        <v>182823.01413497908</v>
      </c>
      <c r="U770" s="59">
        <v>0</v>
      </c>
      <c r="V770" s="60">
        <f>Ugovori_OPULJP3[[#This Row],[Javni doprinos korisnika - HRK]]/7.5345</f>
        <v>0</v>
      </c>
      <c r="W770" s="59">
        <v>0</v>
      </c>
      <c r="X770" s="60">
        <f>Ugovori_OPULJP3[[#This Row],[Privatni doprinos korisnika - HRK]]/7.5345</f>
        <v>0</v>
      </c>
      <c r="Y770" s="61">
        <v>1377480</v>
      </c>
      <c r="Z770" s="62">
        <f>Ugovori_OPULJP3[[#This Row],[UKUPNI PRIHVATLJIVI IZDACI
TOTAL ELIGIBLE EXPENDITURE
= Bespovratna sredstva ukupno + doprinos korisnika
= Ukupni prihvatljivi troškovi
= Ukupna ugovorena vrijednost projekta HRK]]/7.5345</f>
        <v>182823.01413497908</v>
      </c>
      <c r="AA770" s="66" t="s">
        <v>37</v>
      </c>
      <c r="AB770" s="66" t="s">
        <v>34</v>
      </c>
      <c r="AC770" s="65" t="s">
        <v>3108</v>
      </c>
      <c r="AD770" s="52" t="s">
        <v>746</v>
      </c>
    </row>
    <row r="771" spans="1:30" ht="51" customHeight="1" x14ac:dyDescent="0.2">
      <c r="A771" s="50" t="s">
        <v>3109</v>
      </c>
      <c r="B771" s="51" t="s">
        <v>742</v>
      </c>
      <c r="C771" s="52" t="s">
        <v>743</v>
      </c>
      <c r="D771" s="52" t="s">
        <v>3110</v>
      </c>
      <c r="E771" s="66" t="s">
        <v>75</v>
      </c>
      <c r="F771" s="54" t="s">
        <v>3111</v>
      </c>
      <c r="G771" s="54" t="s">
        <v>3112</v>
      </c>
      <c r="H771" s="56">
        <v>44133</v>
      </c>
      <c r="I771" s="56">
        <v>44680</v>
      </c>
      <c r="J771" s="57" t="str">
        <f>IF(Ugovori_OPULJP3[[#This Row],[DATUM ZAVRŠETKA OPERACIJE]]&gt;DATE(2024,12,31),"u provedbi","završen")</f>
        <v>završen</v>
      </c>
      <c r="K771" s="55" t="s">
        <v>891</v>
      </c>
      <c r="L771" s="55" t="s">
        <v>36</v>
      </c>
      <c r="M771" s="58">
        <v>0.85</v>
      </c>
      <c r="N771" s="58">
        <v>0.15</v>
      </c>
      <c r="O771" s="59">
        <f>Ugovori_OPULJP3[[#This Row],[Bespovratna sredstva - Ukupno (EU+Nac) HRK
= Ukupna ugovorena vrijednost bespovratnih sredstava]]*Ugovori_OPULJP3[[#This Row],[EU STOPA SUFINANCIRANJA %
EU CO-FINANCING RATE %]]</f>
        <v>394680.41500000004</v>
      </c>
      <c r="P771" s="60">
        <f>Ugovori_OPULJP3[[#This Row],[Bespovratna sredstva - EU dio - HRK]]/7.5345</f>
        <v>52383.093105050102</v>
      </c>
      <c r="Q771" s="59">
        <f>Ugovori_OPULJP3[[#This Row],[Bespovratna sredstva - Ukupno (EU+Nac) HRK
= Ukupna ugovorena vrijednost bespovratnih sredstava]]*Ugovori_OPULJP3[[#This Row],[STOPA NACIONALNOG SUFINANCIRANJA %]]</f>
        <v>69649.485000000001</v>
      </c>
      <c r="R771" s="60">
        <f>Ugovori_OPULJP3[[#This Row],[Bespovratna sredstva - Nacionalni dio - HRK]]/7.5345</f>
        <v>9244.0752538323704</v>
      </c>
      <c r="S771" s="59">
        <v>464329.9</v>
      </c>
      <c r="T771" s="60">
        <f>Ugovori_OPULJP3[[#This Row],[Bespovratna sredstva - Ukupno (EU+Nac) HRK
= Ukupna ugovorena vrijednost bespovratnih sredstava]]/7.5345</f>
        <v>61627.168358882474</v>
      </c>
      <c r="U771" s="59">
        <v>0</v>
      </c>
      <c r="V771" s="60">
        <f>Ugovori_OPULJP3[[#This Row],[Javni doprinos korisnika - HRK]]/7.5345</f>
        <v>0</v>
      </c>
      <c r="W771" s="59">
        <v>0</v>
      </c>
      <c r="X771" s="60">
        <f>Ugovori_OPULJP3[[#This Row],[Privatni doprinos korisnika - HRK]]/7.5345</f>
        <v>0</v>
      </c>
      <c r="Y771" s="61">
        <v>464329.9</v>
      </c>
      <c r="Z771" s="62">
        <f>Ugovori_OPULJP3[[#This Row],[UKUPNI PRIHVATLJIVI IZDACI
TOTAL ELIGIBLE EXPENDITURE
= Bespovratna sredstva ukupno + doprinos korisnika
= Ukupni prihvatljivi troškovi
= Ukupna ugovorena vrijednost projekta HRK]]/7.5345</f>
        <v>61627.168358882474</v>
      </c>
      <c r="AA771" s="53" t="s">
        <v>37</v>
      </c>
      <c r="AB771" s="53" t="s">
        <v>34</v>
      </c>
      <c r="AC771" s="52" t="s">
        <v>3113</v>
      </c>
      <c r="AD771" s="52" t="s">
        <v>746</v>
      </c>
    </row>
    <row r="772" spans="1:30" ht="51" customHeight="1" x14ac:dyDescent="0.2">
      <c r="A772" s="50" t="s">
        <v>3114</v>
      </c>
      <c r="B772" s="51" t="s">
        <v>742</v>
      </c>
      <c r="C772" s="52" t="s">
        <v>743</v>
      </c>
      <c r="D772" s="52" t="s">
        <v>3110</v>
      </c>
      <c r="E772" s="66" t="s">
        <v>75</v>
      </c>
      <c r="F772" s="54" t="s">
        <v>3115</v>
      </c>
      <c r="G772" s="54" t="s">
        <v>3116</v>
      </c>
      <c r="H772" s="56">
        <v>44133</v>
      </c>
      <c r="I772" s="56">
        <v>44680</v>
      </c>
      <c r="J772" s="57" t="str">
        <f>IF(Ugovori_OPULJP3[[#This Row],[DATUM ZAVRŠETKA OPERACIJE]]&gt;DATE(2024,12,31),"u provedbi","završen")</f>
        <v>završen</v>
      </c>
      <c r="K772" s="55" t="s">
        <v>891</v>
      </c>
      <c r="L772" s="55" t="s">
        <v>36</v>
      </c>
      <c r="M772" s="58">
        <v>0.85</v>
      </c>
      <c r="N772" s="58">
        <v>0.15</v>
      </c>
      <c r="O772" s="59">
        <f>Ugovori_OPULJP3[[#This Row],[Bespovratna sredstva - Ukupno (EU+Nac) HRK
= Ukupna ugovorena vrijednost bespovratnih sredstava]]*Ugovori_OPULJP3[[#This Row],[EU STOPA SUFINANCIRANJA %
EU CO-FINANCING RATE %]]</f>
        <v>394680.41500000004</v>
      </c>
      <c r="P772" s="60">
        <f>Ugovori_OPULJP3[[#This Row],[Bespovratna sredstva - EU dio - HRK]]/7.5345</f>
        <v>52383.093105050102</v>
      </c>
      <c r="Q772" s="59">
        <f>Ugovori_OPULJP3[[#This Row],[Bespovratna sredstva - Ukupno (EU+Nac) HRK
= Ukupna ugovorena vrijednost bespovratnih sredstava]]*Ugovori_OPULJP3[[#This Row],[STOPA NACIONALNOG SUFINANCIRANJA %]]</f>
        <v>69649.485000000001</v>
      </c>
      <c r="R772" s="60">
        <f>Ugovori_OPULJP3[[#This Row],[Bespovratna sredstva - Nacionalni dio - HRK]]/7.5345</f>
        <v>9244.0752538323704</v>
      </c>
      <c r="S772" s="59">
        <v>464329.9</v>
      </c>
      <c r="T772" s="60">
        <f>Ugovori_OPULJP3[[#This Row],[Bespovratna sredstva - Ukupno (EU+Nac) HRK
= Ukupna ugovorena vrijednost bespovratnih sredstava]]/7.5345</f>
        <v>61627.168358882474</v>
      </c>
      <c r="U772" s="59">
        <v>0</v>
      </c>
      <c r="V772" s="60">
        <f>Ugovori_OPULJP3[[#This Row],[Javni doprinos korisnika - HRK]]/7.5345</f>
        <v>0</v>
      </c>
      <c r="W772" s="59">
        <v>0</v>
      </c>
      <c r="X772" s="60">
        <f>Ugovori_OPULJP3[[#This Row],[Privatni doprinos korisnika - HRK]]/7.5345</f>
        <v>0</v>
      </c>
      <c r="Y772" s="61">
        <v>464329.9</v>
      </c>
      <c r="Z772" s="62">
        <f>Ugovori_OPULJP3[[#This Row],[UKUPNI PRIHVATLJIVI IZDACI
TOTAL ELIGIBLE EXPENDITURE
= Bespovratna sredstva ukupno + doprinos korisnika
= Ukupni prihvatljivi troškovi
= Ukupna ugovorena vrijednost projekta HRK]]/7.5345</f>
        <v>61627.168358882474</v>
      </c>
      <c r="AA772" s="53" t="s">
        <v>37</v>
      </c>
      <c r="AB772" s="53" t="s">
        <v>34</v>
      </c>
      <c r="AC772" s="52" t="s">
        <v>3113</v>
      </c>
      <c r="AD772" s="52" t="s">
        <v>746</v>
      </c>
    </row>
    <row r="773" spans="1:30" ht="51" customHeight="1" x14ac:dyDescent="0.2">
      <c r="A773" s="50" t="s">
        <v>3117</v>
      </c>
      <c r="B773" s="51" t="s">
        <v>742</v>
      </c>
      <c r="C773" s="52" t="s">
        <v>743</v>
      </c>
      <c r="D773" s="52" t="s">
        <v>3110</v>
      </c>
      <c r="E773" s="66" t="s">
        <v>75</v>
      </c>
      <c r="F773" s="54" t="s">
        <v>3118</v>
      </c>
      <c r="G773" s="54" t="s">
        <v>3051</v>
      </c>
      <c r="H773" s="56">
        <v>44000</v>
      </c>
      <c r="I773" s="56">
        <v>44548</v>
      </c>
      <c r="J773" s="57" t="str">
        <f>IF(Ugovori_OPULJP3[[#This Row],[DATUM ZAVRŠETKA OPERACIJE]]&gt;DATE(2024,12,31),"u provedbi","završen")</f>
        <v>završen</v>
      </c>
      <c r="K773" s="55" t="s">
        <v>154</v>
      </c>
      <c r="L773" s="55" t="s">
        <v>154</v>
      </c>
      <c r="M773" s="58">
        <v>0.85</v>
      </c>
      <c r="N773" s="58">
        <v>0.15</v>
      </c>
      <c r="O773" s="59">
        <f>Ugovori_OPULJP3[[#This Row],[Bespovratna sredstva - Ukupno (EU+Nac) HRK
= Ukupna ugovorena vrijednost bespovratnih sredstava]]*Ugovori_OPULJP3[[#This Row],[EU STOPA SUFINANCIRANJA %
EU CO-FINANCING RATE %]]</f>
        <v>787865</v>
      </c>
      <c r="P773" s="60">
        <f>Ugovori_OPULJP3[[#This Row],[Bespovratna sredstva - EU dio - HRK]]/7.5345</f>
        <v>104567.65545158935</v>
      </c>
      <c r="Q773" s="59">
        <f>Ugovori_OPULJP3[[#This Row],[Bespovratna sredstva - Ukupno (EU+Nac) HRK
= Ukupna ugovorena vrijednost bespovratnih sredstava]]*Ugovori_OPULJP3[[#This Row],[STOPA NACIONALNOG SUFINANCIRANJA %]]</f>
        <v>139035</v>
      </c>
      <c r="R773" s="60">
        <f>Ugovori_OPULJP3[[#This Row],[Bespovratna sredstva - Nacionalni dio - HRK]]/7.5345</f>
        <v>18453.115667927534</v>
      </c>
      <c r="S773" s="59">
        <v>926900</v>
      </c>
      <c r="T773" s="60">
        <f>Ugovori_OPULJP3[[#This Row],[Bespovratna sredstva - Ukupno (EU+Nac) HRK
= Ukupna ugovorena vrijednost bespovratnih sredstava]]/7.5345</f>
        <v>123020.77111951688</v>
      </c>
      <c r="U773" s="59">
        <v>0</v>
      </c>
      <c r="V773" s="60">
        <f>Ugovori_OPULJP3[[#This Row],[Javni doprinos korisnika - HRK]]/7.5345</f>
        <v>0</v>
      </c>
      <c r="W773" s="59">
        <v>0</v>
      </c>
      <c r="X773" s="60">
        <f>Ugovori_OPULJP3[[#This Row],[Privatni doprinos korisnika - HRK]]/7.5345</f>
        <v>0</v>
      </c>
      <c r="Y773" s="61">
        <v>926900</v>
      </c>
      <c r="Z773" s="62">
        <f>Ugovori_OPULJP3[[#This Row],[UKUPNI PRIHVATLJIVI IZDACI
TOTAL ELIGIBLE EXPENDITURE
= Bespovratna sredstva ukupno + doprinos korisnika
= Ukupni prihvatljivi troškovi
= Ukupna ugovorena vrijednost projekta HRK]]/7.5345</f>
        <v>123020.77111951688</v>
      </c>
      <c r="AA773" s="53" t="s">
        <v>37</v>
      </c>
      <c r="AB773" s="53" t="s">
        <v>34</v>
      </c>
      <c r="AC773" s="52" t="s">
        <v>3119</v>
      </c>
      <c r="AD773" s="52" t="s">
        <v>746</v>
      </c>
    </row>
    <row r="774" spans="1:30" ht="51" customHeight="1" x14ac:dyDescent="0.2">
      <c r="A774" s="50" t="s">
        <v>3120</v>
      </c>
      <c r="B774" s="51" t="s">
        <v>742</v>
      </c>
      <c r="C774" s="52" t="s">
        <v>743</v>
      </c>
      <c r="D774" s="52" t="s">
        <v>3110</v>
      </c>
      <c r="E774" s="66" t="s">
        <v>75</v>
      </c>
      <c r="F774" s="54" t="s">
        <v>3121</v>
      </c>
      <c r="G774" s="54" t="s">
        <v>3122</v>
      </c>
      <c r="H774" s="56">
        <v>44000</v>
      </c>
      <c r="I774" s="56">
        <v>44487</v>
      </c>
      <c r="J774" s="57" t="str">
        <f>IF(Ugovori_OPULJP3[[#This Row],[DATUM ZAVRŠETKA OPERACIJE]]&gt;DATE(2024,12,31),"u provedbi","završen")</f>
        <v>završen</v>
      </c>
      <c r="K774" s="55" t="s">
        <v>210</v>
      </c>
      <c r="L774" s="55" t="s">
        <v>210</v>
      </c>
      <c r="M774" s="58">
        <v>0.85</v>
      </c>
      <c r="N774" s="58">
        <v>0.15</v>
      </c>
      <c r="O774" s="59">
        <f>Ugovori_OPULJP3[[#This Row],[Bespovratna sredstva - Ukupno (EU+Nac) HRK
= Ukupna ugovorena vrijednost bespovratnih sredstava]]*Ugovori_OPULJP3[[#This Row],[EU STOPA SUFINANCIRANJA %
EU CO-FINANCING RATE %]]</f>
        <v>789344</v>
      </c>
      <c r="P774" s="60">
        <f>Ugovori_OPULJP3[[#This Row],[Bespovratna sredstva - EU dio - HRK]]/7.5345</f>
        <v>104763.95248523458</v>
      </c>
      <c r="Q774" s="59">
        <f>Ugovori_OPULJP3[[#This Row],[Bespovratna sredstva - Ukupno (EU+Nac) HRK
= Ukupna ugovorena vrijednost bespovratnih sredstava]]*Ugovori_OPULJP3[[#This Row],[STOPA NACIONALNOG SUFINANCIRANJA %]]</f>
        <v>139296</v>
      </c>
      <c r="R774" s="60">
        <f>Ugovori_OPULJP3[[#This Row],[Bespovratna sredstva - Nacionalni dio - HRK]]/7.5345</f>
        <v>18487.756320923749</v>
      </c>
      <c r="S774" s="59">
        <v>928640</v>
      </c>
      <c r="T774" s="60">
        <f>Ugovori_OPULJP3[[#This Row],[Bespovratna sredstva - Ukupno (EU+Nac) HRK
= Ukupna ugovorena vrijednost bespovratnih sredstava]]/7.5345</f>
        <v>123251.70880615833</v>
      </c>
      <c r="U774" s="59">
        <v>0</v>
      </c>
      <c r="V774" s="60">
        <f>Ugovori_OPULJP3[[#This Row],[Javni doprinos korisnika - HRK]]/7.5345</f>
        <v>0</v>
      </c>
      <c r="W774" s="59">
        <v>0</v>
      </c>
      <c r="X774" s="60">
        <f>Ugovori_OPULJP3[[#This Row],[Privatni doprinos korisnika - HRK]]/7.5345</f>
        <v>0</v>
      </c>
      <c r="Y774" s="61">
        <v>928640</v>
      </c>
      <c r="Z774" s="62">
        <f>Ugovori_OPULJP3[[#This Row],[UKUPNI PRIHVATLJIVI IZDACI
TOTAL ELIGIBLE EXPENDITURE
= Bespovratna sredstva ukupno + doprinos korisnika
= Ukupni prihvatljivi troškovi
= Ukupna ugovorena vrijednost projekta HRK]]/7.5345</f>
        <v>123251.70880615833</v>
      </c>
      <c r="AA774" s="53" t="s">
        <v>37</v>
      </c>
      <c r="AB774" s="53" t="s">
        <v>34</v>
      </c>
      <c r="AC774" s="52" t="s">
        <v>3123</v>
      </c>
      <c r="AD774" s="52" t="s">
        <v>746</v>
      </c>
    </row>
    <row r="775" spans="1:30" ht="51" customHeight="1" x14ac:dyDescent="0.2">
      <c r="A775" s="50" t="s">
        <v>3124</v>
      </c>
      <c r="B775" s="51" t="s">
        <v>742</v>
      </c>
      <c r="C775" s="52" t="s">
        <v>743</v>
      </c>
      <c r="D775" s="52" t="s">
        <v>3110</v>
      </c>
      <c r="E775" s="66" t="s">
        <v>75</v>
      </c>
      <c r="F775" s="54" t="s">
        <v>3125</v>
      </c>
      <c r="G775" s="54" t="s">
        <v>3126</v>
      </c>
      <c r="H775" s="56">
        <v>44033</v>
      </c>
      <c r="I775" s="56">
        <v>44582</v>
      </c>
      <c r="J775" s="57" t="str">
        <f>IF(Ugovori_OPULJP3[[#This Row],[DATUM ZAVRŠETKA OPERACIJE]]&gt;DATE(2024,12,31),"u provedbi","završen")</f>
        <v>završen</v>
      </c>
      <c r="K775" s="55" t="s">
        <v>83</v>
      </c>
      <c r="L775" s="55" t="s">
        <v>83</v>
      </c>
      <c r="M775" s="58">
        <v>0.85</v>
      </c>
      <c r="N775" s="58">
        <v>0.15</v>
      </c>
      <c r="O775" s="59">
        <f>Ugovori_OPULJP3[[#This Row],[Bespovratna sredstva - Ukupno (EU+Nac) HRK
= Ukupna ugovorena vrijednost bespovratnih sredstava]]*Ugovori_OPULJP3[[#This Row],[EU STOPA SUFINANCIRANJA %
EU CO-FINANCING RATE %]]</f>
        <v>628864</v>
      </c>
      <c r="P775" s="60">
        <f>Ugovori_OPULJP3[[#This Row],[Bespovratna sredstva - EU dio - HRK]]/7.5345</f>
        <v>83464.596190855387</v>
      </c>
      <c r="Q775" s="59">
        <f>Ugovori_OPULJP3[[#This Row],[Bespovratna sredstva - Ukupno (EU+Nac) HRK
= Ukupna ugovorena vrijednost bespovratnih sredstava]]*Ugovori_OPULJP3[[#This Row],[STOPA NACIONALNOG SUFINANCIRANJA %]]</f>
        <v>110976</v>
      </c>
      <c r="R775" s="60">
        <f>Ugovori_OPULJP3[[#This Row],[Bespovratna sredstva - Nacionalni dio - HRK]]/7.5345</f>
        <v>14729.04638662154</v>
      </c>
      <c r="S775" s="59">
        <v>739840</v>
      </c>
      <c r="T775" s="60">
        <f>Ugovori_OPULJP3[[#This Row],[Bespovratna sredstva - Ukupno (EU+Nac) HRK
= Ukupna ugovorena vrijednost bespovratnih sredstava]]/7.5345</f>
        <v>98193.64257747693</v>
      </c>
      <c r="U775" s="59">
        <v>0</v>
      </c>
      <c r="V775" s="60">
        <f>Ugovori_OPULJP3[[#This Row],[Javni doprinos korisnika - HRK]]/7.5345</f>
        <v>0</v>
      </c>
      <c r="W775" s="59">
        <v>0</v>
      </c>
      <c r="X775" s="60">
        <f>Ugovori_OPULJP3[[#This Row],[Privatni doprinos korisnika - HRK]]/7.5345</f>
        <v>0</v>
      </c>
      <c r="Y775" s="61">
        <v>739840</v>
      </c>
      <c r="Z775" s="62">
        <f>Ugovori_OPULJP3[[#This Row],[UKUPNI PRIHVATLJIVI IZDACI
TOTAL ELIGIBLE EXPENDITURE
= Bespovratna sredstva ukupno + doprinos korisnika
= Ukupni prihvatljivi troškovi
= Ukupna ugovorena vrijednost projekta HRK]]/7.5345</f>
        <v>98193.64257747693</v>
      </c>
      <c r="AA775" s="53" t="s">
        <v>37</v>
      </c>
      <c r="AB775" s="53" t="s">
        <v>34</v>
      </c>
      <c r="AC775" s="52" t="s">
        <v>3127</v>
      </c>
      <c r="AD775" s="52" t="s">
        <v>746</v>
      </c>
    </row>
    <row r="776" spans="1:30" ht="51" customHeight="1" x14ac:dyDescent="0.2">
      <c r="A776" s="50" t="s">
        <v>3128</v>
      </c>
      <c r="B776" s="51" t="s">
        <v>742</v>
      </c>
      <c r="C776" s="52" t="s">
        <v>743</v>
      </c>
      <c r="D776" s="52" t="s">
        <v>3110</v>
      </c>
      <c r="E776" s="66" t="s">
        <v>75</v>
      </c>
      <c r="F776" s="54" t="s">
        <v>3129</v>
      </c>
      <c r="G776" s="54" t="s">
        <v>189</v>
      </c>
      <c r="H776" s="56">
        <v>44019</v>
      </c>
      <c r="I776" s="56">
        <v>44568</v>
      </c>
      <c r="J776" s="57" t="str">
        <f>IF(Ugovori_OPULJP3[[#This Row],[DATUM ZAVRŠETKA OPERACIJE]]&gt;DATE(2024,12,31),"u provedbi","završen")</f>
        <v>završen</v>
      </c>
      <c r="K776" s="55" t="s">
        <v>83</v>
      </c>
      <c r="L776" s="55" t="s">
        <v>83</v>
      </c>
      <c r="M776" s="58">
        <v>0.85</v>
      </c>
      <c r="N776" s="58">
        <v>0.15</v>
      </c>
      <c r="O776" s="59">
        <f>Ugovori_OPULJP3[[#This Row],[Bespovratna sredstva - Ukupno (EU+Nac) HRK
= Ukupna ugovorena vrijednost bespovratnih sredstava]]*Ugovori_OPULJP3[[#This Row],[EU STOPA SUFINANCIRANJA %
EU CO-FINANCING RATE %]]</f>
        <v>789360.82149999996</v>
      </c>
      <c r="P776" s="60">
        <f>Ugovori_OPULJP3[[#This Row],[Bespovratna sredstva - EU dio - HRK]]/7.5345</f>
        <v>104766.18508195633</v>
      </c>
      <c r="Q776" s="59">
        <f>Ugovori_OPULJP3[[#This Row],[Bespovratna sredstva - Ukupno (EU+Nac) HRK
= Ukupna ugovorena vrijednost bespovratnih sredstava]]*Ugovori_OPULJP3[[#This Row],[STOPA NACIONALNOG SUFINANCIRANJA %]]</f>
        <v>139298.96849999999</v>
      </c>
      <c r="R776" s="60">
        <f>Ugovori_OPULJP3[[#This Row],[Bespovratna sredstva - Nacionalni dio - HRK]]/7.5345</f>
        <v>18488.150308580527</v>
      </c>
      <c r="S776" s="59">
        <v>928659.79</v>
      </c>
      <c r="T776" s="60">
        <f>Ugovori_OPULJP3[[#This Row],[Bespovratna sredstva - Ukupno (EU+Nac) HRK
= Ukupna ugovorena vrijednost bespovratnih sredstava]]/7.5345</f>
        <v>123254.33539053686</v>
      </c>
      <c r="U776" s="59">
        <v>0</v>
      </c>
      <c r="V776" s="60">
        <f>Ugovori_OPULJP3[[#This Row],[Javni doprinos korisnika - HRK]]/7.5345</f>
        <v>0</v>
      </c>
      <c r="W776" s="59">
        <v>0</v>
      </c>
      <c r="X776" s="60">
        <f>Ugovori_OPULJP3[[#This Row],[Privatni doprinos korisnika - HRK]]/7.5345</f>
        <v>0</v>
      </c>
      <c r="Y776" s="61">
        <v>928659.79</v>
      </c>
      <c r="Z776" s="62">
        <f>Ugovori_OPULJP3[[#This Row],[UKUPNI PRIHVATLJIVI IZDACI
TOTAL ELIGIBLE EXPENDITURE
= Bespovratna sredstva ukupno + doprinos korisnika
= Ukupni prihvatljivi troškovi
= Ukupna ugovorena vrijednost projekta HRK]]/7.5345</f>
        <v>123254.33539053686</v>
      </c>
      <c r="AA776" s="53" t="s">
        <v>37</v>
      </c>
      <c r="AB776" s="53" t="s">
        <v>34</v>
      </c>
      <c r="AC776" s="52" t="s">
        <v>3130</v>
      </c>
      <c r="AD776" s="52" t="s">
        <v>746</v>
      </c>
    </row>
    <row r="777" spans="1:30" ht="51" customHeight="1" x14ac:dyDescent="0.2">
      <c r="A777" s="50" t="s">
        <v>3131</v>
      </c>
      <c r="B777" s="51" t="s">
        <v>742</v>
      </c>
      <c r="C777" s="52" t="s">
        <v>743</v>
      </c>
      <c r="D777" s="52" t="s">
        <v>3110</v>
      </c>
      <c r="E777" s="66" t="s">
        <v>75</v>
      </c>
      <c r="F777" s="54" t="s">
        <v>3132</v>
      </c>
      <c r="G777" s="54" t="s">
        <v>3133</v>
      </c>
      <c r="H777" s="56">
        <v>44000</v>
      </c>
      <c r="I777" s="56">
        <v>44548</v>
      </c>
      <c r="J777" s="57" t="str">
        <f>IF(Ugovori_OPULJP3[[#This Row],[DATUM ZAVRŠETKA OPERACIJE]]&gt;DATE(2024,12,31),"u provedbi","završen")</f>
        <v>završen</v>
      </c>
      <c r="K777" s="55" t="s">
        <v>185</v>
      </c>
      <c r="L777" s="55" t="s">
        <v>185</v>
      </c>
      <c r="M777" s="58">
        <v>0.85</v>
      </c>
      <c r="N777" s="58">
        <v>0.15</v>
      </c>
      <c r="O777" s="59">
        <f>Ugovori_OPULJP3[[#This Row],[Bespovratna sredstva - Ukupno (EU+Nac) HRK
= Ukupna ugovorena vrijednost bespovratnih sredstava]]*Ugovori_OPULJP3[[#This Row],[EU STOPA SUFINANCIRANJA %
EU CO-FINANCING RATE %]]</f>
        <v>850153</v>
      </c>
      <c r="P777" s="60">
        <f>Ugovori_OPULJP3[[#This Row],[Bespovratna sredstva - EU dio - HRK]]/7.5345</f>
        <v>112834.69374211958</v>
      </c>
      <c r="Q777" s="59">
        <f>Ugovori_OPULJP3[[#This Row],[Bespovratna sredstva - Ukupno (EU+Nac) HRK
= Ukupna ugovorena vrijednost bespovratnih sredstava]]*Ugovori_OPULJP3[[#This Row],[STOPA NACIONALNOG SUFINANCIRANJA %]]</f>
        <v>150027</v>
      </c>
      <c r="R777" s="60">
        <f>Ugovori_OPULJP3[[#This Row],[Bespovratna sredstva - Nacionalni dio - HRK]]/7.5345</f>
        <v>19912.004778021103</v>
      </c>
      <c r="S777" s="59">
        <v>1000180</v>
      </c>
      <c r="T777" s="60">
        <f>Ugovori_OPULJP3[[#This Row],[Bespovratna sredstva - Ukupno (EU+Nac) HRK
= Ukupna ugovorena vrijednost bespovratnih sredstava]]/7.5345</f>
        <v>132746.69852014069</v>
      </c>
      <c r="U777" s="59">
        <v>0</v>
      </c>
      <c r="V777" s="60">
        <f>Ugovori_OPULJP3[[#This Row],[Javni doprinos korisnika - HRK]]/7.5345</f>
        <v>0</v>
      </c>
      <c r="W777" s="59">
        <v>0</v>
      </c>
      <c r="X777" s="60">
        <f>Ugovori_OPULJP3[[#This Row],[Privatni doprinos korisnika - HRK]]/7.5345</f>
        <v>0</v>
      </c>
      <c r="Y777" s="61">
        <v>1000180</v>
      </c>
      <c r="Z777" s="62">
        <f>Ugovori_OPULJP3[[#This Row],[UKUPNI PRIHVATLJIVI IZDACI
TOTAL ELIGIBLE EXPENDITURE
= Bespovratna sredstva ukupno + doprinos korisnika
= Ukupni prihvatljivi troškovi
= Ukupna ugovorena vrijednost projekta HRK]]/7.5345</f>
        <v>132746.69852014069</v>
      </c>
      <c r="AA777" s="53" t="s">
        <v>37</v>
      </c>
      <c r="AB777" s="53" t="s">
        <v>34</v>
      </c>
      <c r="AC777" s="52" t="s">
        <v>3134</v>
      </c>
      <c r="AD777" s="52" t="s">
        <v>746</v>
      </c>
    </row>
    <row r="778" spans="1:30" ht="51" customHeight="1" x14ac:dyDescent="0.2">
      <c r="A778" s="50" t="s">
        <v>3135</v>
      </c>
      <c r="B778" s="51" t="s">
        <v>742</v>
      </c>
      <c r="C778" s="52" t="s">
        <v>743</v>
      </c>
      <c r="D778" s="52" t="s">
        <v>3110</v>
      </c>
      <c r="E778" s="66" t="s">
        <v>75</v>
      </c>
      <c r="F778" s="54" t="s">
        <v>3136</v>
      </c>
      <c r="G778" s="54" t="s">
        <v>3137</v>
      </c>
      <c r="H778" s="56">
        <v>44131</v>
      </c>
      <c r="I778" s="56">
        <v>44678</v>
      </c>
      <c r="J778" s="57" t="str">
        <f>IF(Ugovori_OPULJP3[[#This Row],[DATUM ZAVRŠETKA OPERACIJE]]&gt;DATE(2024,12,31),"u provedbi","završen")</f>
        <v>završen</v>
      </c>
      <c r="K778" s="55" t="s">
        <v>83</v>
      </c>
      <c r="L778" s="55" t="s">
        <v>83</v>
      </c>
      <c r="M778" s="58">
        <v>0.85</v>
      </c>
      <c r="N778" s="58">
        <v>0.15</v>
      </c>
      <c r="O778" s="59">
        <f>Ugovori_OPULJP3[[#This Row],[Bespovratna sredstva - Ukupno (EU+Nac) HRK
= Ukupna ugovorena vrijednost bespovratnih sredstava]]*Ugovori_OPULJP3[[#This Row],[EU STOPA SUFINANCIRANJA %
EU CO-FINANCING RATE %]]</f>
        <v>473616.49799999996</v>
      </c>
      <c r="P778" s="60">
        <f>Ugovori_OPULJP3[[#This Row],[Bespovratna sredstva - EU dio - HRK]]/7.5345</f>
        <v>62859.711726060115</v>
      </c>
      <c r="Q778" s="59">
        <f>Ugovori_OPULJP3[[#This Row],[Bespovratna sredstva - Ukupno (EU+Nac) HRK
= Ukupna ugovorena vrijednost bespovratnih sredstava]]*Ugovori_OPULJP3[[#This Row],[STOPA NACIONALNOG SUFINANCIRANJA %]]</f>
        <v>83579.381999999998</v>
      </c>
      <c r="R778" s="60">
        <f>Ugovori_OPULJP3[[#This Row],[Bespovratna sredstva - Nacionalni dio - HRK]]/7.5345</f>
        <v>11092.890304598845</v>
      </c>
      <c r="S778" s="59">
        <v>557195.88</v>
      </c>
      <c r="T778" s="60">
        <f>Ugovori_OPULJP3[[#This Row],[Bespovratna sredstva - Ukupno (EU+Nac) HRK
= Ukupna ugovorena vrijednost bespovratnih sredstava]]/7.5345</f>
        <v>73952.602030658963</v>
      </c>
      <c r="U778" s="59">
        <v>0</v>
      </c>
      <c r="V778" s="60">
        <f>Ugovori_OPULJP3[[#This Row],[Javni doprinos korisnika - HRK]]/7.5345</f>
        <v>0</v>
      </c>
      <c r="W778" s="59">
        <v>0</v>
      </c>
      <c r="X778" s="60">
        <f>Ugovori_OPULJP3[[#This Row],[Privatni doprinos korisnika - HRK]]/7.5345</f>
        <v>0</v>
      </c>
      <c r="Y778" s="61">
        <v>557195.88</v>
      </c>
      <c r="Z778" s="62">
        <f>Ugovori_OPULJP3[[#This Row],[UKUPNI PRIHVATLJIVI IZDACI
TOTAL ELIGIBLE EXPENDITURE
= Bespovratna sredstva ukupno + doprinos korisnika
= Ukupni prihvatljivi troškovi
= Ukupna ugovorena vrijednost projekta HRK]]/7.5345</f>
        <v>73952.602030658963</v>
      </c>
      <c r="AA778" s="53" t="s">
        <v>37</v>
      </c>
      <c r="AB778" s="53" t="s">
        <v>34</v>
      </c>
      <c r="AC778" s="52" t="s">
        <v>3138</v>
      </c>
      <c r="AD778" s="52" t="s">
        <v>746</v>
      </c>
    </row>
    <row r="779" spans="1:30" ht="51" customHeight="1" x14ac:dyDescent="0.2">
      <c r="A779" s="50" t="s">
        <v>3139</v>
      </c>
      <c r="B779" s="51" t="s">
        <v>742</v>
      </c>
      <c r="C779" s="52" t="s">
        <v>743</v>
      </c>
      <c r="D779" s="52" t="s">
        <v>3110</v>
      </c>
      <c r="E779" s="66" t="s">
        <v>75</v>
      </c>
      <c r="F779" s="54" t="s">
        <v>3140</v>
      </c>
      <c r="G779" s="54" t="s">
        <v>3141</v>
      </c>
      <c r="H779" s="56">
        <v>44132</v>
      </c>
      <c r="I779" s="56">
        <v>44679</v>
      </c>
      <c r="J779" s="57" t="str">
        <f>IF(Ugovori_OPULJP3[[#This Row],[DATUM ZAVRŠETKA OPERACIJE]]&gt;DATE(2024,12,31),"u provedbi","završen")</f>
        <v>završen</v>
      </c>
      <c r="K779" s="55" t="s">
        <v>83</v>
      </c>
      <c r="L779" s="55" t="s">
        <v>83</v>
      </c>
      <c r="M779" s="58">
        <v>0.85</v>
      </c>
      <c r="N779" s="58">
        <v>0.15</v>
      </c>
      <c r="O779" s="59">
        <f>Ugovori_OPULJP3[[#This Row],[Bespovratna sredstva - Ukupno (EU+Nac) HRK
= Ukupna ugovorena vrijednost bespovratnih sredstava]]*Ugovori_OPULJP3[[#This Row],[EU STOPA SUFINANCIRANJA %
EU CO-FINANCING RATE %]]</f>
        <v>394680.41500000004</v>
      </c>
      <c r="P779" s="60">
        <f>Ugovori_OPULJP3[[#This Row],[Bespovratna sredstva - EU dio - HRK]]/7.5345</f>
        <v>52383.093105050102</v>
      </c>
      <c r="Q779" s="59">
        <f>Ugovori_OPULJP3[[#This Row],[Bespovratna sredstva - Ukupno (EU+Nac) HRK
= Ukupna ugovorena vrijednost bespovratnih sredstava]]*Ugovori_OPULJP3[[#This Row],[STOPA NACIONALNOG SUFINANCIRANJA %]]</f>
        <v>69649.485000000001</v>
      </c>
      <c r="R779" s="60">
        <f>Ugovori_OPULJP3[[#This Row],[Bespovratna sredstva - Nacionalni dio - HRK]]/7.5345</f>
        <v>9244.0752538323704</v>
      </c>
      <c r="S779" s="59">
        <v>464329.9</v>
      </c>
      <c r="T779" s="60">
        <f>Ugovori_OPULJP3[[#This Row],[Bespovratna sredstva - Ukupno (EU+Nac) HRK
= Ukupna ugovorena vrijednost bespovratnih sredstava]]/7.5345</f>
        <v>61627.168358882474</v>
      </c>
      <c r="U779" s="59">
        <v>0</v>
      </c>
      <c r="V779" s="60">
        <f>Ugovori_OPULJP3[[#This Row],[Javni doprinos korisnika - HRK]]/7.5345</f>
        <v>0</v>
      </c>
      <c r="W779" s="59">
        <v>0</v>
      </c>
      <c r="X779" s="60">
        <f>Ugovori_OPULJP3[[#This Row],[Privatni doprinos korisnika - HRK]]/7.5345</f>
        <v>0</v>
      </c>
      <c r="Y779" s="61">
        <v>464329.9</v>
      </c>
      <c r="Z779" s="62">
        <f>Ugovori_OPULJP3[[#This Row],[UKUPNI PRIHVATLJIVI IZDACI
TOTAL ELIGIBLE EXPENDITURE
= Bespovratna sredstva ukupno + doprinos korisnika
= Ukupni prihvatljivi troškovi
= Ukupna ugovorena vrijednost projekta HRK]]/7.5345</f>
        <v>61627.168358882474</v>
      </c>
      <c r="AA779" s="53" t="s">
        <v>37</v>
      </c>
      <c r="AB779" s="53" t="s">
        <v>34</v>
      </c>
      <c r="AC779" s="52" t="s">
        <v>3142</v>
      </c>
      <c r="AD779" s="52" t="s">
        <v>746</v>
      </c>
    </row>
    <row r="780" spans="1:30" ht="51" customHeight="1" x14ac:dyDescent="0.2">
      <c r="A780" s="50" t="s">
        <v>3143</v>
      </c>
      <c r="B780" s="51" t="s">
        <v>742</v>
      </c>
      <c r="C780" s="52" t="s">
        <v>743</v>
      </c>
      <c r="D780" s="52" t="s">
        <v>3110</v>
      </c>
      <c r="E780" s="66" t="s">
        <v>75</v>
      </c>
      <c r="F780" s="54" t="s">
        <v>3144</v>
      </c>
      <c r="G780" s="54" t="s">
        <v>193</v>
      </c>
      <c r="H780" s="56">
        <v>44000</v>
      </c>
      <c r="I780" s="56">
        <v>44548</v>
      </c>
      <c r="J780" s="57" t="str">
        <f>IF(Ugovori_OPULJP3[[#This Row],[DATUM ZAVRŠETKA OPERACIJE]]&gt;DATE(2024,12,31),"u provedbi","završen")</f>
        <v>završen</v>
      </c>
      <c r="K780" s="55" t="s">
        <v>83</v>
      </c>
      <c r="L780" s="55" t="s">
        <v>83</v>
      </c>
      <c r="M780" s="58">
        <v>0.85</v>
      </c>
      <c r="N780" s="58">
        <v>0.15</v>
      </c>
      <c r="O780" s="59">
        <f>Ugovori_OPULJP3[[#This Row],[Bespovratna sredstva - Ukupno (EU+Nac) HRK
= Ukupna ugovorena vrijednost bespovratnih sredstava]]*Ugovori_OPULJP3[[#This Row],[EU STOPA SUFINANCIRANJA %
EU CO-FINANCING RATE %]]</f>
        <v>394680.41500000004</v>
      </c>
      <c r="P780" s="60">
        <f>Ugovori_OPULJP3[[#This Row],[Bespovratna sredstva - EU dio - HRK]]/7.5345</f>
        <v>52383.093105050102</v>
      </c>
      <c r="Q780" s="59">
        <f>Ugovori_OPULJP3[[#This Row],[Bespovratna sredstva - Ukupno (EU+Nac) HRK
= Ukupna ugovorena vrijednost bespovratnih sredstava]]*Ugovori_OPULJP3[[#This Row],[STOPA NACIONALNOG SUFINANCIRANJA %]]</f>
        <v>69649.485000000001</v>
      </c>
      <c r="R780" s="60">
        <f>Ugovori_OPULJP3[[#This Row],[Bespovratna sredstva - Nacionalni dio - HRK]]/7.5345</f>
        <v>9244.0752538323704</v>
      </c>
      <c r="S780" s="59">
        <v>464329.9</v>
      </c>
      <c r="T780" s="60">
        <f>Ugovori_OPULJP3[[#This Row],[Bespovratna sredstva - Ukupno (EU+Nac) HRK
= Ukupna ugovorena vrijednost bespovratnih sredstava]]/7.5345</f>
        <v>61627.168358882474</v>
      </c>
      <c r="U780" s="59">
        <v>0</v>
      </c>
      <c r="V780" s="60">
        <f>Ugovori_OPULJP3[[#This Row],[Javni doprinos korisnika - HRK]]/7.5345</f>
        <v>0</v>
      </c>
      <c r="W780" s="59">
        <v>0</v>
      </c>
      <c r="X780" s="60">
        <f>Ugovori_OPULJP3[[#This Row],[Privatni doprinos korisnika - HRK]]/7.5345</f>
        <v>0</v>
      </c>
      <c r="Y780" s="61">
        <v>464329.9</v>
      </c>
      <c r="Z780" s="62">
        <f>Ugovori_OPULJP3[[#This Row],[UKUPNI PRIHVATLJIVI IZDACI
TOTAL ELIGIBLE EXPENDITURE
= Bespovratna sredstva ukupno + doprinos korisnika
= Ukupni prihvatljivi troškovi
= Ukupna ugovorena vrijednost projekta HRK]]/7.5345</f>
        <v>61627.168358882474</v>
      </c>
      <c r="AA780" s="53" t="s">
        <v>37</v>
      </c>
      <c r="AB780" s="53" t="s">
        <v>34</v>
      </c>
      <c r="AC780" s="52" t="s">
        <v>3145</v>
      </c>
      <c r="AD780" s="52" t="s">
        <v>746</v>
      </c>
    </row>
    <row r="781" spans="1:30" ht="51" customHeight="1" x14ac:dyDescent="0.2">
      <c r="A781" s="50" t="s">
        <v>3146</v>
      </c>
      <c r="B781" s="51" t="s">
        <v>742</v>
      </c>
      <c r="C781" s="52" t="s">
        <v>743</v>
      </c>
      <c r="D781" s="52" t="s">
        <v>3110</v>
      </c>
      <c r="E781" s="66" t="s">
        <v>75</v>
      </c>
      <c r="F781" s="54" t="s">
        <v>3147</v>
      </c>
      <c r="G781" s="54" t="s">
        <v>3148</v>
      </c>
      <c r="H781" s="56">
        <v>44133</v>
      </c>
      <c r="I781" s="56">
        <v>44680</v>
      </c>
      <c r="J781" s="57" t="str">
        <f>IF(Ugovori_OPULJP3[[#This Row],[DATUM ZAVRŠETKA OPERACIJE]]&gt;DATE(2024,12,31),"u provedbi","završen")</f>
        <v>završen</v>
      </c>
      <c r="K781" s="55" t="s">
        <v>83</v>
      </c>
      <c r="L781" s="55" t="s">
        <v>83</v>
      </c>
      <c r="M781" s="58">
        <v>0.85</v>
      </c>
      <c r="N781" s="58">
        <v>0.15</v>
      </c>
      <c r="O781" s="59">
        <f>Ugovori_OPULJP3[[#This Row],[Bespovratna sredstva - Ukupno (EU+Nac) HRK
= Ukupna ugovorena vrijednost bespovratnih sredstava]]*Ugovori_OPULJP3[[#This Row],[EU STOPA SUFINANCIRANJA %
EU CO-FINANCING RATE %]]</f>
        <v>473616.49799999996</v>
      </c>
      <c r="P781" s="60">
        <f>Ugovori_OPULJP3[[#This Row],[Bespovratna sredstva - EU dio - HRK]]/7.5345</f>
        <v>62859.711726060115</v>
      </c>
      <c r="Q781" s="59">
        <f>Ugovori_OPULJP3[[#This Row],[Bespovratna sredstva - Ukupno (EU+Nac) HRK
= Ukupna ugovorena vrijednost bespovratnih sredstava]]*Ugovori_OPULJP3[[#This Row],[STOPA NACIONALNOG SUFINANCIRANJA %]]</f>
        <v>83579.381999999998</v>
      </c>
      <c r="R781" s="60">
        <f>Ugovori_OPULJP3[[#This Row],[Bespovratna sredstva - Nacionalni dio - HRK]]/7.5345</f>
        <v>11092.890304598845</v>
      </c>
      <c r="S781" s="59">
        <v>557195.88</v>
      </c>
      <c r="T781" s="60">
        <f>Ugovori_OPULJP3[[#This Row],[Bespovratna sredstva - Ukupno (EU+Nac) HRK
= Ukupna ugovorena vrijednost bespovratnih sredstava]]/7.5345</f>
        <v>73952.602030658963</v>
      </c>
      <c r="U781" s="59">
        <v>0</v>
      </c>
      <c r="V781" s="60">
        <f>Ugovori_OPULJP3[[#This Row],[Javni doprinos korisnika - HRK]]/7.5345</f>
        <v>0</v>
      </c>
      <c r="W781" s="59">
        <v>0</v>
      </c>
      <c r="X781" s="60">
        <f>Ugovori_OPULJP3[[#This Row],[Privatni doprinos korisnika - HRK]]/7.5345</f>
        <v>0</v>
      </c>
      <c r="Y781" s="61">
        <v>557195.88</v>
      </c>
      <c r="Z781" s="62">
        <f>Ugovori_OPULJP3[[#This Row],[UKUPNI PRIHVATLJIVI IZDACI
TOTAL ELIGIBLE EXPENDITURE
= Bespovratna sredstva ukupno + doprinos korisnika
= Ukupni prihvatljivi troškovi
= Ukupna ugovorena vrijednost projekta HRK]]/7.5345</f>
        <v>73952.602030658963</v>
      </c>
      <c r="AA781" s="53" t="s">
        <v>37</v>
      </c>
      <c r="AB781" s="53" t="s">
        <v>34</v>
      </c>
      <c r="AC781" s="52" t="s">
        <v>3149</v>
      </c>
      <c r="AD781" s="52" t="s">
        <v>746</v>
      </c>
    </row>
    <row r="782" spans="1:30" ht="51" customHeight="1" x14ac:dyDescent="0.2">
      <c r="A782" s="50" t="s">
        <v>3150</v>
      </c>
      <c r="B782" s="51" t="s">
        <v>742</v>
      </c>
      <c r="C782" s="52" t="s">
        <v>743</v>
      </c>
      <c r="D782" s="52" t="s">
        <v>3110</v>
      </c>
      <c r="E782" s="66" t="s">
        <v>75</v>
      </c>
      <c r="F782" s="54" t="s">
        <v>3151</v>
      </c>
      <c r="G782" s="54" t="s">
        <v>3152</v>
      </c>
      <c r="H782" s="56">
        <v>44022</v>
      </c>
      <c r="I782" s="56">
        <v>44479</v>
      </c>
      <c r="J782" s="57" t="str">
        <f>IF(Ugovori_OPULJP3[[#This Row],[DATUM ZAVRŠETKA OPERACIJE]]&gt;DATE(2024,12,31),"u provedbi","završen")</f>
        <v>završen</v>
      </c>
      <c r="K782" s="55" t="s">
        <v>88</v>
      </c>
      <c r="L782" s="55" t="s">
        <v>83</v>
      </c>
      <c r="M782" s="58">
        <v>0.85</v>
      </c>
      <c r="N782" s="58">
        <v>0.15</v>
      </c>
      <c r="O782" s="59">
        <f>Ugovori_OPULJP3[[#This Row],[Bespovratna sredstva - Ukupno (EU+Nac) HRK
= Ukupna ugovorena vrijednost bespovratnih sredstava]]*Ugovori_OPULJP3[[#This Row],[EU STOPA SUFINANCIRANJA %
EU CO-FINANCING RATE %]]</f>
        <v>549746</v>
      </c>
      <c r="P782" s="60">
        <f>Ugovori_OPULJP3[[#This Row],[Bespovratna sredstva - EU dio - HRK]]/7.5345</f>
        <v>72963.833034707015</v>
      </c>
      <c r="Q782" s="59">
        <f>Ugovori_OPULJP3[[#This Row],[Bespovratna sredstva - Ukupno (EU+Nac) HRK
= Ukupna ugovorena vrijednost bespovratnih sredstava]]*Ugovori_OPULJP3[[#This Row],[STOPA NACIONALNOG SUFINANCIRANJA %]]</f>
        <v>97014</v>
      </c>
      <c r="R782" s="60">
        <f>Ugovori_OPULJP3[[#This Row],[Bespovratna sredstva - Nacionalni dio - HRK]]/7.5345</f>
        <v>12875.970535536531</v>
      </c>
      <c r="S782" s="59">
        <v>646760</v>
      </c>
      <c r="T782" s="60">
        <f>Ugovori_OPULJP3[[#This Row],[Bespovratna sredstva - Ukupno (EU+Nac) HRK
= Ukupna ugovorena vrijednost bespovratnih sredstava]]/7.5345</f>
        <v>85839.803570243545</v>
      </c>
      <c r="U782" s="59">
        <v>0</v>
      </c>
      <c r="V782" s="60">
        <f>Ugovori_OPULJP3[[#This Row],[Javni doprinos korisnika - HRK]]/7.5345</f>
        <v>0</v>
      </c>
      <c r="W782" s="59">
        <v>0</v>
      </c>
      <c r="X782" s="60">
        <f>Ugovori_OPULJP3[[#This Row],[Privatni doprinos korisnika - HRK]]/7.5345</f>
        <v>0</v>
      </c>
      <c r="Y782" s="61">
        <v>646760</v>
      </c>
      <c r="Z782" s="62">
        <f>Ugovori_OPULJP3[[#This Row],[UKUPNI PRIHVATLJIVI IZDACI
TOTAL ELIGIBLE EXPENDITURE
= Bespovratna sredstva ukupno + doprinos korisnika
= Ukupni prihvatljivi troškovi
= Ukupna ugovorena vrijednost projekta HRK]]/7.5345</f>
        <v>85839.803570243545</v>
      </c>
      <c r="AA782" s="53" t="s">
        <v>37</v>
      </c>
      <c r="AB782" s="53" t="s">
        <v>34</v>
      </c>
      <c r="AC782" s="52" t="s">
        <v>3153</v>
      </c>
      <c r="AD782" s="52" t="s">
        <v>746</v>
      </c>
    </row>
    <row r="783" spans="1:30" ht="51" customHeight="1" x14ac:dyDescent="0.2">
      <c r="A783" s="50" t="s">
        <v>3154</v>
      </c>
      <c r="B783" s="51" t="s">
        <v>742</v>
      </c>
      <c r="C783" s="52" t="s">
        <v>743</v>
      </c>
      <c r="D783" s="52" t="s">
        <v>3110</v>
      </c>
      <c r="E783" s="66" t="s">
        <v>75</v>
      </c>
      <c r="F783" s="54" t="s">
        <v>3155</v>
      </c>
      <c r="G783" s="54" t="s">
        <v>1213</v>
      </c>
      <c r="H783" s="56">
        <v>44032</v>
      </c>
      <c r="I783" s="56">
        <v>44581</v>
      </c>
      <c r="J783" s="57" t="str">
        <f>IF(Ugovori_OPULJP3[[#This Row],[DATUM ZAVRŠETKA OPERACIJE]]&gt;DATE(2024,12,31),"u provedbi","završen")</f>
        <v>završen</v>
      </c>
      <c r="K783" s="55" t="s">
        <v>3156</v>
      </c>
      <c r="L783" s="55" t="s">
        <v>370</v>
      </c>
      <c r="M783" s="58">
        <v>0.85</v>
      </c>
      <c r="N783" s="58">
        <v>0.15</v>
      </c>
      <c r="O783" s="59">
        <f>Ugovori_OPULJP3[[#This Row],[Bespovratna sredstva - Ukupno (EU+Nac) HRK
= Ukupna ugovorena vrijednost bespovratnih sredstava]]*Ugovori_OPULJP3[[#This Row],[EU STOPA SUFINANCIRANJA %
EU CO-FINANCING RATE %]]</f>
        <v>3788756</v>
      </c>
      <c r="P783" s="60">
        <f>Ugovori_OPULJP3[[#This Row],[Bespovratna sredstva - EU dio - HRK]]/7.5345</f>
        <v>502854.33671776491</v>
      </c>
      <c r="Q783" s="59">
        <f>Ugovori_OPULJP3[[#This Row],[Bespovratna sredstva - Ukupno (EU+Nac) HRK
= Ukupna ugovorena vrijednost bespovratnih sredstava]]*Ugovori_OPULJP3[[#This Row],[STOPA NACIONALNOG SUFINANCIRANJA %]]</f>
        <v>668604</v>
      </c>
      <c r="R783" s="60">
        <f>Ugovori_OPULJP3[[#This Row],[Bespovratna sredstva - Nacionalni dio - HRK]]/7.5345</f>
        <v>88739.000597252627</v>
      </c>
      <c r="S783" s="59">
        <v>4457360</v>
      </c>
      <c r="T783" s="60">
        <f>Ugovori_OPULJP3[[#This Row],[Bespovratna sredstva - Ukupno (EU+Nac) HRK
= Ukupna ugovorena vrijednost bespovratnih sredstava]]/7.5345</f>
        <v>591593.33731501759</v>
      </c>
      <c r="U783" s="59">
        <v>0</v>
      </c>
      <c r="V783" s="60">
        <f>Ugovori_OPULJP3[[#This Row],[Javni doprinos korisnika - HRK]]/7.5345</f>
        <v>0</v>
      </c>
      <c r="W783" s="59">
        <v>0</v>
      </c>
      <c r="X783" s="60">
        <f>Ugovori_OPULJP3[[#This Row],[Privatni doprinos korisnika - HRK]]/7.5345</f>
        <v>0</v>
      </c>
      <c r="Y783" s="61">
        <v>4457360</v>
      </c>
      <c r="Z783" s="62">
        <f>Ugovori_OPULJP3[[#This Row],[UKUPNI PRIHVATLJIVI IZDACI
TOTAL ELIGIBLE EXPENDITURE
= Bespovratna sredstva ukupno + doprinos korisnika
= Ukupni prihvatljivi troškovi
= Ukupna ugovorena vrijednost projekta HRK]]/7.5345</f>
        <v>591593.33731501759</v>
      </c>
      <c r="AA783" s="53" t="s">
        <v>37</v>
      </c>
      <c r="AB783" s="53" t="s">
        <v>34</v>
      </c>
      <c r="AC783" s="52" t="s">
        <v>3157</v>
      </c>
      <c r="AD783" s="52" t="s">
        <v>746</v>
      </c>
    </row>
    <row r="784" spans="1:30" ht="51" customHeight="1" x14ac:dyDescent="0.2">
      <c r="A784" s="50" t="s">
        <v>3158</v>
      </c>
      <c r="B784" s="51" t="s">
        <v>742</v>
      </c>
      <c r="C784" s="52" t="s">
        <v>743</v>
      </c>
      <c r="D784" s="52" t="s">
        <v>3110</v>
      </c>
      <c r="E784" s="66" t="s">
        <v>75</v>
      </c>
      <c r="F784" s="54" t="s">
        <v>1835</v>
      </c>
      <c r="G784" s="54" t="s">
        <v>569</v>
      </c>
      <c r="H784" s="56">
        <v>44007</v>
      </c>
      <c r="I784" s="56">
        <v>44555</v>
      </c>
      <c r="J784" s="57" t="str">
        <f>IF(Ugovori_OPULJP3[[#This Row],[DATUM ZAVRŠETKA OPERACIJE]]&gt;DATE(2024,12,31),"u provedbi","završen")</f>
        <v>završen</v>
      </c>
      <c r="K784" s="55" t="s">
        <v>370</v>
      </c>
      <c r="L784" s="55" t="s">
        <v>370</v>
      </c>
      <c r="M784" s="58">
        <v>0.85</v>
      </c>
      <c r="N784" s="58">
        <v>0.15</v>
      </c>
      <c r="O784" s="59">
        <f>Ugovori_OPULJP3[[#This Row],[Bespovratna sredstva - Ukupno (EU+Nac) HRK
= Ukupna ugovorena vrijednost bespovratnih sredstava]]*Ugovori_OPULJP3[[#This Row],[EU STOPA SUFINANCIRANJA %
EU CO-FINANCING RATE %]]</f>
        <v>789360.82149999996</v>
      </c>
      <c r="P784" s="60">
        <f>Ugovori_OPULJP3[[#This Row],[Bespovratna sredstva - EU dio - HRK]]/7.5345</f>
        <v>104766.18508195633</v>
      </c>
      <c r="Q784" s="59">
        <f>Ugovori_OPULJP3[[#This Row],[Bespovratna sredstva - Ukupno (EU+Nac) HRK
= Ukupna ugovorena vrijednost bespovratnih sredstava]]*Ugovori_OPULJP3[[#This Row],[STOPA NACIONALNOG SUFINANCIRANJA %]]</f>
        <v>139298.96849999999</v>
      </c>
      <c r="R784" s="60">
        <f>Ugovori_OPULJP3[[#This Row],[Bespovratna sredstva - Nacionalni dio - HRK]]/7.5345</f>
        <v>18488.150308580527</v>
      </c>
      <c r="S784" s="59">
        <v>928659.79</v>
      </c>
      <c r="T784" s="60">
        <f>Ugovori_OPULJP3[[#This Row],[Bespovratna sredstva - Ukupno (EU+Nac) HRK
= Ukupna ugovorena vrijednost bespovratnih sredstava]]/7.5345</f>
        <v>123254.33539053686</v>
      </c>
      <c r="U784" s="59">
        <v>0</v>
      </c>
      <c r="V784" s="60">
        <f>Ugovori_OPULJP3[[#This Row],[Javni doprinos korisnika - HRK]]/7.5345</f>
        <v>0</v>
      </c>
      <c r="W784" s="59">
        <v>0</v>
      </c>
      <c r="X784" s="60">
        <f>Ugovori_OPULJP3[[#This Row],[Privatni doprinos korisnika - HRK]]/7.5345</f>
        <v>0</v>
      </c>
      <c r="Y784" s="61">
        <v>928659.79</v>
      </c>
      <c r="Z784" s="62">
        <f>Ugovori_OPULJP3[[#This Row],[UKUPNI PRIHVATLJIVI IZDACI
TOTAL ELIGIBLE EXPENDITURE
= Bespovratna sredstva ukupno + doprinos korisnika
= Ukupni prihvatljivi troškovi
= Ukupna ugovorena vrijednost projekta HRK]]/7.5345</f>
        <v>123254.33539053686</v>
      </c>
      <c r="AA784" s="53" t="s">
        <v>37</v>
      </c>
      <c r="AB784" s="53" t="s">
        <v>34</v>
      </c>
      <c r="AC784" s="52" t="s">
        <v>3159</v>
      </c>
      <c r="AD784" s="52" t="s">
        <v>746</v>
      </c>
    </row>
    <row r="785" spans="1:30" ht="43.5" customHeight="1" x14ac:dyDescent="0.2">
      <c r="A785" s="50" t="s">
        <v>3160</v>
      </c>
      <c r="B785" s="51" t="s">
        <v>742</v>
      </c>
      <c r="C785" s="52" t="s">
        <v>743</v>
      </c>
      <c r="D785" s="52" t="s">
        <v>3110</v>
      </c>
      <c r="E785" s="66" t="s">
        <v>75</v>
      </c>
      <c r="F785" s="54" t="s">
        <v>3161</v>
      </c>
      <c r="G785" s="54" t="s">
        <v>3162</v>
      </c>
      <c r="H785" s="56">
        <v>44000</v>
      </c>
      <c r="I785" s="56">
        <v>44548</v>
      </c>
      <c r="J785" s="57" t="str">
        <f>IF(Ugovori_OPULJP3[[#This Row],[DATUM ZAVRŠETKA OPERACIJE]]&gt;DATE(2024,12,31),"u provedbi","završen")</f>
        <v>završen</v>
      </c>
      <c r="K785" s="55" t="s">
        <v>98</v>
      </c>
      <c r="L785" s="55" t="s">
        <v>98</v>
      </c>
      <c r="M785" s="58">
        <v>0.85</v>
      </c>
      <c r="N785" s="58">
        <v>0.15</v>
      </c>
      <c r="O785" s="59">
        <f>Ugovori_OPULJP3[[#This Row],[Bespovratna sredstva - Ukupno (EU+Nac) HRK
= Ukupna ugovorena vrijednost bespovratnih sredstava]]*Ugovori_OPULJP3[[#This Row],[EU STOPA SUFINANCIRANJA %
EU CO-FINANCING RATE %]]</f>
        <v>1572215.25</v>
      </c>
      <c r="P785" s="60">
        <f>Ugovori_OPULJP3[[#This Row],[Bespovratna sredstva - EU dio - HRK]]/7.5345</f>
        <v>208668.82341230341</v>
      </c>
      <c r="Q785" s="59">
        <f>Ugovori_OPULJP3[[#This Row],[Bespovratna sredstva - Ukupno (EU+Nac) HRK
= Ukupna ugovorena vrijednost bespovratnih sredstava]]*Ugovori_OPULJP3[[#This Row],[STOPA NACIONALNOG SUFINANCIRANJA %]]</f>
        <v>277449.75</v>
      </c>
      <c r="R785" s="60">
        <f>Ugovori_OPULJP3[[#This Row],[Bespovratna sredstva - Nacionalni dio - HRK]]/7.5345</f>
        <v>36823.910013935892</v>
      </c>
      <c r="S785" s="59">
        <v>1849665</v>
      </c>
      <c r="T785" s="60">
        <f>Ugovori_OPULJP3[[#This Row],[Bespovratna sredstva - Ukupno (EU+Nac) HRK
= Ukupna ugovorena vrijednost bespovratnih sredstava]]/7.5345</f>
        <v>245492.73342623928</v>
      </c>
      <c r="U785" s="59">
        <v>0</v>
      </c>
      <c r="V785" s="60">
        <f>Ugovori_OPULJP3[[#This Row],[Javni doprinos korisnika - HRK]]/7.5345</f>
        <v>0</v>
      </c>
      <c r="W785" s="59">
        <v>0</v>
      </c>
      <c r="X785" s="60">
        <f>Ugovori_OPULJP3[[#This Row],[Privatni doprinos korisnika - HRK]]/7.5345</f>
        <v>0</v>
      </c>
      <c r="Y785" s="61">
        <v>1849665</v>
      </c>
      <c r="Z785" s="62">
        <f>Ugovori_OPULJP3[[#This Row],[UKUPNI PRIHVATLJIVI IZDACI
TOTAL ELIGIBLE EXPENDITURE
= Bespovratna sredstva ukupno + doprinos korisnika
= Ukupni prihvatljivi troškovi
= Ukupna ugovorena vrijednost projekta HRK]]/7.5345</f>
        <v>245492.73342623928</v>
      </c>
      <c r="AA785" s="53" t="s">
        <v>37</v>
      </c>
      <c r="AB785" s="53" t="s">
        <v>34</v>
      </c>
      <c r="AC785" s="52" t="s">
        <v>3163</v>
      </c>
      <c r="AD785" s="52" t="s">
        <v>746</v>
      </c>
    </row>
    <row r="786" spans="1:30" ht="51" customHeight="1" x14ac:dyDescent="0.2">
      <c r="A786" s="50" t="s">
        <v>3164</v>
      </c>
      <c r="B786" s="51" t="s">
        <v>742</v>
      </c>
      <c r="C786" s="52" t="s">
        <v>743</v>
      </c>
      <c r="D786" s="52" t="s">
        <v>3110</v>
      </c>
      <c r="E786" s="66" t="s">
        <v>75</v>
      </c>
      <c r="F786" s="54" t="s">
        <v>3165</v>
      </c>
      <c r="G786" s="54" t="s">
        <v>1285</v>
      </c>
      <c r="H786" s="56">
        <v>44000</v>
      </c>
      <c r="I786" s="56">
        <v>44457</v>
      </c>
      <c r="J786" s="57" t="str">
        <f>IF(Ugovori_OPULJP3[[#This Row],[DATUM ZAVRŠETKA OPERACIJE]]&gt;DATE(2024,12,31),"u provedbi","završen")</f>
        <v>završen</v>
      </c>
      <c r="K786" s="55" t="s">
        <v>93</v>
      </c>
      <c r="L786" s="55" t="s">
        <v>93</v>
      </c>
      <c r="M786" s="58">
        <v>0.85</v>
      </c>
      <c r="N786" s="58">
        <v>0.15</v>
      </c>
      <c r="O786" s="59">
        <f>Ugovori_OPULJP3[[#This Row],[Bespovratna sredstva - Ukupno (EU+Nac) HRK
= Ukupna ugovorena vrijednost bespovratnih sredstava]]*Ugovori_OPULJP3[[#This Row],[EU STOPA SUFINANCIRANJA %
EU CO-FINANCING RATE %]]</f>
        <v>1634414.8499999999</v>
      </c>
      <c r="P786" s="60">
        <f>Ugovori_OPULJP3[[#This Row],[Bespovratna sredstva - EU dio - HRK]]/7.5345</f>
        <v>216924.12900656974</v>
      </c>
      <c r="Q786" s="59">
        <f>Ugovori_OPULJP3[[#This Row],[Bespovratna sredstva - Ukupno (EU+Nac) HRK
= Ukupna ugovorena vrijednost bespovratnih sredstava]]*Ugovori_OPULJP3[[#This Row],[STOPA NACIONALNOG SUFINANCIRANJA %]]</f>
        <v>288426.14999999997</v>
      </c>
      <c r="R786" s="60">
        <f>Ugovori_OPULJP3[[#This Row],[Bespovratna sredstva - Nacionalni dio - HRK]]/7.5345</f>
        <v>38280.728648218188</v>
      </c>
      <c r="S786" s="59">
        <v>1922841</v>
      </c>
      <c r="T786" s="60">
        <f>Ugovori_OPULJP3[[#This Row],[Bespovratna sredstva - Ukupno (EU+Nac) HRK
= Ukupna ugovorena vrijednost bespovratnih sredstava]]/7.5345</f>
        <v>255204.85765478795</v>
      </c>
      <c r="U786" s="59">
        <v>0</v>
      </c>
      <c r="V786" s="60">
        <f>Ugovori_OPULJP3[[#This Row],[Javni doprinos korisnika - HRK]]/7.5345</f>
        <v>0</v>
      </c>
      <c r="W786" s="59">
        <v>0</v>
      </c>
      <c r="X786" s="60">
        <f>Ugovori_OPULJP3[[#This Row],[Privatni doprinos korisnika - HRK]]/7.5345</f>
        <v>0</v>
      </c>
      <c r="Y786" s="61">
        <v>1922841</v>
      </c>
      <c r="Z786" s="62">
        <f>Ugovori_OPULJP3[[#This Row],[UKUPNI PRIHVATLJIVI IZDACI
TOTAL ELIGIBLE EXPENDITURE
= Bespovratna sredstva ukupno + doprinos korisnika
= Ukupni prihvatljivi troškovi
= Ukupna ugovorena vrijednost projekta HRK]]/7.5345</f>
        <v>255204.85765478795</v>
      </c>
      <c r="AA786" s="53" t="s">
        <v>37</v>
      </c>
      <c r="AB786" s="53" t="s">
        <v>34</v>
      </c>
      <c r="AC786" s="52" t="s">
        <v>3166</v>
      </c>
      <c r="AD786" s="52" t="s">
        <v>746</v>
      </c>
    </row>
    <row r="787" spans="1:30" ht="51" customHeight="1" x14ac:dyDescent="0.2">
      <c r="A787" s="50" t="s">
        <v>3167</v>
      </c>
      <c r="B787" s="51" t="s">
        <v>742</v>
      </c>
      <c r="C787" s="52" t="s">
        <v>743</v>
      </c>
      <c r="D787" s="52" t="s">
        <v>3110</v>
      </c>
      <c r="E787" s="66" t="s">
        <v>75</v>
      </c>
      <c r="F787" s="54" t="s">
        <v>3168</v>
      </c>
      <c r="G787" s="71" t="s">
        <v>3169</v>
      </c>
      <c r="H787" s="56">
        <v>44000</v>
      </c>
      <c r="I787" s="56">
        <v>44469</v>
      </c>
      <c r="J787" s="57" t="str">
        <f>IF(Ugovori_OPULJP3[[#This Row],[DATUM ZAVRŠETKA OPERACIJE]]&gt;DATE(2024,12,31),"u provedbi","završen")</f>
        <v>završen</v>
      </c>
      <c r="K787" s="55" t="s">
        <v>88</v>
      </c>
      <c r="L787" s="55" t="s">
        <v>83</v>
      </c>
      <c r="M787" s="58">
        <v>0.85</v>
      </c>
      <c r="N787" s="58">
        <v>0.15</v>
      </c>
      <c r="O787" s="59">
        <f>Ugovori_OPULJP3[[#This Row],[Bespovratna sredstva - Ukupno (EU+Nac) HRK
= Ukupna ugovorena vrijednost bespovratnih sredstava]]*Ugovori_OPULJP3[[#This Row],[EU STOPA SUFINANCIRANJA %
EU CO-FINANCING RATE %]]</f>
        <v>1026169.0704999999</v>
      </c>
      <c r="P787" s="60">
        <f>Ugovori_OPULJP3[[#This Row],[Bespovratna sredstva - EU dio - HRK]]/7.5345</f>
        <v>136196.04094498637</v>
      </c>
      <c r="Q787" s="59">
        <f>Ugovori_OPULJP3[[#This Row],[Bespovratna sredstva - Ukupno (EU+Nac) HRK
= Ukupna ugovorena vrijednost bespovratnih sredstava]]*Ugovori_OPULJP3[[#This Row],[STOPA NACIONALNOG SUFINANCIRANJA %]]</f>
        <v>181088.65949999998</v>
      </c>
      <c r="R787" s="60">
        <f>Ugovori_OPULJP3[[#This Row],[Bespovratna sredstva - Nacionalni dio - HRK]]/7.5345</f>
        <v>24034.595460879947</v>
      </c>
      <c r="S787" s="59">
        <v>1207257.73</v>
      </c>
      <c r="T787" s="60">
        <f>Ugovori_OPULJP3[[#This Row],[Bespovratna sredstva - Ukupno (EU+Nac) HRK
= Ukupna ugovorena vrijednost bespovratnih sredstava]]/7.5345</f>
        <v>160230.63640586633</v>
      </c>
      <c r="U787" s="59">
        <v>0</v>
      </c>
      <c r="V787" s="60">
        <f>Ugovori_OPULJP3[[#This Row],[Javni doprinos korisnika - HRK]]/7.5345</f>
        <v>0</v>
      </c>
      <c r="W787" s="59">
        <v>0</v>
      </c>
      <c r="X787" s="60">
        <f>Ugovori_OPULJP3[[#This Row],[Privatni doprinos korisnika - HRK]]/7.5345</f>
        <v>0</v>
      </c>
      <c r="Y787" s="61">
        <v>1207257.73</v>
      </c>
      <c r="Z787" s="62">
        <f>Ugovori_OPULJP3[[#This Row],[UKUPNI PRIHVATLJIVI IZDACI
TOTAL ELIGIBLE EXPENDITURE
= Bespovratna sredstva ukupno + doprinos korisnika
= Ukupni prihvatljivi troškovi
= Ukupna ugovorena vrijednost projekta HRK]]/7.5345</f>
        <v>160230.63640586633</v>
      </c>
      <c r="AA787" s="53" t="s">
        <v>37</v>
      </c>
      <c r="AB787" s="53" t="s">
        <v>34</v>
      </c>
      <c r="AC787" s="52" t="s">
        <v>3170</v>
      </c>
      <c r="AD787" s="52" t="s">
        <v>746</v>
      </c>
    </row>
    <row r="788" spans="1:30" ht="51" customHeight="1" x14ac:dyDescent="0.2">
      <c r="A788" s="50" t="s">
        <v>3171</v>
      </c>
      <c r="B788" s="51" t="s">
        <v>742</v>
      </c>
      <c r="C788" s="52" t="s">
        <v>743</v>
      </c>
      <c r="D788" s="52" t="s">
        <v>3110</v>
      </c>
      <c r="E788" s="66" t="s">
        <v>75</v>
      </c>
      <c r="F788" s="54" t="s">
        <v>3172</v>
      </c>
      <c r="G788" s="54" t="s">
        <v>3173</v>
      </c>
      <c r="H788" s="56">
        <v>44127</v>
      </c>
      <c r="I788" s="56">
        <v>44674</v>
      </c>
      <c r="J788" s="57" t="str">
        <f>IF(Ugovori_OPULJP3[[#This Row],[DATUM ZAVRŠETKA OPERACIJE]]&gt;DATE(2024,12,31),"u provedbi","završen")</f>
        <v>završen</v>
      </c>
      <c r="K788" s="55" t="s">
        <v>83</v>
      </c>
      <c r="L788" s="55" t="s">
        <v>83</v>
      </c>
      <c r="M788" s="58">
        <v>0.85</v>
      </c>
      <c r="N788" s="58">
        <v>0.15</v>
      </c>
      <c r="O788" s="59">
        <f>Ugovori_OPULJP3[[#This Row],[Bespovratna sredstva - Ukupno (EU+Nac) HRK
= Ukupna ugovorena vrijednost bespovratnih sredstava]]*Ugovori_OPULJP3[[#This Row],[EU STOPA SUFINANCIRANJA %
EU CO-FINANCING RATE %]]</f>
        <v>394680.41500000004</v>
      </c>
      <c r="P788" s="60">
        <f>Ugovori_OPULJP3[[#This Row],[Bespovratna sredstva - EU dio - HRK]]/7.5345</f>
        <v>52383.093105050102</v>
      </c>
      <c r="Q788" s="59">
        <f>Ugovori_OPULJP3[[#This Row],[Bespovratna sredstva - Ukupno (EU+Nac) HRK
= Ukupna ugovorena vrijednost bespovratnih sredstava]]*Ugovori_OPULJP3[[#This Row],[STOPA NACIONALNOG SUFINANCIRANJA %]]</f>
        <v>69649.485000000001</v>
      </c>
      <c r="R788" s="60">
        <f>Ugovori_OPULJP3[[#This Row],[Bespovratna sredstva - Nacionalni dio - HRK]]/7.5345</f>
        <v>9244.0752538323704</v>
      </c>
      <c r="S788" s="59">
        <v>464329.9</v>
      </c>
      <c r="T788" s="60">
        <f>Ugovori_OPULJP3[[#This Row],[Bespovratna sredstva - Ukupno (EU+Nac) HRK
= Ukupna ugovorena vrijednost bespovratnih sredstava]]/7.5345</f>
        <v>61627.168358882474</v>
      </c>
      <c r="U788" s="59">
        <v>0</v>
      </c>
      <c r="V788" s="60">
        <f>Ugovori_OPULJP3[[#This Row],[Javni doprinos korisnika - HRK]]/7.5345</f>
        <v>0</v>
      </c>
      <c r="W788" s="59">
        <v>0</v>
      </c>
      <c r="X788" s="60">
        <f>Ugovori_OPULJP3[[#This Row],[Privatni doprinos korisnika - HRK]]/7.5345</f>
        <v>0</v>
      </c>
      <c r="Y788" s="61">
        <v>464329.9</v>
      </c>
      <c r="Z788" s="62">
        <f>Ugovori_OPULJP3[[#This Row],[UKUPNI PRIHVATLJIVI IZDACI
TOTAL ELIGIBLE EXPENDITURE
= Bespovratna sredstva ukupno + doprinos korisnika
= Ukupni prihvatljivi troškovi
= Ukupna ugovorena vrijednost projekta HRK]]/7.5345</f>
        <v>61627.168358882474</v>
      </c>
      <c r="AA788" s="53" t="s">
        <v>37</v>
      </c>
      <c r="AB788" s="53" t="s">
        <v>34</v>
      </c>
      <c r="AC788" s="52" t="s">
        <v>3174</v>
      </c>
      <c r="AD788" s="52" t="s">
        <v>746</v>
      </c>
    </row>
    <row r="789" spans="1:30" ht="51" customHeight="1" x14ac:dyDescent="0.2">
      <c r="A789" s="50" t="s">
        <v>3175</v>
      </c>
      <c r="B789" s="51" t="s">
        <v>742</v>
      </c>
      <c r="C789" s="52" t="s">
        <v>743</v>
      </c>
      <c r="D789" s="52" t="s">
        <v>3110</v>
      </c>
      <c r="E789" s="66" t="s">
        <v>75</v>
      </c>
      <c r="F789" s="54" t="s">
        <v>3176</v>
      </c>
      <c r="G789" s="54" t="s">
        <v>3033</v>
      </c>
      <c r="H789" s="56">
        <v>44021</v>
      </c>
      <c r="I789" s="56">
        <v>44570</v>
      </c>
      <c r="J789" s="57" t="str">
        <f>IF(Ugovori_OPULJP3[[#This Row],[DATUM ZAVRŠETKA OPERACIJE]]&gt;DATE(2024,12,31),"u provedbi","završen")</f>
        <v>završen</v>
      </c>
      <c r="K789" s="55" t="s">
        <v>424</v>
      </c>
      <c r="L789" s="55" t="s">
        <v>424</v>
      </c>
      <c r="M789" s="58">
        <v>0.85</v>
      </c>
      <c r="N789" s="58">
        <v>0.15</v>
      </c>
      <c r="O789" s="59">
        <f>Ugovori_OPULJP3[[#This Row],[Bespovratna sredstva - Ukupno (EU+Nac) HRK
= Ukupna ugovorena vrijednost bespovratnih sredstava]]*Ugovori_OPULJP3[[#This Row],[EU STOPA SUFINANCIRANJA %
EU CO-FINANCING RATE %]]</f>
        <v>394680.41500000004</v>
      </c>
      <c r="P789" s="60">
        <f>Ugovori_OPULJP3[[#This Row],[Bespovratna sredstva - EU dio - HRK]]/7.5345</f>
        <v>52383.093105050102</v>
      </c>
      <c r="Q789" s="59">
        <f>Ugovori_OPULJP3[[#This Row],[Bespovratna sredstva - Ukupno (EU+Nac) HRK
= Ukupna ugovorena vrijednost bespovratnih sredstava]]*Ugovori_OPULJP3[[#This Row],[STOPA NACIONALNOG SUFINANCIRANJA %]]</f>
        <v>69649.485000000001</v>
      </c>
      <c r="R789" s="60">
        <f>Ugovori_OPULJP3[[#This Row],[Bespovratna sredstva - Nacionalni dio - HRK]]/7.5345</f>
        <v>9244.0752538323704</v>
      </c>
      <c r="S789" s="59">
        <v>464329.9</v>
      </c>
      <c r="T789" s="60">
        <f>Ugovori_OPULJP3[[#This Row],[Bespovratna sredstva - Ukupno (EU+Nac) HRK
= Ukupna ugovorena vrijednost bespovratnih sredstava]]/7.5345</f>
        <v>61627.168358882474</v>
      </c>
      <c r="U789" s="59">
        <v>0</v>
      </c>
      <c r="V789" s="60">
        <f>Ugovori_OPULJP3[[#This Row],[Javni doprinos korisnika - HRK]]/7.5345</f>
        <v>0</v>
      </c>
      <c r="W789" s="59">
        <v>0</v>
      </c>
      <c r="X789" s="60">
        <f>Ugovori_OPULJP3[[#This Row],[Privatni doprinos korisnika - HRK]]/7.5345</f>
        <v>0</v>
      </c>
      <c r="Y789" s="61">
        <v>464329.9</v>
      </c>
      <c r="Z789" s="62">
        <f>Ugovori_OPULJP3[[#This Row],[UKUPNI PRIHVATLJIVI IZDACI
TOTAL ELIGIBLE EXPENDITURE
= Bespovratna sredstva ukupno + doprinos korisnika
= Ukupni prihvatljivi troškovi
= Ukupna ugovorena vrijednost projekta HRK]]/7.5345</f>
        <v>61627.168358882474</v>
      </c>
      <c r="AA789" s="53" t="s">
        <v>37</v>
      </c>
      <c r="AB789" s="53" t="s">
        <v>34</v>
      </c>
      <c r="AC789" s="52" t="s">
        <v>3177</v>
      </c>
      <c r="AD789" s="52" t="s">
        <v>746</v>
      </c>
    </row>
    <row r="790" spans="1:30" ht="51" customHeight="1" x14ac:dyDescent="0.2">
      <c r="A790" s="50" t="s">
        <v>3178</v>
      </c>
      <c r="B790" s="51" t="s">
        <v>742</v>
      </c>
      <c r="C790" s="52" t="s">
        <v>743</v>
      </c>
      <c r="D790" s="52" t="s">
        <v>3110</v>
      </c>
      <c r="E790" s="66" t="s">
        <v>75</v>
      </c>
      <c r="F790" s="54" t="s">
        <v>3179</v>
      </c>
      <c r="G790" s="54" t="s">
        <v>3180</v>
      </c>
      <c r="H790" s="56">
        <v>44019</v>
      </c>
      <c r="I790" s="56">
        <v>44568</v>
      </c>
      <c r="J790" s="57" t="str">
        <f>IF(Ugovori_OPULJP3[[#This Row],[DATUM ZAVRŠETKA OPERACIJE]]&gt;DATE(2024,12,31),"u provedbi","završen")</f>
        <v>završen</v>
      </c>
      <c r="K790" s="55" t="s">
        <v>83</v>
      </c>
      <c r="L790" s="55" t="s">
        <v>83</v>
      </c>
      <c r="M790" s="58">
        <v>0.85</v>
      </c>
      <c r="N790" s="58">
        <v>0.15</v>
      </c>
      <c r="O790" s="59">
        <f>Ugovori_OPULJP3[[#This Row],[Bespovratna sredstva - Ukupno (EU+Nac) HRK
= Ukupna ugovorena vrijednost bespovratnih sredstava]]*Ugovori_OPULJP3[[#This Row],[EU STOPA SUFINANCIRANJA %
EU CO-FINANCING RATE %]]</f>
        <v>394680.41500000004</v>
      </c>
      <c r="P790" s="60">
        <f>Ugovori_OPULJP3[[#This Row],[Bespovratna sredstva - EU dio - HRK]]/7.5345</f>
        <v>52383.093105050102</v>
      </c>
      <c r="Q790" s="59">
        <f>Ugovori_OPULJP3[[#This Row],[Bespovratna sredstva - Ukupno (EU+Nac) HRK
= Ukupna ugovorena vrijednost bespovratnih sredstava]]*Ugovori_OPULJP3[[#This Row],[STOPA NACIONALNOG SUFINANCIRANJA %]]</f>
        <v>69649.485000000001</v>
      </c>
      <c r="R790" s="60">
        <f>Ugovori_OPULJP3[[#This Row],[Bespovratna sredstva - Nacionalni dio - HRK]]/7.5345</f>
        <v>9244.0752538323704</v>
      </c>
      <c r="S790" s="59">
        <v>464329.9</v>
      </c>
      <c r="T790" s="60">
        <f>Ugovori_OPULJP3[[#This Row],[Bespovratna sredstva - Ukupno (EU+Nac) HRK
= Ukupna ugovorena vrijednost bespovratnih sredstava]]/7.5345</f>
        <v>61627.168358882474</v>
      </c>
      <c r="U790" s="59">
        <v>0</v>
      </c>
      <c r="V790" s="60">
        <f>Ugovori_OPULJP3[[#This Row],[Javni doprinos korisnika - HRK]]/7.5345</f>
        <v>0</v>
      </c>
      <c r="W790" s="59">
        <v>0</v>
      </c>
      <c r="X790" s="60">
        <f>Ugovori_OPULJP3[[#This Row],[Privatni doprinos korisnika - HRK]]/7.5345</f>
        <v>0</v>
      </c>
      <c r="Y790" s="61">
        <v>464329.9</v>
      </c>
      <c r="Z790" s="62">
        <f>Ugovori_OPULJP3[[#This Row],[UKUPNI PRIHVATLJIVI IZDACI
TOTAL ELIGIBLE EXPENDITURE
= Bespovratna sredstva ukupno + doprinos korisnika
= Ukupni prihvatljivi troškovi
= Ukupna ugovorena vrijednost projekta HRK]]/7.5345</f>
        <v>61627.168358882474</v>
      </c>
      <c r="AA790" s="53" t="s">
        <v>37</v>
      </c>
      <c r="AB790" s="53" t="s">
        <v>34</v>
      </c>
      <c r="AC790" s="52" t="s">
        <v>3181</v>
      </c>
      <c r="AD790" s="52" t="s">
        <v>746</v>
      </c>
    </row>
    <row r="791" spans="1:30" ht="51" customHeight="1" x14ac:dyDescent="0.2">
      <c r="A791" s="50" t="s">
        <v>3182</v>
      </c>
      <c r="B791" s="51" t="s">
        <v>742</v>
      </c>
      <c r="C791" s="52" t="s">
        <v>743</v>
      </c>
      <c r="D791" s="52" t="s">
        <v>3110</v>
      </c>
      <c r="E791" s="66" t="s">
        <v>75</v>
      </c>
      <c r="F791" s="54" t="s">
        <v>1948</v>
      </c>
      <c r="G791" s="54" t="s">
        <v>3183</v>
      </c>
      <c r="H791" s="56">
        <v>44000</v>
      </c>
      <c r="I791" s="56">
        <v>44548</v>
      </c>
      <c r="J791" s="57" t="str">
        <f>IF(Ugovori_OPULJP3[[#This Row],[DATUM ZAVRŠETKA OPERACIJE]]&gt;DATE(2024,12,31),"u provedbi","završen")</f>
        <v>završen</v>
      </c>
      <c r="K791" s="55" t="s">
        <v>36</v>
      </c>
      <c r="L791" s="55" t="s">
        <v>36</v>
      </c>
      <c r="M791" s="58">
        <v>0.85</v>
      </c>
      <c r="N791" s="58">
        <v>0.15</v>
      </c>
      <c r="O791" s="59">
        <f>Ugovori_OPULJP3[[#This Row],[Bespovratna sredstva - Ukupno (EU+Nac) HRK
= Ukupna ugovorena vrijednost bespovratnih sredstava]]*Ugovori_OPULJP3[[#This Row],[EU STOPA SUFINANCIRANJA %
EU CO-FINANCING RATE %]]</f>
        <v>789360.82149999996</v>
      </c>
      <c r="P791" s="60">
        <f>Ugovori_OPULJP3[[#This Row],[Bespovratna sredstva - EU dio - HRK]]/7.5345</f>
        <v>104766.18508195633</v>
      </c>
      <c r="Q791" s="59">
        <f>Ugovori_OPULJP3[[#This Row],[Bespovratna sredstva - Ukupno (EU+Nac) HRK
= Ukupna ugovorena vrijednost bespovratnih sredstava]]*Ugovori_OPULJP3[[#This Row],[STOPA NACIONALNOG SUFINANCIRANJA %]]</f>
        <v>139298.96849999999</v>
      </c>
      <c r="R791" s="60">
        <f>Ugovori_OPULJP3[[#This Row],[Bespovratna sredstva - Nacionalni dio - HRK]]/7.5345</f>
        <v>18488.150308580527</v>
      </c>
      <c r="S791" s="59">
        <v>928659.79</v>
      </c>
      <c r="T791" s="60">
        <f>Ugovori_OPULJP3[[#This Row],[Bespovratna sredstva - Ukupno (EU+Nac) HRK
= Ukupna ugovorena vrijednost bespovratnih sredstava]]/7.5345</f>
        <v>123254.33539053686</v>
      </c>
      <c r="U791" s="59">
        <v>0</v>
      </c>
      <c r="V791" s="60">
        <f>Ugovori_OPULJP3[[#This Row],[Javni doprinos korisnika - HRK]]/7.5345</f>
        <v>0</v>
      </c>
      <c r="W791" s="59">
        <v>0</v>
      </c>
      <c r="X791" s="60">
        <f>Ugovori_OPULJP3[[#This Row],[Privatni doprinos korisnika - HRK]]/7.5345</f>
        <v>0</v>
      </c>
      <c r="Y791" s="61">
        <v>928659.79</v>
      </c>
      <c r="Z791" s="62">
        <f>Ugovori_OPULJP3[[#This Row],[UKUPNI PRIHVATLJIVI IZDACI
TOTAL ELIGIBLE EXPENDITURE
= Bespovratna sredstva ukupno + doprinos korisnika
= Ukupni prihvatljivi troškovi
= Ukupna ugovorena vrijednost projekta HRK]]/7.5345</f>
        <v>123254.33539053686</v>
      </c>
      <c r="AA791" s="53" t="s">
        <v>37</v>
      </c>
      <c r="AB791" s="53" t="s">
        <v>34</v>
      </c>
      <c r="AC791" s="52" t="s">
        <v>3184</v>
      </c>
      <c r="AD791" s="52" t="s">
        <v>746</v>
      </c>
    </row>
    <row r="792" spans="1:30" ht="51" customHeight="1" x14ac:dyDescent="0.2">
      <c r="A792" s="50" t="s">
        <v>3185</v>
      </c>
      <c r="B792" s="51" t="s">
        <v>742</v>
      </c>
      <c r="C792" s="52" t="s">
        <v>743</v>
      </c>
      <c r="D792" s="52" t="s">
        <v>3110</v>
      </c>
      <c r="E792" s="66" t="s">
        <v>75</v>
      </c>
      <c r="F792" s="54" t="s">
        <v>3186</v>
      </c>
      <c r="G792" s="54" t="s">
        <v>3187</v>
      </c>
      <c r="H792" s="56">
        <v>44022</v>
      </c>
      <c r="I792" s="56">
        <v>44571</v>
      </c>
      <c r="J792" s="57" t="str">
        <f>IF(Ugovori_OPULJP3[[#This Row],[DATUM ZAVRŠETKA OPERACIJE]]&gt;DATE(2024,12,31),"u provedbi","završen")</f>
        <v>završen</v>
      </c>
      <c r="K792" s="55" t="s">
        <v>83</v>
      </c>
      <c r="L792" s="55" t="s">
        <v>83</v>
      </c>
      <c r="M792" s="58">
        <v>0.85</v>
      </c>
      <c r="N792" s="58">
        <v>0.15</v>
      </c>
      <c r="O792" s="59">
        <f>Ugovori_OPULJP3[[#This Row],[Bespovratna sredstva - Ukupno (EU+Nac) HRK
= Ukupna ugovorena vrijednost bespovratnih sredstava]]*Ugovori_OPULJP3[[#This Row],[EU STOPA SUFINANCIRANJA %
EU CO-FINANCING RATE %]]</f>
        <v>552552.58100000001</v>
      </c>
      <c r="P792" s="60">
        <f>Ugovori_OPULJP3[[#This Row],[Bespovratna sredstva - EU dio - HRK]]/7.5345</f>
        <v>73336.330347070136</v>
      </c>
      <c r="Q792" s="59">
        <f>Ugovori_OPULJP3[[#This Row],[Bespovratna sredstva - Ukupno (EU+Nac) HRK
= Ukupna ugovorena vrijednost bespovratnih sredstava]]*Ugovori_OPULJP3[[#This Row],[STOPA NACIONALNOG SUFINANCIRANJA %]]</f>
        <v>97509.278999999995</v>
      </c>
      <c r="R792" s="60">
        <f>Ugovori_OPULJP3[[#This Row],[Bespovratna sredstva - Nacionalni dio - HRK]]/7.5345</f>
        <v>12941.705355365319</v>
      </c>
      <c r="S792" s="59">
        <v>650061.86</v>
      </c>
      <c r="T792" s="60">
        <f>Ugovori_OPULJP3[[#This Row],[Bespovratna sredstva - Ukupno (EU+Nac) HRK
= Ukupna ugovorena vrijednost bespovratnih sredstava]]/7.5345</f>
        <v>86278.03570243546</v>
      </c>
      <c r="U792" s="59">
        <v>0</v>
      </c>
      <c r="V792" s="60">
        <f>Ugovori_OPULJP3[[#This Row],[Javni doprinos korisnika - HRK]]/7.5345</f>
        <v>0</v>
      </c>
      <c r="W792" s="59">
        <v>0</v>
      </c>
      <c r="X792" s="60">
        <f>Ugovori_OPULJP3[[#This Row],[Privatni doprinos korisnika - HRK]]/7.5345</f>
        <v>0</v>
      </c>
      <c r="Y792" s="61">
        <v>650061.86</v>
      </c>
      <c r="Z792" s="62">
        <f>Ugovori_OPULJP3[[#This Row],[UKUPNI PRIHVATLJIVI IZDACI
TOTAL ELIGIBLE EXPENDITURE
= Bespovratna sredstva ukupno + doprinos korisnika
= Ukupni prihvatljivi troškovi
= Ukupna ugovorena vrijednost projekta HRK]]/7.5345</f>
        <v>86278.03570243546</v>
      </c>
      <c r="AA792" s="53" t="s">
        <v>37</v>
      </c>
      <c r="AB792" s="53" t="s">
        <v>34</v>
      </c>
      <c r="AC792" s="52" t="s">
        <v>3188</v>
      </c>
      <c r="AD792" s="52" t="s">
        <v>746</v>
      </c>
    </row>
    <row r="793" spans="1:30" ht="51" customHeight="1" x14ac:dyDescent="0.2">
      <c r="A793" s="50" t="s">
        <v>3189</v>
      </c>
      <c r="B793" s="51" t="s">
        <v>742</v>
      </c>
      <c r="C793" s="52" t="s">
        <v>743</v>
      </c>
      <c r="D793" s="52" t="s">
        <v>3110</v>
      </c>
      <c r="E793" s="66" t="s">
        <v>75</v>
      </c>
      <c r="F793" s="54" t="s">
        <v>3190</v>
      </c>
      <c r="G793" s="54" t="s">
        <v>1205</v>
      </c>
      <c r="H793" s="56">
        <v>44000</v>
      </c>
      <c r="I793" s="56">
        <v>44548</v>
      </c>
      <c r="J793" s="57" t="str">
        <f>IF(Ugovori_OPULJP3[[#This Row],[DATUM ZAVRŠETKA OPERACIJE]]&gt;DATE(2024,12,31),"u provedbi","završen")</f>
        <v>završen</v>
      </c>
      <c r="K793" s="55" t="s">
        <v>88</v>
      </c>
      <c r="L793" s="55" t="s">
        <v>83</v>
      </c>
      <c r="M793" s="58">
        <v>0.85</v>
      </c>
      <c r="N793" s="58">
        <v>0.15</v>
      </c>
      <c r="O793" s="59">
        <f>Ugovori_OPULJP3[[#This Row],[Bespovratna sredstva - Ukupno (EU+Nac) HRK
= Ukupna ugovorena vrijednost bespovratnih sredstava]]*Ugovori_OPULJP3[[#This Row],[EU STOPA SUFINANCIRANJA %
EU CO-FINANCING RATE %]]</f>
        <v>1526345</v>
      </c>
      <c r="P793" s="60">
        <f>Ugovori_OPULJP3[[#This Row],[Bespovratna sredstva - EU dio - HRK]]/7.5345</f>
        <v>202580.79500962238</v>
      </c>
      <c r="Q793" s="59">
        <f>Ugovori_OPULJP3[[#This Row],[Bespovratna sredstva - Ukupno (EU+Nac) HRK
= Ukupna ugovorena vrijednost bespovratnih sredstava]]*Ugovori_OPULJP3[[#This Row],[STOPA NACIONALNOG SUFINANCIRANJA %]]</f>
        <v>269355</v>
      </c>
      <c r="R793" s="60">
        <f>Ugovori_OPULJP3[[#This Row],[Bespovratna sredstva - Nacionalni dio - HRK]]/7.5345</f>
        <v>35749.552060521601</v>
      </c>
      <c r="S793" s="59">
        <v>1795700</v>
      </c>
      <c r="T793" s="60">
        <f>Ugovori_OPULJP3[[#This Row],[Bespovratna sredstva - Ukupno (EU+Nac) HRK
= Ukupna ugovorena vrijednost bespovratnih sredstava]]/7.5345</f>
        <v>238330.34707014399</v>
      </c>
      <c r="U793" s="59">
        <v>0</v>
      </c>
      <c r="V793" s="60">
        <f>Ugovori_OPULJP3[[#This Row],[Javni doprinos korisnika - HRK]]/7.5345</f>
        <v>0</v>
      </c>
      <c r="W793" s="59">
        <v>0</v>
      </c>
      <c r="X793" s="60">
        <f>Ugovori_OPULJP3[[#This Row],[Privatni doprinos korisnika - HRK]]/7.5345</f>
        <v>0</v>
      </c>
      <c r="Y793" s="61">
        <v>1795700</v>
      </c>
      <c r="Z793" s="62">
        <f>Ugovori_OPULJP3[[#This Row],[UKUPNI PRIHVATLJIVI IZDACI
TOTAL ELIGIBLE EXPENDITURE
= Bespovratna sredstva ukupno + doprinos korisnika
= Ukupni prihvatljivi troškovi
= Ukupna ugovorena vrijednost projekta HRK]]/7.5345</f>
        <v>238330.34707014399</v>
      </c>
      <c r="AA793" s="53" t="s">
        <v>37</v>
      </c>
      <c r="AB793" s="53" t="s">
        <v>34</v>
      </c>
      <c r="AC793" s="52" t="s">
        <v>3184</v>
      </c>
      <c r="AD793" s="52" t="s">
        <v>746</v>
      </c>
    </row>
    <row r="794" spans="1:30" ht="51" customHeight="1" x14ac:dyDescent="0.2">
      <c r="A794" s="50" t="s">
        <v>3191</v>
      </c>
      <c r="B794" s="51" t="s">
        <v>742</v>
      </c>
      <c r="C794" s="52" t="s">
        <v>743</v>
      </c>
      <c r="D794" s="52" t="s">
        <v>3110</v>
      </c>
      <c r="E794" s="66" t="s">
        <v>75</v>
      </c>
      <c r="F794" s="54" t="s">
        <v>3192</v>
      </c>
      <c r="G794" s="54" t="s">
        <v>3193</v>
      </c>
      <c r="H794" s="56">
        <v>44007</v>
      </c>
      <c r="I794" s="56">
        <v>44555</v>
      </c>
      <c r="J794" s="57" t="str">
        <f>IF(Ugovori_OPULJP3[[#This Row],[DATUM ZAVRŠETKA OPERACIJE]]&gt;DATE(2024,12,31),"u provedbi","završen")</f>
        <v>završen</v>
      </c>
      <c r="K794" s="55" t="s">
        <v>370</v>
      </c>
      <c r="L794" s="55" t="s">
        <v>370</v>
      </c>
      <c r="M794" s="58">
        <v>0.85</v>
      </c>
      <c r="N794" s="58">
        <v>0.15</v>
      </c>
      <c r="O794" s="59">
        <f>Ugovori_OPULJP3[[#This Row],[Bespovratna sredstva - Ukupno (EU+Nac) HRK
= Ukupna ugovorena vrijednost bespovratnih sredstava]]*Ugovori_OPULJP3[[#This Row],[EU STOPA SUFINANCIRANJA %
EU CO-FINANCING RATE %]]</f>
        <v>552552.58100000001</v>
      </c>
      <c r="P794" s="60">
        <f>Ugovori_OPULJP3[[#This Row],[Bespovratna sredstva - EU dio - HRK]]/7.5345</f>
        <v>73336.330347070136</v>
      </c>
      <c r="Q794" s="59">
        <f>Ugovori_OPULJP3[[#This Row],[Bespovratna sredstva - Ukupno (EU+Nac) HRK
= Ukupna ugovorena vrijednost bespovratnih sredstava]]*Ugovori_OPULJP3[[#This Row],[STOPA NACIONALNOG SUFINANCIRANJA %]]</f>
        <v>97509.278999999995</v>
      </c>
      <c r="R794" s="60">
        <f>Ugovori_OPULJP3[[#This Row],[Bespovratna sredstva - Nacionalni dio - HRK]]/7.5345</f>
        <v>12941.705355365319</v>
      </c>
      <c r="S794" s="59">
        <v>650061.86</v>
      </c>
      <c r="T794" s="60">
        <f>Ugovori_OPULJP3[[#This Row],[Bespovratna sredstva - Ukupno (EU+Nac) HRK
= Ukupna ugovorena vrijednost bespovratnih sredstava]]/7.5345</f>
        <v>86278.03570243546</v>
      </c>
      <c r="U794" s="59">
        <v>0</v>
      </c>
      <c r="V794" s="60">
        <f>Ugovori_OPULJP3[[#This Row],[Javni doprinos korisnika - HRK]]/7.5345</f>
        <v>0</v>
      </c>
      <c r="W794" s="59">
        <v>0</v>
      </c>
      <c r="X794" s="60">
        <f>Ugovori_OPULJP3[[#This Row],[Privatni doprinos korisnika - HRK]]/7.5345</f>
        <v>0</v>
      </c>
      <c r="Y794" s="61">
        <v>650061.86</v>
      </c>
      <c r="Z794" s="62">
        <f>Ugovori_OPULJP3[[#This Row],[UKUPNI PRIHVATLJIVI IZDACI
TOTAL ELIGIBLE EXPENDITURE
= Bespovratna sredstva ukupno + doprinos korisnika
= Ukupni prihvatljivi troškovi
= Ukupna ugovorena vrijednost projekta HRK]]/7.5345</f>
        <v>86278.03570243546</v>
      </c>
      <c r="AA794" s="53" t="s">
        <v>37</v>
      </c>
      <c r="AB794" s="53" t="s">
        <v>34</v>
      </c>
      <c r="AC794" s="52" t="s">
        <v>3194</v>
      </c>
      <c r="AD794" s="52" t="s">
        <v>746</v>
      </c>
    </row>
    <row r="795" spans="1:30" ht="51" customHeight="1" x14ac:dyDescent="0.2">
      <c r="A795" s="50" t="s">
        <v>3195</v>
      </c>
      <c r="B795" s="51" t="s">
        <v>742</v>
      </c>
      <c r="C795" s="52" t="s">
        <v>743</v>
      </c>
      <c r="D795" s="52" t="s">
        <v>3110</v>
      </c>
      <c r="E795" s="66" t="s">
        <v>75</v>
      </c>
      <c r="F795" s="54" t="s">
        <v>1917</v>
      </c>
      <c r="G795" s="54" t="s">
        <v>2596</v>
      </c>
      <c r="H795" s="56">
        <v>44000</v>
      </c>
      <c r="I795" s="56">
        <v>44548</v>
      </c>
      <c r="J795" s="57" t="str">
        <f>IF(Ugovori_OPULJP3[[#This Row],[DATUM ZAVRŠETKA OPERACIJE]]&gt;DATE(2024,12,31),"u provedbi","završen")</f>
        <v>završen</v>
      </c>
      <c r="K795" s="55" t="s">
        <v>36</v>
      </c>
      <c r="L795" s="55" t="s">
        <v>36</v>
      </c>
      <c r="M795" s="58">
        <v>0.85</v>
      </c>
      <c r="N795" s="58">
        <v>0.15</v>
      </c>
      <c r="O795" s="59">
        <f>Ugovori_OPULJP3[[#This Row],[Bespovratna sredstva - Ukupno (EU+Nac) HRK
= Ukupna ugovorena vrijednost bespovratnih sredstava]]*Ugovori_OPULJP3[[#This Row],[EU STOPA SUFINANCIRANJA %
EU CO-FINANCING RATE %]]</f>
        <v>394680.41500000004</v>
      </c>
      <c r="P795" s="60">
        <f>Ugovori_OPULJP3[[#This Row],[Bespovratna sredstva - EU dio - HRK]]/7.5345</f>
        <v>52383.093105050102</v>
      </c>
      <c r="Q795" s="59">
        <f>Ugovori_OPULJP3[[#This Row],[Bespovratna sredstva - Ukupno (EU+Nac) HRK
= Ukupna ugovorena vrijednost bespovratnih sredstava]]*Ugovori_OPULJP3[[#This Row],[STOPA NACIONALNOG SUFINANCIRANJA %]]</f>
        <v>69649.485000000001</v>
      </c>
      <c r="R795" s="60">
        <f>Ugovori_OPULJP3[[#This Row],[Bespovratna sredstva - Nacionalni dio - HRK]]/7.5345</f>
        <v>9244.0752538323704</v>
      </c>
      <c r="S795" s="59">
        <v>464329.9</v>
      </c>
      <c r="T795" s="60">
        <f>Ugovori_OPULJP3[[#This Row],[Bespovratna sredstva - Ukupno (EU+Nac) HRK
= Ukupna ugovorena vrijednost bespovratnih sredstava]]/7.5345</f>
        <v>61627.168358882474</v>
      </c>
      <c r="U795" s="59">
        <v>0</v>
      </c>
      <c r="V795" s="60">
        <f>Ugovori_OPULJP3[[#This Row],[Javni doprinos korisnika - HRK]]/7.5345</f>
        <v>0</v>
      </c>
      <c r="W795" s="59">
        <v>0</v>
      </c>
      <c r="X795" s="60">
        <f>Ugovori_OPULJP3[[#This Row],[Privatni doprinos korisnika - HRK]]/7.5345</f>
        <v>0</v>
      </c>
      <c r="Y795" s="61">
        <v>464329.9</v>
      </c>
      <c r="Z795" s="62">
        <f>Ugovori_OPULJP3[[#This Row],[UKUPNI PRIHVATLJIVI IZDACI
TOTAL ELIGIBLE EXPENDITURE
= Bespovratna sredstva ukupno + doprinos korisnika
= Ukupni prihvatljivi troškovi
= Ukupna ugovorena vrijednost projekta HRK]]/7.5345</f>
        <v>61627.168358882474</v>
      </c>
      <c r="AA795" s="53" t="s">
        <v>37</v>
      </c>
      <c r="AB795" s="53" t="s">
        <v>34</v>
      </c>
      <c r="AC795" s="52" t="s">
        <v>3196</v>
      </c>
      <c r="AD795" s="52" t="s">
        <v>746</v>
      </c>
    </row>
    <row r="796" spans="1:30" ht="51" customHeight="1" x14ac:dyDescent="0.2">
      <c r="A796" s="50" t="s">
        <v>3197</v>
      </c>
      <c r="B796" s="51" t="s">
        <v>742</v>
      </c>
      <c r="C796" s="52" t="s">
        <v>743</v>
      </c>
      <c r="D796" s="52" t="s">
        <v>3110</v>
      </c>
      <c r="E796" s="66" t="s">
        <v>75</v>
      </c>
      <c r="F796" s="54" t="s">
        <v>3198</v>
      </c>
      <c r="G796" s="54" t="s">
        <v>3199</v>
      </c>
      <c r="H796" s="56">
        <v>44130</v>
      </c>
      <c r="I796" s="56">
        <v>44677</v>
      </c>
      <c r="J796" s="57" t="str">
        <f>IF(Ugovori_OPULJP3[[#This Row],[DATUM ZAVRŠETKA OPERACIJE]]&gt;DATE(2024,12,31),"u provedbi","završen")</f>
        <v>završen</v>
      </c>
      <c r="K796" s="55" t="s">
        <v>83</v>
      </c>
      <c r="L796" s="55" t="s">
        <v>83</v>
      </c>
      <c r="M796" s="58">
        <v>0.85</v>
      </c>
      <c r="N796" s="58">
        <v>0.15</v>
      </c>
      <c r="O796" s="59">
        <f>Ugovori_OPULJP3[[#This Row],[Bespovratna sredstva - Ukupno (EU+Nac) HRK
= Ukupna ugovorena vrijednost bespovratnih sredstava]]*Ugovori_OPULJP3[[#This Row],[EU STOPA SUFINANCIRANJA %
EU CO-FINANCING RATE %]]</f>
        <v>394570</v>
      </c>
      <c r="P796" s="60">
        <f>Ugovori_OPULJP3[[#This Row],[Bespovratna sredstva - EU dio - HRK]]/7.5345</f>
        <v>52368.438516158996</v>
      </c>
      <c r="Q796" s="59">
        <f>Ugovori_OPULJP3[[#This Row],[Bespovratna sredstva - Ukupno (EU+Nac) HRK
= Ukupna ugovorena vrijednost bespovratnih sredstava]]*Ugovori_OPULJP3[[#This Row],[STOPA NACIONALNOG SUFINANCIRANJA %]]</f>
        <v>69630</v>
      </c>
      <c r="R796" s="60">
        <f>Ugovori_OPULJP3[[#This Row],[Bespovratna sredstva - Nacionalni dio - HRK]]/7.5345</f>
        <v>9241.4891499104124</v>
      </c>
      <c r="S796" s="59">
        <v>464200</v>
      </c>
      <c r="T796" s="60">
        <f>Ugovori_OPULJP3[[#This Row],[Bespovratna sredstva - Ukupno (EU+Nac) HRK
= Ukupna ugovorena vrijednost bespovratnih sredstava]]/7.5345</f>
        <v>61609.927666069409</v>
      </c>
      <c r="U796" s="59">
        <v>0</v>
      </c>
      <c r="V796" s="60">
        <f>Ugovori_OPULJP3[[#This Row],[Javni doprinos korisnika - HRK]]/7.5345</f>
        <v>0</v>
      </c>
      <c r="W796" s="59">
        <v>0</v>
      </c>
      <c r="X796" s="60">
        <f>Ugovori_OPULJP3[[#This Row],[Privatni doprinos korisnika - HRK]]/7.5345</f>
        <v>0</v>
      </c>
      <c r="Y796" s="61">
        <v>464200</v>
      </c>
      <c r="Z796" s="62">
        <f>Ugovori_OPULJP3[[#This Row],[UKUPNI PRIHVATLJIVI IZDACI
TOTAL ELIGIBLE EXPENDITURE
= Bespovratna sredstva ukupno + doprinos korisnika
= Ukupni prihvatljivi troškovi
= Ukupna ugovorena vrijednost projekta HRK]]/7.5345</f>
        <v>61609.927666069409</v>
      </c>
      <c r="AA796" s="53" t="s">
        <v>37</v>
      </c>
      <c r="AB796" s="53" t="s">
        <v>34</v>
      </c>
      <c r="AC796" s="52" t="s">
        <v>3200</v>
      </c>
      <c r="AD796" s="52" t="s">
        <v>746</v>
      </c>
    </row>
    <row r="797" spans="1:30" ht="51" customHeight="1" x14ac:dyDescent="0.2">
      <c r="A797" s="50" t="s">
        <v>3201</v>
      </c>
      <c r="B797" s="51" t="s">
        <v>742</v>
      </c>
      <c r="C797" s="52" t="s">
        <v>743</v>
      </c>
      <c r="D797" s="52" t="s">
        <v>3110</v>
      </c>
      <c r="E797" s="66" t="s">
        <v>75</v>
      </c>
      <c r="F797" s="54" t="s">
        <v>3202</v>
      </c>
      <c r="G797" s="54" t="s">
        <v>3203</v>
      </c>
      <c r="H797" s="56">
        <v>44000</v>
      </c>
      <c r="I797" s="56">
        <v>44457</v>
      </c>
      <c r="J797" s="57" t="str">
        <f>IF(Ugovori_OPULJP3[[#This Row],[DATUM ZAVRŠETKA OPERACIJE]]&gt;DATE(2024,12,31),"u provedbi","završen")</f>
        <v>završen</v>
      </c>
      <c r="K797" s="55" t="s">
        <v>103</v>
      </c>
      <c r="L797" s="55" t="s">
        <v>103</v>
      </c>
      <c r="M797" s="58">
        <v>0.85</v>
      </c>
      <c r="N797" s="58">
        <v>0.15</v>
      </c>
      <c r="O797" s="59">
        <f>Ugovori_OPULJP3[[#This Row],[Bespovratna sredstva - Ukupno (EU+Nac) HRK
= Ukupna ugovorena vrijednost bespovratnih sredstava]]*Ugovori_OPULJP3[[#This Row],[EU STOPA SUFINANCIRANJA %
EU CO-FINANCING RATE %]]</f>
        <v>1177930</v>
      </c>
      <c r="P797" s="60">
        <f>Ugovori_OPULJP3[[#This Row],[Bespovratna sredstva - EU dio - HRK]]/7.5345</f>
        <v>156338.17771584046</v>
      </c>
      <c r="Q797" s="59">
        <f>Ugovori_OPULJP3[[#This Row],[Bespovratna sredstva - Ukupno (EU+Nac) HRK
= Ukupna ugovorena vrijednost bespovratnih sredstava]]*Ugovori_OPULJP3[[#This Row],[STOPA NACIONALNOG SUFINANCIRANJA %]]</f>
        <v>207870</v>
      </c>
      <c r="R797" s="60">
        <f>Ugovori_OPULJP3[[#This Row],[Bespovratna sredstva - Nacionalni dio - HRK]]/7.5345</f>
        <v>27589.090185148318</v>
      </c>
      <c r="S797" s="59">
        <v>1385800</v>
      </c>
      <c r="T797" s="60">
        <f>Ugovori_OPULJP3[[#This Row],[Bespovratna sredstva - Ukupno (EU+Nac) HRK
= Ukupna ugovorena vrijednost bespovratnih sredstava]]/7.5345</f>
        <v>183927.26790098878</v>
      </c>
      <c r="U797" s="59">
        <v>0</v>
      </c>
      <c r="V797" s="60">
        <f>Ugovori_OPULJP3[[#This Row],[Javni doprinos korisnika - HRK]]/7.5345</f>
        <v>0</v>
      </c>
      <c r="W797" s="59">
        <v>0</v>
      </c>
      <c r="X797" s="60">
        <f>Ugovori_OPULJP3[[#This Row],[Privatni doprinos korisnika - HRK]]/7.5345</f>
        <v>0</v>
      </c>
      <c r="Y797" s="61">
        <v>1385800</v>
      </c>
      <c r="Z797" s="62">
        <f>Ugovori_OPULJP3[[#This Row],[UKUPNI PRIHVATLJIVI IZDACI
TOTAL ELIGIBLE EXPENDITURE
= Bespovratna sredstva ukupno + doprinos korisnika
= Ukupni prihvatljivi troškovi
= Ukupna ugovorena vrijednost projekta HRK]]/7.5345</f>
        <v>183927.26790098878</v>
      </c>
      <c r="AA797" s="53" t="s">
        <v>37</v>
      </c>
      <c r="AB797" s="53" t="s">
        <v>34</v>
      </c>
      <c r="AC797" s="52" t="s">
        <v>3204</v>
      </c>
      <c r="AD797" s="52" t="s">
        <v>746</v>
      </c>
    </row>
    <row r="798" spans="1:30" ht="51" customHeight="1" x14ac:dyDescent="0.2">
      <c r="A798" s="50" t="s">
        <v>3205</v>
      </c>
      <c r="B798" s="51" t="s">
        <v>742</v>
      </c>
      <c r="C798" s="52" t="s">
        <v>743</v>
      </c>
      <c r="D798" s="52" t="s">
        <v>3110</v>
      </c>
      <c r="E798" s="66" t="s">
        <v>75</v>
      </c>
      <c r="F798" s="54" t="s">
        <v>3206</v>
      </c>
      <c r="G798" s="54" t="s">
        <v>3207</v>
      </c>
      <c r="H798" s="56">
        <v>44019</v>
      </c>
      <c r="I798" s="56">
        <v>44476</v>
      </c>
      <c r="J798" s="57" t="str">
        <f>IF(Ugovori_OPULJP3[[#This Row],[DATUM ZAVRŠETKA OPERACIJE]]&gt;DATE(2024,12,31),"u provedbi","završen")</f>
        <v>završen</v>
      </c>
      <c r="K798" s="55" t="s">
        <v>83</v>
      </c>
      <c r="L798" s="55" t="s">
        <v>83</v>
      </c>
      <c r="M798" s="58">
        <v>0.85</v>
      </c>
      <c r="N798" s="58">
        <v>0.15</v>
      </c>
      <c r="O798" s="59">
        <f>Ugovori_OPULJP3[[#This Row],[Bespovratna sredstva - Ukupno (EU+Nac) HRK
= Ukupna ugovorena vrijednost bespovratnih sredstava]]*Ugovori_OPULJP3[[#This Row],[EU STOPA SUFINANCIRANJA %
EU CO-FINANCING RATE %]]</f>
        <v>1973401.2930000001</v>
      </c>
      <c r="P798" s="60">
        <f>Ugovori_OPULJP3[[#This Row],[Bespovratna sredstva - EU dio - HRK]]/7.5345</f>
        <v>261915.36173601434</v>
      </c>
      <c r="Q798" s="59">
        <f>Ugovori_OPULJP3[[#This Row],[Bespovratna sredstva - Ukupno (EU+Nac) HRK
= Ukupna ugovorena vrijednost bespovratnih sredstava]]*Ugovori_OPULJP3[[#This Row],[STOPA NACIONALNOG SUFINANCIRANJA %]]</f>
        <v>348247.28700000001</v>
      </c>
      <c r="R798" s="60">
        <f>Ugovori_OPULJP3[[#This Row],[Bespovratna sredstva - Nacionalni dio - HRK]]/7.5345</f>
        <v>46220.357953414292</v>
      </c>
      <c r="S798" s="59">
        <v>2321648.58</v>
      </c>
      <c r="T798" s="60">
        <f>Ugovori_OPULJP3[[#This Row],[Bespovratna sredstva - Ukupno (EU+Nac) HRK
= Ukupna ugovorena vrijednost bespovratnih sredstava]]/7.5345</f>
        <v>308135.71968942863</v>
      </c>
      <c r="U798" s="59">
        <v>0</v>
      </c>
      <c r="V798" s="60">
        <f>Ugovori_OPULJP3[[#This Row],[Javni doprinos korisnika - HRK]]/7.5345</f>
        <v>0</v>
      </c>
      <c r="W798" s="59">
        <v>0</v>
      </c>
      <c r="X798" s="60">
        <f>Ugovori_OPULJP3[[#This Row],[Privatni doprinos korisnika - HRK]]/7.5345</f>
        <v>0</v>
      </c>
      <c r="Y798" s="61">
        <v>2321648.58</v>
      </c>
      <c r="Z798" s="62">
        <f>Ugovori_OPULJP3[[#This Row],[UKUPNI PRIHVATLJIVI IZDACI
TOTAL ELIGIBLE EXPENDITURE
= Bespovratna sredstva ukupno + doprinos korisnika
= Ukupni prihvatljivi troškovi
= Ukupna ugovorena vrijednost projekta HRK]]/7.5345</f>
        <v>308135.71968942863</v>
      </c>
      <c r="AA798" s="53" t="s">
        <v>37</v>
      </c>
      <c r="AB798" s="53" t="s">
        <v>34</v>
      </c>
      <c r="AC798" s="52" t="s">
        <v>3208</v>
      </c>
      <c r="AD798" s="52" t="s">
        <v>746</v>
      </c>
    </row>
    <row r="799" spans="1:30" ht="51" customHeight="1" x14ac:dyDescent="0.2">
      <c r="A799" s="50" t="s">
        <v>3209</v>
      </c>
      <c r="B799" s="51" t="s">
        <v>742</v>
      </c>
      <c r="C799" s="52" t="s">
        <v>743</v>
      </c>
      <c r="D799" s="52" t="s">
        <v>3110</v>
      </c>
      <c r="E799" s="66" t="s">
        <v>75</v>
      </c>
      <c r="F799" s="54" t="s">
        <v>3210</v>
      </c>
      <c r="G799" s="54" t="s">
        <v>1170</v>
      </c>
      <c r="H799" s="56">
        <v>44000</v>
      </c>
      <c r="I799" s="56">
        <v>44548</v>
      </c>
      <c r="J799" s="57" t="str">
        <f>IF(Ugovori_OPULJP3[[#This Row],[DATUM ZAVRŠETKA OPERACIJE]]&gt;DATE(2024,12,31),"u provedbi","završen")</f>
        <v>završen</v>
      </c>
      <c r="K799" s="55" t="s">
        <v>332</v>
      </c>
      <c r="L799" s="55" t="s">
        <v>332</v>
      </c>
      <c r="M799" s="58">
        <v>0.85</v>
      </c>
      <c r="N799" s="58">
        <v>0.15</v>
      </c>
      <c r="O799" s="59">
        <f>Ugovori_OPULJP3[[#This Row],[Bespovratna sredstva - Ukupno (EU+Nac) HRK
= Ukupna ugovorena vrijednost bespovratnih sredstava]]*Ugovori_OPULJP3[[#This Row],[EU STOPA SUFINANCIRANJA %
EU CO-FINANCING RATE %]]</f>
        <v>3919613.5</v>
      </c>
      <c r="P799" s="60">
        <f>Ugovori_OPULJP3[[#This Row],[Bespovratna sredstva - EU dio - HRK]]/7.5345</f>
        <v>520222.11161988182</v>
      </c>
      <c r="Q799" s="59">
        <f>Ugovori_OPULJP3[[#This Row],[Bespovratna sredstva - Ukupno (EU+Nac) HRK
= Ukupna ugovorena vrijednost bespovratnih sredstava]]*Ugovori_OPULJP3[[#This Row],[STOPA NACIONALNOG SUFINANCIRANJA %]]</f>
        <v>691696.5</v>
      </c>
      <c r="R799" s="60">
        <f>Ugovori_OPULJP3[[#This Row],[Bespovratna sredstva - Nacionalni dio - HRK]]/7.5345</f>
        <v>91803.902050567383</v>
      </c>
      <c r="S799" s="59">
        <v>4611310</v>
      </c>
      <c r="T799" s="60">
        <f>Ugovori_OPULJP3[[#This Row],[Bespovratna sredstva - Ukupno (EU+Nac) HRK
= Ukupna ugovorena vrijednost bespovratnih sredstava]]/7.5345</f>
        <v>612026.01367044926</v>
      </c>
      <c r="U799" s="59">
        <v>0</v>
      </c>
      <c r="V799" s="60">
        <f>Ugovori_OPULJP3[[#This Row],[Javni doprinos korisnika - HRK]]/7.5345</f>
        <v>0</v>
      </c>
      <c r="W799" s="59">
        <v>0</v>
      </c>
      <c r="X799" s="60">
        <f>Ugovori_OPULJP3[[#This Row],[Privatni doprinos korisnika - HRK]]/7.5345</f>
        <v>0</v>
      </c>
      <c r="Y799" s="61">
        <v>4611310</v>
      </c>
      <c r="Z799" s="62">
        <f>Ugovori_OPULJP3[[#This Row],[UKUPNI PRIHVATLJIVI IZDACI
TOTAL ELIGIBLE EXPENDITURE
= Bespovratna sredstva ukupno + doprinos korisnika
= Ukupni prihvatljivi troškovi
= Ukupna ugovorena vrijednost projekta HRK]]/7.5345</f>
        <v>612026.01367044926</v>
      </c>
      <c r="AA799" s="53" t="s">
        <v>37</v>
      </c>
      <c r="AB799" s="53" t="s">
        <v>34</v>
      </c>
      <c r="AC799" s="52" t="s">
        <v>3211</v>
      </c>
      <c r="AD799" s="52" t="s">
        <v>746</v>
      </c>
    </row>
    <row r="800" spans="1:30" ht="51" customHeight="1" x14ac:dyDescent="0.2">
      <c r="A800" s="50" t="s">
        <v>3212</v>
      </c>
      <c r="B800" s="51" t="s">
        <v>742</v>
      </c>
      <c r="C800" s="52" t="s">
        <v>743</v>
      </c>
      <c r="D800" s="52" t="s">
        <v>3110</v>
      </c>
      <c r="E800" s="66" t="s">
        <v>75</v>
      </c>
      <c r="F800" s="54" t="s">
        <v>3213</v>
      </c>
      <c r="G800" s="54" t="s">
        <v>3214</v>
      </c>
      <c r="H800" s="56">
        <v>44019</v>
      </c>
      <c r="I800" s="56">
        <v>44568</v>
      </c>
      <c r="J800" s="57" t="str">
        <f>IF(Ugovori_OPULJP3[[#This Row],[DATUM ZAVRŠETKA OPERACIJE]]&gt;DATE(2024,12,31),"u provedbi","završen")</f>
        <v>završen</v>
      </c>
      <c r="K800" s="55" t="s">
        <v>83</v>
      </c>
      <c r="L800" s="55" t="s">
        <v>83</v>
      </c>
      <c r="M800" s="58">
        <v>0.85</v>
      </c>
      <c r="N800" s="58">
        <v>0.15</v>
      </c>
      <c r="O800" s="59">
        <f>Ugovori_OPULJP3[[#This Row],[Bespovratna sredstva - Ukupno (EU+Nac) HRK
= Ukupna ugovorena vrijednost bespovratnih sredstava]]*Ugovori_OPULJP3[[#This Row],[EU STOPA SUFINANCIRANJA %
EU CO-FINANCING RATE %]]</f>
        <v>1973401.2930000001</v>
      </c>
      <c r="P800" s="60">
        <f>Ugovori_OPULJP3[[#This Row],[Bespovratna sredstva - EU dio - HRK]]/7.5345</f>
        <v>261915.36173601434</v>
      </c>
      <c r="Q800" s="59">
        <f>Ugovori_OPULJP3[[#This Row],[Bespovratna sredstva - Ukupno (EU+Nac) HRK
= Ukupna ugovorena vrijednost bespovratnih sredstava]]*Ugovori_OPULJP3[[#This Row],[STOPA NACIONALNOG SUFINANCIRANJA %]]</f>
        <v>348247.28700000001</v>
      </c>
      <c r="R800" s="60">
        <f>Ugovori_OPULJP3[[#This Row],[Bespovratna sredstva - Nacionalni dio - HRK]]/7.5345</f>
        <v>46220.357953414292</v>
      </c>
      <c r="S800" s="59">
        <v>2321648.58</v>
      </c>
      <c r="T800" s="60">
        <f>Ugovori_OPULJP3[[#This Row],[Bespovratna sredstva - Ukupno (EU+Nac) HRK
= Ukupna ugovorena vrijednost bespovratnih sredstava]]/7.5345</f>
        <v>308135.71968942863</v>
      </c>
      <c r="U800" s="59">
        <v>0</v>
      </c>
      <c r="V800" s="60">
        <f>Ugovori_OPULJP3[[#This Row],[Javni doprinos korisnika - HRK]]/7.5345</f>
        <v>0</v>
      </c>
      <c r="W800" s="59">
        <v>0</v>
      </c>
      <c r="X800" s="60">
        <f>Ugovori_OPULJP3[[#This Row],[Privatni doprinos korisnika - HRK]]/7.5345</f>
        <v>0</v>
      </c>
      <c r="Y800" s="61">
        <v>2321648.58</v>
      </c>
      <c r="Z800" s="62">
        <f>Ugovori_OPULJP3[[#This Row],[UKUPNI PRIHVATLJIVI IZDACI
TOTAL ELIGIBLE EXPENDITURE
= Bespovratna sredstva ukupno + doprinos korisnika
= Ukupni prihvatljivi troškovi
= Ukupna ugovorena vrijednost projekta HRK]]/7.5345</f>
        <v>308135.71968942863</v>
      </c>
      <c r="AA800" s="53" t="s">
        <v>37</v>
      </c>
      <c r="AB800" s="53" t="s">
        <v>34</v>
      </c>
      <c r="AC800" s="52" t="s">
        <v>3215</v>
      </c>
      <c r="AD800" s="52" t="s">
        <v>746</v>
      </c>
    </row>
    <row r="801" spans="1:30" ht="51" customHeight="1" x14ac:dyDescent="0.2">
      <c r="A801" s="50" t="s">
        <v>3216</v>
      </c>
      <c r="B801" s="51" t="s">
        <v>742</v>
      </c>
      <c r="C801" s="52" t="s">
        <v>743</v>
      </c>
      <c r="D801" s="52" t="s">
        <v>3110</v>
      </c>
      <c r="E801" s="66" t="s">
        <v>75</v>
      </c>
      <c r="F801" s="54" t="s">
        <v>3217</v>
      </c>
      <c r="G801" s="54" t="s">
        <v>3218</v>
      </c>
      <c r="H801" s="56">
        <v>44133</v>
      </c>
      <c r="I801" s="56">
        <v>44680</v>
      </c>
      <c r="J801" s="57" t="str">
        <f>IF(Ugovori_OPULJP3[[#This Row],[DATUM ZAVRŠETKA OPERACIJE]]&gt;DATE(2024,12,31),"u provedbi","završen")</f>
        <v>završen</v>
      </c>
      <c r="K801" s="55" t="s">
        <v>891</v>
      </c>
      <c r="L801" s="55" t="s">
        <v>36</v>
      </c>
      <c r="M801" s="58">
        <v>0.85</v>
      </c>
      <c r="N801" s="58">
        <v>0.15</v>
      </c>
      <c r="O801" s="59">
        <f>Ugovori_OPULJP3[[#This Row],[Bespovratna sredstva - Ukupno (EU+Nac) HRK
= Ukupna ugovorena vrijednost bespovratnih sredstava]]*Ugovori_OPULJP3[[#This Row],[EU STOPA SUFINANCIRANJA %
EU CO-FINANCING RATE %]]</f>
        <v>394680.41500000004</v>
      </c>
      <c r="P801" s="60">
        <f>Ugovori_OPULJP3[[#This Row],[Bespovratna sredstva - EU dio - HRK]]/7.5345</f>
        <v>52383.093105050102</v>
      </c>
      <c r="Q801" s="59">
        <f>Ugovori_OPULJP3[[#This Row],[Bespovratna sredstva - Ukupno (EU+Nac) HRK
= Ukupna ugovorena vrijednost bespovratnih sredstava]]*Ugovori_OPULJP3[[#This Row],[STOPA NACIONALNOG SUFINANCIRANJA %]]</f>
        <v>69649.485000000001</v>
      </c>
      <c r="R801" s="60">
        <f>Ugovori_OPULJP3[[#This Row],[Bespovratna sredstva - Nacionalni dio - HRK]]/7.5345</f>
        <v>9244.0752538323704</v>
      </c>
      <c r="S801" s="59">
        <v>464329.9</v>
      </c>
      <c r="T801" s="60">
        <f>Ugovori_OPULJP3[[#This Row],[Bespovratna sredstva - Ukupno (EU+Nac) HRK
= Ukupna ugovorena vrijednost bespovratnih sredstava]]/7.5345</f>
        <v>61627.168358882474</v>
      </c>
      <c r="U801" s="59">
        <v>0</v>
      </c>
      <c r="V801" s="60">
        <f>Ugovori_OPULJP3[[#This Row],[Javni doprinos korisnika - HRK]]/7.5345</f>
        <v>0</v>
      </c>
      <c r="W801" s="59">
        <v>0</v>
      </c>
      <c r="X801" s="60">
        <f>Ugovori_OPULJP3[[#This Row],[Privatni doprinos korisnika - HRK]]/7.5345</f>
        <v>0</v>
      </c>
      <c r="Y801" s="61">
        <v>464329.9</v>
      </c>
      <c r="Z801" s="62">
        <f>Ugovori_OPULJP3[[#This Row],[UKUPNI PRIHVATLJIVI IZDACI
TOTAL ELIGIBLE EXPENDITURE
= Bespovratna sredstva ukupno + doprinos korisnika
= Ukupni prihvatljivi troškovi
= Ukupna ugovorena vrijednost projekta HRK]]/7.5345</f>
        <v>61627.168358882474</v>
      </c>
      <c r="AA801" s="53" t="s">
        <v>37</v>
      </c>
      <c r="AB801" s="53" t="s">
        <v>34</v>
      </c>
      <c r="AC801" s="52" t="s">
        <v>3219</v>
      </c>
      <c r="AD801" s="52" t="s">
        <v>746</v>
      </c>
    </row>
    <row r="802" spans="1:30" ht="51" customHeight="1" x14ac:dyDescent="0.2">
      <c r="A802" s="50" t="s">
        <v>3220</v>
      </c>
      <c r="B802" s="51" t="s">
        <v>742</v>
      </c>
      <c r="C802" s="52" t="s">
        <v>743</v>
      </c>
      <c r="D802" s="52" t="s">
        <v>3110</v>
      </c>
      <c r="E802" s="66" t="s">
        <v>75</v>
      </c>
      <c r="F802" s="54" t="s">
        <v>3221</v>
      </c>
      <c r="G802" s="54" t="s">
        <v>3222</v>
      </c>
      <c r="H802" s="56">
        <v>44032</v>
      </c>
      <c r="I802" s="56">
        <v>44581</v>
      </c>
      <c r="J802" s="57" t="str">
        <f>IF(Ugovori_OPULJP3[[#This Row],[DATUM ZAVRŠETKA OPERACIJE]]&gt;DATE(2024,12,31),"u provedbi","završen")</f>
        <v>završen</v>
      </c>
      <c r="K802" s="55" t="s">
        <v>36</v>
      </c>
      <c r="L802" s="55" t="s">
        <v>36</v>
      </c>
      <c r="M802" s="58">
        <v>0.85</v>
      </c>
      <c r="N802" s="58">
        <v>0.15</v>
      </c>
      <c r="O802" s="59">
        <f>Ugovori_OPULJP3[[#This Row],[Bespovratna sredstva - Ukupno (EU+Nac) HRK
= Ukupna ugovorena vrijednost bespovratnih sredstava]]*Ugovori_OPULJP3[[#This Row],[EU STOPA SUFINANCIRANJA %
EU CO-FINANCING RATE %]]</f>
        <v>789360.82149999996</v>
      </c>
      <c r="P802" s="60">
        <f>Ugovori_OPULJP3[[#This Row],[Bespovratna sredstva - EU dio - HRK]]/7.5345</f>
        <v>104766.18508195633</v>
      </c>
      <c r="Q802" s="59">
        <f>Ugovori_OPULJP3[[#This Row],[Bespovratna sredstva - Ukupno (EU+Nac) HRK
= Ukupna ugovorena vrijednost bespovratnih sredstava]]*Ugovori_OPULJP3[[#This Row],[STOPA NACIONALNOG SUFINANCIRANJA %]]</f>
        <v>139298.96849999999</v>
      </c>
      <c r="R802" s="60">
        <f>Ugovori_OPULJP3[[#This Row],[Bespovratna sredstva - Nacionalni dio - HRK]]/7.5345</f>
        <v>18488.150308580527</v>
      </c>
      <c r="S802" s="59">
        <v>928659.79</v>
      </c>
      <c r="T802" s="60">
        <f>Ugovori_OPULJP3[[#This Row],[Bespovratna sredstva - Ukupno (EU+Nac) HRK
= Ukupna ugovorena vrijednost bespovratnih sredstava]]/7.5345</f>
        <v>123254.33539053686</v>
      </c>
      <c r="U802" s="59">
        <v>0</v>
      </c>
      <c r="V802" s="60">
        <f>Ugovori_OPULJP3[[#This Row],[Javni doprinos korisnika - HRK]]/7.5345</f>
        <v>0</v>
      </c>
      <c r="W802" s="59">
        <v>0</v>
      </c>
      <c r="X802" s="60">
        <f>Ugovori_OPULJP3[[#This Row],[Privatni doprinos korisnika - HRK]]/7.5345</f>
        <v>0</v>
      </c>
      <c r="Y802" s="61">
        <v>928659.79</v>
      </c>
      <c r="Z802" s="62">
        <f>Ugovori_OPULJP3[[#This Row],[UKUPNI PRIHVATLJIVI IZDACI
TOTAL ELIGIBLE EXPENDITURE
= Bespovratna sredstva ukupno + doprinos korisnika
= Ukupni prihvatljivi troškovi
= Ukupna ugovorena vrijednost projekta HRK]]/7.5345</f>
        <v>123254.33539053686</v>
      </c>
      <c r="AA802" s="53" t="s">
        <v>37</v>
      </c>
      <c r="AB802" s="53" t="s">
        <v>34</v>
      </c>
      <c r="AC802" s="52" t="s">
        <v>3223</v>
      </c>
      <c r="AD802" s="52" t="s">
        <v>746</v>
      </c>
    </row>
    <row r="803" spans="1:30" ht="51" customHeight="1" x14ac:dyDescent="0.2">
      <c r="A803" s="50" t="s">
        <v>3224</v>
      </c>
      <c r="B803" s="51" t="s">
        <v>742</v>
      </c>
      <c r="C803" s="52" t="s">
        <v>743</v>
      </c>
      <c r="D803" s="52" t="s">
        <v>3110</v>
      </c>
      <c r="E803" s="66" t="s">
        <v>75</v>
      </c>
      <c r="F803" s="54" t="s">
        <v>3225</v>
      </c>
      <c r="G803" s="54" t="s">
        <v>3226</v>
      </c>
      <c r="H803" s="56">
        <v>44134</v>
      </c>
      <c r="I803" s="56">
        <v>44681</v>
      </c>
      <c r="J803" s="57" t="str">
        <f>IF(Ugovori_OPULJP3[[#This Row],[DATUM ZAVRŠETKA OPERACIJE]]&gt;DATE(2024,12,31),"u provedbi","završen")</f>
        <v>završen</v>
      </c>
      <c r="K803" s="55" t="s">
        <v>36</v>
      </c>
      <c r="L803" s="55" t="s">
        <v>36</v>
      </c>
      <c r="M803" s="58">
        <v>0.85</v>
      </c>
      <c r="N803" s="58">
        <v>0.15</v>
      </c>
      <c r="O803" s="59">
        <f>Ugovori_OPULJP3[[#This Row],[Bespovratna sredstva - Ukupno (EU+Nac) HRK
= Ukupna ugovorena vrijednost bespovratnih sredstava]]*Ugovori_OPULJP3[[#This Row],[EU STOPA SUFINANCIRANJA %
EU CO-FINANCING RATE %]]</f>
        <v>947232.98749999993</v>
      </c>
      <c r="P803" s="60">
        <f>Ugovori_OPULJP3[[#This Row],[Bespovratna sredstva - EU dio - HRK]]/7.5345</f>
        <v>125719.42232397635</v>
      </c>
      <c r="Q803" s="59">
        <f>Ugovori_OPULJP3[[#This Row],[Bespovratna sredstva - Ukupno (EU+Nac) HRK
= Ukupna ugovorena vrijednost bespovratnih sredstava]]*Ugovori_OPULJP3[[#This Row],[STOPA NACIONALNOG SUFINANCIRANJA %]]</f>
        <v>167158.76249999998</v>
      </c>
      <c r="R803" s="60">
        <f>Ugovori_OPULJP3[[#This Row],[Bespovratna sredstva - Nacionalni dio - HRK]]/7.5345</f>
        <v>22185.780410113475</v>
      </c>
      <c r="S803" s="59">
        <v>1114391.75</v>
      </c>
      <c r="T803" s="60">
        <f>Ugovori_OPULJP3[[#This Row],[Bespovratna sredstva - Ukupno (EU+Nac) HRK
= Ukupna ugovorena vrijednost bespovratnih sredstava]]/7.5345</f>
        <v>147905.20273408983</v>
      </c>
      <c r="U803" s="59">
        <v>0</v>
      </c>
      <c r="V803" s="60">
        <f>Ugovori_OPULJP3[[#This Row],[Javni doprinos korisnika - HRK]]/7.5345</f>
        <v>0</v>
      </c>
      <c r="W803" s="59">
        <v>0</v>
      </c>
      <c r="X803" s="60">
        <f>Ugovori_OPULJP3[[#This Row],[Privatni doprinos korisnika - HRK]]/7.5345</f>
        <v>0</v>
      </c>
      <c r="Y803" s="61">
        <v>1114391.75</v>
      </c>
      <c r="Z803" s="62">
        <f>Ugovori_OPULJP3[[#This Row],[UKUPNI PRIHVATLJIVI IZDACI
TOTAL ELIGIBLE EXPENDITURE
= Bespovratna sredstva ukupno + doprinos korisnika
= Ukupni prihvatljivi troškovi
= Ukupna ugovorena vrijednost projekta HRK]]/7.5345</f>
        <v>147905.20273408983</v>
      </c>
      <c r="AA803" s="53" t="s">
        <v>37</v>
      </c>
      <c r="AB803" s="53" t="s">
        <v>34</v>
      </c>
      <c r="AC803" s="52" t="s">
        <v>3227</v>
      </c>
      <c r="AD803" s="52" t="s">
        <v>746</v>
      </c>
    </row>
    <row r="804" spans="1:30" ht="51" customHeight="1" x14ac:dyDescent="0.2">
      <c r="A804" s="50" t="s">
        <v>3228</v>
      </c>
      <c r="B804" s="51" t="s">
        <v>742</v>
      </c>
      <c r="C804" s="52" t="s">
        <v>743</v>
      </c>
      <c r="D804" s="52" t="s">
        <v>3110</v>
      </c>
      <c r="E804" s="66" t="s">
        <v>75</v>
      </c>
      <c r="F804" s="71" t="s">
        <v>3229</v>
      </c>
      <c r="G804" s="54" t="s">
        <v>3230</v>
      </c>
      <c r="H804" s="56">
        <v>44000</v>
      </c>
      <c r="I804" s="56">
        <v>44530</v>
      </c>
      <c r="J804" s="57" t="str">
        <f>IF(Ugovori_OPULJP3[[#This Row],[DATUM ZAVRŠETKA OPERACIJE]]&gt;DATE(2024,12,31),"u provedbi","završen")</f>
        <v>završen</v>
      </c>
      <c r="K804" s="55" t="s">
        <v>3231</v>
      </c>
      <c r="L804" s="55" t="s">
        <v>172</v>
      </c>
      <c r="M804" s="58">
        <v>0.85</v>
      </c>
      <c r="N804" s="58">
        <v>0.15</v>
      </c>
      <c r="O804" s="59">
        <f>Ugovori_OPULJP3[[#This Row],[Bespovratna sredstva - Ukupno (EU+Nac) HRK
= Ukupna ugovorena vrijednost bespovratnih sredstava]]*Ugovori_OPULJP3[[#This Row],[EU STOPA SUFINANCIRANJA %
EU CO-FINANCING RATE %]]</f>
        <v>1578721.6514999999</v>
      </c>
      <c r="P804" s="60">
        <f>Ugovori_OPULJP3[[#This Row],[Bespovratna sredstva - EU dio - HRK]]/7.5345</f>
        <v>209532.37129205652</v>
      </c>
      <c r="Q804" s="59">
        <f>Ugovori_OPULJP3[[#This Row],[Bespovratna sredstva - Ukupno (EU+Nac) HRK
= Ukupna ugovorena vrijednost bespovratnih sredstava]]*Ugovori_OPULJP3[[#This Row],[STOPA NACIONALNOG SUFINANCIRANJA %]]</f>
        <v>278597.93849999999</v>
      </c>
      <c r="R804" s="60">
        <f>Ugovori_OPULJP3[[#This Row],[Bespovratna sredstva - Nacionalni dio - HRK]]/7.5345</f>
        <v>36976.300816245268</v>
      </c>
      <c r="S804" s="59">
        <v>1857319.59</v>
      </c>
      <c r="T804" s="60">
        <f>Ugovori_OPULJP3[[#This Row],[Bespovratna sredstva - Ukupno (EU+Nac) HRK
= Ukupna ugovorena vrijednost bespovratnih sredstava]]/7.5345</f>
        <v>246508.67210830181</v>
      </c>
      <c r="U804" s="59">
        <v>0</v>
      </c>
      <c r="V804" s="60">
        <f>Ugovori_OPULJP3[[#This Row],[Javni doprinos korisnika - HRK]]/7.5345</f>
        <v>0</v>
      </c>
      <c r="W804" s="59">
        <v>0</v>
      </c>
      <c r="X804" s="60">
        <f>Ugovori_OPULJP3[[#This Row],[Privatni doprinos korisnika - HRK]]/7.5345</f>
        <v>0</v>
      </c>
      <c r="Y804" s="61">
        <v>1857319.59</v>
      </c>
      <c r="Z804" s="62">
        <f>Ugovori_OPULJP3[[#This Row],[UKUPNI PRIHVATLJIVI IZDACI
TOTAL ELIGIBLE EXPENDITURE
= Bespovratna sredstva ukupno + doprinos korisnika
= Ukupni prihvatljivi troškovi
= Ukupna ugovorena vrijednost projekta HRK]]/7.5345</f>
        <v>246508.67210830181</v>
      </c>
      <c r="AA804" s="53" t="s">
        <v>37</v>
      </c>
      <c r="AB804" s="53" t="s">
        <v>34</v>
      </c>
      <c r="AC804" s="52" t="s">
        <v>3232</v>
      </c>
      <c r="AD804" s="52" t="s">
        <v>746</v>
      </c>
    </row>
    <row r="805" spans="1:30" ht="51" customHeight="1" x14ac:dyDescent="0.2">
      <c r="A805" s="50" t="s">
        <v>3233</v>
      </c>
      <c r="B805" s="51" t="s">
        <v>742</v>
      </c>
      <c r="C805" s="52" t="s">
        <v>743</v>
      </c>
      <c r="D805" s="52" t="s">
        <v>3110</v>
      </c>
      <c r="E805" s="66" t="s">
        <v>75</v>
      </c>
      <c r="F805" s="54" t="s">
        <v>3234</v>
      </c>
      <c r="G805" s="54" t="s">
        <v>1317</v>
      </c>
      <c r="H805" s="56">
        <v>44020</v>
      </c>
      <c r="I805" s="56">
        <v>44569</v>
      </c>
      <c r="J805" s="57" t="str">
        <f>IF(Ugovori_OPULJP3[[#This Row],[DATUM ZAVRŠETKA OPERACIJE]]&gt;DATE(2024,12,31),"u provedbi","završen")</f>
        <v>završen</v>
      </c>
      <c r="K805" s="55" t="s">
        <v>83</v>
      </c>
      <c r="L805" s="55" t="s">
        <v>83</v>
      </c>
      <c r="M805" s="58">
        <v>0.85</v>
      </c>
      <c r="N805" s="58">
        <v>0.15</v>
      </c>
      <c r="O805" s="59">
        <f>Ugovori_OPULJP3[[#This Row],[Bespovratna sredstva - Ukupno (EU+Nac) HRK
= Ukupna ugovorena vrijednost bespovratnih sredstava]]*Ugovori_OPULJP3[[#This Row],[EU STOPA SUFINANCIRANJA %
EU CO-FINANCING RATE %]]</f>
        <v>371458.7635</v>
      </c>
      <c r="P805" s="60">
        <f>Ugovori_OPULJP3[[#This Row],[Bespovratna sredstva - EU dio - HRK]]/7.5345</f>
        <v>49301.050301944386</v>
      </c>
      <c r="Q805" s="59">
        <f>Ugovori_OPULJP3[[#This Row],[Bespovratna sredstva - Ukupno (EU+Nac) HRK
= Ukupna ugovorena vrijednost bespovratnih sredstava]]*Ugovori_OPULJP3[[#This Row],[STOPA NACIONALNOG SUFINANCIRANJA %]]</f>
        <v>65551.546499999997</v>
      </c>
      <c r="R805" s="60">
        <f>Ugovori_OPULJP3[[#This Row],[Bespovratna sredstva - Nacionalni dio - HRK]]/7.5345</f>
        <v>8700.1853474019499</v>
      </c>
      <c r="S805" s="59">
        <v>437010.31</v>
      </c>
      <c r="T805" s="60">
        <f>Ugovori_OPULJP3[[#This Row],[Bespovratna sredstva - Ukupno (EU+Nac) HRK
= Ukupna ugovorena vrijednost bespovratnih sredstava]]/7.5345</f>
        <v>58001.235649346338</v>
      </c>
      <c r="U805" s="59">
        <v>0</v>
      </c>
      <c r="V805" s="60">
        <f>Ugovori_OPULJP3[[#This Row],[Javni doprinos korisnika - HRK]]/7.5345</f>
        <v>0</v>
      </c>
      <c r="W805" s="59">
        <v>0</v>
      </c>
      <c r="X805" s="60">
        <f>Ugovori_OPULJP3[[#This Row],[Privatni doprinos korisnika - HRK]]/7.5345</f>
        <v>0</v>
      </c>
      <c r="Y805" s="61">
        <v>437010.31</v>
      </c>
      <c r="Z805" s="62">
        <f>Ugovori_OPULJP3[[#This Row],[UKUPNI PRIHVATLJIVI IZDACI
TOTAL ELIGIBLE EXPENDITURE
= Bespovratna sredstva ukupno + doprinos korisnika
= Ukupni prihvatljivi troškovi
= Ukupna ugovorena vrijednost projekta HRK]]/7.5345</f>
        <v>58001.235649346338</v>
      </c>
      <c r="AA805" s="53" t="s">
        <v>37</v>
      </c>
      <c r="AB805" s="53" t="s">
        <v>34</v>
      </c>
      <c r="AC805" s="52" t="s">
        <v>3235</v>
      </c>
      <c r="AD805" s="52" t="s">
        <v>746</v>
      </c>
    </row>
    <row r="806" spans="1:30" ht="51" customHeight="1" x14ac:dyDescent="0.2">
      <c r="A806" s="50" t="s">
        <v>3236</v>
      </c>
      <c r="B806" s="51" t="s">
        <v>742</v>
      </c>
      <c r="C806" s="52" t="s">
        <v>743</v>
      </c>
      <c r="D806" s="52" t="s">
        <v>3110</v>
      </c>
      <c r="E806" s="66" t="s">
        <v>75</v>
      </c>
      <c r="F806" s="54" t="s">
        <v>3237</v>
      </c>
      <c r="G806" s="54" t="s">
        <v>3238</v>
      </c>
      <c r="H806" s="56">
        <v>44133</v>
      </c>
      <c r="I806" s="56">
        <v>44680</v>
      </c>
      <c r="J806" s="57" t="str">
        <f>IF(Ugovori_OPULJP3[[#This Row],[DATUM ZAVRŠETKA OPERACIJE]]&gt;DATE(2024,12,31),"u provedbi","završen")</f>
        <v>završen</v>
      </c>
      <c r="K806" s="55" t="s">
        <v>891</v>
      </c>
      <c r="L806" s="55" t="s">
        <v>36</v>
      </c>
      <c r="M806" s="58">
        <v>0.85</v>
      </c>
      <c r="N806" s="58">
        <v>0.15</v>
      </c>
      <c r="O806" s="59">
        <f>Ugovori_OPULJP3[[#This Row],[Bespovratna sredstva - Ukupno (EU+Nac) HRK
= Ukupna ugovorena vrijednost bespovratnih sredstava]]*Ugovori_OPULJP3[[#This Row],[EU STOPA SUFINANCIRANJA %
EU CO-FINANCING RATE %]]</f>
        <v>394680.41500000004</v>
      </c>
      <c r="P806" s="60">
        <f>Ugovori_OPULJP3[[#This Row],[Bespovratna sredstva - EU dio - HRK]]/7.5345</f>
        <v>52383.093105050102</v>
      </c>
      <c r="Q806" s="59">
        <f>Ugovori_OPULJP3[[#This Row],[Bespovratna sredstva - Ukupno (EU+Nac) HRK
= Ukupna ugovorena vrijednost bespovratnih sredstava]]*Ugovori_OPULJP3[[#This Row],[STOPA NACIONALNOG SUFINANCIRANJA %]]</f>
        <v>69649.485000000001</v>
      </c>
      <c r="R806" s="60">
        <f>Ugovori_OPULJP3[[#This Row],[Bespovratna sredstva - Nacionalni dio - HRK]]/7.5345</f>
        <v>9244.0752538323704</v>
      </c>
      <c r="S806" s="59">
        <v>464329.9</v>
      </c>
      <c r="T806" s="60">
        <f>Ugovori_OPULJP3[[#This Row],[Bespovratna sredstva - Ukupno (EU+Nac) HRK
= Ukupna ugovorena vrijednost bespovratnih sredstava]]/7.5345</f>
        <v>61627.168358882474</v>
      </c>
      <c r="U806" s="59">
        <v>0</v>
      </c>
      <c r="V806" s="60">
        <f>Ugovori_OPULJP3[[#This Row],[Javni doprinos korisnika - HRK]]/7.5345</f>
        <v>0</v>
      </c>
      <c r="W806" s="59">
        <v>0</v>
      </c>
      <c r="X806" s="60">
        <f>Ugovori_OPULJP3[[#This Row],[Privatni doprinos korisnika - HRK]]/7.5345</f>
        <v>0</v>
      </c>
      <c r="Y806" s="61">
        <v>464329.9</v>
      </c>
      <c r="Z806" s="62">
        <f>Ugovori_OPULJP3[[#This Row],[UKUPNI PRIHVATLJIVI IZDACI
TOTAL ELIGIBLE EXPENDITURE
= Bespovratna sredstva ukupno + doprinos korisnika
= Ukupni prihvatljivi troškovi
= Ukupna ugovorena vrijednost projekta HRK]]/7.5345</f>
        <v>61627.168358882474</v>
      </c>
      <c r="AA806" s="53" t="s">
        <v>37</v>
      </c>
      <c r="AB806" s="53" t="s">
        <v>34</v>
      </c>
      <c r="AC806" s="52" t="s">
        <v>3113</v>
      </c>
      <c r="AD806" s="52" t="s">
        <v>746</v>
      </c>
    </row>
    <row r="807" spans="1:30" ht="51" customHeight="1" x14ac:dyDescent="0.2">
      <c r="A807" s="50" t="s">
        <v>3239</v>
      </c>
      <c r="B807" s="51" t="s">
        <v>742</v>
      </c>
      <c r="C807" s="52" t="s">
        <v>743</v>
      </c>
      <c r="D807" s="52" t="s">
        <v>3110</v>
      </c>
      <c r="E807" s="66" t="s">
        <v>75</v>
      </c>
      <c r="F807" s="54" t="s">
        <v>3240</v>
      </c>
      <c r="G807" s="54" t="s">
        <v>3241</v>
      </c>
      <c r="H807" s="56">
        <v>44125</v>
      </c>
      <c r="I807" s="56">
        <v>44582</v>
      </c>
      <c r="J807" s="57" t="str">
        <f>IF(Ugovori_OPULJP3[[#This Row],[DATUM ZAVRŠETKA OPERACIJE]]&gt;DATE(2024,12,31),"u provedbi","završen")</f>
        <v>završen</v>
      </c>
      <c r="K807" s="55" t="s">
        <v>129</v>
      </c>
      <c r="L807" s="55" t="s">
        <v>129</v>
      </c>
      <c r="M807" s="58">
        <v>0.85</v>
      </c>
      <c r="N807" s="58">
        <v>0.15</v>
      </c>
      <c r="O807" s="59">
        <f>Ugovori_OPULJP3[[#This Row],[Bespovratna sredstva - Ukupno (EU+Nac) HRK
= Ukupna ugovorena vrijednost bespovratnih sredstava]]*Ugovori_OPULJP3[[#This Row],[EU STOPA SUFINANCIRANJA %
EU CO-FINANCING RATE %]]</f>
        <v>786930</v>
      </c>
      <c r="P807" s="60">
        <f>Ugovori_OPULJP3[[#This Row],[Bespovratna sredstva - EU dio - HRK]]/7.5345</f>
        <v>104443.55962572167</v>
      </c>
      <c r="Q807" s="59">
        <f>Ugovori_OPULJP3[[#This Row],[Bespovratna sredstva - Ukupno (EU+Nac) HRK
= Ukupna ugovorena vrijednost bespovratnih sredstava]]*Ugovori_OPULJP3[[#This Row],[STOPA NACIONALNOG SUFINANCIRANJA %]]</f>
        <v>138870</v>
      </c>
      <c r="R807" s="60">
        <f>Ugovori_OPULJP3[[#This Row],[Bespovratna sredstva - Nacionalni dio - HRK]]/7.5345</f>
        <v>18431.216404539118</v>
      </c>
      <c r="S807" s="59">
        <v>925800</v>
      </c>
      <c r="T807" s="60">
        <f>Ugovori_OPULJP3[[#This Row],[Bespovratna sredstva - Ukupno (EU+Nac) HRK
= Ukupna ugovorena vrijednost bespovratnih sredstava]]/7.5345</f>
        <v>122874.77603026079</v>
      </c>
      <c r="U807" s="59">
        <v>0</v>
      </c>
      <c r="V807" s="60">
        <f>Ugovori_OPULJP3[[#This Row],[Javni doprinos korisnika - HRK]]/7.5345</f>
        <v>0</v>
      </c>
      <c r="W807" s="59">
        <v>0</v>
      </c>
      <c r="X807" s="60">
        <f>Ugovori_OPULJP3[[#This Row],[Privatni doprinos korisnika - HRK]]/7.5345</f>
        <v>0</v>
      </c>
      <c r="Y807" s="61">
        <v>925800</v>
      </c>
      <c r="Z807" s="62">
        <f>Ugovori_OPULJP3[[#This Row],[UKUPNI PRIHVATLJIVI IZDACI
TOTAL ELIGIBLE EXPENDITURE
= Bespovratna sredstva ukupno + doprinos korisnika
= Ukupni prihvatljivi troškovi
= Ukupna ugovorena vrijednost projekta HRK]]/7.5345</f>
        <v>122874.77603026079</v>
      </c>
      <c r="AA807" s="53" t="s">
        <v>37</v>
      </c>
      <c r="AB807" s="53" t="s">
        <v>34</v>
      </c>
      <c r="AC807" s="52" t="s">
        <v>3242</v>
      </c>
      <c r="AD807" s="52" t="s">
        <v>746</v>
      </c>
    </row>
    <row r="808" spans="1:30" ht="51" customHeight="1" x14ac:dyDescent="0.2">
      <c r="A808" s="50" t="s">
        <v>3243</v>
      </c>
      <c r="B808" s="51" t="s">
        <v>742</v>
      </c>
      <c r="C808" s="52" t="s">
        <v>743</v>
      </c>
      <c r="D808" s="52" t="s">
        <v>3110</v>
      </c>
      <c r="E808" s="66" t="s">
        <v>75</v>
      </c>
      <c r="F808" s="54" t="s">
        <v>3244</v>
      </c>
      <c r="G808" s="54" t="s">
        <v>3245</v>
      </c>
      <c r="H808" s="56">
        <v>44000</v>
      </c>
      <c r="I808" s="56">
        <v>44365</v>
      </c>
      <c r="J808" s="57" t="str">
        <f>IF(Ugovori_OPULJP3[[#This Row],[DATUM ZAVRŠETKA OPERACIJE]]&gt;DATE(2024,12,31),"u provedbi","završen")</f>
        <v>završen</v>
      </c>
      <c r="K808" s="55" t="s">
        <v>129</v>
      </c>
      <c r="L808" s="55" t="s">
        <v>129</v>
      </c>
      <c r="M808" s="58">
        <v>0.85</v>
      </c>
      <c r="N808" s="58">
        <v>0.15</v>
      </c>
      <c r="O808" s="59">
        <f>Ugovori_OPULJP3[[#This Row],[Bespovratna sredstva - Ukupno (EU+Nac) HRK
= Ukupna ugovorena vrijednost bespovratnih sredstava]]*Ugovori_OPULJP3[[#This Row],[EU STOPA SUFINANCIRANJA %
EU CO-FINANCING RATE %]]</f>
        <v>445655</v>
      </c>
      <c r="P808" s="60">
        <f>Ugovori_OPULJP3[[#This Row],[Bespovratna sredstva - EU dio - HRK]]/7.5345</f>
        <v>59148.583184020172</v>
      </c>
      <c r="Q808" s="59">
        <f>Ugovori_OPULJP3[[#This Row],[Bespovratna sredstva - Ukupno (EU+Nac) HRK
= Ukupna ugovorena vrijednost bespovratnih sredstava]]*Ugovori_OPULJP3[[#This Row],[STOPA NACIONALNOG SUFINANCIRANJA %]]</f>
        <v>78645</v>
      </c>
      <c r="R808" s="60">
        <f>Ugovori_OPULJP3[[#This Row],[Bespovratna sredstva - Nacionalni dio - HRK]]/7.5345</f>
        <v>10437.985267768265</v>
      </c>
      <c r="S808" s="59">
        <v>524300</v>
      </c>
      <c r="T808" s="60">
        <f>Ugovori_OPULJP3[[#This Row],[Bespovratna sredstva - Ukupno (EU+Nac) HRK
= Ukupna ugovorena vrijednost bespovratnih sredstava]]/7.5345</f>
        <v>69586.568451788437</v>
      </c>
      <c r="U808" s="59">
        <v>0</v>
      </c>
      <c r="V808" s="60">
        <f>Ugovori_OPULJP3[[#This Row],[Javni doprinos korisnika - HRK]]/7.5345</f>
        <v>0</v>
      </c>
      <c r="W808" s="59">
        <v>0</v>
      </c>
      <c r="X808" s="60">
        <f>Ugovori_OPULJP3[[#This Row],[Privatni doprinos korisnika - HRK]]/7.5345</f>
        <v>0</v>
      </c>
      <c r="Y808" s="61">
        <v>524300</v>
      </c>
      <c r="Z808" s="62">
        <f>Ugovori_OPULJP3[[#This Row],[UKUPNI PRIHVATLJIVI IZDACI
TOTAL ELIGIBLE EXPENDITURE
= Bespovratna sredstva ukupno + doprinos korisnika
= Ukupni prihvatljivi troškovi
= Ukupna ugovorena vrijednost projekta HRK]]/7.5345</f>
        <v>69586.568451788437</v>
      </c>
      <c r="AA808" s="53" t="s">
        <v>37</v>
      </c>
      <c r="AB808" s="53" t="s">
        <v>34</v>
      </c>
      <c r="AC808" s="52" t="s">
        <v>3246</v>
      </c>
      <c r="AD808" s="52" t="s">
        <v>746</v>
      </c>
    </row>
    <row r="809" spans="1:30" ht="51" customHeight="1" x14ac:dyDescent="0.2">
      <c r="A809" s="50" t="s">
        <v>3247</v>
      </c>
      <c r="B809" s="51" t="s">
        <v>742</v>
      </c>
      <c r="C809" s="52" t="s">
        <v>743</v>
      </c>
      <c r="D809" s="52" t="s">
        <v>3110</v>
      </c>
      <c r="E809" s="66" t="s">
        <v>75</v>
      </c>
      <c r="F809" s="54" t="s">
        <v>3248</v>
      </c>
      <c r="G809" s="54" t="s">
        <v>803</v>
      </c>
      <c r="H809" s="56">
        <v>44019</v>
      </c>
      <c r="I809" s="56">
        <v>44446</v>
      </c>
      <c r="J809" s="57" t="str">
        <f>IF(Ugovori_OPULJP3[[#This Row],[DATUM ZAVRŠETKA OPERACIJE]]&gt;DATE(2024,12,31),"u provedbi","završen")</f>
        <v>završen</v>
      </c>
      <c r="K809" s="55" t="s">
        <v>3249</v>
      </c>
      <c r="L809" s="55" t="s">
        <v>593</v>
      </c>
      <c r="M809" s="58">
        <v>0.85</v>
      </c>
      <c r="N809" s="58">
        <v>0.15</v>
      </c>
      <c r="O809" s="59">
        <f>Ugovori_OPULJP3[[#This Row],[Bespovratna sredstva - Ukupno (EU+Nac) HRK
= Ukupna ugovorena vrijednost bespovratnih sredstava]]*Ugovori_OPULJP3[[#This Row],[EU STOPA SUFINANCIRANJA %
EU CO-FINANCING RATE %]]</f>
        <v>789352.5</v>
      </c>
      <c r="P809" s="60">
        <f>Ugovori_OPULJP3[[#This Row],[Bespovratna sredstva - EU dio - HRK]]/7.5345</f>
        <v>104765.0806291061</v>
      </c>
      <c r="Q809" s="59">
        <f>Ugovori_OPULJP3[[#This Row],[Bespovratna sredstva - Ukupno (EU+Nac) HRK
= Ukupna ugovorena vrijednost bespovratnih sredstava]]*Ugovori_OPULJP3[[#This Row],[STOPA NACIONALNOG SUFINANCIRANJA %]]</f>
        <v>139297.5</v>
      </c>
      <c r="R809" s="60">
        <f>Ugovori_OPULJP3[[#This Row],[Bespovratna sredstva - Nacionalni dio - HRK]]/7.5345</f>
        <v>18487.95540513637</v>
      </c>
      <c r="S809" s="59">
        <v>928650</v>
      </c>
      <c r="T809" s="60">
        <f>Ugovori_OPULJP3[[#This Row],[Bespovratna sredstva - Ukupno (EU+Nac) HRK
= Ukupna ugovorena vrijednost bespovratnih sredstava]]/7.5345</f>
        <v>123253.03603424248</v>
      </c>
      <c r="U809" s="59">
        <v>0</v>
      </c>
      <c r="V809" s="60">
        <f>Ugovori_OPULJP3[[#This Row],[Javni doprinos korisnika - HRK]]/7.5345</f>
        <v>0</v>
      </c>
      <c r="W809" s="59">
        <v>0</v>
      </c>
      <c r="X809" s="60">
        <f>Ugovori_OPULJP3[[#This Row],[Privatni doprinos korisnika - HRK]]/7.5345</f>
        <v>0</v>
      </c>
      <c r="Y809" s="61">
        <v>928650</v>
      </c>
      <c r="Z809" s="62">
        <f>Ugovori_OPULJP3[[#This Row],[UKUPNI PRIHVATLJIVI IZDACI
TOTAL ELIGIBLE EXPENDITURE
= Bespovratna sredstva ukupno + doprinos korisnika
= Ukupni prihvatljivi troškovi
= Ukupna ugovorena vrijednost projekta HRK]]/7.5345</f>
        <v>123253.03603424248</v>
      </c>
      <c r="AA809" s="53" t="s">
        <v>37</v>
      </c>
      <c r="AB809" s="53" t="s">
        <v>34</v>
      </c>
      <c r="AC809" s="52" t="s">
        <v>3250</v>
      </c>
      <c r="AD809" s="52" t="s">
        <v>746</v>
      </c>
    </row>
    <row r="810" spans="1:30" ht="51" customHeight="1" x14ac:dyDescent="0.2">
      <c r="A810" s="50" t="s">
        <v>3251</v>
      </c>
      <c r="B810" s="51" t="s">
        <v>742</v>
      </c>
      <c r="C810" s="52" t="s">
        <v>743</v>
      </c>
      <c r="D810" s="52" t="s">
        <v>3110</v>
      </c>
      <c r="E810" s="66" t="s">
        <v>75</v>
      </c>
      <c r="F810" s="54" t="s">
        <v>3252</v>
      </c>
      <c r="G810" s="54" t="s">
        <v>3253</v>
      </c>
      <c r="H810" s="56">
        <v>44001</v>
      </c>
      <c r="I810" s="56">
        <v>44549</v>
      </c>
      <c r="J810" s="57" t="str">
        <f>IF(Ugovori_OPULJP3[[#This Row],[DATUM ZAVRŠETKA OPERACIJE]]&gt;DATE(2024,12,31),"u provedbi","završen")</f>
        <v>završen</v>
      </c>
      <c r="K810" s="55" t="s">
        <v>3249</v>
      </c>
      <c r="L810" s="55" t="s">
        <v>593</v>
      </c>
      <c r="M810" s="58">
        <v>0.85</v>
      </c>
      <c r="N810" s="58">
        <v>0.15</v>
      </c>
      <c r="O810" s="59">
        <f>Ugovori_OPULJP3[[#This Row],[Bespovratna sredstva - Ukupno (EU+Nac) HRK
= Ukupna ugovorena vrijednost bespovratnih sredstava]]*Ugovori_OPULJP3[[#This Row],[EU STOPA SUFINANCIRANJA %
EU CO-FINANCING RATE %]]</f>
        <v>552552.53</v>
      </c>
      <c r="P810" s="60">
        <f>Ugovori_OPULJP3[[#This Row],[Bespovratna sredstva - EU dio - HRK]]/7.5345</f>
        <v>73336.32357820691</v>
      </c>
      <c r="Q810" s="59">
        <f>Ugovori_OPULJP3[[#This Row],[Bespovratna sredstva - Ukupno (EU+Nac) HRK
= Ukupna ugovorena vrijednost bespovratnih sredstava]]*Ugovori_OPULJP3[[#This Row],[STOPA NACIONALNOG SUFINANCIRANJA %]]</f>
        <v>97509.27</v>
      </c>
      <c r="R810" s="60">
        <f>Ugovori_OPULJP3[[#This Row],[Bespovratna sredstva - Nacionalni dio - HRK]]/7.5345</f>
        <v>12941.704160860043</v>
      </c>
      <c r="S810" s="59">
        <v>650061.80000000005</v>
      </c>
      <c r="T810" s="60">
        <f>Ugovori_OPULJP3[[#This Row],[Bespovratna sredstva - Ukupno (EU+Nac) HRK
= Ukupna ugovorena vrijednost bespovratnih sredstava]]/7.5345</f>
        <v>86278.027739066965</v>
      </c>
      <c r="U810" s="59">
        <v>0</v>
      </c>
      <c r="V810" s="60">
        <f>Ugovori_OPULJP3[[#This Row],[Javni doprinos korisnika - HRK]]/7.5345</f>
        <v>0</v>
      </c>
      <c r="W810" s="59">
        <v>0</v>
      </c>
      <c r="X810" s="60">
        <f>Ugovori_OPULJP3[[#This Row],[Privatni doprinos korisnika - HRK]]/7.5345</f>
        <v>0</v>
      </c>
      <c r="Y810" s="61">
        <v>650061.80000000005</v>
      </c>
      <c r="Z810" s="62">
        <f>Ugovori_OPULJP3[[#This Row],[UKUPNI PRIHVATLJIVI IZDACI
TOTAL ELIGIBLE EXPENDITURE
= Bespovratna sredstva ukupno + doprinos korisnika
= Ukupni prihvatljivi troškovi
= Ukupna ugovorena vrijednost projekta HRK]]/7.5345</f>
        <v>86278.027739066965</v>
      </c>
      <c r="AA810" s="53" t="s">
        <v>37</v>
      </c>
      <c r="AB810" s="53" t="s">
        <v>34</v>
      </c>
      <c r="AC810" s="52" t="s">
        <v>3254</v>
      </c>
      <c r="AD810" s="52" t="s">
        <v>746</v>
      </c>
    </row>
    <row r="811" spans="1:30" ht="51" customHeight="1" x14ac:dyDescent="0.2">
      <c r="A811" s="50" t="s">
        <v>3255</v>
      </c>
      <c r="B811" s="51" t="s">
        <v>742</v>
      </c>
      <c r="C811" s="52" t="s">
        <v>743</v>
      </c>
      <c r="D811" s="52" t="s">
        <v>3110</v>
      </c>
      <c r="E811" s="66" t="s">
        <v>75</v>
      </c>
      <c r="F811" s="54" t="s">
        <v>3256</v>
      </c>
      <c r="G811" s="54" t="s">
        <v>3257</v>
      </c>
      <c r="H811" s="56">
        <v>44000</v>
      </c>
      <c r="I811" s="56">
        <v>44548</v>
      </c>
      <c r="J811" s="57" t="str">
        <f>IF(Ugovori_OPULJP3[[#This Row],[DATUM ZAVRŠETKA OPERACIJE]]&gt;DATE(2024,12,31),"u provedbi","završen")</f>
        <v>završen</v>
      </c>
      <c r="K811" s="55" t="s">
        <v>593</v>
      </c>
      <c r="L811" s="55" t="s">
        <v>593</v>
      </c>
      <c r="M811" s="58">
        <v>0.85</v>
      </c>
      <c r="N811" s="58">
        <v>0.15</v>
      </c>
      <c r="O811" s="59">
        <f>Ugovori_OPULJP3[[#This Row],[Bespovratna sredstva - Ukupno (EU+Nac) HRK
= Ukupna ugovorena vrijednost bespovratnih sredstava]]*Ugovori_OPULJP3[[#This Row],[EU STOPA SUFINANCIRANJA %
EU CO-FINANCING RATE %]]</f>
        <v>1578705</v>
      </c>
      <c r="P811" s="60">
        <f>Ugovori_OPULJP3[[#This Row],[Bespovratna sredstva - EU dio - HRK]]/7.5345</f>
        <v>209530.1612582122</v>
      </c>
      <c r="Q811" s="59">
        <f>Ugovori_OPULJP3[[#This Row],[Bespovratna sredstva - Ukupno (EU+Nac) HRK
= Ukupna ugovorena vrijednost bespovratnih sredstava]]*Ugovori_OPULJP3[[#This Row],[STOPA NACIONALNOG SUFINANCIRANJA %]]</f>
        <v>278595</v>
      </c>
      <c r="R811" s="60">
        <f>Ugovori_OPULJP3[[#This Row],[Bespovratna sredstva - Nacionalni dio - HRK]]/7.5345</f>
        <v>36975.91081027274</v>
      </c>
      <c r="S811" s="59">
        <v>1857300</v>
      </c>
      <c r="T811" s="60">
        <f>Ugovori_OPULJP3[[#This Row],[Bespovratna sredstva - Ukupno (EU+Nac) HRK
= Ukupna ugovorena vrijednost bespovratnih sredstava]]/7.5345</f>
        <v>246506.07206848497</v>
      </c>
      <c r="U811" s="59">
        <v>0</v>
      </c>
      <c r="V811" s="60">
        <f>Ugovori_OPULJP3[[#This Row],[Javni doprinos korisnika - HRK]]/7.5345</f>
        <v>0</v>
      </c>
      <c r="W811" s="59">
        <v>0</v>
      </c>
      <c r="X811" s="60">
        <f>Ugovori_OPULJP3[[#This Row],[Privatni doprinos korisnika - HRK]]/7.5345</f>
        <v>0</v>
      </c>
      <c r="Y811" s="61">
        <v>1857300</v>
      </c>
      <c r="Z811" s="62">
        <f>Ugovori_OPULJP3[[#This Row],[UKUPNI PRIHVATLJIVI IZDACI
TOTAL ELIGIBLE EXPENDITURE
= Bespovratna sredstva ukupno + doprinos korisnika
= Ukupni prihvatljivi troškovi
= Ukupna ugovorena vrijednost projekta HRK]]/7.5345</f>
        <v>246506.07206848497</v>
      </c>
      <c r="AA811" s="53" t="s">
        <v>37</v>
      </c>
      <c r="AB811" s="53" t="s">
        <v>34</v>
      </c>
      <c r="AC811" s="52" t="s">
        <v>3258</v>
      </c>
      <c r="AD811" s="52" t="s">
        <v>746</v>
      </c>
    </row>
    <row r="812" spans="1:30" ht="51" customHeight="1" x14ac:dyDescent="0.2">
      <c r="A812" s="50" t="s">
        <v>3259</v>
      </c>
      <c r="B812" s="51" t="s">
        <v>742</v>
      </c>
      <c r="C812" s="52" t="s">
        <v>743</v>
      </c>
      <c r="D812" s="52" t="s">
        <v>3110</v>
      </c>
      <c r="E812" s="66" t="s">
        <v>75</v>
      </c>
      <c r="F812" s="54" t="s">
        <v>3260</v>
      </c>
      <c r="G812" s="54" t="s">
        <v>3261</v>
      </c>
      <c r="H812" s="56">
        <v>44084</v>
      </c>
      <c r="I812" s="56">
        <v>44630</v>
      </c>
      <c r="J812" s="57" t="str">
        <f>IF(Ugovori_OPULJP3[[#This Row],[DATUM ZAVRŠETKA OPERACIJE]]&gt;DATE(2024,12,31),"u provedbi","završen")</f>
        <v>završen</v>
      </c>
      <c r="K812" s="55" t="s">
        <v>154</v>
      </c>
      <c r="L812" s="55" t="s">
        <v>154</v>
      </c>
      <c r="M812" s="58">
        <v>0.85</v>
      </c>
      <c r="N812" s="58">
        <v>0.15</v>
      </c>
      <c r="O812" s="59">
        <f>Ugovori_OPULJP3[[#This Row],[Bespovratna sredstva - Ukupno (EU+Nac) HRK
= Ukupna ugovorena vrijednost bespovratnih sredstava]]*Ugovori_OPULJP3[[#This Row],[EU STOPA SUFINANCIRANJA %
EU CO-FINANCING RATE %]]</f>
        <v>787865</v>
      </c>
      <c r="P812" s="60">
        <f>Ugovori_OPULJP3[[#This Row],[Bespovratna sredstva - EU dio - HRK]]/7.5345</f>
        <v>104567.65545158935</v>
      </c>
      <c r="Q812" s="59">
        <f>Ugovori_OPULJP3[[#This Row],[Bespovratna sredstva - Ukupno (EU+Nac) HRK
= Ukupna ugovorena vrijednost bespovratnih sredstava]]*Ugovori_OPULJP3[[#This Row],[STOPA NACIONALNOG SUFINANCIRANJA %]]</f>
        <v>139035</v>
      </c>
      <c r="R812" s="60">
        <f>Ugovori_OPULJP3[[#This Row],[Bespovratna sredstva - Nacionalni dio - HRK]]/7.5345</f>
        <v>18453.115667927534</v>
      </c>
      <c r="S812" s="59">
        <v>926900</v>
      </c>
      <c r="T812" s="60">
        <f>Ugovori_OPULJP3[[#This Row],[Bespovratna sredstva - Ukupno (EU+Nac) HRK
= Ukupna ugovorena vrijednost bespovratnih sredstava]]/7.5345</f>
        <v>123020.77111951688</v>
      </c>
      <c r="U812" s="59">
        <v>0</v>
      </c>
      <c r="V812" s="60">
        <f>Ugovori_OPULJP3[[#This Row],[Javni doprinos korisnika - HRK]]/7.5345</f>
        <v>0</v>
      </c>
      <c r="W812" s="59">
        <v>0</v>
      </c>
      <c r="X812" s="60">
        <f>Ugovori_OPULJP3[[#This Row],[Privatni doprinos korisnika - HRK]]/7.5345</f>
        <v>0</v>
      </c>
      <c r="Y812" s="61">
        <v>926900</v>
      </c>
      <c r="Z812" s="62">
        <f>Ugovori_OPULJP3[[#This Row],[UKUPNI PRIHVATLJIVI IZDACI
TOTAL ELIGIBLE EXPENDITURE
= Bespovratna sredstva ukupno + doprinos korisnika
= Ukupni prihvatljivi troškovi
= Ukupna ugovorena vrijednost projekta HRK]]/7.5345</f>
        <v>123020.77111951688</v>
      </c>
      <c r="AA812" s="53" t="s">
        <v>37</v>
      </c>
      <c r="AB812" s="53" t="s">
        <v>34</v>
      </c>
      <c r="AC812" s="52" t="s">
        <v>3262</v>
      </c>
      <c r="AD812" s="52" t="s">
        <v>746</v>
      </c>
    </row>
    <row r="813" spans="1:30" ht="51" customHeight="1" x14ac:dyDescent="0.2">
      <c r="A813" s="50" t="s">
        <v>3263</v>
      </c>
      <c r="B813" s="51" t="s">
        <v>742</v>
      </c>
      <c r="C813" s="52" t="s">
        <v>743</v>
      </c>
      <c r="D813" s="52" t="s">
        <v>3110</v>
      </c>
      <c r="E813" s="66" t="s">
        <v>75</v>
      </c>
      <c r="F813" s="54" t="s">
        <v>1157</v>
      </c>
      <c r="G813" s="54" t="s">
        <v>1158</v>
      </c>
      <c r="H813" s="56">
        <v>44000</v>
      </c>
      <c r="I813" s="56">
        <v>44548</v>
      </c>
      <c r="J813" s="57" t="str">
        <f>IF(Ugovori_OPULJP3[[#This Row],[DATUM ZAVRŠETKA OPERACIJE]]&gt;DATE(2024,12,31),"u provedbi","završen")</f>
        <v>završen</v>
      </c>
      <c r="K813" s="55" t="s">
        <v>210</v>
      </c>
      <c r="L813" s="55" t="s">
        <v>210</v>
      </c>
      <c r="M813" s="58">
        <v>0.85</v>
      </c>
      <c r="N813" s="58">
        <v>0.15</v>
      </c>
      <c r="O813" s="59">
        <f>Ugovori_OPULJP3[[#This Row],[Bespovratna sredstva - Ukupno (EU+Nac) HRK
= Ukupna ugovorena vrijednost bespovratnih sredstava]]*Ugovori_OPULJP3[[#This Row],[EU STOPA SUFINANCIRANJA %
EU CO-FINANCING RATE %]]</f>
        <v>2002736</v>
      </c>
      <c r="P813" s="60">
        <f>Ugovori_OPULJP3[[#This Row],[Bespovratna sredstva - EU dio - HRK]]/7.5345</f>
        <v>265808.74643307453</v>
      </c>
      <c r="Q813" s="59">
        <f>Ugovori_OPULJP3[[#This Row],[Bespovratna sredstva - Ukupno (EU+Nac) HRK
= Ukupna ugovorena vrijednost bespovratnih sredstava]]*Ugovori_OPULJP3[[#This Row],[STOPA NACIONALNOG SUFINANCIRANJA %]]</f>
        <v>353424</v>
      </c>
      <c r="R813" s="60">
        <f>Ugovori_OPULJP3[[#This Row],[Bespovratna sredstva - Nacionalni dio - HRK]]/7.5345</f>
        <v>46907.425841130796</v>
      </c>
      <c r="S813" s="59">
        <v>2356160</v>
      </c>
      <c r="T813" s="60">
        <f>Ugovori_OPULJP3[[#This Row],[Bespovratna sredstva - Ukupno (EU+Nac) HRK
= Ukupna ugovorena vrijednost bespovratnih sredstava]]/7.5345</f>
        <v>312716.17227420531</v>
      </c>
      <c r="U813" s="59">
        <v>0</v>
      </c>
      <c r="V813" s="60">
        <f>Ugovori_OPULJP3[[#This Row],[Javni doprinos korisnika - HRK]]/7.5345</f>
        <v>0</v>
      </c>
      <c r="W813" s="59">
        <v>0</v>
      </c>
      <c r="X813" s="60">
        <f>Ugovori_OPULJP3[[#This Row],[Privatni doprinos korisnika - HRK]]/7.5345</f>
        <v>0</v>
      </c>
      <c r="Y813" s="61">
        <v>2356160</v>
      </c>
      <c r="Z813" s="62">
        <f>Ugovori_OPULJP3[[#This Row],[UKUPNI PRIHVATLJIVI IZDACI
TOTAL ELIGIBLE EXPENDITURE
= Bespovratna sredstva ukupno + doprinos korisnika
= Ukupni prihvatljivi troškovi
= Ukupna ugovorena vrijednost projekta HRK]]/7.5345</f>
        <v>312716.17227420531</v>
      </c>
      <c r="AA813" s="53" t="s">
        <v>37</v>
      </c>
      <c r="AB813" s="53" t="s">
        <v>34</v>
      </c>
      <c r="AC813" s="52" t="s">
        <v>3264</v>
      </c>
      <c r="AD813" s="52" t="s">
        <v>746</v>
      </c>
    </row>
    <row r="814" spans="1:30" ht="51" customHeight="1" x14ac:dyDescent="0.2">
      <c r="A814" s="50" t="s">
        <v>3265</v>
      </c>
      <c r="B814" s="51" t="s">
        <v>742</v>
      </c>
      <c r="C814" s="52" t="s">
        <v>743</v>
      </c>
      <c r="D814" s="52" t="s">
        <v>3110</v>
      </c>
      <c r="E814" s="66" t="s">
        <v>75</v>
      </c>
      <c r="F814" s="54" t="s">
        <v>3266</v>
      </c>
      <c r="G814" s="54" t="s">
        <v>1197</v>
      </c>
      <c r="H814" s="56">
        <v>44000</v>
      </c>
      <c r="I814" s="56">
        <v>44548</v>
      </c>
      <c r="J814" s="57" t="str">
        <f>IF(Ugovori_OPULJP3[[#This Row],[DATUM ZAVRŠETKA OPERACIJE]]&gt;DATE(2024,12,31),"u provedbi","završen")</f>
        <v>završen</v>
      </c>
      <c r="K814" s="55" t="s">
        <v>210</v>
      </c>
      <c r="L814" s="55" t="s">
        <v>210</v>
      </c>
      <c r="M814" s="58">
        <v>0.85</v>
      </c>
      <c r="N814" s="58">
        <v>0.15</v>
      </c>
      <c r="O814" s="59">
        <f>Ugovori_OPULJP3[[#This Row],[Bespovratna sredstva - Ukupno (EU+Nac) HRK
= Ukupna ugovorena vrijednost bespovratnih sredstava]]*Ugovori_OPULJP3[[#This Row],[EU STOPA SUFINANCIRANJA %
EU CO-FINANCING RATE %]]</f>
        <v>1578577.5</v>
      </c>
      <c r="P814" s="60">
        <f>Ugovori_OPULJP3[[#This Row],[Bespovratna sredstva - EU dio - HRK]]/7.5345</f>
        <v>209513.23910013936</v>
      </c>
      <c r="Q814" s="59">
        <f>Ugovori_OPULJP3[[#This Row],[Bespovratna sredstva - Ukupno (EU+Nac) HRK
= Ukupna ugovorena vrijednost bespovratnih sredstava]]*Ugovori_OPULJP3[[#This Row],[STOPA NACIONALNOG SUFINANCIRANJA %]]</f>
        <v>278572.5</v>
      </c>
      <c r="R814" s="60">
        <f>Ugovori_OPULJP3[[#This Row],[Bespovratna sredstva - Nacionalni dio - HRK]]/7.5345</f>
        <v>36972.924547083414</v>
      </c>
      <c r="S814" s="59">
        <v>1857150</v>
      </c>
      <c r="T814" s="60">
        <f>Ugovori_OPULJP3[[#This Row],[Bespovratna sredstva - Ukupno (EU+Nac) HRK
= Ukupna ugovorena vrijednost bespovratnih sredstava]]/7.5345</f>
        <v>246486.16364722277</v>
      </c>
      <c r="U814" s="59">
        <v>0</v>
      </c>
      <c r="V814" s="60">
        <f>Ugovori_OPULJP3[[#This Row],[Javni doprinos korisnika - HRK]]/7.5345</f>
        <v>0</v>
      </c>
      <c r="W814" s="59">
        <v>0</v>
      </c>
      <c r="X814" s="60">
        <f>Ugovori_OPULJP3[[#This Row],[Privatni doprinos korisnika - HRK]]/7.5345</f>
        <v>0</v>
      </c>
      <c r="Y814" s="61">
        <v>1857150</v>
      </c>
      <c r="Z814" s="62">
        <f>Ugovori_OPULJP3[[#This Row],[UKUPNI PRIHVATLJIVI IZDACI
TOTAL ELIGIBLE EXPENDITURE
= Bespovratna sredstva ukupno + doprinos korisnika
= Ukupni prihvatljivi troškovi
= Ukupna ugovorena vrijednost projekta HRK]]/7.5345</f>
        <v>246486.16364722277</v>
      </c>
      <c r="AA814" s="53" t="s">
        <v>37</v>
      </c>
      <c r="AB814" s="53" t="s">
        <v>34</v>
      </c>
      <c r="AC814" s="52" t="s">
        <v>3267</v>
      </c>
      <c r="AD814" s="52" t="s">
        <v>746</v>
      </c>
    </row>
    <row r="815" spans="1:30" ht="51" customHeight="1" x14ac:dyDescent="0.2">
      <c r="A815" s="70" t="s">
        <v>3268</v>
      </c>
      <c r="B815" s="64" t="s">
        <v>742</v>
      </c>
      <c r="C815" s="65" t="s">
        <v>743</v>
      </c>
      <c r="D815" s="52" t="s">
        <v>3110</v>
      </c>
      <c r="E815" s="66" t="s">
        <v>75</v>
      </c>
      <c r="F815" s="71" t="s">
        <v>3269</v>
      </c>
      <c r="G815" s="71" t="s">
        <v>3052</v>
      </c>
      <c r="H815" s="68">
        <v>44209</v>
      </c>
      <c r="I815" s="68">
        <v>44755</v>
      </c>
      <c r="J815" s="57" t="str">
        <f>IF(Ugovori_OPULJP3[[#This Row],[DATUM ZAVRŠETKA OPERACIJE]]&gt;DATE(2024,12,31),"u provedbi","završen")</f>
        <v>završen</v>
      </c>
      <c r="K815" s="67" t="s">
        <v>154</v>
      </c>
      <c r="L815" s="55" t="s">
        <v>154</v>
      </c>
      <c r="M815" s="58">
        <v>0.85</v>
      </c>
      <c r="N815" s="58">
        <v>0.15</v>
      </c>
      <c r="O815" s="59">
        <f>Ugovori_OPULJP3[[#This Row],[Bespovratna sredstva - Ukupno (EU+Nac) HRK
= Ukupna ugovorena vrijednost bespovratnih sredstava]]*Ugovori_OPULJP3[[#This Row],[EU STOPA SUFINANCIRANJA %
EU CO-FINANCING RATE %]]</f>
        <v>789360.82149999996</v>
      </c>
      <c r="P815" s="60">
        <f>Ugovori_OPULJP3[[#This Row],[Bespovratna sredstva - EU dio - HRK]]/7.5345</f>
        <v>104766.18508195633</v>
      </c>
      <c r="Q815" s="59">
        <f>Ugovori_OPULJP3[[#This Row],[Bespovratna sredstva - Ukupno (EU+Nac) HRK
= Ukupna ugovorena vrijednost bespovratnih sredstava]]*Ugovori_OPULJP3[[#This Row],[STOPA NACIONALNOG SUFINANCIRANJA %]]</f>
        <v>139298.96849999999</v>
      </c>
      <c r="R815" s="60">
        <f>Ugovori_OPULJP3[[#This Row],[Bespovratna sredstva - Nacionalni dio - HRK]]/7.5345</f>
        <v>18488.150308580527</v>
      </c>
      <c r="S815" s="59">
        <v>928659.79</v>
      </c>
      <c r="T815" s="60">
        <f>Ugovori_OPULJP3[[#This Row],[Bespovratna sredstva - Ukupno (EU+Nac) HRK
= Ukupna ugovorena vrijednost bespovratnih sredstava]]/7.5345</f>
        <v>123254.33539053686</v>
      </c>
      <c r="U815" s="59">
        <v>0</v>
      </c>
      <c r="V815" s="60">
        <f>Ugovori_OPULJP3[[#This Row],[Javni doprinos korisnika - HRK]]/7.5345</f>
        <v>0</v>
      </c>
      <c r="W815" s="59">
        <v>0</v>
      </c>
      <c r="X815" s="60">
        <f>Ugovori_OPULJP3[[#This Row],[Privatni doprinos korisnika - HRK]]/7.5345</f>
        <v>0</v>
      </c>
      <c r="Y815" s="61">
        <v>928659.79</v>
      </c>
      <c r="Z815" s="62">
        <f>Ugovori_OPULJP3[[#This Row],[UKUPNI PRIHVATLJIVI IZDACI
TOTAL ELIGIBLE EXPENDITURE
= Bespovratna sredstva ukupno + doprinos korisnika
= Ukupni prihvatljivi troškovi
= Ukupna ugovorena vrijednost projekta HRK]]/7.5345</f>
        <v>123254.33539053686</v>
      </c>
      <c r="AA815" s="66" t="s">
        <v>37</v>
      </c>
      <c r="AB815" s="66" t="s">
        <v>34</v>
      </c>
      <c r="AC815" s="65" t="s">
        <v>3270</v>
      </c>
      <c r="AD815" s="65" t="s">
        <v>746</v>
      </c>
    </row>
    <row r="816" spans="1:30" ht="51" customHeight="1" x14ac:dyDescent="0.2">
      <c r="A816" s="50" t="s">
        <v>3271</v>
      </c>
      <c r="B816" s="51" t="s">
        <v>742</v>
      </c>
      <c r="C816" s="52" t="s">
        <v>743</v>
      </c>
      <c r="D816" s="52" t="s">
        <v>3110</v>
      </c>
      <c r="E816" s="66" t="s">
        <v>75</v>
      </c>
      <c r="F816" s="54" t="s">
        <v>3272</v>
      </c>
      <c r="G816" s="71" t="s">
        <v>3007</v>
      </c>
      <c r="H816" s="56">
        <v>44000</v>
      </c>
      <c r="I816" s="56">
        <v>44548</v>
      </c>
      <c r="J816" s="57" t="str">
        <f>IF(Ugovori_OPULJP3[[#This Row],[DATUM ZAVRŠETKA OPERACIJE]]&gt;DATE(2024,12,31),"u provedbi","završen")</f>
        <v>završen</v>
      </c>
      <c r="K816" s="55" t="s">
        <v>154</v>
      </c>
      <c r="L816" s="55" t="s">
        <v>154</v>
      </c>
      <c r="M816" s="58">
        <v>0.85</v>
      </c>
      <c r="N816" s="58">
        <v>0.15</v>
      </c>
      <c r="O816" s="59">
        <f>Ugovori_OPULJP3[[#This Row],[Bespovratna sredstva - Ukupno (EU+Nac) HRK
= Ukupna ugovorena vrijednost bespovratnih sredstava]]*Ugovori_OPULJP3[[#This Row],[EU STOPA SUFINANCIRANJA %
EU CO-FINANCING RATE %]]</f>
        <v>787865</v>
      </c>
      <c r="P816" s="60">
        <f>Ugovori_OPULJP3[[#This Row],[Bespovratna sredstva - EU dio - HRK]]/7.5345</f>
        <v>104567.65545158935</v>
      </c>
      <c r="Q816" s="59">
        <f>Ugovori_OPULJP3[[#This Row],[Bespovratna sredstva - Ukupno (EU+Nac) HRK
= Ukupna ugovorena vrijednost bespovratnih sredstava]]*Ugovori_OPULJP3[[#This Row],[STOPA NACIONALNOG SUFINANCIRANJA %]]</f>
        <v>139035</v>
      </c>
      <c r="R816" s="60">
        <f>Ugovori_OPULJP3[[#This Row],[Bespovratna sredstva - Nacionalni dio - HRK]]/7.5345</f>
        <v>18453.115667927534</v>
      </c>
      <c r="S816" s="59">
        <v>926900</v>
      </c>
      <c r="T816" s="60">
        <f>Ugovori_OPULJP3[[#This Row],[Bespovratna sredstva - Ukupno (EU+Nac) HRK
= Ukupna ugovorena vrijednost bespovratnih sredstava]]/7.5345</f>
        <v>123020.77111951688</v>
      </c>
      <c r="U816" s="59">
        <v>0</v>
      </c>
      <c r="V816" s="60">
        <f>Ugovori_OPULJP3[[#This Row],[Javni doprinos korisnika - HRK]]/7.5345</f>
        <v>0</v>
      </c>
      <c r="W816" s="59">
        <v>0</v>
      </c>
      <c r="X816" s="60">
        <f>Ugovori_OPULJP3[[#This Row],[Privatni doprinos korisnika - HRK]]/7.5345</f>
        <v>0</v>
      </c>
      <c r="Y816" s="61">
        <v>926900</v>
      </c>
      <c r="Z816" s="62">
        <f>Ugovori_OPULJP3[[#This Row],[UKUPNI PRIHVATLJIVI IZDACI
TOTAL ELIGIBLE EXPENDITURE
= Bespovratna sredstva ukupno + doprinos korisnika
= Ukupni prihvatljivi troškovi
= Ukupna ugovorena vrijednost projekta HRK]]/7.5345</f>
        <v>123020.77111951688</v>
      </c>
      <c r="AA816" s="53" t="s">
        <v>37</v>
      </c>
      <c r="AB816" s="53" t="s">
        <v>34</v>
      </c>
      <c r="AC816" s="52" t="s">
        <v>3273</v>
      </c>
      <c r="AD816" s="52" t="s">
        <v>746</v>
      </c>
    </row>
    <row r="817" spans="1:30" ht="51" customHeight="1" x14ac:dyDescent="0.2">
      <c r="A817" s="50" t="s">
        <v>3274</v>
      </c>
      <c r="B817" s="51" t="s">
        <v>742</v>
      </c>
      <c r="C817" s="52" t="s">
        <v>743</v>
      </c>
      <c r="D817" s="52" t="s">
        <v>3110</v>
      </c>
      <c r="E817" s="66" t="s">
        <v>75</v>
      </c>
      <c r="F817" s="54" t="s">
        <v>3275</v>
      </c>
      <c r="G817" s="54" t="s">
        <v>3276</v>
      </c>
      <c r="H817" s="56">
        <v>44035</v>
      </c>
      <c r="I817" s="56">
        <v>44620</v>
      </c>
      <c r="J817" s="57" t="str">
        <f>IF(Ugovori_OPULJP3[[#This Row],[DATUM ZAVRŠETKA OPERACIJE]]&gt;DATE(2024,12,31),"u provedbi","završen")</f>
        <v>završen</v>
      </c>
      <c r="K817" s="55" t="s">
        <v>270</v>
      </c>
      <c r="L817" s="55" t="s">
        <v>270</v>
      </c>
      <c r="M817" s="58">
        <v>0.85</v>
      </c>
      <c r="N817" s="58">
        <v>0.15</v>
      </c>
      <c r="O817" s="59">
        <f>Ugovori_OPULJP3[[#This Row],[Bespovratna sredstva - Ukupno (EU+Nac) HRK
= Ukupna ugovorena vrijednost bespovratnih sredstava]]*Ugovori_OPULJP3[[#This Row],[EU STOPA SUFINANCIRANJA %
EU CO-FINANCING RATE %]]</f>
        <v>787142.5</v>
      </c>
      <c r="P817" s="60">
        <f>Ugovori_OPULJP3[[#This Row],[Bespovratna sredstva - EU dio - HRK]]/7.5345</f>
        <v>104471.76322250978</v>
      </c>
      <c r="Q817" s="59">
        <f>Ugovori_OPULJP3[[#This Row],[Bespovratna sredstva - Ukupno (EU+Nac) HRK
= Ukupna ugovorena vrijednost bespovratnih sredstava]]*Ugovori_OPULJP3[[#This Row],[STOPA NACIONALNOG SUFINANCIRANJA %]]</f>
        <v>138907.5</v>
      </c>
      <c r="R817" s="60">
        <f>Ugovori_OPULJP3[[#This Row],[Bespovratna sredstva - Nacionalni dio - HRK]]/7.5345</f>
        <v>18436.193509854667</v>
      </c>
      <c r="S817" s="59">
        <v>926050</v>
      </c>
      <c r="T817" s="60">
        <f>Ugovori_OPULJP3[[#This Row],[Bespovratna sredstva - Ukupno (EU+Nac) HRK
= Ukupna ugovorena vrijednost bespovratnih sredstava]]/7.5345</f>
        <v>122907.95673236444</v>
      </c>
      <c r="U817" s="59">
        <v>0</v>
      </c>
      <c r="V817" s="60">
        <f>Ugovori_OPULJP3[[#This Row],[Javni doprinos korisnika - HRK]]/7.5345</f>
        <v>0</v>
      </c>
      <c r="W817" s="59">
        <v>0</v>
      </c>
      <c r="X817" s="60">
        <f>Ugovori_OPULJP3[[#This Row],[Privatni doprinos korisnika - HRK]]/7.5345</f>
        <v>0</v>
      </c>
      <c r="Y817" s="61">
        <v>926050</v>
      </c>
      <c r="Z817" s="62">
        <f>Ugovori_OPULJP3[[#This Row],[UKUPNI PRIHVATLJIVI IZDACI
TOTAL ELIGIBLE EXPENDITURE
= Bespovratna sredstva ukupno + doprinos korisnika
= Ukupni prihvatljivi troškovi
= Ukupna ugovorena vrijednost projekta HRK]]/7.5345</f>
        <v>122907.95673236444</v>
      </c>
      <c r="AA817" s="53" t="s">
        <v>37</v>
      </c>
      <c r="AB817" s="53" t="s">
        <v>34</v>
      </c>
      <c r="AC817" s="52" t="s">
        <v>3277</v>
      </c>
      <c r="AD817" s="52" t="s">
        <v>746</v>
      </c>
    </row>
    <row r="818" spans="1:30" ht="51" customHeight="1" x14ac:dyDescent="0.2">
      <c r="A818" s="50" t="s">
        <v>3278</v>
      </c>
      <c r="B818" s="51" t="s">
        <v>742</v>
      </c>
      <c r="C818" s="52" t="s">
        <v>743</v>
      </c>
      <c r="D818" s="52" t="s">
        <v>3110</v>
      </c>
      <c r="E818" s="66" t="s">
        <v>75</v>
      </c>
      <c r="F818" s="54" t="s">
        <v>3279</v>
      </c>
      <c r="G818" s="54" t="s">
        <v>3280</v>
      </c>
      <c r="H818" s="56">
        <v>44027</v>
      </c>
      <c r="I818" s="56">
        <v>44484</v>
      </c>
      <c r="J818" s="57" t="str">
        <f>IF(Ugovori_OPULJP3[[#This Row],[DATUM ZAVRŠETKA OPERACIJE]]&gt;DATE(2024,12,31),"u provedbi","završen")</f>
        <v>završen</v>
      </c>
      <c r="K818" s="55" t="s">
        <v>248</v>
      </c>
      <c r="L818" s="55" t="s">
        <v>248</v>
      </c>
      <c r="M818" s="58">
        <v>0.85</v>
      </c>
      <c r="N818" s="58">
        <v>0.15</v>
      </c>
      <c r="O818" s="59">
        <f>Ugovori_OPULJP3[[#This Row],[Bespovratna sredstva - Ukupno (EU+Nac) HRK
= Ukupna ugovorena vrijednost bespovratnih sredstava]]*Ugovori_OPULJP3[[#This Row],[EU STOPA SUFINANCIRANJA %
EU CO-FINANCING RATE %]]</f>
        <v>947206</v>
      </c>
      <c r="P818" s="60">
        <f>Ugovori_OPULJP3[[#This Row],[Bespovratna sredstva - EU dio - HRK]]/7.5345</f>
        <v>125715.84046718427</v>
      </c>
      <c r="Q818" s="59">
        <f>Ugovori_OPULJP3[[#This Row],[Bespovratna sredstva - Ukupno (EU+Nac) HRK
= Ukupna ugovorena vrijednost bespovratnih sredstava]]*Ugovori_OPULJP3[[#This Row],[STOPA NACIONALNOG SUFINANCIRANJA %]]</f>
        <v>167154</v>
      </c>
      <c r="R818" s="60">
        <f>Ugovori_OPULJP3[[#This Row],[Bespovratna sredstva - Nacionalni dio - HRK]]/7.5345</f>
        <v>22185.148317738403</v>
      </c>
      <c r="S818" s="59">
        <v>1114360</v>
      </c>
      <c r="T818" s="60">
        <f>Ugovori_OPULJP3[[#This Row],[Bespovratna sredstva - Ukupno (EU+Nac) HRK
= Ukupna ugovorena vrijednost bespovratnih sredstava]]/7.5345</f>
        <v>147900.98878492269</v>
      </c>
      <c r="U818" s="59">
        <v>0</v>
      </c>
      <c r="V818" s="60">
        <f>Ugovori_OPULJP3[[#This Row],[Javni doprinos korisnika - HRK]]/7.5345</f>
        <v>0</v>
      </c>
      <c r="W818" s="59">
        <v>0</v>
      </c>
      <c r="X818" s="60">
        <f>Ugovori_OPULJP3[[#This Row],[Privatni doprinos korisnika - HRK]]/7.5345</f>
        <v>0</v>
      </c>
      <c r="Y818" s="61">
        <v>1114360</v>
      </c>
      <c r="Z818" s="62">
        <f>Ugovori_OPULJP3[[#This Row],[UKUPNI PRIHVATLJIVI IZDACI
TOTAL ELIGIBLE EXPENDITURE
= Bespovratna sredstva ukupno + doprinos korisnika
= Ukupni prihvatljivi troškovi
= Ukupna ugovorena vrijednost projekta HRK]]/7.5345</f>
        <v>147900.98878492269</v>
      </c>
      <c r="AA818" s="53" t="s">
        <v>37</v>
      </c>
      <c r="AB818" s="53" t="s">
        <v>34</v>
      </c>
      <c r="AC818" s="52" t="s">
        <v>3281</v>
      </c>
      <c r="AD818" s="52" t="s">
        <v>746</v>
      </c>
    </row>
    <row r="819" spans="1:30" ht="51" customHeight="1" x14ac:dyDescent="0.2">
      <c r="A819" s="50" t="s">
        <v>3282</v>
      </c>
      <c r="B819" s="51" t="s">
        <v>742</v>
      </c>
      <c r="C819" s="52" t="s">
        <v>743</v>
      </c>
      <c r="D819" s="52" t="s">
        <v>3110</v>
      </c>
      <c r="E819" s="66" t="s">
        <v>75</v>
      </c>
      <c r="F819" s="54" t="s">
        <v>3283</v>
      </c>
      <c r="G819" s="54" t="s">
        <v>3284</v>
      </c>
      <c r="H819" s="56">
        <v>44000</v>
      </c>
      <c r="I819" s="56">
        <v>44548</v>
      </c>
      <c r="J819" s="57" t="str">
        <f>IF(Ugovori_OPULJP3[[#This Row],[DATUM ZAVRŠETKA OPERACIJE]]&gt;DATE(2024,12,31),"u provedbi","završen")</f>
        <v>završen</v>
      </c>
      <c r="K819" s="55" t="s">
        <v>3285</v>
      </c>
      <c r="L819" s="55" t="s">
        <v>270</v>
      </c>
      <c r="M819" s="58">
        <v>0.85</v>
      </c>
      <c r="N819" s="58">
        <v>0.15</v>
      </c>
      <c r="O819" s="59">
        <f>Ugovori_OPULJP3[[#This Row],[Bespovratna sredstva - Ukupno (EU+Nac) HRK
= Ukupna ugovorena vrijednost bespovratnih sredstava]]*Ugovori_OPULJP3[[#This Row],[EU STOPA SUFINANCIRANJA %
EU CO-FINANCING RATE %]]</f>
        <v>787142.5</v>
      </c>
      <c r="P819" s="60">
        <f>Ugovori_OPULJP3[[#This Row],[Bespovratna sredstva - EU dio - HRK]]/7.5345</f>
        <v>104471.76322250978</v>
      </c>
      <c r="Q819" s="59">
        <f>Ugovori_OPULJP3[[#This Row],[Bespovratna sredstva - Ukupno (EU+Nac) HRK
= Ukupna ugovorena vrijednost bespovratnih sredstava]]*Ugovori_OPULJP3[[#This Row],[STOPA NACIONALNOG SUFINANCIRANJA %]]</f>
        <v>138907.5</v>
      </c>
      <c r="R819" s="60">
        <f>Ugovori_OPULJP3[[#This Row],[Bespovratna sredstva - Nacionalni dio - HRK]]/7.5345</f>
        <v>18436.193509854667</v>
      </c>
      <c r="S819" s="59">
        <v>926050</v>
      </c>
      <c r="T819" s="60">
        <f>Ugovori_OPULJP3[[#This Row],[Bespovratna sredstva - Ukupno (EU+Nac) HRK
= Ukupna ugovorena vrijednost bespovratnih sredstava]]/7.5345</f>
        <v>122907.95673236444</v>
      </c>
      <c r="U819" s="59">
        <v>0</v>
      </c>
      <c r="V819" s="60">
        <f>Ugovori_OPULJP3[[#This Row],[Javni doprinos korisnika - HRK]]/7.5345</f>
        <v>0</v>
      </c>
      <c r="W819" s="59">
        <v>0</v>
      </c>
      <c r="X819" s="60">
        <f>Ugovori_OPULJP3[[#This Row],[Privatni doprinos korisnika - HRK]]/7.5345</f>
        <v>0</v>
      </c>
      <c r="Y819" s="61">
        <v>926050</v>
      </c>
      <c r="Z819" s="62">
        <f>Ugovori_OPULJP3[[#This Row],[UKUPNI PRIHVATLJIVI IZDACI
TOTAL ELIGIBLE EXPENDITURE
= Bespovratna sredstva ukupno + doprinos korisnika
= Ukupni prihvatljivi troškovi
= Ukupna ugovorena vrijednost projekta HRK]]/7.5345</f>
        <v>122907.95673236444</v>
      </c>
      <c r="AA819" s="53" t="s">
        <v>37</v>
      </c>
      <c r="AB819" s="53" t="s">
        <v>34</v>
      </c>
      <c r="AC819" s="52" t="s">
        <v>3286</v>
      </c>
      <c r="AD819" s="52" t="s">
        <v>746</v>
      </c>
    </row>
    <row r="820" spans="1:30" ht="51" customHeight="1" x14ac:dyDescent="0.2">
      <c r="A820" s="50" t="s">
        <v>3287</v>
      </c>
      <c r="B820" s="51" t="s">
        <v>742</v>
      </c>
      <c r="C820" s="52" t="s">
        <v>743</v>
      </c>
      <c r="D820" s="52" t="s">
        <v>3110</v>
      </c>
      <c r="E820" s="66" t="s">
        <v>75</v>
      </c>
      <c r="F820" s="54" t="s">
        <v>3288</v>
      </c>
      <c r="G820" s="54" t="s">
        <v>3289</v>
      </c>
      <c r="H820" s="56">
        <v>44022</v>
      </c>
      <c r="I820" s="56">
        <v>44571</v>
      </c>
      <c r="J820" s="57" t="str">
        <f>IF(Ugovori_OPULJP3[[#This Row],[DATUM ZAVRŠETKA OPERACIJE]]&gt;DATE(2024,12,31),"u provedbi","završen")</f>
        <v>završen</v>
      </c>
      <c r="K820" s="55" t="s">
        <v>3290</v>
      </c>
      <c r="L820" s="55" t="s">
        <v>98</v>
      </c>
      <c r="M820" s="58">
        <v>0.85</v>
      </c>
      <c r="N820" s="58">
        <v>0.15</v>
      </c>
      <c r="O820" s="59">
        <f>Ugovori_OPULJP3[[#This Row],[Bespovratna sredstva - Ukupno (EU+Nac) HRK
= Ukupna ugovorena vrijednost bespovratnih sredstava]]*Ugovori_OPULJP3[[#This Row],[EU STOPA SUFINANCIRANJA %
EU CO-FINANCING RATE %]]</f>
        <v>1183748.25</v>
      </c>
      <c r="P820" s="60">
        <f>Ugovori_OPULJP3[[#This Row],[Bespovratna sredstva - EU dio - HRK]]/7.5345</f>
        <v>157110.39219589886</v>
      </c>
      <c r="Q820" s="59">
        <f>Ugovori_OPULJP3[[#This Row],[Bespovratna sredstva - Ukupno (EU+Nac) HRK
= Ukupna ugovorena vrijednost bespovratnih sredstava]]*Ugovori_OPULJP3[[#This Row],[STOPA NACIONALNOG SUFINANCIRANJA %]]</f>
        <v>208896.75</v>
      </c>
      <c r="R820" s="60">
        <f>Ugovori_OPULJP3[[#This Row],[Bespovratna sredstva - Nacionalni dio - HRK]]/7.5345</f>
        <v>27725.363328688032</v>
      </c>
      <c r="S820" s="59">
        <v>1392645</v>
      </c>
      <c r="T820" s="60">
        <f>Ugovori_OPULJP3[[#This Row],[Bespovratna sredstva - Ukupno (EU+Nac) HRK
= Ukupna ugovorena vrijednost bespovratnih sredstava]]/7.5345</f>
        <v>184835.75552458689</v>
      </c>
      <c r="U820" s="59">
        <v>0</v>
      </c>
      <c r="V820" s="60">
        <f>Ugovori_OPULJP3[[#This Row],[Javni doprinos korisnika - HRK]]/7.5345</f>
        <v>0</v>
      </c>
      <c r="W820" s="59">
        <v>0</v>
      </c>
      <c r="X820" s="60">
        <f>Ugovori_OPULJP3[[#This Row],[Privatni doprinos korisnika - HRK]]/7.5345</f>
        <v>0</v>
      </c>
      <c r="Y820" s="61">
        <v>1392645</v>
      </c>
      <c r="Z820" s="62">
        <f>Ugovori_OPULJP3[[#This Row],[UKUPNI PRIHVATLJIVI IZDACI
TOTAL ELIGIBLE EXPENDITURE
= Bespovratna sredstva ukupno + doprinos korisnika
= Ukupni prihvatljivi troškovi
= Ukupna ugovorena vrijednost projekta HRK]]/7.5345</f>
        <v>184835.75552458689</v>
      </c>
      <c r="AA820" s="53" t="s">
        <v>37</v>
      </c>
      <c r="AB820" s="53" t="s">
        <v>34</v>
      </c>
      <c r="AC820" s="52" t="s">
        <v>3291</v>
      </c>
      <c r="AD820" s="52" t="s">
        <v>746</v>
      </c>
    </row>
    <row r="821" spans="1:30" ht="51" customHeight="1" x14ac:dyDescent="0.2">
      <c r="A821" s="50" t="s">
        <v>3292</v>
      </c>
      <c r="B821" s="51" t="s">
        <v>742</v>
      </c>
      <c r="C821" s="52" t="s">
        <v>743</v>
      </c>
      <c r="D821" s="52" t="s">
        <v>3110</v>
      </c>
      <c r="E821" s="66" t="s">
        <v>75</v>
      </c>
      <c r="F821" s="54" t="s">
        <v>3293</v>
      </c>
      <c r="G821" s="54" t="s">
        <v>3294</v>
      </c>
      <c r="H821" s="56">
        <v>44000</v>
      </c>
      <c r="I821" s="56">
        <v>44548</v>
      </c>
      <c r="J821" s="57" t="str">
        <f>IF(Ugovori_OPULJP3[[#This Row],[DATUM ZAVRŠETKA OPERACIJE]]&gt;DATE(2024,12,31),"u provedbi","završen")</f>
        <v>završen</v>
      </c>
      <c r="K821" s="55" t="s">
        <v>36</v>
      </c>
      <c r="L821" s="55" t="s">
        <v>36</v>
      </c>
      <c r="M821" s="58">
        <v>0.85</v>
      </c>
      <c r="N821" s="58">
        <v>0.15</v>
      </c>
      <c r="O821" s="59">
        <f>Ugovori_OPULJP3[[#This Row],[Bespovratna sredstva - Ukupno (EU+Nac) HRK
= Ukupna ugovorena vrijednost bespovratnih sredstava]]*Ugovori_OPULJP3[[#This Row],[EU STOPA SUFINANCIRANJA %
EU CO-FINANCING RATE %]]</f>
        <v>315741</v>
      </c>
      <c r="P821" s="60">
        <f>Ugovori_OPULJP3[[#This Row],[Bespovratna sredstva - EU dio - HRK]]/7.5345</f>
        <v>41906.032251642442</v>
      </c>
      <c r="Q821" s="59">
        <f>Ugovori_OPULJP3[[#This Row],[Bespovratna sredstva - Ukupno (EU+Nac) HRK
= Ukupna ugovorena vrijednost bespovratnih sredstava]]*Ugovori_OPULJP3[[#This Row],[STOPA NACIONALNOG SUFINANCIRANJA %]]</f>
        <v>55719</v>
      </c>
      <c r="R821" s="60">
        <f>Ugovori_OPULJP3[[#This Row],[Bespovratna sredstva - Nacionalni dio - HRK]]/7.5345</f>
        <v>7395.1821620545488</v>
      </c>
      <c r="S821" s="59">
        <v>371460</v>
      </c>
      <c r="T821" s="60">
        <f>Ugovori_OPULJP3[[#This Row],[Bespovratna sredstva - Ukupno (EU+Nac) HRK
= Ukupna ugovorena vrijednost bespovratnih sredstava]]/7.5345</f>
        <v>49301.214413696995</v>
      </c>
      <c r="U821" s="59">
        <v>0</v>
      </c>
      <c r="V821" s="60">
        <f>Ugovori_OPULJP3[[#This Row],[Javni doprinos korisnika - HRK]]/7.5345</f>
        <v>0</v>
      </c>
      <c r="W821" s="59">
        <v>0</v>
      </c>
      <c r="X821" s="60">
        <f>Ugovori_OPULJP3[[#This Row],[Privatni doprinos korisnika - HRK]]/7.5345</f>
        <v>0</v>
      </c>
      <c r="Y821" s="61">
        <v>371460</v>
      </c>
      <c r="Z821" s="62">
        <f>Ugovori_OPULJP3[[#This Row],[UKUPNI PRIHVATLJIVI IZDACI
TOTAL ELIGIBLE EXPENDITURE
= Bespovratna sredstva ukupno + doprinos korisnika
= Ukupni prihvatljivi troškovi
= Ukupna ugovorena vrijednost projekta HRK]]/7.5345</f>
        <v>49301.214413696995</v>
      </c>
      <c r="AA821" s="53" t="s">
        <v>37</v>
      </c>
      <c r="AB821" s="53" t="s">
        <v>34</v>
      </c>
      <c r="AC821" s="52" t="s">
        <v>3295</v>
      </c>
      <c r="AD821" s="52" t="s">
        <v>746</v>
      </c>
    </row>
    <row r="822" spans="1:30" ht="51" customHeight="1" x14ac:dyDescent="0.2">
      <c r="A822" s="50" t="s">
        <v>3296</v>
      </c>
      <c r="B822" s="51" t="s">
        <v>742</v>
      </c>
      <c r="C822" s="52" t="s">
        <v>743</v>
      </c>
      <c r="D822" s="52" t="s">
        <v>3110</v>
      </c>
      <c r="E822" s="66" t="s">
        <v>75</v>
      </c>
      <c r="F822" s="54" t="s">
        <v>3297</v>
      </c>
      <c r="G822" s="54" t="s">
        <v>1364</v>
      </c>
      <c r="H822" s="56">
        <v>44054</v>
      </c>
      <c r="I822" s="56">
        <v>44511</v>
      </c>
      <c r="J822" s="57" t="str">
        <f>IF(Ugovori_OPULJP3[[#This Row],[DATUM ZAVRŠETKA OPERACIJE]]&gt;DATE(2024,12,31),"u provedbi","završen")</f>
        <v>završen</v>
      </c>
      <c r="K822" s="55" t="s">
        <v>98</v>
      </c>
      <c r="L822" s="55" t="s">
        <v>98</v>
      </c>
      <c r="M822" s="58">
        <v>0.85</v>
      </c>
      <c r="N822" s="58">
        <v>0.15</v>
      </c>
      <c r="O822" s="59">
        <f>Ugovori_OPULJP3[[#This Row],[Bespovratna sredstva - Ukupno (EU+Nac) HRK
= Ukupna ugovorena vrijednost bespovratnih sredstava]]*Ugovori_OPULJP3[[#This Row],[EU STOPA SUFINANCIRANJA %
EU CO-FINANCING RATE %]]</f>
        <v>2750430</v>
      </c>
      <c r="P822" s="60">
        <f>Ugovori_OPULJP3[[#This Row],[Bespovratna sredstva - EU dio - HRK]]/7.5345</f>
        <v>365044.79394783993</v>
      </c>
      <c r="Q822" s="59">
        <f>Ugovori_OPULJP3[[#This Row],[Bespovratna sredstva - Ukupno (EU+Nac) HRK
= Ukupna ugovorena vrijednost bespovratnih sredstava]]*Ugovori_OPULJP3[[#This Row],[STOPA NACIONALNOG SUFINANCIRANJA %]]</f>
        <v>485370</v>
      </c>
      <c r="R822" s="60">
        <f>Ugovori_OPULJP3[[#This Row],[Bespovratna sredstva - Nacionalni dio - HRK]]/7.5345</f>
        <v>64419.66952020704</v>
      </c>
      <c r="S822" s="59">
        <v>3235800</v>
      </c>
      <c r="T822" s="60">
        <f>Ugovori_OPULJP3[[#This Row],[Bespovratna sredstva - Ukupno (EU+Nac) HRK
= Ukupna ugovorena vrijednost bespovratnih sredstava]]/7.5345</f>
        <v>429464.46346804698</v>
      </c>
      <c r="U822" s="59">
        <v>0</v>
      </c>
      <c r="V822" s="60">
        <f>Ugovori_OPULJP3[[#This Row],[Javni doprinos korisnika - HRK]]/7.5345</f>
        <v>0</v>
      </c>
      <c r="W822" s="59">
        <v>0</v>
      </c>
      <c r="X822" s="60">
        <f>Ugovori_OPULJP3[[#This Row],[Privatni doprinos korisnika - HRK]]/7.5345</f>
        <v>0</v>
      </c>
      <c r="Y822" s="61">
        <v>3235800</v>
      </c>
      <c r="Z822" s="62">
        <f>Ugovori_OPULJP3[[#This Row],[UKUPNI PRIHVATLJIVI IZDACI
TOTAL ELIGIBLE EXPENDITURE
= Bespovratna sredstva ukupno + doprinos korisnika
= Ukupni prihvatljivi troškovi
= Ukupna ugovorena vrijednost projekta HRK]]/7.5345</f>
        <v>429464.46346804698</v>
      </c>
      <c r="AA822" s="53" t="s">
        <v>37</v>
      </c>
      <c r="AB822" s="53" t="s">
        <v>34</v>
      </c>
      <c r="AC822" s="52" t="s">
        <v>3298</v>
      </c>
      <c r="AD822" s="52" t="s">
        <v>746</v>
      </c>
    </row>
    <row r="823" spans="1:30" ht="51" customHeight="1" x14ac:dyDescent="0.2">
      <c r="A823" s="50" t="s">
        <v>3299</v>
      </c>
      <c r="B823" s="51" t="s">
        <v>742</v>
      </c>
      <c r="C823" s="52" t="s">
        <v>743</v>
      </c>
      <c r="D823" s="52" t="s">
        <v>3110</v>
      </c>
      <c r="E823" s="66" t="s">
        <v>75</v>
      </c>
      <c r="F823" s="54" t="s">
        <v>3300</v>
      </c>
      <c r="G823" s="54" t="s">
        <v>3301</v>
      </c>
      <c r="H823" s="56">
        <v>44000</v>
      </c>
      <c r="I823" s="56">
        <v>44426</v>
      </c>
      <c r="J823" s="57" t="str">
        <f>IF(Ugovori_OPULJP3[[#This Row],[DATUM ZAVRŠETKA OPERACIJE]]&gt;DATE(2024,12,31),"u provedbi","završen")</f>
        <v>završen</v>
      </c>
      <c r="K823" s="55" t="s">
        <v>98</v>
      </c>
      <c r="L823" s="55" t="s">
        <v>98</v>
      </c>
      <c r="M823" s="58">
        <v>0.85</v>
      </c>
      <c r="N823" s="58">
        <v>0.15</v>
      </c>
      <c r="O823" s="59">
        <f>Ugovori_OPULJP3[[#This Row],[Bespovratna sredstva - Ukupno (EU+Nac) HRK
= Ukupna ugovorena vrijednost bespovratnih sredstava]]*Ugovori_OPULJP3[[#This Row],[EU STOPA SUFINANCIRANJA %
EU CO-FINANCING RATE %]]</f>
        <v>1554905</v>
      </c>
      <c r="P823" s="60">
        <f>Ugovori_OPULJP3[[#This Row],[Bespovratna sredstva - EU dio - HRK]]/7.5345</f>
        <v>206371.35841794411</v>
      </c>
      <c r="Q823" s="59">
        <f>Ugovori_OPULJP3[[#This Row],[Bespovratna sredstva - Ukupno (EU+Nac) HRK
= Ukupna ugovorena vrijednost bespovratnih sredstava]]*Ugovori_OPULJP3[[#This Row],[STOPA NACIONALNOG SUFINANCIRANJA %]]</f>
        <v>274395</v>
      </c>
      <c r="R823" s="60">
        <f>Ugovori_OPULJP3[[#This Row],[Bespovratna sredstva - Nacionalni dio - HRK]]/7.5345</f>
        <v>36418.475014931311</v>
      </c>
      <c r="S823" s="59">
        <v>1829300</v>
      </c>
      <c r="T823" s="60">
        <f>Ugovori_OPULJP3[[#This Row],[Bespovratna sredstva - Ukupno (EU+Nac) HRK
= Ukupna ugovorena vrijednost bespovratnih sredstava]]/7.5345</f>
        <v>242789.83343287543</v>
      </c>
      <c r="U823" s="59">
        <v>0</v>
      </c>
      <c r="V823" s="60">
        <f>Ugovori_OPULJP3[[#This Row],[Javni doprinos korisnika - HRK]]/7.5345</f>
        <v>0</v>
      </c>
      <c r="W823" s="59">
        <v>0</v>
      </c>
      <c r="X823" s="60">
        <f>Ugovori_OPULJP3[[#This Row],[Privatni doprinos korisnika - HRK]]/7.5345</f>
        <v>0</v>
      </c>
      <c r="Y823" s="61">
        <v>1829300</v>
      </c>
      <c r="Z823" s="62">
        <f>Ugovori_OPULJP3[[#This Row],[UKUPNI PRIHVATLJIVI IZDACI
TOTAL ELIGIBLE EXPENDITURE
= Bespovratna sredstva ukupno + doprinos korisnika
= Ukupni prihvatljivi troškovi
= Ukupna ugovorena vrijednost projekta HRK]]/7.5345</f>
        <v>242789.83343287543</v>
      </c>
      <c r="AA823" s="53" t="s">
        <v>37</v>
      </c>
      <c r="AB823" s="53" t="s">
        <v>34</v>
      </c>
      <c r="AC823" s="52" t="s">
        <v>3302</v>
      </c>
      <c r="AD823" s="52" t="s">
        <v>746</v>
      </c>
    </row>
    <row r="824" spans="1:30" ht="51" customHeight="1" x14ac:dyDescent="0.2">
      <c r="A824" s="50" t="s">
        <v>3303</v>
      </c>
      <c r="B824" s="51" t="s">
        <v>742</v>
      </c>
      <c r="C824" s="52" t="s">
        <v>743</v>
      </c>
      <c r="D824" s="52" t="s">
        <v>3110</v>
      </c>
      <c r="E824" s="66" t="s">
        <v>75</v>
      </c>
      <c r="F824" s="54" t="s">
        <v>3304</v>
      </c>
      <c r="G824" s="54" t="s">
        <v>864</v>
      </c>
      <c r="H824" s="56">
        <v>44000</v>
      </c>
      <c r="I824" s="56">
        <v>44548</v>
      </c>
      <c r="J824" s="57" t="str">
        <f>IF(Ugovori_OPULJP3[[#This Row],[DATUM ZAVRŠETKA OPERACIJE]]&gt;DATE(2024,12,31),"u provedbi","završen")</f>
        <v>završen</v>
      </c>
      <c r="K824" s="55" t="s">
        <v>103</v>
      </c>
      <c r="L824" s="55" t="s">
        <v>103</v>
      </c>
      <c r="M824" s="58">
        <v>0.85</v>
      </c>
      <c r="N824" s="58">
        <v>0.15</v>
      </c>
      <c r="O824" s="59">
        <f>Ugovori_OPULJP3[[#This Row],[Bespovratna sredstva - Ukupno (EU+Nac) HRK
= Ukupna ugovorena vrijednost bespovratnih sredstava]]*Ugovori_OPULJP3[[#This Row],[EU STOPA SUFINANCIRANJA %
EU CO-FINANCING RATE %]]</f>
        <v>3922622.5</v>
      </c>
      <c r="P824" s="60">
        <f>Ugovori_OPULJP3[[#This Row],[Bespovratna sredstva - EU dio - HRK]]/7.5345</f>
        <v>520621.47455040144</v>
      </c>
      <c r="Q824" s="59">
        <f>Ugovori_OPULJP3[[#This Row],[Bespovratna sredstva - Ukupno (EU+Nac) HRK
= Ukupna ugovorena vrijednost bespovratnih sredstava]]*Ugovori_OPULJP3[[#This Row],[STOPA NACIONALNOG SUFINANCIRANJA %]]</f>
        <v>692227.5</v>
      </c>
      <c r="R824" s="60">
        <f>Ugovori_OPULJP3[[#This Row],[Bespovratna sredstva - Nacionalni dio - HRK]]/7.5345</f>
        <v>91874.377861835557</v>
      </c>
      <c r="S824" s="59">
        <v>4614850</v>
      </c>
      <c r="T824" s="60">
        <f>Ugovori_OPULJP3[[#This Row],[Bespovratna sredstva - Ukupno (EU+Nac) HRK
= Ukupna ugovorena vrijednost bespovratnih sredstava]]/7.5345</f>
        <v>612495.85241223697</v>
      </c>
      <c r="U824" s="59">
        <v>0</v>
      </c>
      <c r="V824" s="60">
        <f>Ugovori_OPULJP3[[#This Row],[Javni doprinos korisnika - HRK]]/7.5345</f>
        <v>0</v>
      </c>
      <c r="W824" s="59">
        <v>0</v>
      </c>
      <c r="X824" s="60">
        <f>Ugovori_OPULJP3[[#This Row],[Privatni doprinos korisnika - HRK]]/7.5345</f>
        <v>0</v>
      </c>
      <c r="Y824" s="61">
        <v>4614850</v>
      </c>
      <c r="Z824" s="62">
        <f>Ugovori_OPULJP3[[#This Row],[UKUPNI PRIHVATLJIVI IZDACI
TOTAL ELIGIBLE EXPENDITURE
= Bespovratna sredstva ukupno + doprinos korisnika
= Ukupni prihvatljivi troškovi
= Ukupna ugovorena vrijednost projekta HRK]]/7.5345</f>
        <v>612495.85241223697</v>
      </c>
      <c r="AA824" s="53" t="s">
        <v>37</v>
      </c>
      <c r="AB824" s="53" t="s">
        <v>34</v>
      </c>
      <c r="AC824" s="52" t="s">
        <v>3305</v>
      </c>
      <c r="AD824" s="52" t="s">
        <v>746</v>
      </c>
    </row>
    <row r="825" spans="1:30" ht="51" customHeight="1" x14ac:dyDescent="0.2">
      <c r="A825" s="50" t="s">
        <v>3306</v>
      </c>
      <c r="B825" s="51" t="s">
        <v>742</v>
      </c>
      <c r="C825" s="52" t="s">
        <v>743</v>
      </c>
      <c r="D825" s="52" t="s">
        <v>3110</v>
      </c>
      <c r="E825" s="66" t="s">
        <v>75</v>
      </c>
      <c r="F825" s="54" t="s">
        <v>3307</v>
      </c>
      <c r="G825" s="54" t="s">
        <v>3308</v>
      </c>
      <c r="H825" s="56">
        <v>44000</v>
      </c>
      <c r="I825" s="56">
        <v>44548</v>
      </c>
      <c r="J825" s="57" t="str">
        <f>IF(Ugovori_OPULJP3[[#This Row],[DATUM ZAVRŠETKA OPERACIJE]]&gt;DATE(2024,12,31),"u provedbi","završen")</f>
        <v>završen</v>
      </c>
      <c r="K825" s="55" t="s">
        <v>98</v>
      </c>
      <c r="L825" s="55" t="s">
        <v>98</v>
      </c>
      <c r="M825" s="58">
        <v>0.85</v>
      </c>
      <c r="N825" s="58">
        <v>0.15</v>
      </c>
      <c r="O825" s="59">
        <f>Ugovori_OPULJP3[[#This Row],[Bespovratna sredstva - Ukupno (EU+Nac) HRK
= Ukupna ugovorena vrijednost bespovratnih sredstava]]*Ugovori_OPULJP3[[#This Row],[EU STOPA SUFINANCIRANJA %
EU CO-FINANCING RATE %]]</f>
        <v>1578705</v>
      </c>
      <c r="P825" s="60">
        <f>Ugovori_OPULJP3[[#This Row],[Bespovratna sredstva - EU dio - HRK]]/7.5345</f>
        <v>209530.1612582122</v>
      </c>
      <c r="Q825" s="59">
        <f>Ugovori_OPULJP3[[#This Row],[Bespovratna sredstva - Ukupno (EU+Nac) HRK
= Ukupna ugovorena vrijednost bespovratnih sredstava]]*Ugovori_OPULJP3[[#This Row],[STOPA NACIONALNOG SUFINANCIRANJA %]]</f>
        <v>278595</v>
      </c>
      <c r="R825" s="60">
        <f>Ugovori_OPULJP3[[#This Row],[Bespovratna sredstva - Nacionalni dio - HRK]]/7.5345</f>
        <v>36975.91081027274</v>
      </c>
      <c r="S825" s="59">
        <v>1857300</v>
      </c>
      <c r="T825" s="60">
        <f>Ugovori_OPULJP3[[#This Row],[Bespovratna sredstva - Ukupno (EU+Nac) HRK
= Ukupna ugovorena vrijednost bespovratnih sredstava]]/7.5345</f>
        <v>246506.07206848497</v>
      </c>
      <c r="U825" s="59">
        <v>0</v>
      </c>
      <c r="V825" s="60">
        <f>Ugovori_OPULJP3[[#This Row],[Javni doprinos korisnika - HRK]]/7.5345</f>
        <v>0</v>
      </c>
      <c r="W825" s="59">
        <v>0</v>
      </c>
      <c r="X825" s="60">
        <f>Ugovori_OPULJP3[[#This Row],[Privatni doprinos korisnika - HRK]]/7.5345</f>
        <v>0</v>
      </c>
      <c r="Y825" s="61">
        <v>1857300</v>
      </c>
      <c r="Z825" s="62">
        <f>Ugovori_OPULJP3[[#This Row],[UKUPNI PRIHVATLJIVI IZDACI
TOTAL ELIGIBLE EXPENDITURE
= Bespovratna sredstva ukupno + doprinos korisnika
= Ukupni prihvatljivi troškovi
= Ukupna ugovorena vrijednost projekta HRK]]/7.5345</f>
        <v>246506.07206848497</v>
      </c>
      <c r="AA825" s="53" t="s">
        <v>37</v>
      </c>
      <c r="AB825" s="53" t="s">
        <v>34</v>
      </c>
      <c r="AC825" s="52" t="s">
        <v>3309</v>
      </c>
      <c r="AD825" s="52" t="s">
        <v>746</v>
      </c>
    </row>
    <row r="826" spans="1:30" ht="63.75" customHeight="1" x14ac:dyDescent="0.2">
      <c r="A826" s="50" t="s">
        <v>3310</v>
      </c>
      <c r="B826" s="51" t="s">
        <v>742</v>
      </c>
      <c r="C826" s="52" t="s">
        <v>743</v>
      </c>
      <c r="D826" s="52" t="s">
        <v>3110</v>
      </c>
      <c r="E826" s="66" t="s">
        <v>75</v>
      </c>
      <c r="F826" s="54" t="s">
        <v>3311</v>
      </c>
      <c r="G826" s="54" t="s">
        <v>3312</v>
      </c>
      <c r="H826" s="56">
        <v>44000</v>
      </c>
      <c r="I826" s="56">
        <v>44426</v>
      </c>
      <c r="J826" s="57" t="str">
        <f>IF(Ugovori_OPULJP3[[#This Row],[DATUM ZAVRŠETKA OPERACIJE]]&gt;DATE(2024,12,31),"u provedbi","završen")</f>
        <v>završen</v>
      </c>
      <c r="K826" s="55" t="s">
        <v>210</v>
      </c>
      <c r="L826" s="55" t="s">
        <v>210</v>
      </c>
      <c r="M826" s="58">
        <v>0.85</v>
      </c>
      <c r="N826" s="58">
        <v>0.15</v>
      </c>
      <c r="O826" s="59">
        <f>Ugovori_OPULJP3[[#This Row],[Bespovratna sredstva - Ukupno (EU+Nac) HRK
= Ukupna ugovorena vrijednost bespovratnih sredstava]]*Ugovori_OPULJP3[[#This Row],[EU STOPA SUFINANCIRANJA %
EU CO-FINANCING RATE %]]</f>
        <v>3157210.25</v>
      </c>
      <c r="P826" s="60">
        <f>Ugovori_OPULJP3[[#This Row],[Bespovratna sredstva - EU dio - HRK]]/7.5345</f>
        <v>419033.81113544363</v>
      </c>
      <c r="Q826" s="59">
        <f>Ugovori_OPULJP3[[#This Row],[Bespovratna sredstva - Ukupno (EU+Nac) HRK
= Ukupna ugovorena vrijednost bespovratnih sredstava]]*Ugovori_OPULJP3[[#This Row],[STOPA NACIONALNOG SUFINANCIRANJA %]]</f>
        <v>557154.75</v>
      </c>
      <c r="R826" s="60">
        <f>Ugovori_OPULJP3[[#This Row],[Bespovratna sredstva - Nacionalni dio - HRK]]/7.5345</f>
        <v>73947.143141548877</v>
      </c>
      <c r="S826" s="59">
        <v>3714365</v>
      </c>
      <c r="T826" s="60">
        <f>Ugovori_OPULJP3[[#This Row],[Bespovratna sredstva - Ukupno (EU+Nac) HRK
= Ukupna ugovorena vrijednost bespovratnih sredstava]]/7.5345</f>
        <v>492980.95427699247</v>
      </c>
      <c r="U826" s="59">
        <v>0</v>
      </c>
      <c r="V826" s="60">
        <f>Ugovori_OPULJP3[[#This Row],[Javni doprinos korisnika - HRK]]/7.5345</f>
        <v>0</v>
      </c>
      <c r="W826" s="59">
        <v>0</v>
      </c>
      <c r="X826" s="60">
        <f>Ugovori_OPULJP3[[#This Row],[Privatni doprinos korisnika - HRK]]/7.5345</f>
        <v>0</v>
      </c>
      <c r="Y826" s="61">
        <v>3714365</v>
      </c>
      <c r="Z826" s="62">
        <f>Ugovori_OPULJP3[[#This Row],[UKUPNI PRIHVATLJIVI IZDACI
TOTAL ELIGIBLE EXPENDITURE
= Bespovratna sredstva ukupno + doprinos korisnika
= Ukupni prihvatljivi troškovi
= Ukupna ugovorena vrijednost projekta HRK]]/7.5345</f>
        <v>492980.95427699247</v>
      </c>
      <c r="AA826" s="53" t="s">
        <v>37</v>
      </c>
      <c r="AB826" s="53" t="s">
        <v>34</v>
      </c>
      <c r="AC826" s="52" t="s">
        <v>3313</v>
      </c>
      <c r="AD826" s="52" t="s">
        <v>746</v>
      </c>
    </row>
    <row r="827" spans="1:30" ht="51" customHeight="1" x14ac:dyDescent="0.2">
      <c r="A827" s="50" t="s">
        <v>3314</v>
      </c>
      <c r="B827" s="51" t="s">
        <v>742</v>
      </c>
      <c r="C827" s="52" t="s">
        <v>743</v>
      </c>
      <c r="D827" s="52" t="s">
        <v>3110</v>
      </c>
      <c r="E827" s="66" t="s">
        <v>75</v>
      </c>
      <c r="F827" s="54" t="s">
        <v>3315</v>
      </c>
      <c r="G827" s="54" t="s">
        <v>3316</v>
      </c>
      <c r="H827" s="56">
        <v>44000</v>
      </c>
      <c r="I827" s="56">
        <v>44548</v>
      </c>
      <c r="J827" s="57" t="str">
        <f>IF(Ugovori_OPULJP3[[#This Row],[DATUM ZAVRŠETKA OPERACIJE]]&gt;DATE(2024,12,31),"u provedbi","završen")</f>
        <v>završen</v>
      </c>
      <c r="K827" s="55" t="s">
        <v>210</v>
      </c>
      <c r="L827" s="55" t="s">
        <v>210</v>
      </c>
      <c r="M827" s="58">
        <v>0.85</v>
      </c>
      <c r="N827" s="58">
        <v>0.15</v>
      </c>
      <c r="O827" s="59">
        <f>Ugovori_OPULJP3[[#This Row],[Bespovratna sredstva - Ukupno (EU+Nac) HRK
= Ukupna ugovorena vrijednost bespovratnih sredstava]]*Ugovori_OPULJP3[[#This Row],[EU STOPA SUFINANCIRANJA %
EU CO-FINANCING RATE %]]</f>
        <v>1578721.6514999999</v>
      </c>
      <c r="P827" s="60">
        <f>Ugovori_OPULJP3[[#This Row],[Bespovratna sredstva - EU dio - HRK]]/7.5345</f>
        <v>209532.37129205652</v>
      </c>
      <c r="Q827" s="59">
        <f>Ugovori_OPULJP3[[#This Row],[Bespovratna sredstva - Ukupno (EU+Nac) HRK
= Ukupna ugovorena vrijednost bespovratnih sredstava]]*Ugovori_OPULJP3[[#This Row],[STOPA NACIONALNOG SUFINANCIRANJA %]]</f>
        <v>278597.93849999999</v>
      </c>
      <c r="R827" s="60">
        <f>Ugovori_OPULJP3[[#This Row],[Bespovratna sredstva - Nacionalni dio - HRK]]/7.5345</f>
        <v>36976.300816245268</v>
      </c>
      <c r="S827" s="59">
        <v>1857319.59</v>
      </c>
      <c r="T827" s="60">
        <f>Ugovori_OPULJP3[[#This Row],[Bespovratna sredstva - Ukupno (EU+Nac) HRK
= Ukupna ugovorena vrijednost bespovratnih sredstava]]/7.5345</f>
        <v>246508.67210830181</v>
      </c>
      <c r="U827" s="59">
        <v>0</v>
      </c>
      <c r="V827" s="60">
        <f>Ugovori_OPULJP3[[#This Row],[Javni doprinos korisnika - HRK]]/7.5345</f>
        <v>0</v>
      </c>
      <c r="W827" s="59">
        <v>0</v>
      </c>
      <c r="X827" s="60">
        <f>Ugovori_OPULJP3[[#This Row],[Privatni doprinos korisnika - HRK]]/7.5345</f>
        <v>0</v>
      </c>
      <c r="Y827" s="61">
        <v>1857319.59</v>
      </c>
      <c r="Z827" s="62">
        <f>Ugovori_OPULJP3[[#This Row],[UKUPNI PRIHVATLJIVI IZDACI
TOTAL ELIGIBLE EXPENDITURE
= Bespovratna sredstva ukupno + doprinos korisnika
= Ukupni prihvatljivi troškovi
= Ukupna ugovorena vrijednost projekta HRK]]/7.5345</f>
        <v>246508.67210830181</v>
      </c>
      <c r="AA827" s="53" t="s">
        <v>37</v>
      </c>
      <c r="AB827" s="53" t="s">
        <v>34</v>
      </c>
      <c r="AC827" s="52" t="s">
        <v>3317</v>
      </c>
      <c r="AD827" s="52" t="s">
        <v>746</v>
      </c>
    </row>
    <row r="828" spans="1:30" ht="51" customHeight="1" x14ac:dyDescent="0.2">
      <c r="A828" s="50" t="s">
        <v>3319</v>
      </c>
      <c r="B828" s="51" t="s">
        <v>742</v>
      </c>
      <c r="C828" s="52" t="s">
        <v>743</v>
      </c>
      <c r="D828" s="52" t="s">
        <v>3110</v>
      </c>
      <c r="E828" s="66" t="s">
        <v>75</v>
      </c>
      <c r="F828" s="54" t="s">
        <v>3320</v>
      </c>
      <c r="G828" s="54" t="s">
        <v>3321</v>
      </c>
      <c r="H828" s="56">
        <v>44000</v>
      </c>
      <c r="I828" s="56">
        <v>44548</v>
      </c>
      <c r="J828" s="57" t="str">
        <f>IF(Ugovori_OPULJP3[[#This Row],[DATUM ZAVRŠETKA OPERACIJE]]&gt;DATE(2024,12,31),"u provedbi","završen")</f>
        <v>završen</v>
      </c>
      <c r="K828" s="55" t="s">
        <v>210</v>
      </c>
      <c r="L828" s="55" t="s">
        <v>210</v>
      </c>
      <c r="M828" s="58">
        <v>0.85</v>
      </c>
      <c r="N828" s="58">
        <v>0.15</v>
      </c>
      <c r="O828" s="59">
        <f>Ugovori_OPULJP3[[#This Row],[Bespovratna sredstva - Ukupno (EU+Nac) HRK
= Ukupna ugovorena vrijednost bespovratnih sredstava]]*Ugovori_OPULJP3[[#This Row],[EU STOPA SUFINANCIRANJA %
EU CO-FINANCING RATE %]]</f>
        <v>2331371.5</v>
      </c>
      <c r="P828" s="60">
        <f>Ugovori_OPULJP3[[#This Row],[Bespovratna sredstva - EU dio - HRK]]/7.5345</f>
        <v>309426.17293781933</v>
      </c>
      <c r="Q828" s="59">
        <f>Ugovori_OPULJP3[[#This Row],[Bespovratna sredstva - Ukupno (EU+Nac) HRK
= Ukupna ugovorena vrijednost bespovratnih sredstava]]*Ugovori_OPULJP3[[#This Row],[STOPA NACIONALNOG SUFINANCIRANJA %]]</f>
        <v>411418.5</v>
      </c>
      <c r="R828" s="60">
        <f>Ugovori_OPULJP3[[#This Row],[Bespovratna sredstva - Nacionalni dio - HRK]]/7.5345</f>
        <v>54604.618753732822</v>
      </c>
      <c r="S828" s="59">
        <v>2742790</v>
      </c>
      <c r="T828" s="60">
        <f>Ugovori_OPULJP3[[#This Row],[Bespovratna sredstva - Ukupno (EU+Nac) HRK
= Ukupna ugovorena vrijednost bespovratnih sredstava]]/7.5345</f>
        <v>364030.79169155215</v>
      </c>
      <c r="U828" s="59">
        <v>0</v>
      </c>
      <c r="V828" s="60">
        <f>Ugovori_OPULJP3[[#This Row],[Javni doprinos korisnika - HRK]]/7.5345</f>
        <v>0</v>
      </c>
      <c r="W828" s="59">
        <v>0</v>
      </c>
      <c r="X828" s="60">
        <f>Ugovori_OPULJP3[[#This Row],[Privatni doprinos korisnika - HRK]]/7.5345</f>
        <v>0</v>
      </c>
      <c r="Y828" s="61">
        <v>2742790</v>
      </c>
      <c r="Z828" s="62">
        <f>Ugovori_OPULJP3[[#This Row],[UKUPNI PRIHVATLJIVI IZDACI
TOTAL ELIGIBLE EXPENDITURE
= Bespovratna sredstva ukupno + doprinos korisnika
= Ukupni prihvatljivi troškovi
= Ukupna ugovorena vrijednost projekta HRK]]/7.5345</f>
        <v>364030.79169155215</v>
      </c>
      <c r="AA828" s="53" t="s">
        <v>37</v>
      </c>
      <c r="AB828" s="53" t="s">
        <v>34</v>
      </c>
      <c r="AC828" s="52" t="s">
        <v>3322</v>
      </c>
      <c r="AD828" s="52" t="s">
        <v>746</v>
      </c>
    </row>
    <row r="829" spans="1:30" ht="51" customHeight="1" x14ac:dyDescent="0.2">
      <c r="A829" s="50" t="s">
        <v>3323</v>
      </c>
      <c r="B829" s="51" t="s">
        <v>742</v>
      </c>
      <c r="C829" s="52" t="s">
        <v>743</v>
      </c>
      <c r="D829" s="52" t="s">
        <v>3110</v>
      </c>
      <c r="E829" s="66" t="s">
        <v>75</v>
      </c>
      <c r="F829" s="54" t="s">
        <v>3324</v>
      </c>
      <c r="G829" s="54" t="s">
        <v>1134</v>
      </c>
      <c r="H829" s="56">
        <v>44000</v>
      </c>
      <c r="I829" s="56">
        <v>44457</v>
      </c>
      <c r="J829" s="57" t="str">
        <f>IF(Ugovori_OPULJP3[[#This Row],[DATUM ZAVRŠETKA OPERACIJE]]&gt;DATE(2024,12,31),"u provedbi","završen")</f>
        <v>završen</v>
      </c>
      <c r="K829" s="55" t="s">
        <v>210</v>
      </c>
      <c r="L829" s="55" t="s">
        <v>210</v>
      </c>
      <c r="M829" s="58">
        <v>0.85</v>
      </c>
      <c r="N829" s="58">
        <v>0.15</v>
      </c>
      <c r="O829" s="59">
        <f>Ugovori_OPULJP3[[#This Row],[Bespovratna sredstva - Ukupno (EU+Nac) HRK
= Ukupna ugovorena vrijednost bespovratnih sredstava]]*Ugovori_OPULJP3[[#This Row],[EU STOPA SUFINANCIRANJA %
EU CO-FINANCING RATE %]]</f>
        <v>1024454</v>
      </c>
      <c r="P829" s="60">
        <f>Ugovori_OPULJP3[[#This Row],[Bespovratna sredstva - EU dio - HRK]]/7.5345</f>
        <v>135968.41197159732</v>
      </c>
      <c r="Q829" s="59">
        <f>Ugovori_OPULJP3[[#This Row],[Bespovratna sredstva - Ukupno (EU+Nac) HRK
= Ukupna ugovorena vrijednost bespovratnih sredstava]]*Ugovori_OPULJP3[[#This Row],[STOPA NACIONALNOG SUFINANCIRANJA %]]</f>
        <v>180786</v>
      </c>
      <c r="R829" s="60">
        <f>Ugovori_OPULJP3[[#This Row],[Bespovratna sredstva - Nacionalni dio - HRK]]/7.5345</f>
        <v>23994.425642046583</v>
      </c>
      <c r="S829" s="59">
        <v>1205240</v>
      </c>
      <c r="T829" s="60">
        <f>Ugovori_OPULJP3[[#This Row],[Bespovratna sredstva - Ukupno (EU+Nac) HRK
= Ukupna ugovorena vrijednost bespovratnih sredstava]]/7.5345</f>
        <v>159962.8376136439</v>
      </c>
      <c r="U829" s="59">
        <v>0</v>
      </c>
      <c r="V829" s="60">
        <f>Ugovori_OPULJP3[[#This Row],[Javni doprinos korisnika - HRK]]/7.5345</f>
        <v>0</v>
      </c>
      <c r="W829" s="59">
        <v>0</v>
      </c>
      <c r="X829" s="60">
        <f>Ugovori_OPULJP3[[#This Row],[Privatni doprinos korisnika - HRK]]/7.5345</f>
        <v>0</v>
      </c>
      <c r="Y829" s="61">
        <v>1205240</v>
      </c>
      <c r="Z829" s="62">
        <f>Ugovori_OPULJP3[[#This Row],[UKUPNI PRIHVATLJIVI IZDACI
TOTAL ELIGIBLE EXPENDITURE
= Bespovratna sredstva ukupno + doprinos korisnika
= Ukupni prihvatljivi troškovi
= Ukupna ugovorena vrijednost projekta HRK]]/7.5345</f>
        <v>159962.8376136439</v>
      </c>
      <c r="AA829" s="53" t="s">
        <v>37</v>
      </c>
      <c r="AB829" s="53" t="s">
        <v>34</v>
      </c>
      <c r="AC829" s="52" t="s">
        <v>3325</v>
      </c>
      <c r="AD829" s="52" t="s">
        <v>746</v>
      </c>
    </row>
    <row r="830" spans="1:30" ht="51" customHeight="1" x14ac:dyDescent="0.2">
      <c r="A830" s="50" t="s">
        <v>3326</v>
      </c>
      <c r="B830" s="51" t="s">
        <v>742</v>
      </c>
      <c r="C830" s="52" t="s">
        <v>743</v>
      </c>
      <c r="D830" s="52" t="s">
        <v>3110</v>
      </c>
      <c r="E830" s="66" t="s">
        <v>75</v>
      </c>
      <c r="F830" s="54" t="s">
        <v>3327</v>
      </c>
      <c r="G830" s="54" t="s">
        <v>3328</v>
      </c>
      <c r="H830" s="56">
        <v>44000</v>
      </c>
      <c r="I830" s="56">
        <v>44487</v>
      </c>
      <c r="J830" s="57" t="str">
        <f>IF(Ugovori_OPULJP3[[#This Row],[DATUM ZAVRŠETKA OPERACIJE]]&gt;DATE(2024,12,31),"u provedbi","završen")</f>
        <v>završen</v>
      </c>
      <c r="K830" s="55" t="s">
        <v>210</v>
      </c>
      <c r="L830" s="55" t="s">
        <v>210</v>
      </c>
      <c r="M830" s="58">
        <v>0.85</v>
      </c>
      <c r="N830" s="58">
        <v>0.15</v>
      </c>
      <c r="O830" s="59">
        <f>Ugovori_OPULJP3[[#This Row],[Bespovratna sredstva - Ukupno (EU+Nac) HRK
= Ukupna ugovorena vrijednost bespovratnih sredstava]]*Ugovori_OPULJP3[[#This Row],[EU STOPA SUFINANCIRANJA %
EU CO-FINANCING RATE %]]</f>
        <v>1184041.2364999999</v>
      </c>
      <c r="P830" s="60">
        <f>Ugovori_OPULJP3[[#This Row],[Bespovratna sredstva - EU dio - HRK]]/7.5345</f>
        <v>157149.27818700642</v>
      </c>
      <c r="Q830" s="59">
        <f>Ugovori_OPULJP3[[#This Row],[Bespovratna sredstva - Ukupno (EU+Nac) HRK
= Ukupna ugovorena vrijednost bespovratnih sredstava]]*Ugovori_OPULJP3[[#This Row],[STOPA NACIONALNOG SUFINANCIRANJA %]]</f>
        <v>208948.45349999997</v>
      </c>
      <c r="R830" s="60">
        <f>Ugovori_OPULJP3[[#This Row],[Bespovratna sredstva - Nacionalni dio - HRK]]/7.5345</f>
        <v>27732.225562412896</v>
      </c>
      <c r="S830" s="59">
        <v>1392989.69</v>
      </c>
      <c r="T830" s="60">
        <f>Ugovori_OPULJP3[[#This Row],[Bespovratna sredstva - Ukupno (EU+Nac) HRK
= Ukupna ugovorena vrijednost bespovratnih sredstava]]/7.5345</f>
        <v>184881.50374941932</v>
      </c>
      <c r="U830" s="59">
        <v>0</v>
      </c>
      <c r="V830" s="60">
        <f>Ugovori_OPULJP3[[#This Row],[Javni doprinos korisnika - HRK]]/7.5345</f>
        <v>0</v>
      </c>
      <c r="W830" s="59">
        <v>0</v>
      </c>
      <c r="X830" s="60">
        <f>Ugovori_OPULJP3[[#This Row],[Privatni doprinos korisnika - HRK]]/7.5345</f>
        <v>0</v>
      </c>
      <c r="Y830" s="61">
        <v>1392989.69</v>
      </c>
      <c r="Z830" s="62">
        <f>Ugovori_OPULJP3[[#This Row],[UKUPNI PRIHVATLJIVI IZDACI
TOTAL ELIGIBLE EXPENDITURE
= Bespovratna sredstva ukupno + doprinos korisnika
= Ukupni prihvatljivi troškovi
= Ukupna ugovorena vrijednost projekta HRK]]/7.5345</f>
        <v>184881.50374941932</v>
      </c>
      <c r="AA830" s="53" t="s">
        <v>37</v>
      </c>
      <c r="AB830" s="53" t="s">
        <v>34</v>
      </c>
      <c r="AC830" s="52" t="s">
        <v>3329</v>
      </c>
      <c r="AD830" s="52" t="s">
        <v>746</v>
      </c>
    </row>
    <row r="831" spans="1:30" ht="51" customHeight="1" x14ac:dyDescent="0.2">
      <c r="A831" s="50" t="s">
        <v>3330</v>
      </c>
      <c r="B831" s="51" t="s">
        <v>742</v>
      </c>
      <c r="C831" s="52" t="s">
        <v>743</v>
      </c>
      <c r="D831" s="52" t="s">
        <v>3110</v>
      </c>
      <c r="E831" s="66" t="s">
        <v>75</v>
      </c>
      <c r="F831" s="54" t="s">
        <v>3331</v>
      </c>
      <c r="G831" s="54" t="s">
        <v>3044</v>
      </c>
      <c r="H831" s="56">
        <v>44000</v>
      </c>
      <c r="I831" s="56">
        <v>44548</v>
      </c>
      <c r="J831" s="57" t="str">
        <f>IF(Ugovori_OPULJP3[[#This Row],[DATUM ZAVRŠETKA OPERACIJE]]&gt;DATE(2024,12,31),"u provedbi","završen")</f>
        <v>završen</v>
      </c>
      <c r="K831" s="55" t="s">
        <v>154</v>
      </c>
      <c r="L831" s="55" t="s">
        <v>154</v>
      </c>
      <c r="M831" s="58">
        <v>0.85</v>
      </c>
      <c r="N831" s="58">
        <v>0.15</v>
      </c>
      <c r="O831" s="59">
        <f>Ugovori_OPULJP3[[#This Row],[Bespovratna sredstva - Ukupno (EU+Nac) HRK
= Ukupna ugovorena vrijednost bespovratnih sredstava]]*Ugovori_OPULJP3[[#This Row],[EU STOPA SUFINANCIRANJA %
EU CO-FINANCING RATE %]]</f>
        <v>787142.5</v>
      </c>
      <c r="P831" s="60">
        <f>Ugovori_OPULJP3[[#This Row],[Bespovratna sredstva - EU dio - HRK]]/7.5345</f>
        <v>104471.76322250978</v>
      </c>
      <c r="Q831" s="59">
        <f>Ugovori_OPULJP3[[#This Row],[Bespovratna sredstva - Ukupno (EU+Nac) HRK
= Ukupna ugovorena vrijednost bespovratnih sredstava]]*Ugovori_OPULJP3[[#This Row],[STOPA NACIONALNOG SUFINANCIRANJA %]]</f>
        <v>138907.5</v>
      </c>
      <c r="R831" s="60">
        <f>Ugovori_OPULJP3[[#This Row],[Bespovratna sredstva - Nacionalni dio - HRK]]/7.5345</f>
        <v>18436.193509854667</v>
      </c>
      <c r="S831" s="59">
        <v>926050</v>
      </c>
      <c r="T831" s="60">
        <f>Ugovori_OPULJP3[[#This Row],[Bespovratna sredstva - Ukupno (EU+Nac) HRK
= Ukupna ugovorena vrijednost bespovratnih sredstava]]/7.5345</f>
        <v>122907.95673236444</v>
      </c>
      <c r="U831" s="59">
        <v>0</v>
      </c>
      <c r="V831" s="60">
        <f>Ugovori_OPULJP3[[#This Row],[Javni doprinos korisnika - HRK]]/7.5345</f>
        <v>0</v>
      </c>
      <c r="W831" s="59">
        <v>0</v>
      </c>
      <c r="X831" s="60">
        <f>Ugovori_OPULJP3[[#This Row],[Privatni doprinos korisnika - HRK]]/7.5345</f>
        <v>0</v>
      </c>
      <c r="Y831" s="61">
        <v>926050</v>
      </c>
      <c r="Z831" s="62">
        <f>Ugovori_OPULJP3[[#This Row],[UKUPNI PRIHVATLJIVI IZDACI
TOTAL ELIGIBLE EXPENDITURE
= Bespovratna sredstva ukupno + doprinos korisnika
= Ukupni prihvatljivi troškovi
= Ukupna ugovorena vrijednost projekta HRK]]/7.5345</f>
        <v>122907.95673236444</v>
      </c>
      <c r="AA831" s="53" t="s">
        <v>37</v>
      </c>
      <c r="AB831" s="53" t="s">
        <v>34</v>
      </c>
      <c r="AC831" s="52" t="s">
        <v>3332</v>
      </c>
      <c r="AD831" s="52" t="s">
        <v>746</v>
      </c>
    </row>
    <row r="832" spans="1:30" ht="51" customHeight="1" x14ac:dyDescent="0.2">
      <c r="A832" s="50" t="s">
        <v>3333</v>
      </c>
      <c r="B832" s="51" t="s">
        <v>742</v>
      </c>
      <c r="C832" s="52" t="s">
        <v>743</v>
      </c>
      <c r="D832" s="52" t="s">
        <v>3110</v>
      </c>
      <c r="E832" s="66" t="s">
        <v>75</v>
      </c>
      <c r="F832" s="54" t="s">
        <v>3334</v>
      </c>
      <c r="G832" s="54" t="s">
        <v>1418</v>
      </c>
      <c r="H832" s="56">
        <v>44025</v>
      </c>
      <c r="I832" s="56">
        <v>44574</v>
      </c>
      <c r="J832" s="57" t="str">
        <f>IF(Ugovori_OPULJP3[[#This Row],[DATUM ZAVRŠETKA OPERACIJE]]&gt;DATE(2024,12,31),"u provedbi","završen")</f>
        <v>završen</v>
      </c>
      <c r="K832" s="55" t="s">
        <v>3249</v>
      </c>
      <c r="L832" s="55" t="s">
        <v>593</v>
      </c>
      <c r="M832" s="58">
        <v>0.85</v>
      </c>
      <c r="N832" s="58">
        <v>0.15</v>
      </c>
      <c r="O832" s="59">
        <f>Ugovori_OPULJP3[[#This Row],[Bespovratna sredstva - Ukupno (EU+Nac) HRK
= Ukupna ugovorena vrijednost bespovratnih sredstava]]*Ugovori_OPULJP3[[#This Row],[EU STOPA SUFINANCIRANJA %
EU CO-FINANCING RATE %]]</f>
        <v>769930</v>
      </c>
      <c r="P832" s="60">
        <f>Ugovori_OPULJP3[[#This Row],[Bespovratna sredstva - EU dio - HRK]]/7.5345</f>
        <v>102187.27188267303</v>
      </c>
      <c r="Q832" s="59">
        <f>Ugovori_OPULJP3[[#This Row],[Bespovratna sredstva - Ukupno (EU+Nac) HRK
= Ukupna ugovorena vrijednost bespovratnih sredstava]]*Ugovori_OPULJP3[[#This Row],[STOPA NACIONALNOG SUFINANCIRANJA %]]</f>
        <v>135870</v>
      </c>
      <c r="R832" s="60">
        <f>Ugovori_OPULJP3[[#This Row],[Bespovratna sredstva - Nacionalni dio - HRK]]/7.5345</f>
        <v>18033.047979295239</v>
      </c>
      <c r="S832" s="59">
        <v>905800</v>
      </c>
      <c r="T832" s="60">
        <f>Ugovori_OPULJP3[[#This Row],[Bespovratna sredstva - Ukupno (EU+Nac) HRK
= Ukupna ugovorena vrijednost bespovratnih sredstava]]/7.5345</f>
        <v>120220.31986196827</v>
      </c>
      <c r="U832" s="59">
        <v>0</v>
      </c>
      <c r="V832" s="60">
        <f>Ugovori_OPULJP3[[#This Row],[Javni doprinos korisnika - HRK]]/7.5345</f>
        <v>0</v>
      </c>
      <c r="W832" s="59">
        <v>0</v>
      </c>
      <c r="X832" s="60">
        <f>Ugovori_OPULJP3[[#This Row],[Privatni doprinos korisnika - HRK]]/7.5345</f>
        <v>0</v>
      </c>
      <c r="Y832" s="61">
        <v>905800</v>
      </c>
      <c r="Z832" s="62">
        <f>Ugovori_OPULJP3[[#This Row],[UKUPNI PRIHVATLJIVI IZDACI
TOTAL ELIGIBLE EXPENDITURE
= Bespovratna sredstva ukupno + doprinos korisnika
= Ukupni prihvatljivi troškovi
= Ukupna ugovorena vrijednost projekta HRK]]/7.5345</f>
        <v>120220.31986196827</v>
      </c>
      <c r="AA832" s="53" t="s">
        <v>37</v>
      </c>
      <c r="AB832" s="53" t="s">
        <v>34</v>
      </c>
      <c r="AC832" s="52" t="s">
        <v>3335</v>
      </c>
      <c r="AD832" s="52" t="s">
        <v>746</v>
      </c>
    </row>
    <row r="833" spans="1:30" ht="51" customHeight="1" x14ac:dyDescent="0.2">
      <c r="A833" s="50" t="s">
        <v>3336</v>
      </c>
      <c r="B833" s="51" t="s">
        <v>742</v>
      </c>
      <c r="C833" s="52" t="s">
        <v>743</v>
      </c>
      <c r="D833" s="52" t="s">
        <v>3110</v>
      </c>
      <c r="E833" s="66" t="s">
        <v>75</v>
      </c>
      <c r="F833" s="54" t="s">
        <v>3337</v>
      </c>
      <c r="G833" s="54" t="s">
        <v>1221</v>
      </c>
      <c r="H833" s="56">
        <v>44013</v>
      </c>
      <c r="I833" s="56">
        <v>44562</v>
      </c>
      <c r="J833" s="57" t="str">
        <f>IF(Ugovori_OPULJP3[[#This Row],[DATUM ZAVRŠETKA OPERACIJE]]&gt;DATE(2024,12,31),"u provedbi","završen")</f>
        <v>završen</v>
      </c>
      <c r="K833" s="55" t="s">
        <v>98</v>
      </c>
      <c r="L833" s="55" t="s">
        <v>98</v>
      </c>
      <c r="M833" s="58">
        <v>0.85</v>
      </c>
      <c r="N833" s="58">
        <v>0.15</v>
      </c>
      <c r="O833" s="59">
        <f>Ugovori_OPULJP3[[#This Row],[Bespovratna sredstva - Ukupno (EU+Nac) HRK
= Ukupna ugovorena vrijednost bespovratnih sredstava]]*Ugovori_OPULJP3[[#This Row],[EU STOPA SUFINANCIRANJA %
EU CO-FINANCING RATE %]]</f>
        <v>4261277.8</v>
      </c>
      <c r="P833" s="60">
        <f>Ugovori_OPULJP3[[#This Row],[Bespovratna sredstva - EU dio - HRK]]/7.5345</f>
        <v>565568.75705089909</v>
      </c>
      <c r="Q833" s="59">
        <f>Ugovori_OPULJP3[[#This Row],[Bespovratna sredstva - Ukupno (EU+Nac) HRK
= Ukupna ugovorena vrijednost bespovratnih sredstava]]*Ugovori_OPULJP3[[#This Row],[STOPA NACIONALNOG SUFINANCIRANJA %]]</f>
        <v>751990.2</v>
      </c>
      <c r="R833" s="60">
        <f>Ugovori_OPULJP3[[#This Row],[Bespovratna sredstva - Nacionalni dio - HRK]]/7.5345</f>
        <v>99806.251244276311</v>
      </c>
      <c r="S833" s="59">
        <v>5013268</v>
      </c>
      <c r="T833" s="60">
        <f>Ugovori_OPULJP3[[#This Row],[Bespovratna sredstva - Ukupno (EU+Nac) HRK
= Ukupna ugovorena vrijednost bespovratnih sredstava]]/7.5345</f>
        <v>665375.0082951755</v>
      </c>
      <c r="U833" s="59">
        <v>0</v>
      </c>
      <c r="V833" s="60">
        <f>Ugovori_OPULJP3[[#This Row],[Javni doprinos korisnika - HRK]]/7.5345</f>
        <v>0</v>
      </c>
      <c r="W833" s="59">
        <v>0</v>
      </c>
      <c r="X833" s="60">
        <f>Ugovori_OPULJP3[[#This Row],[Privatni doprinos korisnika - HRK]]/7.5345</f>
        <v>0</v>
      </c>
      <c r="Y833" s="61">
        <v>5013268</v>
      </c>
      <c r="Z833" s="62">
        <f>Ugovori_OPULJP3[[#This Row],[UKUPNI PRIHVATLJIVI IZDACI
TOTAL ELIGIBLE EXPENDITURE
= Bespovratna sredstva ukupno + doprinos korisnika
= Ukupni prihvatljivi troškovi
= Ukupna ugovorena vrijednost projekta HRK]]/7.5345</f>
        <v>665375.0082951755</v>
      </c>
      <c r="AA833" s="53" t="s">
        <v>37</v>
      </c>
      <c r="AB833" s="53" t="s">
        <v>34</v>
      </c>
      <c r="AC833" s="52" t="s">
        <v>3338</v>
      </c>
      <c r="AD833" s="52" t="s">
        <v>746</v>
      </c>
    </row>
    <row r="834" spans="1:30" ht="51" customHeight="1" x14ac:dyDescent="0.2">
      <c r="A834" s="50" t="s">
        <v>3339</v>
      </c>
      <c r="B834" s="51" t="s">
        <v>742</v>
      </c>
      <c r="C834" s="52" t="s">
        <v>743</v>
      </c>
      <c r="D834" s="52" t="s">
        <v>3110</v>
      </c>
      <c r="E834" s="66" t="s">
        <v>75</v>
      </c>
      <c r="F834" s="54" t="s">
        <v>3340</v>
      </c>
      <c r="G834" s="54" t="s">
        <v>3341</v>
      </c>
      <c r="H834" s="56">
        <v>44027</v>
      </c>
      <c r="I834" s="56">
        <v>44576</v>
      </c>
      <c r="J834" s="57" t="str">
        <f>IF(Ugovori_OPULJP3[[#This Row],[DATUM ZAVRŠETKA OPERACIJE]]&gt;DATE(2024,12,31),"u provedbi","završen")</f>
        <v>završen</v>
      </c>
      <c r="K834" s="55" t="s">
        <v>98</v>
      </c>
      <c r="L834" s="55" t="s">
        <v>98</v>
      </c>
      <c r="M834" s="58">
        <v>0.85</v>
      </c>
      <c r="N834" s="58">
        <v>0.15</v>
      </c>
      <c r="O834" s="59">
        <f>Ugovori_OPULJP3[[#This Row],[Bespovratna sredstva - Ukupno (EU+Nac) HRK
= Ukupna ugovorena vrijednost bespovratnih sredstava]]*Ugovori_OPULJP3[[#This Row],[EU STOPA SUFINANCIRANJA %
EU CO-FINANCING RATE %]]</f>
        <v>1578705</v>
      </c>
      <c r="P834" s="60">
        <f>Ugovori_OPULJP3[[#This Row],[Bespovratna sredstva - EU dio - HRK]]/7.5345</f>
        <v>209530.1612582122</v>
      </c>
      <c r="Q834" s="59">
        <f>Ugovori_OPULJP3[[#This Row],[Bespovratna sredstva - Ukupno (EU+Nac) HRK
= Ukupna ugovorena vrijednost bespovratnih sredstava]]*Ugovori_OPULJP3[[#This Row],[STOPA NACIONALNOG SUFINANCIRANJA %]]</f>
        <v>278595</v>
      </c>
      <c r="R834" s="60">
        <f>Ugovori_OPULJP3[[#This Row],[Bespovratna sredstva - Nacionalni dio - HRK]]/7.5345</f>
        <v>36975.91081027274</v>
      </c>
      <c r="S834" s="59">
        <v>1857300</v>
      </c>
      <c r="T834" s="60">
        <f>Ugovori_OPULJP3[[#This Row],[Bespovratna sredstva - Ukupno (EU+Nac) HRK
= Ukupna ugovorena vrijednost bespovratnih sredstava]]/7.5345</f>
        <v>246506.07206848497</v>
      </c>
      <c r="U834" s="59">
        <v>0</v>
      </c>
      <c r="V834" s="60">
        <f>Ugovori_OPULJP3[[#This Row],[Javni doprinos korisnika - HRK]]/7.5345</f>
        <v>0</v>
      </c>
      <c r="W834" s="59">
        <v>0</v>
      </c>
      <c r="X834" s="60">
        <f>Ugovori_OPULJP3[[#This Row],[Privatni doprinos korisnika - HRK]]/7.5345</f>
        <v>0</v>
      </c>
      <c r="Y834" s="61">
        <v>1857300</v>
      </c>
      <c r="Z834" s="62">
        <f>Ugovori_OPULJP3[[#This Row],[UKUPNI PRIHVATLJIVI IZDACI
TOTAL ELIGIBLE EXPENDITURE
= Bespovratna sredstva ukupno + doprinos korisnika
= Ukupni prihvatljivi troškovi
= Ukupna ugovorena vrijednost projekta HRK]]/7.5345</f>
        <v>246506.07206848497</v>
      </c>
      <c r="AA834" s="53" t="s">
        <v>37</v>
      </c>
      <c r="AB834" s="53" t="s">
        <v>34</v>
      </c>
      <c r="AC834" s="52" t="s">
        <v>3342</v>
      </c>
      <c r="AD834" s="52" t="s">
        <v>746</v>
      </c>
    </row>
    <row r="835" spans="1:30" ht="51" customHeight="1" x14ac:dyDescent="0.2">
      <c r="A835" s="50" t="s">
        <v>3343</v>
      </c>
      <c r="B835" s="51" t="s">
        <v>742</v>
      </c>
      <c r="C835" s="52" t="s">
        <v>743</v>
      </c>
      <c r="D835" s="52" t="s">
        <v>3110</v>
      </c>
      <c r="E835" s="66" t="s">
        <v>75</v>
      </c>
      <c r="F835" s="54" t="s">
        <v>3344</v>
      </c>
      <c r="G835" s="54" t="s">
        <v>3345</v>
      </c>
      <c r="H835" s="56">
        <v>44032</v>
      </c>
      <c r="I835" s="56">
        <v>44581</v>
      </c>
      <c r="J835" s="57" t="str">
        <f>IF(Ugovori_OPULJP3[[#This Row],[DATUM ZAVRŠETKA OPERACIJE]]&gt;DATE(2024,12,31),"u provedbi","završen")</f>
        <v>završen</v>
      </c>
      <c r="K835" s="55" t="s">
        <v>248</v>
      </c>
      <c r="L835" s="55" t="s">
        <v>248</v>
      </c>
      <c r="M835" s="58">
        <v>0.85</v>
      </c>
      <c r="N835" s="58">
        <v>0.15</v>
      </c>
      <c r="O835" s="59">
        <f>Ugovori_OPULJP3[[#This Row],[Bespovratna sredstva - Ukupno (EU+Nac) HRK
= Ukupna ugovorena vrijednost bespovratnih sredstava]]*Ugovori_OPULJP3[[#This Row],[EU STOPA SUFINANCIRANJA %
EU CO-FINANCING RATE %]]</f>
        <v>1179290</v>
      </c>
      <c r="P835" s="60">
        <f>Ugovori_OPULJP3[[#This Row],[Bespovratna sredstva - EU dio - HRK]]/7.5345</f>
        <v>156518.68073528435</v>
      </c>
      <c r="Q835" s="59">
        <f>Ugovori_OPULJP3[[#This Row],[Bespovratna sredstva - Ukupno (EU+Nac) HRK
= Ukupna ugovorena vrijednost bespovratnih sredstava]]*Ugovori_OPULJP3[[#This Row],[STOPA NACIONALNOG SUFINANCIRANJA %]]</f>
        <v>208110</v>
      </c>
      <c r="R835" s="60">
        <f>Ugovori_OPULJP3[[#This Row],[Bespovratna sredstva - Nacionalni dio - HRK]]/7.5345</f>
        <v>27620.943659167828</v>
      </c>
      <c r="S835" s="59">
        <v>1387400</v>
      </c>
      <c r="T835" s="60">
        <f>Ugovori_OPULJP3[[#This Row],[Bespovratna sredstva - Ukupno (EU+Nac) HRK
= Ukupna ugovorena vrijednost bespovratnih sredstava]]/7.5345</f>
        <v>184139.62439445217</v>
      </c>
      <c r="U835" s="59">
        <v>0</v>
      </c>
      <c r="V835" s="60">
        <f>Ugovori_OPULJP3[[#This Row],[Javni doprinos korisnika - HRK]]/7.5345</f>
        <v>0</v>
      </c>
      <c r="W835" s="59">
        <v>0</v>
      </c>
      <c r="X835" s="60">
        <f>Ugovori_OPULJP3[[#This Row],[Privatni doprinos korisnika - HRK]]/7.5345</f>
        <v>0</v>
      </c>
      <c r="Y835" s="61">
        <v>1387400</v>
      </c>
      <c r="Z835" s="62">
        <f>Ugovori_OPULJP3[[#This Row],[UKUPNI PRIHVATLJIVI IZDACI
TOTAL ELIGIBLE EXPENDITURE
= Bespovratna sredstva ukupno + doprinos korisnika
= Ukupni prihvatljivi troškovi
= Ukupna ugovorena vrijednost projekta HRK]]/7.5345</f>
        <v>184139.62439445217</v>
      </c>
      <c r="AA835" s="53" t="s">
        <v>37</v>
      </c>
      <c r="AB835" s="53" t="s">
        <v>34</v>
      </c>
      <c r="AC835" s="52" t="s">
        <v>3346</v>
      </c>
      <c r="AD835" s="52" t="s">
        <v>746</v>
      </c>
    </row>
    <row r="836" spans="1:30" ht="51" customHeight="1" x14ac:dyDescent="0.2">
      <c r="A836" s="50" t="s">
        <v>3347</v>
      </c>
      <c r="B836" s="51" t="s">
        <v>742</v>
      </c>
      <c r="C836" s="52" t="s">
        <v>743</v>
      </c>
      <c r="D836" s="52" t="s">
        <v>3110</v>
      </c>
      <c r="E836" s="66" t="s">
        <v>75</v>
      </c>
      <c r="F836" s="54" t="s">
        <v>3348</v>
      </c>
      <c r="G836" s="54" t="s">
        <v>3349</v>
      </c>
      <c r="H836" s="56">
        <v>44000</v>
      </c>
      <c r="I836" s="56">
        <v>44548</v>
      </c>
      <c r="J836" s="57" t="str">
        <f>IF(Ugovori_OPULJP3[[#This Row],[DATUM ZAVRŠETKA OPERACIJE]]&gt;DATE(2024,12,31),"u provedbi","završen")</f>
        <v>završen</v>
      </c>
      <c r="K836" s="55" t="s">
        <v>98</v>
      </c>
      <c r="L836" s="55" t="s">
        <v>98</v>
      </c>
      <c r="M836" s="58">
        <v>0.85</v>
      </c>
      <c r="N836" s="58">
        <v>0.15</v>
      </c>
      <c r="O836" s="59">
        <f>Ugovori_OPULJP3[[#This Row],[Bespovratna sredstva - Ukupno (EU+Nac) HRK
= Ukupna ugovorena vrijednost bespovratnih sredstava]]*Ugovori_OPULJP3[[#This Row],[EU STOPA SUFINANCIRANJA %
EU CO-FINANCING RATE %]]</f>
        <v>4532880</v>
      </c>
      <c r="P836" s="60">
        <f>Ugovori_OPULJP3[[#This Row],[Bespovratna sredstva - EU dio - HRK]]/7.5345</f>
        <v>601616.56380649016</v>
      </c>
      <c r="Q836" s="59">
        <f>Ugovori_OPULJP3[[#This Row],[Bespovratna sredstva - Ukupno (EU+Nac) HRK
= Ukupna ugovorena vrijednost bespovratnih sredstava]]*Ugovori_OPULJP3[[#This Row],[STOPA NACIONALNOG SUFINANCIRANJA %]]</f>
        <v>799920</v>
      </c>
      <c r="R836" s="60">
        <f>Ugovori_OPULJP3[[#This Row],[Bespovratna sredstva - Nacionalni dio - HRK]]/7.5345</f>
        <v>106167.62890702767</v>
      </c>
      <c r="S836" s="59">
        <v>5332800</v>
      </c>
      <c r="T836" s="60">
        <f>Ugovori_OPULJP3[[#This Row],[Bespovratna sredstva - Ukupno (EU+Nac) HRK
= Ukupna ugovorena vrijednost bespovratnih sredstava]]/7.5345</f>
        <v>707784.19271351781</v>
      </c>
      <c r="U836" s="59">
        <v>0</v>
      </c>
      <c r="V836" s="60">
        <f>Ugovori_OPULJP3[[#This Row],[Javni doprinos korisnika - HRK]]/7.5345</f>
        <v>0</v>
      </c>
      <c r="W836" s="59">
        <v>0</v>
      </c>
      <c r="X836" s="60">
        <f>Ugovori_OPULJP3[[#This Row],[Privatni doprinos korisnika - HRK]]/7.5345</f>
        <v>0</v>
      </c>
      <c r="Y836" s="61">
        <v>5332800</v>
      </c>
      <c r="Z836" s="62">
        <f>Ugovori_OPULJP3[[#This Row],[UKUPNI PRIHVATLJIVI IZDACI
TOTAL ELIGIBLE EXPENDITURE
= Bespovratna sredstva ukupno + doprinos korisnika
= Ukupni prihvatljivi troškovi
= Ukupna ugovorena vrijednost projekta HRK]]/7.5345</f>
        <v>707784.19271351781</v>
      </c>
      <c r="AA836" s="53" t="s">
        <v>37</v>
      </c>
      <c r="AB836" s="53" t="s">
        <v>34</v>
      </c>
      <c r="AC836" s="52" t="s">
        <v>3350</v>
      </c>
      <c r="AD836" s="52" t="s">
        <v>746</v>
      </c>
    </row>
    <row r="837" spans="1:30" ht="51" customHeight="1" x14ac:dyDescent="0.2">
      <c r="A837" s="50" t="s">
        <v>3351</v>
      </c>
      <c r="B837" s="51" t="s">
        <v>742</v>
      </c>
      <c r="C837" s="52" t="s">
        <v>743</v>
      </c>
      <c r="D837" s="52" t="s">
        <v>3110</v>
      </c>
      <c r="E837" s="66" t="s">
        <v>75</v>
      </c>
      <c r="F837" s="54" t="s">
        <v>3352</v>
      </c>
      <c r="G837" s="54" t="s">
        <v>1360</v>
      </c>
      <c r="H837" s="56">
        <v>44043</v>
      </c>
      <c r="I837" s="56">
        <v>44469</v>
      </c>
      <c r="J837" s="57" t="str">
        <f>IF(Ugovori_OPULJP3[[#This Row],[DATUM ZAVRŠETKA OPERACIJE]]&gt;DATE(2024,12,31),"u provedbi","završen")</f>
        <v>završen</v>
      </c>
      <c r="K837" s="55" t="s">
        <v>98</v>
      </c>
      <c r="L837" s="55" t="s">
        <v>98</v>
      </c>
      <c r="M837" s="58">
        <v>0.85</v>
      </c>
      <c r="N837" s="58">
        <v>0.15</v>
      </c>
      <c r="O837" s="59">
        <f>Ugovori_OPULJP3[[#This Row],[Bespovratna sredstva - Ukupno (EU+Nac) HRK
= Ukupna ugovorena vrijednost bespovratnih sredstava]]*Ugovori_OPULJP3[[#This Row],[EU STOPA SUFINANCIRANJA %
EU CO-FINANCING RATE %]]</f>
        <v>1926695</v>
      </c>
      <c r="P837" s="60">
        <f>Ugovori_OPULJP3[[#This Row],[Bespovratna sredstva - EU dio - HRK]]/7.5345</f>
        <v>255716.37135841793</v>
      </c>
      <c r="Q837" s="59">
        <f>Ugovori_OPULJP3[[#This Row],[Bespovratna sredstva - Ukupno (EU+Nac) HRK
= Ukupna ugovorena vrijednost bespovratnih sredstava]]*Ugovori_OPULJP3[[#This Row],[STOPA NACIONALNOG SUFINANCIRANJA %]]</f>
        <v>340005</v>
      </c>
      <c r="R837" s="60">
        <f>Ugovori_OPULJP3[[#This Row],[Bespovratna sredstva - Nacionalni dio - HRK]]/7.5345</f>
        <v>45126.418475014929</v>
      </c>
      <c r="S837" s="59">
        <v>2266700</v>
      </c>
      <c r="T837" s="60">
        <f>Ugovori_OPULJP3[[#This Row],[Bespovratna sredstva - Ukupno (EU+Nac) HRK
= Ukupna ugovorena vrijednost bespovratnih sredstava]]/7.5345</f>
        <v>300842.78983343288</v>
      </c>
      <c r="U837" s="59">
        <v>0</v>
      </c>
      <c r="V837" s="60">
        <f>Ugovori_OPULJP3[[#This Row],[Javni doprinos korisnika - HRK]]/7.5345</f>
        <v>0</v>
      </c>
      <c r="W837" s="59">
        <v>0</v>
      </c>
      <c r="X837" s="60">
        <f>Ugovori_OPULJP3[[#This Row],[Privatni doprinos korisnika - HRK]]/7.5345</f>
        <v>0</v>
      </c>
      <c r="Y837" s="61">
        <v>2266700</v>
      </c>
      <c r="Z837" s="62">
        <f>Ugovori_OPULJP3[[#This Row],[UKUPNI PRIHVATLJIVI IZDACI
TOTAL ELIGIBLE EXPENDITURE
= Bespovratna sredstva ukupno + doprinos korisnika
= Ukupni prihvatljivi troškovi
= Ukupna ugovorena vrijednost projekta HRK]]/7.5345</f>
        <v>300842.78983343288</v>
      </c>
      <c r="AA837" s="53" t="s">
        <v>37</v>
      </c>
      <c r="AB837" s="53" t="s">
        <v>34</v>
      </c>
      <c r="AC837" s="52" t="s">
        <v>3353</v>
      </c>
      <c r="AD837" s="52" t="s">
        <v>746</v>
      </c>
    </row>
    <row r="838" spans="1:30" ht="51" customHeight="1" x14ac:dyDescent="0.2">
      <c r="A838" s="50" t="s">
        <v>3354</v>
      </c>
      <c r="B838" s="51" t="s">
        <v>742</v>
      </c>
      <c r="C838" s="52" t="s">
        <v>743</v>
      </c>
      <c r="D838" s="52" t="s">
        <v>3110</v>
      </c>
      <c r="E838" s="66" t="s">
        <v>75</v>
      </c>
      <c r="F838" s="54" t="s">
        <v>3355</v>
      </c>
      <c r="G838" s="54" t="s">
        <v>357</v>
      </c>
      <c r="H838" s="56">
        <v>44000</v>
      </c>
      <c r="I838" s="56">
        <v>44548</v>
      </c>
      <c r="J838" s="57" t="str">
        <f>IF(Ugovori_OPULJP3[[#This Row],[DATUM ZAVRŠETKA OPERACIJE]]&gt;DATE(2024,12,31),"u provedbi","završen")</f>
        <v>završen</v>
      </c>
      <c r="K838" s="55" t="s">
        <v>103</v>
      </c>
      <c r="L838" s="55" t="s">
        <v>103</v>
      </c>
      <c r="M838" s="58">
        <v>0.85</v>
      </c>
      <c r="N838" s="58">
        <v>0.15</v>
      </c>
      <c r="O838" s="59">
        <f>Ugovori_OPULJP3[[#This Row],[Bespovratna sredstva - Ukupno (EU+Nac) HRK
= Ukupna ugovorena vrijednost bespovratnih sredstava]]*Ugovori_OPULJP3[[#This Row],[EU STOPA SUFINANCIRANJA %
EU CO-FINANCING RATE %]]</f>
        <v>1962148.925</v>
      </c>
      <c r="P838" s="60">
        <f>Ugovori_OPULJP3[[#This Row],[Bespovratna sredstva - EU dio - HRK]]/7.5345</f>
        <v>260421.91585373945</v>
      </c>
      <c r="Q838" s="59">
        <f>Ugovori_OPULJP3[[#This Row],[Bespovratna sredstva - Ukupno (EU+Nac) HRK
= Ukupna ugovorena vrijednost bespovratnih sredstava]]*Ugovori_OPULJP3[[#This Row],[STOPA NACIONALNOG SUFINANCIRANJA %]]</f>
        <v>346261.57500000001</v>
      </c>
      <c r="R838" s="60">
        <f>Ugovori_OPULJP3[[#This Row],[Bespovratna sredstva - Nacionalni dio - HRK]]/7.5345</f>
        <v>45956.80868007167</v>
      </c>
      <c r="S838" s="59">
        <v>2308410.5</v>
      </c>
      <c r="T838" s="60">
        <f>Ugovori_OPULJP3[[#This Row],[Bespovratna sredstva - Ukupno (EU+Nac) HRK
= Ukupna ugovorena vrijednost bespovratnih sredstava]]/7.5345</f>
        <v>306378.7245338111</v>
      </c>
      <c r="U838" s="59">
        <v>0</v>
      </c>
      <c r="V838" s="60">
        <f>Ugovori_OPULJP3[[#This Row],[Javni doprinos korisnika - HRK]]/7.5345</f>
        <v>0</v>
      </c>
      <c r="W838" s="59">
        <v>0</v>
      </c>
      <c r="X838" s="60">
        <f>Ugovori_OPULJP3[[#This Row],[Privatni doprinos korisnika - HRK]]/7.5345</f>
        <v>0</v>
      </c>
      <c r="Y838" s="61">
        <v>2308410.5</v>
      </c>
      <c r="Z838" s="62">
        <f>Ugovori_OPULJP3[[#This Row],[UKUPNI PRIHVATLJIVI IZDACI
TOTAL ELIGIBLE EXPENDITURE
= Bespovratna sredstva ukupno + doprinos korisnika
= Ukupni prihvatljivi troškovi
= Ukupna ugovorena vrijednost projekta HRK]]/7.5345</f>
        <v>306378.7245338111</v>
      </c>
      <c r="AA838" s="53" t="s">
        <v>37</v>
      </c>
      <c r="AB838" s="53" t="s">
        <v>34</v>
      </c>
      <c r="AC838" s="52" t="s">
        <v>3356</v>
      </c>
      <c r="AD838" s="52" t="s">
        <v>746</v>
      </c>
    </row>
    <row r="839" spans="1:30" ht="51" customHeight="1" x14ac:dyDescent="0.2">
      <c r="A839" s="50" t="s">
        <v>3357</v>
      </c>
      <c r="B839" s="51" t="s">
        <v>742</v>
      </c>
      <c r="C839" s="52" t="s">
        <v>743</v>
      </c>
      <c r="D839" s="52" t="s">
        <v>3110</v>
      </c>
      <c r="E839" s="66" t="s">
        <v>75</v>
      </c>
      <c r="F839" s="54" t="s">
        <v>3358</v>
      </c>
      <c r="G839" s="54" t="s">
        <v>437</v>
      </c>
      <c r="H839" s="56">
        <v>44028</v>
      </c>
      <c r="I839" s="56">
        <v>44577</v>
      </c>
      <c r="J839" s="57" t="str">
        <f>IF(Ugovori_OPULJP3[[#This Row],[DATUM ZAVRŠETKA OPERACIJE]]&gt;DATE(2024,12,31),"u provedbi","završen")</f>
        <v>završen</v>
      </c>
      <c r="K839" s="55" t="s">
        <v>103</v>
      </c>
      <c r="L839" s="55" t="s">
        <v>103</v>
      </c>
      <c r="M839" s="58">
        <v>0.85</v>
      </c>
      <c r="N839" s="58">
        <v>0.15</v>
      </c>
      <c r="O839" s="59">
        <f>Ugovori_OPULJP3[[#This Row],[Bespovratna sredstva - Ukupno (EU+Nac) HRK
= Ukupna ugovorena vrijednost bespovratnih sredstava]]*Ugovori_OPULJP3[[#This Row],[EU STOPA SUFINANCIRANJA %
EU CO-FINANCING RATE %]]</f>
        <v>3115845</v>
      </c>
      <c r="P839" s="60">
        <f>Ugovori_OPULJP3[[#This Row],[Bespovratna sredstva - EU dio - HRK]]/7.5345</f>
        <v>413543.69898467051</v>
      </c>
      <c r="Q839" s="59">
        <f>Ugovori_OPULJP3[[#This Row],[Bespovratna sredstva - Ukupno (EU+Nac) HRK
= Ukupna ugovorena vrijednost bespovratnih sredstava]]*Ugovori_OPULJP3[[#This Row],[STOPA NACIONALNOG SUFINANCIRANJA %]]</f>
        <v>549855</v>
      </c>
      <c r="R839" s="60">
        <f>Ugovori_OPULJP3[[#This Row],[Bespovratna sredstva - Nacionalni dio - HRK]]/7.5345</f>
        <v>72978.299820824206</v>
      </c>
      <c r="S839" s="59">
        <v>3665700</v>
      </c>
      <c r="T839" s="60">
        <f>Ugovori_OPULJP3[[#This Row],[Bespovratna sredstva - Ukupno (EU+Nac) HRK
= Ukupna ugovorena vrijednost bespovratnih sredstava]]/7.5345</f>
        <v>486521.99880549469</v>
      </c>
      <c r="U839" s="59">
        <v>0</v>
      </c>
      <c r="V839" s="60">
        <f>Ugovori_OPULJP3[[#This Row],[Javni doprinos korisnika - HRK]]/7.5345</f>
        <v>0</v>
      </c>
      <c r="W839" s="59">
        <v>0</v>
      </c>
      <c r="X839" s="60">
        <f>Ugovori_OPULJP3[[#This Row],[Privatni doprinos korisnika - HRK]]/7.5345</f>
        <v>0</v>
      </c>
      <c r="Y839" s="61">
        <v>3665700</v>
      </c>
      <c r="Z839" s="62">
        <f>Ugovori_OPULJP3[[#This Row],[UKUPNI PRIHVATLJIVI IZDACI
TOTAL ELIGIBLE EXPENDITURE
= Bespovratna sredstva ukupno + doprinos korisnika
= Ukupni prihvatljivi troškovi
= Ukupna ugovorena vrijednost projekta HRK]]/7.5345</f>
        <v>486521.99880549469</v>
      </c>
      <c r="AA839" s="53" t="s">
        <v>37</v>
      </c>
      <c r="AB839" s="53" t="s">
        <v>34</v>
      </c>
      <c r="AC839" s="52" t="s">
        <v>3359</v>
      </c>
      <c r="AD839" s="52" t="s">
        <v>746</v>
      </c>
    </row>
    <row r="840" spans="1:30" ht="51" customHeight="1" x14ac:dyDescent="0.2">
      <c r="A840" s="50" t="s">
        <v>3360</v>
      </c>
      <c r="B840" s="51" t="s">
        <v>742</v>
      </c>
      <c r="C840" s="52" t="s">
        <v>743</v>
      </c>
      <c r="D840" s="52" t="s">
        <v>3110</v>
      </c>
      <c r="E840" s="66" t="s">
        <v>75</v>
      </c>
      <c r="F840" s="54" t="s">
        <v>3361</v>
      </c>
      <c r="G840" s="54" t="s">
        <v>353</v>
      </c>
      <c r="H840" s="56">
        <v>44027</v>
      </c>
      <c r="I840" s="56">
        <v>44576</v>
      </c>
      <c r="J840" s="57" t="str">
        <f>IF(Ugovori_OPULJP3[[#This Row],[DATUM ZAVRŠETKA OPERACIJE]]&gt;DATE(2024,12,31),"u provedbi","završen")</f>
        <v>završen</v>
      </c>
      <c r="K840" s="55" t="s">
        <v>103</v>
      </c>
      <c r="L840" s="55" t="s">
        <v>103</v>
      </c>
      <c r="M840" s="58">
        <v>0.85</v>
      </c>
      <c r="N840" s="58">
        <v>0.15</v>
      </c>
      <c r="O840" s="59">
        <f>Ugovori_OPULJP3[[#This Row],[Bespovratna sredstva - Ukupno (EU+Nac) HRK
= Ukupna ugovorena vrijednost bespovratnih sredstava]]*Ugovori_OPULJP3[[#This Row],[EU STOPA SUFINANCIRANJA %
EU CO-FINANCING RATE %]]</f>
        <v>1965136.25</v>
      </c>
      <c r="P840" s="60">
        <f>Ugovori_OPULJP3[[#This Row],[Bespovratna sredstva - EU dio - HRK]]/7.5345</f>
        <v>260818.40201738666</v>
      </c>
      <c r="Q840" s="59">
        <f>Ugovori_OPULJP3[[#This Row],[Bespovratna sredstva - Ukupno (EU+Nac) HRK
= Ukupna ugovorena vrijednost bespovratnih sredstava]]*Ugovori_OPULJP3[[#This Row],[STOPA NACIONALNOG SUFINANCIRANJA %]]</f>
        <v>346788.75</v>
      </c>
      <c r="R840" s="60">
        <f>Ugovori_OPULJP3[[#This Row],[Bespovratna sredstva - Nacionalni dio - HRK]]/7.5345</f>
        <v>46026.776826597648</v>
      </c>
      <c r="S840" s="59">
        <v>2311925</v>
      </c>
      <c r="T840" s="60">
        <f>Ugovori_OPULJP3[[#This Row],[Bespovratna sredstva - Ukupno (EU+Nac) HRK
= Ukupna ugovorena vrijednost bespovratnih sredstava]]/7.5345</f>
        <v>306845.17884398432</v>
      </c>
      <c r="U840" s="59">
        <v>0</v>
      </c>
      <c r="V840" s="60">
        <f>Ugovori_OPULJP3[[#This Row],[Javni doprinos korisnika - HRK]]/7.5345</f>
        <v>0</v>
      </c>
      <c r="W840" s="59">
        <v>0</v>
      </c>
      <c r="X840" s="60">
        <f>Ugovori_OPULJP3[[#This Row],[Privatni doprinos korisnika - HRK]]/7.5345</f>
        <v>0</v>
      </c>
      <c r="Y840" s="61">
        <v>2311925</v>
      </c>
      <c r="Z840" s="62">
        <f>Ugovori_OPULJP3[[#This Row],[UKUPNI PRIHVATLJIVI IZDACI
TOTAL ELIGIBLE EXPENDITURE
= Bespovratna sredstva ukupno + doprinos korisnika
= Ukupni prihvatljivi troškovi
= Ukupna ugovorena vrijednost projekta HRK]]/7.5345</f>
        <v>306845.17884398432</v>
      </c>
      <c r="AA840" s="53" t="s">
        <v>37</v>
      </c>
      <c r="AB840" s="53" t="s">
        <v>34</v>
      </c>
      <c r="AC840" s="52" t="s">
        <v>3362</v>
      </c>
      <c r="AD840" s="52" t="s">
        <v>746</v>
      </c>
    </row>
    <row r="841" spans="1:30" ht="51" customHeight="1" x14ac:dyDescent="0.2">
      <c r="A841" s="50" t="s">
        <v>3363</v>
      </c>
      <c r="B841" s="51" t="s">
        <v>742</v>
      </c>
      <c r="C841" s="52" t="s">
        <v>743</v>
      </c>
      <c r="D841" s="52" t="s">
        <v>3110</v>
      </c>
      <c r="E841" s="66" t="s">
        <v>75</v>
      </c>
      <c r="F841" s="54" t="s">
        <v>3364</v>
      </c>
      <c r="G841" s="54" t="s">
        <v>1151</v>
      </c>
      <c r="H841" s="56">
        <v>44000</v>
      </c>
      <c r="I841" s="56">
        <v>44548</v>
      </c>
      <c r="J841" s="57" t="str">
        <f>IF(Ugovori_OPULJP3[[#This Row],[DATUM ZAVRŠETKA OPERACIJE]]&gt;DATE(2024,12,31),"u provedbi","završen")</f>
        <v>završen</v>
      </c>
      <c r="K841" s="55" t="s">
        <v>103</v>
      </c>
      <c r="L841" s="55" t="s">
        <v>103</v>
      </c>
      <c r="M841" s="58">
        <v>0.85</v>
      </c>
      <c r="N841" s="58">
        <v>0.15</v>
      </c>
      <c r="O841" s="59">
        <f>Ugovori_OPULJP3[[#This Row],[Bespovratna sredstva - Ukupno (EU+Nac) HRK
= Ukupna ugovorena vrijednost bespovratnih sredstava]]*Ugovori_OPULJP3[[#This Row],[EU STOPA SUFINANCIRANJA %
EU CO-FINANCING RATE %]]</f>
        <v>1105103.2749999999</v>
      </c>
      <c r="P841" s="60">
        <f>Ugovori_OPULJP3[[#This Row],[Bespovratna sredstva - EU dio - HRK]]/7.5345</f>
        <v>146672.4102462008</v>
      </c>
      <c r="Q841" s="59">
        <f>Ugovori_OPULJP3[[#This Row],[Bespovratna sredstva - Ukupno (EU+Nac) HRK
= Ukupna ugovorena vrijednost bespovratnih sredstava]]*Ugovori_OPULJP3[[#This Row],[STOPA NACIONALNOG SUFINANCIRANJA %]]</f>
        <v>195018.22500000001</v>
      </c>
      <c r="R841" s="60">
        <f>Ugovori_OPULJP3[[#This Row],[Bespovratna sredstva - Nacionalni dio - HRK]]/7.5345</f>
        <v>25883.366514035435</v>
      </c>
      <c r="S841" s="59">
        <v>1300121.5</v>
      </c>
      <c r="T841" s="60">
        <f>Ugovori_OPULJP3[[#This Row],[Bespovratna sredstva - Ukupno (EU+Nac) HRK
= Ukupna ugovorena vrijednost bespovratnih sredstava]]/7.5345</f>
        <v>172555.77676023624</v>
      </c>
      <c r="U841" s="59">
        <v>0</v>
      </c>
      <c r="V841" s="60">
        <f>Ugovori_OPULJP3[[#This Row],[Javni doprinos korisnika - HRK]]/7.5345</f>
        <v>0</v>
      </c>
      <c r="W841" s="59">
        <v>0</v>
      </c>
      <c r="X841" s="60">
        <f>Ugovori_OPULJP3[[#This Row],[Privatni doprinos korisnika - HRK]]/7.5345</f>
        <v>0</v>
      </c>
      <c r="Y841" s="61">
        <v>1300121.5</v>
      </c>
      <c r="Z841" s="62">
        <f>Ugovori_OPULJP3[[#This Row],[UKUPNI PRIHVATLJIVI IZDACI
TOTAL ELIGIBLE EXPENDITURE
= Bespovratna sredstva ukupno + doprinos korisnika
= Ukupni prihvatljivi troškovi
= Ukupna ugovorena vrijednost projekta HRK]]/7.5345</f>
        <v>172555.77676023624</v>
      </c>
      <c r="AA841" s="53" t="s">
        <v>37</v>
      </c>
      <c r="AB841" s="53" t="s">
        <v>34</v>
      </c>
      <c r="AC841" s="52" t="s">
        <v>3365</v>
      </c>
      <c r="AD841" s="52" t="s">
        <v>746</v>
      </c>
    </row>
    <row r="842" spans="1:30" ht="51" customHeight="1" x14ac:dyDescent="0.2">
      <c r="A842" s="50" t="s">
        <v>3366</v>
      </c>
      <c r="B842" s="51" t="s">
        <v>742</v>
      </c>
      <c r="C842" s="52" t="s">
        <v>743</v>
      </c>
      <c r="D842" s="52" t="s">
        <v>3110</v>
      </c>
      <c r="E842" s="66" t="s">
        <v>75</v>
      </c>
      <c r="F842" s="54" t="s">
        <v>3367</v>
      </c>
      <c r="G842" s="54" t="s">
        <v>1186</v>
      </c>
      <c r="H842" s="56">
        <v>44021</v>
      </c>
      <c r="I842" s="56">
        <v>44570</v>
      </c>
      <c r="J842" s="57" t="str">
        <f>IF(Ugovori_OPULJP3[[#This Row],[DATUM ZAVRŠETKA OPERACIJE]]&gt;DATE(2024,12,31),"u provedbi","završen")</f>
        <v>završen</v>
      </c>
      <c r="K842" s="55" t="s">
        <v>103</v>
      </c>
      <c r="L842" s="55" t="s">
        <v>103</v>
      </c>
      <c r="M842" s="58">
        <v>0.85</v>
      </c>
      <c r="N842" s="58">
        <v>0.15</v>
      </c>
      <c r="O842" s="59">
        <f>Ugovori_OPULJP3[[#This Row],[Bespovratna sredstva - Ukupno (EU+Nac) HRK
= Ukupna ugovorena vrijednost bespovratnih sredstava]]*Ugovori_OPULJP3[[#This Row],[EU STOPA SUFINANCIRANJA %
EU CO-FINANCING RATE %]]</f>
        <v>1262654.8125</v>
      </c>
      <c r="P842" s="60">
        <f>Ugovori_OPULJP3[[#This Row],[Bespovratna sredstva - EU dio - HRK]]/7.5345</f>
        <v>167583.09277324309</v>
      </c>
      <c r="Q842" s="59">
        <f>Ugovori_OPULJP3[[#This Row],[Bespovratna sredstva - Ukupno (EU+Nac) HRK
= Ukupna ugovorena vrijednost bespovratnih sredstava]]*Ugovori_OPULJP3[[#This Row],[STOPA NACIONALNOG SUFINANCIRANJA %]]</f>
        <v>222821.4375</v>
      </c>
      <c r="R842" s="60">
        <f>Ugovori_OPULJP3[[#This Row],[Bespovratna sredstva - Nacionalni dio - HRK]]/7.5345</f>
        <v>29573.486959984071</v>
      </c>
      <c r="S842" s="59">
        <v>1485476.25</v>
      </c>
      <c r="T842" s="60">
        <f>Ugovori_OPULJP3[[#This Row],[Bespovratna sredstva - Ukupno (EU+Nac) HRK
= Ukupna ugovorena vrijednost bespovratnih sredstava]]/7.5345</f>
        <v>197156.57973322715</v>
      </c>
      <c r="U842" s="59">
        <v>0</v>
      </c>
      <c r="V842" s="60">
        <f>Ugovori_OPULJP3[[#This Row],[Javni doprinos korisnika - HRK]]/7.5345</f>
        <v>0</v>
      </c>
      <c r="W842" s="59">
        <v>0</v>
      </c>
      <c r="X842" s="60">
        <f>Ugovori_OPULJP3[[#This Row],[Privatni doprinos korisnika - HRK]]/7.5345</f>
        <v>0</v>
      </c>
      <c r="Y842" s="61">
        <v>1485476.25</v>
      </c>
      <c r="Z842" s="62">
        <f>Ugovori_OPULJP3[[#This Row],[UKUPNI PRIHVATLJIVI IZDACI
TOTAL ELIGIBLE EXPENDITURE
= Bespovratna sredstva ukupno + doprinos korisnika
= Ukupni prihvatljivi troškovi
= Ukupna ugovorena vrijednost projekta HRK]]/7.5345</f>
        <v>197156.57973322715</v>
      </c>
      <c r="AA842" s="53" t="s">
        <v>37</v>
      </c>
      <c r="AB842" s="53" t="s">
        <v>34</v>
      </c>
      <c r="AC842" s="52" t="s">
        <v>3368</v>
      </c>
      <c r="AD842" s="52" t="s">
        <v>746</v>
      </c>
    </row>
    <row r="843" spans="1:30" ht="51" customHeight="1" x14ac:dyDescent="0.2">
      <c r="A843" s="50" t="s">
        <v>3369</v>
      </c>
      <c r="B843" s="51" t="s">
        <v>742</v>
      </c>
      <c r="C843" s="52" t="s">
        <v>743</v>
      </c>
      <c r="D843" s="52" t="s">
        <v>3110</v>
      </c>
      <c r="E843" s="66" t="s">
        <v>75</v>
      </c>
      <c r="F843" s="54" t="s">
        <v>3370</v>
      </c>
      <c r="G843" s="54" t="s">
        <v>1250</v>
      </c>
      <c r="H843" s="56">
        <v>44000</v>
      </c>
      <c r="I843" s="56">
        <v>44548</v>
      </c>
      <c r="J843" s="57" t="str">
        <f>IF(Ugovori_OPULJP3[[#This Row],[DATUM ZAVRŠETKA OPERACIJE]]&gt;DATE(2024,12,31),"u provedbi","završen")</f>
        <v>završen</v>
      </c>
      <c r="K843" s="55" t="s">
        <v>103</v>
      </c>
      <c r="L843" s="55" t="s">
        <v>103</v>
      </c>
      <c r="M843" s="58">
        <v>0.85</v>
      </c>
      <c r="N843" s="58">
        <v>0.15</v>
      </c>
      <c r="O843" s="59">
        <f>Ugovori_OPULJP3[[#This Row],[Bespovratna sredstva - Ukupno (EU+Nac) HRK
= Ukupna ugovorena vrijednost bespovratnih sredstava]]*Ugovori_OPULJP3[[#This Row],[EU STOPA SUFINANCIRANJA %
EU CO-FINANCING RATE %]]</f>
        <v>1168962.5</v>
      </c>
      <c r="P843" s="60">
        <f>Ugovori_OPULJP3[[#This Row],[Bespovratna sredstva - EU dio - HRK]]/7.5345</f>
        <v>155147.98593138231</v>
      </c>
      <c r="Q843" s="59">
        <f>Ugovori_OPULJP3[[#This Row],[Bespovratna sredstva - Ukupno (EU+Nac) HRK
= Ukupna ugovorena vrijednost bespovratnih sredstava]]*Ugovori_OPULJP3[[#This Row],[STOPA NACIONALNOG SUFINANCIRANJA %]]</f>
        <v>206287.5</v>
      </c>
      <c r="R843" s="60">
        <f>Ugovori_OPULJP3[[#This Row],[Bespovratna sredstva - Nacionalni dio - HRK]]/7.5345</f>
        <v>27379.056340832172</v>
      </c>
      <c r="S843" s="59">
        <v>1375250</v>
      </c>
      <c r="T843" s="60">
        <f>Ugovori_OPULJP3[[#This Row],[Bespovratna sredstva - Ukupno (EU+Nac) HRK
= Ukupna ugovorena vrijednost bespovratnih sredstava]]/7.5345</f>
        <v>182527.04227221446</v>
      </c>
      <c r="U843" s="59">
        <v>0</v>
      </c>
      <c r="V843" s="60">
        <f>Ugovori_OPULJP3[[#This Row],[Javni doprinos korisnika - HRK]]/7.5345</f>
        <v>0</v>
      </c>
      <c r="W843" s="59">
        <v>0</v>
      </c>
      <c r="X843" s="60">
        <f>Ugovori_OPULJP3[[#This Row],[Privatni doprinos korisnika - HRK]]/7.5345</f>
        <v>0</v>
      </c>
      <c r="Y843" s="61">
        <v>1375250</v>
      </c>
      <c r="Z843" s="62">
        <f>Ugovori_OPULJP3[[#This Row],[UKUPNI PRIHVATLJIVI IZDACI
TOTAL ELIGIBLE EXPENDITURE
= Bespovratna sredstva ukupno + doprinos korisnika
= Ukupni prihvatljivi troškovi
= Ukupna ugovorena vrijednost projekta HRK]]/7.5345</f>
        <v>182527.04227221446</v>
      </c>
      <c r="AA843" s="53" t="s">
        <v>37</v>
      </c>
      <c r="AB843" s="53" t="s">
        <v>34</v>
      </c>
      <c r="AC843" s="52" t="s">
        <v>3371</v>
      </c>
      <c r="AD843" s="52" t="s">
        <v>746</v>
      </c>
    </row>
    <row r="844" spans="1:30" ht="51" customHeight="1" x14ac:dyDescent="0.2">
      <c r="A844" s="50" t="s">
        <v>3372</v>
      </c>
      <c r="B844" s="51" t="s">
        <v>742</v>
      </c>
      <c r="C844" s="52" t="s">
        <v>743</v>
      </c>
      <c r="D844" s="52" t="s">
        <v>3110</v>
      </c>
      <c r="E844" s="66" t="s">
        <v>75</v>
      </c>
      <c r="F844" s="54" t="s">
        <v>3373</v>
      </c>
      <c r="G844" s="54" t="s">
        <v>1201</v>
      </c>
      <c r="H844" s="56">
        <v>44035</v>
      </c>
      <c r="I844" s="56">
        <v>44492</v>
      </c>
      <c r="J844" s="57" t="str">
        <f>IF(Ugovori_OPULJP3[[#This Row],[DATUM ZAVRŠETKA OPERACIJE]]&gt;DATE(2024,12,31),"u provedbi","završen")</f>
        <v>završen</v>
      </c>
      <c r="K844" s="55" t="s">
        <v>248</v>
      </c>
      <c r="L844" s="55" t="s">
        <v>248</v>
      </c>
      <c r="M844" s="58">
        <v>0.85</v>
      </c>
      <c r="N844" s="58">
        <v>0.15</v>
      </c>
      <c r="O844" s="59">
        <f>Ugovori_OPULJP3[[#This Row],[Bespovratna sredstva - Ukupno (EU+Nac) HRK
= Ukupna ugovorena vrijednost bespovratnih sredstava]]*Ugovori_OPULJP3[[#This Row],[EU STOPA SUFINANCIRANJA %
EU CO-FINANCING RATE %]]</f>
        <v>2978570</v>
      </c>
      <c r="P844" s="60">
        <f>Ugovori_OPULJP3[[#This Row],[Bespovratna sredstva - EU dio - HRK]]/7.5345</f>
        <v>395324.17545955273</v>
      </c>
      <c r="Q844" s="59">
        <f>Ugovori_OPULJP3[[#This Row],[Bespovratna sredstva - Ukupno (EU+Nac) HRK
= Ukupna ugovorena vrijednost bespovratnih sredstava]]*Ugovori_OPULJP3[[#This Row],[STOPA NACIONALNOG SUFINANCIRANJA %]]</f>
        <v>525630</v>
      </c>
      <c r="R844" s="60">
        <f>Ugovori_OPULJP3[[#This Row],[Bespovratna sredstva - Nacionalni dio - HRK]]/7.5345</f>
        <v>69763.089786979894</v>
      </c>
      <c r="S844" s="59">
        <v>3504200</v>
      </c>
      <c r="T844" s="60">
        <f>Ugovori_OPULJP3[[#This Row],[Bespovratna sredstva - Ukupno (EU+Nac) HRK
= Ukupna ugovorena vrijednost bespovratnih sredstava]]/7.5345</f>
        <v>465087.26524653257</v>
      </c>
      <c r="U844" s="59">
        <v>0</v>
      </c>
      <c r="V844" s="60">
        <f>Ugovori_OPULJP3[[#This Row],[Javni doprinos korisnika - HRK]]/7.5345</f>
        <v>0</v>
      </c>
      <c r="W844" s="59">
        <v>0</v>
      </c>
      <c r="X844" s="60">
        <f>Ugovori_OPULJP3[[#This Row],[Privatni doprinos korisnika - HRK]]/7.5345</f>
        <v>0</v>
      </c>
      <c r="Y844" s="61">
        <v>3504200</v>
      </c>
      <c r="Z844" s="62">
        <f>Ugovori_OPULJP3[[#This Row],[UKUPNI PRIHVATLJIVI IZDACI
TOTAL ELIGIBLE EXPENDITURE
= Bespovratna sredstva ukupno + doprinos korisnika
= Ukupni prihvatljivi troškovi
= Ukupna ugovorena vrijednost projekta HRK]]/7.5345</f>
        <v>465087.26524653257</v>
      </c>
      <c r="AA844" s="53" t="s">
        <v>37</v>
      </c>
      <c r="AB844" s="53" t="s">
        <v>34</v>
      </c>
      <c r="AC844" s="52" t="s">
        <v>3374</v>
      </c>
      <c r="AD844" s="52" t="s">
        <v>746</v>
      </c>
    </row>
    <row r="845" spans="1:30" ht="51" customHeight="1" x14ac:dyDescent="0.2">
      <c r="A845" s="50" t="s">
        <v>3375</v>
      </c>
      <c r="B845" s="51" t="s">
        <v>742</v>
      </c>
      <c r="C845" s="52" t="s">
        <v>743</v>
      </c>
      <c r="D845" s="52" t="s">
        <v>3110</v>
      </c>
      <c r="E845" s="66" t="s">
        <v>75</v>
      </c>
      <c r="F845" s="54" t="s">
        <v>3376</v>
      </c>
      <c r="G845" s="54" t="s">
        <v>1321</v>
      </c>
      <c r="H845" s="56">
        <v>44033</v>
      </c>
      <c r="I845" s="56">
        <v>44582</v>
      </c>
      <c r="J845" s="57" t="str">
        <f>IF(Ugovori_OPULJP3[[#This Row],[DATUM ZAVRŠETKA OPERACIJE]]&gt;DATE(2024,12,31),"u provedbi","završen")</f>
        <v>završen</v>
      </c>
      <c r="K845" s="55" t="s">
        <v>103</v>
      </c>
      <c r="L845" s="55" t="s">
        <v>103</v>
      </c>
      <c r="M845" s="58">
        <v>0.85</v>
      </c>
      <c r="N845" s="58">
        <v>0.15</v>
      </c>
      <c r="O845" s="59">
        <f>Ugovori_OPULJP3[[#This Row],[Bespovratna sredstva - Ukupno (EU+Nac) HRK
= Ukupna ugovorena vrijednost bespovratnih sredstava]]*Ugovori_OPULJP3[[#This Row],[EU STOPA SUFINANCIRANJA %
EU CO-FINANCING RATE %]]</f>
        <v>1178057.5</v>
      </c>
      <c r="P845" s="60">
        <f>Ugovori_OPULJP3[[#This Row],[Bespovratna sredstva - EU dio - HRK]]/7.5345</f>
        <v>156355.09987391334</v>
      </c>
      <c r="Q845" s="59">
        <f>Ugovori_OPULJP3[[#This Row],[Bespovratna sredstva - Ukupno (EU+Nac) HRK
= Ukupna ugovorena vrijednost bespovratnih sredstava]]*Ugovori_OPULJP3[[#This Row],[STOPA NACIONALNOG SUFINANCIRANJA %]]</f>
        <v>207892.5</v>
      </c>
      <c r="R845" s="60">
        <f>Ugovori_OPULJP3[[#This Row],[Bespovratna sredstva - Nacionalni dio - HRK]]/7.5345</f>
        <v>27592.076448337644</v>
      </c>
      <c r="S845" s="59">
        <v>1385950</v>
      </c>
      <c r="T845" s="60">
        <f>Ugovori_OPULJP3[[#This Row],[Bespovratna sredstva - Ukupno (EU+Nac) HRK
= Ukupna ugovorena vrijednost bespovratnih sredstava]]/7.5345</f>
        <v>183947.17632225098</v>
      </c>
      <c r="U845" s="59">
        <v>0</v>
      </c>
      <c r="V845" s="60">
        <f>Ugovori_OPULJP3[[#This Row],[Javni doprinos korisnika - HRK]]/7.5345</f>
        <v>0</v>
      </c>
      <c r="W845" s="59">
        <v>0</v>
      </c>
      <c r="X845" s="60">
        <f>Ugovori_OPULJP3[[#This Row],[Privatni doprinos korisnika - HRK]]/7.5345</f>
        <v>0</v>
      </c>
      <c r="Y845" s="61">
        <v>1385950</v>
      </c>
      <c r="Z845" s="62">
        <f>Ugovori_OPULJP3[[#This Row],[UKUPNI PRIHVATLJIVI IZDACI
TOTAL ELIGIBLE EXPENDITURE
= Bespovratna sredstva ukupno + doprinos korisnika
= Ukupni prihvatljivi troškovi
= Ukupna ugovorena vrijednost projekta HRK]]/7.5345</f>
        <v>183947.17632225098</v>
      </c>
      <c r="AA845" s="53" t="s">
        <v>37</v>
      </c>
      <c r="AB845" s="53" t="s">
        <v>34</v>
      </c>
      <c r="AC845" s="52" t="s">
        <v>3377</v>
      </c>
      <c r="AD845" s="52" t="s">
        <v>746</v>
      </c>
    </row>
    <row r="846" spans="1:30" ht="51" customHeight="1" x14ac:dyDescent="0.2">
      <c r="A846" s="50" t="s">
        <v>3378</v>
      </c>
      <c r="B846" s="51" t="s">
        <v>742</v>
      </c>
      <c r="C846" s="52" t="s">
        <v>743</v>
      </c>
      <c r="D846" s="52" t="s">
        <v>3110</v>
      </c>
      <c r="E846" s="66" t="s">
        <v>75</v>
      </c>
      <c r="F846" s="54" t="s">
        <v>3379</v>
      </c>
      <c r="G846" s="54" t="s">
        <v>1115</v>
      </c>
      <c r="H846" s="56">
        <v>44000</v>
      </c>
      <c r="I846" s="56">
        <v>44457</v>
      </c>
      <c r="J846" s="57" t="str">
        <f>IF(Ugovori_OPULJP3[[#This Row],[DATUM ZAVRŠETKA OPERACIJE]]&gt;DATE(2024,12,31),"u provedbi","završen")</f>
        <v>završen</v>
      </c>
      <c r="K846" s="55" t="s">
        <v>103</v>
      </c>
      <c r="L846" s="55" t="s">
        <v>103</v>
      </c>
      <c r="M846" s="58">
        <v>0.85</v>
      </c>
      <c r="N846" s="58">
        <v>0.15</v>
      </c>
      <c r="O846" s="59">
        <f>Ugovori_OPULJP3[[#This Row],[Bespovratna sredstva - Ukupno (EU+Nac) HRK
= Ukupna ugovorena vrijednost bespovratnih sredstava]]*Ugovori_OPULJP3[[#This Row],[EU STOPA SUFINANCIRANJA %
EU CO-FINANCING RATE %]]</f>
        <v>4335077.3499999996</v>
      </c>
      <c r="P846" s="60">
        <f>Ugovori_OPULJP3[[#This Row],[Bespovratna sredstva - EU dio - HRK]]/7.5345</f>
        <v>575363.64058663475</v>
      </c>
      <c r="Q846" s="59">
        <f>Ugovori_OPULJP3[[#This Row],[Bespovratna sredstva - Ukupno (EU+Nac) HRK
= Ukupna ugovorena vrijednost bespovratnih sredstava]]*Ugovori_OPULJP3[[#This Row],[STOPA NACIONALNOG SUFINANCIRANJA %]]</f>
        <v>765013.65</v>
      </c>
      <c r="R846" s="60">
        <f>Ugovori_OPULJP3[[#This Row],[Bespovratna sredstva - Nacionalni dio - HRK]]/7.5345</f>
        <v>101534.76010352379</v>
      </c>
      <c r="S846" s="59">
        <v>5100091</v>
      </c>
      <c r="T846" s="60">
        <f>Ugovori_OPULJP3[[#This Row],[Bespovratna sredstva - Ukupno (EU+Nac) HRK
= Ukupna ugovorena vrijednost bespovratnih sredstava]]/7.5345</f>
        <v>676898.4006901586</v>
      </c>
      <c r="U846" s="59">
        <v>0</v>
      </c>
      <c r="V846" s="60">
        <f>Ugovori_OPULJP3[[#This Row],[Javni doprinos korisnika - HRK]]/7.5345</f>
        <v>0</v>
      </c>
      <c r="W846" s="59">
        <v>0</v>
      </c>
      <c r="X846" s="60">
        <f>Ugovori_OPULJP3[[#This Row],[Privatni doprinos korisnika - HRK]]/7.5345</f>
        <v>0</v>
      </c>
      <c r="Y846" s="61">
        <v>5100091</v>
      </c>
      <c r="Z846" s="62">
        <f>Ugovori_OPULJP3[[#This Row],[UKUPNI PRIHVATLJIVI IZDACI
TOTAL ELIGIBLE EXPENDITURE
= Bespovratna sredstva ukupno + doprinos korisnika
= Ukupni prihvatljivi troškovi
= Ukupna ugovorena vrijednost projekta HRK]]/7.5345</f>
        <v>676898.4006901586</v>
      </c>
      <c r="AA846" s="53" t="s">
        <v>37</v>
      </c>
      <c r="AB846" s="53" t="s">
        <v>34</v>
      </c>
      <c r="AC846" s="52" t="s">
        <v>3380</v>
      </c>
      <c r="AD846" s="52" t="s">
        <v>746</v>
      </c>
    </row>
    <row r="847" spans="1:30" ht="51" customHeight="1" x14ac:dyDescent="0.2">
      <c r="A847" s="50" t="s">
        <v>3381</v>
      </c>
      <c r="B847" s="51" t="s">
        <v>742</v>
      </c>
      <c r="C847" s="52" t="s">
        <v>743</v>
      </c>
      <c r="D847" s="52" t="s">
        <v>3110</v>
      </c>
      <c r="E847" s="66" t="s">
        <v>75</v>
      </c>
      <c r="F847" s="54" t="s">
        <v>3382</v>
      </c>
      <c r="G847" s="54" t="s">
        <v>1325</v>
      </c>
      <c r="H847" s="56">
        <v>44000</v>
      </c>
      <c r="I847" s="56">
        <v>44426</v>
      </c>
      <c r="J847" s="57" t="str">
        <f>IF(Ugovori_OPULJP3[[#This Row],[DATUM ZAVRŠETKA OPERACIJE]]&gt;DATE(2024,12,31),"u provedbi","završen")</f>
        <v>završen</v>
      </c>
      <c r="K847" s="55" t="s">
        <v>98</v>
      </c>
      <c r="L847" s="55" t="s">
        <v>98</v>
      </c>
      <c r="M847" s="58">
        <v>0.85</v>
      </c>
      <c r="N847" s="58">
        <v>0.15</v>
      </c>
      <c r="O847" s="59">
        <f>Ugovori_OPULJP3[[#This Row],[Bespovratna sredstva - Ukupno (EU+Nac) HRK
= Ukupna ugovorena vrijednost bespovratnih sredstava]]*Ugovori_OPULJP3[[#This Row],[EU STOPA SUFINANCIRANJA %
EU CO-FINANCING RATE %]]</f>
        <v>1184040.6499999999</v>
      </c>
      <c r="P847" s="60">
        <f>Ugovori_OPULJP3[[#This Row],[Bespovratna sredstva - EU dio - HRK]]/7.5345</f>
        <v>157149.20034507927</v>
      </c>
      <c r="Q847" s="59">
        <f>Ugovori_OPULJP3[[#This Row],[Bespovratna sredstva - Ukupno (EU+Nac) HRK
= Ukupna ugovorena vrijednost bespovratnih sredstava]]*Ugovori_OPULJP3[[#This Row],[STOPA NACIONALNOG SUFINANCIRANJA %]]</f>
        <v>208948.35</v>
      </c>
      <c r="R847" s="60">
        <f>Ugovori_OPULJP3[[#This Row],[Bespovratna sredstva - Nacionalni dio - HRK]]/7.5345</f>
        <v>27732.21182560223</v>
      </c>
      <c r="S847" s="59">
        <v>1392989</v>
      </c>
      <c r="T847" s="60">
        <f>Ugovori_OPULJP3[[#This Row],[Bespovratna sredstva - Ukupno (EU+Nac) HRK
= Ukupna ugovorena vrijednost bespovratnih sredstava]]/7.5345</f>
        <v>184881.41217068152</v>
      </c>
      <c r="U847" s="59">
        <v>0</v>
      </c>
      <c r="V847" s="60">
        <f>Ugovori_OPULJP3[[#This Row],[Javni doprinos korisnika - HRK]]/7.5345</f>
        <v>0</v>
      </c>
      <c r="W847" s="59">
        <v>0</v>
      </c>
      <c r="X847" s="60">
        <f>Ugovori_OPULJP3[[#This Row],[Privatni doprinos korisnika - HRK]]/7.5345</f>
        <v>0</v>
      </c>
      <c r="Y847" s="61">
        <v>1392989</v>
      </c>
      <c r="Z847" s="62">
        <f>Ugovori_OPULJP3[[#This Row],[UKUPNI PRIHVATLJIVI IZDACI
TOTAL ELIGIBLE EXPENDITURE
= Bespovratna sredstva ukupno + doprinos korisnika
= Ukupni prihvatljivi troškovi
= Ukupna ugovorena vrijednost projekta HRK]]/7.5345</f>
        <v>184881.41217068152</v>
      </c>
      <c r="AA847" s="53" t="s">
        <v>37</v>
      </c>
      <c r="AB847" s="53" t="s">
        <v>34</v>
      </c>
      <c r="AC847" s="52" t="s">
        <v>3383</v>
      </c>
      <c r="AD847" s="52" t="s">
        <v>746</v>
      </c>
    </row>
    <row r="848" spans="1:30" ht="51" customHeight="1" x14ac:dyDescent="0.2">
      <c r="A848" s="50" t="s">
        <v>3384</v>
      </c>
      <c r="B848" s="51" t="s">
        <v>742</v>
      </c>
      <c r="C848" s="52" t="s">
        <v>743</v>
      </c>
      <c r="D848" s="52" t="s">
        <v>3110</v>
      </c>
      <c r="E848" s="66" t="s">
        <v>75</v>
      </c>
      <c r="F848" s="54" t="s">
        <v>3385</v>
      </c>
      <c r="G848" s="54" t="s">
        <v>1225</v>
      </c>
      <c r="H848" s="56">
        <v>44026</v>
      </c>
      <c r="I848" s="56">
        <v>44575</v>
      </c>
      <c r="J848" s="57" t="str">
        <f>IF(Ugovori_OPULJP3[[#This Row],[DATUM ZAVRŠETKA OPERACIJE]]&gt;DATE(2024,12,31),"u provedbi","završen")</f>
        <v>završen</v>
      </c>
      <c r="K848" s="55" t="s">
        <v>103</v>
      </c>
      <c r="L848" s="55" t="s">
        <v>103</v>
      </c>
      <c r="M848" s="58">
        <v>0.85</v>
      </c>
      <c r="N848" s="58">
        <v>0.15</v>
      </c>
      <c r="O848" s="59">
        <f>Ugovori_OPULJP3[[#This Row],[Bespovratna sredstva - Ukupno (EU+Nac) HRK
= Ukupna ugovorena vrijednost bespovratnih sredstava]]*Ugovori_OPULJP3[[#This Row],[EU STOPA SUFINANCIRANJA %
EU CO-FINANCING RATE %]]</f>
        <v>909372.5</v>
      </c>
      <c r="P848" s="60">
        <f>Ugovori_OPULJP3[[#This Row],[Bespovratna sredstva - EU dio - HRK]]/7.5345</f>
        <v>120694.47209502953</v>
      </c>
      <c r="Q848" s="59">
        <f>Ugovori_OPULJP3[[#This Row],[Bespovratna sredstva - Ukupno (EU+Nac) HRK
= Ukupna ugovorena vrijednost bespovratnih sredstava]]*Ugovori_OPULJP3[[#This Row],[STOPA NACIONALNOG SUFINANCIRANJA %]]</f>
        <v>160477.5</v>
      </c>
      <c r="R848" s="60">
        <f>Ugovori_OPULJP3[[#This Row],[Bespovratna sredstva - Nacionalni dio - HRK]]/7.5345</f>
        <v>21299.024487358151</v>
      </c>
      <c r="S848" s="59">
        <v>1069850</v>
      </c>
      <c r="T848" s="60">
        <f>Ugovori_OPULJP3[[#This Row],[Bespovratna sredstva - Ukupno (EU+Nac) HRK
= Ukupna ugovorena vrijednost bespovratnih sredstava]]/7.5345</f>
        <v>141993.49658238768</v>
      </c>
      <c r="U848" s="59">
        <v>0</v>
      </c>
      <c r="V848" s="60">
        <f>Ugovori_OPULJP3[[#This Row],[Javni doprinos korisnika - HRK]]/7.5345</f>
        <v>0</v>
      </c>
      <c r="W848" s="59">
        <v>0</v>
      </c>
      <c r="X848" s="60">
        <f>Ugovori_OPULJP3[[#This Row],[Privatni doprinos korisnika - HRK]]/7.5345</f>
        <v>0</v>
      </c>
      <c r="Y848" s="61">
        <v>1069850</v>
      </c>
      <c r="Z848" s="62">
        <f>Ugovori_OPULJP3[[#This Row],[UKUPNI PRIHVATLJIVI IZDACI
TOTAL ELIGIBLE EXPENDITURE
= Bespovratna sredstva ukupno + doprinos korisnika
= Ukupni prihvatljivi troškovi
= Ukupna ugovorena vrijednost projekta HRK]]/7.5345</f>
        <v>141993.49658238768</v>
      </c>
      <c r="AA848" s="53" t="s">
        <v>37</v>
      </c>
      <c r="AB848" s="53" t="s">
        <v>34</v>
      </c>
      <c r="AC848" s="52" t="s">
        <v>3386</v>
      </c>
      <c r="AD848" s="52" t="s">
        <v>746</v>
      </c>
    </row>
    <row r="849" spans="1:30" ht="51" customHeight="1" x14ac:dyDescent="0.2">
      <c r="A849" s="50" t="s">
        <v>3387</v>
      </c>
      <c r="B849" s="51" t="s">
        <v>742</v>
      </c>
      <c r="C849" s="52" t="s">
        <v>743</v>
      </c>
      <c r="D849" s="52" t="s">
        <v>3110</v>
      </c>
      <c r="E849" s="66" t="s">
        <v>75</v>
      </c>
      <c r="F849" s="54" t="s">
        <v>3388</v>
      </c>
      <c r="G849" s="54" t="s">
        <v>327</v>
      </c>
      <c r="H849" s="56">
        <v>44000</v>
      </c>
      <c r="I849" s="56">
        <v>44548</v>
      </c>
      <c r="J849" s="57" t="str">
        <f>IF(Ugovori_OPULJP3[[#This Row],[DATUM ZAVRŠETKA OPERACIJE]]&gt;DATE(2024,12,31),"u provedbi","završen")</f>
        <v>završen</v>
      </c>
      <c r="K849" s="55" t="s">
        <v>103</v>
      </c>
      <c r="L849" s="55" t="s">
        <v>103</v>
      </c>
      <c r="M849" s="58">
        <v>0.85</v>
      </c>
      <c r="N849" s="58">
        <v>0.15</v>
      </c>
      <c r="O849" s="59">
        <f>Ugovori_OPULJP3[[#This Row],[Bespovratna sredstva - Ukupno (EU+Nac) HRK
= Ukupna ugovorena vrijednost bespovratnih sredstava]]*Ugovori_OPULJP3[[#This Row],[EU STOPA SUFINANCIRANJA %
EU CO-FINANCING RATE %]]</f>
        <v>3358473.9555000002</v>
      </c>
      <c r="P849" s="60">
        <f>Ugovori_OPULJP3[[#This Row],[Bespovratna sredstva - EU dio - HRK]]/7.5345</f>
        <v>445746.09536133782</v>
      </c>
      <c r="Q849" s="59">
        <f>Ugovori_OPULJP3[[#This Row],[Bespovratna sredstva - Ukupno (EU+Nac) HRK
= Ukupna ugovorena vrijednost bespovratnih sredstava]]*Ugovori_OPULJP3[[#This Row],[STOPA NACIONALNOG SUFINANCIRANJA %]]</f>
        <v>592671.87450000003</v>
      </c>
      <c r="R849" s="60">
        <f>Ugovori_OPULJP3[[#This Row],[Bespovratna sredstva - Nacionalni dio - HRK]]/7.5345</f>
        <v>78661.0756520008</v>
      </c>
      <c r="S849" s="59">
        <v>3951145.83</v>
      </c>
      <c r="T849" s="60">
        <f>Ugovori_OPULJP3[[#This Row],[Bespovratna sredstva - Ukupno (EU+Nac) HRK
= Ukupna ugovorena vrijednost bespovratnih sredstava]]/7.5345</f>
        <v>524407.17101333861</v>
      </c>
      <c r="U849" s="59">
        <v>0</v>
      </c>
      <c r="V849" s="60">
        <f>Ugovori_OPULJP3[[#This Row],[Javni doprinos korisnika - HRK]]/7.5345</f>
        <v>0</v>
      </c>
      <c r="W849" s="59">
        <v>0</v>
      </c>
      <c r="X849" s="60">
        <f>Ugovori_OPULJP3[[#This Row],[Privatni doprinos korisnika - HRK]]/7.5345</f>
        <v>0</v>
      </c>
      <c r="Y849" s="61">
        <v>3951145.83</v>
      </c>
      <c r="Z849" s="62">
        <f>Ugovori_OPULJP3[[#This Row],[UKUPNI PRIHVATLJIVI IZDACI
TOTAL ELIGIBLE EXPENDITURE
= Bespovratna sredstva ukupno + doprinos korisnika
= Ukupni prihvatljivi troškovi
= Ukupna ugovorena vrijednost projekta HRK]]/7.5345</f>
        <v>524407.17101333861</v>
      </c>
      <c r="AA849" s="53" t="s">
        <v>37</v>
      </c>
      <c r="AB849" s="53" t="s">
        <v>34</v>
      </c>
      <c r="AC849" s="52" t="s">
        <v>3389</v>
      </c>
      <c r="AD849" s="52" t="s">
        <v>746</v>
      </c>
    </row>
    <row r="850" spans="1:30" ht="51" customHeight="1" x14ac:dyDescent="0.2">
      <c r="A850" s="50" t="s">
        <v>3390</v>
      </c>
      <c r="B850" s="51" t="s">
        <v>742</v>
      </c>
      <c r="C850" s="52" t="s">
        <v>743</v>
      </c>
      <c r="D850" s="52" t="s">
        <v>3110</v>
      </c>
      <c r="E850" s="66" t="s">
        <v>75</v>
      </c>
      <c r="F850" s="54" t="s">
        <v>3391</v>
      </c>
      <c r="G850" s="54" t="s">
        <v>3392</v>
      </c>
      <c r="H850" s="56">
        <v>44025</v>
      </c>
      <c r="I850" s="56">
        <v>44513</v>
      </c>
      <c r="J850" s="57" t="str">
        <f>IF(Ugovori_OPULJP3[[#This Row],[DATUM ZAVRŠETKA OPERACIJE]]&gt;DATE(2024,12,31),"u provedbi","završen")</f>
        <v>završen</v>
      </c>
      <c r="K850" s="55" t="s">
        <v>248</v>
      </c>
      <c r="L850" s="55" t="s">
        <v>248</v>
      </c>
      <c r="M850" s="58">
        <v>0.85</v>
      </c>
      <c r="N850" s="58">
        <v>0.15</v>
      </c>
      <c r="O850" s="59">
        <f>Ugovori_OPULJP3[[#This Row],[Bespovratna sredstva - Ukupno (EU+Nac) HRK
= Ukupna ugovorena vrijednost bespovratnih sredstava]]*Ugovori_OPULJP3[[#This Row],[EU STOPA SUFINANCIRANJA %
EU CO-FINANCING RATE %]]</f>
        <v>631414</v>
      </c>
      <c r="P850" s="60">
        <f>Ugovori_OPULJP3[[#This Row],[Bespovratna sredstva - EU dio - HRK]]/7.5345</f>
        <v>83803.039352312684</v>
      </c>
      <c r="Q850" s="59">
        <f>Ugovori_OPULJP3[[#This Row],[Bespovratna sredstva - Ukupno (EU+Nac) HRK
= Ukupna ugovorena vrijednost bespovratnih sredstava]]*Ugovori_OPULJP3[[#This Row],[STOPA NACIONALNOG SUFINANCIRANJA %]]</f>
        <v>111426</v>
      </c>
      <c r="R850" s="60">
        <f>Ugovori_OPULJP3[[#This Row],[Bespovratna sredstva - Nacionalni dio - HRK]]/7.5345</f>
        <v>14788.771650408122</v>
      </c>
      <c r="S850" s="59">
        <v>742840</v>
      </c>
      <c r="T850" s="60">
        <f>Ugovori_OPULJP3[[#This Row],[Bespovratna sredstva - Ukupno (EU+Nac) HRK
= Ukupna ugovorena vrijednost bespovratnih sredstava]]/7.5345</f>
        <v>98591.811002720817</v>
      </c>
      <c r="U850" s="59">
        <v>0</v>
      </c>
      <c r="V850" s="60">
        <f>Ugovori_OPULJP3[[#This Row],[Javni doprinos korisnika - HRK]]/7.5345</f>
        <v>0</v>
      </c>
      <c r="W850" s="59">
        <v>0</v>
      </c>
      <c r="X850" s="60">
        <f>Ugovori_OPULJP3[[#This Row],[Privatni doprinos korisnika - HRK]]/7.5345</f>
        <v>0</v>
      </c>
      <c r="Y850" s="61">
        <v>742840</v>
      </c>
      <c r="Z850" s="62">
        <f>Ugovori_OPULJP3[[#This Row],[UKUPNI PRIHVATLJIVI IZDACI
TOTAL ELIGIBLE EXPENDITURE
= Bespovratna sredstva ukupno + doprinos korisnika
= Ukupni prihvatljivi troškovi
= Ukupna ugovorena vrijednost projekta HRK]]/7.5345</f>
        <v>98591.811002720817</v>
      </c>
      <c r="AA850" s="53" t="s">
        <v>37</v>
      </c>
      <c r="AB850" s="53" t="s">
        <v>34</v>
      </c>
      <c r="AC850" s="52" t="s">
        <v>3393</v>
      </c>
      <c r="AD850" s="52" t="s">
        <v>746</v>
      </c>
    </row>
    <row r="851" spans="1:30" ht="51" customHeight="1" x14ac:dyDescent="0.2">
      <c r="A851" s="50" t="s">
        <v>3394</v>
      </c>
      <c r="B851" s="51" t="s">
        <v>742</v>
      </c>
      <c r="C851" s="52" t="s">
        <v>743</v>
      </c>
      <c r="D851" s="52" t="s">
        <v>3110</v>
      </c>
      <c r="E851" s="66" t="s">
        <v>75</v>
      </c>
      <c r="F851" s="54" t="s">
        <v>3395</v>
      </c>
      <c r="G851" s="54" t="s">
        <v>1402</v>
      </c>
      <c r="H851" s="56">
        <v>44000</v>
      </c>
      <c r="I851" s="56">
        <v>44426</v>
      </c>
      <c r="J851" s="57" t="str">
        <f>IF(Ugovori_OPULJP3[[#This Row],[DATUM ZAVRŠETKA OPERACIJE]]&gt;DATE(2024,12,31),"u provedbi","završen")</f>
        <v>završen</v>
      </c>
      <c r="K851" s="55" t="s">
        <v>83</v>
      </c>
      <c r="L851" s="55" t="s">
        <v>83</v>
      </c>
      <c r="M851" s="58">
        <v>0.85</v>
      </c>
      <c r="N851" s="58">
        <v>0.15</v>
      </c>
      <c r="O851" s="59">
        <f>Ugovori_OPULJP3[[#This Row],[Bespovratna sredstva - Ukupno (EU+Nac) HRK
= Ukupna ugovorena vrijednost bespovratnih sredstava]]*Ugovori_OPULJP3[[#This Row],[EU STOPA SUFINANCIRANJA %
EU CO-FINANCING RATE %]]</f>
        <v>1973402.058</v>
      </c>
      <c r="P851" s="60">
        <f>Ugovori_OPULJP3[[#This Row],[Bespovratna sredstva - EU dio - HRK]]/7.5345</f>
        <v>261915.46326896275</v>
      </c>
      <c r="Q851" s="59">
        <f>Ugovori_OPULJP3[[#This Row],[Bespovratna sredstva - Ukupno (EU+Nac) HRK
= Ukupna ugovorena vrijednost bespovratnih sredstava]]*Ugovori_OPULJP3[[#This Row],[STOPA NACIONALNOG SUFINANCIRANJA %]]</f>
        <v>348247.42199999996</v>
      </c>
      <c r="R851" s="60">
        <f>Ugovori_OPULJP3[[#This Row],[Bespovratna sredstva - Nacionalni dio - HRK]]/7.5345</f>
        <v>46220.375870993419</v>
      </c>
      <c r="S851" s="59">
        <v>2321649.48</v>
      </c>
      <c r="T851" s="60">
        <f>Ugovori_OPULJP3[[#This Row],[Bespovratna sredstva - Ukupno (EU+Nac) HRK
= Ukupna ugovorena vrijednost bespovratnih sredstava]]/7.5345</f>
        <v>308135.83913995617</v>
      </c>
      <c r="U851" s="59">
        <v>0</v>
      </c>
      <c r="V851" s="60">
        <f>Ugovori_OPULJP3[[#This Row],[Javni doprinos korisnika - HRK]]/7.5345</f>
        <v>0</v>
      </c>
      <c r="W851" s="59">
        <v>0</v>
      </c>
      <c r="X851" s="60">
        <f>Ugovori_OPULJP3[[#This Row],[Privatni doprinos korisnika - HRK]]/7.5345</f>
        <v>0</v>
      </c>
      <c r="Y851" s="61">
        <v>2321649.48</v>
      </c>
      <c r="Z851" s="62">
        <f>Ugovori_OPULJP3[[#This Row],[UKUPNI PRIHVATLJIVI IZDACI
TOTAL ELIGIBLE EXPENDITURE
= Bespovratna sredstva ukupno + doprinos korisnika
= Ukupni prihvatljivi troškovi
= Ukupna ugovorena vrijednost projekta HRK]]/7.5345</f>
        <v>308135.83913995617</v>
      </c>
      <c r="AA851" s="53" t="s">
        <v>37</v>
      </c>
      <c r="AB851" s="53" t="s">
        <v>34</v>
      </c>
      <c r="AC851" s="52" t="s">
        <v>3396</v>
      </c>
      <c r="AD851" s="52" t="s">
        <v>746</v>
      </c>
    </row>
    <row r="852" spans="1:30" ht="51" customHeight="1" x14ac:dyDescent="0.2">
      <c r="A852" s="50" t="s">
        <v>3397</v>
      </c>
      <c r="B852" s="51" t="s">
        <v>742</v>
      </c>
      <c r="C852" s="52" t="s">
        <v>743</v>
      </c>
      <c r="D852" s="52" t="s">
        <v>3110</v>
      </c>
      <c r="E852" s="66" t="s">
        <v>75</v>
      </c>
      <c r="F852" s="54" t="s">
        <v>3398</v>
      </c>
      <c r="G852" s="54" t="s">
        <v>3399</v>
      </c>
      <c r="H852" s="56">
        <v>44000</v>
      </c>
      <c r="I852" s="56">
        <v>44548</v>
      </c>
      <c r="J852" s="57" t="str">
        <f>IF(Ugovori_OPULJP3[[#This Row],[DATUM ZAVRŠETKA OPERACIJE]]&gt;DATE(2024,12,31),"u provedbi","završen")</f>
        <v>završen</v>
      </c>
      <c r="K852" s="55" t="s">
        <v>3400</v>
      </c>
      <c r="L852" s="55" t="s">
        <v>332</v>
      </c>
      <c r="M852" s="58">
        <v>0.85</v>
      </c>
      <c r="N852" s="58">
        <v>0.15</v>
      </c>
      <c r="O852" s="59">
        <f>Ugovori_OPULJP3[[#This Row],[Bespovratna sredstva - Ukupno (EU+Nac) HRK
= Ukupna ugovorena vrijednost bespovratnih sredstava]]*Ugovori_OPULJP3[[#This Row],[EU STOPA SUFINANCIRANJA %
EU CO-FINANCING RATE %]]</f>
        <v>3881486.75</v>
      </c>
      <c r="P852" s="60">
        <f>Ugovori_OPULJP3[[#This Row],[Bespovratna sredstva - EU dio - HRK]]/7.5345</f>
        <v>515161.82228415948</v>
      </c>
      <c r="Q852" s="59">
        <f>Ugovori_OPULJP3[[#This Row],[Bespovratna sredstva - Ukupno (EU+Nac) HRK
= Ukupna ugovorena vrijednost bespovratnih sredstava]]*Ugovori_OPULJP3[[#This Row],[STOPA NACIONALNOG SUFINANCIRANJA %]]</f>
        <v>684968.25</v>
      </c>
      <c r="R852" s="60">
        <f>Ugovori_OPULJP3[[#This Row],[Bespovratna sredstva - Nacionalni dio - HRK]]/7.5345</f>
        <v>90910.909814851679</v>
      </c>
      <c r="S852" s="59">
        <v>4566455</v>
      </c>
      <c r="T852" s="60">
        <f>Ugovori_OPULJP3[[#This Row],[Bespovratna sredstva - Ukupno (EU+Nac) HRK
= Ukupna ugovorena vrijednost bespovratnih sredstava]]/7.5345</f>
        <v>606072.73209901119</v>
      </c>
      <c r="U852" s="59">
        <v>0</v>
      </c>
      <c r="V852" s="60">
        <f>Ugovori_OPULJP3[[#This Row],[Javni doprinos korisnika - HRK]]/7.5345</f>
        <v>0</v>
      </c>
      <c r="W852" s="59">
        <v>0</v>
      </c>
      <c r="X852" s="60">
        <f>Ugovori_OPULJP3[[#This Row],[Privatni doprinos korisnika - HRK]]/7.5345</f>
        <v>0</v>
      </c>
      <c r="Y852" s="61">
        <v>4566455</v>
      </c>
      <c r="Z852" s="62">
        <f>Ugovori_OPULJP3[[#This Row],[UKUPNI PRIHVATLJIVI IZDACI
TOTAL ELIGIBLE EXPENDITURE
= Bespovratna sredstva ukupno + doprinos korisnika
= Ukupni prihvatljivi troškovi
= Ukupna ugovorena vrijednost projekta HRK]]/7.5345</f>
        <v>606072.73209901119</v>
      </c>
      <c r="AA852" s="53" t="s">
        <v>37</v>
      </c>
      <c r="AB852" s="53" t="s">
        <v>34</v>
      </c>
      <c r="AC852" s="52" t="s">
        <v>3401</v>
      </c>
      <c r="AD852" s="52" t="s">
        <v>746</v>
      </c>
    </row>
    <row r="853" spans="1:30" ht="51" customHeight="1" x14ac:dyDescent="0.2">
      <c r="A853" s="50" t="s">
        <v>3402</v>
      </c>
      <c r="B853" s="51" t="s">
        <v>742</v>
      </c>
      <c r="C853" s="52" t="s">
        <v>743</v>
      </c>
      <c r="D853" s="52" t="s">
        <v>3110</v>
      </c>
      <c r="E853" s="66" t="s">
        <v>75</v>
      </c>
      <c r="F853" s="54" t="s">
        <v>3403</v>
      </c>
      <c r="G853" s="54" t="s">
        <v>1305</v>
      </c>
      <c r="H853" s="56">
        <v>44015</v>
      </c>
      <c r="I853" s="56">
        <v>44564</v>
      </c>
      <c r="J853" s="57" t="str">
        <f>IF(Ugovori_OPULJP3[[#This Row],[DATUM ZAVRŠETKA OPERACIJE]]&gt;DATE(2024,12,31),"u provedbi","završen")</f>
        <v>završen</v>
      </c>
      <c r="K853" s="55" t="s">
        <v>93</v>
      </c>
      <c r="L853" s="55" t="s">
        <v>93</v>
      </c>
      <c r="M853" s="58">
        <v>0.85</v>
      </c>
      <c r="N853" s="58">
        <v>0.15</v>
      </c>
      <c r="O853" s="59">
        <f>Ugovori_OPULJP3[[#This Row],[Bespovratna sredstva - Ukupno (EU+Nac) HRK
= Ukupna ugovorena vrijednost bespovratnih sredstava]]*Ugovori_OPULJP3[[#This Row],[EU STOPA SUFINANCIRANJA %
EU CO-FINANCING RATE %]]</f>
        <v>4490252.5</v>
      </c>
      <c r="P853" s="60">
        <f>Ugovori_OPULJP3[[#This Row],[Bespovratna sredstva - EU dio - HRK]]/7.5345</f>
        <v>595958.9222907956</v>
      </c>
      <c r="Q853" s="59">
        <f>Ugovori_OPULJP3[[#This Row],[Bespovratna sredstva - Ukupno (EU+Nac) HRK
= Ukupna ugovorena vrijednost bespovratnih sredstava]]*Ugovori_OPULJP3[[#This Row],[STOPA NACIONALNOG SUFINANCIRANJA %]]</f>
        <v>792397.5</v>
      </c>
      <c r="R853" s="60">
        <f>Ugovori_OPULJP3[[#This Row],[Bespovratna sredstva - Nacionalni dio - HRK]]/7.5345</f>
        <v>105169.22158072864</v>
      </c>
      <c r="S853" s="59">
        <v>5282650</v>
      </c>
      <c r="T853" s="60">
        <f>Ugovori_OPULJP3[[#This Row],[Bespovratna sredstva - Ukupno (EU+Nac) HRK
= Ukupna ugovorena vrijednost bespovratnih sredstava]]/7.5345</f>
        <v>701128.14387152425</v>
      </c>
      <c r="U853" s="59">
        <v>0</v>
      </c>
      <c r="V853" s="60">
        <f>Ugovori_OPULJP3[[#This Row],[Javni doprinos korisnika - HRK]]/7.5345</f>
        <v>0</v>
      </c>
      <c r="W853" s="59">
        <v>0</v>
      </c>
      <c r="X853" s="60">
        <f>Ugovori_OPULJP3[[#This Row],[Privatni doprinos korisnika - HRK]]/7.5345</f>
        <v>0</v>
      </c>
      <c r="Y853" s="61">
        <v>5282650</v>
      </c>
      <c r="Z853" s="62">
        <f>Ugovori_OPULJP3[[#This Row],[UKUPNI PRIHVATLJIVI IZDACI
TOTAL ELIGIBLE EXPENDITURE
= Bespovratna sredstva ukupno + doprinos korisnika
= Ukupni prihvatljivi troškovi
= Ukupna ugovorena vrijednost projekta HRK]]/7.5345</f>
        <v>701128.14387152425</v>
      </c>
      <c r="AA853" s="53" t="s">
        <v>37</v>
      </c>
      <c r="AB853" s="53" t="s">
        <v>34</v>
      </c>
      <c r="AC853" s="52" t="s">
        <v>3404</v>
      </c>
      <c r="AD853" s="52" t="s">
        <v>746</v>
      </c>
    </row>
    <row r="854" spans="1:30" ht="51" customHeight="1" x14ac:dyDescent="0.2">
      <c r="A854" s="50" t="s">
        <v>3405</v>
      </c>
      <c r="B854" s="51" t="s">
        <v>742</v>
      </c>
      <c r="C854" s="52" t="s">
        <v>743</v>
      </c>
      <c r="D854" s="52" t="s">
        <v>3110</v>
      </c>
      <c r="E854" s="66" t="s">
        <v>75</v>
      </c>
      <c r="F854" s="54" t="s">
        <v>3406</v>
      </c>
      <c r="G854" s="54" t="s">
        <v>3407</v>
      </c>
      <c r="H854" s="56">
        <v>44000</v>
      </c>
      <c r="I854" s="56">
        <v>44487</v>
      </c>
      <c r="J854" s="57" t="str">
        <f>IF(Ugovori_OPULJP3[[#This Row],[DATUM ZAVRŠETKA OPERACIJE]]&gt;DATE(2024,12,31),"u provedbi","završen")</f>
        <v>završen</v>
      </c>
      <c r="K854" s="55" t="s">
        <v>93</v>
      </c>
      <c r="L854" s="55" t="s">
        <v>93</v>
      </c>
      <c r="M854" s="58">
        <v>0.85</v>
      </c>
      <c r="N854" s="58">
        <v>0.15</v>
      </c>
      <c r="O854" s="59">
        <f>Ugovori_OPULJP3[[#This Row],[Bespovratna sredstva - Ukupno (EU+Nac) HRK
= Ukupna ugovorena vrijednost bespovratnih sredstava]]*Ugovori_OPULJP3[[#This Row],[EU STOPA SUFINANCIRANJA %
EU CO-FINANCING RATE %]]</f>
        <v>789360.82149999996</v>
      </c>
      <c r="P854" s="60">
        <f>Ugovori_OPULJP3[[#This Row],[Bespovratna sredstva - EU dio - HRK]]/7.5345</f>
        <v>104766.18508195633</v>
      </c>
      <c r="Q854" s="59">
        <f>Ugovori_OPULJP3[[#This Row],[Bespovratna sredstva - Ukupno (EU+Nac) HRK
= Ukupna ugovorena vrijednost bespovratnih sredstava]]*Ugovori_OPULJP3[[#This Row],[STOPA NACIONALNOG SUFINANCIRANJA %]]</f>
        <v>139298.96849999999</v>
      </c>
      <c r="R854" s="60">
        <f>Ugovori_OPULJP3[[#This Row],[Bespovratna sredstva - Nacionalni dio - HRK]]/7.5345</f>
        <v>18488.150308580527</v>
      </c>
      <c r="S854" s="59">
        <v>928659.79</v>
      </c>
      <c r="T854" s="60">
        <f>Ugovori_OPULJP3[[#This Row],[Bespovratna sredstva - Ukupno (EU+Nac) HRK
= Ukupna ugovorena vrijednost bespovratnih sredstava]]/7.5345</f>
        <v>123254.33539053686</v>
      </c>
      <c r="U854" s="59">
        <v>0</v>
      </c>
      <c r="V854" s="60">
        <f>Ugovori_OPULJP3[[#This Row],[Javni doprinos korisnika - HRK]]/7.5345</f>
        <v>0</v>
      </c>
      <c r="W854" s="59">
        <v>0</v>
      </c>
      <c r="X854" s="60">
        <f>Ugovori_OPULJP3[[#This Row],[Privatni doprinos korisnika - HRK]]/7.5345</f>
        <v>0</v>
      </c>
      <c r="Y854" s="61">
        <v>928659.79</v>
      </c>
      <c r="Z854" s="62">
        <f>Ugovori_OPULJP3[[#This Row],[UKUPNI PRIHVATLJIVI IZDACI
TOTAL ELIGIBLE EXPENDITURE
= Bespovratna sredstva ukupno + doprinos korisnika
= Ukupni prihvatljivi troškovi
= Ukupna ugovorena vrijednost projekta HRK]]/7.5345</f>
        <v>123254.33539053686</v>
      </c>
      <c r="AA854" s="53" t="s">
        <v>37</v>
      </c>
      <c r="AB854" s="53" t="s">
        <v>34</v>
      </c>
      <c r="AC854" s="52" t="s">
        <v>3408</v>
      </c>
      <c r="AD854" s="52" t="s">
        <v>746</v>
      </c>
    </row>
    <row r="855" spans="1:30" ht="51" customHeight="1" x14ac:dyDescent="0.2">
      <c r="A855" s="50" t="s">
        <v>3409</v>
      </c>
      <c r="B855" s="51" t="s">
        <v>742</v>
      </c>
      <c r="C855" s="52" t="s">
        <v>743</v>
      </c>
      <c r="D855" s="52" t="s">
        <v>3110</v>
      </c>
      <c r="E855" s="66" t="s">
        <v>75</v>
      </c>
      <c r="F855" s="54" t="s">
        <v>3410</v>
      </c>
      <c r="G855" s="54" t="s">
        <v>1277</v>
      </c>
      <c r="H855" s="56">
        <v>44033</v>
      </c>
      <c r="I855" s="56">
        <v>44582</v>
      </c>
      <c r="J855" s="57" t="str">
        <f>IF(Ugovori_OPULJP3[[#This Row],[DATUM ZAVRŠETKA OPERACIJE]]&gt;DATE(2024,12,31),"u provedbi","završen")</f>
        <v>završen</v>
      </c>
      <c r="K855" s="55" t="s">
        <v>332</v>
      </c>
      <c r="L855" s="55" t="s">
        <v>332</v>
      </c>
      <c r="M855" s="58">
        <v>0.85</v>
      </c>
      <c r="N855" s="58">
        <v>0.15</v>
      </c>
      <c r="O855" s="59">
        <f>Ugovori_OPULJP3[[#This Row],[Bespovratna sredstva - Ukupno (EU+Nac) HRK
= Ukupna ugovorena vrijednost bespovratnih sredstava]]*Ugovori_OPULJP3[[#This Row],[EU STOPA SUFINANCIRANJA %
EU CO-FINANCING RATE %]]</f>
        <v>3880811</v>
      </c>
      <c r="P855" s="60">
        <f>Ugovori_OPULJP3[[#This Row],[Bespovratna sredstva - EU dio - HRK]]/7.5345</f>
        <v>515072.13484637334</v>
      </c>
      <c r="Q855" s="59">
        <f>Ugovori_OPULJP3[[#This Row],[Bespovratna sredstva - Ukupno (EU+Nac) HRK
= Ukupna ugovorena vrijednost bespovratnih sredstava]]*Ugovori_OPULJP3[[#This Row],[STOPA NACIONALNOG SUFINANCIRANJA %]]</f>
        <v>684849</v>
      </c>
      <c r="R855" s="60">
        <f>Ugovori_OPULJP3[[#This Row],[Bespovratna sredstva - Nacionalni dio - HRK]]/7.5345</f>
        <v>90895.08261994824</v>
      </c>
      <c r="S855" s="59">
        <v>4565660</v>
      </c>
      <c r="T855" s="60">
        <f>Ugovori_OPULJP3[[#This Row],[Bespovratna sredstva - Ukupno (EU+Nac) HRK
= Ukupna ugovorena vrijednost bespovratnih sredstava]]/7.5345</f>
        <v>605967.21746632154</v>
      </c>
      <c r="U855" s="59">
        <v>0</v>
      </c>
      <c r="V855" s="60">
        <f>Ugovori_OPULJP3[[#This Row],[Javni doprinos korisnika - HRK]]/7.5345</f>
        <v>0</v>
      </c>
      <c r="W855" s="59">
        <v>0</v>
      </c>
      <c r="X855" s="60">
        <f>Ugovori_OPULJP3[[#This Row],[Privatni doprinos korisnika - HRK]]/7.5345</f>
        <v>0</v>
      </c>
      <c r="Y855" s="61">
        <v>4565660</v>
      </c>
      <c r="Z855" s="62">
        <f>Ugovori_OPULJP3[[#This Row],[UKUPNI PRIHVATLJIVI IZDACI
TOTAL ELIGIBLE EXPENDITURE
= Bespovratna sredstva ukupno + doprinos korisnika
= Ukupni prihvatljivi troškovi
= Ukupna ugovorena vrijednost projekta HRK]]/7.5345</f>
        <v>605967.21746632154</v>
      </c>
      <c r="AA855" s="53" t="s">
        <v>37</v>
      </c>
      <c r="AB855" s="53" t="s">
        <v>34</v>
      </c>
      <c r="AC855" s="52" t="s">
        <v>3411</v>
      </c>
      <c r="AD855" s="52" t="s">
        <v>746</v>
      </c>
    </row>
    <row r="856" spans="1:30" ht="51" customHeight="1" x14ac:dyDescent="0.2">
      <c r="A856" s="50" t="s">
        <v>3412</v>
      </c>
      <c r="B856" s="51" t="s">
        <v>742</v>
      </c>
      <c r="C856" s="52" t="s">
        <v>743</v>
      </c>
      <c r="D856" s="52" t="s">
        <v>3110</v>
      </c>
      <c r="E856" s="66" t="s">
        <v>75</v>
      </c>
      <c r="F856" s="54" t="s">
        <v>3413</v>
      </c>
      <c r="G856" s="54" t="s">
        <v>1387</v>
      </c>
      <c r="H856" s="56">
        <v>44000</v>
      </c>
      <c r="I856" s="56">
        <v>44457</v>
      </c>
      <c r="J856" s="57" t="str">
        <f>IF(Ugovori_OPULJP3[[#This Row],[DATUM ZAVRŠETKA OPERACIJE]]&gt;DATE(2024,12,31),"u provedbi","završen")</f>
        <v>završen</v>
      </c>
      <c r="K856" s="55" t="s">
        <v>93</v>
      </c>
      <c r="L856" s="55" t="s">
        <v>93</v>
      </c>
      <c r="M856" s="58">
        <v>0.85</v>
      </c>
      <c r="N856" s="58">
        <v>0.15</v>
      </c>
      <c r="O856" s="59">
        <f>Ugovori_OPULJP3[[#This Row],[Bespovratna sredstva - Ukupno (EU+Nac) HRK
= Ukupna ugovorena vrijednost bespovratnih sredstava]]*Ugovori_OPULJP3[[#This Row],[EU STOPA SUFINANCIRANJA %
EU CO-FINANCING RATE %]]</f>
        <v>1336918.25</v>
      </c>
      <c r="P856" s="60">
        <f>Ugovori_OPULJP3[[#This Row],[Bespovratna sredstva - EU dio - HRK]]/7.5345</f>
        <v>177439.54476076714</v>
      </c>
      <c r="Q856" s="59">
        <f>Ugovori_OPULJP3[[#This Row],[Bespovratna sredstva - Ukupno (EU+Nac) HRK
= Ukupna ugovorena vrijednost bespovratnih sredstava]]*Ugovori_OPULJP3[[#This Row],[STOPA NACIONALNOG SUFINANCIRANJA %]]</f>
        <v>235926.75</v>
      </c>
      <c r="R856" s="60">
        <f>Ugovori_OPULJP3[[#This Row],[Bespovratna sredstva - Nacionalni dio - HRK]]/7.5345</f>
        <v>31312.860840135374</v>
      </c>
      <c r="S856" s="59">
        <v>1572845</v>
      </c>
      <c r="T856" s="60">
        <f>Ugovori_OPULJP3[[#This Row],[Bespovratna sredstva - Ukupno (EU+Nac) HRK
= Ukupna ugovorena vrijednost bespovratnih sredstava]]/7.5345</f>
        <v>208752.40560090251</v>
      </c>
      <c r="U856" s="59">
        <v>0</v>
      </c>
      <c r="V856" s="60">
        <f>Ugovori_OPULJP3[[#This Row],[Javni doprinos korisnika - HRK]]/7.5345</f>
        <v>0</v>
      </c>
      <c r="W856" s="59">
        <v>0</v>
      </c>
      <c r="X856" s="60">
        <f>Ugovori_OPULJP3[[#This Row],[Privatni doprinos korisnika - HRK]]/7.5345</f>
        <v>0</v>
      </c>
      <c r="Y856" s="61">
        <v>1572845</v>
      </c>
      <c r="Z856" s="62">
        <f>Ugovori_OPULJP3[[#This Row],[UKUPNI PRIHVATLJIVI IZDACI
TOTAL ELIGIBLE EXPENDITURE
= Bespovratna sredstva ukupno + doprinos korisnika
= Ukupni prihvatljivi troškovi
= Ukupna ugovorena vrijednost projekta HRK]]/7.5345</f>
        <v>208752.40560090251</v>
      </c>
      <c r="AA856" s="53" t="s">
        <v>37</v>
      </c>
      <c r="AB856" s="53" t="s">
        <v>34</v>
      </c>
      <c r="AC856" s="52" t="s">
        <v>3414</v>
      </c>
      <c r="AD856" s="52" t="s">
        <v>746</v>
      </c>
    </row>
    <row r="857" spans="1:30" ht="51" customHeight="1" x14ac:dyDescent="0.2">
      <c r="A857" s="50" t="s">
        <v>3415</v>
      </c>
      <c r="B857" s="51" t="s">
        <v>742</v>
      </c>
      <c r="C857" s="52" t="s">
        <v>743</v>
      </c>
      <c r="D857" s="52" t="s">
        <v>3110</v>
      </c>
      <c r="E857" s="66" t="s">
        <v>75</v>
      </c>
      <c r="F857" s="54" t="s">
        <v>3416</v>
      </c>
      <c r="G857" s="54" t="s">
        <v>1270</v>
      </c>
      <c r="H857" s="56">
        <v>44000</v>
      </c>
      <c r="I857" s="56">
        <v>44457</v>
      </c>
      <c r="J857" s="57" t="str">
        <f>IF(Ugovori_OPULJP3[[#This Row],[DATUM ZAVRŠETKA OPERACIJE]]&gt;DATE(2024,12,31),"u provedbi","završen")</f>
        <v>završen</v>
      </c>
      <c r="K857" s="55" t="s">
        <v>93</v>
      </c>
      <c r="L857" s="55" t="s">
        <v>93</v>
      </c>
      <c r="M857" s="58">
        <v>0.85</v>
      </c>
      <c r="N857" s="58">
        <v>0.15</v>
      </c>
      <c r="O857" s="59">
        <f>Ugovori_OPULJP3[[#This Row],[Bespovratna sredstva - Ukupno (EU+Nac) HRK
= Ukupna ugovorena vrijednost bespovratnih sredstava]]*Ugovori_OPULJP3[[#This Row],[EU STOPA SUFINANCIRANJA %
EU CO-FINANCING RATE %]]</f>
        <v>891481.19</v>
      </c>
      <c r="P857" s="60">
        <f>Ugovori_OPULJP3[[#This Row],[Bespovratna sredstva - EU dio - HRK]]/7.5345</f>
        <v>118319.88718561284</v>
      </c>
      <c r="Q857" s="59">
        <f>Ugovori_OPULJP3[[#This Row],[Bespovratna sredstva - Ukupno (EU+Nac) HRK
= Ukupna ugovorena vrijednost bespovratnih sredstava]]*Ugovori_OPULJP3[[#This Row],[STOPA NACIONALNOG SUFINANCIRANJA %]]</f>
        <v>157320.21</v>
      </c>
      <c r="R857" s="60">
        <f>Ugovori_OPULJP3[[#This Row],[Bespovratna sredstva - Nacionalni dio - HRK]]/7.5345</f>
        <v>20879.980091578735</v>
      </c>
      <c r="S857" s="59">
        <v>1048801.3999999999</v>
      </c>
      <c r="T857" s="60">
        <f>Ugovori_OPULJP3[[#This Row],[Bespovratna sredstva - Ukupno (EU+Nac) HRK
= Ukupna ugovorena vrijednost bespovratnih sredstava]]/7.5345</f>
        <v>139199.86727719157</v>
      </c>
      <c r="U857" s="59">
        <v>0</v>
      </c>
      <c r="V857" s="60">
        <f>Ugovori_OPULJP3[[#This Row],[Javni doprinos korisnika - HRK]]/7.5345</f>
        <v>0</v>
      </c>
      <c r="W857" s="59">
        <v>0</v>
      </c>
      <c r="X857" s="60">
        <f>Ugovori_OPULJP3[[#This Row],[Privatni doprinos korisnika - HRK]]/7.5345</f>
        <v>0</v>
      </c>
      <c r="Y857" s="61">
        <v>1048801.3999999999</v>
      </c>
      <c r="Z857" s="62">
        <f>Ugovori_OPULJP3[[#This Row],[UKUPNI PRIHVATLJIVI IZDACI
TOTAL ELIGIBLE EXPENDITURE
= Bespovratna sredstva ukupno + doprinos korisnika
= Ukupni prihvatljivi troškovi
= Ukupna ugovorena vrijednost projekta HRK]]/7.5345</f>
        <v>139199.86727719157</v>
      </c>
      <c r="AA857" s="53" t="s">
        <v>37</v>
      </c>
      <c r="AB857" s="53" t="s">
        <v>34</v>
      </c>
      <c r="AC857" s="52" t="s">
        <v>3417</v>
      </c>
      <c r="AD857" s="52" t="s">
        <v>746</v>
      </c>
    </row>
    <row r="858" spans="1:30" ht="51" customHeight="1" x14ac:dyDescent="0.2">
      <c r="A858" s="50" t="s">
        <v>3418</v>
      </c>
      <c r="B858" s="51" t="s">
        <v>742</v>
      </c>
      <c r="C858" s="52" t="s">
        <v>743</v>
      </c>
      <c r="D858" s="52" t="s">
        <v>3110</v>
      </c>
      <c r="E858" s="66" t="s">
        <v>75</v>
      </c>
      <c r="F858" s="54" t="s">
        <v>3419</v>
      </c>
      <c r="G858" s="71" t="s">
        <v>184</v>
      </c>
      <c r="H858" s="56">
        <v>44029</v>
      </c>
      <c r="I858" s="56">
        <v>44578</v>
      </c>
      <c r="J858" s="57" t="str">
        <f>IF(Ugovori_OPULJP3[[#This Row],[DATUM ZAVRŠETKA OPERACIJE]]&gt;DATE(2024,12,31),"u provedbi","završen")</f>
        <v>završen</v>
      </c>
      <c r="K858" s="55" t="s">
        <v>185</v>
      </c>
      <c r="L858" s="55" t="s">
        <v>185</v>
      </c>
      <c r="M858" s="58">
        <v>0.85</v>
      </c>
      <c r="N858" s="58">
        <v>0.15</v>
      </c>
      <c r="O858" s="59">
        <f>Ugovori_OPULJP3[[#This Row],[Bespovratna sredstva - Ukupno (EU+Nac) HRK
= Ukupna ugovorena vrijednost bespovratnih sredstava]]*Ugovori_OPULJP3[[#This Row],[EU STOPA SUFINANCIRANJA %
EU CO-FINANCING RATE %]]</f>
        <v>789360.82149999996</v>
      </c>
      <c r="P858" s="60">
        <f>Ugovori_OPULJP3[[#This Row],[Bespovratna sredstva - EU dio - HRK]]/7.5345</f>
        <v>104766.18508195633</v>
      </c>
      <c r="Q858" s="59">
        <f>Ugovori_OPULJP3[[#This Row],[Bespovratna sredstva - Ukupno (EU+Nac) HRK
= Ukupna ugovorena vrijednost bespovratnih sredstava]]*Ugovori_OPULJP3[[#This Row],[STOPA NACIONALNOG SUFINANCIRANJA %]]</f>
        <v>139298.96849999999</v>
      </c>
      <c r="R858" s="60">
        <f>Ugovori_OPULJP3[[#This Row],[Bespovratna sredstva - Nacionalni dio - HRK]]/7.5345</f>
        <v>18488.150308580527</v>
      </c>
      <c r="S858" s="59">
        <v>928659.79</v>
      </c>
      <c r="T858" s="60">
        <f>Ugovori_OPULJP3[[#This Row],[Bespovratna sredstva - Ukupno (EU+Nac) HRK
= Ukupna ugovorena vrijednost bespovratnih sredstava]]/7.5345</f>
        <v>123254.33539053686</v>
      </c>
      <c r="U858" s="59">
        <v>0</v>
      </c>
      <c r="V858" s="60">
        <f>Ugovori_OPULJP3[[#This Row],[Javni doprinos korisnika - HRK]]/7.5345</f>
        <v>0</v>
      </c>
      <c r="W858" s="59">
        <v>0</v>
      </c>
      <c r="X858" s="60">
        <f>Ugovori_OPULJP3[[#This Row],[Privatni doprinos korisnika - HRK]]/7.5345</f>
        <v>0</v>
      </c>
      <c r="Y858" s="61">
        <v>928659.79</v>
      </c>
      <c r="Z858" s="62">
        <f>Ugovori_OPULJP3[[#This Row],[UKUPNI PRIHVATLJIVI IZDACI
TOTAL ELIGIBLE EXPENDITURE
= Bespovratna sredstva ukupno + doprinos korisnika
= Ukupni prihvatljivi troškovi
= Ukupna ugovorena vrijednost projekta HRK]]/7.5345</f>
        <v>123254.33539053686</v>
      </c>
      <c r="AA858" s="53" t="s">
        <v>37</v>
      </c>
      <c r="AB858" s="53" t="s">
        <v>34</v>
      </c>
      <c r="AC858" s="52" t="s">
        <v>3420</v>
      </c>
      <c r="AD858" s="52" t="s">
        <v>746</v>
      </c>
    </row>
    <row r="859" spans="1:30" ht="51" customHeight="1" x14ac:dyDescent="0.2">
      <c r="A859" s="50" t="s">
        <v>3421</v>
      </c>
      <c r="B859" s="51" t="s">
        <v>742</v>
      </c>
      <c r="C859" s="52" t="s">
        <v>743</v>
      </c>
      <c r="D859" s="52" t="s">
        <v>3110</v>
      </c>
      <c r="E859" s="66" t="s">
        <v>75</v>
      </c>
      <c r="F859" s="54" t="s">
        <v>3422</v>
      </c>
      <c r="G859" s="54" t="s">
        <v>3423</v>
      </c>
      <c r="H859" s="56">
        <v>44130</v>
      </c>
      <c r="I859" s="56">
        <v>44677</v>
      </c>
      <c r="J859" s="57" t="str">
        <f>IF(Ugovori_OPULJP3[[#This Row],[DATUM ZAVRŠETKA OPERACIJE]]&gt;DATE(2024,12,31),"u provedbi","završen")</f>
        <v>završen</v>
      </c>
      <c r="K859" s="55" t="s">
        <v>424</v>
      </c>
      <c r="L859" s="55" t="s">
        <v>424</v>
      </c>
      <c r="M859" s="58">
        <v>0.85</v>
      </c>
      <c r="N859" s="58">
        <v>0.15</v>
      </c>
      <c r="O859" s="59">
        <f>Ugovori_OPULJP3[[#This Row],[Bespovratna sredstva - Ukupno (EU+Nac) HRK
= Ukupna ugovorena vrijednost bespovratnih sredstava]]*Ugovori_OPULJP3[[#This Row],[EU STOPA SUFINANCIRANJA %
EU CO-FINANCING RATE %]]</f>
        <v>473518</v>
      </c>
      <c r="P859" s="60">
        <f>Ugovori_OPULJP3[[#This Row],[Bespovratna sredstva - EU dio - HRK]]/7.5345</f>
        <v>62846.638794876897</v>
      </c>
      <c r="Q859" s="59">
        <f>Ugovori_OPULJP3[[#This Row],[Bespovratna sredstva - Ukupno (EU+Nac) HRK
= Ukupna ugovorena vrijednost bespovratnih sredstava]]*Ugovori_OPULJP3[[#This Row],[STOPA NACIONALNOG SUFINANCIRANJA %]]</f>
        <v>83562</v>
      </c>
      <c r="R859" s="60">
        <f>Ugovori_OPULJP3[[#This Row],[Bespovratna sredstva - Nacionalni dio - HRK]]/7.5345</f>
        <v>11090.583316742981</v>
      </c>
      <c r="S859" s="59">
        <v>557080</v>
      </c>
      <c r="T859" s="60">
        <f>Ugovori_OPULJP3[[#This Row],[Bespovratna sredstva - Ukupno (EU+Nac) HRK
= Ukupna ugovorena vrijednost bespovratnih sredstava]]/7.5345</f>
        <v>73937.222111619878</v>
      </c>
      <c r="U859" s="59">
        <v>0</v>
      </c>
      <c r="V859" s="60">
        <f>Ugovori_OPULJP3[[#This Row],[Javni doprinos korisnika - HRK]]/7.5345</f>
        <v>0</v>
      </c>
      <c r="W859" s="59">
        <v>0</v>
      </c>
      <c r="X859" s="60">
        <f>Ugovori_OPULJP3[[#This Row],[Privatni doprinos korisnika - HRK]]/7.5345</f>
        <v>0</v>
      </c>
      <c r="Y859" s="61">
        <v>557080</v>
      </c>
      <c r="Z859" s="62">
        <f>Ugovori_OPULJP3[[#This Row],[UKUPNI PRIHVATLJIVI IZDACI
TOTAL ELIGIBLE EXPENDITURE
= Bespovratna sredstva ukupno + doprinos korisnika
= Ukupni prihvatljivi troškovi
= Ukupna ugovorena vrijednost projekta HRK]]/7.5345</f>
        <v>73937.222111619878</v>
      </c>
      <c r="AA859" s="53" t="s">
        <v>37</v>
      </c>
      <c r="AB859" s="53" t="s">
        <v>34</v>
      </c>
      <c r="AC859" s="52" t="s">
        <v>3424</v>
      </c>
      <c r="AD859" s="52" t="s">
        <v>746</v>
      </c>
    </row>
    <row r="860" spans="1:30" ht="51" customHeight="1" x14ac:dyDescent="0.2">
      <c r="A860" s="50" t="s">
        <v>3425</v>
      </c>
      <c r="B860" s="51" t="s">
        <v>742</v>
      </c>
      <c r="C860" s="52" t="s">
        <v>743</v>
      </c>
      <c r="D860" s="52" t="s">
        <v>3110</v>
      </c>
      <c r="E860" s="66" t="s">
        <v>75</v>
      </c>
      <c r="F860" s="54" t="s">
        <v>3426</v>
      </c>
      <c r="G860" s="54" t="s">
        <v>3427</v>
      </c>
      <c r="H860" s="56">
        <v>44041</v>
      </c>
      <c r="I860" s="56">
        <v>44590</v>
      </c>
      <c r="J860" s="57" t="str">
        <f>IF(Ugovori_OPULJP3[[#This Row],[DATUM ZAVRŠETKA OPERACIJE]]&gt;DATE(2024,12,31),"u provedbi","završen")</f>
        <v>završen</v>
      </c>
      <c r="K860" s="55" t="s">
        <v>424</v>
      </c>
      <c r="L860" s="55" t="s">
        <v>424</v>
      </c>
      <c r="M860" s="58">
        <v>0.85</v>
      </c>
      <c r="N860" s="58">
        <v>0.15</v>
      </c>
      <c r="O860" s="59">
        <f>Ugovori_OPULJP3[[#This Row],[Bespovratna sredstva - Ukupno (EU+Nac) HRK
= Ukupna ugovorena vrijednost bespovratnih sredstava]]*Ugovori_OPULJP3[[#This Row],[EU STOPA SUFINANCIRANJA %
EU CO-FINANCING RATE %]]</f>
        <v>394655</v>
      </c>
      <c r="P860" s="60">
        <f>Ugovori_OPULJP3[[#This Row],[Bespovratna sredstva - EU dio - HRK]]/7.5345</f>
        <v>52379.719954874243</v>
      </c>
      <c r="Q860" s="59">
        <f>Ugovori_OPULJP3[[#This Row],[Bespovratna sredstva - Ukupno (EU+Nac) HRK
= Ukupna ugovorena vrijednost bespovratnih sredstava]]*Ugovori_OPULJP3[[#This Row],[STOPA NACIONALNOG SUFINANCIRANJA %]]</f>
        <v>69645</v>
      </c>
      <c r="R860" s="60">
        <f>Ugovori_OPULJP3[[#This Row],[Bespovratna sredstva - Nacionalni dio - HRK]]/7.5345</f>
        <v>9243.4799920366313</v>
      </c>
      <c r="S860" s="59">
        <v>464300</v>
      </c>
      <c r="T860" s="60">
        <f>Ugovori_OPULJP3[[#This Row],[Bespovratna sredstva - Ukupno (EU+Nac) HRK
= Ukupna ugovorena vrijednost bespovratnih sredstava]]/7.5345</f>
        <v>61623.19994691087</v>
      </c>
      <c r="U860" s="59">
        <v>0</v>
      </c>
      <c r="V860" s="60">
        <f>Ugovori_OPULJP3[[#This Row],[Javni doprinos korisnika - HRK]]/7.5345</f>
        <v>0</v>
      </c>
      <c r="W860" s="59">
        <v>0</v>
      </c>
      <c r="X860" s="60">
        <f>Ugovori_OPULJP3[[#This Row],[Privatni doprinos korisnika - HRK]]/7.5345</f>
        <v>0</v>
      </c>
      <c r="Y860" s="61">
        <v>464300</v>
      </c>
      <c r="Z860" s="62">
        <f>Ugovori_OPULJP3[[#This Row],[UKUPNI PRIHVATLJIVI IZDACI
TOTAL ELIGIBLE EXPENDITURE
= Bespovratna sredstva ukupno + doprinos korisnika
= Ukupni prihvatljivi troškovi
= Ukupna ugovorena vrijednost projekta HRK]]/7.5345</f>
        <v>61623.19994691087</v>
      </c>
      <c r="AA860" s="53" t="s">
        <v>37</v>
      </c>
      <c r="AB860" s="53" t="s">
        <v>34</v>
      </c>
      <c r="AC860" s="52" t="s">
        <v>3428</v>
      </c>
      <c r="AD860" s="52" t="s">
        <v>746</v>
      </c>
    </row>
    <row r="861" spans="1:30" ht="51" customHeight="1" x14ac:dyDescent="0.2">
      <c r="A861" s="50" t="s">
        <v>3429</v>
      </c>
      <c r="B861" s="51" t="s">
        <v>742</v>
      </c>
      <c r="C861" s="52" t="s">
        <v>743</v>
      </c>
      <c r="D861" s="52" t="s">
        <v>3110</v>
      </c>
      <c r="E861" s="66" t="s">
        <v>75</v>
      </c>
      <c r="F861" s="54" t="s">
        <v>3430</v>
      </c>
      <c r="G861" s="54" t="s">
        <v>1178</v>
      </c>
      <c r="H861" s="56">
        <v>44000</v>
      </c>
      <c r="I861" s="56">
        <v>44548</v>
      </c>
      <c r="J861" s="57" t="str">
        <f>IF(Ugovori_OPULJP3[[#This Row],[DATUM ZAVRŠETKA OPERACIJE]]&gt;DATE(2024,12,31),"u provedbi","završen")</f>
        <v>završen</v>
      </c>
      <c r="K861" s="55" t="s">
        <v>98</v>
      </c>
      <c r="L861" s="55" t="s">
        <v>98</v>
      </c>
      <c r="M861" s="58">
        <v>0.85</v>
      </c>
      <c r="N861" s="58">
        <v>0.15</v>
      </c>
      <c r="O861" s="59">
        <f>Ugovori_OPULJP3[[#This Row],[Bespovratna sredstva - Ukupno (EU+Nac) HRK
= Ukupna ugovorena vrijednost bespovratnih sredstava]]*Ugovori_OPULJP3[[#This Row],[EU STOPA SUFINANCIRANJA %
EU CO-FINANCING RATE %]]</f>
        <v>2368082.4729999998</v>
      </c>
      <c r="P861" s="60">
        <f>Ugovori_OPULJP3[[#This Row],[Bespovratna sredstva - EU dio - HRK]]/7.5345</f>
        <v>314298.55637401284</v>
      </c>
      <c r="Q861" s="59">
        <f>Ugovori_OPULJP3[[#This Row],[Bespovratna sredstva - Ukupno (EU+Nac) HRK
= Ukupna ugovorena vrijednost bespovratnih sredstava]]*Ugovori_OPULJP3[[#This Row],[STOPA NACIONALNOG SUFINANCIRANJA %]]</f>
        <v>417896.90699999995</v>
      </c>
      <c r="R861" s="60">
        <f>Ugovori_OPULJP3[[#This Row],[Bespovratna sredstva - Nacionalni dio - HRK]]/7.5345</f>
        <v>55464.451124825791</v>
      </c>
      <c r="S861" s="59">
        <v>2785979.38</v>
      </c>
      <c r="T861" s="60">
        <f>Ugovori_OPULJP3[[#This Row],[Bespovratna sredstva - Ukupno (EU+Nac) HRK
= Ukupna ugovorena vrijednost bespovratnih sredstava]]/7.5345</f>
        <v>369763.00749883865</v>
      </c>
      <c r="U861" s="59">
        <v>0</v>
      </c>
      <c r="V861" s="60">
        <f>Ugovori_OPULJP3[[#This Row],[Javni doprinos korisnika - HRK]]/7.5345</f>
        <v>0</v>
      </c>
      <c r="W861" s="59">
        <v>0</v>
      </c>
      <c r="X861" s="60">
        <f>Ugovori_OPULJP3[[#This Row],[Privatni doprinos korisnika - HRK]]/7.5345</f>
        <v>0</v>
      </c>
      <c r="Y861" s="61">
        <v>2785979.38</v>
      </c>
      <c r="Z861" s="62">
        <f>Ugovori_OPULJP3[[#This Row],[UKUPNI PRIHVATLJIVI IZDACI
TOTAL ELIGIBLE EXPENDITURE
= Bespovratna sredstva ukupno + doprinos korisnika
= Ukupni prihvatljivi troškovi
= Ukupna ugovorena vrijednost projekta HRK]]/7.5345</f>
        <v>369763.00749883865</v>
      </c>
      <c r="AA861" s="53" t="s">
        <v>37</v>
      </c>
      <c r="AB861" s="53" t="s">
        <v>34</v>
      </c>
      <c r="AC861" s="52" t="s">
        <v>3431</v>
      </c>
      <c r="AD861" s="52" t="s">
        <v>746</v>
      </c>
    </row>
    <row r="862" spans="1:30" ht="51" customHeight="1" x14ac:dyDescent="0.2">
      <c r="A862" s="50" t="s">
        <v>3432</v>
      </c>
      <c r="B862" s="51" t="s">
        <v>742</v>
      </c>
      <c r="C862" s="52" t="s">
        <v>743</v>
      </c>
      <c r="D862" s="52" t="s">
        <v>3110</v>
      </c>
      <c r="E862" s="66" t="s">
        <v>75</v>
      </c>
      <c r="F862" s="54" t="s">
        <v>3433</v>
      </c>
      <c r="G862" s="71" t="s">
        <v>3434</v>
      </c>
      <c r="H862" s="56">
        <v>44000</v>
      </c>
      <c r="I862" s="56">
        <v>44548</v>
      </c>
      <c r="J862" s="57" t="str">
        <f>IF(Ugovori_OPULJP3[[#This Row],[DATUM ZAVRŠETKA OPERACIJE]]&gt;DATE(2024,12,31),"u provedbi","završen")</f>
        <v>završen</v>
      </c>
      <c r="K862" s="55" t="s">
        <v>210</v>
      </c>
      <c r="L862" s="55" t="s">
        <v>210</v>
      </c>
      <c r="M862" s="58">
        <v>0.85</v>
      </c>
      <c r="N862" s="58">
        <v>0.15</v>
      </c>
      <c r="O862" s="59">
        <f>Ugovori_OPULJP3[[#This Row],[Bespovratna sredstva - Ukupno (EU+Nac) HRK
= Ukupna ugovorena vrijednost bespovratnih sredstava]]*Ugovori_OPULJP3[[#This Row],[EU STOPA SUFINANCIRANJA %
EU CO-FINANCING RATE %]]</f>
        <v>3850415</v>
      </c>
      <c r="P862" s="60">
        <f>Ugovori_OPULJP3[[#This Row],[Bespovratna sredstva - EU dio - HRK]]/7.5345</f>
        <v>511037.89236180234</v>
      </c>
      <c r="Q862" s="59">
        <f>Ugovori_OPULJP3[[#This Row],[Bespovratna sredstva - Ukupno (EU+Nac) HRK
= Ukupna ugovorena vrijednost bespovratnih sredstava]]*Ugovori_OPULJP3[[#This Row],[STOPA NACIONALNOG SUFINANCIRANJA %]]</f>
        <v>679485</v>
      </c>
      <c r="R862" s="60">
        <f>Ugovori_OPULJP3[[#This Row],[Bespovratna sredstva - Nacionalni dio - HRK]]/7.5345</f>
        <v>90183.157475612184</v>
      </c>
      <c r="S862" s="59">
        <v>4529900</v>
      </c>
      <c r="T862" s="60">
        <f>Ugovori_OPULJP3[[#This Row],[Bespovratna sredstva - Ukupno (EU+Nac) HRK
= Ukupna ugovorena vrijednost bespovratnih sredstava]]/7.5345</f>
        <v>601221.04983741452</v>
      </c>
      <c r="U862" s="59">
        <v>0</v>
      </c>
      <c r="V862" s="60">
        <f>Ugovori_OPULJP3[[#This Row],[Javni doprinos korisnika - HRK]]/7.5345</f>
        <v>0</v>
      </c>
      <c r="W862" s="59">
        <v>0</v>
      </c>
      <c r="X862" s="60">
        <f>Ugovori_OPULJP3[[#This Row],[Privatni doprinos korisnika - HRK]]/7.5345</f>
        <v>0</v>
      </c>
      <c r="Y862" s="61">
        <v>4529900</v>
      </c>
      <c r="Z862" s="62">
        <f>Ugovori_OPULJP3[[#This Row],[UKUPNI PRIHVATLJIVI IZDACI
TOTAL ELIGIBLE EXPENDITURE
= Bespovratna sredstva ukupno + doprinos korisnika
= Ukupni prihvatljivi troškovi
= Ukupna ugovorena vrijednost projekta HRK]]/7.5345</f>
        <v>601221.04983741452</v>
      </c>
      <c r="AA862" s="53" t="s">
        <v>37</v>
      </c>
      <c r="AB862" s="53" t="s">
        <v>34</v>
      </c>
      <c r="AC862" s="52" t="s">
        <v>3435</v>
      </c>
      <c r="AD862" s="52" t="s">
        <v>746</v>
      </c>
    </row>
    <row r="863" spans="1:30" ht="51" customHeight="1" x14ac:dyDescent="0.2">
      <c r="A863" s="50" t="s">
        <v>3436</v>
      </c>
      <c r="B863" s="51" t="s">
        <v>742</v>
      </c>
      <c r="C863" s="52" t="s">
        <v>743</v>
      </c>
      <c r="D863" s="52" t="s">
        <v>3110</v>
      </c>
      <c r="E863" s="66" t="s">
        <v>75</v>
      </c>
      <c r="F863" s="54" t="s">
        <v>3437</v>
      </c>
      <c r="G863" s="54" t="s">
        <v>3438</v>
      </c>
      <c r="H863" s="56">
        <v>44000</v>
      </c>
      <c r="I863" s="56">
        <v>44426</v>
      </c>
      <c r="J863" s="57" t="str">
        <f>IF(Ugovori_OPULJP3[[#This Row],[DATUM ZAVRŠETKA OPERACIJE]]&gt;DATE(2024,12,31),"u provedbi","završen")</f>
        <v>završen</v>
      </c>
      <c r="K863" s="55" t="s">
        <v>172</v>
      </c>
      <c r="L863" s="55" t="s">
        <v>172</v>
      </c>
      <c r="M863" s="58">
        <v>0.85</v>
      </c>
      <c r="N863" s="58">
        <v>0.15</v>
      </c>
      <c r="O863" s="59">
        <f>Ugovori_OPULJP3[[#This Row],[Bespovratna sredstva - Ukupno (EU+Nac) HRK
= Ukupna ugovorena vrijednost bespovratnih sredstava]]*Ugovori_OPULJP3[[#This Row],[EU STOPA SUFINANCIRANJA %
EU CO-FINANCING RATE %]]</f>
        <v>473615.32500000001</v>
      </c>
      <c r="P863" s="60">
        <f>Ugovori_OPULJP3[[#This Row],[Bespovratna sredstva - EU dio - HRK]]/7.5345</f>
        <v>62859.556042205848</v>
      </c>
      <c r="Q863" s="59">
        <f>Ugovori_OPULJP3[[#This Row],[Bespovratna sredstva - Ukupno (EU+Nac) HRK
= Ukupna ugovorena vrijednost bespovratnih sredstava]]*Ugovori_OPULJP3[[#This Row],[STOPA NACIONALNOG SUFINANCIRANJA %]]</f>
        <v>83579.175000000003</v>
      </c>
      <c r="R863" s="60">
        <f>Ugovori_OPULJP3[[#This Row],[Bespovratna sredstva - Nacionalni dio - HRK]]/7.5345</f>
        <v>11092.862830977503</v>
      </c>
      <c r="S863" s="59">
        <v>557194.5</v>
      </c>
      <c r="T863" s="60">
        <f>Ugovori_OPULJP3[[#This Row],[Bespovratna sredstva - Ukupno (EU+Nac) HRK
= Ukupna ugovorena vrijednost bespovratnih sredstava]]/7.5345</f>
        <v>73952.418873183356</v>
      </c>
      <c r="U863" s="59">
        <v>0</v>
      </c>
      <c r="V863" s="60">
        <f>Ugovori_OPULJP3[[#This Row],[Javni doprinos korisnika - HRK]]/7.5345</f>
        <v>0</v>
      </c>
      <c r="W863" s="59">
        <v>0</v>
      </c>
      <c r="X863" s="60">
        <f>Ugovori_OPULJP3[[#This Row],[Privatni doprinos korisnika - HRK]]/7.5345</f>
        <v>0</v>
      </c>
      <c r="Y863" s="61">
        <v>557194.5</v>
      </c>
      <c r="Z863" s="62">
        <f>Ugovori_OPULJP3[[#This Row],[UKUPNI PRIHVATLJIVI IZDACI
TOTAL ELIGIBLE EXPENDITURE
= Bespovratna sredstva ukupno + doprinos korisnika
= Ukupni prihvatljivi troškovi
= Ukupna ugovorena vrijednost projekta HRK]]/7.5345</f>
        <v>73952.418873183356</v>
      </c>
      <c r="AA863" s="53" t="s">
        <v>37</v>
      </c>
      <c r="AB863" s="53" t="s">
        <v>34</v>
      </c>
      <c r="AC863" s="52" t="s">
        <v>3439</v>
      </c>
      <c r="AD863" s="52" t="s">
        <v>746</v>
      </c>
    </row>
    <row r="864" spans="1:30" ht="51" customHeight="1" x14ac:dyDescent="0.2">
      <c r="A864" s="50" t="s">
        <v>3440</v>
      </c>
      <c r="B864" s="51" t="s">
        <v>742</v>
      </c>
      <c r="C864" s="52" t="s">
        <v>743</v>
      </c>
      <c r="D864" s="52" t="s">
        <v>3110</v>
      </c>
      <c r="E864" s="66" t="s">
        <v>75</v>
      </c>
      <c r="F864" s="54" t="s">
        <v>3441</v>
      </c>
      <c r="G864" s="54" t="s">
        <v>3442</v>
      </c>
      <c r="H864" s="56">
        <v>44000</v>
      </c>
      <c r="I864" s="56">
        <v>44487</v>
      </c>
      <c r="J864" s="57" t="str">
        <f>IF(Ugovori_OPULJP3[[#This Row],[DATUM ZAVRŠETKA OPERACIJE]]&gt;DATE(2024,12,31),"u provedbi","završen")</f>
        <v>završen</v>
      </c>
      <c r="K864" s="55" t="s">
        <v>210</v>
      </c>
      <c r="L864" s="55" t="s">
        <v>210</v>
      </c>
      <c r="M864" s="58">
        <v>0.85</v>
      </c>
      <c r="N864" s="58">
        <v>0.15</v>
      </c>
      <c r="O864" s="59">
        <f>Ugovori_OPULJP3[[#This Row],[Bespovratna sredstva - Ukupno (EU+Nac) HRK
= Ukupna ugovorena vrijednost bespovratnih sredstava]]*Ugovori_OPULJP3[[#This Row],[EU STOPA SUFINANCIRANJA %
EU CO-FINANCING RATE %]]</f>
        <v>1184007.5</v>
      </c>
      <c r="P864" s="60">
        <f>Ugovori_OPULJP3[[#This Row],[Bespovratna sredstva - EU dio - HRK]]/7.5345</f>
        <v>157144.80058398034</v>
      </c>
      <c r="Q864" s="59">
        <f>Ugovori_OPULJP3[[#This Row],[Bespovratna sredstva - Ukupno (EU+Nac) HRK
= Ukupna ugovorena vrijednost bespovratnih sredstava]]*Ugovori_OPULJP3[[#This Row],[STOPA NACIONALNOG SUFINANCIRANJA %]]</f>
        <v>208942.5</v>
      </c>
      <c r="R864" s="60">
        <f>Ugovori_OPULJP3[[#This Row],[Bespovratna sredstva - Nacionalni dio - HRK]]/7.5345</f>
        <v>27731.435397173002</v>
      </c>
      <c r="S864" s="59">
        <v>1392950</v>
      </c>
      <c r="T864" s="60">
        <f>Ugovori_OPULJP3[[#This Row],[Bespovratna sredstva - Ukupno (EU+Nac) HRK
= Ukupna ugovorena vrijednost bespovratnih sredstava]]/7.5345</f>
        <v>184876.23598115335</v>
      </c>
      <c r="U864" s="59">
        <v>0</v>
      </c>
      <c r="V864" s="60">
        <f>Ugovori_OPULJP3[[#This Row],[Javni doprinos korisnika - HRK]]/7.5345</f>
        <v>0</v>
      </c>
      <c r="W864" s="59">
        <v>0</v>
      </c>
      <c r="X864" s="60">
        <f>Ugovori_OPULJP3[[#This Row],[Privatni doprinos korisnika - HRK]]/7.5345</f>
        <v>0</v>
      </c>
      <c r="Y864" s="61">
        <v>1392950</v>
      </c>
      <c r="Z864" s="62">
        <f>Ugovori_OPULJP3[[#This Row],[UKUPNI PRIHVATLJIVI IZDACI
TOTAL ELIGIBLE EXPENDITURE
= Bespovratna sredstva ukupno + doprinos korisnika
= Ukupni prihvatljivi troškovi
= Ukupna ugovorena vrijednost projekta HRK]]/7.5345</f>
        <v>184876.23598115335</v>
      </c>
      <c r="AA864" s="53" t="s">
        <v>37</v>
      </c>
      <c r="AB864" s="53" t="s">
        <v>34</v>
      </c>
      <c r="AC864" s="52" t="s">
        <v>3443</v>
      </c>
      <c r="AD864" s="52" t="s">
        <v>746</v>
      </c>
    </row>
    <row r="865" spans="1:30" ht="51" customHeight="1" x14ac:dyDescent="0.2">
      <c r="A865" s="50" t="s">
        <v>3444</v>
      </c>
      <c r="B865" s="51" t="s">
        <v>742</v>
      </c>
      <c r="C865" s="52" t="s">
        <v>743</v>
      </c>
      <c r="D865" s="52" t="s">
        <v>3110</v>
      </c>
      <c r="E865" s="66" t="s">
        <v>75</v>
      </c>
      <c r="F865" s="54" t="s">
        <v>3445</v>
      </c>
      <c r="G865" s="54" t="s">
        <v>3446</v>
      </c>
      <c r="H865" s="56">
        <v>44039</v>
      </c>
      <c r="I865" s="56">
        <v>44588</v>
      </c>
      <c r="J865" s="57" t="str">
        <f>IF(Ugovori_OPULJP3[[#This Row],[DATUM ZAVRŠETKA OPERACIJE]]&gt;DATE(2024,12,31),"u provedbi","završen")</f>
        <v>završen</v>
      </c>
      <c r="K865" s="55" t="s">
        <v>210</v>
      </c>
      <c r="L865" s="55" t="s">
        <v>210</v>
      </c>
      <c r="M865" s="58">
        <v>0.85</v>
      </c>
      <c r="N865" s="58">
        <v>0.15</v>
      </c>
      <c r="O865" s="59">
        <f>Ugovori_OPULJP3[[#This Row],[Bespovratna sredstva - Ukupno (EU+Nac) HRK
= Ukupna ugovorena vrijednost bespovratnih sredstava]]*Ugovori_OPULJP3[[#This Row],[EU STOPA SUFINANCIRANJA %
EU CO-FINANCING RATE %]]</f>
        <v>1183965</v>
      </c>
      <c r="P865" s="60">
        <f>Ugovori_OPULJP3[[#This Row],[Bespovratna sredstva - EU dio - HRK]]/7.5345</f>
        <v>157139.15986462272</v>
      </c>
      <c r="Q865" s="59">
        <f>Ugovori_OPULJP3[[#This Row],[Bespovratna sredstva - Ukupno (EU+Nac) HRK
= Ukupna ugovorena vrijednost bespovratnih sredstava]]*Ugovori_OPULJP3[[#This Row],[STOPA NACIONALNOG SUFINANCIRANJA %]]</f>
        <v>208935</v>
      </c>
      <c r="R865" s="60">
        <f>Ugovori_OPULJP3[[#This Row],[Bespovratna sredstva - Nacionalni dio - HRK]]/7.5345</f>
        <v>27730.439976109894</v>
      </c>
      <c r="S865" s="59">
        <v>1392900</v>
      </c>
      <c r="T865" s="60">
        <f>Ugovori_OPULJP3[[#This Row],[Bespovratna sredstva - Ukupno (EU+Nac) HRK
= Ukupna ugovorena vrijednost bespovratnih sredstava]]/7.5345</f>
        <v>184869.59984073261</v>
      </c>
      <c r="U865" s="59">
        <v>0</v>
      </c>
      <c r="V865" s="60">
        <f>Ugovori_OPULJP3[[#This Row],[Javni doprinos korisnika - HRK]]/7.5345</f>
        <v>0</v>
      </c>
      <c r="W865" s="59">
        <v>0</v>
      </c>
      <c r="X865" s="60">
        <f>Ugovori_OPULJP3[[#This Row],[Privatni doprinos korisnika - HRK]]/7.5345</f>
        <v>0</v>
      </c>
      <c r="Y865" s="61">
        <v>1392900</v>
      </c>
      <c r="Z865" s="62">
        <f>Ugovori_OPULJP3[[#This Row],[UKUPNI PRIHVATLJIVI IZDACI
TOTAL ELIGIBLE EXPENDITURE
= Bespovratna sredstva ukupno + doprinos korisnika
= Ukupni prihvatljivi troškovi
= Ukupna ugovorena vrijednost projekta HRK]]/7.5345</f>
        <v>184869.59984073261</v>
      </c>
      <c r="AA865" s="53" t="s">
        <v>37</v>
      </c>
      <c r="AB865" s="53" t="s">
        <v>34</v>
      </c>
      <c r="AC865" s="52" t="s">
        <v>3447</v>
      </c>
      <c r="AD865" s="52" t="s">
        <v>746</v>
      </c>
    </row>
    <row r="866" spans="1:30" ht="51" customHeight="1" x14ac:dyDescent="0.2">
      <c r="A866" s="50" t="s">
        <v>3448</v>
      </c>
      <c r="B866" s="51" t="s">
        <v>742</v>
      </c>
      <c r="C866" s="52" t="s">
        <v>743</v>
      </c>
      <c r="D866" s="52" t="s">
        <v>3110</v>
      </c>
      <c r="E866" s="66" t="s">
        <v>75</v>
      </c>
      <c r="F866" s="54" t="s">
        <v>3449</v>
      </c>
      <c r="G866" s="54" t="s">
        <v>3450</v>
      </c>
      <c r="H866" s="56">
        <v>44015</v>
      </c>
      <c r="I866" s="56">
        <v>44564</v>
      </c>
      <c r="J866" s="57" t="str">
        <f>IF(Ugovori_OPULJP3[[#This Row],[DATUM ZAVRŠETKA OPERACIJE]]&gt;DATE(2024,12,31),"u provedbi","završen")</f>
        <v>završen</v>
      </c>
      <c r="K866" s="55" t="s">
        <v>93</v>
      </c>
      <c r="L866" s="55" t="s">
        <v>93</v>
      </c>
      <c r="M866" s="58">
        <v>0.85</v>
      </c>
      <c r="N866" s="58">
        <v>0.15</v>
      </c>
      <c r="O866" s="59">
        <f>Ugovori_OPULJP3[[#This Row],[Bespovratna sredstva - Ukupno (EU+Nac) HRK
= Ukupna ugovorena vrijednost bespovratnih sredstava]]*Ugovori_OPULJP3[[#This Row],[EU STOPA SUFINANCIRANJA %
EU CO-FINANCING RATE %]]</f>
        <v>385391.75099999999</v>
      </c>
      <c r="P866" s="60">
        <f>Ugovori_OPULJP3[[#This Row],[Bespovratna sredstva - EU dio - HRK]]/7.5345</f>
        <v>51150.275532550266</v>
      </c>
      <c r="Q866" s="59">
        <f>Ugovori_OPULJP3[[#This Row],[Bespovratna sredstva - Ukupno (EU+Nac) HRK
= Ukupna ugovorena vrijednost bespovratnih sredstava]]*Ugovori_OPULJP3[[#This Row],[STOPA NACIONALNOG SUFINANCIRANJA %]]</f>
        <v>68010.308999999994</v>
      </c>
      <c r="R866" s="60">
        <f>Ugovori_OPULJP3[[#This Row],[Bespovratna sredstva - Nacionalni dio - HRK]]/7.5345</f>
        <v>9026.5192116265171</v>
      </c>
      <c r="S866" s="59">
        <v>453402.06</v>
      </c>
      <c r="T866" s="60">
        <f>Ugovori_OPULJP3[[#This Row],[Bespovratna sredstva - Ukupno (EU+Nac) HRK
= Ukupna ugovorena vrijednost bespovratnih sredstava]]/7.5345</f>
        <v>60176.794744176783</v>
      </c>
      <c r="U866" s="59">
        <v>0</v>
      </c>
      <c r="V866" s="60">
        <f>Ugovori_OPULJP3[[#This Row],[Javni doprinos korisnika - HRK]]/7.5345</f>
        <v>0</v>
      </c>
      <c r="W866" s="59">
        <v>0</v>
      </c>
      <c r="X866" s="60">
        <f>Ugovori_OPULJP3[[#This Row],[Privatni doprinos korisnika - HRK]]/7.5345</f>
        <v>0</v>
      </c>
      <c r="Y866" s="61">
        <v>453402.06</v>
      </c>
      <c r="Z866" s="62">
        <f>Ugovori_OPULJP3[[#This Row],[UKUPNI PRIHVATLJIVI IZDACI
TOTAL ELIGIBLE EXPENDITURE
= Bespovratna sredstva ukupno + doprinos korisnika
= Ukupni prihvatljivi troškovi
= Ukupna ugovorena vrijednost projekta HRK]]/7.5345</f>
        <v>60176.794744176783</v>
      </c>
      <c r="AA866" s="53" t="s">
        <v>37</v>
      </c>
      <c r="AB866" s="53" t="s">
        <v>34</v>
      </c>
      <c r="AC866" s="52" t="s">
        <v>3451</v>
      </c>
      <c r="AD866" s="52" t="s">
        <v>746</v>
      </c>
    </row>
    <row r="867" spans="1:30" ht="51" customHeight="1" x14ac:dyDescent="0.2">
      <c r="A867" s="50" t="s">
        <v>3452</v>
      </c>
      <c r="B867" s="51" t="s">
        <v>742</v>
      </c>
      <c r="C867" s="52" t="s">
        <v>743</v>
      </c>
      <c r="D867" s="52" t="s">
        <v>3110</v>
      </c>
      <c r="E867" s="66" t="s">
        <v>75</v>
      </c>
      <c r="F867" s="54" t="s">
        <v>3453</v>
      </c>
      <c r="G867" s="54" t="s">
        <v>167</v>
      </c>
      <c r="H867" s="56">
        <v>44000</v>
      </c>
      <c r="I867" s="56">
        <v>44548</v>
      </c>
      <c r="J867" s="57" t="str">
        <f>IF(Ugovori_OPULJP3[[#This Row],[DATUM ZAVRŠETKA OPERACIJE]]&gt;DATE(2024,12,31),"u provedbi","završen")</f>
        <v>završen</v>
      </c>
      <c r="K867" s="55" t="s">
        <v>36</v>
      </c>
      <c r="L867" s="55" t="s">
        <v>36</v>
      </c>
      <c r="M867" s="58">
        <v>0.85</v>
      </c>
      <c r="N867" s="58">
        <v>0.15</v>
      </c>
      <c r="O867" s="59">
        <f>Ugovori_OPULJP3[[#This Row],[Bespovratna sredstva - Ukupno (EU+Nac) HRK
= Ukupna ugovorena vrijednost bespovratnih sredstava]]*Ugovori_OPULJP3[[#This Row],[EU STOPA SUFINANCIRANJA %
EU CO-FINANCING RATE %]]</f>
        <v>782153</v>
      </c>
      <c r="P867" s="60">
        <f>Ugovori_OPULJP3[[#This Row],[Bespovratna sredstva - EU dio - HRK]]/7.5345</f>
        <v>103809.542769925</v>
      </c>
      <c r="Q867" s="59">
        <f>Ugovori_OPULJP3[[#This Row],[Bespovratna sredstva - Ukupno (EU+Nac) HRK
= Ukupna ugovorena vrijednost bespovratnih sredstava]]*Ugovori_OPULJP3[[#This Row],[STOPA NACIONALNOG SUFINANCIRANJA %]]</f>
        <v>138027</v>
      </c>
      <c r="R867" s="60">
        <f>Ugovori_OPULJP3[[#This Row],[Bespovratna sredstva - Nacionalni dio - HRK]]/7.5345</f>
        <v>18319.33107704559</v>
      </c>
      <c r="S867" s="59">
        <v>920180</v>
      </c>
      <c r="T867" s="60">
        <f>Ugovori_OPULJP3[[#This Row],[Bespovratna sredstva - Ukupno (EU+Nac) HRK
= Ukupna ugovorena vrijednost bespovratnih sredstava]]/7.5345</f>
        <v>122128.8738469706</v>
      </c>
      <c r="U867" s="59">
        <v>0</v>
      </c>
      <c r="V867" s="60">
        <f>Ugovori_OPULJP3[[#This Row],[Javni doprinos korisnika - HRK]]/7.5345</f>
        <v>0</v>
      </c>
      <c r="W867" s="59">
        <v>0</v>
      </c>
      <c r="X867" s="60">
        <f>Ugovori_OPULJP3[[#This Row],[Privatni doprinos korisnika - HRK]]/7.5345</f>
        <v>0</v>
      </c>
      <c r="Y867" s="61">
        <v>920180</v>
      </c>
      <c r="Z867" s="62">
        <f>Ugovori_OPULJP3[[#This Row],[UKUPNI PRIHVATLJIVI IZDACI
TOTAL ELIGIBLE EXPENDITURE
= Bespovratna sredstva ukupno + doprinos korisnika
= Ukupni prihvatljivi troškovi
= Ukupna ugovorena vrijednost projekta HRK]]/7.5345</f>
        <v>122128.8738469706</v>
      </c>
      <c r="AA867" s="53" t="s">
        <v>37</v>
      </c>
      <c r="AB867" s="53" t="s">
        <v>34</v>
      </c>
      <c r="AC867" s="52" t="s">
        <v>3454</v>
      </c>
      <c r="AD867" s="52" t="s">
        <v>746</v>
      </c>
    </row>
    <row r="868" spans="1:30" ht="51" customHeight="1" x14ac:dyDescent="0.2">
      <c r="A868" s="50" t="s">
        <v>3455</v>
      </c>
      <c r="B868" s="51" t="s">
        <v>742</v>
      </c>
      <c r="C868" s="52" t="s">
        <v>743</v>
      </c>
      <c r="D868" s="52" t="s">
        <v>3110</v>
      </c>
      <c r="E868" s="66" t="s">
        <v>75</v>
      </c>
      <c r="F868" s="54" t="s">
        <v>3456</v>
      </c>
      <c r="G868" s="54" t="s">
        <v>274</v>
      </c>
      <c r="H868" s="56">
        <v>44000</v>
      </c>
      <c r="I868" s="56">
        <v>44511</v>
      </c>
      <c r="J868" s="57" t="str">
        <f>IF(Ugovori_OPULJP3[[#This Row],[DATUM ZAVRŠETKA OPERACIJE]]&gt;DATE(2024,12,31),"u provedbi","završen")</f>
        <v>završen</v>
      </c>
      <c r="K868" s="55" t="s">
        <v>93</v>
      </c>
      <c r="L868" s="55" t="s">
        <v>93</v>
      </c>
      <c r="M868" s="58">
        <v>0.85</v>
      </c>
      <c r="N868" s="58">
        <v>0.15</v>
      </c>
      <c r="O868" s="59">
        <f>Ugovori_OPULJP3[[#This Row],[Bespovratna sredstva - Ukupno (EU+Nac) HRK
= Ukupna ugovorena vrijednost bespovratnih sredstava]]*Ugovori_OPULJP3[[#This Row],[EU STOPA SUFINANCIRANJA %
EU CO-FINANCING RATE %]]</f>
        <v>468972.16599999997</v>
      </c>
      <c r="P868" s="60">
        <f>Ugovori_OPULJP3[[#This Row],[Bespovratna sredstva - EU dio - HRK]]/7.5345</f>
        <v>62243.302939810201</v>
      </c>
      <c r="Q868" s="59">
        <f>Ugovori_OPULJP3[[#This Row],[Bespovratna sredstva - Ukupno (EU+Nac) HRK
= Ukupna ugovorena vrijednost bespovratnih sredstava]]*Ugovori_OPULJP3[[#This Row],[STOPA NACIONALNOG SUFINANCIRANJA %]]</f>
        <v>82759.793999999994</v>
      </c>
      <c r="R868" s="60">
        <f>Ugovori_OPULJP3[[#This Row],[Bespovratna sredstva - Nacionalni dio - HRK]]/7.5345</f>
        <v>10984.112283495917</v>
      </c>
      <c r="S868" s="59">
        <v>551731.96</v>
      </c>
      <c r="T868" s="60">
        <f>Ugovori_OPULJP3[[#This Row],[Bespovratna sredstva - Ukupno (EU+Nac) HRK
= Ukupna ugovorena vrijednost bespovratnih sredstava]]/7.5345</f>
        <v>73227.415223306118</v>
      </c>
      <c r="U868" s="59">
        <v>0</v>
      </c>
      <c r="V868" s="60">
        <f>Ugovori_OPULJP3[[#This Row],[Javni doprinos korisnika - HRK]]/7.5345</f>
        <v>0</v>
      </c>
      <c r="W868" s="59">
        <v>0</v>
      </c>
      <c r="X868" s="60">
        <f>Ugovori_OPULJP3[[#This Row],[Privatni doprinos korisnika - HRK]]/7.5345</f>
        <v>0</v>
      </c>
      <c r="Y868" s="61">
        <v>551731.96</v>
      </c>
      <c r="Z868" s="62">
        <f>Ugovori_OPULJP3[[#This Row],[UKUPNI PRIHVATLJIVI IZDACI
TOTAL ELIGIBLE EXPENDITURE
= Bespovratna sredstva ukupno + doprinos korisnika
= Ukupni prihvatljivi troškovi
= Ukupna ugovorena vrijednost projekta HRK]]/7.5345</f>
        <v>73227.415223306118</v>
      </c>
      <c r="AA868" s="53" t="s">
        <v>37</v>
      </c>
      <c r="AB868" s="53" t="s">
        <v>34</v>
      </c>
      <c r="AC868" s="52" t="s">
        <v>3457</v>
      </c>
      <c r="AD868" s="52" t="s">
        <v>746</v>
      </c>
    </row>
    <row r="869" spans="1:30" ht="51" customHeight="1" x14ac:dyDescent="0.2">
      <c r="A869" s="50" t="s">
        <v>3458</v>
      </c>
      <c r="B869" s="51" t="s">
        <v>742</v>
      </c>
      <c r="C869" s="52" t="s">
        <v>743</v>
      </c>
      <c r="D869" s="52" t="s">
        <v>3110</v>
      </c>
      <c r="E869" s="66" t="s">
        <v>75</v>
      </c>
      <c r="F869" s="54" t="s">
        <v>3459</v>
      </c>
      <c r="G869" s="54" t="s">
        <v>3460</v>
      </c>
      <c r="H869" s="56">
        <v>44130</v>
      </c>
      <c r="I869" s="56">
        <v>44677</v>
      </c>
      <c r="J869" s="57" t="str">
        <f>IF(Ugovori_OPULJP3[[#This Row],[DATUM ZAVRŠETKA OPERACIJE]]&gt;DATE(2024,12,31),"u provedbi","završen")</f>
        <v>završen</v>
      </c>
      <c r="K869" s="55" t="s">
        <v>243</v>
      </c>
      <c r="L869" s="55" t="s">
        <v>243</v>
      </c>
      <c r="M869" s="58">
        <v>0.85</v>
      </c>
      <c r="N869" s="58">
        <v>0.15</v>
      </c>
      <c r="O869" s="59">
        <f>Ugovori_OPULJP3[[#This Row],[Bespovratna sredstva - Ukupno (EU+Nac) HRK
= Ukupna ugovorena vrijednost bespovratnih sredstava]]*Ugovori_OPULJP3[[#This Row],[EU STOPA SUFINANCIRANJA %
EU CO-FINANCING RATE %]]</f>
        <v>789356.75</v>
      </c>
      <c r="P869" s="60">
        <f>Ugovori_OPULJP3[[#This Row],[Bespovratna sredstva - EU dio - HRK]]/7.5345</f>
        <v>104765.64470104186</v>
      </c>
      <c r="Q869" s="59">
        <f>Ugovori_OPULJP3[[#This Row],[Bespovratna sredstva - Ukupno (EU+Nac) HRK
= Ukupna ugovorena vrijednost bespovratnih sredstava]]*Ugovori_OPULJP3[[#This Row],[STOPA NACIONALNOG SUFINANCIRANJA %]]</f>
        <v>139298.25</v>
      </c>
      <c r="R869" s="60">
        <f>Ugovori_OPULJP3[[#This Row],[Bespovratna sredstva - Nacionalni dio - HRK]]/7.5345</f>
        <v>18488.054947242683</v>
      </c>
      <c r="S869" s="59">
        <v>928655</v>
      </c>
      <c r="T869" s="60">
        <f>Ugovori_OPULJP3[[#This Row],[Bespovratna sredstva - Ukupno (EU+Nac) HRK
= Ukupna ugovorena vrijednost bespovratnih sredstava]]/7.5345</f>
        <v>123253.69964828456</v>
      </c>
      <c r="U869" s="59">
        <v>0</v>
      </c>
      <c r="V869" s="60">
        <f>Ugovori_OPULJP3[[#This Row],[Javni doprinos korisnika - HRK]]/7.5345</f>
        <v>0</v>
      </c>
      <c r="W869" s="59">
        <v>0</v>
      </c>
      <c r="X869" s="60">
        <f>Ugovori_OPULJP3[[#This Row],[Privatni doprinos korisnika - HRK]]/7.5345</f>
        <v>0</v>
      </c>
      <c r="Y869" s="61">
        <v>928655</v>
      </c>
      <c r="Z869" s="62">
        <f>Ugovori_OPULJP3[[#This Row],[UKUPNI PRIHVATLJIVI IZDACI
TOTAL ELIGIBLE EXPENDITURE
= Bespovratna sredstva ukupno + doprinos korisnika
= Ukupni prihvatljivi troškovi
= Ukupna ugovorena vrijednost projekta HRK]]/7.5345</f>
        <v>123253.69964828456</v>
      </c>
      <c r="AA869" s="53" t="s">
        <v>37</v>
      </c>
      <c r="AB869" s="53" t="s">
        <v>34</v>
      </c>
      <c r="AC869" s="52" t="s">
        <v>3461</v>
      </c>
      <c r="AD869" s="52" t="s">
        <v>746</v>
      </c>
    </row>
    <row r="870" spans="1:30" ht="51" customHeight="1" x14ac:dyDescent="0.2">
      <c r="A870" s="50" t="s">
        <v>3462</v>
      </c>
      <c r="B870" s="51" t="s">
        <v>742</v>
      </c>
      <c r="C870" s="52" t="s">
        <v>743</v>
      </c>
      <c r="D870" s="52" t="s">
        <v>3110</v>
      </c>
      <c r="E870" s="66" t="s">
        <v>75</v>
      </c>
      <c r="F870" s="54" t="s">
        <v>3463</v>
      </c>
      <c r="G870" s="54" t="s">
        <v>2681</v>
      </c>
      <c r="H870" s="56">
        <v>44000</v>
      </c>
      <c r="I870" s="56">
        <v>44548</v>
      </c>
      <c r="J870" s="57" t="str">
        <f>IF(Ugovori_OPULJP3[[#This Row],[DATUM ZAVRŠETKA OPERACIJE]]&gt;DATE(2024,12,31),"u provedbi","završen")</f>
        <v>završen</v>
      </c>
      <c r="K870" s="55" t="s">
        <v>93</v>
      </c>
      <c r="L870" s="55" t="s">
        <v>93</v>
      </c>
      <c r="M870" s="58">
        <v>0.85</v>
      </c>
      <c r="N870" s="58">
        <v>0.15</v>
      </c>
      <c r="O870" s="59">
        <f>Ugovori_OPULJP3[[#This Row],[Bespovratna sredstva - Ukupno (EU+Nac) HRK
= Ukupna ugovorena vrijednost bespovratnih sredstava]]*Ugovori_OPULJP3[[#This Row],[EU STOPA SUFINANCIRANJA %
EU CO-FINANCING RATE %]]</f>
        <v>390036.08299999998</v>
      </c>
      <c r="P870" s="60">
        <f>Ugovori_OPULJP3[[#This Row],[Bespovratna sredstva - EU dio - HRK]]/7.5345</f>
        <v>51766.68431880018</v>
      </c>
      <c r="Q870" s="59">
        <f>Ugovori_OPULJP3[[#This Row],[Bespovratna sredstva - Ukupno (EU+Nac) HRK
= Ukupna ugovorena vrijednost bespovratnih sredstava]]*Ugovori_OPULJP3[[#This Row],[STOPA NACIONALNOG SUFINANCIRANJA %]]</f>
        <v>68829.896999999997</v>
      </c>
      <c r="R870" s="60">
        <f>Ugovori_OPULJP3[[#This Row],[Bespovratna sredstva - Nacionalni dio - HRK]]/7.5345</f>
        <v>9135.2972327294428</v>
      </c>
      <c r="S870" s="59">
        <v>458865.98</v>
      </c>
      <c r="T870" s="60">
        <f>Ugovori_OPULJP3[[#This Row],[Bespovratna sredstva - Ukupno (EU+Nac) HRK
= Ukupna ugovorena vrijednost bespovratnih sredstava]]/7.5345</f>
        <v>60901.981551529621</v>
      </c>
      <c r="U870" s="59">
        <v>0</v>
      </c>
      <c r="V870" s="60">
        <f>Ugovori_OPULJP3[[#This Row],[Javni doprinos korisnika - HRK]]/7.5345</f>
        <v>0</v>
      </c>
      <c r="W870" s="59">
        <v>0</v>
      </c>
      <c r="X870" s="60">
        <f>Ugovori_OPULJP3[[#This Row],[Privatni doprinos korisnika - HRK]]/7.5345</f>
        <v>0</v>
      </c>
      <c r="Y870" s="61">
        <v>458865.98</v>
      </c>
      <c r="Z870" s="62">
        <f>Ugovori_OPULJP3[[#This Row],[UKUPNI PRIHVATLJIVI IZDACI
TOTAL ELIGIBLE EXPENDITURE
= Bespovratna sredstva ukupno + doprinos korisnika
= Ukupni prihvatljivi troškovi
= Ukupna ugovorena vrijednost projekta HRK]]/7.5345</f>
        <v>60901.981551529621</v>
      </c>
      <c r="AA870" s="53" t="s">
        <v>37</v>
      </c>
      <c r="AB870" s="53" t="s">
        <v>34</v>
      </c>
      <c r="AC870" s="52" t="s">
        <v>3464</v>
      </c>
      <c r="AD870" s="52" t="s">
        <v>746</v>
      </c>
    </row>
    <row r="871" spans="1:30" ht="51" customHeight="1" x14ac:dyDescent="0.2">
      <c r="A871" s="50" t="s">
        <v>3465</v>
      </c>
      <c r="B871" s="51" t="s">
        <v>742</v>
      </c>
      <c r="C871" s="52" t="s">
        <v>743</v>
      </c>
      <c r="D871" s="52" t="s">
        <v>3110</v>
      </c>
      <c r="E871" s="66" t="s">
        <v>75</v>
      </c>
      <c r="F871" s="54" t="s">
        <v>3466</v>
      </c>
      <c r="G871" s="54" t="s">
        <v>3467</v>
      </c>
      <c r="H871" s="56">
        <v>44000</v>
      </c>
      <c r="I871" s="56">
        <v>44548</v>
      </c>
      <c r="J871" s="57" t="str">
        <f>IF(Ugovori_OPULJP3[[#This Row],[DATUM ZAVRŠETKA OPERACIJE]]&gt;DATE(2024,12,31),"u provedbi","završen")</f>
        <v>završen</v>
      </c>
      <c r="K871" s="55" t="s">
        <v>172</v>
      </c>
      <c r="L871" s="55" t="s">
        <v>172</v>
      </c>
      <c r="M871" s="58">
        <v>0.85</v>
      </c>
      <c r="N871" s="58">
        <v>0.15</v>
      </c>
      <c r="O871" s="59">
        <f>Ugovori_OPULJP3[[#This Row],[Bespovratna sredstva - Ukupno (EU+Nac) HRK
= Ukupna ugovorena vrijednost bespovratnih sredstava]]*Ugovori_OPULJP3[[#This Row],[EU STOPA SUFINANCIRANJA %
EU CO-FINANCING RATE %]]</f>
        <v>787142.5</v>
      </c>
      <c r="P871" s="60">
        <f>Ugovori_OPULJP3[[#This Row],[Bespovratna sredstva - EU dio - HRK]]/7.5345</f>
        <v>104471.76322250978</v>
      </c>
      <c r="Q871" s="59">
        <f>Ugovori_OPULJP3[[#This Row],[Bespovratna sredstva - Ukupno (EU+Nac) HRK
= Ukupna ugovorena vrijednost bespovratnih sredstava]]*Ugovori_OPULJP3[[#This Row],[STOPA NACIONALNOG SUFINANCIRANJA %]]</f>
        <v>138907.5</v>
      </c>
      <c r="R871" s="60">
        <f>Ugovori_OPULJP3[[#This Row],[Bespovratna sredstva - Nacionalni dio - HRK]]/7.5345</f>
        <v>18436.193509854667</v>
      </c>
      <c r="S871" s="59">
        <v>926050</v>
      </c>
      <c r="T871" s="60">
        <f>Ugovori_OPULJP3[[#This Row],[Bespovratna sredstva - Ukupno (EU+Nac) HRK
= Ukupna ugovorena vrijednost bespovratnih sredstava]]/7.5345</f>
        <v>122907.95673236444</v>
      </c>
      <c r="U871" s="59">
        <v>0</v>
      </c>
      <c r="V871" s="60">
        <f>Ugovori_OPULJP3[[#This Row],[Javni doprinos korisnika - HRK]]/7.5345</f>
        <v>0</v>
      </c>
      <c r="W871" s="59">
        <v>0</v>
      </c>
      <c r="X871" s="60">
        <f>Ugovori_OPULJP3[[#This Row],[Privatni doprinos korisnika - HRK]]/7.5345</f>
        <v>0</v>
      </c>
      <c r="Y871" s="61">
        <v>926050</v>
      </c>
      <c r="Z871" s="62">
        <f>Ugovori_OPULJP3[[#This Row],[UKUPNI PRIHVATLJIVI IZDACI
TOTAL ELIGIBLE EXPENDITURE
= Bespovratna sredstva ukupno + doprinos korisnika
= Ukupni prihvatljivi troškovi
= Ukupna ugovorena vrijednost projekta HRK]]/7.5345</f>
        <v>122907.95673236444</v>
      </c>
      <c r="AA871" s="53" t="s">
        <v>37</v>
      </c>
      <c r="AB871" s="53" t="s">
        <v>34</v>
      </c>
      <c r="AC871" s="52" t="s">
        <v>3468</v>
      </c>
      <c r="AD871" s="52" t="s">
        <v>746</v>
      </c>
    </row>
    <row r="872" spans="1:30" ht="51" customHeight="1" x14ac:dyDescent="0.2">
      <c r="A872" s="50" t="s">
        <v>3469</v>
      </c>
      <c r="B872" s="51" t="s">
        <v>742</v>
      </c>
      <c r="C872" s="52" t="s">
        <v>743</v>
      </c>
      <c r="D872" s="52" t="s">
        <v>3110</v>
      </c>
      <c r="E872" s="66" t="s">
        <v>75</v>
      </c>
      <c r="F872" s="54" t="s">
        <v>3470</v>
      </c>
      <c r="G872" s="54" t="s">
        <v>3471</v>
      </c>
      <c r="H872" s="56">
        <v>44000</v>
      </c>
      <c r="I872" s="56">
        <v>44487</v>
      </c>
      <c r="J872" s="57" t="str">
        <f>IF(Ugovori_OPULJP3[[#This Row],[DATUM ZAVRŠETKA OPERACIJE]]&gt;DATE(2024,12,31),"u provedbi","završen")</f>
        <v>završen</v>
      </c>
      <c r="K872" s="55" t="s">
        <v>93</v>
      </c>
      <c r="L872" s="55" t="s">
        <v>93</v>
      </c>
      <c r="M872" s="58">
        <v>0.85</v>
      </c>
      <c r="N872" s="58">
        <v>0.15</v>
      </c>
      <c r="O872" s="59">
        <f>Ugovori_OPULJP3[[#This Row],[Bespovratna sredstva - Ukupno (EU+Nac) HRK
= Ukupna ugovorena vrijednost bespovratnih sredstava]]*Ugovori_OPULJP3[[#This Row],[EU STOPA SUFINANCIRANJA %
EU CO-FINANCING RATE %]]</f>
        <v>789352.5</v>
      </c>
      <c r="P872" s="60">
        <f>Ugovori_OPULJP3[[#This Row],[Bespovratna sredstva - EU dio - HRK]]/7.5345</f>
        <v>104765.0806291061</v>
      </c>
      <c r="Q872" s="59">
        <f>Ugovori_OPULJP3[[#This Row],[Bespovratna sredstva - Ukupno (EU+Nac) HRK
= Ukupna ugovorena vrijednost bespovratnih sredstava]]*Ugovori_OPULJP3[[#This Row],[STOPA NACIONALNOG SUFINANCIRANJA %]]</f>
        <v>139297.5</v>
      </c>
      <c r="R872" s="60">
        <f>Ugovori_OPULJP3[[#This Row],[Bespovratna sredstva - Nacionalni dio - HRK]]/7.5345</f>
        <v>18487.95540513637</v>
      </c>
      <c r="S872" s="59">
        <v>928650</v>
      </c>
      <c r="T872" s="60">
        <f>Ugovori_OPULJP3[[#This Row],[Bespovratna sredstva - Ukupno (EU+Nac) HRK
= Ukupna ugovorena vrijednost bespovratnih sredstava]]/7.5345</f>
        <v>123253.03603424248</v>
      </c>
      <c r="U872" s="59">
        <v>0</v>
      </c>
      <c r="V872" s="60">
        <f>Ugovori_OPULJP3[[#This Row],[Javni doprinos korisnika - HRK]]/7.5345</f>
        <v>0</v>
      </c>
      <c r="W872" s="59">
        <v>0</v>
      </c>
      <c r="X872" s="60">
        <f>Ugovori_OPULJP3[[#This Row],[Privatni doprinos korisnika - HRK]]/7.5345</f>
        <v>0</v>
      </c>
      <c r="Y872" s="61">
        <v>928650</v>
      </c>
      <c r="Z872" s="62">
        <f>Ugovori_OPULJP3[[#This Row],[UKUPNI PRIHVATLJIVI IZDACI
TOTAL ELIGIBLE EXPENDITURE
= Bespovratna sredstva ukupno + doprinos korisnika
= Ukupni prihvatljivi troškovi
= Ukupna ugovorena vrijednost projekta HRK]]/7.5345</f>
        <v>123253.03603424248</v>
      </c>
      <c r="AA872" s="53" t="s">
        <v>37</v>
      </c>
      <c r="AB872" s="53" t="s">
        <v>34</v>
      </c>
      <c r="AC872" s="52" t="s">
        <v>3472</v>
      </c>
      <c r="AD872" s="52" t="s">
        <v>746</v>
      </c>
    </row>
    <row r="873" spans="1:30" ht="51" customHeight="1" x14ac:dyDescent="0.2">
      <c r="A873" s="50" t="s">
        <v>3473</v>
      </c>
      <c r="B873" s="51" t="s">
        <v>742</v>
      </c>
      <c r="C873" s="52" t="s">
        <v>743</v>
      </c>
      <c r="D873" s="52" t="s">
        <v>3110</v>
      </c>
      <c r="E873" s="66" t="s">
        <v>75</v>
      </c>
      <c r="F873" s="54" t="s">
        <v>3474</v>
      </c>
      <c r="G873" s="54" t="s">
        <v>3475</v>
      </c>
      <c r="H873" s="56">
        <v>44000</v>
      </c>
      <c r="I873" s="56">
        <v>44487</v>
      </c>
      <c r="J873" s="57" t="str">
        <f>IF(Ugovori_OPULJP3[[#This Row],[DATUM ZAVRŠETKA OPERACIJE]]&gt;DATE(2024,12,31),"u provedbi","završen")</f>
        <v>završen</v>
      </c>
      <c r="K873" s="55" t="s">
        <v>93</v>
      </c>
      <c r="L873" s="55" t="s">
        <v>93</v>
      </c>
      <c r="M873" s="58">
        <v>0.85</v>
      </c>
      <c r="N873" s="58">
        <v>0.15</v>
      </c>
      <c r="O873" s="59">
        <f>Ugovori_OPULJP3[[#This Row],[Bespovratna sredstva - Ukupno (EU+Nac) HRK
= Ukupna ugovorena vrijednost bespovratnih sredstava]]*Ugovori_OPULJP3[[#This Row],[EU STOPA SUFINANCIRANJA %
EU CO-FINANCING RATE %]]</f>
        <v>4369255</v>
      </c>
      <c r="P873" s="60">
        <f>Ugovori_OPULJP3[[#This Row],[Bespovratna sredstva - EU dio - HRK]]/7.5345</f>
        <v>579899.79427964694</v>
      </c>
      <c r="Q873" s="59">
        <f>Ugovori_OPULJP3[[#This Row],[Bespovratna sredstva - Ukupno (EU+Nac) HRK
= Ukupna ugovorena vrijednost bespovratnih sredstava]]*Ugovori_OPULJP3[[#This Row],[STOPA NACIONALNOG SUFINANCIRANJA %]]</f>
        <v>771045</v>
      </c>
      <c r="R873" s="60">
        <f>Ugovori_OPULJP3[[#This Row],[Bespovratna sredstva - Nacionalni dio - HRK]]/7.5345</f>
        <v>102335.25781405534</v>
      </c>
      <c r="S873" s="59">
        <v>5140300</v>
      </c>
      <c r="T873" s="60">
        <f>Ugovori_OPULJP3[[#This Row],[Bespovratna sredstva - Ukupno (EU+Nac) HRK
= Ukupna ugovorena vrijednost bespovratnih sredstava]]/7.5345</f>
        <v>682235.05209370225</v>
      </c>
      <c r="U873" s="59">
        <v>0</v>
      </c>
      <c r="V873" s="60">
        <f>Ugovori_OPULJP3[[#This Row],[Javni doprinos korisnika - HRK]]/7.5345</f>
        <v>0</v>
      </c>
      <c r="W873" s="59">
        <v>0</v>
      </c>
      <c r="X873" s="60">
        <f>Ugovori_OPULJP3[[#This Row],[Privatni doprinos korisnika - HRK]]/7.5345</f>
        <v>0</v>
      </c>
      <c r="Y873" s="61">
        <v>5140300</v>
      </c>
      <c r="Z873" s="62">
        <f>Ugovori_OPULJP3[[#This Row],[UKUPNI PRIHVATLJIVI IZDACI
TOTAL ELIGIBLE EXPENDITURE
= Bespovratna sredstva ukupno + doprinos korisnika
= Ukupni prihvatljivi troškovi
= Ukupna ugovorena vrijednost projekta HRK]]/7.5345</f>
        <v>682235.05209370225</v>
      </c>
      <c r="AA873" s="53" t="s">
        <v>37</v>
      </c>
      <c r="AB873" s="53" t="s">
        <v>34</v>
      </c>
      <c r="AC873" s="52" t="s">
        <v>3476</v>
      </c>
      <c r="AD873" s="52" t="s">
        <v>746</v>
      </c>
    </row>
    <row r="874" spans="1:30" ht="51" customHeight="1" x14ac:dyDescent="0.2">
      <c r="A874" s="50" t="s">
        <v>3477</v>
      </c>
      <c r="B874" s="51" t="s">
        <v>742</v>
      </c>
      <c r="C874" s="52" t="s">
        <v>743</v>
      </c>
      <c r="D874" s="52" t="s">
        <v>3110</v>
      </c>
      <c r="E874" s="66" t="s">
        <v>75</v>
      </c>
      <c r="F874" s="54" t="s">
        <v>3478</v>
      </c>
      <c r="G874" s="54" t="s">
        <v>1174</v>
      </c>
      <c r="H874" s="56">
        <v>44000</v>
      </c>
      <c r="I874" s="56">
        <v>44548</v>
      </c>
      <c r="J874" s="57" t="str">
        <f>IF(Ugovori_OPULJP3[[#This Row],[DATUM ZAVRŠETKA OPERACIJE]]&gt;DATE(2024,12,31),"u provedbi","završen")</f>
        <v>završen</v>
      </c>
      <c r="K874" s="55" t="s">
        <v>332</v>
      </c>
      <c r="L874" s="55" t="s">
        <v>332</v>
      </c>
      <c r="M874" s="58">
        <v>0.85</v>
      </c>
      <c r="N874" s="58">
        <v>0.15</v>
      </c>
      <c r="O874" s="59">
        <f>Ugovori_OPULJP3[[#This Row],[Bespovratna sredstva - Ukupno (EU+Nac) HRK
= Ukupna ugovorena vrijednost bespovratnih sredstava]]*Ugovori_OPULJP3[[#This Row],[EU STOPA SUFINANCIRANJA %
EU CO-FINANCING RATE %]]</f>
        <v>2762755</v>
      </c>
      <c r="P874" s="60">
        <f>Ugovori_OPULJP3[[#This Row],[Bespovratna sredstva - EU dio - HRK]]/7.5345</f>
        <v>366680.60256155016</v>
      </c>
      <c r="Q874" s="59">
        <f>Ugovori_OPULJP3[[#This Row],[Bespovratna sredstva - Ukupno (EU+Nac) HRK
= Ukupna ugovorena vrijednost bespovratnih sredstava]]*Ugovori_OPULJP3[[#This Row],[STOPA NACIONALNOG SUFINANCIRANJA %]]</f>
        <v>487545</v>
      </c>
      <c r="R874" s="60">
        <f>Ugovori_OPULJP3[[#This Row],[Bespovratna sredstva - Nacionalni dio - HRK]]/7.5345</f>
        <v>64708.341628508853</v>
      </c>
      <c r="S874" s="59">
        <v>3250300</v>
      </c>
      <c r="T874" s="60">
        <f>Ugovori_OPULJP3[[#This Row],[Bespovratna sredstva - Ukupno (EU+Nac) HRK
= Ukupna ugovorena vrijednost bespovratnih sredstava]]/7.5345</f>
        <v>431388.94419005903</v>
      </c>
      <c r="U874" s="59">
        <v>0</v>
      </c>
      <c r="V874" s="60">
        <f>Ugovori_OPULJP3[[#This Row],[Javni doprinos korisnika - HRK]]/7.5345</f>
        <v>0</v>
      </c>
      <c r="W874" s="59">
        <v>0</v>
      </c>
      <c r="X874" s="60">
        <f>Ugovori_OPULJP3[[#This Row],[Privatni doprinos korisnika - HRK]]/7.5345</f>
        <v>0</v>
      </c>
      <c r="Y874" s="61">
        <v>3250300</v>
      </c>
      <c r="Z874" s="62">
        <f>Ugovori_OPULJP3[[#This Row],[UKUPNI PRIHVATLJIVI IZDACI
TOTAL ELIGIBLE EXPENDITURE
= Bespovratna sredstva ukupno + doprinos korisnika
= Ukupni prihvatljivi troškovi
= Ukupna ugovorena vrijednost projekta HRK]]/7.5345</f>
        <v>431388.94419005903</v>
      </c>
      <c r="AA874" s="53" t="s">
        <v>37</v>
      </c>
      <c r="AB874" s="53" t="s">
        <v>34</v>
      </c>
      <c r="AC874" s="52" t="s">
        <v>3479</v>
      </c>
      <c r="AD874" s="52" t="s">
        <v>746</v>
      </c>
    </row>
    <row r="875" spans="1:30" ht="51" customHeight="1" x14ac:dyDescent="0.2">
      <c r="A875" s="50" t="s">
        <v>3480</v>
      </c>
      <c r="B875" s="51" t="s">
        <v>742</v>
      </c>
      <c r="C875" s="52" t="s">
        <v>743</v>
      </c>
      <c r="D875" s="52" t="s">
        <v>3110</v>
      </c>
      <c r="E875" s="66" t="s">
        <v>75</v>
      </c>
      <c r="F875" s="54" t="s">
        <v>3481</v>
      </c>
      <c r="G875" s="54" t="s">
        <v>1233</v>
      </c>
      <c r="H875" s="56">
        <v>44032</v>
      </c>
      <c r="I875" s="56">
        <v>44581</v>
      </c>
      <c r="J875" s="57" t="str">
        <f>IF(Ugovori_OPULJP3[[#This Row],[DATUM ZAVRŠETKA OPERACIJE]]&gt;DATE(2024,12,31),"u provedbi","završen")</f>
        <v>završen</v>
      </c>
      <c r="K875" s="55" t="s">
        <v>332</v>
      </c>
      <c r="L875" s="55" t="s">
        <v>332</v>
      </c>
      <c r="M875" s="58">
        <v>0.85</v>
      </c>
      <c r="N875" s="58">
        <v>0.15</v>
      </c>
      <c r="O875" s="59">
        <f>Ugovori_OPULJP3[[#This Row],[Bespovratna sredstva - Ukupno (EU+Nac) HRK
= Ukupna ugovorena vrijednost bespovratnih sredstava]]*Ugovori_OPULJP3[[#This Row],[EU STOPA SUFINANCIRANJA %
EU CO-FINANCING RATE %]]</f>
        <v>2275960</v>
      </c>
      <c r="P875" s="60">
        <f>Ugovori_OPULJP3[[#This Row],[Bespovratna sredstva - EU dio - HRK]]/7.5345</f>
        <v>302071.80303935229</v>
      </c>
      <c r="Q875" s="59">
        <f>Ugovori_OPULJP3[[#This Row],[Bespovratna sredstva - Ukupno (EU+Nac) HRK
= Ukupna ugovorena vrijednost bespovratnih sredstava]]*Ugovori_OPULJP3[[#This Row],[STOPA NACIONALNOG SUFINANCIRANJA %]]</f>
        <v>401640</v>
      </c>
      <c r="R875" s="60">
        <f>Ugovori_OPULJP3[[#This Row],[Bespovratna sredstva - Nacionalni dio - HRK]]/7.5345</f>
        <v>53306.788771650405</v>
      </c>
      <c r="S875" s="59">
        <v>2677600</v>
      </c>
      <c r="T875" s="60">
        <f>Ugovori_OPULJP3[[#This Row],[Bespovratna sredstva - Ukupno (EU+Nac) HRK
= Ukupna ugovorena vrijednost bespovratnih sredstava]]/7.5345</f>
        <v>355378.5918110027</v>
      </c>
      <c r="U875" s="59">
        <v>0</v>
      </c>
      <c r="V875" s="60">
        <f>Ugovori_OPULJP3[[#This Row],[Javni doprinos korisnika - HRK]]/7.5345</f>
        <v>0</v>
      </c>
      <c r="W875" s="59">
        <v>0</v>
      </c>
      <c r="X875" s="60">
        <f>Ugovori_OPULJP3[[#This Row],[Privatni doprinos korisnika - HRK]]/7.5345</f>
        <v>0</v>
      </c>
      <c r="Y875" s="61">
        <v>2677600</v>
      </c>
      <c r="Z875" s="62">
        <f>Ugovori_OPULJP3[[#This Row],[UKUPNI PRIHVATLJIVI IZDACI
TOTAL ELIGIBLE EXPENDITURE
= Bespovratna sredstva ukupno + doprinos korisnika
= Ukupni prihvatljivi troškovi
= Ukupna ugovorena vrijednost projekta HRK]]/7.5345</f>
        <v>355378.5918110027</v>
      </c>
      <c r="AA875" s="53" t="s">
        <v>37</v>
      </c>
      <c r="AB875" s="53" t="s">
        <v>34</v>
      </c>
      <c r="AC875" s="52" t="s">
        <v>3482</v>
      </c>
      <c r="AD875" s="52" t="s">
        <v>746</v>
      </c>
    </row>
    <row r="876" spans="1:30" ht="51" customHeight="1" x14ac:dyDescent="0.2">
      <c r="A876" s="50" t="s">
        <v>3483</v>
      </c>
      <c r="B876" s="51" t="s">
        <v>742</v>
      </c>
      <c r="C876" s="52" t="s">
        <v>743</v>
      </c>
      <c r="D876" s="52" t="s">
        <v>3110</v>
      </c>
      <c r="E876" s="66" t="s">
        <v>75</v>
      </c>
      <c r="F876" s="54" t="s">
        <v>3484</v>
      </c>
      <c r="G876" s="54" t="s">
        <v>1309</v>
      </c>
      <c r="H876" s="56">
        <v>44000</v>
      </c>
      <c r="I876" s="56">
        <v>44487</v>
      </c>
      <c r="J876" s="57" t="str">
        <f>IF(Ugovori_OPULJP3[[#This Row],[DATUM ZAVRŠETKA OPERACIJE]]&gt;DATE(2024,12,31),"u provedbi","završen")</f>
        <v>završen</v>
      </c>
      <c r="K876" s="55" t="s">
        <v>93</v>
      </c>
      <c r="L876" s="55" t="s">
        <v>93</v>
      </c>
      <c r="M876" s="58">
        <v>0.85</v>
      </c>
      <c r="N876" s="58">
        <v>0.15</v>
      </c>
      <c r="O876" s="59">
        <f>Ugovori_OPULJP3[[#This Row],[Bespovratna sredstva - Ukupno (EU+Nac) HRK
= Ukupna ugovorena vrijednost bespovratnih sredstava]]*Ugovori_OPULJP3[[#This Row],[EU STOPA SUFINANCIRANJA %
EU CO-FINANCING RATE %]]</f>
        <v>1176400</v>
      </c>
      <c r="P876" s="60">
        <f>Ugovori_OPULJP3[[#This Row],[Bespovratna sredstva - EU dio - HRK]]/7.5345</f>
        <v>156135.11181896608</v>
      </c>
      <c r="Q876" s="59">
        <f>Ugovori_OPULJP3[[#This Row],[Bespovratna sredstva - Ukupno (EU+Nac) HRK
= Ukupna ugovorena vrijednost bespovratnih sredstava]]*Ugovori_OPULJP3[[#This Row],[STOPA NACIONALNOG SUFINANCIRANJA %]]</f>
        <v>207600</v>
      </c>
      <c r="R876" s="60">
        <f>Ugovori_OPULJP3[[#This Row],[Bespovratna sredstva - Nacionalni dio - HRK]]/7.5345</f>
        <v>27553.255026876366</v>
      </c>
      <c r="S876" s="59">
        <v>1384000</v>
      </c>
      <c r="T876" s="60">
        <f>Ugovori_OPULJP3[[#This Row],[Bespovratna sredstva - Ukupno (EU+Nac) HRK
= Ukupna ugovorena vrijednost bespovratnih sredstava]]/7.5345</f>
        <v>183688.36684584245</v>
      </c>
      <c r="U876" s="59">
        <v>0</v>
      </c>
      <c r="V876" s="60">
        <f>Ugovori_OPULJP3[[#This Row],[Javni doprinos korisnika - HRK]]/7.5345</f>
        <v>0</v>
      </c>
      <c r="W876" s="59">
        <v>0</v>
      </c>
      <c r="X876" s="60">
        <f>Ugovori_OPULJP3[[#This Row],[Privatni doprinos korisnika - HRK]]/7.5345</f>
        <v>0</v>
      </c>
      <c r="Y876" s="61">
        <v>1384000</v>
      </c>
      <c r="Z876" s="62">
        <f>Ugovori_OPULJP3[[#This Row],[UKUPNI PRIHVATLJIVI IZDACI
TOTAL ELIGIBLE EXPENDITURE
= Bespovratna sredstva ukupno + doprinos korisnika
= Ukupni prihvatljivi troškovi
= Ukupna ugovorena vrijednost projekta HRK]]/7.5345</f>
        <v>183688.36684584245</v>
      </c>
      <c r="AA876" s="53" t="s">
        <v>37</v>
      </c>
      <c r="AB876" s="53" t="s">
        <v>34</v>
      </c>
      <c r="AC876" s="52" t="s">
        <v>3485</v>
      </c>
      <c r="AD876" s="52" t="s">
        <v>746</v>
      </c>
    </row>
    <row r="877" spans="1:30" ht="51" customHeight="1" x14ac:dyDescent="0.2">
      <c r="A877" s="50" t="s">
        <v>3486</v>
      </c>
      <c r="B877" s="51" t="s">
        <v>742</v>
      </c>
      <c r="C877" s="52" t="s">
        <v>743</v>
      </c>
      <c r="D877" s="52" t="s">
        <v>3110</v>
      </c>
      <c r="E877" s="66" t="s">
        <v>75</v>
      </c>
      <c r="F877" s="54" t="s">
        <v>3487</v>
      </c>
      <c r="G877" s="54" t="s">
        <v>3488</v>
      </c>
      <c r="H877" s="56">
        <v>44109</v>
      </c>
      <c r="I877" s="56">
        <v>44566</v>
      </c>
      <c r="J877" s="57" t="str">
        <f>IF(Ugovori_OPULJP3[[#This Row],[DATUM ZAVRŠETKA OPERACIJE]]&gt;DATE(2024,12,31),"u provedbi","završen")</f>
        <v>završen</v>
      </c>
      <c r="K877" s="55" t="s">
        <v>93</v>
      </c>
      <c r="L877" s="55" t="s">
        <v>93</v>
      </c>
      <c r="M877" s="58">
        <v>0.85</v>
      </c>
      <c r="N877" s="58">
        <v>0.15</v>
      </c>
      <c r="O877" s="59">
        <f>Ugovori_OPULJP3[[#This Row],[Bespovratna sredstva - Ukupno (EU+Nac) HRK
= Ukupna ugovorena vrijednost bespovratnih sredstava]]*Ugovori_OPULJP3[[#This Row],[EU STOPA SUFINANCIRANJA %
EU CO-FINANCING RATE %]]</f>
        <v>789310</v>
      </c>
      <c r="P877" s="60">
        <f>Ugovori_OPULJP3[[#This Row],[Bespovratna sredstva - EU dio - HRK]]/7.5345</f>
        <v>104759.43990974849</v>
      </c>
      <c r="Q877" s="59">
        <f>Ugovori_OPULJP3[[#This Row],[Bespovratna sredstva - Ukupno (EU+Nac) HRK
= Ukupna ugovorena vrijednost bespovratnih sredstava]]*Ugovori_OPULJP3[[#This Row],[STOPA NACIONALNOG SUFINANCIRANJA %]]</f>
        <v>139290</v>
      </c>
      <c r="R877" s="60">
        <f>Ugovori_OPULJP3[[#This Row],[Bespovratna sredstva - Nacionalni dio - HRK]]/7.5345</f>
        <v>18486.959984073263</v>
      </c>
      <c r="S877" s="59">
        <v>928600</v>
      </c>
      <c r="T877" s="60">
        <f>Ugovori_OPULJP3[[#This Row],[Bespovratna sredstva - Ukupno (EU+Nac) HRK
= Ukupna ugovorena vrijednost bespovratnih sredstava]]/7.5345</f>
        <v>123246.39989382174</v>
      </c>
      <c r="U877" s="59">
        <v>0</v>
      </c>
      <c r="V877" s="60">
        <f>Ugovori_OPULJP3[[#This Row],[Javni doprinos korisnika - HRK]]/7.5345</f>
        <v>0</v>
      </c>
      <c r="W877" s="59">
        <v>0</v>
      </c>
      <c r="X877" s="60">
        <f>Ugovori_OPULJP3[[#This Row],[Privatni doprinos korisnika - HRK]]/7.5345</f>
        <v>0</v>
      </c>
      <c r="Y877" s="61">
        <v>928600</v>
      </c>
      <c r="Z877" s="62">
        <f>Ugovori_OPULJP3[[#This Row],[UKUPNI PRIHVATLJIVI IZDACI
TOTAL ELIGIBLE EXPENDITURE
= Bespovratna sredstva ukupno + doprinos korisnika
= Ukupni prihvatljivi troškovi
= Ukupna ugovorena vrijednost projekta HRK]]/7.5345</f>
        <v>123246.39989382174</v>
      </c>
      <c r="AA877" s="53" t="s">
        <v>37</v>
      </c>
      <c r="AB877" s="53" t="s">
        <v>34</v>
      </c>
      <c r="AC877" s="52" t="s">
        <v>3489</v>
      </c>
      <c r="AD877" s="52" t="s">
        <v>746</v>
      </c>
    </row>
    <row r="878" spans="1:30" ht="51" customHeight="1" x14ac:dyDescent="0.2">
      <c r="A878" s="50" t="s">
        <v>3490</v>
      </c>
      <c r="B878" s="51" t="s">
        <v>742</v>
      </c>
      <c r="C878" s="52" t="s">
        <v>743</v>
      </c>
      <c r="D878" s="52" t="s">
        <v>3110</v>
      </c>
      <c r="E878" s="66" t="s">
        <v>75</v>
      </c>
      <c r="F878" s="71" t="s">
        <v>3491</v>
      </c>
      <c r="G878" s="54" t="s">
        <v>912</v>
      </c>
      <c r="H878" s="56">
        <v>44036</v>
      </c>
      <c r="I878" s="56">
        <v>44493</v>
      </c>
      <c r="J878" s="57" t="str">
        <f>IF(Ugovori_OPULJP3[[#This Row],[DATUM ZAVRŠETKA OPERACIJE]]&gt;DATE(2024,12,31),"u provedbi","završen")</f>
        <v>završen</v>
      </c>
      <c r="K878" s="55" t="s">
        <v>593</v>
      </c>
      <c r="L878" s="55" t="s">
        <v>593</v>
      </c>
      <c r="M878" s="58">
        <v>0.85</v>
      </c>
      <c r="N878" s="58">
        <v>0.15</v>
      </c>
      <c r="O878" s="59">
        <f>Ugovori_OPULJP3[[#This Row],[Bespovratna sredstva - Ukupno (EU+Nac) HRK
= Ukupna ugovorena vrijednost bespovratnih sredstava]]*Ugovori_OPULJP3[[#This Row],[EU STOPA SUFINANCIRANJA %
EU CO-FINANCING RATE %]]</f>
        <v>742900</v>
      </c>
      <c r="P878" s="60">
        <f>Ugovori_OPULJP3[[#This Row],[Bespovratna sredstva - EU dio - HRK]]/7.5345</f>
        <v>98599.774371225692</v>
      </c>
      <c r="Q878" s="59">
        <f>Ugovori_OPULJP3[[#This Row],[Bespovratna sredstva - Ukupno (EU+Nac) HRK
= Ukupna ugovorena vrijednost bespovratnih sredstava]]*Ugovori_OPULJP3[[#This Row],[STOPA NACIONALNOG SUFINANCIRANJA %]]</f>
        <v>131100</v>
      </c>
      <c r="R878" s="60">
        <f>Ugovori_OPULJP3[[#This Row],[Bespovratna sredstva - Nacionalni dio - HRK]]/7.5345</f>
        <v>17399.960183157476</v>
      </c>
      <c r="S878" s="59">
        <v>874000</v>
      </c>
      <c r="T878" s="60">
        <f>Ugovori_OPULJP3[[#This Row],[Bespovratna sredstva - Ukupno (EU+Nac) HRK
= Ukupna ugovorena vrijednost bespovratnih sredstava]]/7.5345</f>
        <v>115999.73455438316</v>
      </c>
      <c r="U878" s="59">
        <v>0</v>
      </c>
      <c r="V878" s="60">
        <f>Ugovori_OPULJP3[[#This Row],[Javni doprinos korisnika - HRK]]/7.5345</f>
        <v>0</v>
      </c>
      <c r="W878" s="59">
        <v>0</v>
      </c>
      <c r="X878" s="60">
        <f>Ugovori_OPULJP3[[#This Row],[Privatni doprinos korisnika - HRK]]/7.5345</f>
        <v>0</v>
      </c>
      <c r="Y878" s="61">
        <v>874000</v>
      </c>
      <c r="Z878" s="62">
        <f>Ugovori_OPULJP3[[#This Row],[UKUPNI PRIHVATLJIVI IZDACI
TOTAL ELIGIBLE EXPENDITURE
= Bespovratna sredstva ukupno + doprinos korisnika
= Ukupni prihvatljivi troškovi
= Ukupna ugovorena vrijednost projekta HRK]]/7.5345</f>
        <v>115999.73455438316</v>
      </c>
      <c r="AA878" s="53" t="s">
        <v>37</v>
      </c>
      <c r="AB878" s="53" t="s">
        <v>34</v>
      </c>
      <c r="AC878" s="52" t="s">
        <v>3492</v>
      </c>
      <c r="AD878" s="52" t="s">
        <v>746</v>
      </c>
    </row>
    <row r="879" spans="1:30" ht="51" customHeight="1" x14ac:dyDescent="0.2">
      <c r="A879" s="50" t="s">
        <v>3493</v>
      </c>
      <c r="B879" s="51" t="s">
        <v>742</v>
      </c>
      <c r="C879" s="52" t="s">
        <v>743</v>
      </c>
      <c r="D879" s="52" t="s">
        <v>3110</v>
      </c>
      <c r="E879" s="66" t="s">
        <v>75</v>
      </c>
      <c r="F879" s="54" t="s">
        <v>3494</v>
      </c>
      <c r="G879" s="54" t="s">
        <v>3495</v>
      </c>
      <c r="H879" s="56">
        <v>44133</v>
      </c>
      <c r="I879" s="56">
        <v>44680</v>
      </c>
      <c r="J879" s="57" t="str">
        <f>IF(Ugovori_OPULJP3[[#This Row],[DATUM ZAVRŠETKA OPERACIJE]]&gt;DATE(2024,12,31),"u provedbi","završen")</f>
        <v>završen</v>
      </c>
      <c r="K879" s="55" t="s">
        <v>891</v>
      </c>
      <c r="L879" s="55" t="s">
        <v>36</v>
      </c>
      <c r="M879" s="58">
        <v>0.85</v>
      </c>
      <c r="N879" s="58">
        <v>0.15</v>
      </c>
      <c r="O879" s="59">
        <f>Ugovori_OPULJP3[[#This Row],[Bespovratna sredstva - Ukupno (EU+Nac) HRK
= Ukupna ugovorena vrijednost bespovratnih sredstava]]*Ugovori_OPULJP3[[#This Row],[EU STOPA SUFINANCIRANJA %
EU CO-FINANCING RATE %]]</f>
        <v>394680.41500000004</v>
      </c>
      <c r="P879" s="60">
        <f>Ugovori_OPULJP3[[#This Row],[Bespovratna sredstva - EU dio - HRK]]/7.5345</f>
        <v>52383.093105050102</v>
      </c>
      <c r="Q879" s="59">
        <f>Ugovori_OPULJP3[[#This Row],[Bespovratna sredstva - Ukupno (EU+Nac) HRK
= Ukupna ugovorena vrijednost bespovratnih sredstava]]*Ugovori_OPULJP3[[#This Row],[STOPA NACIONALNOG SUFINANCIRANJA %]]</f>
        <v>69649.485000000001</v>
      </c>
      <c r="R879" s="60">
        <f>Ugovori_OPULJP3[[#This Row],[Bespovratna sredstva - Nacionalni dio - HRK]]/7.5345</f>
        <v>9244.0752538323704</v>
      </c>
      <c r="S879" s="59">
        <v>464329.9</v>
      </c>
      <c r="T879" s="60">
        <f>Ugovori_OPULJP3[[#This Row],[Bespovratna sredstva - Ukupno (EU+Nac) HRK
= Ukupna ugovorena vrijednost bespovratnih sredstava]]/7.5345</f>
        <v>61627.168358882474</v>
      </c>
      <c r="U879" s="59">
        <v>0</v>
      </c>
      <c r="V879" s="60">
        <f>Ugovori_OPULJP3[[#This Row],[Javni doprinos korisnika - HRK]]/7.5345</f>
        <v>0</v>
      </c>
      <c r="W879" s="59">
        <v>0</v>
      </c>
      <c r="X879" s="60">
        <f>Ugovori_OPULJP3[[#This Row],[Privatni doprinos korisnika - HRK]]/7.5345</f>
        <v>0</v>
      </c>
      <c r="Y879" s="61">
        <v>464329.9</v>
      </c>
      <c r="Z879" s="62">
        <f>Ugovori_OPULJP3[[#This Row],[UKUPNI PRIHVATLJIVI IZDACI
TOTAL ELIGIBLE EXPENDITURE
= Bespovratna sredstva ukupno + doprinos korisnika
= Ukupni prihvatljivi troškovi
= Ukupna ugovorena vrijednost projekta HRK]]/7.5345</f>
        <v>61627.168358882474</v>
      </c>
      <c r="AA879" s="53" t="s">
        <v>37</v>
      </c>
      <c r="AB879" s="53" t="s">
        <v>34</v>
      </c>
      <c r="AC879" s="52" t="s">
        <v>3496</v>
      </c>
      <c r="AD879" s="52" t="s">
        <v>746</v>
      </c>
    </row>
    <row r="880" spans="1:30" ht="51" customHeight="1" x14ac:dyDescent="0.2">
      <c r="A880" s="70" t="s">
        <v>3497</v>
      </c>
      <c r="B880" s="64" t="s">
        <v>742</v>
      </c>
      <c r="C880" s="65" t="s">
        <v>743</v>
      </c>
      <c r="D880" s="52" t="s">
        <v>3110</v>
      </c>
      <c r="E880" s="66" t="s">
        <v>75</v>
      </c>
      <c r="F880" s="71" t="s">
        <v>3498</v>
      </c>
      <c r="G880" s="71" t="s">
        <v>3499</v>
      </c>
      <c r="H880" s="68">
        <v>44170</v>
      </c>
      <c r="I880" s="68">
        <v>44717</v>
      </c>
      <c r="J880" s="57" t="str">
        <f>IF(Ugovori_OPULJP3[[#This Row],[DATUM ZAVRŠETKA OPERACIJE]]&gt;DATE(2024,12,31),"u provedbi","završen")</f>
        <v>završen</v>
      </c>
      <c r="K880" s="67" t="s">
        <v>891</v>
      </c>
      <c r="L880" s="67" t="s">
        <v>36</v>
      </c>
      <c r="M880" s="58">
        <v>0.85</v>
      </c>
      <c r="N880" s="58">
        <v>0.15</v>
      </c>
      <c r="O880" s="59">
        <f>Ugovori_OPULJP3[[#This Row],[Bespovratna sredstva - Ukupno (EU+Nac) HRK
= Ukupna ugovorena vrijednost bespovratnih sredstava]]*Ugovori_OPULJP3[[#This Row],[EU STOPA SUFINANCIRANJA %
EU CO-FINANCING RATE %]]</f>
        <v>394680.41500000004</v>
      </c>
      <c r="P880" s="60">
        <f>Ugovori_OPULJP3[[#This Row],[Bespovratna sredstva - EU dio - HRK]]/7.5345</f>
        <v>52383.093105050102</v>
      </c>
      <c r="Q880" s="59">
        <f>Ugovori_OPULJP3[[#This Row],[Bespovratna sredstva - Ukupno (EU+Nac) HRK
= Ukupna ugovorena vrijednost bespovratnih sredstava]]*Ugovori_OPULJP3[[#This Row],[STOPA NACIONALNOG SUFINANCIRANJA %]]</f>
        <v>69649.485000000001</v>
      </c>
      <c r="R880" s="60">
        <f>Ugovori_OPULJP3[[#This Row],[Bespovratna sredstva - Nacionalni dio - HRK]]/7.5345</f>
        <v>9244.0752538323704</v>
      </c>
      <c r="S880" s="59">
        <v>464329.9</v>
      </c>
      <c r="T880" s="60">
        <f>Ugovori_OPULJP3[[#This Row],[Bespovratna sredstva - Ukupno (EU+Nac) HRK
= Ukupna ugovorena vrijednost bespovratnih sredstava]]/7.5345</f>
        <v>61627.168358882474</v>
      </c>
      <c r="U880" s="59">
        <v>0</v>
      </c>
      <c r="V880" s="60">
        <f>Ugovori_OPULJP3[[#This Row],[Javni doprinos korisnika - HRK]]/7.5345</f>
        <v>0</v>
      </c>
      <c r="W880" s="59">
        <v>0</v>
      </c>
      <c r="X880" s="60">
        <f>Ugovori_OPULJP3[[#This Row],[Privatni doprinos korisnika - HRK]]/7.5345</f>
        <v>0</v>
      </c>
      <c r="Y880" s="61">
        <v>464329.9</v>
      </c>
      <c r="Z880" s="62">
        <f>Ugovori_OPULJP3[[#This Row],[UKUPNI PRIHVATLJIVI IZDACI
TOTAL ELIGIBLE EXPENDITURE
= Bespovratna sredstva ukupno + doprinos korisnika
= Ukupni prihvatljivi troškovi
= Ukupna ugovorena vrijednost projekta HRK]]/7.5345</f>
        <v>61627.168358882474</v>
      </c>
      <c r="AA880" s="66" t="s">
        <v>37</v>
      </c>
      <c r="AB880" s="66" t="s">
        <v>34</v>
      </c>
      <c r="AC880" s="65" t="s">
        <v>3113</v>
      </c>
      <c r="AD880" s="65" t="s">
        <v>746</v>
      </c>
    </row>
    <row r="881" spans="1:30" ht="51" customHeight="1" x14ac:dyDescent="0.2">
      <c r="A881" s="50" t="s">
        <v>3500</v>
      </c>
      <c r="B881" s="51" t="s">
        <v>742</v>
      </c>
      <c r="C881" s="52" t="s">
        <v>743</v>
      </c>
      <c r="D881" s="52" t="s">
        <v>3110</v>
      </c>
      <c r="E881" s="66" t="s">
        <v>75</v>
      </c>
      <c r="F881" s="54" t="s">
        <v>3501</v>
      </c>
      <c r="G881" s="54" t="s">
        <v>3502</v>
      </c>
      <c r="H881" s="83">
        <v>44133</v>
      </c>
      <c r="I881" s="83">
        <v>44680</v>
      </c>
      <c r="J881" s="57" t="str">
        <f>IF(Ugovori_OPULJP3[[#This Row],[DATUM ZAVRŠETKA OPERACIJE]]&gt;DATE(2024,12,31),"u provedbi","završen")</f>
        <v>završen</v>
      </c>
      <c r="K881" s="55" t="s">
        <v>891</v>
      </c>
      <c r="L881" s="55" t="s">
        <v>36</v>
      </c>
      <c r="M881" s="58">
        <v>0.85</v>
      </c>
      <c r="N881" s="58">
        <v>0.15</v>
      </c>
      <c r="O881" s="59">
        <f>Ugovori_OPULJP3[[#This Row],[Bespovratna sredstva - Ukupno (EU+Nac) HRK
= Ukupna ugovorena vrijednost bespovratnih sredstava]]*Ugovori_OPULJP3[[#This Row],[EU STOPA SUFINANCIRANJA %
EU CO-FINANCING RATE %]]</f>
        <v>394680.41500000004</v>
      </c>
      <c r="P881" s="60">
        <f>Ugovori_OPULJP3[[#This Row],[Bespovratna sredstva - EU dio - HRK]]/7.5345</f>
        <v>52383.093105050102</v>
      </c>
      <c r="Q881" s="59">
        <f>Ugovori_OPULJP3[[#This Row],[Bespovratna sredstva - Ukupno (EU+Nac) HRK
= Ukupna ugovorena vrijednost bespovratnih sredstava]]*Ugovori_OPULJP3[[#This Row],[STOPA NACIONALNOG SUFINANCIRANJA %]]</f>
        <v>69649.485000000001</v>
      </c>
      <c r="R881" s="60">
        <f>Ugovori_OPULJP3[[#This Row],[Bespovratna sredstva - Nacionalni dio - HRK]]/7.5345</f>
        <v>9244.0752538323704</v>
      </c>
      <c r="S881" s="59">
        <v>464329.9</v>
      </c>
      <c r="T881" s="60">
        <f>Ugovori_OPULJP3[[#This Row],[Bespovratna sredstva - Ukupno (EU+Nac) HRK
= Ukupna ugovorena vrijednost bespovratnih sredstava]]/7.5345</f>
        <v>61627.168358882474</v>
      </c>
      <c r="U881" s="59">
        <v>0</v>
      </c>
      <c r="V881" s="60">
        <f>Ugovori_OPULJP3[[#This Row],[Javni doprinos korisnika - HRK]]/7.5345</f>
        <v>0</v>
      </c>
      <c r="W881" s="59">
        <v>0</v>
      </c>
      <c r="X881" s="60">
        <f>Ugovori_OPULJP3[[#This Row],[Privatni doprinos korisnika - HRK]]/7.5345</f>
        <v>0</v>
      </c>
      <c r="Y881" s="61">
        <v>464329.9</v>
      </c>
      <c r="Z881" s="62">
        <f>Ugovori_OPULJP3[[#This Row],[UKUPNI PRIHVATLJIVI IZDACI
TOTAL ELIGIBLE EXPENDITURE
= Bespovratna sredstva ukupno + doprinos korisnika
= Ukupni prihvatljivi troškovi
= Ukupna ugovorena vrijednost projekta HRK]]/7.5345</f>
        <v>61627.168358882474</v>
      </c>
      <c r="AA881" s="53" t="s">
        <v>37</v>
      </c>
      <c r="AB881" s="53" t="s">
        <v>34</v>
      </c>
      <c r="AC881" s="52" t="s">
        <v>3219</v>
      </c>
      <c r="AD881" s="52" t="s">
        <v>746</v>
      </c>
    </row>
    <row r="882" spans="1:30" ht="51" customHeight="1" x14ac:dyDescent="0.2">
      <c r="A882" s="50" t="s">
        <v>3503</v>
      </c>
      <c r="B882" s="51" t="s">
        <v>742</v>
      </c>
      <c r="C882" s="52" t="s">
        <v>743</v>
      </c>
      <c r="D882" s="52" t="s">
        <v>3110</v>
      </c>
      <c r="E882" s="66" t="s">
        <v>75</v>
      </c>
      <c r="F882" s="54" t="s">
        <v>3504</v>
      </c>
      <c r="G882" s="54" t="s">
        <v>3505</v>
      </c>
      <c r="H882" s="56">
        <v>44133</v>
      </c>
      <c r="I882" s="56">
        <v>44680</v>
      </c>
      <c r="J882" s="57" t="str">
        <f>IF(Ugovori_OPULJP3[[#This Row],[DATUM ZAVRŠETKA OPERACIJE]]&gt;DATE(2024,12,31),"u provedbi","završen")</f>
        <v>završen</v>
      </c>
      <c r="K882" s="55" t="s">
        <v>891</v>
      </c>
      <c r="L882" s="55" t="s">
        <v>36</v>
      </c>
      <c r="M882" s="58">
        <v>0.85</v>
      </c>
      <c r="N882" s="58">
        <v>0.15</v>
      </c>
      <c r="O882" s="59">
        <f>Ugovori_OPULJP3[[#This Row],[Bespovratna sredstva - Ukupno (EU+Nac) HRK
= Ukupna ugovorena vrijednost bespovratnih sredstava]]*Ugovori_OPULJP3[[#This Row],[EU STOPA SUFINANCIRANJA %
EU CO-FINANCING RATE %]]</f>
        <v>394680.41500000004</v>
      </c>
      <c r="P882" s="60">
        <f>Ugovori_OPULJP3[[#This Row],[Bespovratna sredstva - EU dio - HRK]]/7.5345</f>
        <v>52383.093105050102</v>
      </c>
      <c r="Q882" s="59">
        <f>Ugovori_OPULJP3[[#This Row],[Bespovratna sredstva - Ukupno (EU+Nac) HRK
= Ukupna ugovorena vrijednost bespovratnih sredstava]]*Ugovori_OPULJP3[[#This Row],[STOPA NACIONALNOG SUFINANCIRANJA %]]</f>
        <v>69649.485000000001</v>
      </c>
      <c r="R882" s="60">
        <f>Ugovori_OPULJP3[[#This Row],[Bespovratna sredstva - Nacionalni dio - HRK]]/7.5345</f>
        <v>9244.0752538323704</v>
      </c>
      <c r="S882" s="59">
        <v>464329.9</v>
      </c>
      <c r="T882" s="60">
        <f>Ugovori_OPULJP3[[#This Row],[Bespovratna sredstva - Ukupno (EU+Nac) HRK
= Ukupna ugovorena vrijednost bespovratnih sredstava]]/7.5345</f>
        <v>61627.168358882474</v>
      </c>
      <c r="U882" s="59">
        <v>0</v>
      </c>
      <c r="V882" s="60">
        <f>Ugovori_OPULJP3[[#This Row],[Javni doprinos korisnika - HRK]]/7.5345</f>
        <v>0</v>
      </c>
      <c r="W882" s="59">
        <v>0</v>
      </c>
      <c r="X882" s="60">
        <f>Ugovori_OPULJP3[[#This Row],[Privatni doprinos korisnika - HRK]]/7.5345</f>
        <v>0</v>
      </c>
      <c r="Y882" s="61">
        <v>464329.9</v>
      </c>
      <c r="Z882" s="62">
        <f>Ugovori_OPULJP3[[#This Row],[UKUPNI PRIHVATLJIVI IZDACI
TOTAL ELIGIBLE EXPENDITURE
= Bespovratna sredstva ukupno + doprinos korisnika
= Ukupni prihvatljivi troškovi
= Ukupna ugovorena vrijednost projekta HRK]]/7.5345</f>
        <v>61627.168358882474</v>
      </c>
      <c r="AA882" s="53" t="s">
        <v>37</v>
      </c>
      <c r="AB882" s="53" t="s">
        <v>34</v>
      </c>
      <c r="AC882" s="52" t="s">
        <v>3506</v>
      </c>
      <c r="AD882" s="52" t="s">
        <v>746</v>
      </c>
    </row>
    <row r="883" spans="1:30" ht="51" customHeight="1" x14ac:dyDescent="0.2">
      <c r="A883" s="50" t="s">
        <v>3507</v>
      </c>
      <c r="B883" s="51" t="s">
        <v>742</v>
      </c>
      <c r="C883" s="52" t="s">
        <v>743</v>
      </c>
      <c r="D883" s="52" t="s">
        <v>3110</v>
      </c>
      <c r="E883" s="66" t="s">
        <v>75</v>
      </c>
      <c r="F883" s="54" t="s">
        <v>3508</v>
      </c>
      <c r="G883" s="54" t="s">
        <v>1123</v>
      </c>
      <c r="H883" s="56">
        <v>44000</v>
      </c>
      <c r="I883" s="56">
        <v>44487</v>
      </c>
      <c r="J883" s="57" t="str">
        <f>IF(Ugovori_OPULJP3[[#This Row],[DATUM ZAVRŠETKA OPERACIJE]]&gt;DATE(2024,12,31),"u provedbi","završen")</f>
        <v>završen</v>
      </c>
      <c r="K883" s="55" t="s">
        <v>103</v>
      </c>
      <c r="L883" s="55" t="s">
        <v>103</v>
      </c>
      <c r="M883" s="58">
        <v>0.85</v>
      </c>
      <c r="N883" s="58">
        <v>0.15</v>
      </c>
      <c r="O883" s="59">
        <f>Ugovori_OPULJP3[[#This Row],[Bespovratna sredstva - Ukupno (EU+Nac) HRK
= Ukupna ugovorena vrijednost bespovratnih sredstava]]*Ugovori_OPULJP3[[#This Row],[EU STOPA SUFINANCIRANJA %
EU CO-FINANCING RATE %]]</f>
        <v>4111224.75</v>
      </c>
      <c r="P883" s="60">
        <f>Ugovori_OPULJP3[[#This Row],[Bespovratna sredstva - EU dio - HRK]]/7.5345</f>
        <v>545653.29484371888</v>
      </c>
      <c r="Q883" s="59">
        <f>Ugovori_OPULJP3[[#This Row],[Bespovratna sredstva - Ukupno (EU+Nac) HRK
= Ukupna ugovorena vrijednost bespovratnih sredstava]]*Ugovori_OPULJP3[[#This Row],[STOPA NACIONALNOG SUFINANCIRANJA %]]</f>
        <v>725510.25</v>
      </c>
      <c r="R883" s="60">
        <f>Ugovori_OPULJP3[[#This Row],[Bespovratna sredstva - Nacionalni dio - HRK]]/7.5345</f>
        <v>96291.757913597452</v>
      </c>
      <c r="S883" s="59">
        <v>4836735</v>
      </c>
      <c r="T883" s="60">
        <f>Ugovori_OPULJP3[[#This Row],[Bespovratna sredstva - Ukupno (EU+Nac) HRK
= Ukupna ugovorena vrijednost bespovratnih sredstava]]/7.5345</f>
        <v>641945.05275731627</v>
      </c>
      <c r="U883" s="59">
        <v>0</v>
      </c>
      <c r="V883" s="60">
        <f>Ugovori_OPULJP3[[#This Row],[Javni doprinos korisnika - HRK]]/7.5345</f>
        <v>0</v>
      </c>
      <c r="W883" s="59">
        <v>0</v>
      </c>
      <c r="X883" s="60">
        <f>Ugovori_OPULJP3[[#This Row],[Privatni doprinos korisnika - HRK]]/7.5345</f>
        <v>0</v>
      </c>
      <c r="Y883" s="61">
        <v>4836735</v>
      </c>
      <c r="Z883" s="62">
        <f>Ugovori_OPULJP3[[#This Row],[UKUPNI PRIHVATLJIVI IZDACI
TOTAL ELIGIBLE EXPENDITURE
= Bespovratna sredstva ukupno + doprinos korisnika
= Ukupni prihvatljivi troškovi
= Ukupna ugovorena vrijednost projekta HRK]]/7.5345</f>
        <v>641945.05275731627</v>
      </c>
      <c r="AA883" s="53" t="s">
        <v>37</v>
      </c>
      <c r="AB883" s="53" t="s">
        <v>34</v>
      </c>
      <c r="AC883" s="52" t="s">
        <v>3509</v>
      </c>
      <c r="AD883" s="52" t="s">
        <v>746</v>
      </c>
    </row>
    <row r="884" spans="1:30" ht="51" customHeight="1" x14ac:dyDescent="0.2">
      <c r="A884" s="50" t="s">
        <v>3510</v>
      </c>
      <c r="B884" s="51" t="s">
        <v>742</v>
      </c>
      <c r="C884" s="52" t="s">
        <v>743</v>
      </c>
      <c r="D884" s="52" t="s">
        <v>3110</v>
      </c>
      <c r="E884" s="66" t="s">
        <v>75</v>
      </c>
      <c r="F884" s="54" t="s">
        <v>3511</v>
      </c>
      <c r="G884" s="54" t="s">
        <v>3512</v>
      </c>
      <c r="H884" s="56">
        <v>44026</v>
      </c>
      <c r="I884" s="56">
        <v>44483</v>
      </c>
      <c r="J884" s="57" t="str">
        <f>IF(Ugovori_OPULJP3[[#This Row],[DATUM ZAVRŠETKA OPERACIJE]]&gt;DATE(2024,12,31),"u provedbi","završen")</f>
        <v>završen</v>
      </c>
      <c r="K884" s="55" t="s">
        <v>98</v>
      </c>
      <c r="L884" s="55" t="s">
        <v>98</v>
      </c>
      <c r="M884" s="58">
        <v>0.85</v>
      </c>
      <c r="N884" s="58">
        <v>0.15</v>
      </c>
      <c r="O884" s="59">
        <f>Ugovori_OPULJP3[[#This Row],[Bespovratna sredstva - Ukupno (EU+Nac) HRK
= Ukupna ugovorena vrijednost bespovratnih sredstava]]*Ugovori_OPULJP3[[#This Row],[EU STOPA SUFINANCIRANJA %
EU CO-FINANCING RATE %]]</f>
        <v>783599.61499999999</v>
      </c>
      <c r="P884" s="60">
        <f>Ugovori_OPULJP3[[#This Row],[Bespovratna sredstva - EU dio - HRK]]/7.5345</f>
        <v>104001.54157541973</v>
      </c>
      <c r="Q884" s="59">
        <f>Ugovori_OPULJP3[[#This Row],[Bespovratna sredstva - Ukupno (EU+Nac) HRK
= Ukupna ugovorena vrijednost bespovratnih sredstava]]*Ugovori_OPULJP3[[#This Row],[STOPA NACIONALNOG SUFINANCIRANJA %]]</f>
        <v>138282.285</v>
      </c>
      <c r="R884" s="60">
        <f>Ugovori_OPULJP3[[#This Row],[Bespovratna sredstva - Nacionalni dio - HRK]]/7.5345</f>
        <v>18353.213219191719</v>
      </c>
      <c r="S884" s="59">
        <v>921881.9</v>
      </c>
      <c r="T884" s="60">
        <f>Ugovori_OPULJP3[[#This Row],[Bespovratna sredstva - Ukupno (EU+Nac) HRK
= Ukupna ugovorena vrijednost bespovratnih sredstava]]/7.5345</f>
        <v>122354.75479461145</v>
      </c>
      <c r="U884" s="59">
        <v>0</v>
      </c>
      <c r="V884" s="60">
        <f>Ugovori_OPULJP3[[#This Row],[Javni doprinos korisnika - HRK]]/7.5345</f>
        <v>0</v>
      </c>
      <c r="W884" s="59">
        <v>0</v>
      </c>
      <c r="X884" s="60">
        <f>Ugovori_OPULJP3[[#This Row],[Privatni doprinos korisnika - HRK]]/7.5345</f>
        <v>0</v>
      </c>
      <c r="Y884" s="61">
        <v>921881.9</v>
      </c>
      <c r="Z884" s="62">
        <f>Ugovori_OPULJP3[[#This Row],[UKUPNI PRIHVATLJIVI IZDACI
TOTAL ELIGIBLE EXPENDITURE
= Bespovratna sredstva ukupno + doprinos korisnika
= Ukupni prihvatljivi troškovi
= Ukupna ugovorena vrijednost projekta HRK]]/7.5345</f>
        <v>122354.75479461145</v>
      </c>
      <c r="AA884" s="53" t="s">
        <v>37</v>
      </c>
      <c r="AB884" s="53" t="s">
        <v>34</v>
      </c>
      <c r="AC884" s="52" t="s">
        <v>3513</v>
      </c>
      <c r="AD884" s="52" t="s">
        <v>746</v>
      </c>
    </row>
    <row r="885" spans="1:30" ht="51" customHeight="1" x14ac:dyDescent="0.2">
      <c r="A885" s="50" t="s">
        <v>3514</v>
      </c>
      <c r="B885" s="51" t="s">
        <v>742</v>
      </c>
      <c r="C885" s="52" t="s">
        <v>743</v>
      </c>
      <c r="D885" s="52" t="s">
        <v>3110</v>
      </c>
      <c r="E885" s="66" t="s">
        <v>75</v>
      </c>
      <c r="F885" s="54" t="s">
        <v>3515</v>
      </c>
      <c r="G885" s="54" t="s">
        <v>631</v>
      </c>
      <c r="H885" s="56">
        <v>44000</v>
      </c>
      <c r="I885" s="56">
        <v>44548</v>
      </c>
      <c r="J885" s="57" t="str">
        <f>IF(Ugovori_OPULJP3[[#This Row],[DATUM ZAVRŠETKA OPERACIJE]]&gt;DATE(2024,12,31),"u provedbi","završen")</f>
        <v>završen</v>
      </c>
      <c r="K885" s="55" t="s">
        <v>332</v>
      </c>
      <c r="L885" s="55" t="s">
        <v>332</v>
      </c>
      <c r="M885" s="58">
        <v>0.85</v>
      </c>
      <c r="N885" s="58">
        <v>0.15</v>
      </c>
      <c r="O885" s="59">
        <f>Ugovori_OPULJP3[[#This Row],[Bespovratna sredstva - Ukupno (EU+Nac) HRK
= Ukupna ugovorena vrijednost bespovratnih sredstava]]*Ugovori_OPULJP3[[#This Row],[EU STOPA SUFINANCIRANJA %
EU CO-FINANCING RATE %]]</f>
        <v>2365720</v>
      </c>
      <c r="P885" s="60">
        <f>Ugovori_OPULJP3[[#This Row],[Bespovratna sredstva - EU dio - HRK]]/7.5345</f>
        <v>313985.00232264912</v>
      </c>
      <c r="Q885" s="59">
        <f>Ugovori_OPULJP3[[#This Row],[Bespovratna sredstva - Ukupno (EU+Nac) HRK
= Ukupna ugovorena vrijednost bespovratnih sredstava]]*Ugovori_OPULJP3[[#This Row],[STOPA NACIONALNOG SUFINANCIRANJA %]]</f>
        <v>417480</v>
      </c>
      <c r="R885" s="60">
        <f>Ugovori_OPULJP3[[#This Row],[Bespovratna sredstva - Nacionalni dio - HRK]]/7.5345</f>
        <v>55409.118056938081</v>
      </c>
      <c r="S885" s="59">
        <v>2783200</v>
      </c>
      <c r="T885" s="60">
        <f>Ugovori_OPULJP3[[#This Row],[Bespovratna sredstva - Ukupno (EU+Nac) HRK
= Ukupna ugovorena vrijednost bespovratnih sredstava]]/7.5345</f>
        <v>369394.12037958723</v>
      </c>
      <c r="U885" s="59">
        <v>0</v>
      </c>
      <c r="V885" s="60">
        <f>Ugovori_OPULJP3[[#This Row],[Javni doprinos korisnika - HRK]]/7.5345</f>
        <v>0</v>
      </c>
      <c r="W885" s="59">
        <v>0</v>
      </c>
      <c r="X885" s="60">
        <f>Ugovori_OPULJP3[[#This Row],[Privatni doprinos korisnika - HRK]]/7.5345</f>
        <v>0</v>
      </c>
      <c r="Y885" s="61">
        <v>2783200</v>
      </c>
      <c r="Z885" s="62">
        <f>Ugovori_OPULJP3[[#This Row],[UKUPNI PRIHVATLJIVI IZDACI
TOTAL ELIGIBLE EXPENDITURE
= Bespovratna sredstva ukupno + doprinos korisnika
= Ukupni prihvatljivi troškovi
= Ukupna ugovorena vrijednost projekta HRK]]/7.5345</f>
        <v>369394.12037958723</v>
      </c>
      <c r="AA885" s="53" t="s">
        <v>37</v>
      </c>
      <c r="AB885" s="53" t="s">
        <v>34</v>
      </c>
      <c r="AC885" s="52" t="s">
        <v>3516</v>
      </c>
      <c r="AD885" s="52" t="s">
        <v>746</v>
      </c>
    </row>
    <row r="886" spans="1:30" ht="51" customHeight="1" x14ac:dyDescent="0.2">
      <c r="A886" s="50" t="s">
        <v>3517</v>
      </c>
      <c r="B886" s="51" t="s">
        <v>742</v>
      </c>
      <c r="C886" s="52" t="s">
        <v>743</v>
      </c>
      <c r="D886" s="52" t="s">
        <v>3110</v>
      </c>
      <c r="E886" s="66" t="s">
        <v>75</v>
      </c>
      <c r="F886" s="54" t="s">
        <v>3518</v>
      </c>
      <c r="G886" s="54" t="s">
        <v>1266</v>
      </c>
      <c r="H886" s="56">
        <v>44000</v>
      </c>
      <c r="I886" s="56">
        <v>44548</v>
      </c>
      <c r="J886" s="57" t="str">
        <f>IF(Ugovori_OPULJP3[[#This Row],[DATUM ZAVRŠETKA OPERACIJE]]&gt;DATE(2024,12,31),"u provedbi","završen")</f>
        <v>završen</v>
      </c>
      <c r="K886" s="55" t="s">
        <v>103</v>
      </c>
      <c r="L886" s="55" t="s">
        <v>103</v>
      </c>
      <c r="M886" s="58">
        <v>0.85</v>
      </c>
      <c r="N886" s="58">
        <v>0.15</v>
      </c>
      <c r="O886" s="59">
        <f>Ugovori_OPULJP3[[#This Row],[Bespovratna sredstva - Ukupno (EU+Nac) HRK
= Ukupna ugovorena vrijednost bespovratnih sredstava]]*Ugovori_OPULJP3[[#This Row],[EU STOPA SUFINANCIRANJA %
EU CO-FINANCING RATE %]]</f>
        <v>1180140</v>
      </c>
      <c r="P886" s="60">
        <f>Ugovori_OPULJP3[[#This Row],[Bespovratna sredstva - EU dio - HRK]]/7.5345</f>
        <v>156631.49512243678</v>
      </c>
      <c r="Q886" s="59">
        <f>Ugovori_OPULJP3[[#This Row],[Bespovratna sredstva - Ukupno (EU+Nac) HRK
= Ukupna ugovorena vrijednost bespovratnih sredstava]]*Ugovori_OPULJP3[[#This Row],[STOPA NACIONALNOG SUFINANCIRANJA %]]</f>
        <v>208260</v>
      </c>
      <c r="R886" s="60">
        <f>Ugovori_OPULJP3[[#This Row],[Bespovratna sredstva - Nacionalni dio - HRK]]/7.5345</f>
        <v>27640.852080430021</v>
      </c>
      <c r="S886" s="59">
        <v>1388400</v>
      </c>
      <c r="T886" s="60">
        <f>Ugovori_OPULJP3[[#This Row],[Bespovratna sredstva - Ukupno (EU+Nac) HRK
= Ukupna ugovorena vrijednost bespovratnih sredstava]]/7.5345</f>
        <v>184272.3472028668</v>
      </c>
      <c r="U886" s="59">
        <v>0</v>
      </c>
      <c r="V886" s="60">
        <f>Ugovori_OPULJP3[[#This Row],[Javni doprinos korisnika - HRK]]/7.5345</f>
        <v>0</v>
      </c>
      <c r="W886" s="59">
        <v>0</v>
      </c>
      <c r="X886" s="60">
        <f>Ugovori_OPULJP3[[#This Row],[Privatni doprinos korisnika - HRK]]/7.5345</f>
        <v>0</v>
      </c>
      <c r="Y886" s="61">
        <v>1388400</v>
      </c>
      <c r="Z886" s="62">
        <f>Ugovori_OPULJP3[[#This Row],[UKUPNI PRIHVATLJIVI IZDACI
TOTAL ELIGIBLE EXPENDITURE
= Bespovratna sredstva ukupno + doprinos korisnika
= Ukupni prihvatljivi troškovi
= Ukupna ugovorena vrijednost projekta HRK]]/7.5345</f>
        <v>184272.3472028668</v>
      </c>
      <c r="AA886" s="53" t="s">
        <v>37</v>
      </c>
      <c r="AB886" s="53" t="s">
        <v>34</v>
      </c>
      <c r="AC886" s="52" t="s">
        <v>3519</v>
      </c>
      <c r="AD886" s="52" t="s">
        <v>746</v>
      </c>
    </row>
    <row r="887" spans="1:30" ht="51" customHeight="1" x14ac:dyDescent="0.2">
      <c r="A887" s="50" t="s">
        <v>3520</v>
      </c>
      <c r="B887" s="51" t="s">
        <v>742</v>
      </c>
      <c r="C887" s="52" t="s">
        <v>743</v>
      </c>
      <c r="D887" s="52" t="s">
        <v>3110</v>
      </c>
      <c r="E887" s="66" t="s">
        <v>75</v>
      </c>
      <c r="F887" s="54" t="s">
        <v>3521</v>
      </c>
      <c r="G887" s="54" t="s">
        <v>750</v>
      </c>
      <c r="H887" s="56">
        <v>44022</v>
      </c>
      <c r="I887" s="56">
        <v>44479</v>
      </c>
      <c r="J887" s="57" t="str">
        <f>IF(Ugovori_OPULJP3[[#This Row],[DATUM ZAVRŠETKA OPERACIJE]]&gt;DATE(2024,12,31),"u provedbi","završen")</f>
        <v>završen</v>
      </c>
      <c r="K887" s="55" t="s">
        <v>103</v>
      </c>
      <c r="L887" s="55" t="s">
        <v>103</v>
      </c>
      <c r="M887" s="58">
        <v>0.85</v>
      </c>
      <c r="N887" s="58">
        <v>0.15</v>
      </c>
      <c r="O887" s="59">
        <f>Ugovori_OPULJP3[[#This Row],[Bespovratna sredstva - Ukupno (EU+Nac) HRK
= Ukupna ugovorena vrijednost bespovratnih sredstava]]*Ugovori_OPULJP3[[#This Row],[EU STOPA SUFINANCIRANJA %
EU CO-FINANCING RATE %]]</f>
        <v>4294438</v>
      </c>
      <c r="P887" s="60">
        <f>Ugovori_OPULJP3[[#This Row],[Bespovratna sredstva - EU dio - HRK]]/7.5345</f>
        <v>569969.87192248984</v>
      </c>
      <c r="Q887" s="59">
        <f>Ugovori_OPULJP3[[#This Row],[Bespovratna sredstva - Ukupno (EU+Nac) HRK
= Ukupna ugovorena vrijednost bespovratnih sredstava]]*Ugovori_OPULJP3[[#This Row],[STOPA NACIONALNOG SUFINANCIRANJA %]]</f>
        <v>757842</v>
      </c>
      <c r="R887" s="60">
        <f>Ugovori_OPULJP3[[#This Row],[Bespovratna sredstva - Nacionalni dio - HRK]]/7.5345</f>
        <v>100582.91857455703</v>
      </c>
      <c r="S887" s="59">
        <v>5052280</v>
      </c>
      <c r="T887" s="60">
        <f>Ugovori_OPULJP3[[#This Row],[Bespovratna sredstva - Ukupno (EU+Nac) HRK
= Ukupna ugovorena vrijednost bespovratnih sredstava]]/7.5345</f>
        <v>670552.7904970469</v>
      </c>
      <c r="U887" s="59">
        <v>0</v>
      </c>
      <c r="V887" s="60">
        <f>Ugovori_OPULJP3[[#This Row],[Javni doprinos korisnika - HRK]]/7.5345</f>
        <v>0</v>
      </c>
      <c r="W887" s="59">
        <v>0</v>
      </c>
      <c r="X887" s="60">
        <f>Ugovori_OPULJP3[[#This Row],[Privatni doprinos korisnika - HRK]]/7.5345</f>
        <v>0</v>
      </c>
      <c r="Y887" s="61">
        <v>5052280</v>
      </c>
      <c r="Z887" s="62">
        <f>Ugovori_OPULJP3[[#This Row],[UKUPNI PRIHVATLJIVI IZDACI
TOTAL ELIGIBLE EXPENDITURE
= Bespovratna sredstva ukupno + doprinos korisnika
= Ukupni prihvatljivi troškovi
= Ukupna ugovorena vrijednost projekta HRK]]/7.5345</f>
        <v>670552.7904970469</v>
      </c>
      <c r="AA887" s="53" t="s">
        <v>37</v>
      </c>
      <c r="AB887" s="53" t="s">
        <v>34</v>
      </c>
      <c r="AC887" s="52" t="s">
        <v>3522</v>
      </c>
      <c r="AD887" s="52" t="s">
        <v>746</v>
      </c>
    </row>
    <row r="888" spans="1:30" ht="51" customHeight="1" x14ac:dyDescent="0.2">
      <c r="A888" s="50" t="s">
        <v>3523</v>
      </c>
      <c r="B888" s="51" t="s">
        <v>742</v>
      </c>
      <c r="C888" s="52" t="s">
        <v>743</v>
      </c>
      <c r="D888" s="52" t="s">
        <v>3110</v>
      </c>
      <c r="E888" s="66" t="s">
        <v>75</v>
      </c>
      <c r="F888" s="54" t="s">
        <v>3524</v>
      </c>
      <c r="G888" s="54" t="s">
        <v>1229</v>
      </c>
      <c r="H888" s="56">
        <v>44000</v>
      </c>
      <c r="I888" s="56">
        <v>44457</v>
      </c>
      <c r="J888" s="57" t="str">
        <f>IF(Ugovori_OPULJP3[[#This Row],[DATUM ZAVRŠETKA OPERACIJE]]&gt;DATE(2024,12,31),"u provedbi","završen")</f>
        <v>završen</v>
      </c>
      <c r="K888" s="55" t="s">
        <v>103</v>
      </c>
      <c r="L888" s="55" t="s">
        <v>103</v>
      </c>
      <c r="M888" s="58">
        <v>0.85</v>
      </c>
      <c r="N888" s="58">
        <v>0.15</v>
      </c>
      <c r="O888" s="59">
        <f>Ugovori_OPULJP3[[#This Row],[Bespovratna sredstva - Ukupno (EU+Nac) HRK
= Ukupna ugovorena vrijednost bespovratnih sredstava]]*Ugovori_OPULJP3[[#This Row],[EU STOPA SUFINANCIRANJA %
EU CO-FINANCING RATE %]]</f>
        <v>3061955</v>
      </c>
      <c r="P888" s="60">
        <f>Ugovori_OPULJP3[[#This Row],[Bespovratna sredstva - EU dio - HRK]]/7.5345</f>
        <v>406391.26683920628</v>
      </c>
      <c r="Q888" s="59">
        <f>Ugovori_OPULJP3[[#This Row],[Bespovratna sredstva - Ukupno (EU+Nac) HRK
= Ukupna ugovorena vrijednost bespovratnih sredstava]]*Ugovori_OPULJP3[[#This Row],[STOPA NACIONALNOG SUFINANCIRANJA %]]</f>
        <v>540345</v>
      </c>
      <c r="R888" s="60">
        <f>Ugovori_OPULJP3[[#This Row],[Bespovratna sredstva - Nacionalni dio - HRK]]/7.5345</f>
        <v>71716.105912801111</v>
      </c>
      <c r="S888" s="59">
        <v>3602300</v>
      </c>
      <c r="T888" s="60">
        <f>Ugovori_OPULJP3[[#This Row],[Bespovratna sredstva - Ukupno (EU+Nac) HRK
= Ukupna ugovorena vrijednost bespovratnih sredstava]]/7.5345</f>
        <v>478107.37275200739</v>
      </c>
      <c r="U888" s="59">
        <v>0</v>
      </c>
      <c r="V888" s="60">
        <f>Ugovori_OPULJP3[[#This Row],[Javni doprinos korisnika - HRK]]/7.5345</f>
        <v>0</v>
      </c>
      <c r="W888" s="59">
        <v>0</v>
      </c>
      <c r="X888" s="60">
        <f>Ugovori_OPULJP3[[#This Row],[Privatni doprinos korisnika - HRK]]/7.5345</f>
        <v>0</v>
      </c>
      <c r="Y888" s="61">
        <v>3602300</v>
      </c>
      <c r="Z888" s="62">
        <f>Ugovori_OPULJP3[[#This Row],[UKUPNI PRIHVATLJIVI IZDACI
TOTAL ELIGIBLE EXPENDITURE
= Bespovratna sredstva ukupno + doprinos korisnika
= Ukupni prihvatljivi troškovi
= Ukupna ugovorena vrijednost projekta HRK]]/7.5345</f>
        <v>478107.37275200739</v>
      </c>
      <c r="AA888" s="53" t="s">
        <v>37</v>
      </c>
      <c r="AB888" s="53" t="s">
        <v>34</v>
      </c>
      <c r="AC888" s="52" t="s">
        <v>3525</v>
      </c>
      <c r="AD888" s="52" t="s">
        <v>746</v>
      </c>
    </row>
    <row r="889" spans="1:30" ht="51" customHeight="1" x14ac:dyDescent="0.2">
      <c r="A889" s="50" t="s">
        <v>3526</v>
      </c>
      <c r="B889" s="51" t="s">
        <v>742</v>
      </c>
      <c r="C889" s="52" t="s">
        <v>743</v>
      </c>
      <c r="D889" s="52" t="s">
        <v>3110</v>
      </c>
      <c r="E889" s="66" t="s">
        <v>75</v>
      </c>
      <c r="F889" s="54" t="s">
        <v>3527</v>
      </c>
      <c r="G889" s="54" t="s">
        <v>1349</v>
      </c>
      <c r="H889" s="56">
        <v>44034</v>
      </c>
      <c r="I889" s="56">
        <v>44583</v>
      </c>
      <c r="J889" s="57" t="str">
        <f>IF(Ugovori_OPULJP3[[#This Row],[DATUM ZAVRŠETKA OPERACIJE]]&gt;DATE(2024,12,31),"u provedbi","završen")</f>
        <v>završen</v>
      </c>
      <c r="K889" s="55" t="s">
        <v>103</v>
      </c>
      <c r="L889" s="55" t="s">
        <v>103</v>
      </c>
      <c r="M889" s="58">
        <v>0.85</v>
      </c>
      <c r="N889" s="58">
        <v>0.15</v>
      </c>
      <c r="O889" s="59">
        <f>Ugovori_OPULJP3[[#This Row],[Bespovratna sredstva - Ukupno (EU+Nac) HRK
= Ukupna ugovorena vrijednost bespovratnih sredstava]]*Ugovori_OPULJP3[[#This Row],[EU STOPA SUFINANCIRANJA %
EU CO-FINANCING RATE %]]</f>
        <v>1956189.3625</v>
      </c>
      <c r="P889" s="60">
        <f>Ugovori_OPULJP3[[#This Row],[Bespovratna sredstva - EU dio - HRK]]/7.5345</f>
        <v>259630.94598181697</v>
      </c>
      <c r="Q889" s="59">
        <f>Ugovori_OPULJP3[[#This Row],[Bespovratna sredstva - Ukupno (EU+Nac) HRK
= Ukupna ugovorena vrijednost bespovratnih sredstava]]*Ugovori_OPULJP3[[#This Row],[STOPA NACIONALNOG SUFINANCIRANJA %]]</f>
        <v>345209.88750000001</v>
      </c>
      <c r="R889" s="60">
        <f>Ugovori_OPULJP3[[#This Row],[Bespovratna sredstva - Nacionalni dio - HRK]]/7.5345</f>
        <v>45817.225761497109</v>
      </c>
      <c r="S889" s="59">
        <v>2301399.25</v>
      </c>
      <c r="T889" s="60">
        <f>Ugovori_OPULJP3[[#This Row],[Bespovratna sredstva - Ukupno (EU+Nac) HRK
= Ukupna ugovorena vrijednost bespovratnih sredstava]]/7.5345</f>
        <v>305448.17174331407</v>
      </c>
      <c r="U889" s="59">
        <v>0</v>
      </c>
      <c r="V889" s="60">
        <f>Ugovori_OPULJP3[[#This Row],[Javni doprinos korisnika - HRK]]/7.5345</f>
        <v>0</v>
      </c>
      <c r="W889" s="59">
        <v>0</v>
      </c>
      <c r="X889" s="60">
        <f>Ugovori_OPULJP3[[#This Row],[Privatni doprinos korisnika - HRK]]/7.5345</f>
        <v>0</v>
      </c>
      <c r="Y889" s="61">
        <v>2301399.25</v>
      </c>
      <c r="Z889" s="62">
        <f>Ugovori_OPULJP3[[#This Row],[UKUPNI PRIHVATLJIVI IZDACI
TOTAL ELIGIBLE EXPENDITURE
= Bespovratna sredstva ukupno + doprinos korisnika
= Ukupni prihvatljivi troškovi
= Ukupna ugovorena vrijednost projekta HRK]]/7.5345</f>
        <v>305448.17174331407</v>
      </c>
      <c r="AA889" s="53" t="s">
        <v>37</v>
      </c>
      <c r="AB889" s="53" t="s">
        <v>34</v>
      </c>
      <c r="AC889" s="52" t="s">
        <v>3528</v>
      </c>
      <c r="AD889" s="52" t="s">
        <v>746</v>
      </c>
    </row>
    <row r="890" spans="1:30" ht="51" customHeight="1" x14ac:dyDescent="0.2">
      <c r="A890" s="50" t="s">
        <v>3529</v>
      </c>
      <c r="B890" s="51" t="s">
        <v>742</v>
      </c>
      <c r="C890" s="52" t="s">
        <v>743</v>
      </c>
      <c r="D890" s="52" t="s">
        <v>3110</v>
      </c>
      <c r="E890" s="66" t="s">
        <v>75</v>
      </c>
      <c r="F890" s="54" t="s">
        <v>3530</v>
      </c>
      <c r="G890" s="54" t="s">
        <v>1144</v>
      </c>
      <c r="H890" s="56">
        <v>44000</v>
      </c>
      <c r="I890" s="56">
        <v>44548</v>
      </c>
      <c r="J890" s="57" t="str">
        <f>IF(Ugovori_OPULJP3[[#This Row],[DATUM ZAVRŠETKA OPERACIJE]]&gt;DATE(2024,12,31),"u provedbi","završen")</f>
        <v>završen</v>
      </c>
      <c r="K890" s="55" t="s">
        <v>103</v>
      </c>
      <c r="L890" s="55" t="s">
        <v>103</v>
      </c>
      <c r="M890" s="58">
        <v>0.85</v>
      </c>
      <c r="N890" s="58">
        <v>0.15</v>
      </c>
      <c r="O890" s="59">
        <f>Ugovori_OPULJP3[[#This Row],[Bespovratna sredstva - Ukupno (EU+Nac) HRK
= Ukupna ugovorena vrijednost bespovratnih sredstava]]*Ugovori_OPULJP3[[#This Row],[EU STOPA SUFINANCIRANJA %
EU CO-FINANCING RATE %]]</f>
        <v>2675545</v>
      </c>
      <c r="P890" s="60">
        <f>Ugovori_OPULJP3[[#This Row],[Bespovratna sredstva - EU dio - HRK]]/7.5345</f>
        <v>355105.84643971064</v>
      </c>
      <c r="Q890" s="59">
        <f>Ugovori_OPULJP3[[#This Row],[Bespovratna sredstva - Ukupno (EU+Nac) HRK
= Ukupna ugovorena vrijednost bespovratnih sredstava]]*Ugovori_OPULJP3[[#This Row],[STOPA NACIONALNOG SUFINANCIRANJA %]]</f>
        <v>472155</v>
      </c>
      <c r="R890" s="60">
        <f>Ugovori_OPULJP3[[#This Row],[Bespovratna sredstva - Nacionalni dio - HRK]]/7.5345</f>
        <v>62665.737607007759</v>
      </c>
      <c r="S890" s="59">
        <v>3147700</v>
      </c>
      <c r="T890" s="60">
        <f>Ugovori_OPULJP3[[#This Row],[Bespovratna sredstva - Ukupno (EU+Nac) HRK
= Ukupna ugovorena vrijednost bespovratnih sredstava]]/7.5345</f>
        <v>417771.58404671843</v>
      </c>
      <c r="U890" s="59">
        <v>0</v>
      </c>
      <c r="V890" s="60">
        <f>Ugovori_OPULJP3[[#This Row],[Javni doprinos korisnika - HRK]]/7.5345</f>
        <v>0</v>
      </c>
      <c r="W890" s="59">
        <v>0</v>
      </c>
      <c r="X890" s="60">
        <f>Ugovori_OPULJP3[[#This Row],[Privatni doprinos korisnika - HRK]]/7.5345</f>
        <v>0</v>
      </c>
      <c r="Y890" s="61">
        <v>3147700</v>
      </c>
      <c r="Z890" s="62">
        <f>Ugovori_OPULJP3[[#This Row],[UKUPNI PRIHVATLJIVI IZDACI
TOTAL ELIGIBLE EXPENDITURE
= Bespovratna sredstva ukupno + doprinos korisnika
= Ukupni prihvatljivi troškovi
= Ukupna ugovorena vrijednost projekta HRK]]/7.5345</f>
        <v>417771.58404671843</v>
      </c>
      <c r="AA890" s="53" t="s">
        <v>37</v>
      </c>
      <c r="AB890" s="53" t="s">
        <v>34</v>
      </c>
      <c r="AC890" s="52" t="s">
        <v>3531</v>
      </c>
      <c r="AD890" s="52" t="s">
        <v>746</v>
      </c>
    </row>
    <row r="891" spans="1:30" ht="51" customHeight="1" x14ac:dyDescent="0.2">
      <c r="A891" s="50" t="s">
        <v>3532</v>
      </c>
      <c r="B891" s="51" t="s">
        <v>742</v>
      </c>
      <c r="C891" s="52" t="s">
        <v>743</v>
      </c>
      <c r="D891" s="52" t="s">
        <v>3110</v>
      </c>
      <c r="E891" s="66" t="s">
        <v>75</v>
      </c>
      <c r="F891" s="54" t="s">
        <v>3533</v>
      </c>
      <c r="G891" s="54" t="s">
        <v>1333</v>
      </c>
      <c r="H891" s="56">
        <v>44019</v>
      </c>
      <c r="I891" s="56">
        <v>44568</v>
      </c>
      <c r="J891" s="57" t="str">
        <f>IF(Ugovori_OPULJP3[[#This Row],[DATUM ZAVRŠETKA OPERACIJE]]&gt;DATE(2024,12,31),"u provedbi","završen")</f>
        <v>završen</v>
      </c>
      <c r="K891" s="55" t="s">
        <v>103</v>
      </c>
      <c r="L891" s="55" t="s">
        <v>103</v>
      </c>
      <c r="M891" s="58">
        <v>0.85</v>
      </c>
      <c r="N891" s="58">
        <v>0.15</v>
      </c>
      <c r="O891" s="59">
        <f>Ugovori_OPULJP3[[#This Row],[Bespovratna sredstva - Ukupno (EU+Nac) HRK
= Ukupna ugovorena vrijednost bespovratnih sredstava]]*Ugovori_OPULJP3[[#This Row],[EU STOPA SUFINANCIRANJA %
EU CO-FINANCING RATE %]]</f>
        <v>1138609</v>
      </c>
      <c r="P891" s="60">
        <f>Ugovori_OPULJP3[[#This Row],[Bespovratna sredstva - EU dio - HRK]]/7.5345</f>
        <v>151119.38416616895</v>
      </c>
      <c r="Q891" s="59">
        <f>Ugovori_OPULJP3[[#This Row],[Bespovratna sredstva - Ukupno (EU+Nac) HRK
= Ukupna ugovorena vrijednost bespovratnih sredstava]]*Ugovori_OPULJP3[[#This Row],[STOPA NACIONALNOG SUFINANCIRANJA %]]</f>
        <v>200931</v>
      </c>
      <c r="R891" s="60">
        <f>Ugovori_OPULJP3[[#This Row],[Bespovratna sredstva - Nacionalni dio - HRK]]/7.5345</f>
        <v>26668.126617559225</v>
      </c>
      <c r="S891" s="59">
        <v>1339540</v>
      </c>
      <c r="T891" s="60">
        <f>Ugovori_OPULJP3[[#This Row],[Bespovratna sredstva - Ukupno (EU+Nac) HRK
= Ukupna ugovorena vrijednost bespovratnih sredstava]]/7.5345</f>
        <v>177787.51078372818</v>
      </c>
      <c r="U891" s="59">
        <v>0</v>
      </c>
      <c r="V891" s="60">
        <f>Ugovori_OPULJP3[[#This Row],[Javni doprinos korisnika - HRK]]/7.5345</f>
        <v>0</v>
      </c>
      <c r="W891" s="59">
        <v>0</v>
      </c>
      <c r="X891" s="60">
        <f>Ugovori_OPULJP3[[#This Row],[Privatni doprinos korisnika - HRK]]/7.5345</f>
        <v>0</v>
      </c>
      <c r="Y891" s="61">
        <v>1339540</v>
      </c>
      <c r="Z891" s="62">
        <f>Ugovori_OPULJP3[[#This Row],[UKUPNI PRIHVATLJIVI IZDACI
TOTAL ELIGIBLE EXPENDITURE
= Bespovratna sredstva ukupno + doprinos korisnika
= Ukupni prihvatljivi troškovi
= Ukupna ugovorena vrijednost projekta HRK]]/7.5345</f>
        <v>177787.51078372818</v>
      </c>
      <c r="AA891" s="53" t="s">
        <v>37</v>
      </c>
      <c r="AB891" s="53" t="s">
        <v>34</v>
      </c>
      <c r="AC891" s="52" t="s">
        <v>3534</v>
      </c>
      <c r="AD891" s="52" t="s">
        <v>746</v>
      </c>
    </row>
    <row r="892" spans="1:30" ht="51" customHeight="1" x14ac:dyDescent="0.2">
      <c r="A892" s="50" t="s">
        <v>3535</v>
      </c>
      <c r="B892" s="51" t="s">
        <v>742</v>
      </c>
      <c r="C892" s="52" t="s">
        <v>743</v>
      </c>
      <c r="D892" s="52" t="s">
        <v>3110</v>
      </c>
      <c r="E892" s="66" t="s">
        <v>75</v>
      </c>
      <c r="F892" s="71" t="s">
        <v>3536</v>
      </c>
      <c r="G892" s="54" t="s">
        <v>1166</v>
      </c>
      <c r="H892" s="56">
        <v>44000</v>
      </c>
      <c r="I892" s="56">
        <v>44457</v>
      </c>
      <c r="J892" s="57" t="str">
        <f>IF(Ugovori_OPULJP3[[#This Row],[DATUM ZAVRŠETKA OPERACIJE]]&gt;DATE(2024,12,31),"u provedbi","završen")</f>
        <v>završen</v>
      </c>
      <c r="K892" s="55" t="s">
        <v>103</v>
      </c>
      <c r="L892" s="55" t="s">
        <v>103</v>
      </c>
      <c r="M892" s="58">
        <v>0.85</v>
      </c>
      <c r="N892" s="58">
        <v>0.15</v>
      </c>
      <c r="O892" s="59">
        <f>Ugovori_OPULJP3[[#This Row],[Bespovratna sredstva - Ukupno (EU+Nac) HRK
= Ukupna ugovorena vrijednost bespovratnih sredstava]]*Ugovori_OPULJP3[[#This Row],[EU STOPA SUFINANCIRANJA %
EU CO-FINANCING RATE %]]</f>
        <v>4124837.5</v>
      </c>
      <c r="P892" s="60">
        <f>Ugovori_OPULJP3[[#This Row],[Bespovratna sredstva - EU dio - HRK]]/7.5345</f>
        <v>547460.01725396502</v>
      </c>
      <c r="Q892" s="59">
        <f>Ugovori_OPULJP3[[#This Row],[Bespovratna sredstva - Ukupno (EU+Nac) HRK
= Ukupna ugovorena vrijednost bespovratnih sredstava]]*Ugovori_OPULJP3[[#This Row],[STOPA NACIONALNOG SUFINANCIRANJA %]]</f>
        <v>727912.5</v>
      </c>
      <c r="R892" s="60">
        <f>Ugovori_OPULJP3[[#This Row],[Bespovratna sredstva - Nacionalni dio - HRK]]/7.5345</f>
        <v>96610.591280111475</v>
      </c>
      <c r="S892" s="59">
        <v>4852750</v>
      </c>
      <c r="T892" s="60">
        <f>Ugovori_OPULJP3[[#This Row],[Bespovratna sredstva - Ukupno (EU+Nac) HRK
= Ukupna ugovorena vrijednost bespovratnih sredstava]]/7.5345</f>
        <v>644070.6085340766</v>
      </c>
      <c r="U892" s="59">
        <v>0</v>
      </c>
      <c r="V892" s="60">
        <f>Ugovori_OPULJP3[[#This Row],[Javni doprinos korisnika - HRK]]/7.5345</f>
        <v>0</v>
      </c>
      <c r="W892" s="59">
        <v>0</v>
      </c>
      <c r="X892" s="60">
        <f>Ugovori_OPULJP3[[#This Row],[Privatni doprinos korisnika - HRK]]/7.5345</f>
        <v>0</v>
      </c>
      <c r="Y892" s="61">
        <v>4852750</v>
      </c>
      <c r="Z892" s="62">
        <f>Ugovori_OPULJP3[[#This Row],[UKUPNI PRIHVATLJIVI IZDACI
TOTAL ELIGIBLE EXPENDITURE
= Bespovratna sredstva ukupno + doprinos korisnika
= Ukupni prihvatljivi troškovi
= Ukupna ugovorena vrijednost projekta HRK]]/7.5345</f>
        <v>644070.6085340766</v>
      </c>
      <c r="AA892" s="53" t="s">
        <v>37</v>
      </c>
      <c r="AB892" s="53" t="s">
        <v>34</v>
      </c>
      <c r="AC892" s="52" t="s">
        <v>3537</v>
      </c>
      <c r="AD892" s="52" t="s">
        <v>746</v>
      </c>
    </row>
    <row r="893" spans="1:30" ht="51" customHeight="1" x14ac:dyDescent="0.2">
      <c r="A893" s="50" t="s">
        <v>3538</v>
      </c>
      <c r="B893" s="51" t="s">
        <v>742</v>
      </c>
      <c r="C893" s="52" t="s">
        <v>743</v>
      </c>
      <c r="D893" s="52" t="s">
        <v>3110</v>
      </c>
      <c r="E893" s="66" t="s">
        <v>75</v>
      </c>
      <c r="F893" s="54" t="s">
        <v>3539</v>
      </c>
      <c r="G893" s="54" t="s">
        <v>3540</v>
      </c>
      <c r="H893" s="56">
        <v>44000</v>
      </c>
      <c r="I893" s="56">
        <v>44457</v>
      </c>
      <c r="J893" s="57" t="str">
        <f>IF(Ugovori_OPULJP3[[#This Row],[DATUM ZAVRŠETKA OPERACIJE]]&gt;DATE(2024,12,31),"u provedbi","završen")</f>
        <v>završen</v>
      </c>
      <c r="K893" s="55" t="s">
        <v>98</v>
      </c>
      <c r="L893" s="55" t="s">
        <v>98</v>
      </c>
      <c r="M893" s="58">
        <v>0.85</v>
      </c>
      <c r="N893" s="58">
        <v>0.15</v>
      </c>
      <c r="O893" s="59">
        <f>Ugovori_OPULJP3[[#This Row],[Bespovratna sredstva - Ukupno (EU+Nac) HRK
= Ukupna ugovorena vrijednost bespovratnih sredstava]]*Ugovori_OPULJP3[[#This Row],[EU STOPA SUFINANCIRANJA %
EU CO-FINANCING RATE %]]</f>
        <v>765255</v>
      </c>
      <c r="P893" s="60">
        <f>Ugovori_OPULJP3[[#This Row],[Bespovratna sredstva - EU dio - HRK]]/7.5345</f>
        <v>101566.79275333465</v>
      </c>
      <c r="Q893" s="59">
        <f>Ugovori_OPULJP3[[#This Row],[Bespovratna sredstva - Ukupno (EU+Nac) HRK
= Ukupna ugovorena vrijednost bespovratnih sredstava]]*Ugovori_OPULJP3[[#This Row],[STOPA NACIONALNOG SUFINANCIRANJA %]]</f>
        <v>135045</v>
      </c>
      <c r="R893" s="60">
        <f>Ugovori_OPULJP3[[#This Row],[Bespovratna sredstva - Nacionalni dio - HRK]]/7.5345</f>
        <v>17923.551662353173</v>
      </c>
      <c r="S893" s="59">
        <v>900300</v>
      </c>
      <c r="T893" s="60">
        <f>Ugovori_OPULJP3[[#This Row],[Bespovratna sredstva - Ukupno (EU+Nac) HRK
= Ukupna ugovorena vrijednost bespovratnih sredstava]]/7.5345</f>
        <v>119490.34441568782</v>
      </c>
      <c r="U893" s="59">
        <v>0</v>
      </c>
      <c r="V893" s="60">
        <f>Ugovori_OPULJP3[[#This Row],[Javni doprinos korisnika - HRK]]/7.5345</f>
        <v>0</v>
      </c>
      <c r="W893" s="59">
        <v>0</v>
      </c>
      <c r="X893" s="60">
        <f>Ugovori_OPULJP3[[#This Row],[Privatni doprinos korisnika - HRK]]/7.5345</f>
        <v>0</v>
      </c>
      <c r="Y893" s="61">
        <v>900300</v>
      </c>
      <c r="Z893" s="62">
        <f>Ugovori_OPULJP3[[#This Row],[UKUPNI PRIHVATLJIVI IZDACI
TOTAL ELIGIBLE EXPENDITURE
= Bespovratna sredstva ukupno + doprinos korisnika
= Ukupni prihvatljivi troškovi
= Ukupna ugovorena vrijednost projekta HRK]]/7.5345</f>
        <v>119490.34441568782</v>
      </c>
      <c r="AA893" s="53" t="s">
        <v>37</v>
      </c>
      <c r="AB893" s="53" t="s">
        <v>34</v>
      </c>
      <c r="AC893" s="52" t="s">
        <v>3541</v>
      </c>
      <c r="AD893" s="52" t="s">
        <v>746</v>
      </c>
    </row>
    <row r="894" spans="1:30" ht="51" customHeight="1" x14ac:dyDescent="0.2">
      <c r="A894" s="50" t="s">
        <v>3542</v>
      </c>
      <c r="B894" s="51" t="s">
        <v>742</v>
      </c>
      <c r="C894" s="52" t="s">
        <v>743</v>
      </c>
      <c r="D894" s="52" t="s">
        <v>3110</v>
      </c>
      <c r="E894" s="66" t="s">
        <v>75</v>
      </c>
      <c r="F894" s="54" t="s">
        <v>3543</v>
      </c>
      <c r="G894" s="54" t="s">
        <v>3544</v>
      </c>
      <c r="H894" s="56">
        <v>44027</v>
      </c>
      <c r="I894" s="56">
        <v>44576</v>
      </c>
      <c r="J894" s="57" t="str">
        <f>IF(Ugovori_OPULJP3[[#This Row],[DATUM ZAVRŠETKA OPERACIJE]]&gt;DATE(2024,12,31),"u provedbi","završen")</f>
        <v>završen</v>
      </c>
      <c r="K894" s="55" t="s">
        <v>98</v>
      </c>
      <c r="L894" s="55" t="s">
        <v>98</v>
      </c>
      <c r="M894" s="58">
        <v>0.85</v>
      </c>
      <c r="N894" s="58">
        <v>0.15</v>
      </c>
      <c r="O894" s="59">
        <f>Ugovori_OPULJP3[[#This Row],[Bespovratna sredstva - Ukupno (EU+Nac) HRK
= Ukupna ugovorena vrijednost bespovratnih sredstava]]*Ugovori_OPULJP3[[#This Row],[EU STOPA SUFINANCIRANJA %
EU CO-FINANCING RATE %]]</f>
        <v>789335.5</v>
      </c>
      <c r="P894" s="60">
        <f>Ugovori_OPULJP3[[#This Row],[Bespovratna sredstva - EU dio - HRK]]/7.5345</f>
        <v>104762.82434136306</v>
      </c>
      <c r="Q894" s="59">
        <f>Ugovori_OPULJP3[[#This Row],[Bespovratna sredstva - Ukupno (EU+Nac) HRK
= Ukupna ugovorena vrijednost bespovratnih sredstava]]*Ugovori_OPULJP3[[#This Row],[STOPA NACIONALNOG SUFINANCIRANJA %]]</f>
        <v>139294.5</v>
      </c>
      <c r="R894" s="60">
        <f>Ugovori_OPULJP3[[#This Row],[Bespovratna sredstva - Nacionalni dio - HRK]]/7.5345</f>
        <v>18487.557236711127</v>
      </c>
      <c r="S894" s="59">
        <v>928630</v>
      </c>
      <c r="T894" s="60">
        <f>Ugovori_OPULJP3[[#This Row],[Bespovratna sredstva - Ukupno (EU+Nac) HRK
= Ukupna ugovorena vrijednost bespovratnih sredstava]]/7.5345</f>
        <v>123250.38157807419</v>
      </c>
      <c r="U894" s="59">
        <v>0</v>
      </c>
      <c r="V894" s="60">
        <f>Ugovori_OPULJP3[[#This Row],[Javni doprinos korisnika - HRK]]/7.5345</f>
        <v>0</v>
      </c>
      <c r="W894" s="59">
        <v>0</v>
      </c>
      <c r="X894" s="60">
        <f>Ugovori_OPULJP3[[#This Row],[Privatni doprinos korisnika - HRK]]/7.5345</f>
        <v>0</v>
      </c>
      <c r="Y894" s="61">
        <v>928630</v>
      </c>
      <c r="Z894" s="62">
        <f>Ugovori_OPULJP3[[#This Row],[UKUPNI PRIHVATLJIVI IZDACI
TOTAL ELIGIBLE EXPENDITURE
= Bespovratna sredstva ukupno + doprinos korisnika
= Ukupni prihvatljivi troškovi
= Ukupna ugovorena vrijednost projekta HRK]]/7.5345</f>
        <v>123250.38157807419</v>
      </c>
      <c r="AA894" s="53" t="s">
        <v>37</v>
      </c>
      <c r="AB894" s="53" t="s">
        <v>34</v>
      </c>
      <c r="AC894" s="52" t="s">
        <v>3545</v>
      </c>
      <c r="AD894" s="52" t="s">
        <v>746</v>
      </c>
    </row>
    <row r="895" spans="1:30" ht="51" customHeight="1" x14ac:dyDescent="0.2">
      <c r="A895" s="50" t="s">
        <v>3546</v>
      </c>
      <c r="B895" s="51" t="s">
        <v>742</v>
      </c>
      <c r="C895" s="52" t="s">
        <v>743</v>
      </c>
      <c r="D895" s="52" t="s">
        <v>3110</v>
      </c>
      <c r="E895" s="66" t="s">
        <v>75</v>
      </c>
      <c r="F895" s="54" t="s">
        <v>3547</v>
      </c>
      <c r="G895" s="54" t="s">
        <v>3548</v>
      </c>
      <c r="H895" s="56">
        <v>44044</v>
      </c>
      <c r="I895" s="56">
        <v>44593</v>
      </c>
      <c r="J895" s="57" t="str">
        <f>IF(Ugovori_OPULJP3[[#This Row],[DATUM ZAVRŠETKA OPERACIJE]]&gt;DATE(2024,12,31),"u provedbi","završen")</f>
        <v>završen</v>
      </c>
      <c r="K895" s="55" t="s">
        <v>98</v>
      </c>
      <c r="L895" s="55" t="s">
        <v>98</v>
      </c>
      <c r="M895" s="58">
        <v>0.85</v>
      </c>
      <c r="N895" s="58">
        <v>0.15</v>
      </c>
      <c r="O895" s="59">
        <f>Ugovori_OPULJP3[[#This Row],[Bespovratna sredstva - Ukupno (EU+Nac) HRK
= Ukupna ugovorena vrijednost bespovratnih sredstava]]*Ugovori_OPULJP3[[#This Row],[EU STOPA SUFINANCIRANJA %
EU CO-FINANCING RATE %]]</f>
        <v>391807.5</v>
      </c>
      <c r="P895" s="60">
        <f>Ugovori_OPULJP3[[#This Row],[Bespovratna sredstva - EU dio - HRK]]/7.5345</f>
        <v>52001.791757913597</v>
      </c>
      <c r="Q895" s="59">
        <f>Ugovori_OPULJP3[[#This Row],[Bespovratna sredstva - Ukupno (EU+Nac) HRK
= Ukupna ugovorena vrijednost bespovratnih sredstava]]*Ugovori_OPULJP3[[#This Row],[STOPA NACIONALNOG SUFINANCIRANJA %]]</f>
        <v>69142.5</v>
      </c>
      <c r="R895" s="60">
        <f>Ugovori_OPULJP3[[#This Row],[Bespovratna sredstva - Nacionalni dio - HRK]]/7.5345</f>
        <v>9176.786780808281</v>
      </c>
      <c r="S895" s="59">
        <v>460950</v>
      </c>
      <c r="T895" s="60">
        <f>Ugovori_OPULJP3[[#This Row],[Bespovratna sredstva - Ukupno (EU+Nac) HRK
= Ukupna ugovorena vrijednost bespovratnih sredstava]]/7.5345</f>
        <v>61178.578538721878</v>
      </c>
      <c r="U895" s="59">
        <v>0</v>
      </c>
      <c r="V895" s="60">
        <f>Ugovori_OPULJP3[[#This Row],[Javni doprinos korisnika - HRK]]/7.5345</f>
        <v>0</v>
      </c>
      <c r="W895" s="59">
        <v>0</v>
      </c>
      <c r="X895" s="60">
        <f>Ugovori_OPULJP3[[#This Row],[Privatni doprinos korisnika - HRK]]/7.5345</f>
        <v>0</v>
      </c>
      <c r="Y895" s="61">
        <v>460950</v>
      </c>
      <c r="Z895" s="62">
        <f>Ugovori_OPULJP3[[#This Row],[UKUPNI PRIHVATLJIVI IZDACI
TOTAL ELIGIBLE EXPENDITURE
= Bespovratna sredstva ukupno + doprinos korisnika
= Ukupni prihvatljivi troškovi
= Ukupna ugovorena vrijednost projekta HRK]]/7.5345</f>
        <v>61178.578538721878</v>
      </c>
      <c r="AA895" s="53" t="s">
        <v>37</v>
      </c>
      <c r="AB895" s="53" t="s">
        <v>34</v>
      </c>
      <c r="AC895" s="52" t="s">
        <v>3549</v>
      </c>
      <c r="AD895" s="52" t="s">
        <v>746</v>
      </c>
    </row>
    <row r="896" spans="1:30" ht="51" customHeight="1" x14ac:dyDescent="0.2">
      <c r="A896" s="50" t="s">
        <v>3550</v>
      </c>
      <c r="B896" s="51" t="s">
        <v>742</v>
      </c>
      <c r="C896" s="52" t="s">
        <v>743</v>
      </c>
      <c r="D896" s="52" t="s">
        <v>3110</v>
      </c>
      <c r="E896" s="66" t="s">
        <v>75</v>
      </c>
      <c r="F896" s="54" t="s">
        <v>3551</v>
      </c>
      <c r="G896" s="54" t="s">
        <v>1313</v>
      </c>
      <c r="H896" s="56">
        <v>44025</v>
      </c>
      <c r="I896" s="56">
        <v>44513</v>
      </c>
      <c r="J896" s="57" t="str">
        <f>IF(Ugovori_OPULJP3[[#This Row],[DATUM ZAVRŠETKA OPERACIJE]]&gt;DATE(2024,12,31),"u provedbi","završen")</f>
        <v>završen</v>
      </c>
      <c r="K896" s="55" t="s">
        <v>103</v>
      </c>
      <c r="L896" s="55" t="s">
        <v>103</v>
      </c>
      <c r="M896" s="58">
        <v>0.85</v>
      </c>
      <c r="N896" s="58">
        <v>0.15</v>
      </c>
      <c r="O896" s="59">
        <f>Ugovori_OPULJP3[[#This Row],[Bespovratna sredstva - Ukupno (EU+Nac) HRK
= Ukupna ugovorena vrijednost bespovratnih sredstava]]*Ugovori_OPULJP3[[#This Row],[EU STOPA SUFINANCIRANJA %
EU CO-FINANCING RATE %]]</f>
        <v>1182520</v>
      </c>
      <c r="P896" s="60">
        <f>Ugovori_OPULJP3[[#This Row],[Bespovratna sredstva - EU dio - HRK]]/7.5345</f>
        <v>156947.3754064636</v>
      </c>
      <c r="Q896" s="59">
        <f>Ugovori_OPULJP3[[#This Row],[Bespovratna sredstva - Ukupno (EU+Nac) HRK
= Ukupna ugovorena vrijednost bespovratnih sredstava]]*Ugovori_OPULJP3[[#This Row],[STOPA NACIONALNOG SUFINANCIRANJA %]]</f>
        <v>208680</v>
      </c>
      <c r="R896" s="60">
        <f>Ugovori_OPULJP3[[#This Row],[Bespovratna sredstva - Nacionalni dio - HRK]]/7.5345</f>
        <v>27696.595659964165</v>
      </c>
      <c r="S896" s="59">
        <v>1391200</v>
      </c>
      <c r="T896" s="60">
        <f>Ugovori_OPULJP3[[#This Row],[Bespovratna sredstva - Ukupno (EU+Nac) HRK
= Ukupna ugovorena vrijednost bespovratnih sredstava]]/7.5345</f>
        <v>184643.97106642777</v>
      </c>
      <c r="U896" s="59">
        <v>0</v>
      </c>
      <c r="V896" s="60">
        <f>Ugovori_OPULJP3[[#This Row],[Javni doprinos korisnika - HRK]]/7.5345</f>
        <v>0</v>
      </c>
      <c r="W896" s="59">
        <v>0</v>
      </c>
      <c r="X896" s="60">
        <f>Ugovori_OPULJP3[[#This Row],[Privatni doprinos korisnika - HRK]]/7.5345</f>
        <v>0</v>
      </c>
      <c r="Y896" s="61">
        <v>1391200</v>
      </c>
      <c r="Z896" s="62">
        <f>Ugovori_OPULJP3[[#This Row],[UKUPNI PRIHVATLJIVI IZDACI
TOTAL ELIGIBLE EXPENDITURE
= Bespovratna sredstva ukupno + doprinos korisnika
= Ukupni prihvatljivi troškovi
= Ukupna ugovorena vrijednost projekta HRK]]/7.5345</f>
        <v>184643.97106642777</v>
      </c>
      <c r="AA896" s="53" t="s">
        <v>37</v>
      </c>
      <c r="AB896" s="53" t="s">
        <v>34</v>
      </c>
      <c r="AC896" s="52" t="s">
        <v>3552</v>
      </c>
      <c r="AD896" s="52" t="s">
        <v>746</v>
      </c>
    </row>
    <row r="897" spans="1:30" ht="51" customHeight="1" x14ac:dyDescent="0.2">
      <c r="A897" s="50" t="s">
        <v>3553</v>
      </c>
      <c r="B897" s="51" t="s">
        <v>742</v>
      </c>
      <c r="C897" s="52" t="s">
        <v>743</v>
      </c>
      <c r="D897" s="52" t="s">
        <v>3110</v>
      </c>
      <c r="E897" s="66" t="s">
        <v>75</v>
      </c>
      <c r="F897" s="54" t="s">
        <v>3554</v>
      </c>
      <c r="G897" s="54" t="s">
        <v>1162</v>
      </c>
      <c r="H897" s="56">
        <v>44000</v>
      </c>
      <c r="I897" s="56">
        <v>44487</v>
      </c>
      <c r="J897" s="57" t="str">
        <f>IF(Ugovori_OPULJP3[[#This Row],[DATUM ZAVRŠETKA OPERACIJE]]&gt;DATE(2024,12,31),"u provedbi","završen")</f>
        <v>završen</v>
      </c>
      <c r="K897" s="55" t="s">
        <v>103</v>
      </c>
      <c r="L897" s="55" t="s">
        <v>103</v>
      </c>
      <c r="M897" s="58">
        <v>0.85</v>
      </c>
      <c r="N897" s="58">
        <v>0.15</v>
      </c>
      <c r="O897" s="59">
        <f>Ugovori_OPULJP3[[#This Row],[Bespovratna sredstva - Ukupno (EU+Nac) HRK
= Ukupna ugovorena vrijednost bespovratnih sredstava]]*Ugovori_OPULJP3[[#This Row],[EU STOPA SUFINANCIRANJA %
EU CO-FINANCING RATE %]]</f>
        <v>2187058.5</v>
      </c>
      <c r="P897" s="60">
        <f>Ugovori_OPULJP3[[#This Row],[Bespovratna sredstva - EU dio - HRK]]/7.5345</f>
        <v>290272.5462870794</v>
      </c>
      <c r="Q897" s="59">
        <f>Ugovori_OPULJP3[[#This Row],[Bespovratna sredstva - Ukupno (EU+Nac) HRK
= Ukupna ugovorena vrijednost bespovratnih sredstava]]*Ugovori_OPULJP3[[#This Row],[STOPA NACIONALNOG SUFINANCIRANJA %]]</f>
        <v>385951.5</v>
      </c>
      <c r="R897" s="60">
        <f>Ugovori_OPULJP3[[#This Row],[Bespovratna sredstva - Nacionalni dio - HRK]]/7.5345</f>
        <v>51224.566991837542</v>
      </c>
      <c r="S897" s="59">
        <v>2573010</v>
      </c>
      <c r="T897" s="60">
        <f>Ugovori_OPULJP3[[#This Row],[Bespovratna sredstva - Ukupno (EU+Nac) HRK
= Ukupna ugovorena vrijednost bespovratnih sredstava]]/7.5345</f>
        <v>341497.11327891698</v>
      </c>
      <c r="U897" s="59">
        <v>0</v>
      </c>
      <c r="V897" s="60">
        <f>Ugovori_OPULJP3[[#This Row],[Javni doprinos korisnika - HRK]]/7.5345</f>
        <v>0</v>
      </c>
      <c r="W897" s="59">
        <v>0</v>
      </c>
      <c r="X897" s="60">
        <f>Ugovori_OPULJP3[[#This Row],[Privatni doprinos korisnika - HRK]]/7.5345</f>
        <v>0</v>
      </c>
      <c r="Y897" s="61">
        <v>2573010</v>
      </c>
      <c r="Z897" s="62">
        <f>Ugovori_OPULJP3[[#This Row],[UKUPNI PRIHVATLJIVI IZDACI
TOTAL ELIGIBLE EXPENDITURE
= Bespovratna sredstva ukupno + doprinos korisnika
= Ukupni prihvatljivi troškovi
= Ukupna ugovorena vrijednost projekta HRK]]/7.5345</f>
        <v>341497.11327891698</v>
      </c>
      <c r="AA897" s="53" t="s">
        <v>37</v>
      </c>
      <c r="AB897" s="53" t="s">
        <v>34</v>
      </c>
      <c r="AC897" s="52" t="s">
        <v>3555</v>
      </c>
      <c r="AD897" s="52" t="s">
        <v>746</v>
      </c>
    </row>
    <row r="898" spans="1:30" ht="51" customHeight="1" x14ac:dyDescent="0.2">
      <c r="A898" s="50" t="s">
        <v>3556</v>
      </c>
      <c r="B898" s="51" t="s">
        <v>742</v>
      </c>
      <c r="C898" s="52" t="s">
        <v>743</v>
      </c>
      <c r="D898" s="52" t="s">
        <v>3110</v>
      </c>
      <c r="E898" s="66" t="s">
        <v>75</v>
      </c>
      <c r="F898" s="71" t="s">
        <v>3557</v>
      </c>
      <c r="G898" s="54" t="s">
        <v>1430</v>
      </c>
      <c r="H898" s="56">
        <v>44036</v>
      </c>
      <c r="I898" s="56">
        <v>44585</v>
      </c>
      <c r="J898" s="57" t="str">
        <f>IF(Ugovori_OPULJP3[[#This Row],[DATUM ZAVRŠETKA OPERACIJE]]&gt;DATE(2024,12,31),"u provedbi","završen")</f>
        <v>završen</v>
      </c>
      <c r="K898" s="55" t="s">
        <v>98</v>
      </c>
      <c r="L898" s="55" t="s">
        <v>98</v>
      </c>
      <c r="M898" s="58">
        <v>0.85</v>
      </c>
      <c r="N898" s="58">
        <v>0.15</v>
      </c>
      <c r="O898" s="59">
        <f>Ugovori_OPULJP3[[#This Row],[Bespovratna sredstva - Ukupno (EU+Nac) HRK
= Ukupna ugovorena vrijednost bespovratnih sredstava]]*Ugovori_OPULJP3[[#This Row],[EU STOPA SUFINANCIRANJA %
EU CO-FINANCING RATE %]]</f>
        <v>2368082.3200000003</v>
      </c>
      <c r="P898" s="60">
        <f>Ugovori_OPULJP3[[#This Row],[Bespovratna sredstva - EU dio - HRK]]/7.5345</f>
        <v>314298.53606742324</v>
      </c>
      <c r="Q898" s="59">
        <f>Ugovori_OPULJP3[[#This Row],[Bespovratna sredstva - Ukupno (EU+Nac) HRK
= Ukupna ugovorena vrijednost bespovratnih sredstava]]*Ugovori_OPULJP3[[#This Row],[STOPA NACIONALNOG SUFINANCIRANJA %]]</f>
        <v>417896.88</v>
      </c>
      <c r="R898" s="60">
        <f>Ugovori_OPULJP3[[#This Row],[Bespovratna sredstva - Nacionalni dio - HRK]]/7.5345</f>
        <v>55464.447541309972</v>
      </c>
      <c r="S898" s="59">
        <v>2785979.2</v>
      </c>
      <c r="T898" s="60">
        <f>Ugovori_OPULJP3[[#This Row],[Bespovratna sredstva - Ukupno (EU+Nac) HRK
= Ukupna ugovorena vrijednost bespovratnih sredstava]]/7.5345</f>
        <v>369762.98360873316</v>
      </c>
      <c r="U898" s="59">
        <v>0</v>
      </c>
      <c r="V898" s="60">
        <f>Ugovori_OPULJP3[[#This Row],[Javni doprinos korisnika - HRK]]/7.5345</f>
        <v>0</v>
      </c>
      <c r="W898" s="59">
        <v>0</v>
      </c>
      <c r="X898" s="60">
        <f>Ugovori_OPULJP3[[#This Row],[Privatni doprinos korisnika - HRK]]/7.5345</f>
        <v>0</v>
      </c>
      <c r="Y898" s="61">
        <v>2785979.2</v>
      </c>
      <c r="Z898" s="62">
        <f>Ugovori_OPULJP3[[#This Row],[UKUPNI PRIHVATLJIVI IZDACI
TOTAL ELIGIBLE EXPENDITURE
= Bespovratna sredstva ukupno + doprinos korisnika
= Ukupni prihvatljivi troškovi
= Ukupna ugovorena vrijednost projekta HRK]]/7.5345</f>
        <v>369762.98360873316</v>
      </c>
      <c r="AA898" s="53" t="s">
        <v>37</v>
      </c>
      <c r="AB898" s="53" t="s">
        <v>34</v>
      </c>
      <c r="AC898" s="52" t="s">
        <v>3558</v>
      </c>
      <c r="AD898" s="52" t="s">
        <v>746</v>
      </c>
    </row>
    <row r="899" spans="1:30" ht="51" customHeight="1" x14ac:dyDescent="0.2">
      <c r="A899" s="50" t="s">
        <v>3559</v>
      </c>
      <c r="B899" s="51" t="s">
        <v>742</v>
      </c>
      <c r="C899" s="52" t="s">
        <v>743</v>
      </c>
      <c r="D899" s="52" t="s">
        <v>3110</v>
      </c>
      <c r="E899" s="66" t="s">
        <v>75</v>
      </c>
      <c r="F899" s="54" t="s">
        <v>3560</v>
      </c>
      <c r="G899" s="54" t="s">
        <v>1258</v>
      </c>
      <c r="H899" s="56">
        <v>44033</v>
      </c>
      <c r="I899" s="56">
        <v>44582</v>
      </c>
      <c r="J899" s="57" t="str">
        <f>IF(Ugovori_OPULJP3[[#This Row],[DATUM ZAVRŠETKA OPERACIJE]]&gt;DATE(2024,12,31),"u provedbi","završen")</f>
        <v>završen</v>
      </c>
      <c r="K899" s="55" t="s">
        <v>103</v>
      </c>
      <c r="L899" s="55" t="s">
        <v>103</v>
      </c>
      <c r="M899" s="58">
        <v>0.85</v>
      </c>
      <c r="N899" s="58">
        <v>0.15</v>
      </c>
      <c r="O899" s="59">
        <f>Ugovori_OPULJP3[[#This Row],[Bespovratna sredstva - Ukupno (EU+Nac) HRK
= Ukupna ugovorena vrijednost bespovratnih sredstava]]*Ugovori_OPULJP3[[#This Row],[EU STOPA SUFINANCIRANJA %
EU CO-FINANCING RATE %]]</f>
        <v>1176200.25</v>
      </c>
      <c r="P899" s="60">
        <f>Ugovori_OPULJP3[[#This Row],[Bespovratna sredstva - EU dio - HRK]]/7.5345</f>
        <v>156108.60043798527</v>
      </c>
      <c r="Q899" s="59">
        <f>Ugovori_OPULJP3[[#This Row],[Bespovratna sredstva - Ukupno (EU+Nac) HRK
= Ukupna ugovorena vrijednost bespovratnih sredstava]]*Ugovori_OPULJP3[[#This Row],[STOPA NACIONALNOG SUFINANCIRANJA %]]</f>
        <v>207564.75</v>
      </c>
      <c r="R899" s="60">
        <f>Ugovori_OPULJP3[[#This Row],[Bespovratna sredstva - Nacionalni dio - HRK]]/7.5345</f>
        <v>27548.576547879751</v>
      </c>
      <c r="S899" s="59">
        <v>1383765</v>
      </c>
      <c r="T899" s="60">
        <f>Ugovori_OPULJP3[[#This Row],[Bespovratna sredstva - Ukupno (EU+Nac) HRK
= Ukupna ugovorena vrijednost bespovratnih sredstava]]/7.5345</f>
        <v>183657.17698586502</v>
      </c>
      <c r="U899" s="59">
        <v>0</v>
      </c>
      <c r="V899" s="60">
        <f>Ugovori_OPULJP3[[#This Row],[Javni doprinos korisnika - HRK]]/7.5345</f>
        <v>0</v>
      </c>
      <c r="W899" s="59">
        <v>0</v>
      </c>
      <c r="X899" s="60">
        <f>Ugovori_OPULJP3[[#This Row],[Privatni doprinos korisnika - HRK]]/7.5345</f>
        <v>0</v>
      </c>
      <c r="Y899" s="61">
        <v>1383765</v>
      </c>
      <c r="Z899" s="62">
        <f>Ugovori_OPULJP3[[#This Row],[UKUPNI PRIHVATLJIVI IZDACI
TOTAL ELIGIBLE EXPENDITURE
= Bespovratna sredstva ukupno + doprinos korisnika
= Ukupni prihvatljivi troškovi
= Ukupna ugovorena vrijednost projekta HRK]]/7.5345</f>
        <v>183657.17698586502</v>
      </c>
      <c r="AA899" s="53" t="s">
        <v>37</v>
      </c>
      <c r="AB899" s="53" t="s">
        <v>34</v>
      </c>
      <c r="AC899" s="52" t="s">
        <v>3561</v>
      </c>
      <c r="AD899" s="52" t="s">
        <v>746</v>
      </c>
    </row>
    <row r="900" spans="1:30" ht="51" customHeight="1" x14ac:dyDescent="0.2">
      <c r="A900" s="50" t="s">
        <v>3562</v>
      </c>
      <c r="B900" s="51" t="s">
        <v>742</v>
      </c>
      <c r="C900" s="52" t="s">
        <v>743</v>
      </c>
      <c r="D900" s="52" t="s">
        <v>3110</v>
      </c>
      <c r="E900" s="66" t="s">
        <v>75</v>
      </c>
      <c r="F900" s="54" t="s">
        <v>3563</v>
      </c>
      <c r="G900" s="54" t="s">
        <v>3564</v>
      </c>
      <c r="H900" s="56">
        <v>44015</v>
      </c>
      <c r="I900" s="56">
        <v>44503</v>
      </c>
      <c r="J900" s="57" t="str">
        <f>IF(Ugovori_OPULJP3[[#This Row],[DATUM ZAVRŠETKA OPERACIJE]]&gt;DATE(2024,12,31),"u provedbi","završen")</f>
        <v>završen</v>
      </c>
      <c r="K900" s="55" t="s">
        <v>103</v>
      </c>
      <c r="L900" s="55" t="s">
        <v>103</v>
      </c>
      <c r="M900" s="58">
        <v>0.85</v>
      </c>
      <c r="N900" s="58">
        <v>0.15</v>
      </c>
      <c r="O900" s="59">
        <f>Ugovori_OPULJP3[[#This Row],[Bespovratna sredstva - Ukupno (EU+Nac) HRK
= Ukupna ugovorena vrijednost bespovratnih sredstava]]*Ugovori_OPULJP3[[#This Row],[EU STOPA SUFINANCIRANJA %
EU CO-FINANCING RATE %]]</f>
        <v>1514849.26</v>
      </c>
      <c r="P900" s="60">
        <f>Ugovori_OPULJP3[[#This Row],[Bespovratna sredstva - EU dio - HRK]]/7.5345</f>
        <v>201055.04811201803</v>
      </c>
      <c r="Q900" s="59">
        <f>Ugovori_OPULJP3[[#This Row],[Bespovratna sredstva - Ukupno (EU+Nac) HRK
= Ukupna ugovorena vrijednost bespovratnih sredstava]]*Ugovori_OPULJP3[[#This Row],[STOPA NACIONALNOG SUFINANCIRANJA %]]</f>
        <v>267326.34000000003</v>
      </c>
      <c r="R900" s="60">
        <f>Ugovori_OPULJP3[[#This Row],[Bespovratna sredstva - Nacionalni dio - HRK]]/7.5345</f>
        <v>35480.302608003185</v>
      </c>
      <c r="S900" s="59">
        <v>1782175.6</v>
      </c>
      <c r="T900" s="60">
        <f>Ugovori_OPULJP3[[#This Row],[Bespovratna sredstva - Ukupno (EU+Nac) HRK
= Ukupna ugovorena vrijednost bespovratnih sredstava]]/7.5345</f>
        <v>236535.35072002123</v>
      </c>
      <c r="U900" s="59">
        <v>0</v>
      </c>
      <c r="V900" s="60">
        <f>Ugovori_OPULJP3[[#This Row],[Javni doprinos korisnika - HRK]]/7.5345</f>
        <v>0</v>
      </c>
      <c r="W900" s="59">
        <v>0</v>
      </c>
      <c r="X900" s="60">
        <f>Ugovori_OPULJP3[[#This Row],[Privatni doprinos korisnika - HRK]]/7.5345</f>
        <v>0</v>
      </c>
      <c r="Y900" s="61">
        <v>1782175.6</v>
      </c>
      <c r="Z900" s="62">
        <f>Ugovori_OPULJP3[[#This Row],[UKUPNI PRIHVATLJIVI IZDACI
TOTAL ELIGIBLE EXPENDITURE
= Bespovratna sredstva ukupno + doprinos korisnika
= Ukupni prihvatljivi troškovi
= Ukupna ugovorena vrijednost projekta HRK]]/7.5345</f>
        <v>236535.35072002123</v>
      </c>
      <c r="AA900" s="53" t="s">
        <v>37</v>
      </c>
      <c r="AB900" s="53" t="s">
        <v>34</v>
      </c>
      <c r="AC900" s="52" t="s">
        <v>3565</v>
      </c>
      <c r="AD900" s="52" t="s">
        <v>746</v>
      </c>
    </row>
    <row r="901" spans="1:30" ht="51" customHeight="1" x14ac:dyDescent="0.2">
      <c r="A901" s="50" t="s">
        <v>3566</v>
      </c>
      <c r="B901" s="51" t="s">
        <v>742</v>
      </c>
      <c r="C901" s="52" t="s">
        <v>743</v>
      </c>
      <c r="D901" s="52" t="s">
        <v>3110</v>
      </c>
      <c r="E901" s="66" t="s">
        <v>75</v>
      </c>
      <c r="F901" s="54" t="s">
        <v>3567</v>
      </c>
      <c r="G901" s="54" t="s">
        <v>3568</v>
      </c>
      <c r="H901" s="56">
        <v>44027</v>
      </c>
      <c r="I901" s="56">
        <v>44576</v>
      </c>
      <c r="J901" s="57" t="str">
        <f>IF(Ugovori_OPULJP3[[#This Row],[DATUM ZAVRŠETKA OPERACIJE]]&gt;DATE(2024,12,31),"u provedbi","završen")</f>
        <v>završen</v>
      </c>
      <c r="K901" s="55" t="s">
        <v>424</v>
      </c>
      <c r="L901" s="55" t="s">
        <v>424</v>
      </c>
      <c r="M901" s="58">
        <v>0.85</v>
      </c>
      <c r="N901" s="58">
        <v>0.15</v>
      </c>
      <c r="O901" s="59">
        <f>Ugovori_OPULJP3[[#This Row],[Bespovratna sredstva - Ukupno (EU+Nac) HRK
= Ukupna ugovorena vrijednost bespovratnih sredstava]]*Ugovori_OPULJP3[[#This Row],[EU STOPA SUFINANCIRANJA %
EU CO-FINANCING RATE %]]</f>
        <v>473615.91999999993</v>
      </c>
      <c r="P901" s="60">
        <f>Ugovori_OPULJP3[[#This Row],[Bespovratna sredstva - EU dio - HRK]]/7.5345</f>
        <v>62859.635012276849</v>
      </c>
      <c r="Q901" s="59">
        <f>Ugovori_OPULJP3[[#This Row],[Bespovratna sredstva - Ukupno (EU+Nac) HRK
= Ukupna ugovorena vrijednost bespovratnih sredstava]]*Ugovori_OPULJP3[[#This Row],[STOPA NACIONALNOG SUFINANCIRANJA %]]</f>
        <v>83579.279999999984</v>
      </c>
      <c r="R901" s="60">
        <f>Ugovori_OPULJP3[[#This Row],[Bespovratna sredstva - Nacionalni dio - HRK]]/7.5345</f>
        <v>11092.876766872385</v>
      </c>
      <c r="S901" s="59">
        <v>557195.19999999995</v>
      </c>
      <c r="T901" s="60">
        <f>Ugovori_OPULJP3[[#This Row],[Bespovratna sredstva - Ukupno (EU+Nac) HRK
= Ukupna ugovorena vrijednost bespovratnih sredstava]]/7.5345</f>
        <v>73952.511779149238</v>
      </c>
      <c r="U901" s="59">
        <v>0</v>
      </c>
      <c r="V901" s="60">
        <f>Ugovori_OPULJP3[[#This Row],[Javni doprinos korisnika - HRK]]/7.5345</f>
        <v>0</v>
      </c>
      <c r="W901" s="59">
        <v>0</v>
      </c>
      <c r="X901" s="60">
        <f>Ugovori_OPULJP3[[#This Row],[Privatni doprinos korisnika - HRK]]/7.5345</f>
        <v>0</v>
      </c>
      <c r="Y901" s="61">
        <v>557195.19999999995</v>
      </c>
      <c r="Z901" s="62">
        <f>Ugovori_OPULJP3[[#This Row],[UKUPNI PRIHVATLJIVI IZDACI
TOTAL ELIGIBLE EXPENDITURE
= Bespovratna sredstva ukupno + doprinos korisnika
= Ukupni prihvatljivi troškovi
= Ukupna ugovorena vrijednost projekta HRK]]/7.5345</f>
        <v>73952.511779149238</v>
      </c>
      <c r="AA901" s="53" t="s">
        <v>37</v>
      </c>
      <c r="AB901" s="53" t="s">
        <v>34</v>
      </c>
      <c r="AC901" s="52" t="s">
        <v>3569</v>
      </c>
      <c r="AD901" s="52" t="s">
        <v>746</v>
      </c>
    </row>
    <row r="902" spans="1:30" ht="51" customHeight="1" x14ac:dyDescent="0.2">
      <c r="A902" s="50" t="s">
        <v>3570</v>
      </c>
      <c r="B902" s="51" t="s">
        <v>742</v>
      </c>
      <c r="C902" s="52" t="s">
        <v>743</v>
      </c>
      <c r="D902" s="52" t="s">
        <v>3110</v>
      </c>
      <c r="E902" s="66" t="s">
        <v>75</v>
      </c>
      <c r="F902" s="54" t="s">
        <v>3571</v>
      </c>
      <c r="G902" s="54" t="s">
        <v>3572</v>
      </c>
      <c r="H902" s="56">
        <v>44000</v>
      </c>
      <c r="I902" s="56">
        <v>44548</v>
      </c>
      <c r="J902" s="57" t="str">
        <f>IF(Ugovori_OPULJP3[[#This Row],[DATUM ZAVRŠETKA OPERACIJE]]&gt;DATE(2024,12,31),"u provedbi","završen")</f>
        <v>završen</v>
      </c>
      <c r="K902" s="55" t="s">
        <v>3573</v>
      </c>
      <c r="L902" s="55" t="s">
        <v>36</v>
      </c>
      <c r="M902" s="58">
        <v>0.85</v>
      </c>
      <c r="N902" s="58">
        <v>0.15</v>
      </c>
      <c r="O902" s="59">
        <f>Ugovori_OPULJP3[[#This Row],[Bespovratna sredstva - Ukupno (EU+Nac) HRK
= Ukupna ugovorena vrijednost bespovratnih sredstava]]*Ugovori_OPULJP3[[#This Row],[EU STOPA SUFINANCIRANJA %
EU CO-FINANCING RATE %]]</f>
        <v>1420849.4855</v>
      </c>
      <c r="P902" s="60">
        <f>Ugovori_OPULJP3[[#This Row],[Bespovratna sredstva - EU dio - HRK]]/7.5345</f>
        <v>188579.13405003649</v>
      </c>
      <c r="Q902" s="59">
        <f>Ugovori_OPULJP3[[#This Row],[Bespovratna sredstva - Ukupno (EU+Nac) HRK
= Ukupna ugovorena vrijednost bespovratnih sredstava]]*Ugovori_OPULJP3[[#This Row],[STOPA NACIONALNOG SUFINANCIRANJA %]]</f>
        <v>250738.14449999997</v>
      </c>
      <c r="R902" s="60">
        <f>Ugovori_OPULJP3[[#This Row],[Bespovratna sredstva - Nacionalni dio - HRK]]/7.5345</f>
        <v>33278.670714712316</v>
      </c>
      <c r="S902" s="59">
        <v>1671587.63</v>
      </c>
      <c r="T902" s="60">
        <f>Ugovori_OPULJP3[[#This Row],[Bespovratna sredstva - Ukupno (EU+Nac) HRK
= Ukupna ugovorena vrijednost bespovratnih sredstava]]/7.5345</f>
        <v>221857.80476474878</v>
      </c>
      <c r="U902" s="59">
        <v>0</v>
      </c>
      <c r="V902" s="60">
        <f>Ugovori_OPULJP3[[#This Row],[Javni doprinos korisnika - HRK]]/7.5345</f>
        <v>0</v>
      </c>
      <c r="W902" s="59">
        <v>0</v>
      </c>
      <c r="X902" s="60">
        <f>Ugovori_OPULJP3[[#This Row],[Privatni doprinos korisnika - HRK]]/7.5345</f>
        <v>0</v>
      </c>
      <c r="Y902" s="61">
        <v>1671587.63</v>
      </c>
      <c r="Z902" s="62">
        <f>Ugovori_OPULJP3[[#This Row],[UKUPNI PRIHVATLJIVI IZDACI
TOTAL ELIGIBLE EXPENDITURE
= Bespovratna sredstva ukupno + doprinos korisnika
= Ukupni prihvatljivi troškovi
= Ukupna ugovorena vrijednost projekta HRK]]/7.5345</f>
        <v>221857.80476474878</v>
      </c>
      <c r="AA902" s="53" t="s">
        <v>37</v>
      </c>
      <c r="AB902" s="53" t="s">
        <v>34</v>
      </c>
      <c r="AC902" s="52" t="s">
        <v>3574</v>
      </c>
      <c r="AD902" s="52" t="s">
        <v>746</v>
      </c>
    </row>
    <row r="903" spans="1:30" ht="51" customHeight="1" x14ac:dyDescent="0.2">
      <c r="A903" s="50" t="s">
        <v>3575</v>
      </c>
      <c r="B903" s="51" t="s">
        <v>742</v>
      </c>
      <c r="C903" s="52" t="s">
        <v>743</v>
      </c>
      <c r="D903" s="52" t="s">
        <v>3110</v>
      </c>
      <c r="E903" s="66" t="s">
        <v>75</v>
      </c>
      <c r="F903" s="54" t="s">
        <v>3576</v>
      </c>
      <c r="G903" s="54" t="s">
        <v>3577</v>
      </c>
      <c r="H903" s="56">
        <v>44000</v>
      </c>
      <c r="I903" s="56">
        <v>44548</v>
      </c>
      <c r="J903" s="57" t="str">
        <f>IF(Ugovori_OPULJP3[[#This Row],[DATUM ZAVRŠETKA OPERACIJE]]&gt;DATE(2024,12,31),"u provedbi","završen")</f>
        <v>završen</v>
      </c>
      <c r="K903" s="55" t="s">
        <v>2474</v>
      </c>
      <c r="L903" s="55" t="s">
        <v>36</v>
      </c>
      <c r="M903" s="58">
        <v>0.85</v>
      </c>
      <c r="N903" s="58">
        <v>0.15</v>
      </c>
      <c r="O903" s="59">
        <f>Ugovori_OPULJP3[[#This Row],[Bespovratna sredstva - Ukupno (EU+Nac) HRK
= Ukupna ugovorena vrijednost bespovratnih sredstava]]*Ugovori_OPULJP3[[#This Row],[EU STOPA SUFINANCIRANJA %
EU CO-FINANCING RATE %]]</f>
        <v>1180140</v>
      </c>
      <c r="P903" s="60">
        <f>Ugovori_OPULJP3[[#This Row],[Bespovratna sredstva - EU dio - HRK]]/7.5345</f>
        <v>156631.49512243678</v>
      </c>
      <c r="Q903" s="59">
        <f>Ugovori_OPULJP3[[#This Row],[Bespovratna sredstva - Ukupno (EU+Nac) HRK
= Ukupna ugovorena vrijednost bespovratnih sredstava]]*Ugovori_OPULJP3[[#This Row],[STOPA NACIONALNOG SUFINANCIRANJA %]]</f>
        <v>208260</v>
      </c>
      <c r="R903" s="60">
        <f>Ugovori_OPULJP3[[#This Row],[Bespovratna sredstva - Nacionalni dio - HRK]]/7.5345</f>
        <v>27640.852080430021</v>
      </c>
      <c r="S903" s="59">
        <v>1388400</v>
      </c>
      <c r="T903" s="60">
        <f>Ugovori_OPULJP3[[#This Row],[Bespovratna sredstva - Ukupno (EU+Nac) HRK
= Ukupna ugovorena vrijednost bespovratnih sredstava]]/7.5345</f>
        <v>184272.3472028668</v>
      </c>
      <c r="U903" s="59">
        <v>0</v>
      </c>
      <c r="V903" s="60">
        <f>Ugovori_OPULJP3[[#This Row],[Javni doprinos korisnika - HRK]]/7.5345</f>
        <v>0</v>
      </c>
      <c r="W903" s="59">
        <v>0</v>
      </c>
      <c r="X903" s="60">
        <f>Ugovori_OPULJP3[[#This Row],[Privatni doprinos korisnika - HRK]]/7.5345</f>
        <v>0</v>
      </c>
      <c r="Y903" s="61">
        <v>1388400</v>
      </c>
      <c r="Z903" s="62">
        <f>Ugovori_OPULJP3[[#This Row],[UKUPNI PRIHVATLJIVI IZDACI
TOTAL ELIGIBLE EXPENDITURE
= Bespovratna sredstva ukupno + doprinos korisnika
= Ukupni prihvatljivi troškovi
= Ukupna ugovorena vrijednost projekta HRK]]/7.5345</f>
        <v>184272.3472028668</v>
      </c>
      <c r="AA903" s="53" t="s">
        <v>37</v>
      </c>
      <c r="AB903" s="53" t="s">
        <v>34</v>
      </c>
      <c r="AC903" s="52" t="s">
        <v>3578</v>
      </c>
      <c r="AD903" s="52" t="s">
        <v>746</v>
      </c>
    </row>
    <row r="904" spans="1:30" ht="51" customHeight="1" x14ac:dyDescent="0.2">
      <c r="A904" s="50" t="s">
        <v>3579</v>
      </c>
      <c r="B904" s="51" t="s">
        <v>742</v>
      </c>
      <c r="C904" s="52" t="s">
        <v>743</v>
      </c>
      <c r="D904" s="52" t="s">
        <v>3110</v>
      </c>
      <c r="E904" s="66" t="s">
        <v>75</v>
      </c>
      <c r="F904" s="54" t="s">
        <v>3580</v>
      </c>
      <c r="G904" s="54" t="s">
        <v>3581</v>
      </c>
      <c r="H904" s="56">
        <v>44000</v>
      </c>
      <c r="I904" s="56">
        <v>44548</v>
      </c>
      <c r="J904" s="57" t="str">
        <f>IF(Ugovori_OPULJP3[[#This Row],[DATUM ZAVRŠETKA OPERACIJE]]&gt;DATE(2024,12,31),"u provedbi","završen")</f>
        <v>završen</v>
      </c>
      <c r="K904" s="55" t="s">
        <v>248</v>
      </c>
      <c r="L904" s="55" t="s">
        <v>248</v>
      </c>
      <c r="M904" s="58">
        <v>0.85</v>
      </c>
      <c r="N904" s="58">
        <v>0.15</v>
      </c>
      <c r="O904" s="59">
        <f>Ugovori_OPULJP3[[#This Row],[Bespovratna sredstva - Ukupno (EU+Nac) HRK
= Ukupna ugovorena vrijednost bespovratnih sredstava]]*Ugovori_OPULJP3[[#This Row],[EU STOPA SUFINANCIRANJA %
EU CO-FINANCING RATE %]]</f>
        <v>1183752.5</v>
      </c>
      <c r="P904" s="60">
        <f>Ugovori_OPULJP3[[#This Row],[Bespovratna sredstva - EU dio - HRK]]/7.5345</f>
        <v>157110.95626783461</v>
      </c>
      <c r="Q904" s="59">
        <f>Ugovori_OPULJP3[[#This Row],[Bespovratna sredstva - Ukupno (EU+Nac) HRK
= Ukupna ugovorena vrijednost bespovratnih sredstava]]*Ugovori_OPULJP3[[#This Row],[STOPA NACIONALNOG SUFINANCIRANJA %]]</f>
        <v>208897.5</v>
      </c>
      <c r="R904" s="60">
        <f>Ugovori_OPULJP3[[#This Row],[Bespovratna sredstva - Nacionalni dio - HRK]]/7.5345</f>
        <v>27725.462870794345</v>
      </c>
      <c r="S904" s="59">
        <v>1392650</v>
      </c>
      <c r="T904" s="60">
        <f>Ugovori_OPULJP3[[#This Row],[Bespovratna sredstva - Ukupno (EU+Nac) HRK
= Ukupna ugovorena vrijednost bespovratnih sredstava]]/7.5345</f>
        <v>184836.41913862896</v>
      </c>
      <c r="U904" s="59">
        <v>0</v>
      </c>
      <c r="V904" s="60">
        <f>Ugovori_OPULJP3[[#This Row],[Javni doprinos korisnika - HRK]]/7.5345</f>
        <v>0</v>
      </c>
      <c r="W904" s="59">
        <v>0</v>
      </c>
      <c r="X904" s="60">
        <f>Ugovori_OPULJP3[[#This Row],[Privatni doprinos korisnika - HRK]]/7.5345</f>
        <v>0</v>
      </c>
      <c r="Y904" s="61">
        <v>1392650</v>
      </c>
      <c r="Z904" s="62">
        <f>Ugovori_OPULJP3[[#This Row],[UKUPNI PRIHVATLJIVI IZDACI
TOTAL ELIGIBLE EXPENDITURE
= Bespovratna sredstva ukupno + doprinos korisnika
= Ukupni prihvatljivi troškovi
= Ukupna ugovorena vrijednost projekta HRK]]/7.5345</f>
        <v>184836.41913862896</v>
      </c>
      <c r="AA904" s="53" t="s">
        <v>37</v>
      </c>
      <c r="AB904" s="53" t="s">
        <v>34</v>
      </c>
      <c r="AC904" s="52" t="s">
        <v>3582</v>
      </c>
      <c r="AD904" s="52" t="s">
        <v>746</v>
      </c>
    </row>
    <row r="905" spans="1:30" ht="51" customHeight="1" x14ac:dyDescent="0.2">
      <c r="A905" s="50" t="s">
        <v>3583</v>
      </c>
      <c r="B905" s="51" t="s">
        <v>742</v>
      </c>
      <c r="C905" s="52" t="s">
        <v>743</v>
      </c>
      <c r="D905" s="52" t="s">
        <v>3110</v>
      </c>
      <c r="E905" s="66" t="s">
        <v>75</v>
      </c>
      <c r="F905" s="54" t="s">
        <v>3584</v>
      </c>
      <c r="G905" s="54" t="s">
        <v>3585</v>
      </c>
      <c r="H905" s="56">
        <v>44130</v>
      </c>
      <c r="I905" s="56">
        <v>44677</v>
      </c>
      <c r="J905" s="57" t="str">
        <f>IF(Ugovori_OPULJP3[[#This Row],[DATUM ZAVRŠETKA OPERACIJE]]&gt;DATE(2024,12,31),"u provedbi","završen")</f>
        <v>završen</v>
      </c>
      <c r="K905" s="55" t="s">
        <v>424</v>
      </c>
      <c r="L905" s="55" t="s">
        <v>424</v>
      </c>
      <c r="M905" s="58">
        <v>0.85</v>
      </c>
      <c r="N905" s="58">
        <v>0.15</v>
      </c>
      <c r="O905" s="59">
        <f>Ugovori_OPULJP3[[#This Row],[Bespovratna sredstva - Ukupno (EU+Nac) HRK
= Ukupna ugovorena vrijednost bespovratnih sredstava]]*Ugovori_OPULJP3[[#This Row],[EU STOPA SUFINANCIRANJA %
EU CO-FINANCING RATE %]]</f>
        <v>631201.5</v>
      </c>
      <c r="P905" s="60">
        <f>Ugovori_OPULJP3[[#This Row],[Bespovratna sredstva - EU dio - HRK]]/7.5345</f>
        <v>83774.835755524589</v>
      </c>
      <c r="Q905" s="59">
        <f>Ugovori_OPULJP3[[#This Row],[Bespovratna sredstva - Ukupno (EU+Nac) HRK
= Ukupna ugovorena vrijednost bespovratnih sredstava]]*Ugovori_OPULJP3[[#This Row],[STOPA NACIONALNOG SUFINANCIRANJA %]]</f>
        <v>111388.5</v>
      </c>
      <c r="R905" s="60">
        <f>Ugovori_OPULJP3[[#This Row],[Bespovratna sredstva - Nacionalni dio - HRK]]/7.5345</f>
        <v>14783.794545092573</v>
      </c>
      <c r="S905" s="59">
        <v>742590</v>
      </c>
      <c r="T905" s="60">
        <f>Ugovori_OPULJP3[[#This Row],[Bespovratna sredstva - Ukupno (EU+Nac) HRK
= Ukupna ugovorena vrijednost bespovratnih sredstava]]/7.5345</f>
        <v>98558.630300617151</v>
      </c>
      <c r="U905" s="59">
        <v>0</v>
      </c>
      <c r="V905" s="60">
        <f>Ugovori_OPULJP3[[#This Row],[Javni doprinos korisnika - HRK]]/7.5345</f>
        <v>0</v>
      </c>
      <c r="W905" s="59">
        <v>0</v>
      </c>
      <c r="X905" s="60">
        <f>Ugovori_OPULJP3[[#This Row],[Privatni doprinos korisnika - HRK]]/7.5345</f>
        <v>0</v>
      </c>
      <c r="Y905" s="61">
        <v>742590</v>
      </c>
      <c r="Z905" s="62">
        <f>Ugovori_OPULJP3[[#This Row],[UKUPNI PRIHVATLJIVI IZDACI
TOTAL ELIGIBLE EXPENDITURE
= Bespovratna sredstva ukupno + doprinos korisnika
= Ukupni prihvatljivi troškovi
= Ukupna ugovorena vrijednost projekta HRK]]/7.5345</f>
        <v>98558.630300617151</v>
      </c>
      <c r="AA905" s="53" t="s">
        <v>37</v>
      </c>
      <c r="AB905" s="53" t="s">
        <v>34</v>
      </c>
      <c r="AC905" s="52" t="s">
        <v>3586</v>
      </c>
      <c r="AD905" s="52" t="s">
        <v>746</v>
      </c>
    </row>
    <row r="906" spans="1:30" ht="51" customHeight="1" x14ac:dyDescent="0.2">
      <c r="A906" s="50" t="s">
        <v>3587</v>
      </c>
      <c r="B906" s="51" t="s">
        <v>742</v>
      </c>
      <c r="C906" s="52" t="s">
        <v>743</v>
      </c>
      <c r="D906" s="52" t="s">
        <v>3110</v>
      </c>
      <c r="E906" s="66" t="s">
        <v>75</v>
      </c>
      <c r="F906" s="54" t="s">
        <v>3588</v>
      </c>
      <c r="G906" s="54" t="s">
        <v>107</v>
      </c>
      <c r="H906" s="56">
        <v>44039</v>
      </c>
      <c r="I906" s="56">
        <v>44588</v>
      </c>
      <c r="J906" s="57" t="str">
        <f>IF(Ugovori_OPULJP3[[#This Row],[DATUM ZAVRŠETKA OPERACIJE]]&gt;DATE(2024,12,31),"u provedbi","završen")</f>
        <v>završen</v>
      </c>
      <c r="K906" s="55" t="s">
        <v>3589</v>
      </c>
      <c r="L906" s="55" t="s">
        <v>98</v>
      </c>
      <c r="M906" s="58">
        <v>0.85</v>
      </c>
      <c r="N906" s="58">
        <v>0.15</v>
      </c>
      <c r="O906" s="59">
        <f>Ugovori_OPULJP3[[#This Row],[Bespovratna sredstva - Ukupno (EU+Nac) HRK
= Ukupna ugovorena vrijednost bespovratnih sredstava]]*Ugovori_OPULJP3[[#This Row],[EU STOPA SUFINANCIRANJA %
EU CO-FINANCING RATE %]]</f>
        <v>1575271</v>
      </c>
      <c r="P906" s="60">
        <f>Ugovori_OPULJP3[[#This Row],[Bespovratna sredstva - EU dio - HRK]]/7.5345</f>
        <v>209074.39113411639</v>
      </c>
      <c r="Q906" s="59">
        <f>Ugovori_OPULJP3[[#This Row],[Bespovratna sredstva - Ukupno (EU+Nac) HRK
= Ukupna ugovorena vrijednost bespovratnih sredstava]]*Ugovori_OPULJP3[[#This Row],[STOPA NACIONALNOG SUFINANCIRANJA %]]</f>
        <v>277989</v>
      </c>
      <c r="R906" s="60">
        <f>Ugovori_OPULJP3[[#This Row],[Bespovratna sredstva - Nacionalni dio - HRK]]/7.5345</f>
        <v>36895.480788373483</v>
      </c>
      <c r="S906" s="59">
        <v>1853260</v>
      </c>
      <c r="T906" s="60">
        <f>Ugovori_OPULJP3[[#This Row],[Bespovratna sredstva - Ukupno (EU+Nac) HRK
= Ukupna ugovorena vrijednost bespovratnih sredstava]]/7.5345</f>
        <v>245969.87192248987</v>
      </c>
      <c r="U906" s="59">
        <v>0</v>
      </c>
      <c r="V906" s="60">
        <f>Ugovori_OPULJP3[[#This Row],[Javni doprinos korisnika - HRK]]/7.5345</f>
        <v>0</v>
      </c>
      <c r="W906" s="59">
        <v>0</v>
      </c>
      <c r="X906" s="60">
        <f>Ugovori_OPULJP3[[#This Row],[Privatni doprinos korisnika - HRK]]/7.5345</f>
        <v>0</v>
      </c>
      <c r="Y906" s="61">
        <v>1853260</v>
      </c>
      <c r="Z906" s="62">
        <f>Ugovori_OPULJP3[[#This Row],[UKUPNI PRIHVATLJIVI IZDACI
TOTAL ELIGIBLE EXPENDITURE
= Bespovratna sredstva ukupno + doprinos korisnika
= Ukupni prihvatljivi troškovi
= Ukupna ugovorena vrijednost projekta HRK]]/7.5345</f>
        <v>245969.87192248987</v>
      </c>
      <c r="AA906" s="53" t="s">
        <v>37</v>
      </c>
      <c r="AB906" s="53" t="s">
        <v>34</v>
      </c>
      <c r="AC906" s="52" t="s">
        <v>3590</v>
      </c>
      <c r="AD906" s="52" t="s">
        <v>746</v>
      </c>
    </row>
    <row r="907" spans="1:30" ht="51" customHeight="1" x14ac:dyDescent="0.2">
      <c r="A907" s="50" t="s">
        <v>3591</v>
      </c>
      <c r="B907" s="51" t="s">
        <v>742</v>
      </c>
      <c r="C907" s="52" t="s">
        <v>743</v>
      </c>
      <c r="D907" s="52" t="s">
        <v>3110</v>
      </c>
      <c r="E907" s="66" t="s">
        <v>75</v>
      </c>
      <c r="F907" s="54" t="s">
        <v>3592</v>
      </c>
      <c r="G907" s="54" t="s">
        <v>3593</v>
      </c>
      <c r="H907" s="56">
        <v>44013</v>
      </c>
      <c r="I907" s="56">
        <v>44562</v>
      </c>
      <c r="J907" s="57" t="str">
        <f>IF(Ugovori_OPULJP3[[#This Row],[DATUM ZAVRŠETKA OPERACIJE]]&gt;DATE(2024,12,31),"u provedbi","završen")</f>
        <v>završen</v>
      </c>
      <c r="K907" s="55" t="s">
        <v>243</v>
      </c>
      <c r="L907" s="55" t="s">
        <v>243</v>
      </c>
      <c r="M907" s="58">
        <v>0.85</v>
      </c>
      <c r="N907" s="58">
        <v>0.15</v>
      </c>
      <c r="O907" s="59">
        <f>Ugovori_OPULJP3[[#This Row],[Bespovratna sredstva - Ukupno (EU+Nac) HRK
= Ukupna ugovorena vrijednost bespovratnih sredstava]]*Ugovori_OPULJP3[[#This Row],[EU STOPA SUFINANCIRANJA %
EU CO-FINANCING RATE %]]</f>
        <v>631465</v>
      </c>
      <c r="P907" s="60">
        <f>Ugovori_OPULJP3[[#This Row],[Bespovratna sredstva - EU dio - HRK]]/7.5345</f>
        <v>83809.808215541838</v>
      </c>
      <c r="Q907" s="59">
        <f>Ugovori_OPULJP3[[#This Row],[Bespovratna sredstva - Ukupno (EU+Nac) HRK
= Ukupna ugovorena vrijednost bespovratnih sredstava]]*Ugovori_OPULJP3[[#This Row],[STOPA NACIONALNOG SUFINANCIRANJA %]]</f>
        <v>111435</v>
      </c>
      <c r="R907" s="60">
        <f>Ugovori_OPULJP3[[#This Row],[Bespovratna sredstva - Nacionalni dio - HRK]]/7.5345</f>
        <v>14789.966155683853</v>
      </c>
      <c r="S907" s="59">
        <v>742900</v>
      </c>
      <c r="T907" s="60">
        <f>Ugovori_OPULJP3[[#This Row],[Bespovratna sredstva - Ukupno (EU+Nac) HRK
= Ukupna ugovorena vrijednost bespovratnih sredstava]]/7.5345</f>
        <v>98599.774371225692</v>
      </c>
      <c r="U907" s="59">
        <v>0</v>
      </c>
      <c r="V907" s="60">
        <f>Ugovori_OPULJP3[[#This Row],[Javni doprinos korisnika - HRK]]/7.5345</f>
        <v>0</v>
      </c>
      <c r="W907" s="59">
        <v>0</v>
      </c>
      <c r="X907" s="60">
        <f>Ugovori_OPULJP3[[#This Row],[Privatni doprinos korisnika - HRK]]/7.5345</f>
        <v>0</v>
      </c>
      <c r="Y907" s="61">
        <v>742900</v>
      </c>
      <c r="Z907" s="62">
        <f>Ugovori_OPULJP3[[#This Row],[UKUPNI PRIHVATLJIVI IZDACI
TOTAL ELIGIBLE EXPENDITURE
= Bespovratna sredstva ukupno + doprinos korisnika
= Ukupni prihvatljivi troškovi
= Ukupna ugovorena vrijednost projekta HRK]]/7.5345</f>
        <v>98599.774371225692</v>
      </c>
      <c r="AA907" s="53" t="s">
        <v>37</v>
      </c>
      <c r="AB907" s="53" t="s">
        <v>34</v>
      </c>
      <c r="AC907" s="52" t="s">
        <v>3594</v>
      </c>
      <c r="AD907" s="52" t="s">
        <v>746</v>
      </c>
    </row>
    <row r="908" spans="1:30" ht="51" customHeight="1" x14ac:dyDescent="0.2">
      <c r="A908" s="50" t="s">
        <v>3595</v>
      </c>
      <c r="B908" s="51" t="s">
        <v>742</v>
      </c>
      <c r="C908" s="52" t="s">
        <v>743</v>
      </c>
      <c r="D908" s="52" t="s">
        <v>3110</v>
      </c>
      <c r="E908" s="66" t="s">
        <v>75</v>
      </c>
      <c r="F908" s="54" t="s">
        <v>3596</v>
      </c>
      <c r="G908" s="54" t="s">
        <v>3597</v>
      </c>
      <c r="H908" s="56">
        <v>44041</v>
      </c>
      <c r="I908" s="56">
        <v>44559</v>
      </c>
      <c r="J908" s="57" t="str">
        <f>IF(Ugovori_OPULJP3[[#This Row],[DATUM ZAVRŠETKA OPERACIJE]]&gt;DATE(2024,12,31),"u provedbi","završen")</f>
        <v>završen</v>
      </c>
      <c r="K908" s="55" t="s">
        <v>248</v>
      </c>
      <c r="L908" s="55" t="s">
        <v>248</v>
      </c>
      <c r="M908" s="58">
        <v>0.85</v>
      </c>
      <c r="N908" s="58">
        <v>0.15</v>
      </c>
      <c r="O908" s="59">
        <f>Ugovori_OPULJP3[[#This Row],[Bespovratna sredstva - Ukupno (EU+Nac) HRK
= Ukupna ugovorena vrijednost bespovratnih sredstava]]*Ugovori_OPULJP3[[#This Row],[EU STOPA SUFINANCIRANJA %
EU CO-FINANCING RATE %]]</f>
        <v>780071.77500000002</v>
      </c>
      <c r="P908" s="60">
        <f>Ugovori_OPULJP3[[#This Row],[Bespovratna sredstva - EU dio - HRK]]/7.5345</f>
        <v>103533.31674298228</v>
      </c>
      <c r="Q908" s="59">
        <f>Ugovori_OPULJP3[[#This Row],[Bespovratna sredstva - Ukupno (EU+Nac) HRK
= Ukupna ugovorena vrijednost bespovratnih sredstava]]*Ugovori_OPULJP3[[#This Row],[STOPA NACIONALNOG SUFINANCIRANJA %]]</f>
        <v>137659.72500000001</v>
      </c>
      <c r="R908" s="60">
        <f>Ugovori_OPULJP3[[#This Row],[Bespovratna sredstva - Nacionalni dio - HRK]]/7.5345</f>
        <v>18270.585307585108</v>
      </c>
      <c r="S908" s="59">
        <v>917731.5</v>
      </c>
      <c r="T908" s="60">
        <f>Ugovori_OPULJP3[[#This Row],[Bespovratna sredstva - Ukupno (EU+Nac) HRK
= Ukupna ugovorena vrijednost bespovratnih sredstava]]/7.5345</f>
        <v>121803.90205056738</v>
      </c>
      <c r="U908" s="59">
        <v>0</v>
      </c>
      <c r="V908" s="60">
        <f>Ugovori_OPULJP3[[#This Row],[Javni doprinos korisnika - HRK]]/7.5345</f>
        <v>0</v>
      </c>
      <c r="W908" s="59">
        <v>0</v>
      </c>
      <c r="X908" s="60">
        <f>Ugovori_OPULJP3[[#This Row],[Privatni doprinos korisnika - HRK]]/7.5345</f>
        <v>0</v>
      </c>
      <c r="Y908" s="61">
        <v>917731.5</v>
      </c>
      <c r="Z908" s="62">
        <f>Ugovori_OPULJP3[[#This Row],[UKUPNI PRIHVATLJIVI IZDACI
TOTAL ELIGIBLE EXPENDITURE
= Bespovratna sredstva ukupno + doprinos korisnika
= Ukupni prihvatljivi troškovi
= Ukupna ugovorena vrijednost projekta HRK]]/7.5345</f>
        <v>121803.90205056738</v>
      </c>
      <c r="AA908" s="53" t="s">
        <v>37</v>
      </c>
      <c r="AB908" s="53" t="s">
        <v>34</v>
      </c>
      <c r="AC908" s="52" t="s">
        <v>3598</v>
      </c>
      <c r="AD908" s="52" t="s">
        <v>746</v>
      </c>
    </row>
    <row r="909" spans="1:30" ht="51" customHeight="1" x14ac:dyDescent="0.2">
      <c r="A909" s="50" t="s">
        <v>3599</v>
      </c>
      <c r="B909" s="51" t="s">
        <v>742</v>
      </c>
      <c r="C909" s="52" t="s">
        <v>743</v>
      </c>
      <c r="D909" s="52" t="s">
        <v>3110</v>
      </c>
      <c r="E909" s="66" t="s">
        <v>75</v>
      </c>
      <c r="F909" s="54" t="s">
        <v>3600</v>
      </c>
      <c r="G909" s="54" t="s">
        <v>3601</v>
      </c>
      <c r="H909" s="56">
        <v>44000</v>
      </c>
      <c r="I909" s="56">
        <v>44548</v>
      </c>
      <c r="J909" s="57" t="str">
        <f>IF(Ugovori_OPULJP3[[#This Row],[DATUM ZAVRŠETKA OPERACIJE]]&gt;DATE(2024,12,31),"u provedbi","završen")</f>
        <v>završen</v>
      </c>
      <c r="K909" s="55" t="s">
        <v>248</v>
      </c>
      <c r="L909" s="55" t="s">
        <v>248</v>
      </c>
      <c r="M909" s="58">
        <v>0.85</v>
      </c>
      <c r="N909" s="58">
        <v>0.15</v>
      </c>
      <c r="O909" s="59">
        <f>Ugovori_OPULJP3[[#This Row],[Bespovratna sredstva - Ukupno (EU+Nac) HRK
= Ukupna ugovorena vrijednost bespovratnih sredstava]]*Ugovori_OPULJP3[[#This Row],[EU STOPA SUFINANCIRANJA %
EU CO-FINANCING RATE %]]</f>
        <v>1973190</v>
      </c>
      <c r="P909" s="60">
        <f>Ugovori_OPULJP3[[#This Row],[Bespovratna sredstva - EU dio - HRK]]/7.5345</f>
        <v>261887.31833565596</v>
      </c>
      <c r="Q909" s="59">
        <f>Ugovori_OPULJP3[[#This Row],[Bespovratna sredstva - Ukupno (EU+Nac) HRK
= Ukupna ugovorena vrijednost bespovratnih sredstava]]*Ugovori_OPULJP3[[#This Row],[STOPA NACIONALNOG SUFINANCIRANJA %]]</f>
        <v>348210</v>
      </c>
      <c r="R909" s="60">
        <f>Ugovori_OPULJP3[[#This Row],[Bespovratna sredstva - Nacionalni dio - HRK]]/7.5345</f>
        <v>46215.409118056938</v>
      </c>
      <c r="S909" s="59">
        <v>2321400</v>
      </c>
      <c r="T909" s="60">
        <f>Ugovori_OPULJP3[[#This Row],[Bespovratna sredstva - Ukupno (EU+Nac) HRK
= Ukupna ugovorena vrijednost bespovratnih sredstava]]/7.5345</f>
        <v>308102.7274537129</v>
      </c>
      <c r="U909" s="59">
        <v>0</v>
      </c>
      <c r="V909" s="60">
        <f>Ugovori_OPULJP3[[#This Row],[Javni doprinos korisnika - HRK]]/7.5345</f>
        <v>0</v>
      </c>
      <c r="W909" s="59">
        <v>0</v>
      </c>
      <c r="X909" s="60">
        <f>Ugovori_OPULJP3[[#This Row],[Privatni doprinos korisnika - HRK]]/7.5345</f>
        <v>0</v>
      </c>
      <c r="Y909" s="61">
        <v>2321400</v>
      </c>
      <c r="Z909" s="62">
        <f>Ugovori_OPULJP3[[#This Row],[UKUPNI PRIHVATLJIVI IZDACI
TOTAL ELIGIBLE EXPENDITURE
= Bespovratna sredstva ukupno + doprinos korisnika
= Ukupni prihvatljivi troškovi
= Ukupna ugovorena vrijednost projekta HRK]]/7.5345</f>
        <v>308102.7274537129</v>
      </c>
      <c r="AA909" s="53" t="s">
        <v>37</v>
      </c>
      <c r="AB909" s="53" t="s">
        <v>34</v>
      </c>
      <c r="AC909" s="52" t="s">
        <v>3602</v>
      </c>
      <c r="AD909" s="52" t="s">
        <v>746</v>
      </c>
    </row>
    <row r="910" spans="1:30" ht="51" customHeight="1" x14ac:dyDescent="0.2">
      <c r="A910" s="50" t="s">
        <v>3603</v>
      </c>
      <c r="B910" s="51" t="s">
        <v>742</v>
      </c>
      <c r="C910" s="52" t="s">
        <v>743</v>
      </c>
      <c r="D910" s="52" t="s">
        <v>3110</v>
      </c>
      <c r="E910" s="66" t="s">
        <v>75</v>
      </c>
      <c r="F910" s="54" t="s">
        <v>3604</v>
      </c>
      <c r="G910" s="71" t="s">
        <v>3605</v>
      </c>
      <c r="H910" s="56">
        <v>44109</v>
      </c>
      <c r="I910" s="56">
        <v>44625</v>
      </c>
      <c r="J910" s="57" t="str">
        <f>IF(Ugovori_OPULJP3[[#This Row],[DATUM ZAVRŠETKA OPERACIJE]]&gt;DATE(2024,12,31),"u provedbi","završen")</f>
        <v>završen</v>
      </c>
      <c r="K910" s="55" t="s">
        <v>98</v>
      </c>
      <c r="L910" s="55" t="s">
        <v>98</v>
      </c>
      <c r="M910" s="58">
        <v>0.85</v>
      </c>
      <c r="N910" s="58">
        <v>0.15</v>
      </c>
      <c r="O910" s="59">
        <f>Ugovori_OPULJP3[[#This Row],[Bespovratna sredstva - Ukupno (EU+Nac) HRK
= Ukupna ugovorena vrijednost bespovratnih sredstava]]*Ugovori_OPULJP3[[#This Row],[EU STOPA SUFINANCIRANJA %
EU CO-FINANCING RATE %]]</f>
        <v>2306275.25</v>
      </c>
      <c r="P910" s="60">
        <f>Ugovori_OPULJP3[[#This Row],[Bespovratna sredstva - EU dio - HRK]]/7.5345</f>
        <v>306095.32815714378</v>
      </c>
      <c r="Q910" s="59">
        <f>Ugovori_OPULJP3[[#This Row],[Bespovratna sredstva - Ukupno (EU+Nac) HRK
= Ukupna ugovorena vrijednost bespovratnih sredstava]]*Ugovori_OPULJP3[[#This Row],[STOPA NACIONALNOG SUFINANCIRANJA %]]</f>
        <v>406989.75</v>
      </c>
      <c r="R910" s="60">
        <f>Ugovori_OPULJP3[[#This Row],[Bespovratna sredstva - Nacionalni dio - HRK]]/7.5345</f>
        <v>54016.82261596655</v>
      </c>
      <c r="S910" s="59">
        <v>2713265</v>
      </c>
      <c r="T910" s="60">
        <f>Ugovori_OPULJP3[[#This Row],[Bespovratna sredstva - Ukupno (EU+Nac) HRK
= Ukupna ugovorena vrijednost bespovratnih sredstava]]/7.5345</f>
        <v>360112.15077311033</v>
      </c>
      <c r="U910" s="59">
        <v>0</v>
      </c>
      <c r="V910" s="60">
        <f>Ugovori_OPULJP3[[#This Row],[Javni doprinos korisnika - HRK]]/7.5345</f>
        <v>0</v>
      </c>
      <c r="W910" s="59">
        <v>0</v>
      </c>
      <c r="X910" s="60">
        <f>Ugovori_OPULJP3[[#This Row],[Privatni doprinos korisnika - HRK]]/7.5345</f>
        <v>0</v>
      </c>
      <c r="Y910" s="61">
        <v>2713265</v>
      </c>
      <c r="Z910" s="62">
        <f>Ugovori_OPULJP3[[#This Row],[UKUPNI PRIHVATLJIVI IZDACI
TOTAL ELIGIBLE EXPENDITURE
= Bespovratna sredstva ukupno + doprinos korisnika
= Ukupni prihvatljivi troškovi
= Ukupna ugovorena vrijednost projekta HRK]]/7.5345</f>
        <v>360112.15077311033</v>
      </c>
      <c r="AA910" s="53" t="s">
        <v>37</v>
      </c>
      <c r="AB910" s="53" t="s">
        <v>34</v>
      </c>
      <c r="AC910" s="52" t="s">
        <v>3606</v>
      </c>
      <c r="AD910" s="52" t="s">
        <v>746</v>
      </c>
    </row>
    <row r="911" spans="1:30" ht="51" customHeight="1" x14ac:dyDescent="0.2">
      <c r="A911" s="50" t="s">
        <v>3607</v>
      </c>
      <c r="B911" s="51" t="s">
        <v>742</v>
      </c>
      <c r="C911" s="52" t="s">
        <v>743</v>
      </c>
      <c r="D911" s="52" t="s">
        <v>3110</v>
      </c>
      <c r="E911" s="66" t="s">
        <v>75</v>
      </c>
      <c r="F911" s="54" t="s">
        <v>3608</v>
      </c>
      <c r="G911" s="54" t="s">
        <v>3609</v>
      </c>
      <c r="H911" s="56">
        <v>44131</v>
      </c>
      <c r="I911" s="56">
        <v>44678</v>
      </c>
      <c r="J911" s="57" t="str">
        <f>IF(Ugovori_OPULJP3[[#This Row],[DATUM ZAVRŠETKA OPERACIJE]]&gt;DATE(2024,12,31),"u provedbi","završen")</f>
        <v>završen</v>
      </c>
      <c r="K911" s="55" t="s">
        <v>83</v>
      </c>
      <c r="L911" s="55" t="s">
        <v>83</v>
      </c>
      <c r="M911" s="58">
        <v>0.85</v>
      </c>
      <c r="N911" s="58">
        <v>0.15</v>
      </c>
      <c r="O911" s="59">
        <f>Ugovori_OPULJP3[[#This Row],[Bespovratna sredstva - Ukupno (EU+Nac) HRK
= Ukupna ugovorena vrijednost bespovratnih sredstava]]*Ugovori_OPULJP3[[#This Row],[EU STOPA SUFINANCIRANJA %
EU CO-FINANCING RATE %]]</f>
        <v>394680.41500000004</v>
      </c>
      <c r="P911" s="60">
        <f>Ugovori_OPULJP3[[#This Row],[Bespovratna sredstva - EU dio - HRK]]/7.5345</f>
        <v>52383.093105050102</v>
      </c>
      <c r="Q911" s="59">
        <f>Ugovori_OPULJP3[[#This Row],[Bespovratna sredstva - Ukupno (EU+Nac) HRK
= Ukupna ugovorena vrijednost bespovratnih sredstava]]*Ugovori_OPULJP3[[#This Row],[STOPA NACIONALNOG SUFINANCIRANJA %]]</f>
        <v>69649.485000000001</v>
      </c>
      <c r="R911" s="60">
        <f>Ugovori_OPULJP3[[#This Row],[Bespovratna sredstva - Nacionalni dio - HRK]]/7.5345</f>
        <v>9244.0752538323704</v>
      </c>
      <c r="S911" s="59">
        <v>464329.9</v>
      </c>
      <c r="T911" s="60">
        <f>Ugovori_OPULJP3[[#This Row],[Bespovratna sredstva - Ukupno (EU+Nac) HRK
= Ukupna ugovorena vrijednost bespovratnih sredstava]]/7.5345</f>
        <v>61627.168358882474</v>
      </c>
      <c r="U911" s="59">
        <v>0</v>
      </c>
      <c r="V911" s="60">
        <f>Ugovori_OPULJP3[[#This Row],[Javni doprinos korisnika - HRK]]/7.5345</f>
        <v>0</v>
      </c>
      <c r="W911" s="59">
        <v>0</v>
      </c>
      <c r="X911" s="60">
        <f>Ugovori_OPULJP3[[#This Row],[Privatni doprinos korisnika - HRK]]/7.5345</f>
        <v>0</v>
      </c>
      <c r="Y911" s="61">
        <v>464329.9</v>
      </c>
      <c r="Z911" s="62">
        <f>Ugovori_OPULJP3[[#This Row],[UKUPNI PRIHVATLJIVI IZDACI
TOTAL ELIGIBLE EXPENDITURE
= Bespovratna sredstva ukupno + doprinos korisnika
= Ukupni prihvatljivi troškovi
= Ukupna ugovorena vrijednost projekta HRK]]/7.5345</f>
        <v>61627.168358882474</v>
      </c>
      <c r="AA911" s="53" t="s">
        <v>37</v>
      </c>
      <c r="AB911" s="53" t="s">
        <v>34</v>
      </c>
      <c r="AC911" s="52" t="s">
        <v>3610</v>
      </c>
      <c r="AD911" s="52" t="s">
        <v>746</v>
      </c>
    </row>
    <row r="912" spans="1:30" ht="51" customHeight="1" x14ac:dyDescent="0.2">
      <c r="A912" s="50" t="s">
        <v>3611</v>
      </c>
      <c r="B912" s="51" t="s">
        <v>742</v>
      </c>
      <c r="C912" s="52" t="s">
        <v>743</v>
      </c>
      <c r="D912" s="52" t="s">
        <v>3110</v>
      </c>
      <c r="E912" s="66" t="s">
        <v>75</v>
      </c>
      <c r="F912" s="54" t="s">
        <v>3612</v>
      </c>
      <c r="G912" s="54" t="s">
        <v>1356</v>
      </c>
      <c r="H912" s="56">
        <v>44000</v>
      </c>
      <c r="I912" s="56">
        <v>44548</v>
      </c>
      <c r="J912" s="57" t="str">
        <f>IF(Ugovori_OPULJP3[[#This Row],[DATUM ZAVRŠETKA OPERACIJE]]&gt;DATE(2024,12,31),"u provedbi","završen")</f>
        <v>završen</v>
      </c>
      <c r="K912" s="55" t="s">
        <v>98</v>
      </c>
      <c r="L912" s="55" t="s">
        <v>98</v>
      </c>
      <c r="M912" s="58">
        <v>0.85</v>
      </c>
      <c r="N912" s="58">
        <v>0.15</v>
      </c>
      <c r="O912" s="59">
        <f>Ugovori_OPULJP3[[#This Row],[Bespovratna sredstva - Ukupno (EU+Nac) HRK
= Ukupna ugovorena vrijednost bespovratnih sredstava]]*Ugovori_OPULJP3[[#This Row],[EU STOPA SUFINANCIRANJA %
EU CO-FINANCING RATE %]]</f>
        <v>789012.5</v>
      </c>
      <c r="P912" s="60">
        <f>Ugovori_OPULJP3[[#This Row],[Bespovratna sredstva - EU dio - HRK]]/7.5345</f>
        <v>104719.95487424513</v>
      </c>
      <c r="Q912" s="59">
        <f>Ugovori_OPULJP3[[#This Row],[Bespovratna sredstva - Ukupno (EU+Nac) HRK
= Ukupna ugovorena vrijednost bespovratnih sredstava]]*Ugovori_OPULJP3[[#This Row],[STOPA NACIONALNOG SUFINANCIRANJA %]]</f>
        <v>139237.5</v>
      </c>
      <c r="R912" s="60">
        <f>Ugovori_OPULJP3[[#This Row],[Bespovratna sredstva - Nacionalni dio - HRK]]/7.5345</f>
        <v>18479.992036631495</v>
      </c>
      <c r="S912" s="59">
        <v>928250</v>
      </c>
      <c r="T912" s="60">
        <f>Ugovori_OPULJP3[[#This Row],[Bespovratna sredstva - Ukupno (EU+Nac) HRK
= Ukupna ugovorena vrijednost bespovratnih sredstava]]/7.5345</f>
        <v>123199.94691087662</v>
      </c>
      <c r="U912" s="59">
        <v>0</v>
      </c>
      <c r="V912" s="60">
        <f>Ugovori_OPULJP3[[#This Row],[Javni doprinos korisnika - HRK]]/7.5345</f>
        <v>0</v>
      </c>
      <c r="W912" s="59">
        <v>0</v>
      </c>
      <c r="X912" s="60">
        <f>Ugovori_OPULJP3[[#This Row],[Privatni doprinos korisnika - HRK]]/7.5345</f>
        <v>0</v>
      </c>
      <c r="Y912" s="61">
        <v>928250</v>
      </c>
      <c r="Z912" s="62">
        <f>Ugovori_OPULJP3[[#This Row],[UKUPNI PRIHVATLJIVI IZDACI
TOTAL ELIGIBLE EXPENDITURE
= Bespovratna sredstva ukupno + doprinos korisnika
= Ukupni prihvatljivi troškovi
= Ukupna ugovorena vrijednost projekta HRK]]/7.5345</f>
        <v>123199.94691087662</v>
      </c>
      <c r="AA912" s="53" t="s">
        <v>37</v>
      </c>
      <c r="AB912" s="53" t="s">
        <v>34</v>
      </c>
      <c r="AC912" s="52" t="s">
        <v>3613</v>
      </c>
      <c r="AD912" s="52" t="s">
        <v>746</v>
      </c>
    </row>
    <row r="913" spans="1:30" ht="51" customHeight="1" x14ac:dyDescent="0.2">
      <c r="A913" s="50" t="s">
        <v>3614</v>
      </c>
      <c r="B913" s="51" t="s">
        <v>742</v>
      </c>
      <c r="C913" s="52" t="s">
        <v>743</v>
      </c>
      <c r="D913" s="52" t="s">
        <v>3110</v>
      </c>
      <c r="E913" s="66" t="s">
        <v>75</v>
      </c>
      <c r="F913" s="54" t="s">
        <v>3615</v>
      </c>
      <c r="G913" s="54" t="s">
        <v>3616</v>
      </c>
      <c r="H913" s="56">
        <v>44109</v>
      </c>
      <c r="I913" s="56">
        <v>44656</v>
      </c>
      <c r="J913" s="57" t="str">
        <f>IF(Ugovori_OPULJP3[[#This Row],[DATUM ZAVRŠETKA OPERACIJE]]&gt;DATE(2024,12,31),"u provedbi","završen")</f>
        <v>završen</v>
      </c>
      <c r="K913" s="55" t="s">
        <v>98</v>
      </c>
      <c r="L913" s="55" t="s">
        <v>98</v>
      </c>
      <c r="M913" s="58">
        <v>0.85</v>
      </c>
      <c r="N913" s="58">
        <v>0.15</v>
      </c>
      <c r="O913" s="59">
        <f>Ugovori_OPULJP3[[#This Row],[Bespovratna sredstva - Ukupno (EU+Nac) HRK
= Ukupna ugovorena vrijednost bespovratnih sredstava]]*Ugovori_OPULJP3[[#This Row],[EU STOPA SUFINANCIRANJA %
EU CO-FINANCING RATE %]]</f>
        <v>789012.5</v>
      </c>
      <c r="P913" s="60">
        <f>Ugovori_OPULJP3[[#This Row],[Bespovratna sredstva - EU dio - HRK]]/7.5345</f>
        <v>104719.95487424513</v>
      </c>
      <c r="Q913" s="59">
        <f>Ugovori_OPULJP3[[#This Row],[Bespovratna sredstva - Ukupno (EU+Nac) HRK
= Ukupna ugovorena vrijednost bespovratnih sredstava]]*Ugovori_OPULJP3[[#This Row],[STOPA NACIONALNOG SUFINANCIRANJA %]]</f>
        <v>139237.5</v>
      </c>
      <c r="R913" s="60">
        <f>Ugovori_OPULJP3[[#This Row],[Bespovratna sredstva - Nacionalni dio - HRK]]/7.5345</f>
        <v>18479.992036631495</v>
      </c>
      <c r="S913" s="59">
        <v>928250</v>
      </c>
      <c r="T913" s="60">
        <f>Ugovori_OPULJP3[[#This Row],[Bespovratna sredstva - Ukupno (EU+Nac) HRK
= Ukupna ugovorena vrijednost bespovratnih sredstava]]/7.5345</f>
        <v>123199.94691087662</v>
      </c>
      <c r="U913" s="59">
        <v>0</v>
      </c>
      <c r="V913" s="60">
        <f>Ugovori_OPULJP3[[#This Row],[Javni doprinos korisnika - HRK]]/7.5345</f>
        <v>0</v>
      </c>
      <c r="W913" s="59">
        <v>0</v>
      </c>
      <c r="X913" s="60">
        <f>Ugovori_OPULJP3[[#This Row],[Privatni doprinos korisnika - HRK]]/7.5345</f>
        <v>0</v>
      </c>
      <c r="Y913" s="61">
        <v>928250</v>
      </c>
      <c r="Z913" s="62">
        <f>Ugovori_OPULJP3[[#This Row],[UKUPNI PRIHVATLJIVI IZDACI
TOTAL ELIGIBLE EXPENDITURE
= Bespovratna sredstva ukupno + doprinos korisnika
= Ukupni prihvatljivi troškovi
= Ukupna ugovorena vrijednost projekta HRK]]/7.5345</f>
        <v>123199.94691087662</v>
      </c>
      <c r="AA913" s="53" t="s">
        <v>37</v>
      </c>
      <c r="AB913" s="53" t="s">
        <v>34</v>
      </c>
      <c r="AC913" s="52" t="s">
        <v>3617</v>
      </c>
      <c r="AD913" s="52" t="s">
        <v>746</v>
      </c>
    </row>
    <row r="914" spans="1:30" ht="51" customHeight="1" x14ac:dyDescent="0.2">
      <c r="A914" s="50" t="s">
        <v>3618</v>
      </c>
      <c r="B914" s="51" t="s">
        <v>742</v>
      </c>
      <c r="C914" s="52" t="s">
        <v>743</v>
      </c>
      <c r="D914" s="52" t="s">
        <v>3110</v>
      </c>
      <c r="E914" s="66" t="s">
        <v>75</v>
      </c>
      <c r="F914" s="54" t="s">
        <v>3619</v>
      </c>
      <c r="G914" s="54" t="s">
        <v>1341</v>
      </c>
      <c r="H914" s="56">
        <v>44000</v>
      </c>
      <c r="I914" s="56">
        <v>44548</v>
      </c>
      <c r="J914" s="57" t="str">
        <f>IF(Ugovori_OPULJP3[[#This Row],[DATUM ZAVRŠETKA OPERACIJE]]&gt;DATE(2024,12,31),"u provedbi","završen")</f>
        <v>završen</v>
      </c>
      <c r="K914" s="55" t="s">
        <v>98</v>
      </c>
      <c r="L914" s="55" t="s">
        <v>98</v>
      </c>
      <c r="M914" s="58">
        <v>0.85</v>
      </c>
      <c r="N914" s="58">
        <v>0.15</v>
      </c>
      <c r="O914" s="59">
        <f>Ugovori_OPULJP3[[#This Row],[Bespovratna sredstva - Ukupno (EU+Nac) HRK
= Ukupna ugovorena vrijednost bespovratnih sredstava]]*Ugovori_OPULJP3[[#This Row],[EU STOPA SUFINANCIRANJA %
EU CO-FINANCING RATE %]]</f>
        <v>789012.5</v>
      </c>
      <c r="P914" s="60">
        <f>Ugovori_OPULJP3[[#This Row],[Bespovratna sredstva - EU dio - HRK]]/7.5345</f>
        <v>104719.95487424513</v>
      </c>
      <c r="Q914" s="59">
        <f>Ugovori_OPULJP3[[#This Row],[Bespovratna sredstva - Ukupno (EU+Nac) HRK
= Ukupna ugovorena vrijednost bespovratnih sredstava]]*Ugovori_OPULJP3[[#This Row],[STOPA NACIONALNOG SUFINANCIRANJA %]]</f>
        <v>139237.5</v>
      </c>
      <c r="R914" s="60">
        <f>Ugovori_OPULJP3[[#This Row],[Bespovratna sredstva - Nacionalni dio - HRK]]/7.5345</f>
        <v>18479.992036631495</v>
      </c>
      <c r="S914" s="59">
        <v>928250</v>
      </c>
      <c r="T914" s="60">
        <f>Ugovori_OPULJP3[[#This Row],[Bespovratna sredstva - Ukupno (EU+Nac) HRK
= Ukupna ugovorena vrijednost bespovratnih sredstava]]/7.5345</f>
        <v>123199.94691087662</v>
      </c>
      <c r="U914" s="59">
        <v>0</v>
      </c>
      <c r="V914" s="60">
        <f>Ugovori_OPULJP3[[#This Row],[Javni doprinos korisnika - HRK]]/7.5345</f>
        <v>0</v>
      </c>
      <c r="W914" s="59">
        <v>0</v>
      </c>
      <c r="X914" s="60">
        <f>Ugovori_OPULJP3[[#This Row],[Privatni doprinos korisnika - HRK]]/7.5345</f>
        <v>0</v>
      </c>
      <c r="Y914" s="61">
        <v>928250</v>
      </c>
      <c r="Z914" s="62">
        <f>Ugovori_OPULJP3[[#This Row],[UKUPNI PRIHVATLJIVI IZDACI
TOTAL ELIGIBLE EXPENDITURE
= Bespovratna sredstva ukupno + doprinos korisnika
= Ukupni prihvatljivi troškovi
= Ukupna ugovorena vrijednost projekta HRK]]/7.5345</f>
        <v>123199.94691087662</v>
      </c>
      <c r="AA914" s="53" t="s">
        <v>37</v>
      </c>
      <c r="AB914" s="53" t="s">
        <v>34</v>
      </c>
      <c r="AC914" s="52" t="s">
        <v>3620</v>
      </c>
      <c r="AD914" s="52" t="s">
        <v>746</v>
      </c>
    </row>
    <row r="915" spans="1:30" ht="51" customHeight="1" x14ac:dyDescent="0.2">
      <c r="A915" s="50" t="s">
        <v>3621</v>
      </c>
      <c r="B915" s="51" t="s">
        <v>742</v>
      </c>
      <c r="C915" s="52" t="s">
        <v>743</v>
      </c>
      <c r="D915" s="52" t="s">
        <v>3110</v>
      </c>
      <c r="E915" s="66" t="s">
        <v>75</v>
      </c>
      <c r="F915" s="54" t="s">
        <v>3622</v>
      </c>
      <c r="G915" s="54" t="s">
        <v>628</v>
      </c>
      <c r="H915" s="56">
        <v>44039</v>
      </c>
      <c r="I915" s="56">
        <v>44588</v>
      </c>
      <c r="J915" s="57" t="str">
        <f>IF(Ugovori_OPULJP3[[#This Row],[DATUM ZAVRŠETKA OPERACIJE]]&gt;DATE(2024,12,31),"u provedbi","završen")</f>
        <v>završen</v>
      </c>
      <c r="K915" s="55" t="s">
        <v>98</v>
      </c>
      <c r="L915" s="55" t="s">
        <v>98</v>
      </c>
      <c r="M915" s="58">
        <v>0.85</v>
      </c>
      <c r="N915" s="58">
        <v>0.15</v>
      </c>
      <c r="O915" s="59">
        <f>Ugovori_OPULJP3[[#This Row],[Bespovratna sredstva - Ukupno (EU+Nac) HRK
= Ukupna ugovorena vrijednost bespovratnih sredstava]]*Ugovori_OPULJP3[[#This Row],[EU STOPA SUFINANCIRANJA %
EU CO-FINANCING RATE %]]</f>
        <v>3873620</v>
      </c>
      <c r="P915" s="60">
        <f>Ugovori_OPULJP3[[#This Row],[Bespovratna sredstva - EU dio - HRK]]/7.5345</f>
        <v>514117.72513106372</v>
      </c>
      <c r="Q915" s="59">
        <f>Ugovori_OPULJP3[[#This Row],[Bespovratna sredstva - Ukupno (EU+Nac) HRK
= Ukupna ugovorena vrijednost bespovratnih sredstava]]*Ugovori_OPULJP3[[#This Row],[STOPA NACIONALNOG SUFINANCIRANJA %]]</f>
        <v>683580</v>
      </c>
      <c r="R915" s="60">
        <f>Ugovori_OPULJP3[[#This Row],[Bespovratna sredstva - Nacionalni dio - HRK]]/7.5345</f>
        <v>90726.65737607007</v>
      </c>
      <c r="S915" s="59">
        <v>4557200</v>
      </c>
      <c r="T915" s="60">
        <f>Ugovori_OPULJP3[[#This Row],[Bespovratna sredstva - Ukupno (EU+Nac) HRK
= Ukupna ugovorena vrijednost bespovratnih sredstava]]/7.5345</f>
        <v>604844.38250713376</v>
      </c>
      <c r="U915" s="59">
        <v>0</v>
      </c>
      <c r="V915" s="60">
        <f>Ugovori_OPULJP3[[#This Row],[Javni doprinos korisnika - HRK]]/7.5345</f>
        <v>0</v>
      </c>
      <c r="W915" s="59">
        <v>0</v>
      </c>
      <c r="X915" s="60">
        <f>Ugovori_OPULJP3[[#This Row],[Privatni doprinos korisnika - HRK]]/7.5345</f>
        <v>0</v>
      </c>
      <c r="Y915" s="61">
        <v>4557200</v>
      </c>
      <c r="Z915" s="62">
        <f>Ugovori_OPULJP3[[#This Row],[UKUPNI PRIHVATLJIVI IZDACI
TOTAL ELIGIBLE EXPENDITURE
= Bespovratna sredstva ukupno + doprinos korisnika
= Ukupni prihvatljivi troškovi
= Ukupna ugovorena vrijednost projekta HRK]]/7.5345</f>
        <v>604844.38250713376</v>
      </c>
      <c r="AA915" s="53" t="s">
        <v>37</v>
      </c>
      <c r="AB915" s="53" t="s">
        <v>34</v>
      </c>
      <c r="AC915" s="52" t="s">
        <v>3623</v>
      </c>
      <c r="AD915" s="52" t="s">
        <v>746</v>
      </c>
    </row>
    <row r="916" spans="1:30" ht="51" customHeight="1" x14ac:dyDescent="0.2">
      <c r="A916" s="50" t="s">
        <v>3624</v>
      </c>
      <c r="B916" s="51" t="s">
        <v>742</v>
      </c>
      <c r="C916" s="52" t="s">
        <v>743</v>
      </c>
      <c r="D916" s="52" t="s">
        <v>3110</v>
      </c>
      <c r="E916" s="66" t="s">
        <v>75</v>
      </c>
      <c r="F916" s="54" t="s">
        <v>3625</v>
      </c>
      <c r="G916" s="54" t="s">
        <v>3626</v>
      </c>
      <c r="H916" s="56">
        <v>44015</v>
      </c>
      <c r="I916" s="56">
        <v>44564</v>
      </c>
      <c r="J916" s="57" t="str">
        <f>IF(Ugovori_OPULJP3[[#This Row],[DATUM ZAVRŠETKA OPERACIJE]]&gt;DATE(2024,12,31),"u provedbi","završen")</f>
        <v>završen</v>
      </c>
      <c r="K916" s="55" t="s">
        <v>98</v>
      </c>
      <c r="L916" s="55" t="s">
        <v>98</v>
      </c>
      <c r="M916" s="58">
        <v>0.85</v>
      </c>
      <c r="N916" s="58">
        <v>0.15</v>
      </c>
      <c r="O916" s="59">
        <f>Ugovori_OPULJP3[[#This Row],[Bespovratna sredstva - Ukupno (EU+Nac) HRK
= Ukupna ugovorena vrijednost bespovratnih sredstava]]*Ugovori_OPULJP3[[#This Row],[EU STOPA SUFINANCIRANJA %
EU CO-FINANCING RATE %]]</f>
        <v>631211.69999999995</v>
      </c>
      <c r="P916" s="60">
        <f>Ugovori_OPULJP3[[#This Row],[Bespovratna sredstva - EU dio - HRK]]/7.5345</f>
        <v>83776.189528170406</v>
      </c>
      <c r="Q916" s="59">
        <f>Ugovori_OPULJP3[[#This Row],[Bespovratna sredstva - Ukupno (EU+Nac) HRK
= Ukupna ugovorena vrijednost bespovratnih sredstava]]*Ugovori_OPULJP3[[#This Row],[STOPA NACIONALNOG SUFINANCIRANJA %]]</f>
        <v>111390.3</v>
      </c>
      <c r="R916" s="60">
        <f>Ugovori_OPULJP3[[#This Row],[Bespovratna sredstva - Nacionalni dio - HRK]]/7.5345</f>
        <v>14784.03344614772</v>
      </c>
      <c r="S916" s="59">
        <v>742602</v>
      </c>
      <c r="T916" s="60">
        <f>Ugovori_OPULJP3[[#This Row],[Bespovratna sredstva - Ukupno (EU+Nac) HRK
= Ukupna ugovorena vrijednost bespovratnih sredstava]]/7.5345</f>
        <v>98560.222974318138</v>
      </c>
      <c r="U916" s="59">
        <v>0</v>
      </c>
      <c r="V916" s="60">
        <f>Ugovori_OPULJP3[[#This Row],[Javni doprinos korisnika - HRK]]/7.5345</f>
        <v>0</v>
      </c>
      <c r="W916" s="59">
        <v>0</v>
      </c>
      <c r="X916" s="60">
        <f>Ugovori_OPULJP3[[#This Row],[Privatni doprinos korisnika - HRK]]/7.5345</f>
        <v>0</v>
      </c>
      <c r="Y916" s="61">
        <v>742602</v>
      </c>
      <c r="Z916" s="62">
        <f>Ugovori_OPULJP3[[#This Row],[UKUPNI PRIHVATLJIVI IZDACI
TOTAL ELIGIBLE EXPENDITURE
= Bespovratna sredstva ukupno + doprinos korisnika
= Ukupni prihvatljivi troškovi
= Ukupna ugovorena vrijednost projekta HRK]]/7.5345</f>
        <v>98560.222974318138</v>
      </c>
      <c r="AA916" s="53" t="s">
        <v>37</v>
      </c>
      <c r="AB916" s="53" t="s">
        <v>34</v>
      </c>
      <c r="AC916" s="52" t="s">
        <v>3627</v>
      </c>
      <c r="AD916" s="52" t="s">
        <v>746</v>
      </c>
    </row>
    <row r="917" spans="1:30" ht="51" customHeight="1" x14ac:dyDescent="0.2">
      <c r="A917" s="50" t="s">
        <v>3628</v>
      </c>
      <c r="B917" s="51" t="s">
        <v>742</v>
      </c>
      <c r="C917" s="52" t="s">
        <v>743</v>
      </c>
      <c r="D917" s="52" t="s">
        <v>3110</v>
      </c>
      <c r="E917" s="66" t="s">
        <v>75</v>
      </c>
      <c r="F917" s="54" t="s">
        <v>3629</v>
      </c>
      <c r="G917" s="54" t="s">
        <v>465</v>
      </c>
      <c r="H917" s="56">
        <v>44015</v>
      </c>
      <c r="I917" s="56">
        <v>44564</v>
      </c>
      <c r="J917" s="57" t="str">
        <f>IF(Ugovori_OPULJP3[[#This Row],[DATUM ZAVRŠETKA OPERACIJE]]&gt;DATE(2024,12,31),"u provedbi","završen")</f>
        <v>završen</v>
      </c>
      <c r="K917" s="55" t="s">
        <v>93</v>
      </c>
      <c r="L917" s="55" t="s">
        <v>93</v>
      </c>
      <c r="M917" s="58">
        <v>0.85</v>
      </c>
      <c r="N917" s="58">
        <v>0.15</v>
      </c>
      <c r="O917" s="59">
        <f>Ugovori_OPULJP3[[#This Row],[Bespovratna sredstva - Ukupno (EU+Nac) HRK
= Ukupna ugovorena vrijednost bespovratnih sredstava]]*Ugovori_OPULJP3[[#This Row],[EU STOPA SUFINANCIRANJA %
EU CO-FINANCING RATE %]]</f>
        <v>552551</v>
      </c>
      <c r="P917" s="60">
        <f>Ugovori_OPULJP3[[#This Row],[Bespovratna sredstva - EU dio - HRK]]/7.5345</f>
        <v>73336.120512310037</v>
      </c>
      <c r="Q917" s="59">
        <f>Ugovori_OPULJP3[[#This Row],[Bespovratna sredstva - Ukupno (EU+Nac) HRK
= Ukupna ugovorena vrijednost bespovratnih sredstava]]*Ugovori_OPULJP3[[#This Row],[STOPA NACIONALNOG SUFINANCIRANJA %]]</f>
        <v>97509</v>
      </c>
      <c r="R917" s="60">
        <f>Ugovori_OPULJP3[[#This Row],[Bespovratna sredstva - Nacionalni dio - HRK]]/7.5345</f>
        <v>12941.66832570177</v>
      </c>
      <c r="S917" s="59">
        <v>650060</v>
      </c>
      <c r="T917" s="60">
        <f>Ugovori_OPULJP3[[#This Row],[Bespovratna sredstva - Ukupno (EU+Nac) HRK
= Ukupna ugovorena vrijednost bespovratnih sredstava]]/7.5345</f>
        <v>86277.788838011809</v>
      </c>
      <c r="U917" s="59">
        <v>0</v>
      </c>
      <c r="V917" s="60">
        <f>Ugovori_OPULJP3[[#This Row],[Javni doprinos korisnika - HRK]]/7.5345</f>
        <v>0</v>
      </c>
      <c r="W917" s="59">
        <v>0</v>
      </c>
      <c r="X917" s="60">
        <f>Ugovori_OPULJP3[[#This Row],[Privatni doprinos korisnika - HRK]]/7.5345</f>
        <v>0</v>
      </c>
      <c r="Y917" s="61">
        <v>650060</v>
      </c>
      <c r="Z917" s="62">
        <f>Ugovori_OPULJP3[[#This Row],[UKUPNI PRIHVATLJIVI IZDACI
TOTAL ELIGIBLE EXPENDITURE
= Bespovratna sredstva ukupno + doprinos korisnika
= Ukupni prihvatljivi troškovi
= Ukupna ugovorena vrijednost projekta HRK]]/7.5345</f>
        <v>86277.788838011809</v>
      </c>
      <c r="AA917" s="53" t="s">
        <v>37</v>
      </c>
      <c r="AB917" s="53" t="s">
        <v>34</v>
      </c>
      <c r="AC917" s="52" t="s">
        <v>3630</v>
      </c>
      <c r="AD917" s="52" t="s">
        <v>746</v>
      </c>
    </row>
    <row r="918" spans="1:30" ht="51" customHeight="1" x14ac:dyDescent="0.2">
      <c r="A918" s="50" t="s">
        <v>3631</v>
      </c>
      <c r="B918" s="51" t="s">
        <v>742</v>
      </c>
      <c r="C918" s="52" t="s">
        <v>743</v>
      </c>
      <c r="D918" s="52" t="s">
        <v>3110</v>
      </c>
      <c r="E918" s="66" t="s">
        <v>75</v>
      </c>
      <c r="F918" s="54" t="s">
        <v>3632</v>
      </c>
      <c r="G918" s="54" t="s">
        <v>3633</v>
      </c>
      <c r="H918" s="56">
        <v>44035</v>
      </c>
      <c r="I918" s="56">
        <v>44584</v>
      </c>
      <c r="J918" s="57" t="str">
        <f>IF(Ugovori_OPULJP3[[#This Row],[DATUM ZAVRŠETKA OPERACIJE]]&gt;DATE(2024,12,31),"u provedbi","završen")</f>
        <v>završen</v>
      </c>
      <c r="K918" s="55" t="s">
        <v>598</v>
      </c>
      <c r="L918" s="55" t="s">
        <v>598</v>
      </c>
      <c r="M918" s="58">
        <v>0.85</v>
      </c>
      <c r="N918" s="58">
        <v>0.15</v>
      </c>
      <c r="O918" s="59">
        <f>Ugovori_OPULJP3[[#This Row],[Bespovratna sredstva - Ukupno (EU+Nac) HRK
= Ukupna ugovorena vrijednost bespovratnih sredstava]]*Ugovori_OPULJP3[[#This Row],[EU STOPA SUFINANCIRANJA %
EU CO-FINANCING RATE %]]</f>
        <v>2564951.5</v>
      </c>
      <c r="P918" s="60">
        <f>Ugovori_OPULJP3[[#This Row],[Bespovratna sredstva - EU dio - HRK]]/7.5345</f>
        <v>340427.56652730767</v>
      </c>
      <c r="Q918" s="59">
        <f>Ugovori_OPULJP3[[#This Row],[Bespovratna sredstva - Ukupno (EU+Nac) HRK
= Ukupna ugovorena vrijednost bespovratnih sredstava]]*Ugovori_OPULJP3[[#This Row],[STOPA NACIONALNOG SUFINANCIRANJA %]]</f>
        <v>452638.5</v>
      </c>
      <c r="R918" s="60">
        <f>Ugovori_OPULJP3[[#This Row],[Bespovratna sredstva - Nacionalni dio - HRK]]/7.5345</f>
        <v>60075.452916583708</v>
      </c>
      <c r="S918" s="59">
        <v>3017590</v>
      </c>
      <c r="T918" s="60">
        <f>Ugovori_OPULJP3[[#This Row],[Bespovratna sredstva - Ukupno (EU+Nac) HRK
= Ukupna ugovorena vrijednost bespovratnih sredstava]]/7.5345</f>
        <v>400503.01944389142</v>
      </c>
      <c r="U918" s="59">
        <v>0</v>
      </c>
      <c r="V918" s="60">
        <f>Ugovori_OPULJP3[[#This Row],[Javni doprinos korisnika - HRK]]/7.5345</f>
        <v>0</v>
      </c>
      <c r="W918" s="59">
        <v>0</v>
      </c>
      <c r="X918" s="60">
        <f>Ugovori_OPULJP3[[#This Row],[Privatni doprinos korisnika - HRK]]/7.5345</f>
        <v>0</v>
      </c>
      <c r="Y918" s="61">
        <v>3017590</v>
      </c>
      <c r="Z918" s="62">
        <f>Ugovori_OPULJP3[[#This Row],[UKUPNI PRIHVATLJIVI IZDACI
TOTAL ELIGIBLE EXPENDITURE
= Bespovratna sredstva ukupno + doprinos korisnika
= Ukupni prihvatljivi troškovi
= Ukupna ugovorena vrijednost projekta HRK]]/7.5345</f>
        <v>400503.01944389142</v>
      </c>
      <c r="AA918" s="53" t="s">
        <v>37</v>
      </c>
      <c r="AB918" s="53" t="s">
        <v>34</v>
      </c>
      <c r="AC918" s="52" t="s">
        <v>3634</v>
      </c>
      <c r="AD918" s="52" t="s">
        <v>746</v>
      </c>
    </row>
    <row r="919" spans="1:30" ht="51" customHeight="1" x14ac:dyDescent="0.2">
      <c r="A919" s="50" t="s">
        <v>3635</v>
      </c>
      <c r="B919" s="51" t="s">
        <v>742</v>
      </c>
      <c r="C919" s="52" t="s">
        <v>743</v>
      </c>
      <c r="D919" s="52" t="s">
        <v>3110</v>
      </c>
      <c r="E919" s="66" t="s">
        <v>75</v>
      </c>
      <c r="F919" s="54" t="s">
        <v>3636</v>
      </c>
      <c r="G919" s="54" t="s">
        <v>163</v>
      </c>
      <c r="H919" s="56">
        <v>44037</v>
      </c>
      <c r="I919" s="56">
        <v>44586</v>
      </c>
      <c r="J919" s="57" t="str">
        <f>IF(Ugovori_OPULJP3[[#This Row],[DATUM ZAVRŠETKA OPERACIJE]]&gt;DATE(2024,12,31),"u provedbi","završen")</f>
        <v>završen</v>
      </c>
      <c r="K919" s="55" t="s">
        <v>36</v>
      </c>
      <c r="L919" s="55" t="s">
        <v>36</v>
      </c>
      <c r="M919" s="58">
        <v>0.85</v>
      </c>
      <c r="N919" s="58">
        <v>0.15</v>
      </c>
      <c r="O919" s="59">
        <f>Ugovori_OPULJP3[[#This Row],[Bespovratna sredstva - Ukupno (EU+Nac) HRK
= Ukupna ugovorena vrijednost bespovratnih sredstava]]*Ugovori_OPULJP3[[#This Row],[EU STOPA SUFINANCIRANJA %
EU CO-FINANCING RATE %]]</f>
        <v>236808.24899999998</v>
      </c>
      <c r="P919" s="60">
        <f>Ugovori_OPULJP3[[#This Row],[Bespovratna sredstva - EU dio - HRK]]/7.5345</f>
        <v>31429.855863030058</v>
      </c>
      <c r="Q919" s="59">
        <f>Ugovori_OPULJP3[[#This Row],[Bespovratna sredstva - Ukupno (EU+Nac) HRK
= Ukupna ugovorena vrijednost bespovratnih sredstava]]*Ugovori_OPULJP3[[#This Row],[STOPA NACIONALNOG SUFINANCIRANJA %]]</f>
        <v>41789.690999999999</v>
      </c>
      <c r="R919" s="60">
        <f>Ugovori_OPULJP3[[#This Row],[Bespovratna sredstva - Nacionalni dio - HRK]]/7.5345</f>
        <v>5546.4451522994223</v>
      </c>
      <c r="S919" s="59">
        <v>278597.94</v>
      </c>
      <c r="T919" s="60">
        <f>Ugovori_OPULJP3[[#This Row],[Bespovratna sredstva - Ukupno (EU+Nac) HRK
= Ukupna ugovorena vrijednost bespovratnih sredstava]]/7.5345</f>
        <v>36976.301015329482</v>
      </c>
      <c r="U919" s="59">
        <v>0</v>
      </c>
      <c r="V919" s="60">
        <f>Ugovori_OPULJP3[[#This Row],[Javni doprinos korisnika - HRK]]/7.5345</f>
        <v>0</v>
      </c>
      <c r="W919" s="59">
        <v>0</v>
      </c>
      <c r="X919" s="60">
        <f>Ugovori_OPULJP3[[#This Row],[Privatni doprinos korisnika - HRK]]/7.5345</f>
        <v>0</v>
      </c>
      <c r="Y919" s="61">
        <v>278597.94</v>
      </c>
      <c r="Z919" s="62">
        <f>Ugovori_OPULJP3[[#This Row],[UKUPNI PRIHVATLJIVI IZDACI
TOTAL ELIGIBLE EXPENDITURE
= Bespovratna sredstva ukupno + doprinos korisnika
= Ukupni prihvatljivi troškovi
= Ukupna ugovorena vrijednost projekta HRK]]/7.5345</f>
        <v>36976.301015329482</v>
      </c>
      <c r="AA919" s="53" t="s">
        <v>37</v>
      </c>
      <c r="AB919" s="53" t="s">
        <v>34</v>
      </c>
      <c r="AC919" s="52" t="s">
        <v>3637</v>
      </c>
      <c r="AD919" s="52" t="s">
        <v>746</v>
      </c>
    </row>
    <row r="920" spans="1:30" ht="51" customHeight="1" x14ac:dyDescent="0.2">
      <c r="A920" s="50" t="s">
        <v>3638</v>
      </c>
      <c r="B920" s="51" t="s">
        <v>742</v>
      </c>
      <c r="C920" s="52" t="s">
        <v>743</v>
      </c>
      <c r="D920" s="52" t="s">
        <v>3110</v>
      </c>
      <c r="E920" s="66" t="s">
        <v>75</v>
      </c>
      <c r="F920" s="54" t="s">
        <v>3639</v>
      </c>
      <c r="G920" s="54" t="s">
        <v>1130</v>
      </c>
      <c r="H920" s="56">
        <v>44032</v>
      </c>
      <c r="I920" s="56">
        <v>44581</v>
      </c>
      <c r="J920" s="57" t="str">
        <f>IF(Ugovori_OPULJP3[[#This Row],[DATUM ZAVRŠETKA OPERACIJE]]&gt;DATE(2024,12,31),"u provedbi","završen")</f>
        <v>završen</v>
      </c>
      <c r="K920" s="55" t="s">
        <v>98</v>
      </c>
      <c r="L920" s="55" t="s">
        <v>98</v>
      </c>
      <c r="M920" s="58">
        <v>0.85</v>
      </c>
      <c r="N920" s="58">
        <v>0.15</v>
      </c>
      <c r="O920" s="59">
        <f>Ugovori_OPULJP3[[#This Row],[Bespovratna sredstva - Ukupno (EU+Nac) HRK
= Ukupna ugovorena vrijednost bespovratnih sredstava]]*Ugovori_OPULJP3[[#This Row],[EU STOPA SUFINANCIRANJA %
EU CO-FINANCING RATE %]]</f>
        <v>2762762.8709999998</v>
      </c>
      <c r="P920" s="60">
        <f>Ugovori_OPULJP3[[#This Row],[Bespovratna sredstva - EU dio - HRK]]/7.5345</f>
        <v>366681.64722277521</v>
      </c>
      <c r="Q920" s="59">
        <f>Ugovori_OPULJP3[[#This Row],[Bespovratna sredstva - Ukupno (EU+Nac) HRK
= Ukupna ugovorena vrijednost bespovratnih sredstava]]*Ugovori_OPULJP3[[#This Row],[STOPA NACIONALNOG SUFINANCIRANJA %]]</f>
        <v>487546.38899999997</v>
      </c>
      <c r="R920" s="60">
        <f>Ugovori_OPULJP3[[#This Row],[Bespovratna sredstva - Nacionalni dio - HRK]]/7.5345</f>
        <v>64708.525980489736</v>
      </c>
      <c r="S920" s="59">
        <v>3250309.26</v>
      </c>
      <c r="T920" s="60">
        <f>Ugovori_OPULJP3[[#This Row],[Bespovratna sredstva - Ukupno (EU+Nac) HRK
= Ukupna ugovorena vrijednost bespovratnih sredstava]]/7.5345</f>
        <v>431390.17320326495</v>
      </c>
      <c r="U920" s="59">
        <v>0</v>
      </c>
      <c r="V920" s="60">
        <f>Ugovori_OPULJP3[[#This Row],[Javni doprinos korisnika - HRK]]/7.5345</f>
        <v>0</v>
      </c>
      <c r="W920" s="59">
        <v>0</v>
      </c>
      <c r="X920" s="60">
        <f>Ugovori_OPULJP3[[#This Row],[Privatni doprinos korisnika - HRK]]/7.5345</f>
        <v>0</v>
      </c>
      <c r="Y920" s="61">
        <v>3250309.26</v>
      </c>
      <c r="Z920" s="62">
        <f>Ugovori_OPULJP3[[#This Row],[UKUPNI PRIHVATLJIVI IZDACI
TOTAL ELIGIBLE EXPENDITURE
= Bespovratna sredstva ukupno + doprinos korisnika
= Ukupni prihvatljivi troškovi
= Ukupna ugovorena vrijednost projekta HRK]]/7.5345</f>
        <v>431390.17320326495</v>
      </c>
      <c r="AA920" s="53" t="s">
        <v>37</v>
      </c>
      <c r="AB920" s="53" t="s">
        <v>34</v>
      </c>
      <c r="AC920" s="52" t="s">
        <v>3640</v>
      </c>
      <c r="AD920" s="52" t="s">
        <v>746</v>
      </c>
    </row>
    <row r="921" spans="1:30" ht="51" customHeight="1" x14ac:dyDescent="0.2">
      <c r="A921" s="50" t="s">
        <v>3641</v>
      </c>
      <c r="B921" s="51" t="s">
        <v>742</v>
      </c>
      <c r="C921" s="52" t="s">
        <v>743</v>
      </c>
      <c r="D921" s="52" t="s">
        <v>3110</v>
      </c>
      <c r="E921" s="66" t="s">
        <v>75</v>
      </c>
      <c r="F921" s="54" t="s">
        <v>3642</v>
      </c>
      <c r="G921" s="54" t="s">
        <v>1262</v>
      </c>
      <c r="H921" s="56">
        <v>44000</v>
      </c>
      <c r="I921" s="56">
        <v>44548</v>
      </c>
      <c r="J921" s="57" t="str">
        <f>IF(Ugovori_OPULJP3[[#This Row],[DATUM ZAVRŠETKA OPERACIJE]]&gt;DATE(2024,12,31),"u provedbi","završen")</f>
        <v>završen</v>
      </c>
      <c r="K921" s="55" t="s">
        <v>103</v>
      </c>
      <c r="L921" s="55" t="s">
        <v>103</v>
      </c>
      <c r="M921" s="58">
        <v>0.85</v>
      </c>
      <c r="N921" s="58">
        <v>0.15</v>
      </c>
      <c r="O921" s="59">
        <f>Ugovori_OPULJP3[[#This Row],[Bespovratna sredstva - Ukupno (EU+Nac) HRK
= Ukupna ugovorena vrijednost bespovratnih sredstava]]*Ugovori_OPULJP3[[#This Row],[EU STOPA SUFINANCIRANJA %
EU CO-FINANCING RATE %]]</f>
        <v>2280152.71</v>
      </c>
      <c r="P921" s="60">
        <f>Ugovori_OPULJP3[[#This Row],[Bespovratna sredstva - EU dio - HRK]]/7.5345</f>
        <v>302628.2712854204</v>
      </c>
      <c r="Q921" s="59">
        <f>Ugovori_OPULJP3[[#This Row],[Bespovratna sredstva - Ukupno (EU+Nac) HRK
= Ukupna ugovorena vrijednost bespovratnih sredstava]]*Ugovori_OPULJP3[[#This Row],[STOPA NACIONALNOG SUFINANCIRANJA %]]</f>
        <v>402379.89</v>
      </c>
      <c r="R921" s="60">
        <f>Ugovori_OPULJP3[[#This Row],[Bespovratna sredstva - Nacionalni dio - HRK]]/7.5345</f>
        <v>53404.989050368305</v>
      </c>
      <c r="S921" s="59">
        <v>2682532.6</v>
      </c>
      <c r="T921" s="60">
        <f>Ugovori_OPULJP3[[#This Row],[Bespovratna sredstva - Ukupno (EU+Nac) HRK
= Ukupna ugovorena vrijednost bespovratnih sredstava]]/7.5345</f>
        <v>356033.26033578871</v>
      </c>
      <c r="U921" s="59">
        <v>0</v>
      </c>
      <c r="V921" s="60">
        <f>Ugovori_OPULJP3[[#This Row],[Javni doprinos korisnika - HRK]]/7.5345</f>
        <v>0</v>
      </c>
      <c r="W921" s="59">
        <v>0</v>
      </c>
      <c r="X921" s="60">
        <f>Ugovori_OPULJP3[[#This Row],[Privatni doprinos korisnika - HRK]]/7.5345</f>
        <v>0</v>
      </c>
      <c r="Y921" s="61">
        <v>2682532.6</v>
      </c>
      <c r="Z921" s="62">
        <f>Ugovori_OPULJP3[[#This Row],[UKUPNI PRIHVATLJIVI IZDACI
TOTAL ELIGIBLE EXPENDITURE
= Bespovratna sredstva ukupno + doprinos korisnika
= Ukupni prihvatljivi troškovi
= Ukupna ugovorena vrijednost projekta HRK]]/7.5345</f>
        <v>356033.26033578871</v>
      </c>
      <c r="AA921" s="53" t="s">
        <v>37</v>
      </c>
      <c r="AB921" s="53" t="s">
        <v>34</v>
      </c>
      <c r="AC921" s="52" t="s">
        <v>3643</v>
      </c>
      <c r="AD921" s="52" t="s">
        <v>746</v>
      </c>
    </row>
    <row r="922" spans="1:30" ht="51" customHeight="1" x14ac:dyDescent="0.2">
      <c r="A922" s="50" t="s">
        <v>3644</v>
      </c>
      <c r="B922" s="51" t="s">
        <v>742</v>
      </c>
      <c r="C922" s="52" t="s">
        <v>743</v>
      </c>
      <c r="D922" s="52" t="s">
        <v>3110</v>
      </c>
      <c r="E922" s="66" t="s">
        <v>75</v>
      </c>
      <c r="F922" s="54" t="s">
        <v>1437</v>
      </c>
      <c r="G922" s="54" t="s">
        <v>1438</v>
      </c>
      <c r="H922" s="56">
        <v>44025</v>
      </c>
      <c r="I922" s="56">
        <v>44574</v>
      </c>
      <c r="J922" s="57" t="str">
        <f>IF(Ugovori_OPULJP3[[#This Row],[DATUM ZAVRŠETKA OPERACIJE]]&gt;DATE(2024,12,31),"u provedbi","završen")</f>
        <v>završen</v>
      </c>
      <c r="K922" s="55" t="s">
        <v>98</v>
      </c>
      <c r="L922" s="55" t="s">
        <v>98</v>
      </c>
      <c r="M922" s="58">
        <v>0.85</v>
      </c>
      <c r="N922" s="58">
        <v>0.15</v>
      </c>
      <c r="O922" s="59">
        <f>Ugovori_OPULJP3[[#This Row],[Bespovratna sredstva - Ukupno (EU+Nac) HRK
= Ukupna ugovorena vrijednost bespovratnih sredstava]]*Ugovori_OPULJP3[[#This Row],[EU STOPA SUFINANCIRANJA %
EU CO-FINANCING RATE %]]</f>
        <v>1023460.775</v>
      </c>
      <c r="P922" s="60">
        <f>Ugovori_OPULJP3[[#This Row],[Bespovratna sredstva - EU dio - HRK]]/7.5345</f>
        <v>135836.58836020969</v>
      </c>
      <c r="Q922" s="59">
        <f>Ugovori_OPULJP3[[#This Row],[Bespovratna sredstva - Ukupno (EU+Nac) HRK
= Ukupna ugovorena vrijednost bespovratnih sredstava]]*Ugovori_OPULJP3[[#This Row],[STOPA NACIONALNOG SUFINANCIRANJA %]]</f>
        <v>180610.72500000001</v>
      </c>
      <c r="R922" s="60">
        <f>Ugovori_OPULJP3[[#This Row],[Bespovratna sredstva - Nacionalni dio - HRK]]/7.5345</f>
        <v>23971.162651801711</v>
      </c>
      <c r="S922" s="59">
        <v>1204071.5</v>
      </c>
      <c r="T922" s="60">
        <f>Ugovori_OPULJP3[[#This Row],[Bespovratna sredstva - Ukupno (EU+Nac) HRK
= Ukupna ugovorena vrijednost bespovratnih sredstava]]/7.5345</f>
        <v>159807.7510120114</v>
      </c>
      <c r="U922" s="59">
        <v>0</v>
      </c>
      <c r="V922" s="60">
        <f>Ugovori_OPULJP3[[#This Row],[Javni doprinos korisnika - HRK]]/7.5345</f>
        <v>0</v>
      </c>
      <c r="W922" s="59">
        <v>0</v>
      </c>
      <c r="X922" s="60">
        <f>Ugovori_OPULJP3[[#This Row],[Privatni doprinos korisnika - HRK]]/7.5345</f>
        <v>0</v>
      </c>
      <c r="Y922" s="61">
        <v>1204071.5</v>
      </c>
      <c r="Z922" s="62">
        <f>Ugovori_OPULJP3[[#This Row],[UKUPNI PRIHVATLJIVI IZDACI
TOTAL ELIGIBLE EXPENDITURE
= Bespovratna sredstva ukupno + doprinos korisnika
= Ukupni prihvatljivi troškovi
= Ukupna ugovorena vrijednost projekta HRK]]/7.5345</f>
        <v>159807.7510120114</v>
      </c>
      <c r="AA922" s="53" t="s">
        <v>37</v>
      </c>
      <c r="AB922" s="53" t="s">
        <v>34</v>
      </c>
      <c r="AC922" s="52" t="s">
        <v>3645</v>
      </c>
      <c r="AD922" s="52" t="s">
        <v>746</v>
      </c>
    </row>
    <row r="923" spans="1:30" ht="51" customHeight="1" x14ac:dyDescent="0.2">
      <c r="A923" s="50" t="s">
        <v>3646</v>
      </c>
      <c r="B923" s="51" t="s">
        <v>742</v>
      </c>
      <c r="C923" s="52" t="s">
        <v>743</v>
      </c>
      <c r="D923" s="52" t="s">
        <v>3110</v>
      </c>
      <c r="E923" s="66" t="s">
        <v>75</v>
      </c>
      <c r="F923" s="54" t="s">
        <v>3647</v>
      </c>
      <c r="G923" s="54" t="s">
        <v>2489</v>
      </c>
      <c r="H923" s="56">
        <v>44032</v>
      </c>
      <c r="I923" s="56">
        <v>44581</v>
      </c>
      <c r="J923" s="57" t="str">
        <f>IF(Ugovori_OPULJP3[[#This Row],[DATUM ZAVRŠETKA OPERACIJE]]&gt;DATE(2024,12,31),"u provedbi","završen")</f>
        <v>završen</v>
      </c>
      <c r="K923" s="55" t="s">
        <v>593</v>
      </c>
      <c r="L923" s="55" t="s">
        <v>593</v>
      </c>
      <c r="M923" s="58">
        <v>0.85</v>
      </c>
      <c r="N923" s="58">
        <v>0.15</v>
      </c>
      <c r="O923" s="59">
        <f>Ugovori_OPULJP3[[#This Row],[Bespovratna sredstva - Ukupno (EU+Nac) HRK
= Ukupna ugovorena vrijednost bespovratnih sredstava]]*Ugovori_OPULJP3[[#This Row],[EU STOPA SUFINANCIRANJA %
EU CO-FINANCING RATE %]]</f>
        <v>473480.6</v>
      </c>
      <c r="P923" s="60">
        <f>Ugovori_OPULJP3[[#This Row],[Bespovratna sredstva - EU dio - HRK]]/7.5345</f>
        <v>62841.674961842189</v>
      </c>
      <c r="Q923" s="59">
        <f>Ugovori_OPULJP3[[#This Row],[Bespovratna sredstva - Ukupno (EU+Nac) HRK
= Ukupna ugovorena vrijednost bespovratnih sredstava]]*Ugovori_OPULJP3[[#This Row],[STOPA NACIONALNOG SUFINANCIRANJA %]]</f>
        <v>83555.399999999994</v>
      </c>
      <c r="R923" s="60">
        <f>Ugovori_OPULJP3[[#This Row],[Bespovratna sredstva - Nacionalni dio - HRK]]/7.5345</f>
        <v>11089.707346207444</v>
      </c>
      <c r="S923" s="59">
        <v>557036</v>
      </c>
      <c r="T923" s="60">
        <f>Ugovori_OPULJP3[[#This Row],[Bespovratna sredstva - Ukupno (EU+Nac) HRK
= Ukupna ugovorena vrijednost bespovratnih sredstava]]/7.5345</f>
        <v>73931.382308049637</v>
      </c>
      <c r="U923" s="59">
        <v>0</v>
      </c>
      <c r="V923" s="60">
        <f>Ugovori_OPULJP3[[#This Row],[Javni doprinos korisnika - HRK]]/7.5345</f>
        <v>0</v>
      </c>
      <c r="W923" s="59">
        <v>0</v>
      </c>
      <c r="X923" s="60">
        <f>Ugovori_OPULJP3[[#This Row],[Privatni doprinos korisnika - HRK]]/7.5345</f>
        <v>0</v>
      </c>
      <c r="Y923" s="61">
        <v>557036</v>
      </c>
      <c r="Z923" s="62">
        <f>Ugovori_OPULJP3[[#This Row],[UKUPNI PRIHVATLJIVI IZDACI
TOTAL ELIGIBLE EXPENDITURE
= Bespovratna sredstva ukupno + doprinos korisnika
= Ukupni prihvatljivi troškovi
= Ukupna ugovorena vrijednost projekta HRK]]/7.5345</f>
        <v>73931.382308049637</v>
      </c>
      <c r="AA923" s="53" t="s">
        <v>37</v>
      </c>
      <c r="AB923" s="53" t="s">
        <v>34</v>
      </c>
      <c r="AC923" s="52" t="s">
        <v>3648</v>
      </c>
      <c r="AD923" s="52" t="s">
        <v>746</v>
      </c>
    </row>
    <row r="924" spans="1:30" ht="51" customHeight="1" x14ac:dyDescent="0.2">
      <c r="A924" s="50" t="s">
        <v>3649</v>
      </c>
      <c r="B924" s="51" t="s">
        <v>742</v>
      </c>
      <c r="C924" s="52" t="s">
        <v>743</v>
      </c>
      <c r="D924" s="52" t="s">
        <v>3110</v>
      </c>
      <c r="E924" s="66" t="s">
        <v>75</v>
      </c>
      <c r="F924" s="54" t="s">
        <v>3650</v>
      </c>
      <c r="G924" s="54" t="s">
        <v>3651</v>
      </c>
      <c r="H924" s="56">
        <v>44022</v>
      </c>
      <c r="I924" s="56">
        <v>44571</v>
      </c>
      <c r="J924" s="57" t="str">
        <f>IF(Ugovori_OPULJP3[[#This Row],[DATUM ZAVRŠETKA OPERACIJE]]&gt;DATE(2024,12,31),"u provedbi","završen")</f>
        <v>završen</v>
      </c>
      <c r="K924" s="55" t="s">
        <v>98</v>
      </c>
      <c r="L924" s="55" t="s">
        <v>98</v>
      </c>
      <c r="M924" s="58">
        <v>0.85</v>
      </c>
      <c r="N924" s="58">
        <v>0.15</v>
      </c>
      <c r="O924" s="59">
        <f>Ugovori_OPULJP3[[#This Row],[Bespovratna sredstva - Ukupno (EU+Nac) HRK
= Ukupna ugovorena vrijednost bespovratnih sredstava]]*Ugovori_OPULJP3[[#This Row],[EU STOPA SUFINANCIRANJA %
EU CO-FINANCING RATE %]]</f>
        <v>868074.4</v>
      </c>
      <c r="P924" s="60">
        <f>Ugovori_OPULJP3[[#This Row],[Bespovratna sredstva - EU dio - HRK]]/7.5345</f>
        <v>115213.27228084145</v>
      </c>
      <c r="Q924" s="59">
        <f>Ugovori_OPULJP3[[#This Row],[Bespovratna sredstva - Ukupno (EU+Nac) HRK
= Ukupna ugovorena vrijednost bespovratnih sredstava]]*Ugovori_OPULJP3[[#This Row],[STOPA NACIONALNOG SUFINANCIRANJA %]]</f>
        <v>153189.6</v>
      </c>
      <c r="R924" s="60">
        <f>Ugovori_OPULJP3[[#This Row],[Bespovratna sredstva - Nacionalni dio - HRK]]/7.5345</f>
        <v>20331.753931913197</v>
      </c>
      <c r="S924" s="59">
        <v>1021264</v>
      </c>
      <c r="T924" s="60">
        <f>Ugovori_OPULJP3[[#This Row],[Bespovratna sredstva - Ukupno (EU+Nac) HRK
= Ukupna ugovorena vrijednost bespovratnih sredstava]]/7.5345</f>
        <v>135545.02621275466</v>
      </c>
      <c r="U924" s="59">
        <v>0</v>
      </c>
      <c r="V924" s="60">
        <f>Ugovori_OPULJP3[[#This Row],[Javni doprinos korisnika - HRK]]/7.5345</f>
        <v>0</v>
      </c>
      <c r="W924" s="59">
        <v>0</v>
      </c>
      <c r="X924" s="60">
        <f>Ugovori_OPULJP3[[#This Row],[Privatni doprinos korisnika - HRK]]/7.5345</f>
        <v>0</v>
      </c>
      <c r="Y924" s="61">
        <v>1021264</v>
      </c>
      <c r="Z924" s="62">
        <f>Ugovori_OPULJP3[[#This Row],[UKUPNI PRIHVATLJIVI IZDACI
TOTAL ELIGIBLE EXPENDITURE
= Bespovratna sredstva ukupno + doprinos korisnika
= Ukupni prihvatljivi troškovi
= Ukupna ugovorena vrijednost projekta HRK]]/7.5345</f>
        <v>135545.02621275466</v>
      </c>
      <c r="AA924" s="53" t="s">
        <v>37</v>
      </c>
      <c r="AB924" s="53" t="s">
        <v>34</v>
      </c>
      <c r="AC924" s="52" t="s">
        <v>3652</v>
      </c>
      <c r="AD924" s="52" t="s">
        <v>746</v>
      </c>
    </row>
    <row r="925" spans="1:30" ht="51" customHeight="1" x14ac:dyDescent="0.2">
      <c r="A925" s="50" t="s">
        <v>3653</v>
      </c>
      <c r="B925" s="51" t="s">
        <v>742</v>
      </c>
      <c r="C925" s="52" t="s">
        <v>743</v>
      </c>
      <c r="D925" s="52" t="s">
        <v>3110</v>
      </c>
      <c r="E925" s="66" t="s">
        <v>75</v>
      </c>
      <c r="F925" s="54" t="s">
        <v>3654</v>
      </c>
      <c r="G925" s="54" t="s">
        <v>3655</v>
      </c>
      <c r="H925" s="56">
        <v>44028</v>
      </c>
      <c r="I925" s="56">
        <v>44577</v>
      </c>
      <c r="J925" s="57" t="str">
        <f>IF(Ugovori_OPULJP3[[#This Row],[DATUM ZAVRŠETKA OPERACIJE]]&gt;DATE(2024,12,31),"u provedbi","završen")</f>
        <v>završen</v>
      </c>
      <c r="K925" s="55" t="s">
        <v>332</v>
      </c>
      <c r="L925" s="55" t="s">
        <v>332</v>
      </c>
      <c r="M925" s="58">
        <v>0.85</v>
      </c>
      <c r="N925" s="58">
        <v>0.15</v>
      </c>
      <c r="O925" s="59">
        <f>Ugovori_OPULJP3[[#This Row],[Bespovratna sredstva - Ukupno (EU+Nac) HRK
= Ukupna ugovorena vrijednost bespovratnih sredstava]]*Ugovori_OPULJP3[[#This Row],[EU STOPA SUFINANCIRANJA %
EU CO-FINANCING RATE %]]</f>
        <v>1568760</v>
      </c>
      <c r="P925" s="60">
        <f>Ugovori_OPULJP3[[#This Row],[Bespovratna sredstva - EU dio - HRK]]/7.5345</f>
        <v>208210.23292852877</v>
      </c>
      <c r="Q925" s="59">
        <f>Ugovori_OPULJP3[[#This Row],[Bespovratna sredstva - Ukupno (EU+Nac) HRK
= Ukupna ugovorena vrijednost bespovratnih sredstava]]*Ugovori_OPULJP3[[#This Row],[STOPA NACIONALNOG SUFINANCIRANJA %]]</f>
        <v>276840</v>
      </c>
      <c r="R925" s="60">
        <f>Ugovori_OPULJP3[[#This Row],[Bespovratna sredstva - Nacionalni dio - HRK]]/7.5345</f>
        <v>36742.982281505072</v>
      </c>
      <c r="S925" s="59">
        <v>1845600</v>
      </c>
      <c r="T925" s="60">
        <f>Ugovori_OPULJP3[[#This Row],[Bespovratna sredstva - Ukupno (EU+Nac) HRK
= Ukupna ugovorena vrijednost bespovratnih sredstava]]/7.5345</f>
        <v>244953.21521003384</v>
      </c>
      <c r="U925" s="59">
        <v>0</v>
      </c>
      <c r="V925" s="60">
        <f>Ugovori_OPULJP3[[#This Row],[Javni doprinos korisnika - HRK]]/7.5345</f>
        <v>0</v>
      </c>
      <c r="W925" s="59">
        <v>0</v>
      </c>
      <c r="X925" s="60">
        <f>Ugovori_OPULJP3[[#This Row],[Privatni doprinos korisnika - HRK]]/7.5345</f>
        <v>0</v>
      </c>
      <c r="Y925" s="61">
        <v>1845600</v>
      </c>
      <c r="Z925" s="62">
        <f>Ugovori_OPULJP3[[#This Row],[UKUPNI PRIHVATLJIVI IZDACI
TOTAL ELIGIBLE EXPENDITURE
= Bespovratna sredstva ukupno + doprinos korisnika
= Ukupni prihvatljivi troškovi
= Ukupna ugovorena vrijednost projekta HRK]]/7.5345</f>
        <v>244953.21521003384</v>
      </c>
      <c r="AA925" s="53" t="s">
        <v>37</v>
      </c>
      <c r="AB925" s="53" t="s">
        <v>34</v>
      </c>
      <c r="AC925" s="52" t="s">
        <v>3656</v>
      </c>
      <c r="AD925" s="52" t="s">
        <v>746</v>
      </c>
    </row>
    <row r="926" spans="1:30" ht="51" customHeight="1" x14ac:dyDescent="0.2">
      <c r="A926" s="50" t="s">
        <v>3657</v>
      </c>
      <c r="B926" s="51" t="s">
        <v>742</v>
      </c>
      <c r="C926" s="52" t="s">
        <v>743</v>
      </c>
      <c r="D926" s="52" t="s">
        <v>3110</v>
      </c>
      <c r="E926" s="66" t="s">
        <v>75</v>
      </c>
      <c r="F926" s="54" t="s">
        <v>3658</v>
      </c>
      <c r="G926" s="54" t="s">
        <v>1289</v>
      </c>
      <c r="H926" s="56">
        <v>44000</v>
      </c>
      <c r="I926" s="56">
        <v>44548</v>
      </c>
      <c r="J926" s="57" t="str">
        <f>IF(Ugovori_OPULJP3[[#This Row],[DATUM ZAVRŠETKA OPERACIJE]]&gt;DATE(2024,12,31),"u provedbi","završen")</f>
        <v>završen</v>
      </c>
      <c r="K926" s="55" t="s">
        <v>93</v>
      </c>
      <c r="L926" s="55" t="s">
        <v>93</v>
      </c>
      <c r="M926" s="58">
        <v>0.85</v>
      </c>
      <c r="N926" s="58">
        <v>0.15</v>
      </c>
      <c r="O926" s="59">
        <f>Ugovori_OPULJP3[[#This Row],[Bespovratna sredstva - Ukupno (EU+Nac) HRK
= Ukupna ugovorena vrijednost bespovratnih sredstava]]*Ugovori_OPULJP3[[#This Row],[EU STOPA SUFINANCIRANJA %
EU CO-FINANCING RATE %]]</f>
        <v>1457949.75</v>
      </c>
      <c r="P926" s="60">
        <f>Ugovori_OPULJP3[[#This Row],[Bespovratna sredstva - EU dio - HRK]]/7.5345</f>
        <v>193503.18534740194</v>
      </c>
      <c r="Q926" s="59">
        <f>Ugovori_OPULJP3[[#This Row],[Bespovratna sredstva - Ukupno (EU+Nac) HRK
= Ukupna ugovorena vrijednost bespovratnih sredstava]]*Ugovori_OPULJP3[[#This Row],[STOPA NACIONALNOG SUFINANCIRANJA %]]</f>
        <v>257285.25</v>
      </c>
      <c r="R926" s="60">
        <f>Ugovori_OPULJP3[[#This Row],[Bespovratna sredstva - Nacionalni dio - HRK]]/7.5345</f>
        <v>34147.620943659167</v>
      </c>
      <c r="S926" s="59">
        <v>1715235</v>
      </c>
      <c r="T926" s="60">
        <f>Ugovori_OPULJP3[[#This Row],[Bespovratna sredstva - Ukupno (EU+Nac) HRK
= Ukupna ugovorena vrijednost bespovratnih sredstava]]/7.5345</f>
        <v>227650.8062910611</v>
      </c>
      <c r="U926" s="59">
        <v>0</v>
      </c>
      <c r="V926" s="60">
        <f>Ugovori_OPULJP3[[#This Row],[Javni doprinos korisnika - HRK]]/7.5345</f>
        <v>0</v>
      </c>
      <c r="W926" s="59">
        <v>0</v>
      </c>
      <c r="X926" s="60">
        <f>Ugovori_OPULJP3[[#This Row],[Privatni doprinos korisnika - HRK]]/7.5345</f>
        <v>0</v>
      </c>
      <c r="Y926" s="61">
        <v>1715235</v>
      </c>
      <c r="Z926" s="62">
        <f>Ugovori_OPULJP3[[#This Row],[UKUPNI PRIHVATLJIVI IZDACI
TOTAL ELIGIBLE EXPENDITURE
= Bespovratna sredstva ukupno + doprinos korisnika
= Ukupni prihvatljivi troškovi
= Ukupna ugovorena vrijednost projekta HRK]]/7.5345</f>
        <v>227650.8062910611</v>
      </c>
      <c r="AA926" s="53" t="s">
        <v>37</v>
      </c>
      <c r="AB926" s="53" t="s">
        <v>34</v>
      </c>
      <c r="AC926" s="52" t="s">
        <v>3659</v>
      </c>
      <c r="AD926" s="52" t="s">
        <v>746</v>
      </c>
    </row>
    <row r="927" spans="1:30" ht="51" customHeight="1" x14ac:dyDescent="0.2">
      <c r="A927" s="50" t="s">
        <v>3660</v>
      </c>
      <c r="B927" s="51" t="s">
        <v>742</v>
      </c>
      <c r="C927" s="52" t="s">
        <v>743</v>
      </c>
      <c r="D927" s="52" t="s">
        <v>3110</v>
      </c>
      <c r="E927" s="66" t="s">
        <v>75</v>
      </c>
      <c r="F927" s="54" t="s">
        <v>3661</v>
      </c>
      <c r="G927" s="54" t="s">
        <v>3662</v>
      </c>
      <c r="H927" s="56">
        <v>44044</v>
      </c>
      <c r="I927" s="56">
        <v>44593</v>
      </c>
      <c r="J927" s="57" t="str">
        <f>IF(Ugovori_OPULJP3[[#This Row],[DATUM ZAVRŠETKA OPERACIJE]]&gt;DATE(2024,12,31),"u provedbi","završen")</f>
        <v>završen</v>
      </c>
      <c r="K927" s="55" t="s">
        <v>185</v>
      </c>
      <c r="L927" s="55" t="s">
        <v>185</v>
      </c>
      <c r="M927" s="58">
        <v>0.85</v>
      </c>
      <c r="N927" s="58">
        <v>0.15</v>
      </c>
      <c r="O927" s="59">
        <f>Ugovori_OPULJP3[[#This Row],[Bespovratna sredstva - Ukupno (EU+Nac) HRK
= Ukupna ugovorena vrijednost bespovratnih sredstava]]*Ugovori_OPULJP3[[#This Row],[EU STOPA SUFINANCIRANJA %
EU CO-FINANCING RATE %]]</f>
        <v>552381</v>
      </c>
      <c r="P927" s="60">
        <f>Ugovori_OPULJP3[[#This Row],[Bespovratna sredstva - EU dio - HRK]]/7.5345</f>
        <v>73313.557634879544</v>
      </c>
      <c r="Q927" s="59">
        <f>Ugovori_OPULJP3[[#This Row],[Bespovratna sredstva - Ukupno (EU+Nac) HRK
= Ukupna ugovorena vrijednost bespovratnih sredstava]]*Ugovori_OPULJP3[[#This Row],[STOPA NACIONALNOG SUFINANCIRANJA %]]</f>
        <v>97479</v>
      </c>
      <c r="R927" s="60">
        <f>Ugovori_OPULJP3[[#This Row],[Bespovratna sredstva - Nacionalni dio - HRK]]/7.5345</f>
        <v>12937.686641449332</v>
      </c>
      <c r="S927" s="59">
        <v>649860</v>
      </c>
      <c r="T927" s="60">
        <f>Ugovori_OPULJP3[[#This Row],[Bespovratna sredstva - Ukupno (EU+Nac) HRK
= Ukupna ugovorena vrijednost bespovratnih sredstava]]/7.5345</f>
        <v>86251.244276328885</v>
      </c>
      <c r="U927" s="59">
        <v>0</v>
      </c>
      <c r="V927" s="60">
        <f>Ugovori_OPULJP3[[#This Row],[Javni doprinos korisnika - HRK]]/7.5345</f>
        <v>0</v>
      </c>
      <c r="W927" s="59">
        <v>0</v>
      </c>
      <c r="X927" s="60">
        <f>Ugovori_OPULJP3[[#This Row],[Privatni doprinos korisnika - HRK]]/7.5345</f>
        <v>0</v>
      </c>
      <c r="Y927" s="61">
        <v>649860</v>
      </c>
      <c r="Z927" s="62">
        <f>Ugovori_OPULJP3[[#This Row],[UKUPNI PRIHVATLJIVI IZDACI
TOTAL ELIGIBLE EXPENDITURE
= Bespovratna sredstva ukupno + doprinos korisnika
= Ukupni prihvatljivi troškovi
= Ukupna ugovorena vrijednost projekta HRK]]/7.5345</f>
        <v>86251.244276328885</v>
      </c>
      <c r="AA927" s="53" t="s">
        <v>37</v>
      </c>
      <c r="AB927" s="53" t="s">
        <v>34</v>
      </c>
      <c r="AC927" s="52" t="s">
        <v>3663</v>
      </c>
      <c r="AD927" s="52" t="s">
        <v>746</v>
      </c>
    </row>
    <row r="928" spans="1:30" ht="51" customHeight="1" x14ac:dyDescent="0.2">
      <c r="A928" s="50" t="s">
        <v>3664</v>
      </c>
      <c r="B928" s="51" t="s">
        <v>742</v>
      </c>
      <c r="C928" s="52" t="s">
        <v>743</v>
      </c>
      <c r="D928" s="52" t="s">
        <v>3110</v>
      </c>
      <c r="E928" s="66" t="s">
        <v>75</v>
      </c>
      <c r="F928" s="54" t="s">
        <v>3665</v>
      </c>
      <c r="G928" s="54" t="s">
        <v>3666</v>
      </c>
      <c r="H928" s="56">
        <v>44035</v>
      </c>
      <c r="I928" s="56">
        <v>44584</v>
      </c>
      <c r="J928" s="57" t="str">
        <f>IF(Ugovori_OPULJP3[[#This Row],[DATUM ZAVRŠETKA OPERACIJE]]&gt;DATE(2024,12,31),"u provedbi","završen")</f>
        <v>završen</v>
      </c>
      <c r="K928" s="55" t="s">
        <v>129</v>
      </c>
      <c r="L928" s="55" t="s">
        <v>129</v>
      </c>
      <c r="M928" s="58">
        <v>0.85</v>
      </c>
      <c r="N928" s="58">
        <v>0.15</v>
      </c>
      <c r="O928" s="59">
        <f>Ugovori_OPULJP3[[#This Row],[Bespovratna sredstva - Ukupno (EU+Nac) HRK
= Ukupna ugovorena vrijednost bespovratnih sredstava]]*Ugovori_OPULJP3[[#This Row],[EU STOPA SUFINANCIRANJA %
EU CO-FINANCING RATE %]]</f>
        <v>1973402.058</v>
      </c>
      <c r="P928" s="60">
        <f>Ugovori_OPULJP3[[#This Row],[Bespovratna sredstva - EU dio - HRK]]/7.5345</f>
        <v>261915.46326896275</v>
      </c>
      <c r="Q928" s="59">
        <f>Ugovori_OPULJP3[[#This Row],[Bespovratna sredstva - Ukupno (EU+Nac) HRK
= Ukupna ugovorena vrijednost bespovratnih sredstava]]*Ugovori_OPULJP3[[#This Row],[STOPA NACIONALNOG SUFINANCIRANJA %]]</f>
        <v>348247.42199999996</v>
      </c>
      <c r="R928" s="60">
        <f>Ugovori_OPULJP3[[#This Row],[Bespovratna sredstva - Nacionalni dio - HRK]]/7.5345</f>
        <v>46220.375870993419</v>
      </c>
      <c r="S928" s="59">
        <v>2321649.48</v>
      </c>
      <c r="T928" s="60">
        <f>Ugovori_OPULJP3[[#This Row],[Bespovratna sredstva - Ukupno (EU+Nac) HRK
= Ukupna ugovorena vrijednost bespovratnih sredstava]]/7.5345</f>
        <v>308135.83913995617</v>
      </c>
      <c r="U928" s="59">
        <v>0</v>
      </c>
      <c r="V928" s="60">
        <f>Ugovori_OPULJP3[[#This Row],[Javni doprinos korisnika - HRK]]/7.5345</f>
        <v>0</v>
      </c>
      <c r="W928" s="59">
        <v>0</v>
      </c>
      <c r="X928" s="60">
        <f>Ugovori_OPULJP3[[#This Row],[Privatni doprinos korisnika - HRK]]/7.5345</f>
        <v>0</v>
      </c>
      <c r="Y928" s="61">
        <v>2321649.48</v>
      </c>
      <c r="Z928" s="62">
        <f>Ugovori_OPULJP3[[#This Row],[UKUPNI PRIHVATLJIVI IZDACI
TOTAL ELIGIBLE EXPENDITURE
= Bespovratna sredstva ukupno + doprinos korisnika
= Ukupni prihvatljivi troškovi
= Ukupna ugovorena vrijednost projekta HRK]]/7.5345</f>
        <v>308135.83913995617</v>
      </c>
      <c r="AA928" s="53" t="s">
        <v>37</v>
      </c>
      <c r="AB928" s="53" t="s">
        <v>34</v>
      </c>
      <c r="AC928" s="52" t="s">
        <v>3667</v>
      </c>
      <c r="AD928" s="52" t="s">
        <v>746</v>
      </c>
    </row>
    <row r="929" spans="1:30" ht="51" customHeight="1" x14ac:dyDescent="0.2">
      <c r="A929" s="50" t="s">
        <v>3668</v>
      </c>
      <c r="B929" s="51" t="s">
        <v>742</v>
      </c>
      <c r="C929" s="52" t="s">
        <v>743</v>
      </c>
      <c r="D929" s="52" t="s">
        <v>3110</v>
      </c>
      <c r="E929" s="66" t="s">
        <v>75</v>
      </c>
      <c r="F929" s="54" t="s">
        <v>3669</v>
      </c>
      <c r="G929" s="54" t="s">
        <v>3670</v>
      </c>
      <c r="H929" s="56">
        <v>44000</v>
      </c>
      <c r="I929" s="56">
        <v>44548</v>
      </c>
      <c r="J929" s="57" t="str">
        <f>IF(Ugovori_OPULJP3[[#This Row],[DATUM ZAVRŠETKA OPERACIJE]]&gt;DATE(2024,12,31),"u provedbi","završen")</f>
        <v>završen</v>
      </c>
      <c r="K929" s="55" t="s">
        <v>78</v>
      </c>
      <c r="L929" s="55" t="s">
        <v>78</v>
      </c>
      <c r="M929" s="58">
        <v>0.85</v>
      </c>
      <c r="N929" s="58">
        <v>0.15</v>
      </c>
      <c r="O929" s="59">
        <f>Ugovori_OPULJP3[[#This Row],[Bespovratna sredstva - Ukupno (EU+Nac) HRK
= Ukupna ugovorena vrijednost bespovratnih sredstava]]*Ugovori_OPULJP3[[#This Row],[EU STOPA SUFINANCIRANJA %
EU CO-FINANCING RATE %]]</f>
        <v>471988</v>
      </c>
      <c r="P929" s="60">
        <f>Ugovori_OPULJP3[[#This Row],[Bespovratna sredstva - EU dio - HRK]]/7.5345</f>
        <v>62643.572898002516</v>
      </c>
      <c r="Q929" s="59">
        <f>Ugovori_OPULJP3[[#This Row],[Bespovratna sredstva - Ukupno (EU+Nac) HRK
= Ukupna ugovorena vrijednost bespovratnih sredstava]]*Ugovori_OPULJP3[[#This Row],[STOPA NACIONALNOG SUFINANCIRANJA %]]</f>
        <v>83292</v>
      </c>
      <c r="R929" s="60">
        <f>Ugovori_OPULJP3[[#This Row],[Bespovratna sredstva - Nacionalni dio - HRK]]/7.5345</f>
        <v>11054.748158471033</v>
      </c>
      <c r="S929" s="59">
        <v>555280</v>
      </c>
      <c r="T929" s="60">
        <f>Ugovori_OPULJP3[[#This Row],[Bespovratna sredstva - Ukupno (EU+Nac) HRK
= Ukupna ugovorena vrijednost bespovratnih sredstava]]/7.5345</f>
        <v>73698.321056473549</v>
      </c>
      <c r="U929" s="59">
        <v>0</v>
      </c>
      <c r="V929" s="60">
        <f>Ugovori_OPULJP3[[#This Row],[Javni doprinos korisnika - HRK]]/7.5345</f>
        <v>0</v>
      </c>
      <c r="W929" s="59">
        <v>0</v>
      </c>
      <c r="X929" s="60">
        <f>Ugovori_OPULJP3[[#This Row],[Privatni doprinos korisnika - HRK]]/7.5345</f>
        <v>0</v>
      </c>
      <c r="Y929" s="61">
        <v>555280</v>
      </c>
      <c r="Z929" s="62">
        <f>Ugovori_OPULJP3[[#This Row],[UKUPNI PRIHVATLJIVI IZDACI
TOTAL ELIGIBLE EXPENDITURE
= Bespovratna sredstva ukupno + doprinos korisnika
= Ukupni prihvatljivi troškovi
= Ukupna ugovorena vrijednost projekta HRK]]/7.5345</f>
        <v>73698.321056473549</v>
      </c>
      <c r="AA929" s="53" t="s">
        <v>37</v>
      </c>
      <c r="AB929" s="53" t="s">
        <v>34</v>
      </c>
      <c r="AC929" s="52" t="s">
        <v>3671</v>
      </c>
      <c r="AD929" s="52" t="s">
        <v>746</v>
      </c>
    </row>
    <row r="930" spans="1:30" ht="51" customHeight="1" x14ac:dyDescent="0.2">
      <c r="A930" s="50" t="s">
        <v>3672</v>
      </c>
      <c r="B930" s="51" t="s">
        <v>742</v>
      </c>
      <c r="C930" s="52" t="s">
        <v>743</v>
      </c>
      <c r="D930" s="52" t="s">
        <v>3110</v>
      </c>
      <c r="E930" s="66" t="s">
        <v>75</v>
      </c>
      <c r="F930" s="54" t="s">
        <v>3673</v>
      </c>
      <c r="G930" s="54" t="s">
        <v>3674</v>
      </c>
      <c r="H930" s="56">
        <v>44029</v>
      </c>
      <c r="I930" s="56">
        <v>44578</v>
      </c>
      <c r="J930" s="57" t="str">
        <f>IF(Ugovori_OPULJP3[[#This Row],[DATUM ZAVRŠETKA OPERACIJE]]&gt;DATE(2024,12,31),"u provedbi","završen")</f>
        <v>završen</v>
      </c>
      <c r="K930" s="55" t="s">
        <v>98</v>
      </c>
      <c r="L930" s="55" t="s">
        <v>98</v>
      </c>
      <c r="M930" s="58">
        <v>0.85</v>
      </c>
      <c r="N930" s="58">
        <v>0.15</v>
      </c>
      <c r="O930" s="59">
        <f>Ugovori_OPULJP3[[#This Row],[Bespovratna sredstva - Ukupno (EU+Nac) HRK
= Ukupna ugovorena vrijednost bespovratnih sredstava]]*Ugovori_OPULJP3[[#This Row],[EU STOPA SUFINANCIRANJA %
EU CO-FINANCING RATE %]]</f>
        <v>1070894.8465</v>
      </c>
      <c r="P930" s="60">
        <f>Ugovori_OPULJP3[[#This Row],[Bespovratna sredstva - EU dio - HRK]]/7.5345</f>
        <v>142132.17154422987</v>
      </c>
      <c r="Q930" s="59">
        <f>Ugovori_OPULJP3[[#This Row],[Bespovratna sredstva - Ukupno (EU+Nac) HRK
= Ukupna ugovorena vrijednost bespovratnih sredstava]]*Ugovori_OPULJP3[[#This Row],[STOPA NACIONALNOG SUFINANCIRANJA %]]</f>
        <v>188981.44349999999</v>
      </c>
      <c r="R930" s="60">
        <f>Ugovori_OPULJP3[[#This Row],[Bespovratna sredstva - Nacionalni dio - HRK]]/7.5345</f>
        <v>25082.147919569976</v>
      </c>
      <c r="S930" s="59">
        <v>1259876.29</v>
      </c>
      <c r="T930" s="60">
        <f>Ugovori_OPULJP3[[#This Row],[Bespovratna sredstva - Ukupno (EU+Nac) HRK
= Ukupna ugovorena vrijednost bespovratnih sredstava]]/7.5345</f>
        <v>167214.31946379985</v>
      </c>
      <c r="U930" s="59">
        <v>0</v>
      </c>
      <c r="V930" s="60">
        <f>Ugovori_OPULJP3[[#This Row],[Javni doprinos korisnika - HRK]]/7.5345</f>
        <v>0</v>
      </c>
      <c r="W930" s="59">
        <v>0</v>
      </c>
      <c r="X930" s="60">
        <f>Ugovori_OPULJP3[[#This Row],[Privatni doprinos korisnika - HRK]]/7.5345</f>
        <v>0</v>
      </c>
      <c r="Y930" s="61">
        <v>1259876.29</v>
      </c>
      <c r="Z930" s="62">
        <f>Ugovori_OPULJP3[[#This Row],[UKUPNI PRIHVATLJIVI IZDACI
TOTAL ELIGIBLE EXPENDITURE
= Bespovratna sredstva ukupno + doprinos korisnika
= Ukupni prihvatljivi troškovi
= Ukupna ugovorena vrijednost projekta HRK]]/7.5345</f>
        <v>167214.31946379985</v>
      </c>
      <c r="AA930" s="53" t="s">
        <v>37</v>
      </c>
      <c r="AB930" s="53" t="s">
        <v>34</v>
      </c>
      <c r="AC930" s="52" t="s">
        <v>3675</v>
      </c>
      <c r="AD930" s="52" t="s">
        <v>746</v>
      </c>
    </row>
    <row r="931" spans="1:30" ht="51" customHeight="1" x14ac:dyDescent="0.2">
      <c r="A931" s="50" t="s">
        <v>3676</v>
      </c>
      <c r="B931" s="51" t="s">
        <v>742</v>
      </c>
      <c r="C931" s="52" t="s">
        <v>743</v>
      </c>
      <c r="D931" s="52" t="s">
        <v>3110</v>
      </c>
      <c r="E931" s="66" t="s">
        <v>75</v>
      </c>
      <c r="F931" s="54" t="s">
        <v>3677</v>
      </c>
      <c r="G931" s="54" t="s">
        <v>3678</v>
      </c>
      <c r="H931" s="56">
        <v>44078</v>
      </c>
      <c r="I931" s="56">
        <v>44561</v>
      </c>
      <c r="J931" s="57" t="str">
        <f>IF(Ugovori_OPULJP3[[#This Row],[DATUM ZAVRŠETKA OPERACIJE]]&gt;DATE(2024,12,31),"u provedbi","završen")</f>
        <v>završen</v>
      </c>
      <c r="K931" s="55" t="s">
        <v>3679</v>
      </c>
      <c r="L931" s="55" t="s">
        <v>185</v>
      </c>
      <c r="M931" s="58">
        <v>0.85</v>
      </c>
      <c r="N931" s="58">
        <v>0.15</v>
      </c>
      <c r="O931" s="59">
        <f>Ugovori_OPULJP3[[#This Row],[Bespovratna sredstva - Ukupno (EU+Nac) HRK
= Ukupna ugovorena vrijednost bespovratnih sredstava]]*Ugovori_OPULJP3[[#This Row],[EU STOPA SUFINANCIRANJA %
EU CO-FINANCING RATE %]]</f>
        <v>1554437.5</v>
      </c>
      <c r="P931" s="60">
        <f>Ugovori_OPULJP3[[#This Row],[Bespovratna sredstva - EU dio - HRK]]/7.5345</f>
        <v>206309.31050501027</v>
      </c>
      <c r="Q931" s="59">
        <f>Ugovori_OPULJP3[[#This Row],[Bespovratna sredstva - Ukupno (EU+Nac) HRK
= Ukupna ugovorena vrijednost bespovratnih sredstava]]*Ugovori_OPULJP3[[#This Row],[STOPA NACIONALNOG SUFINANCIRANJA %]]</f>
        <v>274312.5</v>
      </c>
      <c r="R931" s="60">
        <f>Ugovori_OPULJP3[[#This Row],[Bespovratna sredstva - Nacionalni dio - HRK]]/7.5345</f>
        <v>36407.525383237109</v>
      </c>
      <c r="S931" s="59">
        <v>1828750</v>
      </c>
      <c r="T931" s="60">
        <f>Ugovori_OPULJP3[[#This Row],[Bespovratna sredstva - Ukupno (EU+Nac) HRK
= Ukupna ugovorena vrijednost bespovratnih sredstava]]/7.5345</f>
        <v>242716.83588824738</v>
      </c>
      <c r="U931" s="59">
        <v>0</v>
      </c>
      <c r="V931" s="60">
        <f>Ugovori_OPULJP3[[#This Row],[Javni doprinos korisnika - HRK]]/7.5345</f>
        <v>0</v>
      </c>
      <c r="W931" s="59">
        <v>0</v>
      </c>
      <c r="X931" s="60">
        <f>Ugovori_OPULJP3[[#This Row],[Privatni doprinos korisnika - HRK]]/7.5345</f>
        <v>0</v>
      </c>
      <c r="Y931" s="61">
        <v>1828750</v>
      </c>
      <c r="Z931" s="62">
        <f>Ugovori_OPULJP3[[#This Row],[UKUPNI PRIHVATLJIVI IZDACI
TOTAL ELIGIBLE EXPENDITURE
= Bespovratna sredstva ukupno + doprinos korisnika
= Ukupni prihvatljivi troškovi
= Ukupna ugovorena vrijednost projekta HRK]]/7.5345</f>
        <v>242716.83588824738</v>
      </c>
      <c r="AA931" s="53" t="s">
        <v>37</v>
      </c>
      <c r="AB931" s="53" t="s">
        <v>34</v>
      </c>
      <c r="AC931" s="79" t="s">
        <v>3680</v>
      </c>
      <c r="AD931" s="52" t="s">
        <v>746</v>
      </c>
    </row>
    <row r="932" spans="1:30" ht="51" customHeight="1" x14ac:dyDescent="0.2">
      <c r="A932" s="50" t="s">
        <v>3681</v>
      </c>
      <c r="B932" s="51" t="s">
        <v>742</v>
      </c>
      <c r="C932" s="52" t="s">
        <v>743</v>
      </c>
      <c r="D932" s="52" t="s">
        <v>3110</v>
      </c>
      <c r="E932" s="66" t="s">
        <v>75</v>
      </c>
      <c r="F932" s="54" t="s">
        <v>3682</v>
      </c>
      <c r="G932" s="54" t="s">
        <v>1209</v>
      </c>
      <c r="H932" s="56">
        <v>44033</v>
      </c>
      <c r="I932" s="56">
        <v>44490</v>
      </c>
      <c r="J932" s="57" t="str">
        <f>IF(Ugovori_OPULJP3[[#This Row],[DATUM ZAVRŠETKA OPERACIJE]]&gt;DATE(2024,12,31),"u provedbi","završen")</f>
        <v>završen</v>
      </c>
      <c r="K932" s="55" t="s">
        <v>210</v>
      </c>
      <c r="L932" s="55" t="s">
        <v>210</v>
      </c>
      <c r="M932" s="58">
        <v>0.85</v>
      </c>
      <c r="N932" s="58">
        <v>0.15</v>
      </c>
      <c r="O932" s="59">
        <f>Ugovori_OPULJP3[[#This Row],[Bespovratna sredstva - Ukupno (EU+Nac) HRK
= Ukupna ugovorena vrijednost bespovratnih sredstava]]*Ugovori_OPULJP3[[#This Row],[EU STOPA SUFINANCIRANJA %
EU CO-FINANCING RATE %]]</f>
        <v>1133220</v>
      </c>
      <c r="P932" s="60">
        <f>Ugovori_OPULJP3[[#This Row],[Bespovratna sredstva - EU dio - HRK]]/7.5345</f>
        <v>150404.14095162254</v>
      </c>
      <c r="Q932" s="59">
        <f>Ugovori_OPULJP3[[#This Row],[Bespovratna sredstva - Ukupno (EU+Nac) HRK
= Ukupna ugovorena vrijednost bespovratnih sredstava]]*Ugovori_OPULJP3[[#This Row],[STOPA NACIONALNOG SUFINANCIRANJA %]]</f>
        <v>199980</v>
      </c>
      <c r="R932" s="60">
        <f>Ugovori_OPULJP3[[#This Row],[Bespovratna sredstva - Nacionalni dio - HRK]]/7.5345</f>
        <v>26541.907226756917</v>
      </c>
      <c r="S932" s="59">
        <v>1333200</v>
      </c>
      <c r="T932" s="60">
        <f>Ugovori_OPULJP3[[#This Row],[Bespovratna sredstva - Ukupno (EU+Nac) HRK
= Ukupna ugovorena vrijednost bespovratnih sredstava]]/7.5345</f>
        <v>176946.04817837945</v>
      </c>
      <c r="U932" s="59">
        <v>0</v>
      </c>
      <c r="V932" s="60">
        <f>Ugovori_OPULJP3[[#This Row],[Javni doprinos korisnika - HRK]]/7.5345</f>
        <v>0</v>
      </c>
      <c r="W932" s="59">
        <v>0</v>
      </c>
      <c r="X932" s="60">
        <f>Ugovori_OPULJP3[[#This Row],[Privatni doprinos korisnika - HRK]]/7.5345</f>
        <v>0</v>
      </c>
      <c r="Y932" s="61">
        <v>1333200</v>
      </c>
      <c r="Z932" s="62">
        <f>Ugovori_OPULJP3[[#This Row],[UKUPNI PRIHVATLJIVI IZDACI
TOTAL ELIGIBLE EXPENDITURE
= Bespovratna sredstva ukupno + doprinos korisnika
= Ukupni prihvatljivi troškovi
= Ukupna ugovorena vrijednost projekta HRK]]/7.5345</f>
        <v>176946.04817837945</v>
      </c>
      <c r="AA932" s="53" t="s">
        <v>37</v>
      </c>
      <c r="AB932" s="53" t="s">
        <v>34</v>
      </c>
      <c r="AC932" s="52" t="s">
        <v>3683</v>
      </c>
      <c r="AD932" s="52" t="s">
        <v>746</v>
      </c>
    </row>
    <row r="933" spans="1:30" ht="51" customHeight="1" x14ac:dyDescent="0.2">
      <c r="A933" s="50" t="s">
        <v>3684</v>
      </c>
      <c r="B933" s="51" t="s">
        <v>742</v>
      </c>
      <c r="C933" s="52" t="s">
        <v>743</v>
      </c>
      <c r="D933" s="52" t="s">
        <v>3110</v>
      </c>
      <c r="E933" s="66" t="s">
        <v>75</v>
      </c>
      <c r="F933" s="54" t="s">
        <v>3685</v>
      </c>
      <c r="G933" s="71" t="s">
        <v>3686</v>
      </c>
      <c r="H933" s="56">
        <v>44036</v>
      </c>
      <c r="I933" s="56">
        <v>44585</v>
      </c>
      <c r="J933" s="57" t="str">
        <f>IF(Ugovori_OPULJP3[[#This Row],[DATUM ZAVRŠETKA OPERACIJE]]&gt;DATE(2024,12,31),"u provedbi","završen")</f>
        <v>završen</v>
      </c>
      <c r="K933" s="55" t="s">
        <v>98</v>
      </c>
      <c r="L933" s="55" t="s">
        <v>98</v>
      </c>
      <c r="M933" s="58">
        <v>0.85</v>
      </c>
      <c r="N933" s="58">
        <v>0.15</v>
      </c>
      <c r="O933" s="59">
        <f>Ugovori_OPULJP3[[#This Row],[Bespovratna sredstva - Ukupno (EU+Nac) HRK
= Ukupna ugovorena vrijednost bespovratnih sredstava]]*Ugovori_OPULJP3[[#This Row],[EU STOPA SUFINANCIRANJA %
EU CO-FINANCING RATE %]]</f>
        <v>787525</v>
      </c>
      <c r="P933" s="60">
        <f>Ugovori_OPULJP3[[#This Row],[Bespovratna sredstva - EU dio - HRK]]/7.5345</f>
        <v>104522.52969672838</v>
      </c>
      <c r="Q933" s="59">
        <f>Ugovori_OPULJP3[[#This Row],[Bespovratna sredstva - Ukupno (EU+Nac) HRK
= Ukupna ugovorena vrijednost bespovratnih sredstava]]*Ugovori_OPULJP3[[#This Row],[STOPA NACIONALNOG SUFINANCIRANJA %]]</f>
        <v>138975</v>
      </c>
      <c r="R933" s="60">
        <f>Ugovori_OPULJP3[[#This Row],[Bespovratna sredstva - Nacionalni dio - HRK]]/7.5345</f>
        <v>18445.152299422654</v>
      </c>
      <c r="S933" s="59">
        <v>926500</v>
      </c>
      <c r="T933" s="60">
        <f>Ugovori_OPULJP3[[#This Row],[Bespovratna sredstva - Ukupno (EU+Nac) HRK
= Ukupna ugovorena vrijednost bespovratnih sredstava]]/7.5345</f>
        <v>122967.68199615103</v>
      </c>
      <c r="U933" s="59">
        <v>0</v>
      </c>
      <c r="V933" s="60">
        <f>Ugovori_OPULJP3[[#This Row],[Javni doprinos korisnika - HRK]]/7.5345</f>
        <v>0</v>
      </c>
      <c r="W933" s="59">
        <v>0</v>
      </c>
      <c r="X933" s="60">
        <f>Ugovori_OPULJP3[[#This Row],[Privatni doprinos korisnika - HRK]]/7.5345</f>
        <v>0</v>
      </c>
      <c r="Y933" s="61">
        <v>926500</v>
      </c>
      <c r="Z933" s="62">
        <f>Ugovori_OPULJP3[[#This Row],[UKUPNI PRIHVATLJIVI IZDACI
TOTAL ELIGIBLE EXPENDITURE
= Bespovratna sredstva ukupno + doprinos korisnika
= Ukupni prihvatljivi troškovi
= Ukupna ugovorena vrijednost projekta HRK]]/7.5345</f>
        <v>122967.68199615103</v>
      </c>
      <c r="AA933" s="53" t="s">
        <v>37</v>
      </c>
      <c r="AB933" s="53" t="s">
        <v>34</v>
      </c>
      <c r="AC933" s="52" t="s">
        <v>3687</v>
      </c>
      <c r="AD933" s="52" t="s">
        <v>746</v>
      </c>
    </row>
    <row r="934" spans="1:30" ht="51" customHeight="1" x14ac:dyDescent="0.2">
      <c r="A934" s="50" t="s">
        <v>3688</v>
      </c>
      <c r="B934" s="51" t="s">
        <v>742</v>
      </c>
      <c r="C934" s="52" t="s">
        <v>743</v>
      </c>
      <c r="D934" s="52" t="s">
        <v>3110</v>
      </c>
      <c r="E934" s="66" t="s">
        <v>75</v>
      </c>
      <c r="F934" s="54" t="s">
        <v>3689</v>
      </c>
      <c r="G934" s="54" t="s">
        <v>3690</v>
      </c>
      <c r="H934" s="56">
        <v>44078</v>
      </c>
      <c r="I934" s="56">
        <v>44561</v>
      </c>
      <c r="J934" s="57" t="str">
        <f>IF(Ugovori_OPULJP3[[#This Row],[DATUM ZAVRŠETKA OPERACIJE]]&gt;DATE(2024,12,31),"u provedbi","završen")</f>
        <v>završen</v>
      </c>
      <c r="K934" s="55" t="s">
        <v>185</v>
      </c>
      <c r="L934" s="55" t="s">
        <v>185</v>
      </c>
      <c r="M934" s="58">
        <v>0.85</v>
      </c>
      <c r="N934" s="58">
        <v>0.15</v>
      </c>
      <c r="O934" s="59">
        <f>Ugovori_OPULJP3[[#This Row],[Bespovratna sredstva - Ukupno (EU+Nac) HRK
= Ukupna ugovorena vrijednost bespovratnih sredstava]]*Ugovori_OPULJP3[[#This Row],[EU STOPA SUFINANCIRANJA %
EU CO-FINANCING RATE %]]</f>
        <v>1932666.25</v>
      </c>
      <c r="P934" s="60">
        <f>Ugovori_OPULJP3[[#This Row],[Bespovratna sredstva - EU dio - HRK]]/7.5345</f>
        <v>256508.89242816376</v>
      </c>
      <c r="Q934" s="59">
        <f>Ugovori_OPULJP3[[#This Row],[Bespovratna sredstva - Ukupno (EU+Nac) HRK
= Ukupna ugovorena vrijednost bespovratnih sredstava]]*Ugovori_OPULJP3[[#This Row],[STOPA NACIONALNOG SUFINANCIRANJA %]]</f>
        <v>341058.75</v>
      </c>
      <c r="R934" s="60">
        <f>Ugovori_OPULJP3[[#This Row],[Bespovratna sredstva - Nacionalni dio - HRK]]/7.5345</f>
        <v>45266.275134381838</v>
      </c>
      <c r="S934" s="59">
        <v>2273725</v>
      </c>
      <c r="T934" s="60">
        <f>Ugovori_OPULJP3[[#This Row],[Bespovratna sredstva - Ukupno (EU+Nac) HRK
= Ukupna ugovorena vrijednost bespovratnih sredstava]]/7.5345</f>
        <v>301775.16756254563</v>
      </c>
      <c r="U934" s="59">
        <v>0</v>
      </c>
      <c r="V934" s="60">
        <f>Ugovori_OPULJP3[[#This Row],[Javni doprinos korisnika - HRK]]/7.5345</f>
        <v>0</v>
      </c>
      <c r="W934" s="59">
        <v>0</v>
      </c>
      <c r="X934" s="60">
        <f>Ugovori_OPULJP3[[#This Row],[Privatni doprinos korisnika - HRK]]/7.5345</f>
        <v>0</v>
      </c>
      <c r="Y934" s="61">
        <v>2273725</v>
      </c>
      <c r="Z934" s="62">
        <f>Ugovori_OPULJP3[[#This Row],[UKUPNI PRIHVATLJIVI IZDACI
TOTAL ELIGIBLE EXPENDITURE
= Bespovratna sredstva ukupno + doprinos korisnika
= Ukupni prihvatljivi troškovi
= Ukupna ugovorena vrijednost projekta HRK]]/7.5345</f>
        <v>301775.16756254563</v>
      </c>
      <c r="AA934" s="53" t="s">
        <v>37</v>
      </c>
      <c r="AB934" s="53" t="s">
        <v>34</v>
      </c>
      <c r="AC934" s="79" t="s">
        <v>3691</v>
      </c>
      <c r="AD934" s="52" t="s">
        <v>746</v>
      </c>
    </row>
    <row r="935" spans="1:30" ht="51" customHeight="1" x14ac:dyDescent="0.2">
      <c r="A935" s="50" t="s">
        <v>3692</v>
      </c>
      <c r="B935" s="51" t="s">
        <v>742</v>
      </c>
      <c r="C935" s="52" t="s">
        <v>743</v>
      </c>
      <c r="D935" s="52" t="s">
        <v>3110</v>
      </c>
      <c r="E935" s="84" t="s">
        <v>75</v>
      </c>
      <c r="F935" s="54" t="s">
        <v>3693</v>
      </c>
      <c r="G935" s="54" t="s">
        <v>2939</v>
      </c>
      <c r="H935" s="56">
        <v>44078</v>
      </c>
      <c r="I935" s="56">
        <v>44624</v>
      </c>
      <c r="J935" s="57" t="str">
        <f>IF(Ugovori_OPULJP3[[#This Row],[DATUM ZAVRŠETKA OPERACIJE]]&gt;DATE(2024,12,31),"u provedbi","završen")</f>
        <v>završen</v>
      </c>
      <c r="K935" s="55" t="s">
        <v>93</v>
      </c>
      <c r="L935" s="55" t="s">
        <v>93</v>
      </c>
      <c r="M935" s="58">
        <v>0.85</v>
      </c>
      <c r="N935" s="58">
        <v>0.15</v>
      </c>
      <c r="O935" s="59">
        <f>Ugovori_OPULJP3[[#This Row],[Bespovratna sredstva - Ukupno (EU+Nac) HRK
= Ukupna ugovorena vrijednost bespovratnih sredstava]]*Ugovori_OPULJP3[[#This Row],[EU STOPA SUFINANCIRANJA %
EU CO-FINANCING RATE %]]</f>
        <v>538466.5</v>
      </c>
      <c r="P935" s="60">
        <f>Ugovori_OPULJP3[[#This Row],[Bespovratna sredstva - EU dio - HRK]]/7.5345</f>
        <v>71466.786117194235</v>
      </c>
      <c r="Q935" s="59">
        <f>Ugovori_OPULJP3[[#This Row],[Bespovratna sredstva - Ukupno (EU+Nac) HRK
= Ukupna ugovorena vrijednost bespovratnih sredstava]]*Ugovori_OPULJP3[[#This Row],[STOPA NACIONALNOG SUFINANCIRANJA %]]</f>
        <v>95023.5</v>
      </c>
      <c r="R935" s="60">
        <f>Ugovori_OPULJP3[[#This Row],[Bespovratna sredstva - Nacionalni dio - HRK]]/7.5345</f>
        <v>12611.785785387217</v>
      </c>
      <c r="S935" s="59">
        <v>633490</v>
      </c>
      <c r="T935" s="60">
        <f>Ugovori_OPULJP3[[#This Row],[Bespovratna sredstva - Ukupno (EU+Nac) HRK
= Ukupna ugovorena vrijednost bespovratnih sredstava]]/7.5345</f>
        <v>84078.571902581447</v>
      </c>
      <c r="U935" s="59">
        <v>0</v>
      </c>
      <c r="V935" s="60">
        <f>Ugovori_OPULJP3[[#This Row],[Javni doprinos korisnika - HRK]]/7.5345</f>
        <v>0</v>
      </c>
      <c r="W935" s="59">
        <v>0</v>
      </c>
      <c r="X935" s="60">
        <f>Ugovori_OPULJP3[[#This Row],[Privatni doprinos korisnika - HRK]]/7.5345</f>
        <v>0</v>
      </c>
      <c r="Y935" s="61">
        <v>633490</v>
      </c>
      <c r="Z935" s="62">
        <f>Ugovori_OPULJP3[[#This Row],[UKUPNI PRIHVATLJIVI IZDACI
TOTAL ELIGIBLE EXPENDITURE
= Bespovratna sredstva ukupno + doprinos korisnika
= Ukupni prihvatljivi troškovi
= Ukupna ugovorena vrijednost projekta HRK]]/7.5345</f>
        <v>84078.571902581447</v>
      </c>
      <c r="AA935" s="53" t="s">
        <v>37</v>
      </c>
      <c r="AB935" s="53" t="s">
        <v>34</v>
      </c>
      <c r="AC935" s="79" t="s">
        <v>3694</v>
      </c>
      <c r="AD935" s="52" t="s">
        <v>746</v>
      </c>
    </row>
    <row r="936" spans="1:30" ht="51" customHeight="1" x14ac:dyDescent="0.2">
      <c r="A936" s="50" t="s">
        <v>3695</v>
      </c>
      <c r="B936" s="51" t="s">
        <v>742</v>
      </c>
      <c r="C936" s="52" t="s">
        <v>743</v>
      </c>
      <c r="D936" s="52" t="s">
        <v>3110</v>
      </c>
      <c r="E936" s="66" t="s">
        <v>75</v>
      </c>
      <c r="F936" s="54" t="s">
        <v>3696</v>
      </c>
      <c r="G936" s="54" t="s">
        <v>3697</v>
      </c>
      <c r="H936" s="56">
        <v>44044</v>
      </c>
      <c r="I936" s="56">
        <v>44470</v>
      </c>
      <c r="J936" s="57" t="str">
        <f>IF(Ugovori_OPULJP3[[#This Row],[DATUM ZAVRŠETKA OPERACIJE]]&gt;DATE(2024,12,31),"u provedbi","završen")</f>
        <v>završen</v>
      </c>
      <c r="K936" s="55" t="s">
        <v>83</v>
      </c>
      <c r="L936" s="55" t="s">
        <v>83</v>
      </c>
      <c r="M936" s="58">
        <v>0.85</v>
      </c>
      <c r="N936" s="58">
        <v>0.15</v>
      </c>
      <c r="O936" s="59">
        <f>Ugovori_OPULJP3[[#This Row],[Bespovratna sredstva - Ukupno (EU+Nac) HRK
= Ukupna ugovorena vrijednost bespovratnih sredstava]]*Ugovori_OPULJP3[[#This Row],[EU STOPA SUFINANCIRANJA %
EU CO-FINANCING RATE %]]</f>
        <v>928234</v>
      </c>
      <c r="P936" s="60">
        <f>Ugovori_OPULJP3[[#This Row],[Bespovratna sredstva - EU dio - HRK]]/7.5345</f>
        <v>123197.82334594199</v>
      </c>
      <c r="Q936" s="59">
        <f>Ugovori_OPULJP3[[#This Row],[Bespovratna sredstva - Ukupno (EU+Nac) HRK
= Ukupna ugovorena vrijednost bespovratnih sredstava]]*Ugovori_OPULJP3[[#This Row],[STOPA NACIONALNOG SUFINANCIRANJA %]]</f>
        <v>163806</v>
      </c>
      <c r="R936" s="60">
        <f>Ugovori_OPULJP3[[#This Row],[Bespovratna sredstva - Nacionalni dio - HRK]]/7.5345</f>
        <v>21740.792355166235</v>
      </c>
      <c r="S936" s="59">
        <v>1092040</v>
      </c>
      <c r="T936" s="60">
        <f>Ugovori_OPULJP3[[#This Row],[Bespovratna sredstva - Ukupno (EU+Nac) HRK
= Ukupna ugovorena vrijednost bespovratnih sredstava]]/7.5345</f>
        <v>144938.61570110824</v>
      </c>
      <c r="U936" s="59">
        <v>0</v>
      </c>
      <c r="V936" s="60">
        <f>Ugovori_OPULJP3[[#This Row],[Javni doprinos korisnika - HRK]]/7.5345</f>
        <v>0</v>
      </c>
      <c r="W936" s="59">
        <v>0</v>
      </c>
      <c r="X936" s="60">
        <f>Ugovori_OPULJP3[[#This Row],[Privatni doprinos korisnika - HRK]]/7.5345</f>
        <v>0</v>
      </c>
      <c r="Y936" s="61">
        <v>1092040</v>
      </c>
      <c r="Z936" s="62">
        <f>Ugovori_OPULJP3[[#This Row],[UKUPNI PRIHVATLJIVI IZDACI
TOTAL ELIGIBLE EXPENDITURE
= Bespovratna sredstva ukupno + doprinos korisnika
= Ukupni prihvatljivi troškovi
= Ukupna ugovorena vrijednost projekta HRK]]/7.5345</f>
        <v>144938.61570110824</v>
      </c>
      <c r="AA936" s="53" t="s">
        <v>37</v>
      </c>
      <c r="AB936" s="53" t="s">
        <v>34</v>
      </c>
      <c r="AC936" s="52" t="s">
        <v>3698</v>
      </c>
      <c r="AD936" s="52" t="s">
        <v>746</v>
      </c>
    </row>
    <row r="937" spans="1:30" ht="51" customHeight="1" x14ac:dyDescent="0.2">
      <c r="A937" s="50" t="s">
        <v>3699</v>
      </c>
      <c r="B937" s="51" t="s">
        <v>742</v>
      </c>
      <c r="C937" s="52" t="s">
        <v>743</v>
      </c>
      <c r="D937" s="52" t="s">
        <v>3110</v>
      </c>
      <c r="E937" s="66" t="s">
        <v>75</v>
      </c>
      <c r="F937" s="54" t="s">
        <v>3700</v>
      </c>
      <c r="G937" s="54" t="s">
        <v>1119</v>
      </c>
      <c r="H937" s="56">
        <v>44109</v>
      </c>
      <c r="I937" s="56">
        <v>44656</v>
      </c>
      <c r="J937" s="57" t="str">
        <f>IF(Ugovori_OPULJP3[[#This Row],[DATUM ZAVRŠETKA OPERACIJE]]&gt;DATE(2024,12,31),"u provedbi","završen")</f>
        <v>završen</v>
      </c>
      <c r="K937" s="55" t="s">
        <v>103</v>
      </c>
      <c r="L937" s="55" t="s">
        <v>103</v>
      </c>
      <c r="M937" s="58">
        <v>0.85</v>
      </c>
      <c r="N937" s="58">
        <v>0.15</v>
      </c>
      <c r="O937" s="59">
        <f>Ugovori_OPULJP3[[#This Row],[Bespovratna sredstva - Ukupno (EU+Nac) HRK
= Ukupna ugovorena vrijednost bespovratnih sredstava]]*Ugovori_OPULJP3[[#This Row],[EU STOPA SUFINANCIRANJA %
EU CO-FINANCING RATE %]]</f>
        <v>1883855</v>
      </c>
      <c r="P937" s="60">
        <f>Ugovori_OPULJP3[[#This Row],[Bespovratna sredstva - EU dio - HRK]]/7.5345</f>
        <v>250030.52624593535</v>
      </c>
      <c r="Q937" s="59">
        <f>Ugovori_OPULJP3[[#This Row],[Bespovratna sredstva - Ukupno (EU+Nac) HRK
= Ukupna ugovorena vrijednost bespovratnih sredstava]]*Ugovori_OPULJP3[[#This Row],[STOPA NACIONALNOG SUFINANCIRANJA %]]</f>
        <v>332445</v>
      </c>
      <c r="R937" s="60">
        <f>Ugovori_OPULJP3[[#This Row],[Bespovratna sredstva - Nacionalni dio - HRK]]/7.5345</f>
        <v>44123.034043400359</v>
      </c>
      <c r="S937" s="59">
        <v>2216300</v>
      </c>
      <c r="T937" s="60">
        <f>Ugovori_OPULJP3[[#This Row],[Bespovratna sredstva - Ukupno (EU+Nac) HRK
= Ukupna ugovorena vrijednost bespovratnih sredstava]]/7.5345</f>
        <v>294153.56028933573</v>
      </c>
      <c r="U937" s="59">
        <v>0</v>
      </c>
      <c r="V937" s="60">
        <f>Ugovori_OPULJP3[[#This Row],[Javni doprinos korisnika - HRK]]/7.5345</f>
        <v>0</v>
      </c>
      <c r="W937" s="59">
        <v>0</v>
      </c>
      <c r="X937" s="60">
        <f>Ugovori_OPULJP3[[#This Row],[Privatni doprinos korisnika - HRK]]/7.5345</f>
        <v>0</v>
      </c>
      <c r="Y937" s="61">
        <v>2216300</v>
      </c>
      <c r="Z937" s="62">
        <f>Ugovori_OPULJP3[[#This Row],[UKUPNI PRIHVATLJIVI IZDACI
TOTAL ELIGIBLE EXPENDITURE
= Bespovratna sredstva ukupno + doprinos korisnika
= Ukupni prihvatljivi troškovi
= Ukupna ugovorena vrijednost projekta HRK]]/7.5345</f>
        <v>294153.56028933573</v>
      </c>
      <c r="AA937" s="53" t="s">
        <v>37</v>
      </c>
      <c r="AB937" s="53" t="s">
        <v>34</v>
      </c>
      <c r="AC937" s="52" t="s">
        <v>3701</v>
      </c>
      <c r="AD937" s="52" t="s">
        <v>746</v>
      </c>
    </row>
    <row r="938" spans="1:30" ht="51" customHeight="1" x14ac:dyDescent="0.2">
      <c r="A938" s="50" t="s">
        <v>3702</v>
      </c>
      <c r="B938" s="51" t="s">
        <v>742</v>
      </c>
      <c r="C938" s="52" t="s">
        <v>743</v>
      </c>
      <c r="D938" s="52" t="s">
        <v>3110</v>
      </c>
      <c r="E938" s="66" t="s">
        <v>75</v>
      </c>
      <c r="F938" s="54" t="s">
        <v>3703</v>
      </c>
      <c r="G938" s="54" t="s">
        <v>1293</v>
      </c>
      <c r="H938" s="56">
        <v>44109</v>
      </c>
      <c r="I938" s="56">
        <v>44597</v>
      </c>
      <c r="J938" s="57" t="str">
        <f>IF(Ugovori_OPULJP3[[#This Row],[DATUM ZAVRŠETKA OPERACIJE]]&gt;DATE(2024,12,31),"u provedbi","završen")</f>
        <v>završen</v>
      </c>
      <c r="K938" s="55" t="s">
        <v>103</v>
      </c>
      <c r="L938" s="55" t="s">
        <v>103</v>
      </c>
      <c r="M938" s="58">
        <v>0.85</v>
      </c>
      <c r="N938" s="58">
        <v>0.15</v>
      </c>
      <c r="O938" s="59">
        <f>Ugovori_OPULJP3[[#This Row],[Bespovratna sredstva - Ukupno (EU+Nac) HRK
= Ukupna ugovorena vrijednost bespovratnih sredstava]]*Ugovori_OPULJP3[[#This Row],[EU STOPA SUFINANCIRANJA %
EU CO-FINANCING RATE %]]</f>
        <v>786517.75</v>
      </c>
      <c r="P938" s="60">
        <f>Ugovori_OPULJP3[[#This Row],[Bespovratna sredstva - EU dio - HRK]]/7.5345</f>
        <v>104388.84464795275</v>
      </c>
      <c r="Q938" s="59">
        <f>Ugovori_OPULJP3[[#This Row],[Bespovratna sredstva - Ukupno (EU+Nac) HRK
= Ukupna ugovorena vrijednost bespovratnih sredstava]]*Ugovori_OPULJP3[[#This Row],[STOPA NACIONALNOG SUFINANCIRANJA %]]</f>
        <v>138797.25</v>
      </c>
      <c r="R938" s="60">
        <f>Ugovori_OPULJP3[[#This Row],[Bespovratna sredstva - Nacionalni dio - HRK]]/7.5345</f>
        <v>18421.560820226954</v>
      </c>
      <c r="S938" s="59">
        <v>925315</v>
      </c>
      <c r="T938" s="60">
        <f>Ugovori_OPULJP3[[#This Row],[Bespovratna sredstva - Ukupno (EU+Nac) HRK
= Ukupna ugovorena vrijednost bespovratnih sredstava]]/7.5345</f>
        <v>122810.4054681797</v>
      </c>
      <c r="U938" s="59">
        <v>0</v>
      </c>
      <c r="V938" s="60">
        <f>Ugovori_OPULJP3[[#This Row],[Javni doprinos korisnika - HRK]]/7.5345</f>
        <v>0</v>
      </c>
      <c r="W938" s="59">
        <v>0</v>
      </c>
      <c r="X938" s="60">
        <f>Ugovori_OPULJP3[[#This Row],[Privatni doprinos korisnika - HRK]]/7.5345</f>
        <v>0</v>
      </c>
      <c r="Y938" s="61">
        <v>925315</v>
      </c>
      <c r="Z938" s="62">
        <f>Ugovori_OPULJP3[[#This Row],[UKUPNI PRIHVATLJIVI IZDACI
TOTAL ELIGIBLE EXPENDITURE
= Bespovratna sredstva ukupno + doprinos korisnika
= Ukupni prihvatljivi troškovi
= Ukupna ugovorena vrijednost projekta HRK]]/7.5345</f>
        <v>122810.4054681797</v>
      </c>
      <c r="AA938" s="53" t="s">
        <v>37</v>
      </c>
      <c r="AB938" s="53" t="s">
        <v>34</v>
      </c>
      <c r="AC938" s="52" t="s">
        <v>3704</v>
      </c>
      <c r="AD938" s="52" t="s">
        <v>746</v>
      </c>
    </row>
    <row r="939" spans="1:30" ht="51" customHeight="1" x14ac:dyDescent="0.2">
      <c r="A939" s="50" t="s">
        <v>3705</v>
      </c>
      <c r="B939" s="51" t="s">
        <v>742</v>
      </c>
      <c r="C939" s="52" t="s">
        <v>743</v>
      </c>
      <c r="D939" s="52" t="s">
        <v>3110</v>
      </c>
      <c r="E939" s="66" t="s">
        <v>75</v>
      </c>
      <c r="F939" s="54" t="s">
        <v>3706</v>
      </c>
      <c r="G939" s="54" t="s">
        <v>3707</v>
      </c>
      <c r="H939" s="56">
        <v>44083</v>
      </c>
      <c r="I939" s="56">
        <v>44629</v>
      </c>
      <c r="J939" s="57" t="str">
        <f>IF(Ugovori_OPULJP3[[#This Row],[DATUM ZAVRŠETKA OPERACIJE]]&gt;DATE(2024,12,31),"u provedbi","završen")</f>
        <v>završen</v>
      </c>
      <c r="K939" s="55" t="s">
        <v>36</v>
      </c>
      <c r="L939" s="55" t="s">
        <v>36</v>
      </c>
      <c r="M939" s="58">
        <v>0.85</v>
      </c>
      <c r="N939" s="58">
        <v>0.15</v>
      </c>
      <c r="O939" s="59">
        <f>Ugovori_OPULJP3[[#This Row],[Bespovratna sredstva - Ukupno (EU+Nac) HRK
= Ukupna ugovorena vrijednost bespovratnih sredstava]]*Ugovori_OPULJP3[[#This Row],[EU STOPA SUFINANCIRANJA %
EU CO-FINANCING RATE %]]</f>
        <v>1184041.2364999999</v>
      </c>
      <c r="P939" s="60">
        <f>Ugovori_OPULJP3[[#This Row],[Bespovratna sredstva - EU dio - HRK]]/7.5345</f>
        <v>157149.27818700642</v>
      </c>
      <c r="Q939" s="59">
        <f>Ugovori_OPULJP3[[#This Row],[Bespovratna sredstva - Ukupno (EU+Nac) HRK
= Ukupna ugovorena vrijednost bespovratnih sredstava]]*Ugovori_OPULJP3[[#This Row],[STOPA NACIONALNOG SUFINANCIRANJA %]]</f>
        <v>208948.45349999997</v>
      </c>
      <c r="R939" s="60">
        <f>Ugovori_OPULJP3[[#This Row],[Bespovratna sredstva - Nacionalni dio - HRK]]/7.5345</f>
        <v>27732.225562412896</v>
      </c>
      <c r="S939" s="59">
        <v>1392989.69</v>
      </c>
      <c r="T939" s="60">
        <f>Ugovori_OPULJP3[[#This Row],[Bespovratna sredstva - Ukupno (EU+Nac) HRK
= Ukupna ugovorena vrijednost bespovratnih sredstava]]/7.5345</f>
        <v>184881.50374941932</v>
      </c>
      <c r="U939" s="59">
        <v>0</v>
      </c>
      <c r="V939" s="60">
        <f>Ugovori_OPULJP3[[#This Row],[Javni doprinos korisnika - HRK]]/7.5345</f>
        <v>0</v>
      </c>
      <c r="W939" s="59">
        <v>0</v>
      </c>
      <c r="X939" s="60">
        <f>Ugovori_OPULJP3[[#This Row],[Privatni doprinos korisnika - HRK]]/7.5345</f>
        <v>0</v>
      </c>
      <c r="Y939" s="61">
        <v>1392989.69</v>
      </c>
      <c r="Z939" s="62">
        <f>Ugovori_OPULJP3[[#This Row],[UKUPNI PRIHVATLJIVI IZDACI
TOTAL ELIGIBLE EXPENDITURE
= Bespovratna sredstva ukupno + doprinos korisnika
= Ukupni prihvatljivi troškovi
= Ukupna ugovorena vrijednost projekta HRK]]/7.5345</f>
        <v>184881.50374941932</v>
      </c>
      <c r="AA939" s="53" t="s">
        <v>37</v>
      </c>
      <c r="AB939" s="53" t="s">
        <v>34</v>
      </c>
      <c r="AC939" s="79" t="s">
        <v>3708</v>
      </c>
      <c r="AD939" s="52" t="s">
        <v>746</v>
      </c>
    </row>
    <row r="940" spans="1:30" ht="51" customHeight="1" x14ac:dyDescent="0.2">
      <c r="A940" s="50" t="s">
        <v>3709</v>
      </c>
      <c r="B940" s="51" t="s">
        <v>742</v>
      </c>
      <c r="C940" s="52" t="s">
        <v>743</v>
      </c>
      <c r="D940" s="52" t="s">
        <v>3110</v>
      </c>
      <c r="E940" s="66" t="s">
        <v>75</v>
      </c>
      <c r="F940" s="54" t="s">
        <v>3710</v>
      </c>
      <c r="G940" s="54" t="s">
        <v>3711</v>
      </c>
      <c r="H940" s="56">
        <v>44131</v>
      </c>
      <c r="I940" s="56">
        <v>44678</v>
      </c>
      <c r="J940" s="57" t="str">
        <f>IF(Ugovori_OPULJP3[[#This Row],[DATUM ZAVRŠETKA OPERACIJE]]&gt;DATE(2024,12,31),"u provedbi","završen")</f>
        <v>završen</v>
      </c>
      <c r="K940" s="55" t="s">
        <v>36</v>
      </c>
      <c r="L940" s="55" t="s">
        <v>36</v>
      </c>
      <c r="M940" s="58">
        <v>0.85</v>
      </c>
      <c r="N940" s="58">
        <v>0.15</v>
      </c>
      <c r="O940" s="59">
        <f>Ugovori_OPULJP3[[#This Row],[Bespovratna sredstva - Ukupno (EU+Nac) HRK
= Ukupna ugovorena vrijednost bespovratnih sredstava]]*Ugovori_OPULJP3[[#This Row],[EU STOPA SUFINANCIRANJA %
EU CO-FINANCING RATE %]]</f>
        <v>1183582.5</v>
      </c>
      <c r="P940" s="60">
        <f>Ugovori_OPULJP3[[#This Row],[Bespovratna sredstva - EU dio - HRK]]/7.5345</f>
        <v>157088.39339040412</v>
      </c>
      <c r="Q940" s="59">
        <f>Ugovori_OPULJP3[[#This Row],[Bespovratna sredstva - Ukupno (EU+Nac) HRK
= Ukupna ugovorena vrijednost bespovratnih sredstava]]*Ugovori_OPULJP3[[#This Row],[STOPA NACIONALNOG SUFINANCIRANJA %]]</f>
        <v>208867.5</v>
      </c>
      <c r="R940" s="60">
        <f>Ugovori_OPULJP3[[#This Row],[Bespovratna sredstva - Nacionalni dio - HRK]]/7.5345</f>
        <v>27721.481186541907</v>
      </c>
      <c r="S940" s="59">
        <v>1392450</v>
      </c>
      <c r="T940" s="60">
        <f>Ugovori_OPULJP3[[#This Row],[Bespovratna sredstva - Ukupno (EU+Nac) HRK
= Ukupna ugovorena vrijednost bespovratnih sredstava]]/7.5345</f>
        <v>184809.87457694605</v>
      </c>
      <c r="U940" s="59">
        <v>0</v>
      </c>
      <c r="V940" s="60">
        <f>Ugovori_OPULJP3[[#This Row],[Javni doprinos korisnika - HRK]]/7.5345</f>
        <v>0</v>
      </c>
      <c r="W940" s="59">
        <v>0</v>
      </c>
      <c r="X940" s="60">
        <f>Ugovori_OPULJP3[[#This Row],[Privatni doprinos korisnika - HRK]]/7.5345</f>
        <v>0</v>
      </c>
      <c r="Y940" s="61">
        <v>1392450</v>
      </c>
      <c r="Z940" s="62">
        <f>Ugovori_OPULJP3[[#This Row],[UKUPNI PRIHVATLJIVI IZDACI
TOTAL ELIGIBLE EXPENDITURE
= Bespovratna sredstva ukupno + doprinos korisnika
= Ukupni prihvatljivi troškovi
= Ukupna ugovorena vrijednost projekta HRK]]/7.5345</f>
        <v>184809.87457694605</v>
      </c>
      <c r="AA940" s="53" t="s">
        <v>37</v>
      </c>
      <c r="AB940" s="53" t="s">
        <v>34</v>
      </c>
      <c r="AC940" s="52" t="s">
        <v>3712</v>
      </c>
      <c r="AD940" s="52" t="s">
        <v>746</v>
      </c>
    </row>
    <row r="941" spans="1:30" ht="51" customHeight="1" x14ac:dyDescent="0.2">
      <c r="A941" s="50" t="s">
        <v>3713</v>
      </c>
      <c r="B941" s="51" t="s">
        <v>742</v>
      </c>
      <c r="C941" s="52" t="s">
        <v>743</v>
      </c>
      <c r="D941" s="52" t="s">
        <v>3110</v>
      </c>
      <c r="E941" s="66" t="s">
        <v>75</v>
      </c>
      <c r="F941" s="54" t="s">
        <v>3714</v>
      </c>
      <c r="G941" s="54" t="s">
        <v>3715</v>
      </c>
      <c r="H941" s="56">
        <v>44091</v>
      </c>
      <c r="I941" s="56">
        <v>44637</v>
      </c>
      <c r="J941" s="57" t="str">
        <f>IF(Ugovori_OPULJP3[[#This Row],[DATUM ZAVRŠETKA OPERACIJE]]&gt;DATE(2024,12,31),"u provedbi","završen")</f>
        <v>završen</v>
      </c>
      <c r="K941" s="55" t="s">
        <v>598</v>
      </c>
      <c r="L941" s="55" t="s">
        <v>598</v>
      </c>
      <c r="M941" s="58">
        <v>0.85</v>
      </c>
      <c r="N941" s="58">
        <v>0.15</v>
      </c>
      <c r="O941" s="59">
        <f>Ugovori_OPULJP3[[#This Row],[Bespovratna sredstva - Ukupno (EU+Nac) HRK
= Ukupna ugovorena vrijednost bespovratnih sredstava]]*Ugovori_OPULJP3[[#This Row],[EU STOPA SUFINANCIRANJA %
EU CO-FINANCING RATE %]]</f>
        <v>1578721.6514999999</v>
      </c>
      <c r="P941" s="60">
        <f>Ugovori_OPULJP3[[#This Row],[Bespovratna sredstva - EU dio - HRK]]/7.5345</f>
        <v>209532.37129205652</v>
      </c>
      <c r="Q941" s="59">
        <f>Ugovori_OPULJP3[[#This Row],[Bespovratna sredstva - Ukupno (EU+Nac) HRK
= Ukupna ugovorena vrijednost bespovratnih sredstava]]*Ugovori_OPULJP3[[#This Row],[STOPA NACIONALNOG SUFINANCIRANJA %]]</f>
        <v>278597.93849999999</v>
      </c>
      <c r="R941" s="60">
        <f>Ugovori_OPULJP3[[#This Row],[Bespovratna sredstva - Nacionalni dio - HRK]]/7.5345</f>
        <v>36976.300816245268</v>
      </c>
      <c r="S941" s="59">
        <v>1857319.59</v>
      </c>
      <c r="T941" s="60">
        <f>Ugovori_OPULJP3[[#This Row],[Bespovratna sredstva - Ukupno (EU+Nac) HRK
= Ukupna ugovorena vrijednost bespovratnih sredstava]]/7.5345</f>
        <v>246508.67210830181</v>
      </c>
      <c r="U941" s="59">
        <v>0</v>
      </c>
      <c r="V941" s="60">
        <f>Ugovori_OPULJP3[[#This Row],[Javni doprinos korisnika - HRK]]/7.5345</f>
        <v>0</v>
      </c>
      <c r="W941" s="59">
        <v>0</v>
      </c>
      <c r="X941" s="60">
        <f>Ugovori_OPULJP3[[#This Row],[Privatni doprinos korisnika - HRK]]/7.5345</f>
        <v>0</v>
      </c>
      <c r="Y941" s="61">
        <v>1857319.59</v>
      </c>
      <c r="Z941" s="62">
        <f>Ugovori_OPULJP3[[#This Row],[UKUPNI PRIHVATLJIVI IZDACI
TOTAL ELIGIBLE EXPENDITURE
= Bespovratna sredstva ukupno + doprinos korisnika
= Ukupni prihvatljivi troškovi
= Ukupna ugovorena vrijednost projekta HRK]]/7.5345</f>
        <v>246508.67210830181</v>
      </c>
      <c r="AA941" s="53" t="s">
        <v>37</v>
      </c>
      <c r="AB941" s="53" t="s">
        <v>34</v>
      </c>
      <c r="AC941" s="52" t="s">
        <v>3716</v>
      </c>
      <c r="AD941" s="52" t="s">
        <v>746</v>
      </c>
    </row>
    <row r="942" spans="1:30" ht="51" customHeight="1" x14ac:dyDescent="0.2">
      <c r="A942" s="70" t="s">
        <v>3717</v>
      </c>
      <c r="B942" s="64" t="s">
        <v>742</v>
      </c>
      <c r="C942" s="65" t="s">
        <v>743</v>
      </c>
      <c r="D942" s="52" t="s">
        <v>3110</v>
      </c>
      <c r="E942" s="66" t="s">
        <v>75</v>
      </c>
      <c r="F942" s="71" t="s">
        <v>3718</v>
      </c>
      <c r="G942" s="71" t="s">
        <v>3719</v>
      </c>
      <c r="H942" s="68">
        <v>44155</v>
      </c>
      <c r="I942" s="68">
        <v>44701</v>
      </c>
      <c r="J942" s="57" t="str">
        <f>IF(Ugovori_OPULJP3[[#This Row],[DATUM ZAVRŠETKA OPERACIJE]]&gt;DATE(2024,12,31),"u provedbi","završen")</f>
        <v>završen</v>
      </c>
      <c r="K942" s="76" t="s">
        <v>154</v>
      </c>
      <c r="L942" s="55" t="s">
        <v>154</v>
      </c>
      <c r="M942" s="58">
        <v>0.85</v>
      </c>
      <c r="N942" s="58">
        <v>0.15</v>
      </c>
      <c r="O942" s="59">
        <f>Ugovori_OPULJP3[[#This Row],[Bespovratna sredstva - Ukupno (EU+Nac) HRK
= Ukupna ugovorena vrijednost bespovratnih sredstava]]*Ugovori_OPULJP3[[#This Row],[EU STOPA SUFINANCIRANJA %
EU CO-FINANCING RATE %]]</f>
        <v>315744.33199999999</v>
      </c>
      <c r="P942" s="60">
        <f>Ugovori_OPULJP3[[#This Row],[Bespovratna sredstva - EU dio - HRK]]/7.5345</f>
        <v>41906.474484040082</v>
      </c>
      <c r="Q942" s="59">
        <f>Ugovori_OPULJP3[[#This Row],[Bespovratna sredstva - Ukupno (EU+Nac) HRK
= Ukupna ugovorena vrijednost bespovratnih sredstava]]*Ugovori_OPULJP3[[#This Row],[STOPA NACIONALNOG SUFINANCIRANJA %]]</f>
        <v>55719.587999999996</v>
      </c>
      <c r="R942" s="60">
        <f>Ugovori_OPULJP3[[#This Row],[Bespovratna sredstva - Nacionalni dio - HRK]]/7.5345</f>
        <v>7395.2602030658963</v>
      </c>
      <c r="S942" s="59">
        <v>371463.92</v>
      </c>
      <c r="T942" s="60">
        <f>Ugovori_OPULJP3[[#This Row],[Bespovratna sredstva - Ukupno (EU+Nac) HRK
= Ukupna ugovorena vrijednost bespovratnih sredstava]]/7.5345</f>
        <v>49301.734687105971</v>
      </c>
      <c r="U942" s="59">
        <v>0</v>
      </c>
      <c r="V942" s="60">
        <f>Ugovori_OPULJP3[[#This Row],[Javni doprinos korisnika - HRK]]/7.5345</f>
        <v>0</v>
      </c>
      <c r="W942" s="59">
        <v>0</v>
      </c>
      <c r="X942" s="60">
        <f>Ugovori_OPULJP3[[#This Row],[Privatni doprinos korisnika - HRK]]/7.5345</f>
        <v>0</v>
      </c>
      <c r="Y942" s="61">
        <v>371463.92</v>
      </c>
      <c r="Z942" s="62">
        <f>Ugovori_OPULJP3[[#This Row],[UKUPNI PRIHVATLJIVI IZDACI
TOTAL ELIGIBLE EXPENDITURE
= Bespovratna sredstva ukupno + doprinos korisnika
= Ukupni prihvatljivi troškovi
= Ukupna ugovorena vrijednost projekta HRK]]/7.5345</f>
        <v>49301.734687105971</v>
      </c>
      <c r="AA942" s="66" t="s">
        <v>37</v>
      </c>
      <c r="AB942" s="53" t="s">
        <v>34</v>
      </c>
      <c r="AC942" s="65" t="s">
        <v>3720</v>
      </c>
      <c r="AD942" s="52" t="s">
        <v>746</v>
      </c>
    </row>
    <row r="943" spans="1:30" ht="51" customHeight="1" x14ac:dyDescent="0.2">
      <c r="A943" s="50" t="s">
        <v>3721</v>
      </c>
      <c r="B943" s="51" t="s">
        <v>742</v>
      </c>
      <c r="C943" s="52" t="s">
        <v>743</v>
      </c>
      <c r="D943" s="52" t="s">
        <v>3110</v>
      </c>
      <c r="E943" s="66" t="s">
        <v>75</v>
      </c>
      <c r="F943" s="54" t="s">
        <v>3722</v>
      </c>
      <c r="G943" s="54" t="s">
        <v>3723</v>
      </c>
      <c r="H943" s="56">
        <v>44078</v>
      </c>
      <c r="I943" s="56">
        <v>44624</v>
      </c>
      <c r="J943" s="57" t="str">
        <f>IF(Ugovori_OPULJP3[[#This Row],[DATUM ZAVRŠETKA OPERACIJE]]&gt;DATE(2024,12,31),"u provedbi","završen")</f>
        <v>završen</v>
      </c>
      <c r="K943" s="55" t="s">
        <v>185</v>
      </c>
      <c r="L943" s="55" t="s">
        <v>185</v>
      </c>
      <c r="M943" s="58">
        <v>0.85</v>
      </c>
      <c r="N943" s="58">
        <v>0.15</v>
      </c>
      <c r="O943" s="59">
        <f>Ugovori_OPULJP3[[#This Row],[Bespovratna sredstva - Ukupno (EU+Nac) HRK
= Ukupna ugovorena vrijednost bespovratnih sredstava]]*Ugovori_OPULJP3[[#This Row],[EU STOPA SUFINANCIRANJA %
EU CO-FINANCING RATE %]]</f>
        <v>1530743.75</v>
      </c>
      <c r="P943" s="60">
        <f>Ugovori_OPULJP3[[#This Row],[Bespovratna sredstva - EU dio - HRK]]/7.5345</f>
        <v>203164.60946313624</v>
      </c>
      <c r="Q943" s="59">
        <f>Ugovori_OPULJP3[[#This Row],[Bespovratna sredstva - Ukupno (EU+Nac) HRK
= Ukupna ugovorena vrijednost bespovratnih sredstava]]*Ugovori_OPULJP3[[#This Row],[STOPA NACIONALNOG SUFINANCIRANJA %]]</f>
        <v>270131.25</v>
      </c>
      <c r="R943" s="60">
        <f>Ugovori_OPULJP3[[#This Row],[Bespovratna sredstva - Nacionalni dio - HRK]]/7.5345</f>
        <v>35852.578140553451</v>
      </c>
      <c r="S943" s="59">
        <v>1800875</v>
      </c>
      <c r="T943" s="60">
        <f>Ugovori_OPULJP3[[#This Row],[Bespovratna sredstva - Ukupno (EU+Nac) HRK
= Ukupna ugovorena vrijednost bespovratnih sredstava]]/7.5345</f>
        <v>239017.18760368967</v>
      </c>
      <c r="U943" s="59">
        <v>0</v>
      </c>
      <c r="V943" s="60">
        <f>Ugovori_OPULJP3[[#This Row],[Javni doprinos korisnika - HRK]]/7.5345</f>
        <v>0</v>
      </c>
      <c r="W943" s="59">
        <v>0</v>
      </c>
      <c r="X943" s="60">
        <f>Ugovori_OPULJP3[[#This Row],[Privatni doprinos korisnika - HRK]]/7.5345</f>
        <v>0</v>
      </c>
      <c r="Y943" s="61">
        <v>1800875</v>
      </c>
      <c r="Z943" s="62">
        <f>Ugovori_OPULJP3[[#This Row],[UKUPNI PRIHVATLJIVI IZDACI
TOTAL ELIGIBLE EXPENDITURE
= Bespovratna sredstva ukupno + doprinos korisnika
= Ukupni prihvatljivi troškovi
= Ukupna ugovorena vrijednost projekta HRK]]/7.5345</f>
        <v>239017.18760368967</v>
      </c>
      <c r="AA943" s="53" t="s">
        <v>37</v>
      </c>
      <c r="AB943" s="53" t="s">
        <v>34</v>
      </c>
      <c r="AC943" s="79" t="s">
        <v>3724</v>
      </c>
      <c r="AD943" s="52" t="s">
        <v>746</v>
      </c>
    </row>
    <row r="944" spans="1:30" ht="51" customHeight="1" x14ac:dyDescent="0.2">
      <c r="A944" s="50" t="s">
        <v>3725</v>
      </c>
      <c r="B944" s="51" t="s">
        <v>742</v>
      </c>
      <c r="C944" s="52" t="s">
        <v>743</v>
      </c>
      <c r="D944" s="52" t="s">
        <v>3110</v>
      </c>
      <c r="E944" s="66" t="s">
        <v>75</v>
      </c>
      <c r="F944" s="54" t="s">
        <v>3726</v>
      </c>
      <c r="G944" s="54" t="s">
        <v>3727</v>
      </c>
      <c r="H944" s="56">
        <v>44078</v>
      </c>
      <c r="I944" s="56">
        <v>44624</v>
      </c>
      <c r="J944" s="57" t="str">
        <f>IF(Ugovori_OPULJP3[[#This Row],[DATUM ZAVRŠETKA OPERACIJE]]&gt;DATE(2024,12,31),"u provedbi","završen")</f>
        <v>završen</v>
      </c>
      <c r="K944" s="55" t="s">
        <v>332</v>
      </c>
      <c r="L944" s="55" t="s">
        <v>332</v>
      </c>
      <c r="M944" s="58">
        <v>0.85</v>
      </c>
      <c r="N944" s="58">
        <v>0.15</v>
      </c>
      <c r="O944" s="59">
        <f>Ugovori_OPULJP3[[#This Row],[Bespovratna sredstva - Ukupno (EU+Nac) HRK
= Ukupna ugovorena vrijednost bespovratnih sredstava]]*Ugovori_OPULJP3[[#This Row],[EU STOPA SUFINANCIRANJA %
EU CO-FINANCING RATE %]]</f>
        <v>789360.82149999996</v>
      </c>
      <c r="P944" s="60">
        <f>Ugovori_OPULJP3[[#This Row],[Bespovratna sredstva - EU dio - HRK]]/7.5345</f>
        <v>104766.18508195633</v>
      </c>
      <c r="Q944" s="59">
        <f>Ugovori_OPULJP3[[#This Row],[Bespovratna sredstva - Ukupno (EU+Nac) HRK
= Ukupna ugovorena vrijednost bespovratnih sredstava]]*Ugovori_OPULJP3[[#This Row],[STOPA NACIONALNOG SUFINANCIRANJA %]]</f>
        <v>139298.96849999999</v>
      </c>
      <c r="R944" s="60">
        <f>Ugovori_OPULJP3[[#This Row],[Bespovratna sredstva - Nacionalni dio - HRK]]/7.5345</f>
        <v>18488.150308580527</v>
      </c>
      <c r="S944" s="59">
        <v>928659.79</v>
      </c>
      <c r="T944" s="60">
        <f>Ugovori_OPULJP3[[#This Row],[Bespovratna sredstva - Ukupno (EU+Nac) HRK
= Ukupna ugovorena vrijednost bespovratnih sredstava]]/7.5345</f>
        <v>123254.33539053686</v>
      </c>
      <c r="U944" s="59">
        <v>0</v>
      </c>
      <c r="V944" s="60">
        <f>Ugovori_OPULJP3[[#This Row],[Javni doprinos korisnika - HRK]]/7.5345</f>
        <v>0</v>
      </c>
      <c r="W944" s="59">
        <v>0</v>
      </c>
      <c r="X944" s="60">
        <f>Ugovori_OPULJP3[[#This Row],[Privatni doprinos korisnika - HRK]]/7.5345</f>
        <v>0</v>
      </c>
      <c r="Y944" s="61">
        <v>928659.79</v>
      </c>
      <c r="Z944" s="62">
        <f>Ugovori_OPULJP3[[#This Row],[UKUPNI PRIHVATLJIVI IZDACI
TOTAL ELIGIBLE EXPENDITURE
= Bespovratna sredstva ukupno + doprinos korisnika
= Ukupni prihvatljivi troškovi
= Ukupna ugovorena vrijednost projekta HRK]]/7.5345</f>
        <v>123254.33539053686</v>
      </c>
      <c r="AA944" s="53" t="s">
        <v>37</v>
      </c>
      <c r="AB944" s="53" t="s">
        <v>34</v>
      </c>
      <c r="AC944" s="79" t="s">
        <v>3728</v>
      </c>
      <c r="AD944" s="52" t="s">
        <v>746</v>
      </c>
    </row>
    <row r="945" spans="1:30" ht="51" customHeight="1" x14ac:dyDescent="0.2">
      <c r="A945" s="50" t="s">
        <v>3729</v>
      </c>
      <c r="B945" s="51" t="s">
        <v>742</v>
      </c>
      <c r="C945" s="52" t="s">
        <v>743</v>
      </c>
      <c r="D945" s="52" t="s">
        <v>3110</v>
      </c>
      <c r="E945" s="66" t="s">
        <v>75</v>
      </c>
      <c r="F945" s="54" t="s">
        <v>3730</v>
      </c>
      <c r="G945" s="54" t="s">
        <v>3731</v>
      </c>
      <c r="H945" s="56">
        <v>44078</v>
      </c>
      <c r="I945" s="56">
        <v>44624</v>
      </c>
      <c r="J945" s="57" t="str">
        <f>IF(Ugovori_OPULJP3[[#This Row],[DATUM ZAVRŠETKA OPERACIJE]]&gt;DATE(2024,12,31),"u provedbi","završen")</f>
        <v>završen</v>
      </c>
      <c r="K945" s="55" t="s">
        <v>93</v>
      </c>
      <c r="L945" s="55" t="s">
        <v>93</v>
      </c>
      <c r="M945" s="58">
        <v>0.85</v>
      </c>
      <c r="N945" s="58">
        <v>0.15</v>
      </c>
      <c r="O945" s="59">
        <f>Ugovori_OPULJP3[[#This Row],[Bespovratna sredstva - Ukupno (EU+Nac) HRK
= Ukupna ugovorena vrijednost bespovratnih sredstava]]*Ugovori_OPULJP3[[#This Row],[EU STOPA SUFINANCIRANJA %
EU CO-FINANCING RATE %]]</f>
        <v>1146886.5975000001</v>
      </c>
      <c r="P945" s="60">
        <f>Ugovori_OPULJP3[[#This Row],[Bespovratna sredstva - EU dio - HRK]]/7.5345</f>
        <v>152218.01015329486</v>
      </c>
      <c r="Q945" s="59">
        <f>Ugovori_OPULJP3[[#This Row],[Bespovratna sredstva - Ukupno (EU+Nac) HRK
= Ukupna ugovorena vrijednost bespovratnih sredstava]]*Ugovori_OPULJP3[[#This Row],[STOPA NACIONALNOG SUFINANCIRANJA %]]</f>
        <v>202391.7525</v>
      </c>
      <c r="R945" s="60">
        <f>Ugovori_OPULJP3[[#This Row],[Bespovratna sredstva - Nacionalni dio - HRK]]/7.5345</f>
        <v>26862.001791757913</v>
      </c>
      <c r="S945" s="59">
        <v>1349278.35</v>
      </c>
      <c r="T945" s="60">
        <f>Ugovori_OPULJP3[[#This Row],[Bespovratna sredstva - Ukupno (EU+Nac) HRK
= Ukupna ugovorena vrijednost bespovratnih sredstava]]/7.5345</f>
        <v>179080.01194505277</v>
      </c>
      <c r="U945" s="59">
        <v>0</v>
      </c>
      <c r="V945" s="60">
        <f>Ugovori_OPULJP3[[#This Row],[Javni doprinos korisnika - HRK]]/7.5345</f>
        <v>0</v>
      </c>
      <c r="W945" s="59">
        <v>0</v>
      </c>
      <c r="X945" s="60">
        <f>Ugovori_OPULJP3[[#This Row],[Privatni doprinos korisnika - HRK]]/7.5345</f>
        <v>0</v>
      </c>
      <c r="Y945" s="61">
        <v>1349278.35</v>
      </c>
      <c r="Z945" s="62">
        <f>Ugovori_OPULJP3[[#This Row],[UKUPNI PRIHVATLJIVI IZDACI
TOTAL ELIGIBLE EXPENDITURE
= Bespovratna sredstva ukupno + doprinos korisnika
= Ukupni prihvatljivi troškovi
= Ukupna ugovorena vrijednost projekta HRK]]/7.5345</f>
        <v>179080.01194505277</v>
      </c>
      <c r="AA945" s="53" t="s">
        <v>37</v>
      </c>
      <c r="AB945" s="53" t="s">
        <v>34</v>
      </c>
      <c r="AC945" s="79" t="s">
        <v>3732</v>
      </c>
      <c r="AD945" s="52" t="s">
        <v>746</v>
      </c>
    </row>
    <row r="946" spans="1:30" ht="51" customHeight="1" x14ac:dyDescent="0.2">
      <c r="A946" s="50" t="s">
        <v>3733</v>
      </c>
      <c r="B946" s="51" t="s">
        <v>742</v>
      </c>
      <c r="C946" s="52" t="s">
        <v>743</v>
      </c>
      <c r="D946" s="52" t="s">
        <v>3110</v>
      </c>
      <c r="E946" s="66" t="s">
        <v>75</v>
      </c>
      <c r="F946" s="54" t="s">
        <v>3734</v>
      </c>
      <c r="G946" s="54" t="s">
        <v>3735</v>
      </c>
      <c r="H946" s="56">
        <v>44078</v>
      </c>
      <c r="I946" s="56">
        <v>44624</v>
      </c>
      <c r="J946" s="57" t="str">
        <f>IF(Ugovori_OPULJP3[[#This Row],[DATUM ZAVRŠETKA OPERACIJE]]&gt;DATE(2024,12,31),"u provedbi","završen")</f>
        <v>završen</v>
      </c>
      <c r="K946" s="55" t="s">
        <v>154</v>
      </c>
      <c r="L946" s="55" t="s">
        <v>154</v>
      </c>
      <c r="M946" s="58">
        <v>0.85</v>
      </c>
      <c r="N946" s="58">
        <v>0.15</v>
      </c>
      <c r="O946" s="59">
        <f>Ugovori_OPULJP3[[#This Row],[Bespovratna sredstva - Ukupno (EU+Nac) HRK
= Ukupna ugovorena vrijednost bespovratnih sredstava]]*Ugovori_OPULJP3[[#This Row],[EU STOPA SUFINANCIRANJA %
EU CO-FINANCING RATE %]]</f>
        <v>1183561.25</v>
      </c>
      <c r="P946" s="60">
        <f>Ugovori_OPULJP3[[#This Row],[Bespovratna sredstva - EU dio - HRK]]/7.5345</f>
        <v>157085.57303072533</v>
      </c>
      <c r="Q946" s="59">
        <f>Ugovori_OPULJP3[[#This Row],[Bespovratna sredstva - Ukupno (EU+Nac) HRK
= Ukupna ugovorena vrijednost bespovratnih sredstava]]*Ugovori_OPULJP3[[#This Row],[STOPA NACIONALNOG SUFINANCIRANJA %]]</f>
        <v>208863.75</v>
      </c>
      <c r="R946" s="60">
        <f>Ugovori_OPULJP3[[#This Row],[Bespovratna sredstva - Nacionalni dio - HRK]]/7.5345</f>
        <v>27720.983476010351</v>
      </c>
      <c r="S946" s="59">
        <v>1392425</v>
      </c>
      <c r="T946" s="60">
        <f>Ugovori_OPULJP3[[#This Row],[Bespovratna sredstva - Ukupno (EU+Nac) HRK
= Ukupna ugovorena vrijednost bespovratnih sredstava]]/7.5345</f>
        <v>184806.55650673568</v>
      </c>
      <c r="U946" s="59">
        <v>0</v>
      </c>
      <c r="V946" s="60">
        <f>Ugovori_OPULJP3[[#This Row],[Javni doprinos korisnika - HRK]]/7.5345</f>
        <v>0</v>
      </c>
      <c r="W946" s="59">
        <v>0</v>
      </c>
      <c r="X946" s="60">
        <f>Ugovori_OPULJP3[[#This Row],[Privatni doprinos korisnika - HRK]]/7.5345</f>
        <v>0</v>
      </c>
      <c r="Y946" s="61">
        <v>1392425</v>
      </c>
      <c r="Z946" s="62">
        <f>Ugovori_OPULJP3[[#This Row],[UKUPNI PRIHVATLJIVI IZDACI
TOTAL ELIGIBLE EXPENDITURE
= Bespovratna sredstva ukupno + doprinos korisnika
= Ukupni prihvatljivi troškovi
= Ukupna ugovorena vrijednost projekta HRK]]/7.5345</f>
        <v>184806.55650673568</v>
      </c>
      <c r="AA946" s="53" t="s">
        <v>37</v>
      </c>
      <c r="AB946" s="53" t="s">
        <v>34</v>
      </c>
      <c r="AC946" s="79" t="s">
        <v>3736</v>
      </c>
      <c r="AD946" s="52" t="s">
        <v>746</v>
      </c>
    </row>
    <row r="947" spans="1:30" ht="51" customHeight="1" x14ac:dyDescent="0.2">
      <c r="A947" s="50" t="s">
        <v>3737</v>
      </c>
      <c r="B947" s="51" t="s">
        <v>742</v>
      </c>
      <c r="C947" s="52" t="s">
        <v>743</v>
      </c>
      <c r="D947" s="52" t="s">
        <v>3110</v>
      </c>
      <c r="E947" s="66" t="s">
        <v>75</v>
      </c>
      <c r="F947" s="54" t="s">
        <v>1413</v>
      </c>
      <c r="G947" s="54" t="s">
        <v>1414</v>
      </c>
      <c r="H947" s="56">
        <v>44078</v>
      </c>
      <c r="I947" s="56">
        <v>44624</v>
      </c>
      <c r="J947" s="57" t="str">
        <f>IF(Ugovori_OPULJP3[[#This Row],[DATUM ZAVRŠETKA OPERACIJE]]&gt;DATE(2024,12,31),"u provedbi","završen")</f>
        <v>završen</v>
      </c>
      <c r="K947" s="55" t="s">
        <v>210</v>
      </c>
      <c r="L947" s="55" t="s">
        <v>210</v>
      </c>
      <c r="M947" s="58">
        <v>0.85</v>
      </c>
      <c r="N947" s="58">
        <v>0.15</v>
      </c>
      <c r="O947" s="59">
        <f>Ugovori_OPULJP3[[#This Row],[Bespovratna sredstva - Ukupno (EU+Nac) HRK
= Ukupna ugovorena vrijednost bespovratnih sredstava]]*Ugovori_OPULJP3[[#This Row],[EU STOPA SUFINANCIRANJA %
EU CO-FINANCING RATE %]]</f>
        <v>2525894</v>
      </c>
      <c r="P947" s="60">
        <f>Ugovori_OPULJP3[[#This Row],[Bespovratna sredstva - EU dio - HRK]]/7.5345</f>
        <v>335243.74543765344</v>
      </c>
      <c r="Q947" s="59">
        <f>Ugovori_OPULJP3[[#This Row],[Bespovratna sredstva - Ukupno (EU+Nac) HRK
= Ukupna ugovorena vrijednost bespovratnih sredstava]]*Ugovori_OPULJP3[[#This Row],[STOPA NACIONALNOG SUFINANCIRANJA %]]</f>
        <v>445746</v>
      </c>
      <c r="R947" s="60">
        <f>Ugovori_OPULJP3[[#This Row],[Bespovratna sredstva - Nacionalni dio - HRK]]/7.5345</f>
        <v>59160.660959585904</v>
      </c>
      <c r="S947" s="59">
        <v>2971640</v>
      </c>
      <c r="T947" s="60">
        <f>Ugovori_OPULJP3[[#This Row],[Bespovratna sredstva - Ukupno (EU+Nac) HRK
= Ukupna ugovorena vrijednost bespovratnih sredstava]]/7.5345</f>
        <v>394404.40639723936</v>
      </c>
      <c r="U947" s="59">
        <v>0</v>
      </c>
      <c r="V947" s="60">
        <f>Ugovori_OPULJP3[[#This Row],[Javni doprinos korisnika - HRK]]/7.5345</f>
        <v>0</v>
      </c>
      <c r="W947" s="59">
        <v>0</v>
      </c>
      <c r="X947" s="60">
        <f>Ugovori_OPULJP3[[#This Row],[Privatni doprinos korisnika - HRK]]/7.5345</f>
        <v>0</v>
      </c>
      <c r="Y947" s="61">
        <v>2971640</v>
      </c>
      <c r="Z947" s="62">
        <f>Ugovori_OPULJP3[[#This Row],[UKUPNI PRIHVATLJIVI IZDACI
TOTAL ELIGIBLE EXPENDITURE
= Bespovratna sredstva ukupno + doprinos korisnika
= Ukupni prihvatljivi troškovi
= Ukupna ugovorena vrijednost projekta HRK]]/7.5345</f>
        <v>394404.40639723936</v>
      </c>
      <c r="AA947" s="53" t="s">
        <v>37</v>
      </c>
      <c r="AB947" s="53" t="s">
        <v>34</v>
      </c>
      <c r="AC947" s="79" t="s">
        <v>3738</v>
      </c>
      <c r="AD947" s="52" t="s">
        <v>746</v>
      </c>
    </row>
    <row r="948" spans="1:30" ht="51" customHeight="1" x14ac:dyDescent="0.2">
      <c r="A948" s="50" t="s">
        <v>3739</v>
      </c>
      <c r="B948" s="51" t="s">
        <v>742</v>
      </c>
      <c r="C948" s="52" t="s">
        <v>743</v>
      </c>
      <c r="D948" s="52" t="s">
        <v>3110</v>
      </c>
      <c r="E948" s="66" t="s">
        <v>75</v>
      </c>
      <c r="F948" s="54" t="s">
        <v>3740</v>
      </c>
      <c r="G948" s="54" t="s">
        <v>3741</v>
      </c>
      <c r="H948" s="56">
        <v>44078</v>
      </c>
      <c r="I948" s="56">
        <v>44624</v>
      </c>
      <c r="J948" s="57" t="str">
        <f>IF(Ugovori_OPULJP3[[#This Row],[DATUM ZAVRŠETKA OPERACIJE]]&gt;DATE(2024,12,31),"u provedbi","završen")</f>
        <v>završen</v>
      </c>
      <c r="K948" s="55" t="s">
        <v>103</v>
      </c>
      <c r="L948" s="55" t="s">
        <v>103</v>
      </c>
      <c r="M948" s="58">
        <v>0.85</v>
      </c>
      <c r="N948" s="58">
        <v>0.15</v>
      </c>
      <c r="O948" s="59">
        <f>Ugovori_OPULJP3[[#This Row],[Bespovratna sredstva - Ukupno (EU+Nac) HRK
= Ukupna ugovorena vrijednost bespovratnih sredstava]]*Ugovori_OPULJP3[[#This Row],[EU STOPA SUFINANCIRANJA %
EU CO-FINANCING RATE %]]</f>
        <v>789360.82149999996</v>
      </c>
      <c r="P948" s="60">
        <f>Ugovori_OPULJP3[[#This Row],[Bespovratna sredstva - EU dio - HRK]]/7.5345</f>
        <v>104766.18508195633</v>
      </c>
      <c r="Q948" s="59">
        <f>Ugovori_OPULJP3[[#This Row],[Bespovratna sredstva - Ukupno (EU+Nac) HRK
= Ukupna ugovorena vrijednost bespovratnih sredstava]]*Ugovori_OPULJP3[[#This Row],[STOPA NACIONALNOG SUFINANCIRANJA %]]</f>
        <v>139298.96849999999</v>
      </c>
      <c r="R948" s="60">
        <f>Ugovori_OPULJP3[[#This Row],[Bespovratna sredstva - Nacionalni dio - HRK]]/7.5345</f>
        <v>18488.150308580527</v>
      </c>
      <c r="S948" s="59">
        <v>928659.79</v>
      </c>
      <c r="T948" s="60">
        <f>Ugovori_OPULJP3[[#This Row],[Bespovratna sredstva - Ukupno (EU+Nac) HRK
= Ukupna ugovorena vrijednost bespovratnih sredstava]]/7.5345</f>
        <v>123254.33539053686</v>
      </c>
      <c r="U948" s="59">
        <v>0</v>
      </c>
      <c r="V948" s="60">
        <f>Ugovori_OPULJP3[[#This Row],[Javni doprinos korisnika - HRK]]/7.5345</f>
        <v>0</v>
      </c>
      <c r="W948" s="59">
        <v>0</v>
      </c>
      <c r="X948" s="60">
        <f>Ugovori_OPULJP3[[#This Row],[Privatni doprinos korisnika - HRK]]/7.5345</f>
        <v>0</v>
      </c>
      <c r="Y948" s="61">
        <v>928659.79</v>
      </c>
      <c r="Z948" s="62">
        <f>Ugovori_OPULJP3[[#This Row],[UKUPNI PRIHVATLJIVI IZDACI
TOTAL ELIGIBLE EXPENDITURE
= Bespovratna sredstva ukupno + doprinos korisnika
= Ukupni prihvatljivi troškovi
= Ukupna ugovorena vrijednost projekta HRK]]/7.5345</f>
        <v>123254.33539053686</v>
      </c>
      <c r="AA948" s="53" t="s">
        <v>37</v>
      </c>
      <c r="AB948" s="53" t="s">
        <v>34</v>
      </c>
      <c r="AC948" s="79" t="s">
        <v>3742</v>
      </c>
      <c r="AD948" s="52" t="s">
        <v>746</v>
      </c>
    </row>
    <row r="949" spans="1:30" ht="51" customHeight="1" x14ac:dyDescent="0.2">
      <c r="A949" s="50" t="s">
        <v>3743</v>
      </c>
      <c r="B949" s="51" t="s">
        <v>742</v>
      </c>
      <c r="C949" s="52" t="s">
        <v>743</v>
      </c>
      <c r="D949" s="52" t="s">
        <v>3110</v>
      </c>
      <c r="E949" s="66" t="s">
        <v>75</v>
      </c>
      <c r="F949" s="54" t="s">
        <v>931</v>
      </c>
      <c r="G949" s="54" t="s">
        <v>3744</v>
      </c>
      <c r="H949" s="56">
        <v>44078</v>
      </c>
      <c r="I949" s="56">
        <v>44624</v>
      </c>
      <c r="J949" s="57" t="str">
        <f>IF(Ugovori_OPULJP3[[#This Row],[DATUM ZAVRŠETKA OPERACIJE]]&gt;DATE(2024,12,31),"u provedbi","završen")</f>
        <v>završen</v>
      </c>
      <c r="K949" s="55" t="s">
        <v>103</v>
      </c>
      <c r="L949" s="55" t="s">
        <v>103</v>
      </c>
      <c r="M949" s="58">
        <v>0.85</v>
      </c>
      <c r="N949" s="58">
        <v>0.15</v>
      </c>
      <c r="O949" s="59">
        <f>Ugovori_OPULJP3[[#This Row],[Bespovratna sredstva - Ukupno (EU+Nac) HRK
= Ukupna ugovorena vrijednost bespovratnih sredstava]]*Ugovori_OPULJP3[[#This Row],[EU STOPA SUFINANCIRANJA %
EU CO-FINANCING RATE %]]</f>
        <v>789360.82149999996</v>
      </c>
      <c r="P949" s="60">
        <f>Ugovori_OPULJP3[[#This Row],[Bespovratna sredstva - EU dio - HRK]]/7.5345</f>
        <v>104766.18508195633</v>
      </c>
      <c r="Q949" s="59">
        <f>Ugovori_OPULJP3[[#This Row],[Bespovratna sredstva - Ukupno (EU+Nac) HRK
= Ukupna ugovorena vrijednost bespovratnih sredstava]]*Ugovori_OPULJP3[[#This Row],[STOPA NACIONALNOG SUFINANCIRANJA %]]</f>
        <v>139298.96849999999</v>
      </c>
      <c r="R949" s="60">
        <f>Ugovori_OPULJP3[[#This Row],[Bespovratna sredstva - Nacionalni dio - HRK]]/7.5345</f>
        <v>18488.150308580527</v>
      </c>
      <c r="S949" s="59">
        <v>928659.79</v>
      </c>
      <c r="T949" s="60">
        <f>Ugovori_OPULJP3[[#This Row],[Bespovratna sredstva - Ukupno (EU+Nac) HRK
= Ukupna ugovorena vrijednost bespovratnih sredstava]]/7.5345</f>
        <v>123254.33539053686</v>
      </c>
      <c r="U949" s="59">
        <v>0</v>
      </c>
      <c r="V949" s="60">
        <f>Ugovori_OPULJP3[[#This Row],[Javni doprinos korisnika - HRK]]/7.5345</f>
        <v>0</v>
      </c>
      <c r="W949" s="59">
        <v>0</v>
      </c>
      <c r="X949" s="60">
        <f>Ugovori_OPULJP3[[#This Row],[Privatni doprinos korisnika - HRK]]/7.5345</f>
        <v>0</v>
      </c>
      <c r="Y949" s="61">
        <v>928659.79</v>
      </c>
      <c r="Z949" s="62">
        <f>Ugovori_OPULJP3[[#This Row],[UKUPNI PRIHVATLJIVI IZDACI
TOTAL ELIGIBLE EXPENDITURE
= Bespovratna sredstva ukupno + doprinos korisnika
= Ukupni prihvatljivi troškovi
= Ukupna ugovorena vrijednost projekta HRK]]/7.5345</f>
        <v>123254.33539053686</v>
      </c>
      <c r="AA949" s="53" t="s">
        <v>37</v>
      </c>
      <c r="AB949" s="53" t="s">
        <v>34</v>
      </c>
      <c r="AC949" s="79" t="s">
        <v>3745</v>
      </c>
      <c r="AD949" s="52" t="s">
        <v>746</v>
      </c>
    </row>
    <row r="950" spans="1:30" ht="51" customHeight="1" x14ac:dyDescent="0.2">
      <c r="A950" s="50" t="s">
        <v>3746</v>
      </c>
      <c r="B950" s="51" t="s">
        <v>742</v>
      </c>
      <c r="C950" s="52" t="s">
        <v>743</v>
      </c>
      <c r="D950" s="52" t="s">
        <v>3110</v>
      </c>
      <c r="E950" s="66" t="s">
        <v>75</v>
      </c>
      <c r="F950" s="54" t="s">
        <v>3747</v>
      </c>
      <c r="G950" s="54" t="s">
        <v>3748</v>
      </c>
      <c r="H950" s="56">
        <v>44078</v>
      </c>
      <c r="I950" s="56">
        <v>44561</v>
      </c>
      <c r="J950" s="57" t="str">
        <f>IF(Ugovori_OPULJP3[[#This Row],[DATUM ZAVRŠETKA OPERACIJE]]&gt;DATE(2024,12,31),"u provedbi","završen")</f>
        <v>završen</v>
      </c>
      <c r="K950" s="55" t="s">
        <v>3749</v>
      </c>
      <c r="L950" s="55" t="s">
        <v>337</v>
      </c>
      <c r="M950" s="58">
        <v>0.85</v>
      </c>
      <c r="N950" s="58">
        <v>0.15</v>
      </c>
      <c r="O950" s="59">
        <f>Ugovori_OPULJP3[[#This Row],[Bespovratna sredstva - Ukupno (EU+Nac) HRK
= Ukupna ugovorena vrijednost bespovratnih sredstava]]*Ugovori_OPULJP3[[#This Row],[EU STOPA SUFINANCIRANJA %
EU CO-FINANCING RATE %]]</f>
        <v>789360.82149999996</v>
      </c>
      <c r="P950" s="60">
        <f>Ugovori_OPULJP3[[#This Row],[Bespovratna sredstva - EU dio - HRK]]/7.5345</f>
        <v>104766.18508195633</v>
      </c>
      <c r="Q950" s="59">
        <f>Ugovori_OPULJP3[[#This Row],[Bespovratna sredstva - Ukupno (EU+Nac) HRK
= Ukupna ugovorena vrijednost bespovratnih sredstava]]*Ugovori_OPULJP3[[#This Row],[STOPA NACIONALNOG SUFINANCIRANJA %]]</f>
        <v>139298.96849999999</v>
      </c>
      <c r="R950" s="60">
        <f>Ugovori_OPULJP3[[#This Row],[Bespovratna sredstva - Nacionalni dio - HRK]]/7.5345</f>
        <v>18488.150308580527</v>
      </c>
      <c r="S950" s="59">
        <v>928659.79</v>
      </c>
      <c r="T950" s="60">
        <f>Ugovori_OPULJP3[[#This Row],[Bespovratna sredstva - Ukupno (EU+Nac) HRK
= Ukupna ugovorena vrijednost bespovratnih sredstava]]/7.5345</f>
        <v>123254.33539053686</v>
      </c>
      <c r="U950" s="59">
        <v>0</v>
      </c>
      <c r="V950" s="60">
        <f>Ugovori_OPULJP3[[#This Row],[Javni doprinos korisnika - HRK]]/7.5345</f>
        <v>0</v>
      </c>
      <c r="W950" s="59">
        <v>0</v>
      </c>
      <c r="X950" s="60">
        <f>Ugovori_OPULJP3[[#This Row],[Privatni doprinos korisnika - HRK]]/7.5345</f>
        <v>0</v>
      </c>
      <c r="Y950" s="61">
        <v>928659.79</v>
      </c>
      <c r="Z950" s="62">
        <f>Ugovori_OPULJP3[[#This Row],[UKUPNI PRIHVATLJIVI IZDACI
TOTAL ELIGIBLE EXPENDITURE
= Bespovratna sredstva ukupno + doprinos korisnika
= Ukupni prihvatljivi troškovi
= Ukupna ugovorena vrijednost projekta HRK]]/7.5345</f>
        <v>123254.33539053686</v>
      </c>
      <c r="AA950" s="53" t="s">
        <v>37</v>
      </c>
      <c r="AB950" s="53" t="s">
        <v>34</v>
      </c>
      <c r="AC950" s="79" t="s">
        <v>3750</v>
      </c>
      <c r="AD950" s="52" t="s">
        <v>746</v>
      </c>
    </row>
    <row r="951" spans="1:30" ht="51" customHeight="1" x14ac:dyDescent="0.2">
      <c r="A951" s="50" t="s">
        <v>3751</v>
      </c>
      <c r="B951" s="51" t="s">
        <v>742</v>
      </c>
      <c r="C951" s="52" t="s">
        <v>743</v>
      </c>
      <c r="D951" s="52" t="s">
        <v>3110</v>
      </c>
      <c r="E951" s="66" t="s">
        <v>75</v>
      </c>
      <c r="F951" s="54" t="s">
        <v>3752</v>
      </c>
      <c r="G951" s="54" t="s">
        <v>3753</v>
      </c>
      <c r="H951" s="56">
        <v>44091</v>
      </c>
      <c r="I951" s="56">
        <v>44637</v>
      </c>
      <c r="J951" s="57" t="str">
        <f>IF(Ugovori_OPULJP3[[#This Row],[DATUM ZAVRŠETKA OPERACIJE]]&gt;DATE(2024,12,31),"u provedbi","završen")</f>
        <v>završen</v>
      </c>
      <c r="K951" s="55" t="s">
        <v>424</v>
      </c>
      <c r="L951" s="55" t="s">
        <v>424</v>
      </c>
      <c r="M951" s="58">
        <v>0.85</v>
      </c>
      <c r="N951" s="58">
        <v>0.15</v>
      </c>
      <c r="O951" s="59">
        <f>Ugovori_OPULJP3[[#This Row],[Bespovratna sredstva - Ukupno (EU+Nac) HRK
= Ukupna ugovorena vrijednost bespovratnih sredstava]]*Ugovori_OPULJP3[[#This Row],[EU STOPA SUFINANCIRANJA %
EU CO-FINANCING RATE %]]</f>
        <v>394655</v>
      </c>
      <c r="P951" s="60">
        <f>Ugovori_OPULJP3[[#This Row],[Bespovratna sredstva - EU dio - HRK]]/7.5345</f>
        <v>52379.719954874243</v>
      </c>
      <c r="Q951" s="59">
        <f>Ugovori_OPULJP3[[#This Row],[Bespovratna sredstva - Ukupno (EU+Nac) HRK
= Ukupna ugovorena vrijednost bespovratnih sredstava]]*Ugovori_OPULJP3[[#This Row],[STOPA NACIONALNOG SUFINANCIRANJA %]]</f>
        <v>69645</v>
      </c>
      <c r="R951" s="60">
        <f>Ugovori_OPULJP3[[#This Row],[Bespovratna sredstva - Nacionalni dio - HRK]]/7.5345</f>
        <v>9243.4799920366313</v>
      </c>
      <c r="S951" s="59">
        <v>464300</v>
      </c>
      <c r="T951" s="60">
        <f>Ugovori_OPULJP3[[#This Row],[Bespovratna sredstva - Ukupno (EU+Nac) HRK
= Ukupna ugovorena vrijednost bespovratnih sredstava]]/7.5345</f>
        <v>61623.19994691087</v>
      </c>
      <c r="U951" s="59">
        <v>0</v>
      </c>
      <c r="V951" s="60">
        <f>Ugovori_OPULJP3[[#This Row],[Javni doprinos korisnika - HRK]]/7.5345</f>
        <v>0</v>
      </c>
      <c r="W951" s="59">
        <v>0</v>
      </c>
      <c r="X951" s="60">
        <f>Ugovori_OPULJP3[[#This Row],[Privatni doprinos korisnika - HRK]]/7.5345</f>
        <v>0</v>
      </c>
      <c r="Y951" s="61">
        <v>464300</v>
      </c>
      <c r="Z951" s="62">
        <f>Ugovori_OPULJP3[[#This Row],[UKUPNI PRIHVATLJIVI IZDACI
TOTAL ELIGIBLE EXPENDITURE
= Bespovratna sredstva ukupno + doprinos korisnika
= Ukupni prihvatljivi troškovi
= Ukupna ugovorena vrijednost projekta HRK]]/7.5345</f>
        <v>61623.19994691087</v>
      </c>
      <c r="AA951" s="53" t="s">
        <v>37</v>
      </c>
      <c r="AB951" s="53" t="s">
        <v>34</v>
      </c>
      <c r="AC951" s="52" t="s">
        <v>3754</v>
      </c>
      <c r="AD951" s="52" t="s">
        <v>746</v>
      </c>
    </row>
    <row r="952" spans="1:30" ht="51" customHeight="1" x14ac:dyDescent="0.2">
      <c r="A952" s="50" t="s">
        <v>3755</v>
      </c>
      <c r="B952" s="51" t="s">
        <v>742</v>
      </c>
      <c r="C952" s="52" t="s">
        <v>743</v>
      </c>
      <c r="D952" s="52" t="s">
        <v>3110</v>
      </c>
      <c r="E952" s="66" t="s">
        <v>75</v>
      </c>
      <c r="F952" s="54" t="s">
        <v>3756</v>
      </c>
      <c r="G952" s="54" t="s">
        <v>928</v>
      </c>
      <c r="H952" s="56">
        <v>44078</v>
      </c>
      <c r="I952" s="56">
        <v>44504</v>
      </c>
      <c r="J952" s="57" t="str">
        <f>IF(Ugovori_OPULJP3[[#This Row],[DATUM ZAVRŠETKA OPERACIJE]]&gt;DATE(2024,12,31),"u provedbi","završen")</f>
        <v>završen</v>
      </c>
      <c r="K952" s="55" t="s">
        <v>98</v>
      </c>
      <c r="L952" s="55" t="s">
        <v>98</v>
      </c>
      <c r="M952" s="58">
        <v>0.85</v>
      </c>
      <c r="N952" s="58">
        <v>0.15</v>
      </c>
      <c r="O952" s="59">
        <f>Ugovori_OPULJP3[[#This Row],[Bespovratna sredstva - Ukupno (EU+Nac) HRK
= Ukupna ugovorena vrijednost bespovratnih sredstava]]*Ugovori_OPULJP3[[#This Row],[EU STOPA SUFINANCIRANJA %
EU CO-FINANCING RATE %]]</f>
        <v>1554905</v>
      </c>
      <c r="P952" s="60">
        <f>Ugovori_OPULJP3[[#This Row],[Bespovratna sredstva - EU dio - HRK]]/7.5345</f>
        <v>206371.35841794411</v>
      </c>
      <c r="Q952" s="59">
        <f>Ugovori_OPULJP3[[#This Row],[Bespovratna sredstva - Ukupno (EU+Nac) HRK
= Ukupna ugovorena vrijednost bespovratnih sredstava]]*Ugovori_OPULJP3[[#This Row],[STOPA NACIONALNOG SUFINANCIRANJA %]]</f>
        <v>274395</v>
      </c>
      <c r="R952" s="60">
        <f>Ugovori_OPULJP3[[#This Row],[Bespovratna sredstva - Nacionalni dio - HRK]]/7.5345</f>
        <v>36418.475014931311</v>
      </c>
      <c r="S952" s="59">
        <v>1829300</v>
      </c>
      <c r="T952" s="60">
        <f>Ugovori_OPULJP3[[#This Row],[Bespovratna sredstva - Ukupno (EU+Nac) HRK
= Ukupna ugovorena vrijednost bespovratnih sredstava]]/7.5345</f>
        <v>242789.83343287543</v>
      </c>
      <c r="U952" s="59">
        <v>0</v>
      </c>
      <c r="V952" s="60">
        <f>Ugovori_OPULJP3[[#This Row],[Javni doprinos korisnika - HRK]]/7.5345</f>
        <v>0</v>
      </c>
      <c r="W952" s="59">
        <v>0</v>
      </c>
      <c r="X952" s="60">
        <f>Ugovori_OPULJP3[[#This Row],[Privatni doprinos korisnika - HRK]]/7.5345</f>
        <v>0</v>
      </c>
      <c r="Y952" s="61">
        <v>1829300</v>
      </c>
      <c r="Z952" s="62">
        <f>Ugovori_OPULJP3[[#This Row],[UKUPNI PRIHVATLJIVI IZDACI
TOTAL ELIGIBLE EXPENDITURE
= Bespovratna sredstva ukupno + doprinos korisnika
= Ukupni prihvatljivi troškovi
= Ukupna ugovorena vrijednost projekta HRK]]/7.5345</f>
        <v>242789.83343287543</v>
      </c>
      <c r="AA952" s="53" t="s">
        <v>37</v>
      </c>
      <c r="AB952" s="53" t="s">
        <v>34</v>
      </c>
      <c r="AC952" s="79" t="s">
        <v>3757</v>
      </c>
      <c r="AD952" s="52" t="s">
        <v>746</v>
      </c>
    </row>
    <row r="953" spans="1:30" ht="51" customHeight="1" x14ac:dyDescent="0.2">
      <c r="A953" s="50" t="s">
        <v>3758</v>
      </c>
      <c r="B953" s="51" t="s">
        <v>742</v>
      </c>
      <c r="C953" s="52" t="s">
        <v>743</v>
      </c>
      <c r="D953" s="52" t="s">
        <v>3110</v>
      </c>
      <c r="E953" s="66" t="s">
        <v>75</v>
      </c>
      <c r="F953" s="54" t="s">
        <v>3759</v>
      </c>
      <c r="G953" s="54" t="s">
        <v>3760</v>
      </c>
      <c r="H953" s="56">
        <v>44078</v>
      </c>
      <c r="I953" s="56">
        <v>44624</v>
      </c>
      <c r="J953" s="57" t="str">
        <f>IF(Ugovori_OPULJP3[[#This Row],[DATUM ZAVRŠETKA OPERACIJE]]&gt;DATE(2024,12,31),"u provedbi","završen")</f>
        <v>završen</v>
      </c>
      <c r="K953" s="55" t="s">
        <v>185</v>
      </c>
      <c r="L953" s="55" t="s">
        <v>185</v>
      </c>
      <c r="M953" s="58">
        <v>0.85</v>
      </c>
      <c r="N953" s="58">
        <v>0.15</v>
      </c>
      <c r="O953" s="59">
        <f>Ugovori_OPULJP3[[#This Row],[Bespovratna sredstva - Ukupno (EU+Nac) HRK
= Ukupna ugovorena vrijednost bespovratnih sredstava]]*Ugovori_OPULJP3[[#This Row],[EU STOPA SUFINANCIRANJA %
EU CO-FINANCING RATE %]]</f>
        <v>788698</v>
      </c>
      <c r="P953" s="60">
        <f>Ugovori_OPULJP3[[#This Row],[Bespovratna sredstva - EU dio - HRK]]/7.5345</f>
        <v>104678.21355099873</v>
      </c>
      <c r="Q953" s="59">
        <f>Ugovori_OPULJP3[[#This Row],[Bespovratna sredstva - Ukupno (EU+Nac) HRK
= Ukupna ugovorena vrijednost bespovratnih sredstava]]*Ugovori_OPULJP3[[#This Row],[STOPA NACIONALNOG SUFINANCIRANJA %]]</f>
        <v>139182</v>
      </c>
      <c r="R953" s="60">
        <f>Ugovori_OPULJP3[[#This Row],[Bespovratna sredstva - Nacionalni dio - HRK]]/7.5345</f>
        <v>18472.625920764483</v>
      </c>
      <c r="S953" s="59">
        <v>927880</v>
      </c>
      <c r="T953" s="60">
        <f>Ugovori_OPULJP3[[#This Row],[Bespovratna sredstva - Ukupno (EU+Nac) HRK
= Ukupna ugovorena vrijednost bespovratnih sredstava]]/7.5345</f>
        <v>123150.83947176322</v>
      </c>
      <c r="U953" s="59">
        <v>0</v>
      </c>
      <c r="V953" s="60">
        <f>Ugovori_OPULJP3[[#This Row],[Javni doprinos korisnika - HRK]]/7.5345</f>
        <v>0</v>
      </c>
      <c r="W953" s="59">
        <v>0</v>
      </c>
      <c r="X953" s="60">
        <f>Ugovori_OPULJP3[[#This Row],[Privatni doprinos korisnika - HRK]]/7.5345</f>
        <v>0</v>
      </c>
      <c r="Y953" s="61">
        <v>927880</v>
      </c>
      <c r="Z953" s="62">
        <f>Ugovori_OPULJP3[[#This Row],[UKUPNI PRIHVATLJIVI IZDACI
TOTAL ELIGIBLE EXPENDITURE
= Bespovratna sredstva ukupno + doprinos korisnika
= Ukupni prihvatljivi troškovi
= Ukupna ugovorena vrijednost projekta HRK]]/7.5345</f>
        <v>123150.83947176322</v>
      </c>
      <c r="AA953" s="53" t="s">
        <v>37</v>
      </c>
      <c r="AB953" s="53" t="s">
        <v>34</v>
      </c>
      <c r="AC953" s="79" t="s">
        <v>3761</v>
      </c>
      <c r="AD953" s="52" t="s">
        <v>746</v>
      </c>
    </row>
    <row r="954" spans="1:30" ht="51" customHeight="1" x14ac:dyDescent="0.2">
      <c r="A954" s="50" t="s">
        <v>3762</v>
      </c>
      <c r="B954" s="51" t="s">
        <v>742</v>
      </c>
      <c r="C954" s="52" t="s">
        <v>743</v>
      </c>
      <c r="D954" s="52" t="s">
        <v>3110</v>
      </c>
      <c r="E954" s="66" t="s">
        <v>75</v>
      </c>
      <c r="F954" s="54" t="s">
        <v>3763</v>
      </c>
      <c r="G954" s="54" t="s">
        <v>1434</v>
      </c>
      <c r="H954" s="56">
        <v>44109</v>
      </c>
      <c r="I954" s="56">
        <v>44566</v>
      </c>
      <c r="J954" s="57" t="str">
        <f>IF(Ugovori_OPULJP3[[#This Row],[DATUM ZAVRŠETKA OPERACIJE]]&gt;DATE(2024,12,31),"u provedbi","završen")</f>
        <v>završen</v>
      </c>
      <c r="K954" s="55" t="s">
        <v>98</v>
      </c>
      <c r="L954" s="55" t="s">
        <v>98</v>
      </c>
      <c r="M954" s="58">
        <v>0.85</v>
      </c>
      <c r="N954" s="58">
        <v>0.15</v>
      </c>
      <c r="O954" s="59">
        <f>Ugovori_OPULJP3[[#This Row],[Bespovratna sredstva - Ukupno (EU+Nac) HRK
= Ukupna ugovorena vrijednost bespovratnih sredstava]]*Ugovori_OPULJP3[[#This Row],[EU STOPA SUFINANCIRANJA %
EU CO-FINANCING RATE %]]</f>
        <v>3482407.5</v>
      </c>
      <c r="P954" s="60">
        <f>Ugovori_OPULJP3[[#This Row],[Bespovratna sredstva - EU dio - HRK]]/7.5345</f>
        <v>462194.90344415687</v>
      </c>
      <c r="Q954" s="59">
        <f>Ugovori_OPULJP3[[#This Row],[Bespovratna sredstva - Ukupno (EU+Nac) HRK
= Ukupna ugovorena vrijednost bespovratnih sredstava]]*Ugovori_OPULJP3[[#This Row],[STOPA NACIONALNOG SUFINANCIRANJA %]]</f>
        <v>614542.5</v>
      </c>
      <c r="R954" s="60">
        <f>Ugovori_OPULJP3[[#This Row],[Bespovratna sredstva - Nacionalni dio - HRK]]/7.5345</f>
        <v>81563.806490145333</v>
      </c>
      <c r="S954" s="59">
        <v>4096950</v>
      </c>
      <c r="T954" s="60">
        <f>Ugovori_OPULJP3[[#This Row],[Bespovratna sredstva - Ukupno (EU+Nac) HRK
= Ukupna ugovorena vrijednost bespovratnih sredstava]]/7.5345</f>
        <v>543758.70993430214</v>
      </c>
      <c r="U954" s="59">
        <v>0</v>
      </c>
      <c r="V954" s="60">
        <f>Ugovori_OPULJP3[[#This Row],[Javni doprinos korisnika - HRK]]/7.5345</f>
        <v>0</v>
      </c>
      <c r="W954" s="59">
        <v>0</v>
      </c>
      <c r="X954" s="60">
        <f>Ugovori_OPULJP3[[#This Row],[Privatni doprinos korisnika - HRK]]/7.5345</f>
        <v>0</v>
      </c>
      <c r="Y954" s="61">
        <v>4096950</v>
      </c>
      <c r="Z954" s="62">
        <f>Ugovori_OPULJP3[[#This Row],[UKUPNI PRIHVATLJIVI IZDACI
TOTAL ELIGIBLE EXPENDITURE
= Bespovratna sredstva ukupno + doprinos korisnika
= Ukupni prihvatljivi troškovi
= Ukupna ugovorena vrijednost projekta HRK]]/7.5345</f>
        <v>543758.70993430214</v>
      </c>
      <c r="AA954" s="53" t="s">
        <v>37</v>
      </c>
      <c r="AB954" s="53" t="s">
        <v>34</v>
      </c>
      <c r="AC954" s="52" t="s">
        <v>3764</v>
      </c>
      <c r="AD954" s="52" t="s">
        <v>746</v>
      </c>
    </row>
    <row r="955" spans="1:30" ht="51" customHeight="1" x14ac:dyDescent="0.2">
      <c r="A955" s="50" t="s">
        <v>3765</v>
      </c>
      <c r="B955" s="51" t="s">
        <v>742</v>
      </c>
      <c r="C955" s="52" t="s">
        <v>743</v>
      </c>
      <c r="D955" s="52" t="s">
        <v>3110</v>
      </c>
      <c r="E955" s="66" t="s">
        <v>75</v>
      </c>
      <c r="F955" s="54" t="s">
        <v>3766</v>
      </c>
      <c r="G955" s="54" t="s">
        <v>1254</v>
      </c>
      <c r="H955" s="56">
        <v>44078</v>
      </c>
      <c r="I955" s="56">
        <v>44624</v>
      </c>
      <c r="J955" s="57" t="str">
        <f>IF(Ugovori_OPULJP3[[#This Row],[DATUM ZAVRŠETKA OPERACIJE]]&gt;DATE(2024,12,31),"u provedbi","završen")</f>
        <v>završen</v>
      </c>
      <c r="K955" s="55" t="s">
        <v>103</v>
      </c>
      <c r="L955" s="55" t="s">
        <v>103</v>
      </c>
      <c r="M955" s="58">
        <v>0.85</v>
      </c>
      <c r="N955" s="58">
        <v>0.15</v>
      </c>
      <c r="O955" s="59">
        <f>Ugovori_OPULJP3[[#This Row],[Bespovratna sredstva - Ukupno (EU+Nac) HRK
= Ukupna ugovorena vrijednost bespovratnih sredstava]]*Ugovori_OPULJP3[[#This Row],[EU STOPA SUFINANCIRANJA %
EU CO-FINANCING RATE %]]</f>
        <v>1525155</v>
      </c>
      <c r="P955" s="60">
        <f>Ugovori_OPULJP3[[#This Row],[Bespovratna sredstva - EU dio - HRK]]/7.5345</f>
        <v>202422.85486760898</v>
      </c>
      <c r="Q955" s="59">
        <f>Ugovori_OPULJP3[[#This Row],[Bespovratna sredstva - Ukupno (EU+Nac) HRK
= Ukupna ugovorena vrijednost bespovratnih sredstava]]*Ugovori_OPULJP3[[#This Row],[STOPA NACIONALNOG SUFINANCIRANJA %]]</f>
        <v>269145</v>
      </c>
      <c r="R955" s="60">
        <f>Ugovori_OPULJP3[[#This Row],[Bespovratna sredstva - Nacionalni dio - HRK]]/7.5345</f>
        <v>35721.680270754528</v>
      </c>
      <c r="S955" s="59">
        <v>1794300</v>
      </c>
      <c r="T955" s="60">
        <f>Ugovori_OPULJP3[[#This Row],[Bespovratna sredstva - Ukupno (EU+Nac) HRK
= Ukupna ugovorena vrijednost bespovratnih sredstava]]/7.5345</f>
        <v>238144.53513836351</v>
      </c>
      <c r="U955" s="59">
        <v>0</v>
      </c>
      <c r="V955" s="60">
        <f>Ugovori_OPULJP3[[#This Row],[Javni doprinos korisnika - HRK]]/7.5345</f>
        <v>0</v>
      </c>
      <c r="W955" s="59">
        <v>0</v>
      </c>
      <c r="X955" s="60">
        <f>Ugovori_OPULJP3[[#This Row],[Privatni doprinos korisnika - HRK]]/7.5345</f>
        <v>0</v>
      </c>
      <c r="Y955" s="61">
        <v>1794300</v>
      </c>
      <c r="Z955" s="62">
        <f>Ugovori_OPULJP3[[#This Row],[UKUPNI PRIHVATLJIVI IZDACI
TOTAL ELIGIBLE EXPENDITURE
= Bespovratna sredstva ukupno + doprinos korisnika
= Ukupni prihvatljivi troškovi
= Ukupna ugovorena vrijednost projekta HRK]]/7.5345</f>
        <v>238144.53513836351</v>
      </c>
      <c r="AA955" s="53" t="s">
        <v>37</v>
      </c>
      <c r="AB955" s="53" t="s">
        <v>34</v>
      </c>
      <c r="AC955" s="79" t="s">
        <v>3767</v>
      </c>
      <c r="AD955" s="52" t="s">
        <v>746</v>
      </c>
    </row>
    <row r="956" spans="1:30" ht="51" customHeight="1" x14ac:dyDescent="0.2">
      <c r="A956" s="50" t="s">
        <v>3768</v>
      </c>
      <c r="B956" s="51" t="s">
        <v>742</v>
      </c>
      <c r="C956" s="52" t="s">
        <v>743</v>
      </c>
      <c r="D956" s="52" t="s">
        <v>3110</v>
      </c>
      <c r="E956" s="66" t="s">
        <v>75</v>
      </c>
      <c r="F956" s="54" t="s">
        <v>3769</v>
      </c>
      <c r="G956" s="54" t="s">
        <v>1383</v>
      </c>
      <c r="H956" s="56">
        <v>44109</v>
      </c>
      <c r="I956" s="56">
        <v>44656</v>
      </c>
      <c r="J956" s="57" t="str">
        <f>IF(Ugovori_OPULJP3[[#This Row],[DATUM ZAVRŠETKA OPERACIJE]]&gt;DATE(2024,12,31),"u provedbi","završen")</f>
        <v>završen</v>
      </c>
      <c r="K956" s="55" t="s">
        <v>98</v>
      </c>
      <c r="L956" s="55" t="s">
        <v>98</v>
      </c>
      <c r="M956" s="58">
        <v>0.85</v>
      </c>
      <c r="N956" s="58">
        <v>0.15</v>
      </c>
      <c r="O956" s="59">
        <f>Ugovori_OPULJP3[[#This Row],[Bespovratna sredstva - Ukupno (EU+Nac) HRK
= Ukupna ugovorena vrijednost bespovratnih sredstava]]*Ugovori_OPULJP3[[#This Row],[EU STOPA SUFINANCIRANJA %
EU CO-FINANCING RATE %]]</f>
        <v>2310878</v>
      </c>
      <c r="P956" s="60">
        <f>Ugovori_OPULJP3[[#This Row],[Bespovratna sredstva - EU dio - HRK]]/7.5345</f>
        <v>306706.21806357423</v>
      </c>
      <c r="Q956" s="59">
        <f>Ugovori_OPULJP3[[#This Row],[Bespovratna sredstva - Ukupno (EU+Nac) HRK
= Ukupna ugovorena vrijednost bespovratnih sredstava]]*Ugovori_OPULJP3[[#This Row],[STOPA NACIONALNOG SUFINANCIRANJA %]]</f>
        <v>407802</v>
      </c>
      <c r="R956" s="60">
        <f>Ugovori_OPULJP3[[#This Row],[Bespovratna sredstva - Nacionalni dio - HRK]]/7.5345</f>
        <v>54124.626717101331</v>
      </c>
      <c r="S956" s="59">
        <v>2718680</v>
      </c>
      <c r="T956" s="60">
        <f>Ugovori_OPULJP3[[#This Row],[Bespovratna sredstva - Ukupno (EU+Nac) HRK
= Ukupna ugovorena vrijednost bespovratnih sredstava]]/7.5345</f>
        <v>360830.84478067554</v>
      </c>
      <c r="U956" s="59">
        <v>0</v>
      </c>
      <c r="V956" s="60">
        <f>Ugovori_OPULJP3[[#This Row],[Javni doprinos korisnika - HRK]]/7.5345</f>
        <v>0</v>
      </c>
      <c r="W956" s="59">
        <v>0</v>
      </c>
      <c r="X956" s="60">
        <f>Ugovori_OPULJP3[[#This Row],[Privatni doprinos korisnika - HRK]]/7.5345</f>
        <v>0</v>
      </c>
      <c r="Y956" s="61">
        <v>2718680</v>
      </c>
      <c r="Z956" s="62">
        <f>Ugovori_OPULJP3[[#This Row],[UKUPNI PRIHVATLJIVI IZDACI
TOTAL ELIGIBLE EXPENDITURE
= Bespovratna sredstva ukupno + doprinos korisnika
= Ukupni prihvatljivi troškovi
= Ukupna ugovorena vrijednost projekta HRK]]/7.5345</f>
        <v>360830.84478067554</v>
      </c>
      <c r="AA956" s="53" t="s">
        <v>37</v>
      </c>
      <c r="AB956" s="53" t="s">
        <v>34</v>
      </c>
      <c r="AC956" s="52" t="s">
        <v>3770</v>
      </c>
      <c r="AD956" s="52" t="s">
        <v>746</v>
      </c>
    </row>
    <row r="957" spans="1:30" ht="51" customHeight="1" x14ac:dyDescent="0.2">
      <c r="A957" s="50" t="s">
        <v>3771</v>
      </c>
      <c r="B957" s="51" t="s">
        <v>742</v>
      </c>
      <c r="C957" s="52" t="s">
        <v>743</v>
      </c>
      <c r="D957" s="52" t="s">
        <v>3110</v>
      </c>
      <c r="E957" s="66" t="s">
        <v>75</v>
      </c>
      <c r="F957" s="54" t="s">
        <v>3772</v>
      </c>
      <c r="G957" s="54" t="s">
        <v>1329</v>
      </c>
      <c r="H957" s="56">
        <v>44078</v>
      </c>
      <c r="I957" s="56">
        <v>44624</v>
      </c>
      <c r="J957" s="57" t="str">
        <f>IF(Ugovori_OPULJP3[[#This Row],[DATUM ZAVRŠETKA OPERACIJE]]&gt;DATE(2024,12,31),"u provedbi","završen")</f>
        <v>završen</v>
      </c>
      <c r="K957" s="55" t="s">
        <v>93</v>
      </c>
      <c r="L957" s="55" t="s">
        <v>93</v>
      </c>
      <c r="M957" s="58">
        <v>0.85</v>
      </c>
      <c r="N957" s="58">
        <v>0.15</v>
      </c>
      <c r="O957" s="59">
        <f>Ugovori_OPULJP3[[#This Row],[Bespovratna sredstva - Ukupno (EU+Nac) HRK
= Ukupna ugovorena vrijednost bespovratnih sredstava]]*Ugovori_OPULJP3[[#This Row],[EU STOPA SUFINANCIRANJA %
EU CO-FINANCING RATE %]]</f>
        <v>4518622.0999999996</v>
      </c>
      <c r="P957" s="60">
        <f>Ugovori_OPULJP3[[#This Row],[Bespovratna sredstva - EU dio - HRK]]/7.5345</f>
        <v>599724.2152763952</v>
      </c>
      <c r="Q957" s="59">
        <f>Ugovori_OPULJP3[[#This Row],[Bespovratna sredstva - Ukupno (EU+Nac) HRK
= Ukupna ugovorena vrijednost bespovratnih sredstava]]*Ugovori_OPULJP3[[#This Row],[STOPA NACIONALNOG SUFINANCIRANJA %]]</f>
        <v>797403.9</v>
      </c>
      <c r="R957" s="60">
        <f>Ugovori_OPULJP3[[#This Row],[Bespovratna sredstva - Nacionalni dio - HRK]]/7.5345</f>
        <v>105833.68504877563</v>
      </c>
      <c r="S957" s="59">
        <v>5316026</v>
      </c>
      <c r="T957" s="60">
        <f>Ugovori_OPULJP3[[#This Row],[Bespovratna sredstva - Ukupno (EU+Nac) HRK
= Ukupna ugovorena vrijednost bespovratnih sredstava]]/7.5345</f>
        <v>705557.90032517083</v>
      </c>
      <c r="U957" s="59">
        <v>0</v>
      </c>
      <c r="V957" s="60">
        <f>Ugovori_OPULJP3[[#This Row],[Javni doprinos korisnika - HRK]]/7.5345</f>
        <v>0</v>
      </c>
      <c r="W957" s="59">
        <v>0</v>
      </c>
      <c r="X957" s="60">
        <f>Ugovori_OPULJP3[[#This Row],[Privatni doprinos korisnika - HRK]]/7.5345</f>
        <v>0</v>
      </c>
      <c r="Y957" s="61">
        <v>5316026</v>
      </c>
      <c r="Z957" s="62">
        <f>Ugovori_OPULJP3[[#This Row],[UKUPNI PRIHVATLJIVI IZDACI
TOTAL ELIGIBLE EXPENDITURE
= Bespovratna sredstva ukupno + doprinos korisnika
= Ukupni prihvatljivi troškovi
= Ukupna ugovorena vrijednost projekta HRK]]/7.5345</f>
        <v>705557.90032517083</v>
      </c>
      <c r="AA957" s="53" t="s">
        <v>37</v>
      </c>
      <c r="AB957" s="53" t="s">
        <v>34</v>
      </c>
      <c r="AC957" s="79" t="s">
        <v>3773</v>
      </c>
      <c r="AD957" s="52" t="s">
        <v>746</v>
      </c>
    </row>
    <row r="958" spans="1:30" ht="51" customHeight="1" x14ac:dyDescent="0.2">
      <c r="A958" s="50" t="s">
        <v>3774</v>
      </c>
      <c r="B958" s="51" t="s">
        <v>742</v>
      </c>
      <c r="C958" s="52" t="s">
        <v>743</v>
      </c>
      <c r="D958" s="52" t="s">
        <v>3110</v>
      </c>
      <c r="E958" s="66" t="s">
        <v>75</v>
      </c>
      <c r="F958" s="54" t="s">
        <v>3775</v>
      </c>
      <c r="G958" s="54" t="s">
        <v>1301</v>
      </c>
      <c r="H958" s="56">
        <v>44078</v>
      </c>
      <c r="I958" s="56">
        <v>44624</v>
      </c>
      <c r="J958" s="57" t="str">
        <f>IF(Ugovori_OPULJP3[[#This Row],[DATUM ZAVRŠETKA OPERACIJE]]&gt;DATE(2024,12,31),"u provedbi","završen")</f>
        <v>završen</v>
      </c>
      <c r="K958" s="55" t="s">
        <v>103</v>
      </c>
      <c r="L958" s="55" t="s">
        <v>103</v>
      </c>
      <c r="M958" s="58">
        <v>0.85</v>
      </c>
      <c r="N958" s="58">
        <v>0.15</v>
      </c>
      <c r="O958" s="59">
        <f>Ugovori_OPULJP3[[#This Row],[Bespovratna sredstva - Ukupno (EU+Nac) HRK
= Ukupna ugovorena vrijednost bespovratnih sredstava]]*Ugovori_OPULJP3[[#This Row],[EU STOPA SUFINANCIRANJA %
EU CO-FINANCING RATE %]]</f>
        <v>4145501</v>
      </c>
      <c r="P958" s="60">
        <f>Ugovori_OPULJP3[[#This Row],[Bespovratna sredstva - EU dio - HRK]]/7.5345</f>
        <v>550202.5350056407</v>
      </c>
      <c r="Q958" s="59">
        <f>Ugovori_OPULJP3[[#This Row],[Bespovratna sredstva - Ukupno (EU+Nac) HRK
= Ukupna ugovorena vrijednost bespovratnih sredstava]]*Ugovori_OPULJP3[[#This Row],[STOPA NACIONALNOG SUFINANCIRANJA %]]</f>
        <v>731559</v>
      </c>
      <c r="R958" s="60">
        <f>Ugovori_OPULJP3[[#This Row],[Bespovratna sredstva - Nacionalni dio - HRK]]/7.5345</f>
        <v>97094.565000995412</v>
      </c>
      <c r="S958" s="59">
        <v>4877060</v>
      </c>
      <c r="T958" s="60">
        <f>Ugovori_OPULJP3[[#This Row],[Bespovratna sredstva - Ukupno (EU+Nac) HRK
= Ukupna ugovorena vrijednost bespovratnih sredstava]]/7.5345</f>
        <v>647297.10000663612</v>
      </c>
      <c r="U958" s="59">
        <v>0</v>
      </c>
      <c r="V958" s="60">
        <f>Ugovori_OPULJP3[[#This Row],[Javni doprinos korisnika - HRK]]/7.5345</f>
        <v>0</v>
      </c>
      <c r="W958" s="59">
        <v>0</v>
      </c>
      <c r="X958" s="60">
        <f>Ugovori_OPULJP3[[#This Row],[Privatni doprinos korisnika - HRK]]/7.5345</f>
        <v>0</v>
      </c>
      <c r="Y958" s="61">
        <v>4877060</v>
      </c>
      <c r="Z958" s="62">
        <f>Ugovori_OPULJP3[[#This Row],[UKUPNI PRIHVATLJIVI IZDACI
TOTAL ELIGIBLE EXPENDITURE
= Bespovratna sredstva ukupno + doprinos korisnika
= Ukupni prihvatljivi troškovi
= Ukupna ugovorena vrijednost projekta HRK]]/7.5345</f>
        <v>647297.10000663612</v>
      </c>
      <c r="AA958" s="53" t="s">
        <v>37</v>
      </c>
      <c r="AB958" s="53" t="s">
        <v>34</v>
      </c>
      <c r="AC958" s="79" t="s">
        <v>3776</v>
      </c>
      <c r="AD958" s="52" t="s">
        <v>746</v>
      </c>
    </row>
    <row r="959" spans="1:30" ht="51" customHeight="1" x14ac:dyDescent="0.2">
      <c r="A959" s="50" t="s">
        <v>3777</v>
      </c>
      <c r="B959" s="51" t="s">
        <v>742</v>
      </c>
      <c r="C959" s="52" t="s">
        <v>743</v>
      </c>
      <c r="D959" s="52" t="s">
        <v>3110</v>
      </c>
      <c r="E959" s="66" t="s">
        <v>75</v>
      </c>
      <c r="F959" s="54" t="s">
        <v>3778</v>
      </c>
      <c r="G959" s="54" t="s">
        <v>1391</v>
      </c>
      <c r="H959" s="56">
        <v>44109</v>
      </c>
      <c r="I959" s="56">
        <v>44656</v>
      </c>
      <c r="J959" s="57" t="str">
        <f>IF(Ugovori_OPULJP3[[#This Row],[DATUM ZAVRŠETKA OPERACIJE]]&gt;DATE(2024,12,31),"u provedbi","završen")</f>
        <v>završen</v>
      </c>
      <c r="K959" s="55" t="s">
        <v>93</v>
      </c>
      <c r="L959" s="55" t="s">
        <v>93</v>
      </c>
      <c r="M959" s="58">
        <v>0.85</v>
      </c>
      <c r="N959" s="58">
        <v>0.15</v>
      </c>
      <c r="O959" s="59">
        <f>Ugovori_OPULJP3[[#This Row],[Bespovratna sredstva - Ukupno (EU+Nac) HRK
= Ukupna ugovorena vrijednost bespovratnih sredstava]]*Ugovori_OPULJP3[[#This Row],[EU STOPA SUFINANCIRANJA %
EU CO-FINANCING RATE %]]</f>
        <v>1114376.2904999999</v>
      </c>
      <c r="P959" s="60">
        <f>Ugovori_OPULJP3[[#This Row],[Bespovratna sredstva - EU dio - HRK]]/7.5345</f>
        <v>147903.15090583314</v>
      </c>
      <c r="Q959" s="59">
        <f>Ugovori_OPULJP3[[#This Row],[Bespovratna sredstva - Ukupno (EU+Nac) HRK
= Ukupna ugovorena vrijednost bespovratnih sredstava]]*Ugovori_OPULJP3[[#This Row],[STOPA NACIONALNOG SUFINANCIRANJA %]]</f>
        <v>196654.63949999999</v>
      </c>
      <c r="R959" s="60">
        <f>Ugovori_OPULJP3[[#This Row],[Bespovratna sredstva - Nacionalni dio - HRK]]/7.5345</f>
        <v>26100.556042205852</v>
      </c>
      <c r="S959" s="59">
        <v>1311030.93</v>
      </c>
      <c r="T959" s="60">
        <f>Ugovori_OPULJP3[[#This Row],[Bespovratna sredstva - Ukupno (EU+Nac) HRK
= Ukupna ugovorena vrijednost bespovratnih sredstava]]/7.5345</f>
        <v>174003.70694803901</v>
      </c>
      <c r="U959" s="59">
        <v>0</v>
      </c>
      <c r="V959" s="60">
        <f>Ugovori_OPULJP3[[#This Row],[Javni doprinos korisnika - HRK]]/7.5345</f>
        <v>0</v>
      </c>
      <c r="W959" s="59">
        <v>0</v>
      </c>
      <c r="X959" s="60">
        <f>Ugovori_OPULJP3[[#This Row],[Privatni doprinos korisnika - HRK]]/7.5345</f>
        <v>0</v>
      </c>
      <c r="Y959" s="61">
        <v>1311030.93</v>
      </c>
      <c r="Z959" s="62">
        <f>Ugovori_OPULJP3[[#This Row],[UKUPNI PRIHVATLJIVI IZDACI
TOTAL ELIGIBLE EXPENDITURE
= Bespovratna sredstva ukupno + doprinos korisnika
= Ukupni prihvatljivi troškovi
= Ukupna ugovorena vrijednost projekta HRK]]/7.5345</f>
        <v>174003.70694803901</v>
      </c>
      <c r="AA959" s="53" t="s">
        <v>37</v>
      </c>
      <c r="AB959" s="53" t="s">
        <v>34</v>
      </c>
      <c r="AC959" s="52" t="s">
        <v>3779</v>
      </c>
      <c r="AD959" s="52" t="s">
        <v>746</v>
      </c>
    </row>
    <row r="960" spans="1:30" ht="51" customHeight="1" x14ac:dyDescent="0.2">
      <c r="A960" s="50" t="s">
        <v>3780</v>
      </c>
      <c r="B960" s="51" t="s">
        <v>742</v>
      </c>
      <c r="C960" s="52" t="s">
        <v>743</v>
      </c>
      <c r="D960" s="52" t="s">
        <v>3110</v>
      </c>
      <c r="E960" s="66" t="s">
        <v>75</v>
      </c>
      <c r="F960" s="54" t="s">
        <v>3781</v>
      </c>
      <c r="G960" s="54" t="s">
        <v>3782</v>
      </c>
      <c r="H960" s="56">
        <v>44078</v>
      </c>
      <c r="I960" s="56">
        <v>44500</v>
      </c>
      <c r="J960" s="57" t="str">
        <f>IF(Ugovori_OPULJP3[[#This Row],[DATUM ZAVRŠETKA OPERACIJE]]&gt;DATE(2024,12,31),"u provedbi","završen")</f>
        <v>završen</v>
      </c>
      <c r="K960" s="55" t="s">
        <v>36</v>
      </c>
      <c r="L960" s="55" t="s">
        <v>36</v>
      </c>
      <c r="M960" s="58">
        <v>0.85</v>
      </c>
      <c r="N960" s="58">
        <v>0.15</v>
      </c>
      <c r="O960" s="59">
        <f>Ugovori_OPULJP3[[#This Row],[Bespovratna sredstva - Ukupno (EU+Nac) HRK
= Ukupna ugovorena vrijednost bespovratnih sredstava]]*Ugovori_OPULJP3[[#This Row],[EU STOPA SUFINANCIRANJA %
EU CO-FINANCING RATE %]]</f>
        <v>4145229</v>
      </c>
      <c r="P960" s="60">
        <f>Ugovori_OPULJP3[[#This Row],[Bespovratna sredstva - EU dio - HRK]]/7.5345</f>
        <v>550166.43440175196</v>
      </c>
      <c r="Q960" s="59">
        <f>Ugovori_OPULJP3[[#This Row],[Bespovratna sredstva - Ukupno (EU+Nac) HRK
= Ukupna ugovorena vrijednost bespovratnih sredstava]]*Ugovori_OPULJP3[[#This Row],[STOPA NACIONALNOG SUFINANCIRANJA %]]</f>
        <v>731511</v>
      </c>
      <c r="R960" s="60">
        <f>Ugovori_OPULJP3[[#This Row],[Bespovratna sredstva - Nacionalni dio - HRK]]/7.5345</f>
        <v>97088.194306191508</v>
      </c>
      <c r="S960" s="59">
        <v>4876740</v>
      </c>
      <c r="T960" s="60">
        <f>Ugovori_OPULJP3[[#This Row],[Bespovratna sredstva - Ukupno (EU+Nac) HRK
= Ukupna ugovorena vrijednost bespovratnih sredstava]]/7.5345</f>
        <v>647254.62870794337</v>
      </c>
      <c r="U960" s="59">
        <v>0</v>
      </c>
      <c r="V960" s="60">
        <f>Ugovori_OPULJP3[[#This Row],[Javni doprinos korisnika - HRK]]/7.5345</f>
        <v>0</v>
      </c>
      <c r="W960" s="59">
        <v>0</v>
      </c>
      <c r="X960" s="60">
        <f>Ugovori_OPULJP3[[#This Row],[Privatni doprinos korisnika - HRK]]/7.5345</f>
        <v>0</v>
      </c>
      <c r="Y960" s="61">
        <v>4876740</v>
      </c>
      <c r="Z960" s="62">
        <f>Ugovori_OPULJP3[[#This Row],[UKUPNI PRIHVATLJIVI IZDACI
TOTAL ELIGIBLE EXPENDITURE
= Bespovratna sredstva ukupno + doprinos korisnika
= Ukupni prihvatljivi troškovi
= Ukupna ugovorena vrijednost projekta HRK]]/7.5345</f>
        <v>647254.62870794337</v>
      </c>
      <c r="AA960" s="53" t="s">
        <v>37</v>
      </c>
      <c r="AB960" s="53" t="s">
        <v>34</v>
      </c>
      <c r="AC960" s="79" t="s">
        <v>3783</v>
      </c>
      <c r="AD960" s="52" t="s">
        <v>746</v>
      </c>
    </row>
    <row r="961" spans="1:30" ht="51" customHeight="1" x14ac:dyDescent="0.2">
      <c r="A961" s="50" t="s">
        <v>3784</v>
      </c>
      <c r="B961" s="51" t="s">
        <v>742</v>
      </c>
      <c r="C961" s="52" t="s">
        <v>743</v>
      </c>
      <c r="D961" s="52" t="s">
        <v>3110</v>
      </c>
      <c r="E961" s="66" t="s">
        <v>75</v>
      </c>
      <c r="F961" s="54" t="s">
        <v>3785</v>
      </c>
      <c r="G961" s="54" t="s">
        <v>1345</v>
      </c>
      <c r="H961" s="56">
        <v>44091</v>
      </c>
      <c r="I961" s="56">
        <v>44517</v>
      </c>
      <c r="J961" s="57" t="str">
        <f>IF(Ugovori_OPULJP3[[#This Row],[DATUM ZAVRŠETKA OPERACIJE]]&gt;DATE(2024,12,31),"u provedbi","završen")</f>
        <v>završen</v>
      </c>
      <c r="K961" s="55" t="s">
        <v>243</v>
      </c>
      <c r="L961" s="55" t="s">
        <v>243</v>
      </c>
      <c r="M961" s="58">
        <v>0.85</v>
      </c>
      <c r="N961" s="58">
        <v>0.15</v>
      </c>
      <c r="O961" s="59">
        <f>Ugovori_OPULJP3[[#This Row],[Bespovratna sredstva - Ukupno (EU+Nac) HRK
= Ukupna ugovorena vrijednost bespovratnih sredstava]]*Ugovori_OPULJP3[[#This Row],[EU STOPA SUFINANCIRANJA %
EU CO-FINANCING RATE %]]</f>
        <v>1181415</v>
      </c>
      <c r="P961" s="60">
        <f>Ugovori_OPULJP3[[#This Row],[Bespovratna sredstva - EU dio - HRK]]/7.5345</f>
        <v>156800.71670316544</v>
      </c>
      <c r="Q961" s="59">
        <f>Ugovori_OPULJP3[[#This Row],[Bespovratna sredstva - Ukupno (EU+Nac) HRK
= Ukupna ugovorena vrijednost bespovratnih sredstava]]*Ugovori_OPULJP3[[#This Row],[STOPA NACIONALNOG SUFINANCIRANJA %]]</f>
        <v>208485</v>
      </c>
      <c r="R961" s="60">
        <f>Ugovori_OPULJP3[[#This Row],[Bespovratna sredstva - Nacionalni dio - HRK]]/7.5345</f>
        <v>27670.714712323312</v>
      </c>
      <c r="S961" s="59">
        <v>1389900</v>
      </c>
      <c r="T961" s="60">
        <f>Ugovori_OPULJP3[[#This Row],[Bespovratna sredstva - Ukupno (EU+Nac) HRK
= Ukupna ugovorena vrijednost bespovratnih sredstava]]/7.5345</f>
        <v>184471.43141548874</v>
      </c>
      <c r="U961" s="59">
        <v>0</v>
      </c>
      <c r="V961" s="60">
        <f>Ugovori_OPULJP3[[#This Row],[Javni doprinos korisnika - HRK]]/7.5345</f>
        <v>0</v>
      </c>
      <c r="W961" s="59">
        <v>0</v>
      </c>
      <c r="X961" s="60">
        <f>Ugovori_OPULJP3[[#This Row],[Privatni doprinos korisnika - HRK]]/7.5345</f>
        <v>0</v>
      </c>
      <c r="Y961" s="61">
        <v>1389900</v>
      </c>
      <c r="Z961" s="62">
        <f>Ugovori_OPULJP3[[#This Row],[UKUPNI PRIHVATLJIVI IZDACI
TOTAL ELIGIBLE EXPENDITURE
= Bespovratna sredstva ukupno + doprinos korisnika
= Ukupni prihvatljivi troškovi
= Ukupna ugovorena vrijednost projekta HRK]]/7.5345</f>
        <v>184471.43141548874</v>
      </c>
      <c r="AA961" s="53" t="s">
        <v>37</v>
      </c>
      <c r="AB961" s="53" t="s">
        <v>34</v>
      </c>
      <c r="AC961" s="52" t="s">
        <v>3786</v>
      </c>
      <c r="AD961" s="52" t="s">
        <v>746</v>
      </c>
    </row>
    <row r="962" spans="1:30" ht="51" customHeight="1" x14ac:dyDescent="0.2">
      <c r="A962" s="50" t="s">
        <v>3787</v>
      </c>
      <c r="B962" s="51" t="s">
        <v>742</v>
      </c>
      <c r="C962" s="52" t="s">
        <v>743</v>
      </c>
      <c r="D962" s="52" t="s">
        <v>3110</v>
      </c>
      <c r="E962" s="66" t="s">
        <v>75</v>
      </c>
      <c r="F962" s="54" t="s">
        <v>3788</v>
      </c>
      <c r="G962" s="54" t="s">
        <v>1372</v>
      </c>
      <c r="H962" s="56">
        <v>44078</v>
      </c>
      <c r="I962" s="56">
        <v>44624</v>
      </c>
      <c r="J962" s="57" t="str">
        <f>IF(Ugovori_OPULJP3[[#This Row],[DATUM ZAVRŠETKA OPERACIJE]]&gt;DATE(2024,12,31),"u provedbi","završen")</f>
        <v>završen</v>
      </c>
      <c r="K962" s="55" t="s">
        <v>103</v>
      </c>
      <c r="L962" s="55" t="s">
        <v>103</v>
      </c>
      <c r="M962" s="58">
        <v>0.85</v>
      </c>
      <c r="N962" s="58">
        <v>0.15</v>
      </c>
      <c r="O962" s="59">
        <f>Ugovori_OPULJP3[[#This Row],[Bespovratna sredstva - Ukupno (EU+Nac) HRK
= Ukupna ugovorena vrijednost bespovratnih sredstava]]*Ugovori_OPULJP3[[#This Row],[EU STOPA SUFINANCIRANJA %
EU CO-FINANCING RATE %]]</f>
        <v>1178057.5</v>
      </c>
      <c r="P962" s="60">
        <f>Ugovori_OPULJP3[[#This Row],[Bespovratna sredstva - EU dio - HRK]]/7.5345</f>
        <v>156355.09987391334</v>
      </c>
      <c r="Q962" s="59">
        <f>Ugovori_OPULJP3[[#This Row],[Bespovratna sredstva - Ukupno (EU+Nac) HRK
= Ukupna ugovorena vrijednost bespovratnih sredstava]]*Ugovori_OPULJP3[[#This Row],[STOPA NACIONALNOG SUFINANCIRANJA %]]</f>
        <v>207892.5</v>
      </c>
      <c r="R962" s="60">
        <f>Ugovori_OPULJP3[[#This Row],[Bespovratna sredstva - Nacionalni dio - HRK]]/7.5345</f>
        <v>27592.076448337644</v>
      </c>
      <c r="S962" s="59">
        <v>1385950</v>
      </c>
      <c r="T962" s="60">
        <f>Ugovori_OPULJP3[[#This Row],[Bespovratna sredstva - Ukupno (EU+Nac) HRK
= Ukupna ugovorena vrijednost bespovratnih sredstava]]/7.5345</f>
        <v>183947.17632225098</v>
      </c>
      <c r="U962" s="59">
        <v>0</v>
      </c>
      <c r="V962" s="60">
        <f>Ugovori_OPULJP3[[#This Row],[Javni doprinos korisnika - HRK]]/7.5345</f>
        <v>0</v>
      </c>
      <c r="W962" s="59">
        <v>0</v>
      </c>
      <c r="X962" s="60">
        <f>Ugovori_OPULJP3[[#This Row],[Privatni doprinos korisnika - HRK]]/7.5345</f>
        <v>0</v>
      </c>
      <c r="Y962" s="61">
        <v>1385950</v>
      </c>
      <c r="Z962" s="62">
        <f>Ugovori_OPULJP3[[#This Row],[UKUPNI PRIHVATLJIVI IZDACI
TOTAL ELIGIBLE EXPENDITURE
= Bespovratna sredstva ukupno + doprinos korisnika
= Ukupni prihvatljivi troškovi
= Ukupna ugovorena vrijednost projekta HRK]]/7.5345</f>
        <v>183947.17632225098</v>
      </c>
      <c r="AA962" s="53" t="s">
        <v>37</v>
      </c>
      <c r="AB962" s="53" t="s">
        <v>34</v>
      </c>
      <c r="AC962" s="79" t="s">
        <v>3789</v>
      </c>
      <c r="AD962" s="52" t="s">
        <v>746</v>
      </c>
    </row>
    <row r="963" spans="1:30" ht="51" customHeight="1" x14ac:dyDescent="0.2">
      <c r="A963" s="50" t="s">
        <v>3790</v>
      </c>
      <c r="B963" s="51" t="s">
        <v>742</v>
      </c>
      <c r="C963" s="52" t="s">
        <v>743</v>
      </c>
      <c r="D963" s="52" t="s">
        <v>3110</v>
      </c>
      <c r="E963" s="66" t="s">
        <v>75</v>
      </c>
      <c r="F963" s="54" t="s">
        <v>3791</v>
      </c>
      <c r="G963" s="54" t="s">
        <v>2656</v>
      </c>
      <c r="H963" s="56">
        <v>44134</v>
      </c>
      <c r="I963" s="56">
        <v>44591</v>
      </c>
      <c r="J963" s="57" t="str">
        <f>IF(Ugovori_OPULJP3[[#This Row],[DATUM ZAVRŠETKA OPERACIJE]]&gt;DATE(2024,12,31),"u provedbi","završen")</f>
        <v>završen</v>
      </c>
      <c r="K963" s="55" t="s">
        <v>248</v>
      </c>
      <c r="L963" s="55" t="s">
        <v>248</v>
      </c>
      <c r="M963" s="58">
        <v>0.85</v>
      </c>
      <c r="N963" s="58">
        <v>0.15</v>
      </c>
      <c r="O963" s="59">
        <f>Ugovori_OPULJP3[[#This Row],[Bespovratna sredstva - Ukupno (EU+Nac) HRK
= Ukupna ugovorena vrijednost bespovratnih sredstava]]*Ugovori_OPULJP3[[#This Row],[EU STOPA SUFINANCIRANJA %
EU CO-FINANCING RATE %]]</f>
        <v>1529532.5</v>
      </c>
      <c r="P963" s="60">
        <f>Ugovori_OPULJP3[[#This Row],[Bespovratna sredstva - EU dio - HRK]]/7.5345</f>
        <v>203003.84896144402</v>
      </c>
      <c r="Q963" s="59">
        <f>Ugovori_OPULJP3[[#This Row],[Bespovratna sredstva - Ukupno (EU+Nac) HRK
= Ukupna ugovorena vrijednost bespovratnih sredstava]]*Ugovori_OPULJP3[[#This Row],[STOPA NACIONALNOG SUFINANCIRANJA %]]</f>
        <v>269917.5</v>
      </c>
      <c r="R963" s="60">
        <f>Ugovori_OPULJP3[[#This Row],[Bespovratna sredstva - Nacionalni dio - HRK]]/7.5345</f>
        <v>35824.208640254823</v>
      </c>
      <c r="S963" s="59">
        <v>1799450</v>
      </c>
      <c r="T963" s="60">
        <f>Ugovori_OPULJP3[[#This Row],[Bespovratna sredstva - Ukupno (EU+Nac) HRK
= Ukupna ugovorena vrijednost bespovratnih sredstava]]/7.5345</f>
        <v>238828.05760169885</v>
      </c>
      <c r="U963" s="59">
        <v>0</v>
      </c>
      <c r="V963" s="60">
        <f>Ugovori_OPULJP3[[#This Row],[Javni doprinos korisnika - HRK]]/7.5345</f>
        <v>0</v>
      </c>
      <c r="W963" s="59">
        <v>0</v>
      </c>
      <c r="X963" s="60">
        <f>Ugovori_OPULJP3[[#This Row],[Privatni doprinos korisnika - HRK]]/7.5345</f>
        <v>0</v>
      </c>
      <c r="Y963" s="61">
        <v>1799450</v>
      </c>
      <c r="Z963" s="62">
        <f>Ugovori_OPULJP3[[#This Row],[UKUPNI PRIHVATLJIVI IZDACI
TOTAL ELIGIBLE EXPENDITURE
= Bespovratna sredstva ukupno + doprinos korisnika
= Ukupni prihvatljivi troškovi
= Ukupna ugovorena vrijednost projekta HRK]]/7.5345</f>
        <v>238828.05760169885</v>
      </c>
      <c r="AA963" s="53" t="s">
        <v>37</v>
      </c>
      <c r="AB963" s="53" t="s">
        <v>34</v>
      </c>
      <c r="AC963" s="52" t="s">
        <v>3789</v>
      </c>
      <c r="AD963" s="52" t="s">
        <v>746</v>
      </c>
    </row>
    <row r="964" spans="1:30" ht="51" customHeight="1" x14ac:dyDescent="0.2">
      <c r="A964" s="50" t="s">
        <v>3792</v>
      </c>
      <c r="B964" s="51" t="s">
        <v>742</v>
      </c>
      <c r="C964" s="52" t="s">
        <v>743</v>
      </c>
      <c r="D964" s="52" t="s">
        <v>3110</v>
      </c>
      <c r="E964" s="66" t="s">
        <v>75</v>
      </c>
      <c r="F964" s="54" t="s">
        <v>3793</v>
      </c>
      <c r="G964" s="54" t="s">
        <v>1379</v>
      </c>
      <c r="H964" s="56">
        <v>44078</v>
      </c>
      <c r="I964" s="56">
        <v>44534</v>
      </c>
      <c r="J964" s="57" t="str">
        <f>IF(Ugovori_OPULJP3[[#This Row],[DATUM ZAVRŠETKA OPERACIJE]]&gt;DATE(2024,12,31),"u provedbi","završen")</f>
        <v>završen</v>
      </c>
      <c r="K964" s="55" t="s">
        <v>593</v>
      </c>
      <c r="L964" s="55" t="s">
        <v>593</v>
      </c>
      <c r="M964" s="58">
        <v>0.85</v>
      </c>
      <c r="N964" s="58">
        <v>0.15</v>
      </c>
      <c r="O964" s="59">
        <f>Ugovori_OPULJP3[[#This Row],[Bespovratna sredstva - Ukupno (EU+Nac) HRK
= Ukupna ugovorena vrijednost bespovratnih sredstava]]*Ugovori_OPULJP3[[#This Row],[EU STOPA SUFINANCIRANJA %
EU CO-FINANCING RATE %]]</f>
        <v>1592637.112</v>
      </c>
      <c r="P964" s="60">
        <f>Ugovori_OPULJP3[[#This Row],[Bespovratna sredstva - EU dio - HRK]]/7.5345</f>
        <v>211379.27028999932</v>
      </c>
      <c r="Q964" s="59">
        <f>Ugovori_OPULJP3[[#This Row],[Bespovratna sredstva - Ukupno (EU+Nac) HRK
= Ukupna ugovorena vrijednost bespovratnih sredstava]]*Ugovori_OPULJP3[[#This Row],[STOPA NACIONALNOG SUFINANCIRANJA %]]</f>
        <v>281053.60800000001</v>
      </c>
      <c r="R964" s="60">
        <f>Ugovori_OPULJP3[[#This Row],[Bespovratna sredstva - Nacionalni dio - HRK]]/7.5345</f>
        <v>37302.224168823413</v>
      </c>
      <c r="S964" s="59">
        <v>1873690.72</v>
      </c>
      <c r="T964" s="60">
        <f>Ugovori_OPULJP3[[#This Row],[Bespovratna sredstva - Ukupno (EU+Nac) HRK
= Ukupna ugovorena vrijednost bespovratnih sredstava]]/7.5345</f>
        <v>248681.49445882274</v>
      </c>
      <c r="U964" s="59">
        <v>0</v>
      </c>
      <c r="V964" s="60">
        <f>Ugovori_OPULJP3[[#This Row],[Javni doprinos korisnika - HRK]]/7.5345</f>
        <v>0</v>
      </c>
      <c r="W964" s="59">
        <v>0</v>
      </c>
      <c r="X964" s="60">
        <f>Ugovori_OPULJP3[[#This Row],[Privatni doprinos korisnika - HRK]]/7.5345</f>
        <v>0</v>
      </c>
      <c r="Y964" s="61">
        <v>1873690.72</v>
      </c>
      <c r="Z964" s="62">
        <f>Ugovori_OPULJP3[[#This Row],[UKUPNI PRIHVATLJIVI IZDACI
TOTAL ELIGIBLE EXPENDITURE
= Bespovratna sredstva ukupno + doprinos korisnika
= Ukupni prihvatljivi troškovi
= Ukupna ugovorena vrijednost projekta HRK]]/7.5345</f>
        <v>248681.49445882274</v>
      </c>
      <c r="AA964" s="53" t="s">
        <v>37</v>
      </c>
      <c r="AB964" s="53" t="s">
        <v>34</v>
      </c>
      <c r="AC964" s="79" t="s">
        <v>3794</v>
      </c>
      <c r="AD964" s="52" t="s">
        <v>746</v>
      </c>
    </row>
    <row r="965" spans="1:30" ht="51" customHeight="1" x14ac:dyDescent="0.2">
      <c r="A965" s="50" t="s">
        <v>3795</v>
      </c>
      <c r="B965" s="51" t="s">
        <v>742</v>
      </c>
      <c r="C965" s="52" t="s">
        <v>743</v>
      </c>
      <c r="D965" s="52" t="s">
        <v>3110</v>
      </c>
      <c r="E965" s="66" t="s">
        <v>75</v>
      </c>
      <c r="F965" s="54" t="s">
        <v>3796</v>
      </c>
      <c r="G965" s="54" t="s">
        <v>1246</v>
      </c>
      <c r="H965" s="56">
        <v>44078</v>
      </c>
      <c r="I965" s="56">
        <v>44624</v>
      </c>
      <c r="J965" s="57" t="str">
        <f>IF(Ugovori_OPULJP3[[#This Row],[DATUM ZAVRŠETKA OPERACIJE]]&gt;DATE(2024,12,31),"u provedbi","završen")</f>
        <v>završen</v>
      </c>
      <c r="K965" s="55" t="s">
        <v>103</v>
      </c>
      <c r="L965" s="55" t="s">
        <v>103</v>
      </c>
      <c r="M965" s="58">
        <v>0.85</v>
      </c>
      <c r="N965" s="58">
        <v>0.15</v>
      </c>
      <c r="O965" s="59">
        <f>Ugovori_OPULJP3[[#This Row],[Bespovratna sredstva - Ukupno (EU+Nac) HRK
= Ukupna ugovorena vrijednost bespovratnih sredstava]]*Ugovori_OPULJP3[[#This Row],[EU STOPA SUFINANCIRANJA %
EU CO-FINANCING RATE %]]</f>
        <v>1523595.25</v>
      </c>
      <c r="P965" s="60">
        <f>Ugovori_OPULJP3[[#This Row],[Bespovratna sredstva - EU dio - HRK]]/7.5345</f>
        <v>202215.84046718429</v>
      </c>
      <c r="Q965" s="59">
        <f>Ugovori_OPULJP3[[#This Row],[Bespovratna sredstva - Ukupno (EU+Nac) HRK
= Ukupna ugovorena vrijednost bespovratnih sredstava]]*Ugovori_OPULJP3[[#This Row],[STOPA NACIONALNOG SUFINANCIRANJA %]]</f>
        <v>268869.75</v>
      </c>
      <c r="R965" s="60">
        <f>Ugovori_OPULJP3[[#This Row],[Bespovratna sredstva - Nacionalni dio - HRK]]/7.5345</f>
        <v>35685.1483177384</v>
      </c>
      <c r="S965" s="59">
        <v>1792465</v>
      </c>
      <c r="T965" s="60">
        <f>Ugovori_OPULJP3[[#This Row],[Bespovratna sredstva - Ukupno (EU+Nac) HRK
= Ukupna ugovorena vrijednost bespovratnih sredstava]]/7.5345</f>
        <v>237900.98878492267</v>
      </c>
      <c r="U965" s="59">
        <v>0</v>
      </c>
      <c r="V965" s="60">
        <f>Ugovori_OPULJP3[[#This Row],[Javni doprinos korisnika - HRK]]/7.5345</f>
        <v>0</v>
      </c>
      <c r="W965" s="59">
        <v>0</v>
      </c>
      <c r="X965" s="60">
        <f>Ugovori_OPULJP3[[#This Row],[Privatni doprinos korisnika - HRK]]/7.5345</f>
        <v>0</v>
      </c>
      <c r="Y965" s="61">
        <v>1792465</v>
      </c>
      <c r="Z965" s="62">
        <f>Ugovori_OPULJP3[[#This Row],[UKUPNI PRIHVATLJIVI IZDACI
TOTAL ELIGIBLE EXPENDITURE
= Bespovratna sredstva ukupno + doprinos korisnika
= Ukupni prihvatljivi troškovi
= Ukupna ugovorena vrijednost projekta HRK]]/7.5345</f>
        <v>237900.98878492267</v>
      </c>
      <c r="AA965" s="53" t="s">
        <v>37</v>
      </c>
      <c r="AB965" s="53" t="s">
        <v>34</v>
      </c>
      <c r="AC965" s="79" t="s">
        <v>3797</v>
      </c>
      <c r="AD965" s="52" t="s">
        <v>746</v>
      </c>
    </row>
    <row r="966" spans="1:30" ht="51" customHeight="1" x14ac:dyDescent="0.2">
      <c r="A966" s="50" t="s">
        <v>3798</v>
      </c>
      <c r="B966" s="51" t="s">
        <v>742</v>
      </c>
      <c r="C966" s="52" t="s">
        <v>743</v>
      </c>
      <c r="D966" s="52" t="s">
        <v>3110</v>
      </c>
      <c r="E966" s="66" t="s">
        <v>75</v>
      </c>
      <c r="F966" s="54" t="s">
        <v>3799</v>
      </c>
      <c r="G966" s="54" t="s">
        <v>2613</v>
      </c>
      <c r="H966" s="56">
        <v>44085</v>
      </c>
      <c r="I966" s="56">
        <v>44631</v>
      </c>
      <c r="J966" s="57" t="str">
        <f>IF(Ugovori_OPULJP3[[#This Row],[DATUM ZAVRŠETKA OPERACIJE]]&gt;DATE(2024,12,31),"u provedbi","završen")</f>
        <v>završen</v>
      </c>
      <c r="K966" s="55" t="s">
        <v>3800</v>
      </c>
      <c r="L966" s="55" t="s">
        <v>36</v>
      </c>
      <c r="M966" s="58">
        <v>0.85</v>
      </c>
      <c r="N966" s="58">
        <v>0.15</v>
      </c>
      <c r="O966" s="59">
        <f>Ugovori_OPULJP3[[#This Row],[Bespovratna sredstva - Ukupno (EU+Nac) HRK
= Ukupna ugovorena vrijednost bespovratnih sredstava]]*Ugovori_OPULJP3[[#This Row],[EU STOPA SUFINANCIRANJA %
EU CO-FINANCING RATE %]]</f>
        <v>742900</v>
      </c>
      <c r="P966" s="60">
        <f>Ugovori_OPULJP3[[#This Row],[Bespovratna sredstva - EU dio - HRK]]/7.5345</f>
        <v>98599.774371225692</v>
      </c>
      <c r="Q966" s="59">
        <f>Ugovori_OPULJP3[[#This Row],[Bespovratna sredstva - Ukupno (EU+Nac) HRK
= Ukupna ugovorena vrijednost bespovratnih sredstava]]*Ugovori_OPULJP3[[#This Row],[STOPA NACIONALNOG SUFINANCIRANJA %]]</f>
        <v>131100</v>
      </c>
      <c r="R966" s="60">
        <f>Ugovori_OPULJP3[[#This Row],[Bespovratna sredstva - Nacionalni dio - HRK]]/7.5345</f>
        <v>17399.960183157476</v>
      </c>
      <c r="S966" s="59">
        <v>874000</v>
      </c>
      <c r="T966" s="60">
        <f>Ugovori_OPULJP3[[#This Row],[Bespovratna sredstva - Ukupno (EU+Nac) HRK
= Ukupna ugovorena vrijednost bespovratnih sredstava]]/7.5345</f>
        <v>115999.73455438316</v>
      </c>
      <c r="U966" s="59">
        <v>0</v>
      </c>
      <c r="V966" s="60">
        <f>Ugovori_OPULJP3[[#This Row],[Javni doprinos korisnika - HRK]]/7.5345</f>
        <v>0</v>
      </c>
      <c r="W966" s="59">
        <v>0</v>
      </c>
      <c r="X966" s="60">
        <f>Ugovori_OPULJP3[[#This Row],[Privatni doprinos korisnika - HRK]]/7.5345</f>
        <v>0</v>
      </c>
      <c r="Y966" s="61">
        <v>874000</v>
      </c>
      <c r="Z966" s="62">
        <f>Ugovori_OPULJP3[[#This Row],[UKUPNI PRIHVATLJIVI IZDACI
TOTAL ELIGIBLE EXPENDITURE
= Bespovratna sredstva ukupno + doprinos korisnika
= Ukupni prihvatljivi troškovi
= Ukupna ugovorena vrijednost projekta HRK]]/7.5345</f>
        <v>115999.73455438316</v>
      </c>
      <c r="AA966" s="53" t="s">
        <v>37</v>
      </c>
      <c r="AB966" s="53" t="s">
        <v>34</v>
      </c>
      <c r="AC966" s="52" t="s">
        <v>3801</v>
      </c>
      <c r="AD966" s="52" t="s">
        <v>746</v>
      </c>
    </row>
    <row r="967" spans="1:30" ht="51" customHeight="1" x14ac:dyDescent="0.2">
      <c r="A967" s="50" t="s">
        <v>3802</v>
      </c>
      <c r="B967" s="51" t="s">
        <v>742</v>
      </c>
      <c r="C967" s="52" t="s">
        <v>743</v>
      </c>
      <c r="D967" s="52" t="s">
        <v>3110</v>
      </c>
      <c r="E967" s="66" t="s">
        <v>75</v>
      </c>
      <c r="F967" s="54" t="s">
        <v>3803</v>
      </c>
      <c r="G967" s="54" t="s">
        <v>3804</v>
      </c>
      <c r="H967" s="56">
        <v>44078</v>
      </c>
      <c r="I967" s="56">
        <v>44624</v>
      </c>
      <c r="J967" s="57" t="str">
        <f>IF(Ugovori_OPULJP3[[#This Row],[DATUM ZAVRŠETKA OPERACIJE]]&gt;DATE(2024,12,31),"u provedbi","završen")</f>
        <v>završen</v>
      </c>
      <c r="K967" s="55" t="s">
        <v>93</v>
      </c>
      <c r="L967" s="55" t="s">
        <v>93</v>
      </c>
      <c r="M967" s="58">
        <v>0.85</v>
      </c>
      <c r="N967" s="58">
        <v>0.15</v>
      </c>
      <c r="O967" s="59">
        <f>Ugovori_OPULJP3[[#This Row],[Bespovratna sredstva - Ukupno (EU+Nac) HRK
= Ukupna ugovorena vrijednost bespovratnih sredstava]]*Ugovori_OPULJP3[[#This Row],[EU STOPA SUFINANCIRANJA %
EU CO-FINANCING RATE %]]</f>
        <v>2306594</v>
      </c>
      <c r="P967" s="60">
        <f>Ugovori_OPULJP3[[#This Row],[Bespovratna sredstva - EU dio - HRK]]/7.5345</f>
        <v>306137.63355232595</v>
      </c>
      <c r="Q967" s="59">
        <f>Ugovori_OPULJP3[[#This Row],[Bespovratna sredstva - Ukupno (EU+Nac) HRK
= Ukupna ugovorena vrijednost bespovratnih sredstava]]*Ugovori_OPULJP3[[#This Row],[STOPA NACIONALNOG SUFINANCIRANJA %]]</f>
        <v>407046</v>
      </c>
      <c r="R967" s="60">
        <f>Ugovori_OPULJP3[[#This Row],[Bespovratna sredstva - Nacionalni dio - HRK]]/7.5345</f>
        <v>54024.28827393987</v>
      </c>
      <c r="S967" s="59">
        <v>2713640</v>
      </c>
      <c r="T967" s="60">
        <f>Ugovori_OPULJP3[[#This Row],[Bespovratna sredstva - Ukupno (EU+Nac) HRK
= Ukupna ugovorena vrijednost bespovratnih sredstava]]/7.5345</f>
        <v>360161.92182626581</v>
      </c>
      <c r="U967" s="59">
        <v>0</v>
      </c>
      <c r="V967" s="60">
        <f>Ugovori_OPULJP3[[#This Row],[Javni doprinos korisnika - HRK]]/7.5345</f>
        <v>0</v>
      </c>
      <c r="W967" s="59">
        <v>0</v>
      </c>
      <c r="X967" s="60">
        <f>Ugovori_OPULJP3[[#This Row],[Privatni doprinos korisnika - HRK]]/7.5345</f>
        <v>0</v>
      </c>
      <c r="Y967" s="61">
        <v>2713640</v>
      </c>
      <c r="Z967" s="62">
        <f>Ugovori_OPULJP3[[#This Row],[UKUPNI PRIHVATLJIVI IZDACI
TOTAL ELIGIBLE EXPENDITURE
= Bespovratna sredstva ukupno + doprinos korisnika
= Ukupni prihvatljivi troškovi
= Ukupna ugovorena vrijednost projekta HRK]]/7.5345</f>
        <v>360161.92182626581</v>
      </c>
      <c r="AA967" s="53" t="s">
        <v>37</v>
      </c>
      <c r="AB967" s="53" t="s">
        <v>34</v>
      </c>
      <c r="AC967" s="79" t="s">
        <v>3805</v>
      </c>
      <c r="AD967" s="52" t="s">
        <v>746</v>
      </c>
    </row>
    <row r="968" spans="1:30" ht="51" customHeight="1" x14ac:dyDescent="0.2">
      <c r="A968" s="50" t="s">
        <v>3806</v>
      </c>
      <c r="B968" s="51" t="s">
        <v>742</v>
      </c>
      <c r="C968" s="52" t="s">
        <v>743</v>
      </c>
      <c r="D968" s="52" t="s">
        <v>3110</v>
      </c>
      <c r="E968" s="66" t="s">
        <v>75</v>
      </c>
      <c r="F968" s="54" t="s">
        <v>3807</v>
      </c>
      <c r="G968" s="54" t="s">
        <v>176</v>
      </c>
      <c r="H968" s="56">
        <v>44130</v>
      </c>
      <c r="I968" s="56">
        <v>44677</v>
      </c>
      <c r="J968" s="57" t="str">
        <f>IF(Ugovori_OPULJP3[[#This Row],[DATUM ZAVRŠETKA OPERACIJE]]&gt;DATE(2024,12,31),"u provedbi","završen")</f>
        <v>završen</v>
      </c>
      <c r="K968" s="55" t="s">
        <v>36</v>
      </c>
      <c r="L968" s="55" t="s">
        <v>36</v>
      </c>
      <c r="M968" s="58">
        <v>0.85</v>
      </c>
      <c r="N968" s="58">
        <v>0.15</v>
      </c>
      <c r="O968" s="59">
        <f>Ugovori_OPULJP3[[#This Row],[Bespovratna sredstva - Ukupno (EU+Nac) HRK
= Ukupna ugovorena vrijednost bespovratnih sredstava]]*Ugovori_OPULJP3[[#This Row],[EU STOPA SUFINANCIRANJA %
EU CO-FINANCING RATE %]]</f>
        <v>236808.24899999998</v>
      </c>
      <c r="P968" s="60">
        <f>Ugovori_OPULJP3[[#This Row],[Bespovratna sredstva - EU dio - HRK]]/7.5345</f>
        <v>31429.855863030058</v>
      </c>
      <c r="Q968" s="59">
        <f>Ugovori_OPULJP3[[#This Row],[Bespovratna sredstva - Ukupno (EU+Nac) HRK
= Ukupna ugovorena vrijednost bespovratnih sredstava]]*Ugovori_OPULJP3[[#This Row],[STOPA NACIONALNOG SUFINANCIRANJA %]]</f>
        <v>41789.690999999999</v>
      </c>
      <c r="R968" s="60">
        <f>Ugovori_OPULJP3[[#This Row],[Bespovratna sredstva - Nacionalni dio - HRK]]/7.5345</f>
        <v>5546.4451522994223</v>
      </c>
      <c r="S968" s="59">
        <v>278597.94</v>
      </c>
      <c r="T968" s="60">
        <f>Ugovori_OPULJP3[[#This Row],[Bespovratna sredstva - Ukupno (EU+Nac) HRK
= Ukupna ugovorena vrijednost bespovratnih sredstava]]/7.5345</f>
        <v>36976.301015329482</v>
      </c>
      <c r="U968" s="59">
        <v>0</v>
      </c>
      <c r="V968" s="60">
        <f>Ugovori_OPULJP3[[#This Row],[Javni doprinos korisnika - HRK]]/7.5345</f>
        <v>0</v>
      </c>
      <c r="W968" s="59">
        <v>0</v>
      </c>
      <c r="X968" s="60">
        <f>Ugovori_OPULJP3[[#This Row],[Privatni doprinos korisnika - HRK]]/7.5345</f>
        <v>0</v>
      </c>
      <c r="Y968" s="61">
        <v>278597.94</v>
      </c>
      <c r="Z968" s="62">
        <f>Ugovori_OPULJP3[[#This Row],[UKUPNI PRIHVATLJIVI IZDACI
TOTAL ELIGIBLE EXPENDITURE
= Bespovratna sredstva ukupno + doprinos korisnika
= Ukupni prihvatljivi troškovi
= Ukupna ugovorena vrijednost projekta HRK]]/7.5345</f>
        <v>36976.301015329482</v>
      </c>
      <c r="AA968" s="53" t="s">
        <v>37</v>
      </c>
      <c r="AB968" s="53" t="s">
        <v>34</v>
      </c>
      <c r="AC968" s="52" t="s">
        <v>3808</v>
      </c>
      <c r="AD968" s="52" t="s">
        <v>746</v>
      </c>
    </row>
    <row r="969" spans="1:30" ht="51" customHeight="1" x14ac:dyDescent="0.2">
      <c r="A969" s="50" t="s">
        <v>3809</v>
      </c>
      <c r="B969" s="51" t="s">
        <v>742</v>
      </c>
      <c r="C969" s="52" t="s">
        <v>743</v>
      </c>
      <c r="D969" s="52" t="s">
        <v>3110</v>
      </c>
      <c r="E969" s="66" t="s">
        <v>75</v>
      </c>
      <c r="F969" s="54" t="s">
        <v>3810</v>
      </c>
      <c r="G969" s="54" t="s">
        <v>3811</v>
      </c>
      <c r="H969" s="56">
        <v>44078</v>
      </c>
      <c r="I969" s="56">
        <v>44624</v>
      </c>
      <c r="J969" s="57" t="str">
        <f>IF(Ugovori_OPULJP3[[#This Row],[DATUM ZAVRŠETKA OPERACIJE]]&gt;DATE(2024,12,31),"u provedbi","završen")</f>
        <v>završen</v>
      </c>
      <c r="K969" s="55" t="s">
        <v>172</v>
      </c>
      <c r="L969" s="55" t="s">
        <v>172</v>
      </c>
      <c r="M969" s="58">
        <v>0.85</v>
      </c>
      <c r="N969" s="58">
        <v>0.15</v>
      </c>
      <c r="O969" s="59">
        <f>Ugovori_OPULJP3[[#This Row],[Bespovratna sredstva - Ukupno (EU+Nac) HRK
= Ukupna ugovorena vrijednost bespovratnih sredstava]]*Ugovori_OPULJP3[[#This Row],[EU STOPA SUFINANCIRANJA %
EU CO-FINANCING RATE %]]</f>
        <v>767465</v>
      </c>
      <c r="P969" s="60">
        <f>Ugovori_OPULJP3[[#This Row],[Bespovratna sredstva - EU dio - HRK]]/7.5345</f>
        <v>101860.11015993098</v>
      </c>
      <c r="Q969" s="59">
        <f>Ugovori_OPULJP3[[#This Row],[Bespovratna sredstva - Ukupno (EU+Nac) HRK
= Ukupna ugovorena vrijednost bespovratnih sredstava]]*Ugovori_OPULJP3[[#This Row],[STOPA NACIONALNOG SUFINANCIRANJA %]]</f>
        <v>135435</v>
      </c>
      <c r="R969" s="60">
        <f>Ugovori_OPULJP3[[#This Row],[Bespovratna sredstva - Nacionalni dio - HRK]]/7.5345</f>
        <v>17975.31355763488</v>
      </c>
      <c r="S969" s="59">
        <v>902900</v>
      </c>
      <c r="T969" s="60">
        <f>Ugovori_OPULJP3[[#This Row],[Bespovratna sredstva - Ukupno (EU+Nac) HRK
= Ukupna ugovorena vrijednost bespovratnih sredstava]]/7.5345</f>
        <v>119835.42371756586</v>
      </c>
      <c r="U969" s="59">
        <v>0</v>
      </c>
      <c r="V969" s="60">
        <f>Ugovori_OPULJP3[[#This Row],[Javni doprinos korisnika - HRK]]/7.5345</f>
        <v>0</v>
      </c>
      <c r="W969" s="59">
        <v>0</v>
      </c>
      <c r="X969" s="60">
        <f>Ugovori_OPULJP3[[#This Row],[Privatni doprinos korisnika - HRK]]/7.5345</f>
        <v>0</v>
      </c>
      <c r="Y969" s="61">
        <v>902900</v>
      </c>
      <c r="Z969" s="62">
        <f>Ugovori_OPULJP3[[#This Row],[UKUPNI PRIHVATLJIVI IZDACI
TOTAL ELIGIBLE EXPENDITURE
= Bespovratna sredstva ukupno + doprinos korisnika
= Ukupni prihvatljivi troškovi
= Ukupna ugovorena vrijednost projekta HRK]]/7.5345</f>
        <v>119835.42371756586</v>
      </c>
      <c r="AA969" s="53" t="s">
        <v>37</v>
      </c>
      <c r="AB969" s="53" t="s">
        <v>34</v>
      </c>
      <c r="AC969" s="79" t="s">
        <v>3812</v>
      </c>
      <c r="AD969" s="52" t="s">
        <v>746</v>
      </c>
    </row>
    <row r="970" spans="1:30" ht="51" customHeight="1" x14ac:dyDescent="0.2">
      <c r="A970" s="50" t="s">
        <v>3813</v>
      </c>
      <c r="B970" s="51" t="s">
        <v>742</v>
      </c>
      <c r="C970" s="52" t="s">
        <v>743</v>
      </c>
      <c r="D970" s="52" t="s">
        <v>3110</v>
      </c>
      <c r="E970" s="66" t="s">
        <v>75</v>
      </c>
      <c r="F970" s="54" t="s">
        <v>3814</v>
      </c>
      <c r="G970" s="54" t="s">
        <v>3815</v>
      </c>
      <c r="H970" s="56">
        <v>44078</v>
      </c>
      <c r="I970" s="56">
        <v>44624</v>
      </c>
      <c r="J970" s="57" t="str">
        <f>IF(Ugovori_OPULJP3[[#This Row],[DATUM ZAVRŠETKA OPERACIJE]]&gt;DATE(2024,12,31),"u provedbi","završen")</f>
        <v>završen</v>
      </c>
      <c r="K970" s="55" t="s">
        <v>270</v>
      </c>
      <c r="L970" s="55" t="s">
        <v>270</v>
      </c>
      <c r="M970" s="58">
        <v>0.85</v>
      </c>
      <c r="N970" s="58">
        <v>0.15</v>
      </c>
      <c r="O970" s="59">
        <f>Ugovori_OPULJP3[[#This Row],[Bespovratna sredstva - Ukupno (EU+Nac) HRK
= Ukupna ugovorena vrijednost bespovratnih sredstava]]*Ugovori_OPULJP3[[#This Row],[EU STOPA SUFINANCIRANJA %
EU CO-FINANCING RATE %]]</f>
        <v>473616.49799999996</v>
      </c>
      <c r="P970" s="60">
        <f>Ugovori_OPULJP3[[#This Row],[Bespovratna sredstva - EU dio - HRK]]/7.5345</f>
        <v>62859.711726060115</v>
      </c>
      <c r="Q970" s="59">
        <f>Ugovori_OPULJP3[[#This Row],[Bespovratna sredstva - Ukupno (EU+Nac) HRK
= Ukupna ugovorena vrijednost bespovratnih sredstava]]*Ugovori_OPULJP3[[#This Row],[STOPA NACIONALNOG SUFINANCIRANJA %]]</f>
        <v>83579.381999999998</v>
      </c>
      <c r="R970" s="60">
        <f>Ugovori_OPULJP3[[#This Row],[Bespovratna sredstva - Nacionalni dio - HRK]]/7.5345</f>
        <v>11092.890304598845</v>
      </c>
      <c r="S970" s="59">
        <v>557195.88</v>
      </c>
      <c r="T970" s="60">
        <f>Ugovori_OPULJP3[[#This Row],[Bespovratna sredstva - Ukupno (EU+Nac) HRK
= Ukupna ugovorena vrijednost bespovratnih sredstava]]/7.5345</f>
        <v>73952.602030658963</v>
      </c>
      <c r="U970" s="59">
        <v>0</v>
      </c>
      <c r="V970" s="60">
        <f>Ugovori_OPULJP3[[#This Row],[Javni doprinos korisnika - HRK]]/7.5345</f>
        <v>0</v>
      </c>
      <c r="W970" s="59">
        <v>0</v>
      </c>
      <c r="X970" s="60">
        <f>Ugovori_OPULJP3[[#This Row],[Privatni doprinos korisnika - HRK]]/7.5345</f>
        <v>0</v>
      </c>
      <c r="Y970" s="61">
        <v>557195.88</v>
      </c>
      <c r="Z970" s="62">
        <f>Ugovori_OPULJP3[[#This Row],[UKUPNI PRIHVATLJIVI IZDACI
TOTAL ELIGIBLE EXPENDITURE
= Bespovratna sredstva ukupno + doprinos korisnika
= Ukupni prihvatljivi troškovi
= Ukupna ugovorena vrijednost projekta HRK]]/7.5345</f>
        <v>73952.602030658963</v>
      </c>
      <c r="AA970" s="53" t="s">
        <v>37</v>
      </c>
      <c r="AB970" s="53" t="s">
        <v>34</v>
      </c>
      <c r="AC970" s="79" t="s">
        <v>3816</v>
      </c>
      <c r="AD970" s="52" t="s">
        <v>746</v>
      </c>
    </row>
    <row r="971" spans="1:30" ht="51" customHeight="1" x14ac:dyDescent="0.2">
      <c r="A971" s="50" t="s">
        <v>3817</v>
      </c>
      <c r="B971" s="51" t="s">
        <v>742</v>
      </c>
      <c r="C971" s="52" t="s">
        <v>743</v>
      </c>
      <c r="D971" s="52" t="s">
        <v>3110</v>
      </c>
      <c r="E971" s="66" t="s">
        <v>75</v>
      </c>
      <c r="F971" s="54" t="s">
        <v>3818</v>
      </c>
      <c r="G971" s="71" t="s">
        <v>3819</v>
      </c>
      <c r="H971" s="56">
        <v>44099</v>
      </c>
      <c r="I971" s="56">
        <v>44586</v>
      </c>
      <c r="J971" s="57" t="str">
        <f>IF(Ugovori_OPULJP3[[#This Row],[DATUM ZAVRŠETKA OPERACIJE]]&gt;DATE(2024,12,31),"u provedbi","završen")</f>
        <v>završen</v>
      </c>
      <c r="K971" s="55" t="s">
        <v>248</v>
      </c>
      <c r="L971" s="55" t="s">
        <v>248</v>
      </c>
      <c r="M971" s="58">
        <v>0.85</v>
      </c>
      <c r="N971" s="58">
        <v>0.15</v>
      </c>
      <c r="O971" s="59">
        <f>Ugovori_OPULJP3[[#This Row],[Bespovratna sredstva - Ukupno (EU+Nac) HRK
= Ukupna ugovorena vrijednost bespovratnih sredstava]]*Ugovori_OPULJP3[[#This Row],[EU STOPA SUFINANCIRANJA %
EU CO-FINANCING RATE %]]</f>
        <v>1181670</v>
      </c>
      <c r="P971" s="60">
        <f>Ugovori_OPULJP3[[#This Row],[Bespovratna sredstva - EU dio - HRK]]/7.5345</f>
        <v>156834.56101931116</v>
      </c>
      <c r="Q971" s="59">
        <f>Ugovori_OPULJP3[[#This Row],[Bespovratna sredstva - Ukupno (EU+Nac) HRK
= Ukupna ugovorena vrijednost bespovratnih sredstava]]*Ugovori_OPULJP3[[#This Row],[STOPA NACIONALNOG SUFINANCIRANJA %]]</f>
        <v>208530</v>
      </c>
      <c r="R971" s="60">
        <f>Ugovori_OPULJP3[[#This Row],[Bespovratna sredstva - Nacionalni dio - HRK]]/7.5345</f>
        <v>27676.687238701968</v>
      </c>
      <c r="S971" s="59">
        <v>1390200</v>
      </c>
      <c r="T971" s="60">
        <f>Ugovori_OPULJP3[[#This Row],[Bespovratna sredstva - Ukupno (EU+Nac) HRK
= Ukupna ugovorena vrijednost bespovratnih sredstava]]/7.5345</f>
        <v>184511.24825801313</v>
      </c>
      <c r="U971" s="59">
        <v>0</v>
      </c>
      <c r="V971" s="60">
        <f>Ugovori_OPULJP3[[#This Row],[Javni doprinos korisnika - HRK]]/7.5345</f>
        <v>0</v>
      </c>
      <c r="W971" s="59">
        <v>0</v>
      </c>
      <c r="X971" s="60">
        <f>Ugovori_OPULJP3[[#This Row],[Privatni doprinos korisnika - HRK]]/7.5345</f>
        <v>0</v>
      </c>
      <c r="Y971" s="61">
        <v>1390200</v>
      </c>
      <c r="Z971" s="62">
        <f>Ugovori_OPULJP3[[#This Row],[UKUPNI PRIHVATLJIVI IZDACI
TOTAL ELIGIBLE EXPENDITURE
= Bespovratna sredstva ukupno + doprinos korisnika
= Ukupni prihvatljivi troškovi
= Ukupna ugovorena vrijednost projekta HRK]]/7.5345</f>
        <v>184511.24825801313</v>
      </c>
      <c r="AA971" s="53" t="s">
        <v>37</v>
      </c>
      <c r="AB971" s="53" t="s">
        <v>34</v>
      </c>
      <c r="AC971" s="52" t="s">
        <v>3820</v>
      </c>
      <c r="AD971" s="52" t="s">
        <v>746</v>
      </c>
    </row>
    <row r="972" spans="1:30" ht="51" customHeight="1" x14ac:dyDescent="0.2">
      <c r="A972" s="50" t="s">
        <v>3821</v>
      </c>
      <c r="B972" s="51" t="s">
        <v>742</v>
      </c>
      <c r="C972" s="52" t="s">
        <v>743</v>
      </c>
      <c r="D972" s="52" t="s">
        <v>3110</v>
      </c>
      <c r="E972" s="66" t="s">
        <v>75</v>
      </c>
      <c r="F972" s="54" t="s">
        <v>3822</v>
      </c>
      <c r="G972" s="54" t="s">
        <v>3823</v>
      </c>
      <c r="H972" s="56">
        <v>44109</v>
      </c>
      <c r="I972" s="56">
        <v>44656</v>
      </c>
      <c r="J972" s="57" t="str">
        <f>IF(Ugovori_OPULJP3[[#This Row],[DATUM ZAVRŠETKA OPERACIJE]]&gt;DATE(2024,12,31),"u provedbi","završen")</f>
        <v>završen</v>
      </c>
      <c r="K972" s="55" t="s">
        <v>98</v>
      </c>
      <c r="L972" s="55" t="s">
        <v>98</v>
      </c>
      <c r="M972" s="58">
        <v>0.85</v>
      </c>
      <c r="N972" s="58">
        <v>0.15</v>
      </c>
      <c r="O972" s="59">
        <f>Ugovori_OPULJP3[[#This Row],[Bespovratna sredstva - Ukupno (EU+Nac) HRK
= Ukupna ugovorena vrijednost bespovratnih sredstava]]*Ugovori_OPULJP3[[#This Row],[EU STOPA SUFINANCIRANJA %
EU CO-FINANCING RATE %]]</f>
        <v>788851</v>
      </c>
      <c r="P972" s="60">
        <f>Ugovori_OPULJP3[[#This Row],[Bespovratna sredstva - EU dio - HRK]]/7.5345</f>
        <v>104698.52014068617</v>
      </c>
      <c r="Q972" s="59">
        <f>Ugovori_OPULJP3[[#This Row],[Bespovratna sredstva - Ukupno (EU+Nac) HRK
= Ukupna ugovorena vrijednost bespovratnih sredstava]]*Ugovori_OPULJP3[[#This Row],[STOPA NACIONALNOG SUFINANCIRANJA %]]</f>
        <v>139209</v>
      </c>
      <c r="R972" s="60">
        <f>Ugovori_OPULJP3[[#This Row],[Bespovratna sredstva - Nacionalni dio - HRK]]/7.5345</f>
        <v>18476.209436591678</v>
      </c>
      <c r="S972" s="59">
        <v>928060</v>
      </c>
      <c r="T972" s="60">
        <f>Ugovori_OPULJP3[[#This Row],[Bespovratna sredstva - Ukupno (EU+Nac) HRK
= Ukupna ugovorena vrijednost bespovratnih sredstava]]/7.5345</f>
        <v>123174.72957727785</v>
      </c>
      <c r="U972" s="59">
        <v>0</v>
      </c>
      <c r="V972" s="60">
        <f>Ugovori_OPULJP3[[#This Row],[Javni doprinos korisnika - HRK]]/7.5345</f>
        <v>0</v>
      </c>
      <c r="W972" s="59">
        <v>0</v>
      </c>
      <c r="X972" s="60">
        <f>Ugovori_OPULJP3[[#This Row],[Privatni doprinos korisnika - HRK]]/7.5345</f>
        <v>0</v>
      </c>
      <c r="Y972" s="61">
        <v>928060</v>
      </c>
      <c r="Z972" s="62">
        <f>Ugovori_OPULJP3[[#This Row],[UKUPNI PRIHVATLJIVI IZDACI
TOTAL ELIGIBLE EXPENDITURE
= Bespovratna sredstva ukupno + doprinos korisnika
= Ukupni prihvatljivi troškovi
= Ukupna ugovorena vrijednost projekta HRK]]/7.5345</f>
        <v>123174.72957727785</v>
      </c>
      <c r="AA972" s="53" t="s">
        <v>37</v>
      </c>
      <c r="AB972" s="53" t="s">
        <v>34</v>
      </c>
      <c r="AC972" s="52" t="s">
        <v>3824</v>
      </c>
      <c r="AD972" s="52" t="s">
        <v>746</v>
      </c>
    </row>
    <row r="973" spans="1:30" ht="51" customHeight="1" x14ac:dyDescent="0.2">
      <c r="A973" s="50" t="s">
        <v>3825</v>
      </c>
      <c r="B973" s="51" t="s">
        <v>742</v>
      </c>
      <c r="C973" s="52" t="s">
        <v>743</v>
      </c>
      <c r="D973" s="52" t="s">
        <v>3110</v>
      </c>
      <c r="E973" s="66" t="s">
        <v>75</v>
      </c>
      <c r="F973" s="54" t="s">
        <v>3826</v>
      </c>
      <c r="G973" s="54" t="s">
        <v>3827</v>
      </c>
      <c r="H973" s="56">
        <v>44078</v>
      </c>
      <c r="I973" s="56">
        <v>44624</v>
      </c>
      <c r="J973" s="57" t="str">
        <f>IF(Ugovori_OPULJP3[[#This Row],[DATUM ZAVRŠETKA OPERACIJE]]&gt;DATE(2024,12,31),"u provedbi","završen")</f>
        <v>završen</v>
      </c>
      <c r="K973" s="55" t="s">
        <v>103</v>
      </c>
      <c r="L973" s="55" t="s">
        <v>103</v>
      </c>
      <c r="M973" s="58">
        <v>0.85</v>
      </c>
      <c r="N973" s="58">
        <v>0.15</v>
      </c>
      <c r="O973" s="59">
        <f>Ugovori_OPULJP3[[#This Row],[Bespovratna sredstva - Ukupno (EU+Nac) HRK
= Ukupna ugovorena vrijednost bespovratnih sredstava]]*Ugovori_OPULJP3[[#This Row],[EU STOPA SUFINANCIRANJA %
EU CO-FINANCING RATE %]]</f>
        <v>1973317.058</v>
      </c>
      <c r="P973" s="60">
        <f>Ugovori_OPULJP3[[#This Row],[Bespovratna sredstva - EU dio - HRK]]/7.5345</f>
        <v>261904.18183024751</v>
      </c>
      <c r="Q973" s="59">
        <f>Ugovori_OPULJP3[[#This Row],[Bespovratna sredstva - Ukupno (EU+Nac) HRK
= Ukupna ugovorena vrijednost bespovratnih sredstava]]*Ugovori_OPULJP3[[#This Row],[STOPA NACIONALNOG SUFINANCIRANJA %]]</f>
        <v>348232.42199999996</v>
      </c>
      <c r="R973" s="60">
        <f>Ugovori_OPULJP3[[#This Row],[Bespovratna sredstva - Nacionalni dio - HRK]]/7.5345</f>
        <v>46218.385028867204</v>
      </c>
      <c r="S973" s="59">
        <v>2321549.48</v>
      </c>
      <c r="T973" s="60">
        <f>Ugovori_OPULJP3[[#This Row],[Bespovratna sredstva - Ukupno (EU+Nac) HRK
= Ukupna ugovorena vrijednost bespovratnih sredstava]]/7.5345</f>
        <v>308122.56685911474</v>
      </c>
      <c r="U973" s="59">
        <v>0</v>
      </c>
      <c r="V973" s="60">
        <f>Ugovori_OPULJP3[[#This Row],[Javni doprinos korisnika - HRK]]/7.5345</f>
        <v>0</v>
      </c>
      <c r="W973" s="59">
        <v>0</v>
      </c>
      <c r="X973" s="60">
        <f>Ugovori_OPULJP3[[#This Row],[Privatni doprinos korisnika - HRK]]/7.5345</f>
        <v>0</v>
      </c>
      <c r="Y973" s="61">
        <v>2321549.48</v>
      </c>
      <c r="Z973" s="62">
        <f>Ugovori_OPULJP3[[#This Row],[UKUPNI PRIHVATLJIVI IZDACI
TOTAL ELIGIBLE EXPENDITURE
= Bespovratna sredstva ukupno + doprinos korisnika
= Ukupni prihvatljivi troškovi
= Ukupna ugovorena vrijednost projekta HRK]]/7.5345</f>
        <v>308122.56685911474</v>
      </c>
      <c r="AA973" s="53" t="s">
        <v>37</v>
      </c>
      <c r="AB973" s="53" t="s">
        <v>34</v>
      </c>
      <c r="AC973" s="79" t="s">
        <v>3828</v>
      </c>
      <c r="AD973" s="52" t="s">
        <v>746</v>
      </c>
    </row>
    <row r="974" spans="1:30" ht="51" customHeight="1" x14ac:dyDescent="0.2">
      <c r="A974" s="50" t="s">
        <v>3829</v>
      </c>
      <c r="B974" s="51" t="s">
        <v>742</v>
      </c>
      <c r="C974" s="52" t="s">
        <v>743</v>
      </c>
      <c r="D974" s="52" t="s">
        <v>3110</v>
      </c>
      <c r="E974" s="66" t="s">
        <v>75</v>
      </c>
      <c r="F974" s="54" t="s">
        <v>3830</v>
      </c>
      <c r="G974" s="54" t="s">
        <v>3831</v>
      </c>
      <c r="H974" s="56">
        <v>44104</v>
      </c>
      <c r="I974" s="56">
        <v>44530</v>
      </c>
      <c r="J974" s="57" t="str">
        <f>IF(Ugovori_OPULJP3[[#This Row],[DATUM ZAVRŠETKA OPERACIJE]]&gt;DATE(2024,12,31),"u provedbi","završen")</f>
        <v>završen</v>
      </c>
      <c r="K974" s="55" t="s">
        <v>83</v>
      </c>
      <c r="L974" s="55" t="s">
        <v>83</v>
      </c>
      <c r="M974" s="58">
        <v>0.85</v>
      </c>
      <c r="N974" s="58">
        <v>0.15</v>
      </c>
      <c r="O974" s="59">
        <f>Ugovori_OPULJP3[[#This Row],[Bespovratna sredstva - Ukupno (EU+Nac) HRK
= Ukupna ugovorena vrijednost bespovratnih sredstava]]*Ugovori_OPULJP3[[#This Row],[EU STOPA SUFINANCIRANJA %
EU CO-FINANCING RATE %]]</f>
        <v>854241.5</v>
      </c>
      <c r="P974" s="60">
        <f>Ugovori_OPULJP3[[#This Row],[Bespovratna sredstva - EU dio - HRK]]/7.5345</f>
        <v>113377.33094432278</v>
      </c>
      <c r="Q974" s="59">
        <f>Ugovori_OPULJP3[[#This Row],[Bespovratna sredstva - Ukupno (EU+Nac) HRK
= Ukupna ugovorena vrijednost bespovratnih sredstava]]*Ugovori_OPULJP3[[#This Row],[STOPA NACIONALNOG SUFINANCIRANJA %]]</f>
        <v>150748.5</v>
      </c>
      <c r="R974" s="60">
        <f>Ugovori_OPULJP3[[#This Row],[Bespovratna sredstva - Nacionalni dio - HRK]]/7.5345</f>
        <v>20007.764284292254</v>
      </c>
      <c r="S974" s="59">
        <v>1004990</v>
      </c>
      <c r="T974" s="60">
        <f>Ugovori_OPULJP3[[#This Row],[Bespovratna sredstva - Ukupno (EU+Nac) HRK
= Ukupna ugovorena vrijednost bespovratnih sredstava]]/7.5345</f>
        <v>133385.09522861504</v>
      </c>
      <c r="U974" s="59">
        <v>0</v>
      </c>
      <c r="V974" s="60">
        <f>Ugovori_OPULJP3[[#This Row],[Javni doprinos korisnika - HRK]]/7.5345</f>
        <v>0</v>
      </c>
      <c r="W974" s="59">
        <v>0</v>
      </c>
      <c r="X974" s="60">
        <f>Ugovori_OPULJP3[[#This Row],[Privatni doprinos korisnika - HRK]]/7.5345</f>
        <v>0</v>
      </c>
      <c r="Y974" s="61">
        <v>1004990</v>
      </c>
      <c r="Z974" s="62">
        <f>Ugovori_OPULJP3[[#This Row],[UKUPNI PRIHVATLJIVI IZDACI
TOTAL ELIGIBLE EXPENDITURE
= Bespovratna sredstva ukupno + doprinos korisnika
= Ukupni prihvatljivi troškovi
= Ukupna ugovorena vrijednost projekta HRK]]/7.5345</f>
        <v>133385.09522861504</v>
      </c>
      <c r="AA974" s="53" t="s">
        <v>37</v>
      </c>
      <c r="AB974" s="53" t="s">
        <v>34</v>
      </c>
      <c r="AC974" s="52" t="s">
        <v>3832</v>
      </c>
      <c r="AD974" s="52" t="s">
        <v>746</v>
      </c>
    </row>
    <row r="975" spans="1:30" ht="51" customHeight="1" x14ac:dyDescent="0.2">
      <c r="A975" s="50" t="s">
        <v>3833</v>
      </c>
      <c r="B975" s="51" t="s">
        <v>742</v>
      </c>
      <c r="C975" s="52" t="s">
        <v>743</v>
      </c>
      <c r="D975" s="52" t="s">
        <v>3110</v>
      </c>
      <c r="E975" s="66" t="s">
        <v>75</v>
      </c>
      <c r="F975" s="54" t="s">
        <v>3834</v>
      </c>
      <c r="G975" s="54" t="s">
        <v>3835</v>
      </c>
      <c r="H975" s="56">
        <v>44132</v>
      </c>
      <c r="I975" s="56">
        <v>44679</v>
      </c>
      <c r="J975" s="57" t="str">
        <f>IF(Ugovori_OPULJP3[[#This Row],[DATUM ZAVRŠETKA OPERACIJE]]&gt;DATE(2024,12,31),"u provedbi","završen")</f>
        <v>završen</v>
      </c>
      <c r="K975" s="55" t="s">
        <v>172</v>
      </c>
      <c r="L975" s="55" t="s">
        <v>172</v>
      </c>
      <c r="M975" s="58">
        <v>0.85</v>
      </c>
      <c r="N975" s="58">
        <v>0.15</v>
      </c>
      <c r="O975" s="59">
        <f>Ugovori_OPULJP3[[#This Row],[Bespovratna sredstva - Ukupno (EU+Nac) HRK
= Ukupna ugovorena vrijednost bespovratnih sredstava]]*Ugovori_OPULJP3[[#This Row],[EU STOPA SUFINANCIRANJA %
EU CO-FINANCING RATE %]]</f>
        <v>787397.5</v>
      </c>
      <c r="P975" s="60">
        <f>Ugovori_OPULJP3[[#This Row],[Bespovratna sredstva - EU dio - HRK]]/7.5345</f>
        <v>104505.60753865552</v>
      </c>
      <c r="Q975" s="59">
        <f>Ugovori_OPULJP3[[#This Row],[Bespovratna sredstva - Ukupno (EU+Nac) HRK
= Ukupna ugovorena vrijednost bespovratnih sredstava]]*Ugovori_OPULJP3[[#This Row],[STOPA NACIONALNOG SUFINANCIRANJA %]]</f>
        <v>138952.5</v>
      </c>
      <c r="R975" s="60">
        <f>Ugovori_OPULJP3[[#This Row],[Bespovratna sredstva - Nacionalni dio - HRK]]/7.5345</f>
        <v>18442.166036233324</v>
      </c>
      <c r="S975" s="59">
        <v>926350</v>
      </c>
      <c r="T975" s="60">
        <f>Ugovori_OPULJP3[[#This Row],[Bespovratna sredstva - Ukupno (EU+Nac) HRK
= Ukupna ugovorena vrijednost bespovratnih sredstava]]/7.5345</f>
        <v>122947.77357488884</v>
      </c>
      <c r="U975" s="59">
        <v>0</v>
      </c>
      <c r="V975" s="60">
        <f>Ugovori_OPULJP3[[#This Row],[Javni doprinos korisnika - HRK]]/7.5345</f>
        <v>0</v>
      </c>
      <c r="W975" s="59">
        <v>0</v>
      </c>
      <c r="X975" s="60">
        <f>Ugovori_OPULJP3[[#This Row],[Privatni doprinos korisnika - HRK]]/7.5345</f>
        <v>0</v>
      </c>
      <c r="Y975" s="61">
        <v>926350</v>
      </c>
      <c r="Z975" s="62">
        <f>Ugovori_OPULJP3[[#This Row],[UKUPNI PRIHVATLJIVI IZDACI
TOTAL ELIGIBLE EXPENDITURE
= Bespovratna sredstva ukupno + doprinos korisnika
= Ukupni prihvatljivi troškovi
= Ukupna ugovorena vrijednost projekta HRK]]/7.5345</f>
        <v>122947.77357488884</v>
      </c>
      <c r="AA975" s="53" t="s">
        <v>37</v>
      </c>
      <c r="AB975" s="53" t="s">
        <v>34</v>
      </c>
      <c r="AC975" s="52" t="s">
        <v>3836</v>
      </c>
      <c r="AD975" s="52" t="s">
        <v>746</v>
      </c>
    </row>
    <row r="976" spans="1:30" ht="51" customHeight="1" x14ac:dyDescent="0.2">
      <c r="A976" s="50" t="s">
        <v>3837</v>
      </c>
      <c r="B976" s="51" t="s">
        <v>742</v>
      </c>
      <c r="C976" s="52" t="s">
        <v>743</v>
      </c>
      <c r="D976" s="52" t="s">
        <v>3110</v>
      </c>
      <c r="E976" s="66" t="s">
        <v>75</v>
      </c>
      <c r="F976" s="54" t="s">
        <v>3838</v>
      </c>
      <c r="G976" s="54" t="s">
        <v>3839</v>
      </c>
      <c r="H976" s="56">
        <v>44078</v>
      </c>
      <c r="I976" s="56">
        <v>44624</v>
      </c>
      <c r="J976" s="57" t="str">
        <f>IF(Ugovori_OPULJP3[[#This Row],[DATUM ZAVRŠETKA OPERACIJE]]&gt;DATE(2024,12,31),"u provedbi","završen")</f>
        <v>završen</v>
      </c>
      <c r="K976" s="55" t="s">
        <v>129</v>
      </c>
      <c r="L976" s="55" t="s">
        <v>129</v>
      </c>
      <c r="M976" s="58">
        <v>0.85</v>
      </c>
      <c r="N976" s="58">
        <v>0.15</v>
      </c>
      <c r="O976" s="59">
        <f>Ugovori_OPULJP3[[#This Row],[Bespovratna sredstva - Ukupno (EU+Nac) HRK
= Ukupna ugovorena vrijednost bespovratnih sredstava]]*Ugovori_OPULJP3[[#This Row],[EU STOPA SUFINANCIRANJA %
EU CO-FINANCING RATE %]]</f>
        <v>1276836</v>
      </c>
      <c r="P976" s="60">
        <f>Ugovori_OPULJP3[[#This Row],[Bespovratna sredstva - EU dio - HRK]]/7.5345</f>
        <v>169465.25980489748</v>
      </c>
      <c r="Q976" s="59">
        <f>Ugovori_OPULJP3[[#This Row],[Bespovratna sredstva - Ukupno (EU+Nac) HRK
= Ukupna ugovorena vrijednost bespovratnih sredstava]]*Ugovori_OPULJP3[[#This Row],[STOPA NACIONALNOG SUFINANCIRANJA %]]</f>
        <v>225324</v>
      </c>
      <c r="R976" s="60">
        <f>Ugovori_OPULJP3[[#This Row],[Bespovratna sredstva - Nacionalni dio - HRK]]/7.5345</f>
        <v>29905.634083217199</v>
      </c>
      <c r="S976" s="59">
        <v>1502160</v>
      </c>
      <c r="T976" s="60">
        <f>Ugovori_OPULJP3[[#This Row],[Bespovratna sredstva - Ukupno (EU+Nac) HRK
= Ukupna ugovorena vrijednost bespovratnih sredstava]]/7.5345</f>
        <v>199370.89388811466</v>
      </c>
      <c r="U976" s="59">
        <v>0</v>
      </c>
      <c r="V976" s="60">
        <f>Ugovori_OPULJP3[[#This Row],[Javni doprinos korisnika - HRK]]/7.5345</f>
        <v>0</v>
      </c>
      <c r="W976" s="59">
        <v>0</v>
      </c>
      <c r="X976" s="60">
        <f>Ugovori_OPULJP3[[#This Row],[Privatni doprinos korisnika - HRK]]/7.5345</f>
        <v>0</v>
      </c>
      <c r="Y976" s="61">
        <v>1502160</v>
      </c>
      <c r="Z976" s="62">
        <f>Ugovori_OPULJP3[[#This Row],[UKUPNI PRIHVATLJIVI IZDACI
TOTAL ELIGIBLE EXPENDITURE
= Bespovratna sredstva ukupno + doprinos korisnika
= Ukupni prihvatljivi troškovi
= Ukupna ugovorena vrijednost projekta HRK]]/7.5345</f>
        <v>199370.89388811466</v>
      </c>
      <c r="AA976" s="53" t="s">
        <v>37</v>
      </c>
      <c r="AB976" s="53" t="s">
        <v>34</v>
      </c>
      <c r="AC976" s="79" t="s">
        <v>3840</v>
      </c>
      <c r="AD976" s="52" t="s">
        <v>746</v>
      </c>
    </row>
    <row r="977" spans="1:30" ht="51" customHeight="1" x14ac:dyDescent="0.2">
      <c r="A977" s="50" t="s">
        <v>3841</v>
      </c>
      <c r="B977" s="51" t="s">
        <v>742</v>
      </c>
      <c r="C977" s="52" t="s">
        <v>743</v>
      </c>
      <c r="D977" s="52" t="s">
        <v>3110</v>
      </c>
      <c r="E977" s="66" t="s">
        <v>75</v>
      </c>
      <c r="F977" s="54" t="s">
        <v>3318</v>
      </c>
      <c r="G977" s="54" t="s">
        <v>3842</v>
      </c>
      <c r="H977" s="56">
        <v>44091</v>
      </c>
      <c r="I977" s="56">
        <v>44637</v>
      </c>
      <c r="J977" s="57" t="str">
        <f>IF(Ugovori_OPULJP3[[#This Row],[DATUM ZAVRŠETKA OPERACIJE]]&gt;DATE(2024,12,31),"u provedbi","završen")</f>
        <v>završen</v>
      </c>
      <c r="K977" s="55" t="s">
        <v>83</v>
      </c>
      <c r="L977" s="55" t="s">
        <v>83</v>
      </c>
      <c r="M977" s="58">
        <v>0.85</v>
      </c>
      <c r="N977" s="58">
        <v>0.15</v>
      </c>
      <c r="O977" s="59">
        <f>Ugovori_OPULJP3[[#This Row],[Bespovratna sredstva - Ukupno (EU+Nac) HRK
= Ukupna ugovorena vrijednost bespovratnih sredstava]]*Ugovori_OPULJP3[[#This Row],[EU STOPA SUFINANCIRANJA %
EU CO-FINANCING RATE %]]</f>
        <v>1570587.5</v>
      </c>
      <c r="P977" s="60">
        <f>Ugovori_OPULJP3[[#This Row],[Bespovratna sredstva - EU dio - HRK]]/7.5345</f>
        <v>208452.78386090649</v>
      </c>
      <c r="Q977" s="59">
        <f>Ugovori_OPULJP3[[#This Row],[Bespovratna sredstva - Ukupno (EU+Nac) HRK
= Ukupna ugovorena vrijednost bespovratnih sredstava]]*Ugovori_OPULJP3[[#This Row],[STOPA NACIONALNOG SUFINANCIRANJA %]]</f>
        <v>277162.5</v>
      </c>
      <c r="R977" s="60">
        <f>Ugovori_OPULJP3[[#This Row],[Bespovratna sredstva - Nacionalni dio - HRK]]/7.5345</f>
        <v>36785.785387218792</v>
      </c>
      <c r="S977" s="59">
        <v>1847750</v>
      </c>
      <c r="T977" s="60">
        <f>Ugovori_OPULJP3[[#This Row],[Bespovratna sredstva - Ukupno (EU+Nac) HRK
= Ukupna ugovorena vrijednost bespovratnih sredstava]]/7.5345</f>
        <v>245238.56924812528</v>
      </c>
      <c r="U977" s="59">
        <v>0</v>
      </c>
      <c r="V977" s="60">
        <f>Ugovori_OPULJP3[[#This Row],[Javni doprinos korisnika - HRK]]/7.5345</f>
        <v>0</v>
      </c>
      <c r="W977" s="59">
        <v>0</v>
      </c>
      <c r="X977" s="60">
        <f>Ugovori_OPULJP3[[#This Row],[Privatni doprinos korisnika - HRK]]/7.5345</f>
        <v>0</v>
      </c>
      <c r="Y977" s="61">
        <v>1847750</v>
      </c>
      <c r="Z977" s="62">
        <f>Ugovori_OPULJP3[[#This Row],[UKUPNI PRIHVATLJIVI IZDACI
TOTAL ELIGIBLE EXPENDITURE
= Bespovratna sredstva ukupno + doprinos korisnika
= Ukupni prihvatljivi troškovi
= Ukupna ugovorena vrijednost projekta HRK]]/7.5345</f>
        <v>245238.56924812528</v>
      </c>
      <c r="AA977" s="53" t="s">
        <v>37</v>
      </c>
      <c r="AB977" s="53" t="s">
        <v>34</v>
      </c>
      <c r="AC977" s="52" t="s">
        <v>3843</v>
      </c>
      <c r="AD977" s="52" t="s">
        <v>746</v>
      </c>
    </row>
    <row r="978" spans="1:30" ht="51" customHeight="1" x14ac:dyDescent="0.2">
      <c r="A978" s="50" t="s">
        <v>3844</v>
      </c>
      <c r="B978" s="51" t="s">
        <v>742</v>
      </c>
      <c r="C978" s="52" t="s">
        <v>743</v>
      </c>
      <c r="D978" s="52" t="s">
        <v>3110</v>
      </c>
      <c r="E978" s="66" t="s">
        <v>75</v>
      </c>
      <c r="F978" s="54" t="s">
        <v>3845</v>
      </c>
      <c r="G978" s="54" t="s">
        <v>3846</v>
      </c>
      <c r="H978" s="56">
        <v>44078</v>
      </c>
      <c r="I978" s="56">
        <v>44596</v>
      </c>
      <c r="J978" s="57" t="str">
        <f>IF(Ugovori_OPULJP3[[#This Row],[DATUM ZAVRŠETKA OPERACIJE]]&gt;DATE(2024,12,31),"u provedbi","završen")</f>
        <v>završen</v>
      </c>
      <c r="K978" s="55" t="s">
        <v>93</v>
      </c>
      <c r="L978" s="55" t="s">
        <v>93</v>
      </c>
      <c r="M978" s="58">
        <v>0.85</v>
      </c>
      <c r="N978" s="58">
        <v>0.15</v>
      </c>
      <c r="O978" s="59">
        <f>Ugovori_OPULJP3[[#This Row],[Bespovratna sredstva - Ukupno (EU+Nac) HRK
= Ukupna ugovorena vrijednost bespovratnih sredstava]]*Ugovori_OPULJP3[[#This Row],[EU STOPA SUFINANCIRANJA %
EU CO-FINANCING RATE %]]</f>
        <v>1856825</v>
      </c>
      <c r="P978" s="60">
        <f>Ugovori_OPULJP3[[#This Row],[Bespovratna sredstva - EU dio - HRK]]/7.5345</f>
        <v>246443.02873448801</v>
      </c>
      <c r="Q978" s="59">
        <f>Ugovori_OPULJP3[[#This Row],[Bespovratna sredstva - Ukupno (EU+Nac) HRK
= Ukupna ugovorena vrijednost bespovratnih sredstava]]*Ugovori_OPULJP3[[#This Row],[STOPA NACIONALNOG SUFINANCIRANJA %]]</f>
        <v>327675</v>
      </c>
      <c r="R978" s="60">
        <f>Ugovori_OPULJP3[[#This Row],[Bespovratna sredstva - Nacionalni dio - HRK]]/7.5345</f>
        <v>43489.946247262589</v>
      </c>
      <c r="S978" s="59">
        <v>2184500</v>
      </c>
      <c r="T978" s="60">
        <f>Ugovori_OPULJP3[[#This Row],[Bespovratna sredstva - Ukupno (EU+Nac) HRK
= Ukupna ugovorena vrijednost bespovratnih sredstava]]/7.5345</f>
        <v>289932.97498175059</v>
      </c>
      <c r="U978" s="59">
        <v>0</v>
      </c>
      <c r="V978" s="60">
        <f>Ugovori_OPULJP3[[#This Row],[Javni doprinos korisnika - HRK]]/7.5345</f>
        <v>0</v>
      </c>
      <c r="W978" s="59">
        <v>0</v>
      </c>
      <c r="X978" s="60">
        <f>Ugovori_OPULJP3[[#This Row],[Privatni doprinos korisnika - HRK]]/7.5345</f>
        <v>0</v>
      </c>
      <c r="Y978" s="61">
        <v>2184500</v>
      </c>
      <c r="Z978" s="62">
        <f>Ugovori_OPULJP3[[#This Row],[UKUPNI PRIHVATLJIVI IZDACI
TOTAL ELIGIBLE EXPENDITURE
= Bespovratna sredstva ukupno + doprinos korisnika
= Ukupni prihvatljivi troškovi
= Ukupna ugovorena vrijednost projekta HRK]]/7.5345</f>
        <v>289932.97498175059</v>
      </c>
      <c r="AA978" s="53" t="s">
        <v>37</v>
      </c>
      <c r="AB978" s="53" t="s">
        <v>34</v>
      </c>
      <c r="AC978" s="79" t="s">
        <v>3847</v>
      </c>
      <c r="AD978" s="52" t="s">
        <v>746</v>
      </c>
    </row>
    <row r="979" spans="1:30" ht="51" customHeight="1" x14ac:dyDescent="0.2">
      <c r="A979" s="50" t="s">
        <v>3848</v>
      </c>
      <c r="B979" s="51" t="s">
        <v>742</v>
      </c>
      <c r="C979" s="52" t="s">
        <v>743</v>
      </c>
      <c r="D979" s="52" t="s">
        <v>3110</v>
      </c>
      <c r="E979" s="66" t="s">
        <v>75</v>
      </c>
      <c r="F979" s="80" t="s">
        <v>3849</v>
      </c>
      <c r="G979" s="80" t="s">
        <v>3850</v>
      </c>
      <c r="H979" s="56">
        <v>44078</v>
      </c>
      <c r="I979" s="56">
        <v>44624</v>
      </c>
      <c r="J979" s="57" t="str">
        <f>IF(Ugovori_OPULJP3[[#This Row],[DATUM ZAVRŠETKA OPERACIJE]]&gt;DATE(2024,12,31),"u provedbi","završen")</f>
        <v>završen</v>
      </c>
      <c r="K979" s="55" t="s">
        <v>270</v>
      </c>
      <c r="L979" s="55" t="s">
        <v>270</v>
      </c>
      <c r="M979" s="58">
        <v>0.85</v>
      </c>
      <c r="N979" s="58">
        <v>0.15</v>
      </c>
      <c r="O979" s="59">
        <f>Ugovori_OPULJP3[[#This Row],[Bespovratna sredstva - Ukupno (EU+Nac) HRK
= Ukupna ugovorena vrijednost bespovratnih sredstava]]*Ugovori_OPULJP3[[#This Row],[EU STOPA SUFINANCIRANJA %
EU CO-FINANCING RATE %]]</f>
        <v>788162.5</v>
      </c>
      <c r="P979" s="60">
        <f>Ugovori_OPULJP3[[#This Row],[Bespovratna sredstva - EU dio - HRK]]/7.5345</f>
        <v>104607.14048709271</v>
      </c>
      <c r="Q979" s="59">
        <f>Ugovori_OPULJP3[[#This Row],[Bespovratna sredstva - Ukupno (EU+Nac) HRK
= Ukupna ugovorena vrijednost bespovratnih sredstava]]*Ugovori_OPULJP3[[#This Row],[STOPA NACIONALNOG SUFINANCIRANJA %]]</f>
        <v>139087.5</v>
      </c>
      <c r="R979" s="60">
        <f>Ugovori_OPULJP3[[#This Row],[Bespovratna sredstva - Nacionalni dio - HRK]]/7.5345</f>
        <v>18460.083615369302</v>
      </c>
      <c r="S979" s="59">
        <v>927250</v>
      </c>
      <c r="T979" s="60">
        <f>Ugovori_OPULJP3[[#This Row],[Bespovratna sredstva - Ukupno (EU+Nac) HRK
= Ukupna ugovorena vrijednost bespovratnih sredstava]]/7.5345</f>
        <v>123067.224102462</v>
      </c>
      <c r="U979" s="59">
        <v>0</v>
      </c>
      <c r="V979" s="60">
        <f>Ugovori_OPULJP3[[#This Row],[Javni doprinos korisnika - HRK]]/7.5345</f>
        <v>0</v>
      </c>
      <c r="W979" s="59">
        <v>0</v>
      </c>
      <c r="X979" s="60">
        <f>Ugovori_OPULJP3[[#This Row],[Privatni doprinos korisnika - HRK]]/7.5345</f>
        <v>0</v>
      </c>
      <c r="Y979" s="61">
        <v>927250</v>
      </c>
      <c r="Z979" s="62">
        <f>Ugovori_OPULJP3[[#This Row],[UKUPNI PRIHVATLJIVI IZDACI
TOTAL ELIGIBLE EXPENDITURE
= Bespovratna sredstva ukupno + doprinos korisnika
= Ukupni prihvatljivi troškovi
= Ukupna ugovorena vrijednost projekta HRK]]/7.5345</f>
        <v>123067.224102462</v>
      </c>
      <c r="AA979" s="53" t="s">
        <v>37</v>
      </c>
      <c r="AB979" s="53" t="s">
        <v>34</v>
      </c>
      <c r="AC979" s="79" t="s">
        <v>3851</v>
      </c>
      <c r="AD979" s="52" t="s">
        <v>746</v>
      </c>
    </row>
    <row r="980" spans="1:30" ht="51" customHeight="1" x14ac:dyDescent="0.2">
      <c r="A980" s="50" t="s">
        <v>3852</v>
      </c>
      <c r="B980" s="51" t="s">
        <v>742</v>
      </c>
      <c r="C980" s="52" t="s">
        <v>743</v>
      </c>
      <c r="D980" s="52" t="s">
        <v>3110</v>
      </c>
      <c r="E980" s="66" t="s">
        <v>75</v>
      </c>
      <c r="F980" s="80" t="s">
        <v>3853</v>
      </c>
      <c r="G980" s="80" t="s">
        <v>1512</v>
      </c>
      <c r="H980" s="56">
        <v>44083</v>
      </c>
      <c r="I980" s="56">
        <v>44539</v>
      </c>
      <c r="J980" s="57" t="str">
        <f>IF(Ugovori_OPULJP3[[#This Row],[DATUM ZAVRŠETKA OPERACIJE]]&gt;DATE(2024,12,31),"u provedbi","završen")</f>
        <v>završen</v>
      </c>
      <c r="K980" s="55" t="s">
        <v>129</v>
      </c>
      <c r="L980" s="55" t="s">
        <v>129</v>
      </c>
      <c r="M980" s="58">
        <v>0.85</v>
      </c>
      <c r="N980" s="58">
        <v>0.15</v>
      </c>
      <c r="O980" s="59">
        <f>Ugovori_OPULJP3[[#This Row],[Bespovratna sredstva - Ukupno (EU+Nac) HRK
= Ukupna ugovorena vrijednost bespovratnih sredstava]]*Ugovori_OPULJP3[[#This Row],[EU STOPA SUFINANCIRANJA %
EU CO-FINANCING RATE %]]</f>
        <v>1114227.8125</v>
      </c>
      <c r="P980" s="60">
        <f>Ugovori_OPULJP3[[#This Row],[Bespovratna sredstva - EU dio - HRK]]/7.5345</f>
        <v>147883.44448868537</v>
      </c>
      <c r="Q980" s="59">
        <f>Ugovori_OPULJP3[[#This Row],[Bespovratna sredstva - Ukupno (EU+Nac) HRK
= Ukupna ugovorena vrijednost bespovratnih sredstava]]*Ugovori_OPULJP3[[#This Row],[STOPA NACIONALNOG SUFINANCIRANJA %]]</f>
        <v>196628.4375</v>
      </c>
      <c r="R980" s="60">
        <f>Ugovori_OPULJP3[[#This Row],[Bespovratna sredstva - Nacionalni dio - HRK]]/7.5345</f>
        <v>26097.078439179772</v>
      </c>
      <c r="S980" s="59">
        <v>1310856.25</v>
      </c>
      <c r="T980" s="60">
        <f>Ugovori_OPULJP3[[#This Row],[Bespovratna sredstva - Ukupno (EU+Nac) HRK
= Ukupna ugovorena vrijednost bespovratnih sredstava]]/7.5345</f>
        <v>173980.52292786515</v>
      </c>
      <c r="U980" s="59">
        <v>0</v>
      </c>
      <c r="V980" s="60">
        <f>Ugovori_OPULJP3[[#This Row],[Javni doprinos korisnika - HRK]]/7.5345</f>
        <v>0</v>
      </c>
      <c r="W980" s="59">
        <v>0</v>
      </c>
      <c r="X980" s="60">
        <f>Ugovori_OPULJP3[[#This Row],[Privatni doprinos korisnika - HRK]]/7.5345</f>
        <v>0</v>
      </c>
      <c r="Y980" s="61">
        <v>1310856.25</v>
      </c>
      <c r="Z980" s="62">
        <f>Ugovori_OPULJP3[[#This Row],[UKUPNI PRIHVATLJIVI IZDACI
TOTAL ELIGIBLE EXPENDITURE
= Bespovratna sredstva ukupno + doprinos korisnika
= Ukupni prihvatljivi troškovi
= Ukupna ugovorena vrijednost projekta HRK]]/7.5345</f>
        <v>173980.52292786515</v>
      </c>
      <c r="AA980" s="53" t="s">
        <v>37</v>
      </c>
      <c r="AB980" s="53" t="s">
        <v>34</v>
      </c>
      <c r="AC980" s="79" t="s">
        <v>3854</v>
      </c>
      <c r="AD980" s="52" t="s">
        <v>746</v>
      </c>
    </row>
    <row r="981" spans="1:30" ht="51" customHeight="1" x14ac:dyDescent="0.2">
      <c r="A981" s="50" t="s">
        <v>3855</v>
      </c>
      <c r="B981" s="51" t="s">
        <v>742</v>
      </c>
      <c r="C981" s="52" t="s">
        <v>743</v>
      </c>
      <c r="D981" s="52" t="s">
        <v>3110</v>
      </c>
      <c r="E981" s="66" t="s">
        <v>75</v>
      </c>
      <c r="F981" s="80" t="s">
        <v>3856</v>
      </c>
      <c r="G981" s="80" t="s">
        <v>1508</v>
      </c>
      <c r="H981" s="56">
        <v>44078</v>
      </c>
      <c r="I981" s="56">
        <v>44624</v>
      </c>
      <c r="J981" s="57" t="str">
        <f>IF(Ugovori_OPULJP3[[#This Row],[DATUM ZAVRŠETKA OPERACIJE]]&gt;DATE(2024,12,31),"u provedbi","završen")</f>
        <v>završen</v>
      </c>
      <c r="K981" s="55" t="s">
        <v>98</v>
      </c>
      <c r="L981" s="55" t="s">
        <v>98</v>
      </c>
      <c r="M981" s="58">
        <v>0.85</v>
      </c>
      <c r="N981" s="58">
        <v>0.15</v>
      </c>
      <c r="O981" s="59">
        <f>Ugovori_OPULJP3[[#This Row],[Bespovratna sredstva - Ukupno (EU+Nac) HRK
= Ukupna ugovorena vrijednost bespovratnih sredstava]]*Ugovori_OPULJP3[[#This Row],[EU STOPA SUFINANCIRANJA %
EU CO-FINANCING RATE %]]</f>
        <v>1022924</v>
      </c>
      <c r="P981" s="60">
        <f>Ugovori_OPULJP3[[#This Row],[Bespovratna sredstva - EU dio - HRK]]/7.5345</f>
        <v>135765.34607472294</v>
      </c>
      <c r="Q981" s="59">
        <f>Ugovori_OPULJP3[[#This Row],[Bespovratna sredstva - Ukupno (EU+Nac) HRK
= Ukupna ugovorena vrijednost bespovratnih sredstava]]*Ugovori_OPULJP3[[#This Row],[STOPA NACIONALNOG SUFINANCIRANJA %]]</f>
        <v>180516</v>
      </c>
      <c r="R981" s="60">
        <f>Ugovori_OPULJP3[[#This Row],[Bespovratna sredstva - Nacionalni dio - HRK]]/7.5345</f>
        <v>23958.590483774635</v>
      </c>
      <c r="S981" s="59">
        <v>1203440</v>
      </c>
      <c r="T981" s="60">
        <f>Ugovori_OPULJP3[[#This Row],[Bespovratna sredstva - Ukupno (EU+Nac) HRK
= Ukupna ugovorena vrijednost bespovratnih sredstava]]/7.5345</f>
        <v>159723.93655849757</v>
      </c>
      <c r="U981" s="59">
        <v>0</v>
      </c>
      <c r="V981" s="60">
        <f>Ugovori_OPULJP3[[#This Row],[Javni doprinos korisnika - HRK]]/7.5345</f>
        <v>0</v>
      </c>
      <c r="W981" s="59">
        <v>0</v>
      </c>
      <c r="X981" s="60">
        <f>Ugovori_OPULJP3[[#This Row],[Privatni doprinos korisnika - HRK]]/7.5345</f>
        <v>0</v>
      </c>
      <c r="Y981" s="61">
        <v>1203440</v>
      </c>
      <c r="Z981" s="62">
        <f>Ugovori_OPULJP3[[#This Row],[UKUPNI PRIHVATLJIVI IZDACI
TOTAL ELIGIBLE EXPENDITURE
= Bespovratna sredstva ukupno + doprinos korisnika
= Ukupni prihvatljivi troškovi
= Ukupna ugovorena vrijednost projekta HRK]]/7.5345</f>
        <v>159723.93655849757</v>
      </c>
      <c r="AA981" s="53" t="s">
        <v>37</v>
      </c>
      <c r="AB981" s="53" t="s">
        <v>34</v>
      </c>
      <c r="AC981" s="79" t="s">
        <v>3857</v>
      </c>
      <c r="AD981" s="52" t="s">
        <v>746</v>
      </c>
    </row>
    <row r="982" spans="1:30" ht="51" customHeight="1" x14ac:dyDescent="0.2">
      <c r="A982" s="50" t="s">
        <v>3858</v>
      </c>
      <c r="B982" s="51" t="s">
        <v>742</v>
      </c>
      <c r="C982" s="52" t="s">
        <v>743</v>
      </c>
      <c r="D982" s="52" t="s">
        <v>3110</v>
      </c>
      <c r="E982" s="66" t="s">
        <v>75</v>
      </c>
      <c r="F982" s="80" t="s">
        <v>3859</v>
      </c>
      <c r="G982" s="80" t="s">
        <v>3860</v>
      </c>
      <c r="H982" s="56">
        <v>44078</v>
      </c>
      <c r="I982" s="56">
        <v>44624</v>
      </c>
      <c r="J982" s="57" t="str">
        <f>IF(Ugovori_OPULJP3[[#This Row],[DATUM ZAVRŠETKA OPERACIJE]]&gt;DATE(2024,12,31),"u provedbi","završen")</f>
        <v>završen</v>
      </c>
      <c r="K982" s="55" t="s">
        <v>337</v>
      </c>
      <c r="L982" s="55" t="s">
        <v>337</v>
      </c>
      <c r="M982" s="58">
        <v>0.85</v>
      </c>
      <c r="N982" s="58">
        <v>0.15</v>
      </c>
      <c r="O982" s="59">
        <f>Ugovori_OPULJP3[[#This Row],[Bespovratna sredstva - Ukupno (EU+Nac) HRK
= Ukupna ugovorena vrijednost bespovratnih sredstava]]*Ugovori_OPULJP3[[#This Row],[EU STOPA SUFINANCIRANJA %
EU CO-FINANCING RATE %]]</f>
        <v>1184030.45</v>
      </c>
      <c r="P982" s="60">
        <f>Ugovori_OPULJP3[[#This Row],[Bespovratna sredstva - EU dio - HRK]]/7.5345</f>
        <v>157147.84657243345</v>
      </c>
      <c r="Q982" s="59">
        <f>Ugovori_OPULJP3[[#This Row],[Bespovratna sredstva - Ukupno (EU+Nac) HRK
= Ukupna ugovorena vrijednost bespovratnih sredstava]]*Ugovori_OPULJP3[[#This Row],[STOPA NACIONALNOG SUFINANCIRANJA %]]</f>
        <v>208946.55</v>
      </c>
      <c r="R982" s="60">
        <f>Ugovori_OPULJP3[[#This Row],[Bespovratna sredstva - Nacionalni dio - HRK]]/7.5345</f>
        <v>27731.972924547081</v>
      </c>
      <c r="S982" s="59">
        <v>1392977</v>
      </c>
      <c r="T982" s="60">
        <f>Ugovori_OPULJP3[[#This Row],[Bespovratna sredstva - Ukupno (EU+Nac) HRK
= Ukupna ugovorena vrijednost bespovratnih sredstava]]/7.5345</f>
        <v>184879.81949698055</v>
      </c>
      <c r="U982" s="59">
        <v>0</v>
      </c>
      <c r="V982" s="60">
        <f>Ugovori_OPULJP3[[#This Row],[Javni doprinos korisnika - HRK]]/7.5345</f>
        <v>0</v>
      </c>
      <c r="W982" s="59">
        <v>0</v>
      </c>
      <c r="X982" s="60">
        <f>Ugovori_OPULJP3[[#This Row],[Privatni doprinos korisnika - HRK]]/7.5345</f>
        <v>0</v>
      </c>
      <c r="Y982" s="61">
        <v>1392977</v>
      </c>
      <c r="Z982" s="62">
        <f>Ugovori_OPULJP3[[#This Row],[UKUPNI PRIHVATLJIVI IZDACI
TOTAL ELIGIBLE EXPENDITURE
= Bespovratna sredstva ukupno + doprinos korisnika
= Ukupni prihvatljivi troškovi
= Ukupna ugovorena vrijednost projekta HRK]]/7.5345</f>
        <v>184879.81949698055</v>
      </c>
      <c r="AA982" s="53" t="s">
        <v>37</v>
      </c>
      <c r="AB982" s="53" t="s">
        <v>34</v>
      </c>
      <c r="AC982" s="79" t="s">
        <v>3861</v>
      </c>
      <c r="AD982" s="52" t="s">
        <v>746</v>
      </c>
    </row>
    <row r="983" spans="1:30" ht="63.75" customHeight="1" x14ac:dyDescent="0.2">
      <c r="A983" s="50" t="s">
        <v>3862</v>
      </c>
      <c r="B983" s="51" t="s">
        <v>742</v>
      </c>
      <c r="C983" s="52" t="s">
        <v>743</v>
      </c>
      <c r="D983" s="52" t="s">
        <v>3110</v>
      </c>
      <c r="E983" s="66" t="s">
        <v>75</v>
      </c>
      <c r="F983" s="80" t="s">
        <v>3863</v>
      </c>
      <c r="G983" s="80" t="s">
        <v>1485</v>
      </c>
      <c r="H983" s="56">
        <v>44078</v>
      </c>
      <c r="I983" s="56">
        <v>44561</v>
      </c>
      <c r="J983" s="57" t="str">
        <f>IF(Ugovori_OPULJP3[[#This Row],[DATUM ZAVRŠETKA OPERACIJE]]&gt;DATE(2024,12,31),"u provedbi","završen")</f>
        <v>završen</v>
      </c>
      <c r="K983" s="55" t="s">
        <v>185</v>
      </c>
      <c r="L983" s="55" t="s">
        <v>185</v>
      </c>
      <c r="M983" s="58">
        <v>0.85</v>
      </c>
      <c r="N983" s="58">
        <v>0.15</v>
      </c>
      <c r="O983" s="59">
        <f>Ugovori_OPULJP3[[#This Row],[Bespovratna sredstva - Ukupno (EU+Nac) HRK
= Ukupna ugovorena vrijednost bespovratnih sredstava]]*Ugovori_OPULJP3[[#This Row],[EU STOPA SUFINANCIRANJA %
EU CO-FINANCING RATE %]]</f>
        <v>2973725</v>
      </c>
      <c r="P983" s="60">
        <f>Ugovori_OPULJP3[[#This Row],[Bespovratna sredstva - EU dio - HRK]]/7.5345</f>
        <v>394681.13345278386</v>
      </c>
      <c r="Q983" s="59">
        <f>Ugovori_OPULJP3[[#This Row],[Bespovratna sredstva - Ukupno (EU+Nac) HRK
= Ukupna ugovorena vrijednost bespovratnih sredstava]]*Ugovori_OPULJP3[[#This Row],[STOPA NACIONALNOG SUFINANCIRANJA %]]</f>
        <v>524775</v>
      </c>
      <c r="R983" s="60">
        <f>Ugovori_OPULJP3[[#This Row],[Bespovratna sredstva - Nacionalni dio - HRK]]/7.5345</f>
        <v>69649.611785785382</v>
      </c>
      <c r="S983" s="59">
        <v>3498500</v>
      </c>
      <c r="T983" s="60">
        <f>Ugovori_OPULJP3[[#This Row],[Bespovratna sredstva - Ukupno (EU+Nac) HRK
= Ukupna ugovorena vrijednost bespovratnih sredstava]]/7.5345</f>
        <v>464330.74523856922</v>
      </c>
      <c r="U983" s="59">
        <v>0</v>
      </c>
      <c r="V983" s="60">
        <f>Ugovori_OPULJP3[[#This Row],[Javni doprinos korisnika - HRK]]/7.5345</f>
        <v>0</v>
      </c>
      <c r="W983" s="59">
        <v>0</v>
      </c>
      <c r="X983" s="60">
        <f>Ugovori_OPULJP3[[#This Row],[Privatni doprinos korisnika - HRK]]/7.5345</f>
        <v>0</v>
      </c>
      <c r="Y983" s="61">
        <v>3498500</v>
      </c>
      <c r="Z983" s="62">
        <f>Ugovori_OPULJP3[[#This Row],[UKUPNI PRIHVATLJIVI IZDACI
TOTAL ELIGIBLE EXPENDITURE
= Bespovratna sredstva ukupno + doprinos korisnika
= Ukupni prihvatljivi troškovi
= Ukupna ugovorena vrijednost projekta HRK]]/7.5345</f>
        <v>464330.74523856922</v>
      </c>
      <c r="AA983" s="53" t="s">
        <v>37</v>
      </c>
      <c r="AB983" s="53" t="s">
        <v>34</v>
      </c>
      <c r="AC983" s="79" t="s">
        <v>3864</v>
      </c>
      <c r="AD983" s="52" t="s">
        <v>746</v>
      </c>
    </row>
    <row r="984" spans="1:30" ht="51" customHeight="1" x14ac:dyDescent="0.2">
      <c r="A984" s="50" t="s">
        <v>3865</v>
      </c>
      <c r="B984" s="51" t="s">
        <v>742</v>
      </c>
      <c r="C984" s="52" t="s">
        <v>743</v>
      </c>
      <c r="D984" s="52" t="s">
        <v>3110</v>
      </c>
      <c r="E984" s="66" t="s">
        <v>75</v>
      </c>
      <c r="F984" s="54" t="s">
        <v>3866</v>
      </c>
      <c r="G984" s="54" t="s">
        <v>3867</v>
      </c>
      <c r="H984" s="56">
        <v>44136</v>
      </c>
      <c r="I984" s="56">
        <v>44682</v>
      </c>
      <c r="J984" s="57" t="str">
        <f>IF(Ugovori_OPULJP3[[#This Row],[DATUM ZAVRŠETKA OPERACIJE]]&gt;DATE(2024,12,31),"u provedbi","završen")</f>
        <v>završen</v>
      </c>
      <c r="K984" s="55" t="s">
        <v>36</v>
      </c>
      <c r="L984" s="55" t="s">
        <v>36</v>
      </c>
      <c r="M984" s="58">
        <v>0.85</v>
      </c>
      <c r="N984" s="58">
        <v>0.15</v>
      </c>
      <c r="O984" s="59">
        <f>Ugovori_OPULJP3[[#This Row],[Bespovratna sredstva - Ukupno (EU+Nac) HRK
= Ukupna ugovorena vrijednost bespovratnih sredstava]]*Ugovori_OPULJP3[[#This Row],[EU STOPA SUFINANCIRANJA %
EU CO-FINANCING RATE %]]</f>
        <v>394680.41500000004</v>
      </c>
      <c r="P984" s="60">
        <f>Ugovori_OPULJP3[[#This Row],[Bespovratna sredstva - EU dio - HRK]]/7.5345</f>
        <v>52383.093105050102</v>
      </c>
      <c r="Q984" s="59">
        <f>Ugovori_OPULJP3[[#This Row],[Bespovratna sredstva - Ukupno (EU+Nac) HRK
= Ukupna ugovorena vrijednost bespovratnih sredstava]]*Ugovori_OPULJP3[[#This Row],[STOPA NACIONALNOG SUFINANCIRANJA %]]</f>
        <v>69649.485000000001</v>
      </c>
      <c r="R984" s="60">
        <f>Ugovori_OPULJP3[[#This Row],[Bespovratna sredstva - Nacionalni dio - HRK]]/7.5345</f>
        <v>9244.0752538323704</v>
      </c>
      <c r="S984" s="59">
        <v>464329.9</v>
      </c>
      <c r="T984" s="60">
        <f>Ugovori_OPULJP3[[#This Row],[Bespovratna sredstva - Ukupno (EU+Nac) HRK
= Ukupna ugovorena vrijednost bespovratnih sredstava]]/7.5345</f>
        <v>61627.168358882474</v>
      </c>
      <c r="U984" s="59">
        <v>0</v>
      </c>
      <c r="V984" s="60">
        <f>Ugovori_OPULJP3[[#This Row],[Javni doprinos korisnika - HRK]]/7.5345</f>
        <v>0</v>
      </c>
      <c r="W984" s="59">
        <v>0</v>
      </c>
      <c r="X984" s="60">
        <f>Ugovori_OPULJP3[[#This Row],[Privatni doprinos korisnika - HRK]]/7.5345</f>
        <v>0</v>
      </c>
      <c r="Y984" s="61">
        <v>464329.9</v>
      </c>
      <c r="Z984" s="62">
        <f>Ugovori_OPULJP3[[#This Row],[UKUPNI PRIHVATLJIVI IZDACI
TOTAL ELIGIBLE EXPENDITURE
= Bespovratna sredstva ukupno + doprinos korisnika
= Ukupni prihvatljivi troškovi
= Ukupna ugovorena vrijednost projekta HRK]]/7.5345</f>
        <v>61627.168358882474</v>
      </c>
      <c r="AA984" s="53" t="s">
        <v>37</v>
      </c>
      <c r="AB984" s="53" t="s">
        <v>34</v>
      </c>
      <c r="AC984" s="52" t="s">
        <v>3868</v>
      </c>
      <c r="AD984" s="52" t="s">
        <v>746</v>
      </c>
    </row>
    <row r="985" spans="1:30" ht="51" customHeight="1" x14ac:dyDescent="0.2">
      <c r="A985" s="50" t="s">
        <v>3869</v>
      </c>
      <c r="B985" s="51" t="s">
        <v>742</v>
      </c>
      <c r="C985" s="52" t="s">
        <v>743</v>
      </c>
      <c r="D985" s="52" t="s">
        <v>3110</v>
      </c>
      <c r="E985" s="66" t="s">
        <v>75</v>
      </c>
      <c r="F985" s="54" t="s">
        <v>3870</v>
      </c>
      <c r="G985" s="54" t="s">
        <v>3871</v>
      </c>
      <c r="H985" s="56">
        <v>44133</v>
      </c>
      <c r="I985" s="56">
        <v>44680</v>
      </c>
      <c r="J985" s="57" t="str">
        <f>IF(Ugovori_OPULJP3[[#This Row],[DATUM ZAVRŠETKA OPERACIJE]]&gt;DATE(2024,12,31),"u provedbi","završen")</f>
        <v>završen</v>
      </c>
      <c r="K985" s="55" t="s">
        <v>891</v>
      </c>
      <c r="L985" s="55" t="s">
        <v>36</v>
      </c>
      <c r="M985" s="58">
        <v>0.85</v>
      </c>
      <c r="N985" s="58">
        <v>0.15</v>
      </c>
      <c r="O985" s="59">
        <f>Ugovori_OPULJP3[[#This Row],[Bespovratna sredstva - Ukupno (EU+Nac) HRK
= Ukupna ugovorena vrijednost bespovratnih sredstava]]*Ugovori_OPULJP3[[#This Row],[EU STOPA SUFINANCIRANJA %
EU CO-FINANCING RATE %]]</f>
        <v>394680.41500000004</v>
      </c>
      <c r="P985" s="60">
        <f>Ugovori_OPULJP3[[#This Row],[Bespovratna sredstva - EU dio - HRK]]/7.5345</f>
        <v>52383.093105050102</v>
      </c>
      <c r="Q985" s="59">
        <f>Ugovori_OPULJP3[[#This Row],[Bespovratna sredstva - Ukupno (EU+Nac) HRK
= Ukupna ugovorena vrijednost bespovratnih sredstava]]*Ugovori_OPULJP3[[#This Row],[STOPA NACIONALNOG SUFINANCIRANJA %]]</f>
        <v>69649.485000000001</v>
      </c>
      <c r="R985" s="60">
        <f>Ugovori_OPULJP3[[#This Row],[Bespovratna sredstva - Nacionalni dio - HRK]]/7.5345</f>
        <v>9244.0752538323704</v>
      </c>
      <c r="S985" s="59">
        <v>464329.9</v>
      </c>
      <c r="T985" s="60">
        <f>Ugovori_OPULJP3[[#This Row],[Bespovratna sredstva - Ukupno (EU+Nac) HRK
= Ukupna ugovorena vrijednost bespovratnih sredstava]]/7.5345</f>
        <v>61627.168358882474</v>
      </c>
      <c r="U985" s="59">
        <v>0</v>
      </c>
      <c r="V985" s="60">
        <f>Ugovori_OPULJP3[[#This Row],[Javni doprinos korisnika - HRK]]/7.5345</f>
        <v>0</v>
      </c>
      <c r="W985" s="59">
        <v>0</v>
      </c>
      <c r="X985" s="60">
        <f>Ugovori_OPULJP3[[#This Row],[Privatni doprinos korisnika - HRK]]/7.5345</f>
        <v>0</v>
      </c>
      <c r="Y985" s="61">
        <v>464329.9</v>
      </c>
      <c r="Z985" s="62">
        <f>Ugovori_OPULJP3[[#This Row],[UKUPNI PRIHVATLJIVI IZDACI
TOTAL ELIGIBLE EXPENDITURE
= Bespovratna sredstva ukupno + doprinos korisnika
= Ukupni prihvatljivi troškovi
= Ukupna ugovorena vrijednost projekta HRK]]/7.5345</f>
        <v>61627.168358882474</v>
      </c>
      <c r="AA985" s="53" t="s">
        <v>37</v>
      </c>
      <c r="AB985" s="53" t="s">
        <v>34</v>
      </c>
      <c r="AC985" s="52" t="s">
        <v>3836</v>
      </c>
      <c r="AD985" s="52" t="s">
        <v>746</v>
      </c>
    </row>
    <row r="986" spans="1:30" ht="51" customHeight="1" x14ac:dyDescent="0.2">
      <c r="A986" s="50" t="s">
        <v>3872</v>
      </c>
      <c r="B986" s="51" t="s">
        <v>742</v>
      </c>
      <c r="C986" s="52" t="s">
        <v>743</v>
      </c>
      <c r="D986" s="52" t="s">
        <v>3110</v>
      </c>
      <c r="E986" s="66" t="s">
        <v>75</v>
      </c>
      <c r="F986" s="80" t="s">
        <v>3873</v>
      </c>
      <c r="G986" s="80" t="s">
        <v>3874</v>
      </c>
      <c r="H986" s="56">
        <v>44078</v>
      </c>
      <c r="I986" s="56">
        <v>44596</v>
      </c>
      <c r="J986" s="57" t="str">
        <f>IF(Ugovori_OPULJP3[[#This Row],[DATUM ZAVRŠETKA OPERACIJE]]&gt;DATE(2024,12,31),"u provedbi","završen")</f>
        <v>završen</v>
      </c>
      <c r="K986" s="55" t="s">
        <v>129</v>
      </c>
      <c r="L986" s="55" t="s">
        <v>129</v>
      </c>
      <c r="M986" s="58">
        <v>0.85</v>
      </c>
      <c r="N986" s="58">
        <v>0.15</v>
      </c>
      <c r="O986" s="59">
        <f>Ugovori_OPULJP3[[#This Row],[Bespovratna sredstva - Ukupno (EU+Nac) HRK
= Ukupna ugovorena vrijednost bespovratnih sredstava]]*Ugovori_OPULJP3[[#This Row],[EU STOPA SUFINANCIRANJA %
EU CO-FINANCING RATE %]]</f>
        <v>1542877.5</v>
      </c>
      <c r="P986" s="60">
        <f>Ugovori_OPULJP3[[#This Row],[Bespovratna sredstva - EU dio - HRK]]/7.5345</f>
        <v>204775.0348397372</v>
      </c>
      <c r="Q986" s="59">
        <f>Ugovori_OPULJP3[[#This Row],[Bespovratna sredstva - Ukupno (EU+Nac) HRK
= Ukupna ugovorena vrijednost bespovratnih sredstava]]*Ugovori_OPULJP3[[#This Row],[STOPA NACIONALNOG SUFINANCIRANJA %]]</f>
        <v>272272.5</v>
      </c>
      <c r="R986" s="60">
        <f>Ugovori_OPULJP3[[#This Row],[Bespovratna sredstva - Nacionalni dio - HRK]]/7.5345</f>
        <v>36136.77085407127</v>
      </c>
      <c r="S986" s="59">
        <v>1815150</v>
      </c>
      <c r="T986" s="60">
        <f>Ugovori_OPULJP3[[#This Row],[Bespovratna sredstva - Ukupno (EU+Nac) HRK
= Ukupna ugovorena vrijednost bespovratnih sredstava]]/7.5345</f>
        <v>240911.80569380848</v>
      </c>
      <c r="U986" s="59">
        <v>0</v>
      </c>
      <c r="V986" s="60">
        <f>Ugovori_OPULJP3[[#This Row],[Javni doprinos korisnika - HRK]]/7.5345</f>
        <v>0</v>
      </c>
      <c r="W986" s="59">
        <v>0</v>
      </c>
      <c r="X986" s="60">
        <f>Ugovori_OPULJP3[[#This Row],[Privatni doprinos korisnika - HRK]]/7.5345</f>
        <v>0</v>
      </c>
      <c r="Y986" s="61">
        <v>1815150</v>
      </c>
      <c r="Z986" s="62">
        <f>Ugovori_OPULJP3[[#This Row],[UKUPNI PRIHVATLJIVI IZDACI
TOTAL ELIGIBLE EXPENDITURE
= Bespovratna sredstva ukupno + doprinos korisnika
= Ukupni prihvatljivi troškovi
= Ukupna ugovorena vrijednost projekta HRK]]/7.5345</f>
        <v>240911.80569380848</v>
      </c>
      <c r="AA986" s="53" t="s">
        <v>37</v>
      </c>
      <c r="AB986" s="53" t="s">
        <v>34</v>
      </c>
      <c r="AC986" s="79" t="s">
        <v>3875</v>
      </c>
      <c r="AD986" s="52" t="s">
        <v>746</v>
      </c>
    </row>
    <row r="987" spans="1:30" ht="51" customHeight="1" x14ac:dyDescent="0.2">
      <c r="A987" s="50" t="s">
        <v>3876</v>
      </c>
      <c r="B987" s="51" t="s">
        <v>742</v>
      </c>
      <c r="C987" s="52" t="s">
        <v>743</v>
      </c>
      <c r="D987" s="52" t="s">
        <v>3110</v>
      </c>
      <c r="E987" s="66" t="s">
        <v>75</v>
      </c>
      <c r="F987" s="54" t="s">
        <v>3877</v>
      </c>
      <c r="G987" s="54" t="s">
        <v>652</v>
      </c>
      <c r="H987" s="56">
        <v>44091</v>
      </c>
      <c r="I987" s="56">
        <v>44637</v>
      </c>
      <c r="J987" s="57" t="str">
        <f>IF(Ugovori_OPULJP3[[#This Row],[DATUM ZAVRŠETKA OPERACIJE]]&gt;DATE(2024,12,31),"u provedbi","završen")</f>
        <v>završen</v>
      </c>
      <c r="K987" s="55" t="s">
        <v>83</v>
      </c>
      <c r="L987" s="55" t="s">
        <v>83</v>
      </c>
      <c r="M987" s="58">
        <v>0.85</v>
      </c>
      <c r="N987" s="58">
        <v>0.15</v>
      </c>
      <c r="O987" s="59">
        <f>Ugovori_OPULJP3[[#This Row],[Bespovratna sredstva - Ukupno (EU+Nac) HRK
= Ukupna ugovorena vrijednost bespovratnih sredstava]]*Ugovori_OPULJP3[[#This Row],[EU STOPA SUFINANCIRANJA %
EU CO-FINANCING RATE %]]</f>
        <v>1182520</v>
      </c>
      <c r="P987" s="60">
        <f>Ugovori_OPULJP3[[#This Row],[Bespovratna sredstva - EU dio - HRK]]/7.5345</f>
        <v>156947.3754064636</v>
      </c>
      <c r="Q987" s="59">
        <f>Ugovori_OPULJP3[[#This Row],[Bespovratna sredstva - Ukupno (EU+Nac) HRK
= Ukupna ugovorena vrijednost bespovratnih sredstava]]*Ugovori_OPULJP3[[#This Row],[STOPA NACIONALNOG SUFINANCIRANJA %]]</f>
        <v>208680</v>
      </c>
      <c r="R987" s="60">
        <f>Ugovori_OPULJP3[[#This Row],[Bespovratna sredstva - Nacionalni dio - HRK]]/7.5345</f>
        <v>27696.595659964165</v>
      </c>
      <c r="S987" s="59">
        <v>1391200</v>
      </c>
      <c r="T987" s="60">
        <f>Ugovori_OPULJP3[[#This Row],[Bespovratna sredstva - Ukupno (EU+Nac) HRK
= Ukupna ugovorena vrijednost bespovratnih sredstava]]/7.5345</f>
        <v>184643.97106642777</v>
      </c>
      <c r="U987" s="59">
        <v>0</v>
      </c>
      <c r="V987" s="60">
        <f>Ugovori_OPULJP3[[#This Row],[Javni doprinos korisnika - HRK]]/7.5345</f>
        <v>0</v>
      </c>
      <c r="W987" s="59">
        <v>0</v>
      </c>
      <c r="X987" s="60">
        <f>Ugovori_OPULJP3[[#This Row],[Privatni doprinos korisnika - HRK]]/7.5345</f>
        <v>0</v>
      </c>
      <c r="Y987" s="61">
        <v>1391200</v>
      </c>
      <c r="Z987" s="62">
        <f>Ugovori_OPULJP3[[#This Row],[UKUPNI PRIHVATLJIVI IZDACI
TOTAL ELIGIBLE EXPENDITURE
= Bespovratna sredstva ukupno + doprinos korisnika
= Ukupni prihvatljivi troškovi
= Ukupna ugovorena vrijednost projekta HRK]]/7.5345</f>
        <v>184643.97106642777</v>
      </c>
      <c r="AA987" s="53" t="s">
        <v>37</v>
      </c>
      <c r="AB987" s="53" t="s">
        <v>34</v>
      </c>
      <c r="AC987" s="52" t="s">
        <v>3878</v>
      </c>
      <c r="AD987" s="52" t="s">
        <v>746</v>
      </c>
    </row>
    <row r="988" spans="1:30" ht="51" customHeight="1" x14ac:dyDescent="0.2">
      <c r="A988" s="50" t="s">
        <v>3879</v>
      </c>
      <c r="B988" s="51" t="s">
        <v>742</v>
      </c>
      <c r="C988" s="52" t="s">
        <v>743</v>
      </c>
      <c r="D988" s="52" t="s">
        <v>3110</v>
      </c>
      <c r="E988" s="66" t="s">
        <v>75</v>
      </c>
      <c r="F988" s="80" t="s">
        <v>3880</v>
      </c>
      <c r="G988" s="54" t="s">
        <v>1481</v>
      </c>
      <c r="H988" s="56">
        <v>44078</v>
      </c>
      <c r="I988" s="56">
        <v>44624</v>
      </c>
      <c r="J988" s="57" t="str">
        <f>IF(Ugovori_OPULJP3[[#This Row],[DATUM ZAVRŠETKA OPERACIJE]]&gt;DATE(2024,12,31),"u provedbi","završen")</f>
        <v>završen</v>
      </c>
      <c r="K988" s="55" t="s">
        <v>103</v>
      </c>
      <c r="L988" s="55" t="s">
        <v>103</v>
      </c>
      <c r="M988" s="58">
        <v>0.85</v>
      </c>
      <c r="N988" s="58">
        <v>0.15</v>
      </c>
      <c r="O988" s="59">
        <f>Ugovori_OPULJP3[[#This Row],[Bespovratna sredstva - Ukupno (EU+Nac) HRK
= Ukupna ugovorena vrijednost bespovratnih sredstava]]*Ugovori_OPULJP3[[#This Row],[EU STOPA SUFINANCIRANJA %
EU CO-FINANCING RATE %]]</f>
        <v>1884705</v>
      </c>
      <c r="P988" s="60">
        <f>Ugovori_OPULJP3[[#This Row],[Bespovratna sredstva - EU dio - HRK]]/7.5345</f>
        <v>250143.34063308779</v>
      </c>
      <c r="Q988" s="59">
        <f>Ugovori_OPULJP3[[#This Row],[Bespovratna sredstva - Ukupno (EU+Nac) HRK
= Ukupna ugovorena vrijednost bespovratnih sredstava]]*Ugovori_OPULJP3[[#This Row],[STOPA NACIONALNOG SUFINANCIRANJA %]]</f>
        <v>332595</v>
      </c>
      <c r="R988" s="60">
        <f>Ugovori_OPULJP3[[#This Row],[Bespovratna sredstva - Nacionalni dio - HRK]]/7.5345</f>
        <v>44142.942464662548</v>
      </c>
      <c r="S988" s="59">
        <v>2217300</v>
      </c>
      <c r="T988" s="60">
        <f>Ugovori_OPULJP3[[#This Row],[Bespovratna sredstva - Ukupno (EU+Nac) HRK
= Ukupna ugovorena vrijednost bespovratnih sredstava]]/7.5345</f>
        <v>294286.28309775033</v>
      </c>
      <c r="U988" s="59">
        <v>0</v>
      </c>
      <c r="V988" s="60">
        <f>Ugovori_OPULJP3[[#This Row],[Javni doprinos korisnika - HRK]]/7.5345</f>
        <v>0</v>
      </c>
      <c r="W988" s="59">
        <v>0</v>
      </c>
      <c r="X988" s="60">
        <f>Ugovori_OPULJP3[[#This Row],[Privatni doprinos korisnika - HRK]]/7.5345</f>
        <v>0</v>
      </c>
      <c r="Y988" s="61">
        <v>2217300</v>
      </c>
      <c r="Z988" s="62">
        <f>Ugovori_OPULJP3[[#This Row],[UKUPNI PRIHVATLJIVI IZDACI
TOTAL ELIGIBLE EXPENDITURE
= Bespovratna sredstva ukupno + doprinos korisnika
= Ukupni prihvatljivi troškovi
= Ukupna ugovorena vrijednost projekta HRK]]/7.5345</f>
        <v>294286.28309775033</v>
      </c>
      <c r="AA988" s="53" t="s">
        <v>37</v>
      </c>
      <c r="AB988" s="53" t="s">
        <v>34</v>
      </c>
      <c r="AC988" s="79" t="s">
        <v>3881</v>
      </c>
      <c r="AD988" s="52" t="s">
        <v>746</v>
      </c>
    </row>
    <row r="989" spans="1:30" ht="51" customHeight="1" x14ac:dyDescent="0.2">
      <c r="A989" s="50" t="s">
        <v>3882</v>
      </c>
      <c r="B989" s="51" t="s">
        <v>742</v>
      </c>
      <c r="C989" s="52" t="s">
        <v>743</v>
      </c>
      <c r="D989" s="52" t="s">
        <v>3110</v>
      </c>
      <c r="E989" s="66" t="s">
        <v>75</v>
      </c>
      <c r="F989" s="80" t="s">
        <v>3883</v>
      </c>
      <c r="G989" s="54" t="s">
        <v>1473</v>
      </c>
      <c r="H989" s="56">
        <v>44078</v>
      </c>
      <c r="I989" s="56">
        <v>44624</v>
      </c>
      <c r="J989" s="57" t="str">
        <f>IF(Ugovori_OPULJP3[[#This Row],[DATUM ZAVRŠETKA OPERACIJE]]&gt;DATE(2024,12,31),"u provedbi","završen")</f>
        <v>završen</v>
      </c>
      <c r="K989" s="55" t="s">
        <v>93</v>
      </c>
      <c r="L989" s="55" t="s">
        <v>93</v>
      </c>
      <c r="M989" s="58">
        <v>0.85</v>
      </c>
      <c r="N989" s="58">
        <v>0.15</v>
      </c>
      <c r="O989" s="59">
        <f>Ugovori_OPULJP3[[#This Row],[Bespovratna sredstva - Ukupno (EU+Nac) HRK
= Ukupna ugovorena vrijednost bespovratnih sredstava]]*Ugovori_OPULJP3[[#This Row],[EU STOPA SUFINANCIRANJA %
EU CO-FINANCING RATE %]]</f>
        <v>4248334</v>
      </c>
      <c r="P989" s="60">
        <f>Ugovori_OPULJP3[[#This Row],[Bespovratna sredstva - EU dio - HRK]]/7.5345</f>
        <v>563850.81956334191</v>
      </c>
      <c r="Q989" s="59">
        <f>Ugovori_OPULJP3[[#This Row],[Bespovratna sredstva - Ukupno (EU+Nac) HRK
= Ukupna ugovorena vrijednost bespovratnih sredstava]]*Ugovori_OPULJP3[[#This Row],[STOPA NACIONALNOG SUFINANCIRANJA %]]</f>
        <v>749706</v>
      </c>
      <c r="R989" s="60">
        <f>Ugovori_OPULJP3[[#This Row],[Bespovratna sredstva - Nacionalni dio - HRK]]/7.5345</f>
        <v>99503.085805295632</v>
      </c>
      <c r="S989" s="59">
        <v>4998040</v>
      </c>
      <c r="T989" s="60">
        <f>Ugovori_OPULJP3[[#This Row],[Bespovratna sredstva - Ukupno (EU+Nac) HRK
= Ukupna ugovorena vrijednost bespovratnih sredstava]]/7.5345</f>
        <v>663353.90536863753</v>
      </c>
      <c r="U989" s="59">
        <v>0</v>
      </c>
      <c r="V989" s="60">
        <f>Ugovori_OPULJP3[[#This Row],[Javni doprinos korisnika - HRK]]/7.5345</f>
        <v>0</v>
      </c>
      <c r="W989" s="59">
        <v>0</v>
      </c>
      <c r="X989" s="60">
        <f>Ugovori_OPULJP3[[#This Row],[Privatni doprinos korisnika - HRK]]/7.5345</f>
        <v>0</v>
      </c>
      <c r="Y989" s="61">
        <v>4998040</v>
      </c>
      <c r="Z989" s="62">
        <f>Ugovori_OPULJP3[[#This Row],[UKUPNI PRIHVATLJIVI IZDACI
TOTAL ELIGIBLE EXPENDITURE
= Bespovratna sredstva ukupno + doprinos korisnika
= Ukupni prihvatljivi troškovi
= Ukupna ugovorena vrijednost projekta HRK]]/7.5345</f>
        <v>663353.90536863753</v>
      </c>
      <c r="AA989" s="53" t="s">
        <v>37</v>
      </c>
      <c r="AB989" s="53" t="s">
        <v>34</v>
      </c>
      <c r="AC989" s="79" t="s">
        <v>3884</v>
      </c>
      <c r="AD989" s="52" t="s">
        <v>746</v>
      </c>
    </row>
    <row r="990" spans="1:30" ht="51" customHeight="1" x14ac:dyDescent="0.2">
      <c r="A990" s="50" t="s">
        <v>3885</v>
      </c>
      <c r="B990" s="51" t="s">
        <v>742</v>
      </c>
      <c r="C990" s="52" t="s">
        <v>743</v>
      </c>
      <c r="D990" s="52" t="s">
        <v>3110</v>
      </c>
      <c r="E990" s="66" t="s">
        <v>75</v>
      </c>
      <c r="F990" s="54" t="s">
        <v>3886</v>
      </c>
      <c r="G990" s="54" t="s">
        <v>2636</v>
      </c>
      <c r="H990" s="56">
        <v>44095</v>
      </c>
      <c r="I990" s="56">
        <v>44641</v>
      </c>
      <c r="J990" s="57" t="str">
        <f>IF(Ugovori_OPULJP3[[#This Row],[DATUM ZAVRŠETKA OPERACIJE]]&gt;DATE(2024,12,31),"u provedbi","završen")</f>
        <v>završen</v>
      </c>
      <c r="K990" s="55" t="s">
        <v>83</v>
      </c>
      <c r="L990" s="55" t="s">
        <v>83</v>
      </c>
      <c r="M990" s="58">
        <v>0.85</v>
      </c>
      <c r="N990" s="58">
        <v>0.15</v>
      </c>
      <c r="O990" s="59">
        <f>Ugovori_OPULJP3[[#This Row],[Bespovratna sredstva - Ukupno (EU+Nac) HRK
= Ukupna ugovorena vrijednost bespovratnih sredstava]]*Ugovori_OPULJP3[[#This Row],[EU STOPA SUFINANCIRANJA %
EU CO-FINANCING RATE %]]</f>
        <v>394680.41500000004</v>
      </c>
      <c r="P990" s="60">
        <f>Ugovori_OPULJP3[[#This Row],[Bespovratna sredstva - EU dio - HRK]]/7.5345</f>
        <v>52383.093105050102</v>
      </c>
      <c r="Q990" s="59">
        <f>Ugovori_OPULJP3[[#This Row],[Bespovratna sredstva - Ukupno (EU+Nac) HRK
= Ukupna ugovorena vrijednost bespovratnih sredstava]]*Ugovori_OPULJP3[[#This Row],[STOPA NACIONALNOG SUFINANCIRANJA %]]</f>
        <v>69649.485000000001</v>
      </c>
      <c r="R990" s="60">
        <f>Ugovori_OPULJP3[[#This Row],[Bespovratna sredstva - Nacionalni dio - HRK]]/7.5345</f>
        <v>9244.0752538323704</v>
      </c>
      <c r="S990" s="59">
        <v>464329.9</v>
      </c>
      <c r="T990" s="60">
        <f>Ugovori_OPULJP3[[#This Row],[Bespovratna sredstva - Ukupno (EU+Nac) HRK
= Ukupna ugovorena vrijednost bespovratnih sredstava]]/7.5345</f>
        <v>61627.168358882474</v>
      </c>
      <c r="U990" s="59">
        <v>0</v>
      </c>
      <c r="V990" s="60">
        <f>Ugovori_OPULJP3[[#This Row],[Javni doprinos korisnika - HRK]]/7.5345</f>
        <v>0</v>
      </c>
      <c r="W990" s="59">
        <v>0</v>
      </c>
      <c r="X990" s="60">
        <f>Ugovori_OPULJP3[[#This Row],[Privatni doprinos korisnika - HRK]]/7.5345</f>
        <v>0</v>
      </c>
      <c r="Y990" s="61">
        <v>464329.9</v>
      </c>
      <c r="Z990" s="62">
        <f>Ugovori_OPULJP3[[#This Row],[UKUPNI PRIHVATLJIVI IZDACI
TOTAL ELIGIBLE EXPENDITURE
= Bespovratna sredstva ukupno + doprinos korisnika
= Ukupni prihvatljivi troškovi
= Ukupna ugovorena vrijednost projekta HRK]]/7.5345</f>
        <v>61627.168358882474</v>
      </c>
      <c r="AA990" s="53" t="s">
        <v>37</v>
      </c>
      <c r="AB990" s="53" t="s">
        <v>34</v>
      </c>
      <c r="AC990" s="52" t="s">
        <v>3887</v>
      </c>
      <c r="AD990" s="52" t="s">
        <v>746</v>
      </c>
    </row>
    <row r="991" spans="1:30" ht="51" customHeight="1" x14ac:dyDescent="0.2">
      <c r="A991" s="50" t="s">
        <v>3888</v>
      </c>
      <c r="B991" s="51" t="s">
        <v>742</v>
      </c>
      <c r="C991" s="52" t="s">
        <v>743</v>
      </c>
      <c r="D991" s="52" t="s">
        <v>3110</v>
      </c>
      <c r="E991" s="66" t="s">
        <v>75</v>
      </c>
      <c r="F991" s="54" t="s">
        <v>3889</v>
      </c>
      <c r="G991" s="54" t="s">
        <v>1281</v>
      </c>
      <c r="H991" s="56">
        <v>44130</v>
      </c>
      <c r="I991" s="56">
        <v>44770</v>
      </c>
      <c r="J991" s="57" t="str">
        <f>IF(Ugovori_OPULJP3[[#This Row],[DATUM ZAVRŠETKA OPERACIJE]]&gt;DATE(2024,12,31),"u provedbi","završen")</f>
        <v>završen</v>
      </c>
      <c r="K991" s="55" t="s">
        <v>210</v>
      </c>
      <c r="L991" s="55" t="s">
        <v>210</v>
      </c>
      <c r="M991" s="58">
        <v>0.85</v>
      </c>
      <c r="N991" s="58">
        <v>0.15</v>
      </c>
      <c r="O991" s="59">
        <f>Ugovori_OPULJP3[[#This Row],[Bespovratna sredstva - Ukupno (EU+Nac) HRK
= Ukupna ugovorena vrijednost bespovratnih sredstava]]*Ugovori_OPULJP3[[#This Row],[EU STOPA SUFINANCIRANJA %
EU CO-FINANCING RATE %]]</f>
        <v>2368015</v>
      </c>
      <c r="P991" s="60">
        <f>Ugovori_OPULJP3[[#This Row],[Bespovratna sredstva - EU dio - HRK]]/7.5345</f>
        <v>314289.60116796067</v>
      </c>
      <c r="Q991" s="59">
        <f>Ugovori_OPULJP3[[#This Row],[Bespovratna sredstva - Ukupno (EU+Nac) HRK
= Ukupna ugovorena vrijednost bespovratnih sredstava]]*Ugovori_OPULJP3[[#This Row],[STOPA NACIONALNOG SUFINANCIRANJA %]]</f>
        <v>417885</v>
      </c>
      <c r="R991" s="60">
        <f>Ugovori_OPULJP3[[#This Row],[Bespovratna sredstva - Nacionalni dio - HRK]]/7.5345</f>
        <v>55462.870794346003</v>
      </c>
      <c r="S991" s="59">
        <v>2785900</v>
      </c>
      <c r="T991" s="60">
        <f>Ugovori_OPULJP3[[#This Row],[Bespovratna sredstva - Ukupno (EU+Nac) HRK
= Ukupna ugovorena vrijednost bespovratnih sredstava]]/7.5345</f>
        <v>369752.47196230671</v>
      </c>
      <c r="U991" s="59">
        <v>0</v>
      </c>
      <c r="V991" s="60">
        <f>Ugovori_OPULJP3[[#This Row],[Javni doprinos korisnika - HRK]]/7.5345</f>
        <v>0</v>
      </c>
      <c r="W991" s="59">
        <v>0</v>
      </c>
      <c r="X991" s="60">
        <f>Ugovori_OPULJP3[[#This Row],[Privatni doprinos korisnika - HRK]]/7.5345</f>
        <v>0</v>
      </c>
      <c r="Y991" s="61">
        <v>2785900</v>
      </c>
      <c r="Z991" s="62">
        <f>Ugovori_OPULJP3[[#This Row],[UKUPNI PRIHVATLJIVI IZDACI
TOTAL ELIGIBLE EXPENDITURE
= Bespovratna sredstva ukupno + doprinos korisnika
= Ukupni prihvatljivi troškovi
= Ukupna ugovorena vrijednost projekta HRK]]/7.5345</f>
        <v>369752.47196230671</v>
      </c>
      <c r="AA991" s="53" t="s">
        <v>37</v>
      </c>
      <c r="AB991" s="53" t="s">
        <v>34</v>
      </c>
      <c r="AC991" s="52" t="s">
        <v>3890</v>
      </c>
      <c r="AD991" s="52" t="s">
        <v>746</v>
      </c>
    </row>
    <row r="992" spans="1:30" ht="51" customHeight="1" x14ac:dyDescent="0.2">
      <c r="A992" s="50" t="s">
        <v>3891</v>
      </c>
      <c r="B992" s="51" t="s">
        <v>742</v>
      </c>
      <c r="C992" s="52" t="s">
        <v>743</v>
      </c>
      <c r="D992" s="52" t="s">
        <v>3110</v>
      </c>
      <c r="E992" s="66" t="s">
        <v>75</v>
      </c>
      <c r="F992" s="80" t="s">
        <v>3892</v>
      </c>
      <c r="G992" s="80" t="s">
        <v>1182</v>
      </c>
      <c r="H992" s="56">
        <v>44078</v>
      </c>
      <c r="I992" s="56">
        <v>44624</v>
      </c>
      <c r="J992" s="57" t="str">
        <f>IF(Ugovori_OPULJP3[[#This Row],[DATUM ZAVRŠETKA OPERACIJE]]&gt;DATE(2024,12,31),"u provedbi","završen")</f>
        <v>završen</v>
      </c>
      <c r="K992" s="55" t="s">
        <v>210</v>
      </c>
      <c r="L992" s="55" t="s">
        <v>210</v>
      </c>
      <c r="M992" s="58">
        <v>0.85</v>
      </c>
      <c r="N992" s="58">
        <v>0.15</v>
      </c>
      <c r="O992" s="59">
        <f>Ugovori_OPULJP3[[#This Row],[Bespovratna sredstva - Ukupno (EU+Nac) HRK
= Ukupna ugovorena vrijednost bespovratnih sredstava]]*Ugovori_OPULJP3[[#This Row],[EU STOPA SUFINANCIRANJA %
EU CO-FINANCING RATE %]]</f>
        <v>2357815</v>
      </c>
      <c r="P992" s="60">
        <f>Ugovori_OPULJP3[[#This Row],[Bespovratna sredstva - EU dio - HRK]]/7.5345</f>
        <v>312935.82852213149</v>
      </c>
      <c r="Q992" s="59">
        <f>Ugovori_OPULJP3[[#This Row],[Bespovratna sredstva - Ukupno (EU+Nac) HRK
= Ukupna ugovorena vrijednost bespovratnih sredstava]]*Ugovori_OPULJP3[[#This Row],[STOPA NACIONALNOG SUFINANCIRANJA %]]</f>
        <v>416085</v>
      </c>
      <c r="R992" s="60">
        <f>Ugovori_OPULJP3[[#This Row],[Bespovratna sredstva - Nacionalni dio - HRK]]/7.5345</f>
        <v>55223.969739199681</v>
      </c>
      <c r="S992" s="59">
        <v>2773900</v>
      </c>
      <c r="T992" s="60">
        <f>Ugovori_OPULJP3[[#This Row],[Bespovratna sredstva - Ukupno (EU+Nac) HRK
= Ukupna ugovorena vrijednost bespovratnih sredstava]]/7.5345</f>
        <v>368159.79826133116</v>
      </c>
      <c r="U992" s="59">
        <v>0</v>
      </c>
      <c r="V992" s="60">
        <f>Ugovori_OPULJP3[[#This Row],[Javni doprinos korisnika - HRK]]/7.5345</f>
        <v>0</v>
      </c>
      <c r="W992" s="59">
        <v>0</v>
      </c>
      <c r="X992" s="60">
        <f>Ugovori_OPULJP3[[#This Row],[Privatni doprinos korisnika - HRK]]/7.5345</f>
        <v>0</v>
      </c>
      <c r="Y992" s="61">
        <v>2773900</v>
      </c>
      <c r="Z992" s="62">
        <f>Ugovori_OPULJP3[[#This Row],[UKUPNI PRIHVATLJIVI IZDACI
TOTAL ELIGIBLE EXPENDITURE
= Bespovratna sredstva ukupno + doprinos korisnika
= Ukupni prihvatljivi troškovi
= Ukupna ugovorena vrijednost projekta HRK]]/7.5345</f>
        <v>368159.79826133116</v>
      </c>
      <c r="AA992" s="53" t="s">
        <v>37</v>
      </c>
      <c r="AB992" s="53" t="s">
        <v>34</v>
      </c>
      <c r="AC992" s="79" t="s">
        <v>3893</v>
      </c>
      <c r="AD992" s="52" t="s">
        <v>746</v>
      </c>
    </row>
    <row r="993" spans="1:30" ht="51" customHeight="1" x14ac:dyDescent="0.2">
      <c r="A993" s="50" t="s">
        <v>3894</v>
      </c>
      <c r="B993" s="51" t="s">
        <v>742</v>
      </c>
      <c r="C993" s="52" t="s">
        <v>743</v>
      </c>
      <c r="D993" s="52" t="s">
        <v>3110</v>
      </c>
      <c r="E993" s="66" t="s">
        <v>75</v>
      </c>
      <c r="F993" s="54" t="s">
        <v>3895</v>
      </c>
      <c r="G993" s="54" t="s">
        <v>323</v>
      </c>
      <c r="H993" s="56">
        <v>44091</v>
      </c>
      <c r="I993" s="56">
        <v>44637</v>
      </c>
      <c r="J993" s="57" t="str">
        <f>IF(Ugovori_OPULJP3[[#This Row],[DATUM ZAVRŠETKA OPERACIJE]]&gt;DATE(2024,12,31),"u provedbi","završen")</f>
        <v>završen</v>
      </c>
      <c r="K993" s="55" t="s">
        <v>248</v>
      </c>
      <c r="L993" s="55" t="s">
        <v>248</v>
      </c>
      <c r="M993" s="58">
        <v>0.85</v>
      </c>
      <c r="N993" s="58">
        <v>0.15</v>
      </c>
      <c r="O993" s="59">
        <f>Ugovori_OPULJP3[[#This Row],[Bespovratna sredstva - Ukupno (EU+Nac) HRK
= Ukupna ugovorena vrijednost bespovratnih sredstava]]*Ugovori_OPULJP3[[#This Row],[EU STOPA SUFINANCIRANJA %
EU CO-FINANCING RATE %]]</f>
        <v>1973343</v>
      </c>
      <c r="P993" s="60">
        <f>Ugovori_OPULJP3[[#This Row],[Bespovratna sredstva - EU dio - HRK]]/7.5345</f>
        <v>261907.62492534341</v>
      </c>
      <c r="Q993" s="59">
        <f>Ugovori_OPULJP3[[#This Row],[Bespovratna sredstva - Ukupno (EU+Nac) HRK
= Ukupna ugovorena vrijednost bespovratnih sredstava]]*Ugovori_OPULJP3[[#This Row],[STOPA NACIONALNOG SUFINANCIRANJA %]]</f>
        <v>348237</v>
      </c>
      <c r="R993" s="60">
        <f>Ugovori_OPULJP3[[#This Row],[Bespovratna sredstva - Nacionalni dio - HRK]]/7.5345</f>
        <v>46218.992633884132</v>
      </c>
      <c r="S993" s="59">
        <v>2321580</v>
      </c>
      <c r="T993" s="60">
        <f>Ugovori_OPULJP3[[#This Row],[Bespovratna sredstva - Ukupno (EU+Nac) HRK
= Ukupna ugovorena vrijednost bespovratnih sredstava]]/7.5345</f>
        <v>308126.61755922751</v>
      </c>
      <c r="U993" s="59">
        <v>0</v>
      </c>
      <c r="V993" s="60">
        <f>Ugovori_OPULJP3[[#This Row],[Javni doprinos korisnika - HRK]]/7.5345</f>
        <v>0</v>
      </c>
      <c r="W993" s="59">
        <v>0</v>
      </c>
      <c r="X993" s="60">
        <f>Ugovori_OPULJP3[[#This Row],[Privatni doprinos korisnika - HRK]]/7.5345</f>
        <v>0</v>
      </c>
      <c r="Y993" s="61">
        <v>2321580</v>
      </c>
      <c r="Z993" s="62">
        <f>Ugovori_OPULJP3[[#This Row],[UKUPNI PRIHVATLJIVI IZDACI
TOTAL ELIGIBLE EXPENDITURE
= Bespovratna sredstva ukupno + doprinos korisnika
= Ukupni prihvatljivi troškovi
= Ukupna ugovorena vrijednost projekta HRK]]/7.5345</f>
        <v>308126.61755922751</v>
      </c>
      <c r="AA993" s="53" t="s">
        <v>37</v>
      </c>
      <c r="AB993" s="53" t="s">
        <v>34</v>
      </c>
      <c r="AC993" s="52" t="s">
        <v>3896</v>
      </c>
      <c r="AD993" s="52" t="s">
        <v>746</v>
      </c>
    </row>
    <row r="994" spans="1:30" ht="51" customHeight="1" x14ac:dyDescent="0.2">
      <c r="A994" s="70" t="s">
        <v>3897</v>
      </c>
      <c r="B994" s="64" t="s">
        <v>742</v>
      </c>
      <c r="C994" s="65" t="s">
        <v>743</v>
      </c>
      <c r="D994" s="52" t="s">
        <v>3110</v>
      </c>
      <c r="E994" s="66" t="s">
        <v>75</v>
      </c>
      <c r="F994" s="71" t="s">
        <v>3898</v>
      </c>
      <c r="G994" s="54" t="s">
        <v>1462</v>
      </c>
      <c r="H994" s="68">
        <v>44232</v>
      </c>
      <c r="I994" s="68">
        <v>44747</v>
      </c>
      <c r="J994" s="57" t="str">
        <f>IF(Ugovori_OPULJP3[[#This Row],[DATUM ZAVRŠETKA OPERACIJE]]&gt;DATE(2024,12,31),"u provedbi","završen")</f>
        <v>završen</v>
      </c>
      <c r="K994" s="67" t="s">
        <v>98</v>
      </c>
      <c r="L994" s="67" t="s">
        <v>98</v>
      </c>
      <c r="M994" s="58">
        <v>0.85</v>
      </c>
      <c r="N994" s="58">
        <v>0.15</v>
      </c>
      <c r="O994" s="59">
        <f>Ugovori_OPULJP3[[#This Row],[Bespovratna sredstva - Ukupno (EU+Nac) HRK
= Ukupna ugovorena vrijednost bespovratnih sredstava]]*Ugovori_OPULJP3[[#This Row],[EU STOPA SUFINANCIRANJA %
EU CO-FINANCING RATE %]]</f>
        <v>3216578.5</v>
      </c>
      <c r="P994" s="60">
        <f>Ugovori_OPULJP3[[#This Row],[Bespovratna sredstva - EU dio - HRK]]/7.5345</f>
        <v>426913.33200610522</v>
      </c>
      <c r="Q994" s="59">
        <f>Ugovori_OPULJP3[[#This Row],[Bespovratna sredstva - Ukupno (EU+Nac) HRK
= Ukupna ugovorena vrijednost bespovratnih sredstava]]*Ugovori_OPULJP3[[#This Row],[STOPA NACIONALNOG SUFINANCIRANJA %]]</f>
        <v>567631.5</v>
      </c>
      <c r="R994" s="60">
        <f>Ugovori_OPULJP3[[#This Row],[Bespovratna sredstva - Nacionalni dio - HRK]]/7.5345</f>
        <v>75337.646824606811</v>
      </c>
      <c r="S994" s="59">
        <v>3784210</v>
      </c>
      <c r="T994" s="60">
        <f>Ugovori_OPULJP3[[#This Row],[Bespovratna sredstva - Ukupno (EU+Nac) HRK
= Ukupna ugovorena vrijednost bespovratnih sredstava]]/7.5345</f>
        <v>502250.97883071203</v>
      </c>
      <c r="U994" s="59">
        <v>0</v>
      </c>
      <c r="V994" s="60">
        <f>Ugovori_OPULJP3[[#This Row],[Javni doprinos korisnika - HRK]]/7.5345</f>
        <v>0</v>
      </c>
      <c r="W994" s="59">
        <v>0</v>
      </c>
      <c r="X994" s="60">
        <f>Ugovori_OPULJP3[[#This Row],[Privatni doprinos korisnika - HRK]]/7.5345</f>
        <v>0</v>
      </c>
      <c r="Y994" s="61">
        <v>3784210</v>
      </c>
      <c r="Z994" s="62">
        <f>Ugovori_OPULJP3[[#This Row],[UKUPNI PRIHVATLJIVI IZDACI
TOTAL ELIGIBLE EXPENDITURE
= Bespovratna sredstva ukupno + doprinos korisnika
= Ukupni prihvatljivi troškovi
= Ukupna ugovorena vrijednost projekta HRK]]/7.5345</f>
        <v>502250.97883071203</v>
      </c>
      <c r="AA994" s="66" t="s">
        <v>37</v>
      </c>
      <c r="AB994" s="66" t="s">
        <v>34</v>
      </c>
      <c r="AC994" s="65" t="s">
        <v>3899</v>
      </c>
      <c r="AD994" s="65" t="s">
        <v>746</v>
      </c>
    </row>
    <row r="995" spans="1:30" ht="51" customHeight="1" x14ac:dyDescent="0.2">
      <c r="A995" s="50" t="s">
        <v>3900</v>
      </c>
      <c r="B995" s="51" t="s">
        <v>742</v>
      </c>
      <c r="C995" s="52" t="s">
        <v>743</v>
      </c>
      <c r="D995" s="52" t="s">
        <v>3110</v>
      </c>
      <c r="E995" s="66" t="s">
        <v>75</v>
      </c>
      <c r="F995" s="54" t="s">
        <v>3901</v>
      </c>
      <c r="G995" s="71" t="s">
        <v>3902</v>
      </c>
      <c r="H995" s="56">
        <v>44109</v>
      </c>
      <c r="I995" s="56">
        <v>44656</v>
      </c>
      <c r="J995" s="57" t="str">
        <f>IF(Ugovori_OPULJP3[[#This Row],[DATUM ZAVRŠETKA OPERACIJE]]&gt;DATE(2024,12,31),"u provedbi","završen")</f>
        <v>završen</v>
      </c>
      <c r="K995" s="55" t="s">
        <v>98</v>
      </c>
      <c r="L995" s="55" t="s">
        <v>98</v>
      </c>
      <c r="M995" s="58">
        <v>0.85</v>
      </c>
      <c r="N995" s="58">
        <v>0.15</v>
      </c>
      <c r="O995" s="59">
        <f>Ugovori_OPULJP3[[#This Row],[Bespovratna sredstva - Ukupno (EU+Nac) HRK
= Ukupna ugovorena vrijednost bespovratnih sredstava]]*Ugovori_OPULJP3[[#This Row],[EU STOPA SUFINANCIRANJA %
EU CO-FINANCING RATE %]]</f>
        <v>1143539</v>
      </c>
      <c r="P995" s="60">
        <f>Ugovori_OPULJP3[[#This Row],[Bespovratna sredstva - EU dio - HRK]]/7.5345</f>
        <v>151773.70761165305</v>
      </c>
      <c r="Q995" s="59">
        <f>Ugovori_OPULJP3[[#This Row],[Bespovratna sredstva - Ukupno (EU+Nac) HRK
= Ukupna ugovorena vrijednost bespovratnih sredstava]]*Ugovori_OPULJP3[[#This Row],[STOPA NACIONALNOG SUFINANCIRANJA %]]</f>
        <v>201801</v>
      </c>
      <c r="R995" s="60">
        <f>Ugovori_OPULJP3[[#This Row],[Bespovratna sredstva - Nacionalni dio - HRK]]/7.5345</f>
        <v>26783.595460879951</v>
      </c>
      <c r="S995" s="59">
        <v>1345340</v>
      </c>
      <c r="T995" s="60">
        <f>Ugovori_OPULJP3[[#This Row],[Bespovratna sredstva - Ukupno (EU+Nac) HRK
= Ukupna ugovorena vrijednost bespovratnih sredstava]]/7.5345</f>
        <v>178557.30307253302</v>
      </c>
      <c r="U995" s="59">
        <v>0</v>
      </c>
      <c r="V995" s="60">
        <f>Ugovori_OPULJP3[[#This Row],[Javni doprinos korisnika - HRK]]/7.5345</f>
        <v>0</v>
      </c>
      <c r="W995" s="59">
        <v>0</v>
      </c>
      <c r="X995" s="60">
        <f>Ugovori_OPULJP3[[#This Row],[Privatni doprinos korisnika - HRK]]/7.5345</f>
        <v>0</v>
      </c>
      <c r="Y995" s="61">
        <v>1345340</v>
      </c>
      <c r="Z995" s="62">
        <f>Ugovori_OPULJP3[[#This Row],[UKUPNI PRIHVATLJIVI IZDACI
TOTAL ELIGIBLE EXPENDITURE
= Bespovratna sredstva ukupno + doprinos korisnika
= Ukupni prihvatljivi troškovi
= Ukupna ugovorena vrijednost projekta HRK]]/7.5345</f>
        <v>178557.30307253302</v>
      </c>
      <c r="AA995" s="53" t="s">
        <v>37</v>
      </c>
      <c r="AB995" s="53" t="s">
        <v>34</v>
      </c>
      <c r="AC995" s="52" t="s">
        <v>3903</v>
      </c>
      <c r="AD995" s="52" t="s">
        <v>746</v>
      </c>
    </row>
    <row r="996" spans="1:30" ht="63.75" customHeight="1" x14ac:dyDescent="0.2">
      <c r="A996" s="50" t="s">
        <v>3904</v>
      </c>
      <c r="B996" s="51" t="s">
        <v>742</v>
      </c>
      <c r="C996" s="52" t="s">
        <v>743</v>
      </c>
      <c r="D996" s="52" t="s">
        <v>3110</v>
      </c>
      <c r="E996" s="66" t="s">
        <v>75</v>
      </c>
      <c r="F996" s="54" t="s">
        <v>3905</v>
      </c>
      <c r="G996" s="54" t="s">
        <v>1406</v>
      </c>
      <c r="H996" s="56">
        <v>44109</v>
      </c>
      <c r="I996" s="56">
        <v>44656</v>
      </c>
      <c r="J996" s="57" t="str">
        <f>IF(Ugovori_OPULJP3[[#This Row],[DATUM ZAVRŠETKA OPERACIJE]]&gt;DATE(2024,12,31),"u provedbi","završen")</f>
        <v>završen</v>
      </c>
      <c r="K996" s="55" t="s">
        <v>93</v>
      </c>
      <c r="L996" s="55" t="s">
        <v>93</v>
      </c>
      <c r="M996" s="58">
        <v>0.85</v>
      </c>
      <c r="N996" s="58">
        <v>0.15</v>
      </c>
      <c r="O996" s="59">
        <f>Ugovori_OPULJP3[[#This Row],[Bespovratna sredstva - Ukupno (EU+Nac) HRK
= Ukupna ugovorena vrijednost bespovratnih sredstava]]*Ugovori_OPULJP3[[#This Row],[EU STOPA SUFINANCIRANJA %
EU CO-FINANCING RATE %]]</f>
        <v>1420766.5</v>
      </c>
      <c r="P996" s="60">
        <f>Ugovori_OPULJP3[[#This Row],[Bespovratna sredstva - EU dio - HRK]]/7.5345</f>
        <v>188568.1199814188</v>
      </c>
      <c r="Q996" s="59">
        <f>Ugovori_OPULJP3[[#This Row],[Bespovratna sredstva - Ukupno (EU+Nac) HRK
= Ukupna ugovorena vrijednost bespovratnih sredstava]]*Ugovori_OPULJP3[[#This Row],[STOPA NACIONALNOG SUFINANCIRANJA %]]</f>
        <v>250723.5</v>
      </c>
      <c r="R996" s="60">
        <f>Ugovori_OPULJP3[[#This Row],[Bespovratna sredstva - Nacionalni dio - HRK]]/7.5345</f>
        <v>33276.727055544492</v>
      </c>
      <c r="S996" s="59">
        <v>1671490</v>
      </c>
      <c r="T996" s="60">
        <f>Ugovori_OPULJP3[[#This Row],[Bespovratna sredstva - Ukupno (EU+Nac) HRK
= Ukupna ugovorena vrijednost bespovratnih sredstava]]/7.5345</f>
        <v>221844.8470369633</v>
      </c>
      <c r="U996" s="59">
        <v>0</v>
      </c>
      <c r="V996" s="60">
        <f>Ugovori_OPULJP3[[#This Row],[Javni doprinos korisnika - HRK]]/7.5345</f>
        <v>0</v>
      </c>
      <c r="W996" s="59">
        <v>0</v>
      </c>
      <c r="X996" s="60">
        <f>Ugovori_OPULJP3[[#This Row],[Privatni doprinos korisnika - HRK]]/7.5345</f>
        <v>0</v>
      </c>
      <c r="Y996" s="61">
        <v>1671490</v>
      </c>
      <c r="Z996" s="62">
        <f>Ugovori_OPULJP3[[#This Row],[UKUPNI PRIHVATLJIVI IZDACI
TOTAL ELIGIBLE EXPENDITURE
= Bespovratna sredstva ukupno + doprinos korisnika
= Ukupni prihvatljivi troškovi
= Ukupna ugovorena vrijednost projekta HRK]]/7.5345</f>
        <v>221844.8470369633</v>
      </c>
      <c r="AA996" s="53" t="s">
        <v>37</v>
      </c>
      <c r="AB996" s="53" t="s">
        <v>34</v>
      </c>
      <c r="AC996" s="52" t="s">
        <v>3906</v>
      </c>
      <c r="AD996" s="52" t="s">
        <v>746</v>
      </c>
    </row>
    <row r="997" spans="1:30" ht="89.25" customHeight="1" x14ac:dyDescent="0.2">
      <c r="A997" s="50" t="s">
        <v>3907</v>
      </c>
      <c r="B997" s="51" t="s">
        <v>742</v>
      </c>
      <c r="C997" s="52" t="s">
        <v>743</v>
      </c>
      <c r="D997" s="52" t="s">
        <v>3110</v>
      </c>
      <c r="E997" s="66" t="s">
        <v>75</v>
      </c>
      <c r="F997" s="54" t="s">
        <v>3908</v>
      </c>
      <c r="G997" s="54" t="s">
        <v>3909</v>
      </c>
      <c r="H997" s="56">
        <v>44132</v>
      </c>
      <c r="I997" s="56">
        <v>44679</v>
      </c>
      <c r="J997" s="57" t="str">
        <f>IF(Ugovori_OPULJP3[[#This Row],[DATUM ZAVRŠETKA OPERACIJE]]&gt;DATE(2024,12,31),"u provedbi","završen")</f>
        <v>završen</v>
      </c>
      <c r="K997" s="55" t="s">
        <v>270</v>
      </c>
      <c r="L997" s="55" t="s">
        <v>270</v>
      </c>
      <c r="M997" s="58">
        <v>0.85</v>
      </c>
      <c r="N997" s="58">
        <v>0.15</v>
      </c>
      <c r="O997" s="59">
        <f>Ugovori_OPULJP3[[#This Row],[Bespovratna sredstva - Ukupno (EU+Nac) HRK
= Ukupna ugovorena vrijednost bespovratnih sredstava]]*Ugovori_OPULJP3[[#This Row],[EU STOPA SUFINANCIRANJA %
EU CO-FINANCING RATE %]]</f>
        <v>1955340</v>
      </c>
      <c r="P997" s="60">
        <f>Ugovori_OPULJP3[[#This Row],[Bespovratna sredstva - EU dio - HRK]]/7.5345</f>
        <v>259518.2162054549</v>
      </c>
      <c r="Q997" s="59">
        <f>Ugovori_OPULJP3[[#This Row],[Bespovratna sredstva - Ukupno (EU+Nac) HRK
= Ukupna ugovorena vrijednost bespovratnih sredstava]]*Ugovori_OPULJP3[[#This Row],[STOPA NACIONALNOG SUFINANCIRANJA %]]</f>
        <v>345060</v>
      </c>
      <c r="R997" s="60">
        <f>Ugovori_OPULJP3[[#This Row],[Bespovratna sredstva - Nacionalni dio - HRK]]/7.5345</f>
        <v>45797.332271550862</v>
      </c>
      <c r="S997" s="59">
        <v>2300400</v>
      </c>
      <c r="T997" s="60">
        <f>Ugovori_OPULJP3[[#This Row],[Bespovratna sredstva - Ukupno (EU+Nac) HRK
= Ukupna ugovorena vrijednost bespovratnih sredstava]]/7.5345</f>
        <v>305315.54847700574</v>
      </c>
      <c r="U997" s="59">
        <v>0</v>
      </c>
      <c r="V997" s="60">
        <f>Ugovori_OPULJP3[[#This Row],[Javni doprinos korisnika - HRK]]/7.5345</f>
        <v>0</v>
      </c>
      <c r="W997" s="59">
        <v>0</v>
      </c>
      <c r="X997" s="60">
        <f>Ugovori_OPULJP3[[#This Row],[Privatni doprinos korisnika - HRK]]/7.5345</f>
        <v>0</v>
      </c>
      <c r="Y997" s="61">
        <v>2300400</v>
      </c>
      <c r="Z997" s="62">
        <f>Ugovori_OPULJP3[[#This Row],[UKUPNI PRIHVATLJIVI IZDACI
TOTAL ELIGIBLE EXPENDITURE
= Bespovratna sredstva ukupno + doprinos korisnika
= Ukupni prihvatljivi troškovi
= Ukupna ugovorena vrijednost projekta HRK]]/7.5345</f>
        <v>305315.54847700574</v>
      </c>
      <c r="AA997" s="53" t="s">
        <v>37</v>
      </c>
      <c r="AB997" s="53" t="s">
        <v>34</v>
      </c>
      <c r="AC997" s="52" t="s">
        <v>3910</v>
      </c>
      <c r="AD997" s="52" t="s">
        <v>746</v>
      </c>
    </row>
    <row r="998" spans="1:30" ht="51" customHeight="1" x14ac:dyDescent="0.2">
      <c r="A998" s="50" t="s">
        <v>3911</v>
      </c>
      <c r="B998" s="51" t="s">
        <v>742</v>
      </c>
      <c r="C998" s="52" t="s">
        <v>743</v>
      </c>
      <c r="D998" s="52" t="s">
        <v>3110</v>
      </c>
      <c r="E998" s="66" t="s">
        <v>75</v>
      </c>
      <c r="F998" s="54" t="s">
        <v>3912</v>
      </c>
      <c r="G998" s="54" t="s">
        <v>1458</v>
      </c>
      <c r="H998" s="56">
        <v>44130</v>
      </c>
      <c r="I998" s="56">
        <v>44677</v>
      </c>
      <c r="J998" s="57" t="str">
        <f>IF(Ugovori_OPULJP3[[#This Row],[DATUM ZAVRŠETKA OPERACIJE]]&gt;DATE(2024,12,31),"u provedbi","završen")</f>
        <v>završen</v>
      </c>
      <c r="K998" s="55" t="s">
        <v>424</v>
      </c>
      <c r="L998" s="55" t="s">
        <v>424</v>
      </c>
      <c r="M998" s="58">
        <v>0.85</v>
      </c>
      <c r="N998" s="58">
        <v>0.15</v>
      </c>
      <c r="O998" s="59">
        <f>Ugovori_OPULJP3[[#This Row],[Bespovratna sredstva - Ukupno (EU+Nac) HRK
= Ukupna ugovorena vrijednost bespovratnih sredstava]]*Ugovori_OPULJP3[[#This Row],[EU STOPA SUFINANCIRANJA %
EU CO-FINANCING RATE %]]</f>
        <v>388535</v>
      </c>
      <c r="P998" s="60">
        <f>Ugovori_OPULJP3[[#This Row],[Bespovratna sredstva - EU dio - HRK]]/7.5345</f>
        <v>51567.456367376733</v>
      </c>
      <c r="Q998" s="59">
        <f>Ugovori_OPULJP3[[#This Row],[Bespovratna sredstva - Ukupno (EU+Nac) HRK
= Ukupna ugovorena vrijednost bespovratnih sredstava]]*Ugovori_OPULJP3[[#This Row],[STOPA NACIONALNOG SUFINANCIRANJA %]]</f>
        <v>68565</v>
      </c>
      <c r="R998" s="60">
        <f>Ugovori_OPULJP3[[#This Row],[Bespovratna sredstva - Nacionalni dio - HRK]]/7.5345</f>
        <v>9100.1393589488343</v>
      </c>
      <c r="S998" s="59">
        <v>457100</v>
      </c>
      <c r="T998" s="60">
        <f>Ugovori_OPULJP3[[#This Row],[Bespovratna sredstva - Ukupno (EU+Nac) HRK
= Ukupna ugovorena vrijednost bespovratnih sredstava]]/7.5345</f>
        <v>60667.595726325562</v>
      </c>
      <c r="U998" s="59">
        <v>0</v>
      </c>
      <c r="V998" s="60">
        <f>Ugovori_OPULJP3[[#This Row],[Javni doprinos korisnika - HRK]]/7.5345</f>
        <v>0</v>
      </c>
      <c r="W998" s="59">
        <v>0</v>
      </c>
      <c r="X998" s="60">
        <f>Ugovori_OPULJP3[[#This Row],[Privatni doprinos korisnika - HRK]]/7.5345</f>
        <v>0</v>
      </c>
      <c r="Y998" s="61">
        <v>457100</v>
      </c>
      <c r="Z998" s="62">
        <f>Ugovori_OPULJP3[[#This Row],[UKUPNI PRIHVATLJIVI IZDACI
TOTAL ELIGIBLE EXPENDITURE
= Bespovratna sredstva ukupno + doprinos korisnika
= Ukupni prihvatljivi troškovi
= Ukupna ugovorena vrijednost projekta HRK]]/7.5345</f>
        <v>60667.595726325562</v>
      </c>
      <c r="AA998" s="53" t="s">
        <v>37</v>
      </c>
      <c r="AB998" s="53" t="s">
        <v>34</v>
      </c>
      <c r="AC998" s="52" t="s">
        <v>3913</v>
      </c>
      <c r="AD998" s="52" t="s">
        <v>746</v>
      </c>
    </row>
    <row r="999" spans="1:30" ht="51" customHeight="1" x14ac:dyDescent="0.2">
      <c r="A999" s="50" t="s">
        <v>3914</v>
      </c>
      <c r="B999" s="51" t="s">
        <v>742</v>
      </c>
      <c r="C999" s="52" t="s">
        <v>743</v>
      </c>
      <c r="D999" s="52" t="s">
        <v>3110</v>
      </c>
      <c r="E999" s="66" t="s">
        <v>75</v>
      </c>
      <c r="F999" s="54" t="s">
        <v>3915</v>
      </c>
      <c r="G999" s="54" t="s">
        <v>3916</v>
      </c>
      <c r="H999" s="56">
        <v>44131</v>
      </c>
      <c r="I999" s="56">
        <v>44678</v>
      </c>
      <c r="J999" s="57" t="str">
        <f>IF(Ugovori_OPULJP3[[#This Row],[DATUM ZAVRŠETKA OPERACIJE]]&gt;DATE(2024,12,31),"u provedbi","završen")</f>
        <v>završen</v>
      </c>
      <c r="K999" s="55" t="s">
        <v>78</v>
      </c>
      <c r="L999" s="55" t="s">
        <v>78</v>
      </c>
      <c r="M999" s="58">
        <v>0.85</v>
      </c>
      <c r="N999" s="58">
        <v>0.15</v>
      </c>
      <c r="O999" s="59">
        <f>Ugovori_OPULJP3[[#This Row],[Bespovratna sredstva - Ukupno (EU+Nac) HRK
= Ukupna ugovorena vrijednost bespovratnih sredstava]]*Ugovori_OPULJP3[[#This Row],[EU STOPA SUFINANCIRANJA %
EU CO-FINANCING RATE %]]</f>
        <v>552546.75</v>
      </c>
      <c r="P999" s="60">
        <f>Ugovori_OPULJP3[[#This Row],[Bespovratna sredstva - EU dio - HRK]]/7.5345</f>
        <v>73335.556440374276</v>
      </c>
      <c r="Q999" s="59">
        <f>Ugovori_OPULJP3[[#This Row],[Bespovratna sredstva - Ukupno (EU+Nac) HRK
= Ukupna ugovorena vrijednost bespovratnih sredstava]]*Ugovori_OPULJP3[[#This Row],[STOPA NACIONALNOG SUFINANCIRANJA %]]</f>
        <v>97508.25</v>
      </c>
      <c r="R999" s="60">
        <f>Ugovori_OPULJP3[[#This Row],[Bespovratna sredstva - Nacionalni dio - HRK]]/7.5345</f>
        <v>12941.56878359546</v>
      </c>
      <c r="S999" s="59">
        <v>650055</v>
      </c>
      <c r="T999" s="60">
        <f>Ugovori_OPULJP3[[#This Row],[Bespovratna sredstva - Ukupno (EU+Nac) HRK
= Ukupna ugovorena vrijednost bespovratnih sredstava]]/7.5345</f>
        <v>86277.125223969735</v>
      </c>
      <c r="U999" s="59">
        <v>0</v>
      </c>
      <c r="V999" s="60">
        <f>Ugovori_OPULJP3[[#This Row],[Javni doprinos korisnika - HRK]]/7.5345</f>
        <v>0</v>
      </c>
      <c r="W999" s="59">
        <v>0</v>
      </c>
      <c r="X999" s="60">
        <f>Ugovori_OPULJP3[[#This Row],[Privatni doprinos korisnika - HRK]]/7.5345</f>
        <v>0</v>
      </c>
      <c r="Y999" s="61">
        <v>650055</v>
      </c>
      <c r="Z999" s="62">
        <f>Ugovori_OPULJP3[[#This Row],[UKUPNI PRIHVATLJIVI IZDACI
TOTAL ELIGIBLE EXPENDITURE
= Bespovratna sredstva ukupno + doprinos korisnika
= Ukupni prihvatljivi troškovi
= Ukupna ugovorena vrijednost projekta HRK]]/7.5345</f>
        <v>86277.125223969735</v>
      </c>
      <c r="AA999" s="53" t="s">
        <v>37</v>
      </c>
      <c r="AB999" s="53" t="s">
        <v>34</v>
      </c>
      <c r="AC999" s="52" t="s">
        <v>3917</v>
      </c>
      <c r="AD999" s="52" t="s">
        <v>746</v>
      </c>
    </row>
    <row r="1000" spans="1:30" ht="51" customHeight="1" x14ac:dyDescent="0.2">
      <c r="A1000" s="50" t="s">
        <v>3918</v>
      </c>
      <c r="B1000" s="51" t="s">
        <v>742</v>
      </c>
      <c r="C1000" s="52" t="s">
        <v>743</v>
      </c>
      <c r="D1000" s="52" t="s">
        <v>3110</v>
      </c>
      <c r="E1000" s="66" t="s">
        <v>75</v>
      </c>
      <c r="F1000" s="54" t="s">
        <v>3919</v>
      </c>
      <c r="G1000" s="54" t="s">
        <v>1442</v>
      </c>
      <c r="H1000" s="56">
        <v>44127</v>
      </c>
      <c r="I1000" s="56">
        <v>44674</v>
      </c>
      <c r="J1000" s="57" t="str">
        <f>IF(Ugovori_OPULJP3[[#This Row],[DATUM ZAVRŠETKA OPERACIJE]]&gt;DATE(2024,12,31),"u provedbi","završen")</f>
        <v>završen</v>
      </c>
      <c r="K1000" s="55" t="s">
        <v>185</v>
      </c>
      <c r="L1000" s="55" t="s">
        <v>185</v>
      </c>
      <c r="M1000" s="58">
        <v>0.85</v>
      </c>
      <c r="N1000" s="58">
        <v>0.15</v>
      </c>
      <c r="O1000" s="59">
        <f>Ugovori_OPULJP3[[#This Row],[Bespovratna sredstva - Ukupno (EU+Nac) HRK
= Ukupna ugovorena vrijednost bespovratnih sredstava]]*Ugovori_OPULJP3[[#This Row],[EU STOPA SUFINANCIRANJA %
EU CO-FINANCING RATE %]]</f>
        <v>3938900</v>
      </c>
      <c r="P1000" s="60">
        <f>Ugovori_OPULJP3[[#This Row],[Bespovratna sredstva - EU dio - HRK]]/7.5345</f>
        <v>522781.87006437051</v>
      </c>
      <c r="Q1000" s="59">
        <f>Ugovori_OPULJP3[[#This Row],[Bespovratna sredstva - Ukupno (EU+Nac) HRK
= Ukupna ugovorena vrijednost bespovratnih sredstava]]*Ugovori_OPULJP3[[#This Row],[STOPA NACIONALNOG SUFINANCIRANJA %]]</f>
        <v>695100</v>
      </c>
      <c r="R1000" s="60">
        <f>Ugovori_OPULJP3[[#This Row],[Bespovratna sredstva - Nacionalni dio - HRK]]/7.5345</f>
        <v>92255.624129006566</v>
      </c>
      <c r="S1000" s="59">
        <v>4634000</v>
      </c>
      <c r="T1000" s="60">
        <f>Ugovori_OPULJP3[[#This Row],[Bespovratna sredstva - Ukupno (EU+Nac) HRK
= Ukupna ugovorena vrijednost bespovratnih sredstava]]/7.5345</f>
        <v>615037.49419337709</v>
      </c>
      <c r="U1000" s="59">
        <v>0</v>
      </c>
      <c r="V1000" s="60">
        <f>Ugovori_OPULJP3[[#This Row],[Javni doprinos korisnika - HRK]]/7.5345</f>
        <v>0</v>
      </c>
      <c r="W1000" s="59">
        <v>0</v>
      </c>
      <c r="X1000" s="60">
        <f>Ugovori_OPULJP3[[#This Row],[Privatni doprinos korisnika - HRK]]/7.5345</f>
        <v>0</v>
      </c>
      <c r="Y1000" s="61">
        <v>4634000</v>
      </c>
      <c r="Z1000" s="62">
        <f>Ugovori_OPULJP3[[#This Row],[UKUPNI PRIHVATLJIVI IZDACI
TOTAL ELIGIBLE EXPENDITURE
= Bespovratna sredstva ukupno + doprinos korisnika
= Ukupni prihvatljivi troškovi
= Ukupna ugovorena vrijednost projekta HRK]]/7.5345</f>
        <v>615037.49419337709</v>
      </c>
      <c r="AA1000" s="53" t="s">
        <v>37</v>
      </c>
      <c r="AB1000" s="53" t="s">
        <v>34</v>
      </c>
      <c r="AC1000" s="52" t="s">
        <v>3920</v>
      </c>
      <c r="AD1000" s="52" t="s">
        <v>746</v>
      </c>
    </row>
    <row r="1001" spans="1:30" ht="51" customHeight="1" x14ac:dyDescent="0.2">
      <c r="A1001" s="50" t="s">
        <v>3921</v>
      </c>
      <c r="B1001" s="51" t="s">
        <v>742</v>
      </c>
      <c r="C1001" s="52" t="s">
        <v>743</v>
      </c>
      <c r="D1001" s="52" t="s">
        <v>3110</v>
      </c>
      <c r="E1001" s="66" t="s">
        <v>75</v>
      </c>
      <c r="F1001" s="54" t="s">
        <v>3922</v>
      </c>
      <c r="G1001" s="54" t="s">
        <v>3923</v>
      </c>
      <c r="H1001" s="56">
        <v>44133</v>
      </c>
      <c r="I1001" s="56">
        <v>44680</v>
      </c>
      <c r="J1001" s="57" t="str">
        <f>IF(Ugovori_OPULJP3[[#This Row],[DATUM ZAVRŠETKA OPERACIJE]]&gt;DATE(2024,12,31),"u provedbi","završen")</f>
        <v>završen</v>
      </c>
      <c r="K1001" s="55" t="s">
        <v>891</v>
      </c>
      <c r="L1001" s="55" t="s">
        <v>154</v>
      </c>
      <c r="M1001" s="58">
        <v>0.85</v>
      </c>
      <c r="N1001" s="58">
        <v>0.15</v>
      </c>
      <c r="O1001" s="59">
        <f>Ugovori_OPULJP3[[#This Row],[Bespovratna sredstva - Ukupno (EU+Nac) HRK
= Ukupna ugovorena vrijednost bespovratnih sredstava]]*Ugovori_OPULJP3[[#This Row],[EU STOPA SUFINANCIRANJA %
EU CO-FINANCING RATE %]]</f>
        <v>473616.49799999996</v>
      </c>
      <c r="P1001" s="60">
        <f>Ugovori_OPULJP3[[#This Row],[Bespovratna sredstva - EU dio - HRK]]/7.5345</f>
        <v>62859.711726060115</v>
      </c>
      <c r="Q1001" s="59">
        <f>Ugovori_OPULJP3[[#This Row],[Bespovratna sredstva - Ukupno (EU+Nac) HRK
= Ukupna ugovorena vrijednost bespovratnih sredstava]]*Ugovori_OPULJP3[[#This Row],[STOPA NACIONALNOG SUFINANCIRANJA %]]</f>
        <v>83579.381999999998</v>
      </c>
      <c r="R1001" s="60">
        <f>Ugovori_OPULJP3[[#This Row],[Bespovratna sredstva - Nacionalni dio - HRK]]/7.5345</f>
        <v>11092.890304598845</v>
      </c>
      <c r="S1001" s="59">
        <v>557195.88</v>
      </c>
      <c r="T1001" s="60">
        <f>Ugovori_OPULJP3[[#This Row],[Bespovratna sredstva - Ukupno (EU+Nac) HRK
= Ukupna ugovorena vrijednost bespovratnih sredstava]]/7.5345</f>
        <v>73952.602030658963</v>
      </c>
      <c r="U1001" s="59">
        <v>0</v>
      </c>
      <c r="V1001" s="60">
        <f>Ugovori_OPULJP3[[#This Row],[Javni doprinos korisnika - HRK]]/7.5345</f>
        <v>0</v>
      </c>
      <c r="W1001" s="59">
        <v>0</v>
      </c>
      <c r="X1001" s="60">
        <f>Ugovori_OPULJP3[[#This Row],[Privatni doprinos korisnika - HRK]]/7.5345</f>
        <v>0</v>
      </c>
      <c r="Y1001" s="61">
        <v>557195.88</v>
      </c>
      <c r="Z1001" s="62">
        <f>Ugovori_OPULJP3[[#This Row],[UKUPNI PRIHVATLJIVI IZDACI
TOTAL ELIGIBLE EXPENDITURE
= Bespovratna sredstva ukupno + doprinos korisnika
= Ukupni prihvatljivi troškovi
= Ukupna ugovorena vrijednost projekta HRK]]/7.5345</f>
        <v>73952.602030658963</v>
      </c>
      <c r="AA1001" s="53" t="s">
        <v>37</v>
      </c>
      <c r="AB1001" s="53" t="s">
        <v>34</v>
      </c>
      <c r="AC1001" s="52" t="s">
        <v>3924</v>
      </c>
      <c r="AD1001" s="52" t="s">
        <v>746</v>
      </c>
    </row>
    <row r="1002" spans="1:30" ht="51" customHeight="1" x14ac:dyDescent="0.2">
      <c r="A1002" s="70" t="s">
        <v>3925</v>
      </c>
      <c r="B1002" s="64" t="s">
        <v>742</v>
      </c>
      <c r="C1002" s="65" t="s">
        <v>743</v>
      </c>
      <c r="D1002" s="52" t="s">
        <v>3110</v>
      </c>
      <c r="E1002" s="66" t="s">
        <v>75</v>
      </c>
      <c r="F1002" s="71" t="s">
        <v>3926</v>
      </c>
      <c r="G1002" s="71" t="s">
        <v>3927</v>
      </c>
      <c r="H1002" s="68">
        <v>44150</v>
      </c>
      <c r="I1002" s="68">
        <v>44696</v>
      </c>
      <c r="J1002" s="57" t="str">
        <f>IF(Ugovori_OPULJP3[[#This Row],[DATUM ZAVRŠETKA OPERACIJE]]&gt;DATE(2024,12,31),"u provedbi","završen")</f>
        <v>završen</v>
      </c>
      <c r="K1002" s="76" t="s">
        <v>153</v>
      </c>
      <c r="L1002" s="55" t="s">
        <v>36</v>
      </c>
      <c r="M1002" s="58">
        <v>0.85</v>
      </c>
      <c r="N1002" s="58">
        <v>0.15</v>
      </c>
      <c r="O1002" s="59">
        <f>Ugovori_OPULJP3[[#This Row],[Bespovratna sredstva - Ukupno (EU+Nac) HRK
= Ukupna ugovorena vrijednost bespovratnih sredstava]]*Ugovori_OPULJP3[[#This Row],[EU STOPA SUFINANCIRANJA %
EU CO-FINANCING RATE %]]</f>
        <v>473616.49799999996</v>
      </c>
      <c r="P1002" s="60">
        <f>Ugovori_OPULJP3[[#This Row],[Bespovratna sredstva - EU dio - HRK]]/7.5345</f>
        <v>62859.711726060115</v>
      </c>
      <c r="Q1002" s="59">
        <f>Ugovori_OPULJP3[[#This Row],[Bespovratna sredstva - Ukupno (EU+Nac) HRK
= Ukupna ugovorena vrijednost bespovratnih sredstava]]*Ugovori_OPULJP3[[#This Row],[STOPA NACIONALNOG SUFINANCIRANJA %]]</f>
        <v>83579.381999999998</v>
      </c>
      <c r="R1002" s="60">
        <f>Ugovori_OPULJP3[[#This Row],[Bespovratna sredstva - Nacionalni dio - HRK]]/7.5345</f>
        <v>11092.890304598845</v>
      </c>
      <c r="S1002" s="59">
        <v>557195.88</v>
      </c>
      <c r="T1002" s="60">
        <f>Ugovori_OPULJP3[[#This Row],[Bespovratna sredstva - Ukupno (EU+Nac) HRK
= Ukupna ugovorena vrijednost bespovratnih sredstava]]/7.5345</f>
        <v>73952.602030658963</v>
      </c>
      <c r="U1002" s="59">
        <v>0</v>
      </c>
      <c r="V1002" s="60">
        <f>Ugovori_OPULJP3[[#This Row],[Javni doprinos korisnika - HRK]]/7.5345</f>
        <v>0</v>
      </c>
      <c r="W1002" s="59">
        <v>0</v>
      </c>
      <c r="X1002" s="60">
        <f>Ugovori_OPULJP3[[#This Row],[Privatni doprinos korisnika - HRK]]/7.5345</f>
        <v>0</v>
      </c>
      <c r="Y1002" s="61">
        <v>557195.88</v>
      </c>
      <c r="Z1002" s="62">
        <f>Ugovori_OPULJP3[[#This Row],[UKUPNI PRIHVATLJIVI IZDACI
TOTAL ELIGIBLE EXPENDITURE
= Bespovratna sredstva ukupno + doprinos korisnika
= Ukupni prihvatljivi troškovi
= Ukupna ugovorena vrijednost projekta HRK]]/7.5345</f>
        <v>73952.602030658963</v>
      </c>
      <c r="AA1002" s="66" t="s">
        <v>37</v>
      </c>
      <c r="AB1002" s="53" t="s">
        <v>34</v>
      </c>
      <c r="AC1002" s="65" t="s">
        <v>3928</v>
      </c>
      <c r="AD1002" s="52" t="s">
        <v>746</v>
      </c>
    </row>
    <row r="1003" spans="1:30" ht="51" customHeight="1" x14ac:dyDescent="0.2">
      <c r="A1003" s="70" t="s">
        <v>3929</v>
      </c>
      <c r="B1003" s="64" t="s">
        <v>742</v>
      </c>
      <c r="C1003" s="65" t="s">
        <v>743</v>
      </c>
      <c r="D1003" s="52" t="s">
        <v>3110</v>
      </c>
      <c r="E1003" s="66" t="s">
        <v>75</v>
      </c>
      <c r="F1003" s="71" t="s">
        <v>3930</v>
      </c>
      <c r="G1003" s="71" t="s">
        <v>3931</v>
      </c>
      <c r="H1003" s="68">
        <v>44203</v>
      </c>
      <c r="I1003" s="68">
        <v>44749</v>
      </c>
      <c r="J1003" s="57" t="str">
        <f>IF(Ugovori_OPULJP3[[#This Row],[DATUM ZAVRŠETKA OPERACIJE]]&gt;DATE(2024,12,31),"u provedbi","završen")</f>
        <v>završen</v>
      </c>
      <c r="K1003" s="67" t="s">
        <v>83</v>
      </c>
      <c r="L1003" s="67" t="s">
        <v>83</v>
      </c>
      <c r="M1003" s="58">
        <v>0.85</v>
      </c>
      <c r="N1003" s="58">
        <v>0.15</v>
      </c>
      <c r="O1003" s="59">
        <f>Ugovori_OPULJP3[[#This Row],[Bespovratna sredstva - Ukupno (EU+Nac) HRK
= Ukupna ugovorena vrijednost bespovratnih sredstava]]*Ugovori_OPULJP3[[#This Row],[EU STOPA SUFINANCIRANJA %
EU CO-FINANCING RATE %]]</f>
        <v>394680.41500000004</v>
      </c>
      <c r="P1003" s="60">
        <f>Ugovori_OPULJP3[[#This Row],[Bespovratna sredstva - EU dio - HRK]]/7.5345</f>
        <v>52383.093105050102</v>
      </c>
      <c r="Q1003" s="59">
        <f>Ugovori_OPULJP3[[#This Row],[Bespovratna sredstva - Ukupno (EU+Nac) HRK
= Ukupna ugovorena vrijednost bespovratnih sredstava]]*Ugovori_OPULJP3[[#This Row],[STOPA NACIONALNOG SUFINANCIRANJA %]]</f>
        <v>69649.485000000001</v>
      </c>
      <c r="R1003" s="60">
        <f>Ugovori_OPULJP3[[#This Row],[Bespovratna sredstva - Nacionalni dio - HRK]]/7.5345</f>
        <v>9244.0752538323704</v>
      </c>
      <c r="S1003" s="59">
        <v>464329.9</v>
      </c>
      <c r="T1003" s="60">
        <f>Ugovori_OPULJP3[[#This Row],[Bespovratna sredstva - Ukupno (EU+Nac) HRK
= Ukupna ugovorena vrijednost bespovratnih sredstava]]/7.5345</f>
        <v>61627.168358882474</v>
      </c>
      <c r="U1003" s="59">
        <v>0</v>
      </c>
      <c r="V1003" s="60">
        <f>Ugovori_OPULJP3[[#This Row],[Javni doprinos korisnika - HRK]]/7.5345</f>
        <v>0</v>
      </c>
      <c r="W1003" s="59">
        <v>0</v>
      </c>
      <c r="X1003" s="60">
        <f>Ugovori_OPULJP3[[#This Row],[Privatni doprinos korisnika - HRK]]/7.5345</f>
        <v>0</v>
      </c>
      <c r="Y1003" s="61">
        <v>464329.9</v>
      </c>
      <c r="Z1003" s="62">
        <f>Ugovori_OPULJP3[[#This Row],[UKUPNI PRIHVATLJIVI IZDACI
TOTAL ELIGIBLE EXPENDITURE
= Bespovratna sredstva ukupno + doprinos korisnika
= Ukupni prihvatljivi troškovi
= Ukupna ugovorena vrijednost projekta HRK]]/7.5345</f>
        <v>61627.168358882474</v>
      </c>
      <c r="AA1003" s="66" t="s">
        <v>37</v>
      </c>
      <c r="AB1003" s="66" t="s">
        <v>34</v>
      </c>
      <c r="AC1003" s="65" t="s">
        <v>3932</v>
      </c>
      <c r="AD1003" s="65" t="s">
        <v>746</v>
      </c>
    </row>
    <row r="1004" spans="1:30" ht="51" customHeight="1" x14ac:dyDescent="0.2">
      <c r="A1004" s="50" t="s">
        <v>3933</v>
      </c>
      <c r="B1004" s="51" t="s">
        <v>742</v>
      </c>
      <c r="C1004" s="52" t="s">
        <v>743</v>
      </c>
      <c r="D1004" s="52" t="s">
        <v>3110</v>
      </c>
      <c r="E1004" s="66" t="s">
        <v>75</v>
      </c>
      <c r="F1004" s="54" t="s">
        <v>3934</v>
      </c>
      <c r="G1004" s="54" t="s">
        <v>3935</v>
      </c>
      <c r="H1004" s="56">
        <v>44132</v>
      </c>
      <c r="I1004" s="56">
        <v>44679</v>
      </c>
      <c r="J1004" s="57" t="str">
        <f>IF(Ugovori_OPULJP3[[#This Row],[DATUM ZAVRŠETKA OPERACIJE]]&gt;DATE(2024,12,31),"u provedbi","završen")</f>
        <v>završen</v>
      </c>
      <c r="K1004" s="55" t="s">
        <v>243</v>
      </c>
      <c r="L1004" s="55" t="s">
        <v>243</v>
      </c>
      <c r="M1004" s="58">
        <v>0.85</v>
      </c>
      <c r="N1004" s="58">
        <v>0.15</v>
      </c>
      <c r="O1004" s="59">
        <f>Ugovori_OPULJP3[[#This Row],[Bespovratna sredstva - Ukupno (EU+Nac) HRK
= Ukupna ugovorena vrijednost bespovratnih sredstava]]*Ugovori_OPULJP3[[#This Row],[EU STOPA SUFINANCIRANJA %
EU CO-FINANCING RATE %]]</f>
        <v>788800</v>
      </c>
      <c r="P1004" s="60">
        <f>Ugovori_OPULJP3[[#This Row],[Bespovratna sredstva - EU dio - HRK]]/7.5345</f>
        <v>104691.75127745702</v>
      </c>
      <c r="Q1004" s="59">
        <f>Ugovori_OPULJP3[[#This Row],[Bespovratna sredstva - Ukupno (EU+Nac) HRK
= Ukupna ugovorena vrijednost bespovratnih sredstava]]*Ugovori_OPULJP3[[#This Row],[STOPA NACIONALNOG SUFINANCIRANJA %]]</f>
        <v>139200</v>
      </c>
      <c r="R1004" s="60">
        <f>Ugovori_OPULJP3[[#This Row],[Bespovratna sredstva - Nacionalni dio - HRK]]/7.5345</f>
        <v>18475.014931315945</v>
      </c>
      <c r="S1004" s="59">
        <v>928000</v>
      </c>
      <c r="T1004" s="60">
        <f>Ugovori_OPULJP3[[#This Row],[Bespovratna sredstva - Ukupno (EU+Nac) HRK
= Ukupna ugovorena vrijednost bespovratnih sredstava]]/7.5345</f>
        <v>123166.76620877297</v>
      </c>
      <c r="U1004" s="59">
        <v>0</v>
      </c>
      <c r="V1004" s="60">
        <f>Ugovori_OPULJP3[[#This Row],[Javni doprinos korisnika - HRK]]/7.5345</f>
        <v>0</v>
      </c>
      <c r="W1004" s="59">
        <v>0</v>
      </c>
      <c r="X1004" s="60">
        <f>Ugovori_OPULJP3[[#This Row],[Privatni doprinos korisnika - HRK]]/7.5345</f>
        <v>0</v>
      </c>
      <c r="Y1004" s="61">
        <v>928000</v>
      </c>
      <c r="Z1004" s="62">
        <f>Ugovori_OPULJP3[[#This Row],[UKUPNI PRIHVATLJIVI IZDACI
TOTAL ELIGIBLE EXPENDITURE
= Bespovratna sredstva ukupno + doprinos korisnika
= Ukupni prihvatljivi troškovi
= Ukupna ugovorena vrijednost projekta HRK]]/7.5345</f>
        <v>123166.76620877297</v>
      </c>
      <c r="AA1004" s="53" t="s">
        <v>37</v>
      </c>
      <c r="AB1004" s="53" t="s">
        <v>34</v>
      </c>
      <c r="AC1004" s="52" t="s">
        <v>3936</v>
      </c>
      <c r="AD1004" s="52" t="s">
        <v>746</v>
      </c>
    </row>
    <row r="1005" spans="1:30" ht="51" customHeight="1" x14ac:dyDescent="0.2">
      <c r="A1005" s="50" t="s">
        <v>3937</v>
      </c>
      <c r="B1005" s="51" t="s">
        <v>742</v>
      </c>
      <c r="C1005" s="52" t="s">
        <v>743</v>
      </c>
      <c r="D1005" s="52" t="s">
        <v>3110</v>
      </c>
      <c r="E1005" s="66" t="s">
        <v>75</v>
      </c>
      <c r="F1005" s="54" t="s">
        <v>3938</v>
      </c>
      <c r="G1005" s="54" t="s">
        <v>3939</v>
      </c>
      <c r="H1005" s="56">
        <v>44130</v>
      </c>
      <c r="I1005" s="56">
        <v>44677</v>
      </c>
      <c r="J1005" s="57" t="str">
        <f>IF(Ugovori_OPULJP3[[#This Row],[DATUM ZAVRŠETKA OPERACIJE]]&gt;DATE(2024,12,31),"u provedbi","završen")</f>
        <v>završen</v>
      </c>
      <c r="K1005" s="55" t="s">
        <v>210</v>
      </c>
      <c r="L1005" s="55" t="s">
        <v>210</v>
      </c>
      <c r="M1005" s="58">
        <v>0.85</v>
      </c>
      <c r="N1005" s="58">
        <v>0.15</v>
      </c>
      <c r="O1005" s="59">
        <f>Ugovori_OPULJP3[[#This Row],[Bespovratna sredstva - Ukupno (EU+Nac) HRK
= Ukupna ugovorena vrijednost bespovratnih sredstava]]*Ugovori_OPULJP3[[#This Row],[EU STOPA SUFINANCIRANJA %
EU CO-FINANCING RATE %]]</f>
        <v>784669</v>
      </c>
      <c r="P1005" s="60">
        <f>Ugovori_OPULJP3[[#This Row],[Bespovratna sredstva - EU dio - HRK]]/7.5345</f>
        <v>104143.4733558962</v>
      </c>
      <c r="Q1005" s="59">
        <f>Ugovori_OPULJP3[[#This Row],[Bespovratna sredstva - Ukupno (EU+Nac) HRK
= Ukupna ugovorena vrijednost bespovratnih sredstava]]*Ugovori_OPULJP3[[#This Row],[STOPA NACIONALNOG SUFINANCIRANJA %]]</f>
        <v>138471</v>
      </c>
      <c r="R1005" s="60">
        <f>Ugovori_OPULJP3[[#This Row],[Bespovratna sredstva - Nacionalni dio - HRK]]/7.5345</f>
        <v>18378.260003981683</v>
      </c>
      <c r="S1005" s="59">
        <v>923140</v>
      </c>
      <c r="T1005" s="60">
        <f>Ugovori_OPULJP3[[#This Row],[Bespovratna sredstva - Ukupno (EU+Nac) HRK
= Ukupna ugovorena vrijednost bespovratnih sredstava]]/7.5345</f>
        <v>122521.73335987789</v>
      </c>
      <c r="U1005" s="59">
        <v>0</v>
      </c>
      <c r="V1005" s="60">
        <f>Ugovori_OPULJP3[[#This Row],[Javni doprinos korisnika - HRK]]/7.5345</f>
        <v>0</v>
      </c>
      <c r="W1005" s="59">
        <v>0</v>
      </c>
      <c r="X1005" s="60">
        <f>Ugovori_OPULJP3[[#This Row],[Privatni doprinos korisnika - HRK]]/7.5345</f>
        <v>0</v>
      </c>
      <c r="Y1005" s="61">
        <v>923140</v>
      </c>
      <c r="Z1005" s="62">
        <f>Ugovori_OPULJP3[[#This Row],[UKUPNI PRIHVATLJIVI IZDACI
TOTAL ELIGIBLE EXPENDITURE
= Bespovratna sredstva ukupno + doprinos korisnika
= Ukupni prihvatljivi troškovi
= Ukupna ugovorena vrijednost projekta HRK]]/7.5345</f>
        <v>122521.73335987789</v>
      </c>
      <c r="AA1005" s="53" t="s">
        <v>37</v>
      </c>
      <c r="AB1005" s="53" t="s">
        <v>34</v>
      </c>
      <c r="AC1005" s="52" t="s">
        <v>3940</v>
      </c>
      <c r="AD1005" s="52" t="s">
        <v>746</v>
      </c>
    </row>
    <row r="1006" spans="1:30" ht="51" customHeight="1" x14ac:dyDescent="0.2">
      <c r="A1006" s="50" t="s">
        <v>3941</v>
      </c>
      <c r="B1006" s="51" t="s">
        <v>742</v>
      </c>
      <c r="C1006" s="52" t="s">
        <v>743</v>
      </c>
      <c r="D1006" s="52" t="s">
        <v>3110</v>
      </c>
      <c r="E1006" s="66" t="s">
        <v>75</v>
      </c>
      <c r="F1006" s="54" t="s">
        <v>3942</v>
      </c>
      <c r="G1006" s="54" t="s">
        <v>1493</v>
      </c>
      <c r="H1006" s="56">
        <v>44109</v>
      </c>
      <c r="I1006" s="56">
        <v>44656</v>
      </c>
      <c r="J1006" s="57" t="str">
        <f>IF(Ugovori_OPULJP3[[#This Row],[DATUM ZAVRŠETKA OPERACIJE]]&gt;DATE(2024,12,31),"u provedbi","završen")</f>
        <v>završen</v>
      </c>
      <c r="K1006" s="55" t="s">
        <v>98</v>
      </c>
      <c r="L1006" s="55" t="s">
        <v>98</v>
      </c>
      <c r="M1006" s="58">
        <v>0.85</v>
      </c>
      <c r="N1006" s="58">
        <v>0.15</v>
      </c>
      <c r="O1006" s="59">
        <f>Ugovori_OPULJP3[[#This Row],[Bespovratna sredstva - Ukupno (EU+Nac) HRK
= Ukupna ugovorena vrijednost bespovratnih sredstava]]*Ugovori_OPULJP3[[#This Row],[EU STOPA SUFINANCIRANJA %
EU CO-FINANCING RATE %]]</f>
        <v>2367789.75</v>
      </c>
      <c r="P1006" s="60">
        <f>Ugovori_OPULJP3[[#This Row],[Bespovratna sredstva - EU dio - HRK]]/7.5345</f>
        <v>314259.70535536529</v>
      </c>
      <c r="Q1006" s="59">
        <f>Ugovori_OPULJP3[[#This Row],[Bespovratna sredstva - Ukupno (EU+Nac) HRK
= Ukupna ugovorena vrijednost bespovratnih sredstava]]*Ugovori_OPULJP3[[#This Row],[STOPA NACIONALNOG SUFINANCIRANJA %]]</f>
        <v>417845.25</v>
      </c>
      <c r="R1006" s="60">
        <f>Ugovori_OPULJP3[[#This Row],[Bespovratna sredstva - Nacionalni dio - HRK]]/7.5345</f>
        <v>55457.595062711523</v>
      </c>
      <c r="S1006" s="59">
        <v>2785635</v>
      </c>
      <c r="T1006" s="60">
        <f>Ugovori_OPULJP3[[#This Row],[Bespovratna sredstva - Ukupno (EU+Nac) HRK
= Ukupna ugovorena vrijednost bespovratnih sredstava]]/7.5345</f>
        <v>369717.3004180768</v>
      </c>
      <c r="U1006" s="59">
        <v>0</v>
      </c>
      <c r="V1006" s="60">
        <f>Ugovori_OPULJP3[[#This Row],[Javni doprinos korisnika - HRK]]/7.5345</f>
        <v>0</v>
      </c>
      <c r="W1006" s="59">
        <v>0</v>
      </c>
      <c r="X1006" s="60">
        <f>Ugovori_OPULJP3[[#This Row],[Privatni doprinos korisnika - HRK]]/7.5345</f>
        <v>0</v>
      </c>
      <c r="Y1006" s="61">
        <v>2785635</v>
      </c>
      <c r="Z1006" s="62">
        <f>Ugovori_OPULJP3[[#This Row],[UKUPNI PRIHVATLJIVI IZDACI
TOTAL ELIGIBLE EXPENDITURE
= Bespovratna sredstva ukupno + doprinos korisnika
= Ukupni prihvatljivi troškovi
= Ukupna ugovorena vrijednost projekta HRK]]/7.5345</f>
        <v>369717.3004180768</v>
      </c>
      <c r="AA1006" s="53" t="s">
        <v>37</v>
      </c>
      <c r="AB1006" s="53" t="s">
        <v>34</v>
      </c>
      <c r="AC1006" s="52" t="s">
        <v>3943</v>
      </c>
      <c r="AD1006" s="52" t="s">
        <v>746</v>
      </c>
    </row>
    <row r="1007" spans="1:30" ht="51" customHeight="1" x14ac:dyDescent="0.2">
      <c r="A1007" s="70" t="s">
        <v>3944</v>
      </c>
      <c r="B1007" s="64" t="s">
        <v>742</v>
      </c>
      <c r="C1007" s="65" t="s">
        <v>743</v>
      </c>
      <c r="D1007" s="52" t="s">
        <v>3110</v>
      </c>
      <c r="E1007" s="66" t="s">
        <v>75</v>
      </c>
      <c r="F1007" s="71" t="s">
        <v>3945</v>
      </c>
      <c r="G1007" s="71" t="s">
        <v>3946</v>
      </c>
      <c r="H1007" s="68">
        <v>44201</v>
      </c>
      <c r="I1007" s="68">
        <v>44686</v>
      </c>
      <c r="J1007" s="57" t="str">
        <f>IF(Ugovori_OPULJP3[[#This Row],[DATUM ZAVRŠETKA OPERACIJE]]&gt;DATE(2024,12,31),"u provedbi","završen")</f>
        <v>završen</v>
      </c>
      <c r="K1007" s="67" t="s">
        <v>370</v>
      </c>
      <c r="L1007" s="67" t="s">
        <v>370</v>
      </c>
      <c r="M1007" s="58">
        <v>0.85</v>
      </c>
      <c r="N1007" s="58">
        <v>0.15</v>
      </c>
      <c r="O1007" s="59">
        <f>Ugovori_OPULJP3[[#This Row],[Bespovratna sredstva - Ukupno (EU+Nac) HRK
= Ukupna ugovorena vrijednost bespovratnih sredstava]]*Ugovori_OPULJP3[[#This Row],[EU STOPA SUFINANCIRANJA %
EU CO-FINANCING RATE %]]</f>
        <v>778685</v>
      </c>
      <c r="P1007" s="60">
        <f>Ugovori_OPULJP3[[#This Row],[Bespovratna sredstva - EU dio - HRK]]/7.5345</f>
        <v>103349.26007034308</v>
      </c>
      <c r="Q1007" s="59">
        <f>Ugovori_OPULJP3[[#This Row],[Bespovratna sredstva - Ukupno (EU+Nac) HRK
= Ukupna ugovorena vrijednost bespovratnih sredstava]]*Ugovori_OPULJP3[[#This Row],[STOPA NACIONALNOG SUFINANCIRANJA %]]</f>
        <v>137415</v>
      </c>
      <c r="R1007" s="60">
        <f>Ugovori_OPULJP3[[#This Row],[Bespovratna sredstva - Nacionalni dio - HRK]]/7.5345</f>
        <v>18238.104718295839</v>
      </c>
      <c r="S1007" s="59">
        <v>916100</v>
      </c>
      <c r="T1007" s="60">
        <f>Ugovori_OPULJP3[[#This Row],[Bespovratna sredstva - Ukupno (EU+Nac) HRK
= Ukupna ugovorena vrijednost bespovratnih sredstava]]/7.5345</f>
        <v>121587.36478863892</v>
      </c>
      <c r="U1007" s="59">
        <v>0</v>
      </c>
      <c r="V1007" s="60">
        <f>Ugovori_OPULJP3[[#This Row],[Javni doprinos korisnika - HRK]]/7.5345</f>
        <v>0</v>
      </c>
      <c r="W1007" s="59">
        <v>0</v>
      </c>
      <c r="X1007" s="60">
        <f>Ugovori_OPULJP3[[#This Row],[Privatni doprinos korisnika - HRK]]/7.5345</f>
        <v>0</v>
      </c>
      <c r="Y1007" s="61">
        <v>916100</v>
      </c>
      <c r="Z1007" s="62">
        <f>Ugovori_OPULJP3[[#This Row],[UKUPNI PRIHVATLJIVI IZDACI
TOTAL ELIGIBLE EXPENDITURE
= Bespovratna sredstva ukupno + doprinos korisnika
= Ukupni prihvatljivi troškovi
= Ukupna ugovorena vrijednost projekta HRK]]/7.5345</f>
        <v>121587.36478863892</v>
      </c>
      <c r="AA1007" s="66" t="s">
        <v>37</v>
      </c>
      <c r="AB1007" s="66" t="s">
        <v>34</v>
      </c>
      <c r="AC1007" s="65" t="s">
        <v>3947</v>
      </c>
      <c r="AD1007" s="65" t="s">
        <v>746</v>
      </c>
    </row>
    <row r="1008" spans="1:30" ht="51" customHeight="1" x14ac:dyDescent="0.2">
      <c r="A1008" s="70" t="s">
        <v>3948</v>
      </c>
      <c r="B1008" s="64" t="s">
        <v>742</v>
      </c>
      <c r="C1008" s="65" t="s">
        <v>743</v>
      </c>
      <c r="D1008" s="52" t="s">
        <v>3110</v>
      </c>
      <c r="E1008" s="66" t="s">
        <v>75</v>
      </c>
      <c r="F1008" s="71" t="s">
        <v>3949</v>
      </c>
      <c r="G1008" s="71" t="s">
        <v>3950</v>
      </c>
      <c r="H1008" s="68">
        <v>44201</v>
      </c>
      <c r="I1008" s="68">
        <v>44656</v>
      </c>
      <c r="J1008" s="57" t="str">
        <f>IF(Ugovori_OPULJP3[[#This Row],[DATUM ZAVRŠETKA OPERACIJE]]&gt;DATE(2024,12,31),"u provedbi","završen")</f>
        <v>završen</v>
      </c>
      <c r="K1008" s="67" t="s">
        <v>93</v>
      </c>
      <c r="L1008" s="67" t="s">
        <v>93</v>
      </c>
      <c r="M1008" s="58">
        <v>0.85</v>
      </c>
      <c r="N1008" s="58">
        <v>0.15</v>
      </c>
      <c r="O1008" s="59">
        <f>Ugovori_OPULJP3[[#This Row],[Bespovratna sredstva - Ukupno (EU+Nac) HRK
= Ukupna ugovorena vrijednost bespovratnih sredstava]]*Ugovori_OPULJP3[[#This Row],[EU STOPA SUFINANCIRANJA %
EU CO-FINANCING RATE %]]</f>
        <v>1183965</v>
      </c>
      <c r="P1008" s="60">
        <f>Ugovori_OPULJP3[[#This Row],[Bespovratna sredstva - EU dio - HRK]]/7.5345</f>
        <v>157139.15986462272</v>
      </c>
      <c r="Q1008" s="59">
        <f>Ugovori_OPULJP3[[#This Row],[Bespovratna sredstva - Ukupno (EU+Nac) HRK
= Ukupna ugovorena vrijednost bespovratnih sredstava]]*Ugovori_OPULJP3[[#This Row],[STOPA NACIONALNOG SUFINANCIRANJA %]]</f>
        <v>208935</v>
      </c>
      <c r="R1008" s="60">
        <f>Ugovori_OPULJP3[[#This Row],[Bespovratna sredstva - Nacionalni dio - HRK]]/7.5345</f>
        <v>27730.439976109894</v>
      </c>
      <c r="S1008" s="59">
        <v>1392900</v>
      </c>
      <c r="T1008" s="60">
        <f>Ugovori_OPULJP3[[#This Row],[Bespovratna sredstva - Ukupno (EU+Nac) HRK
= Ukupna ugovorena vrijednost bespovratnih sredstava]]/7.5345</f>
        <v>184869.59984073261</v>
      </c>
      <c r="U1008" s="59">
        <v>0</v>
      </c>
      <c r="V1008" s="60">
        <f>Ugovori_OPULJP3[[#This Row],[Javni doprinos korisnika - HRK]]/7.5345</f>
        <v>0</v>
      </c>
      <c r="W1008" s="59">
        <v>0</v>
      </c>
      <c r="X1008" s="60">
        <f>Ugovori_OPULJP3[[#This Row],[Privatni doprinos korisnika - HRK]]/7.5345</f>
        <v>0</v>
      </c>
      <c r="Y1008" s="61">
        <v>1392900</v>
      </c>
      <c r="Z1008" s="62">
        <f>Ugovori_OPULJP3[[#This Row],[UKUPNI PRIHVATLJIVI IZDACI
TOTAL ELIGIBLE EXPENDITURE
= Bespovratna sredstva ukupno + doprinos korisnika
= Ukupni prihvatljivi troškovi
= Ukupna ugovorena vrijednost projekta HRK]]/7.5345</f>
        <v>184869.59984073261</v>
      </c>
      <c r="AA1008" s="66" t="s">
        <v>37</v>
      </c>
      <c r="AB1008" s="66" t="s">
        <v>34</v>
      </c>
      <c r="AC1008" s="65" t="s">
        <v>3951</v>
      </c>
      <c r="AD1008" s="65" t="s">
        <v>746</v>
      </c>
    </row>
    <row r="1009" spans="1:30" ht="51" customHeight="1" x14ac:dyDescent="0.2">
      <c r="A1009" s="70" t="s">
        <v>3952</v>
      </c>
      <c r="B1009" s="64" t="s">
        <v>742</v>
      </c>
      <c r="C1009" s="65" t="s">
        <v>743</v>
      </c>
      <c r="D1009" s="52" t="s">
        <v>3110</v>
      </c>
      <c r="E1009" s="66" t="s">
        <v>75</v>
      </c>
      <c r="F1009" s="71" t="s">
        <v>3953</v>
      </c>
      <c r="G1009" s="71" t="s">
        <v>3954</v>
      </c>
      <c r="H1009" s="68">
        <v>44203</v>
      </c>
      <c r="I1009" s="68">
        <v>44627</v>
      </c>
      <c r="J1009" s="57" t="str">
        <f>IF(Ugovori_OPULJP3[[#This Row],[DATUM ZAVRŠETKA OPERACIJE]]&gt;DATE(2024,12,31),"u provedbi","završen")</f>
        <v>završen</v>
      </c>
      <c r="K1009" s="67" t="s">
        <v>370</v>
      </c>
      <c r="L1009" s="67" t="s">
        <v>370</v>
      </c>
      <c r="M1009" s="58">
        <v>0.85</v>
      </c>
      <c r="N1009" s="58">
        <v>0.15</v>
      </c>
      <c r="O1009" s="59">
        <f>Ugovori_OPULJP3[[#This Row],[Bespovratna sredstva - Ukupno (EU+Nac) HRK
= Ukupna ugovorena vrijednost bespovratnih sredstava]]*Ugovori_OPULJP3[[#This Row],[EU STOPA SUFINANCIRANJA %
EU CO-FINANCING RATE %]]</f>
        <v>789310</v>
      </c>
      <c r="P1009" s="60">
        <f>Ugovori_OPULJP3[[#This Row],[Bespovratna sredstva - EU dio - HRK]]/7.5345</f>
        <v>104759.43990974849</v>
      </c>
      <c r="Q1009" s="59">
        <f>Ugovori_OPULJP3[[#This Row],[Bespovratna sredstva - Ukupno (EU+Nac) HRK
= Ukupna ugovorena vrijednost bespovratnih sredstava]]*Ugovori_OPULJP3[[#This Row],[STOPA NACIONALNOG SUFINANCIRANJA %]]</f>
        <v>139290</v>
      </c>
      <c r="R1009" s="60">
        <f>Ugovori_OPULJP3[[#This Row],[Bespovratna sredstva - Nacionalni dio - HRK]]/7.5345</f>
        <v>18486.959984073263</v>
      </c>
      <c r="S1009" s="59">
        <v>928600</v>
      </c>
      <c r="T1009" s="60">
        <f>Ugovori_OPULJP3[[#This Row],[Bespovratna sredstva - Ukupno (EU+Nac) HRK
= Ukupna ugovorena vrijednost bespovratnih sredstava]]/7.5345</f>
        <v>123246.39989382174</v>
      </c>
      <c r="U1009" s="59">
        <v>0</v>
      </c>
      <c r="V1009" s="60">
        <f>Ugovori_OPULJP3[[#This Row],[Javni doprinos korisnika - HRK]]/7.5345</f>
        <v>0</v>
      </c>
      <c r="W1009" s="59">
        <v>0</v>
      </c>
      <c r="X1009" s="60">
        <f>Ugovori_OPULJP3[[#This Row],[Privatni doprinos korisnika - HRK]]/7.5345</f>
        <v>0</v>
      </c>
      <c r="Y1009" s="61">
        <v>928600</v>
      </c>
      <c r="Z1009" s="62">
        <f>Ugovori_OPULJP3[[#This Row],[UKUPNI PRIHVATLJIVI IZDACI
TOTAL ELIGIBLE EXPENDITURE
= Bespovratna sredstva ukupno + doprinos korisnika
= Ukupni prihvatljivi troškovi
= Ukupna ugovorena vrijednost projekta HRK]]/7.5345</f>
        <v>123246.39989382174</v>
      </c>
      <c r="AA1009" s="66" t="s">
        <v>37</v>
      </c>
      <c r="AB1009" s="66" t="s">
        <v>34</v>
      </c>
      <c r="AC1009" s="65" t="s">
        <v>3955</v>
      </c>
      <c r="AD1009" s="65" t="s">
        <v>746</v>
      </c>
    </row>
    <row r="1010" spans="1:30" ht="51" customHeight="1" x14ac:dyDescent="0.2">
      <c r="A1010" s="70" t="s">
        <v>3956</v>
      </c>
      <c r="B1010" s="64" t="s">
        <v>742</v>
      </c>
      <c r="C1010" s="65" t="s">
        <v>743</v>
      </c>
      <c r="D1010" s="52" t="s">
        <v>3110</v>
      </c>
      <c r="E1010" s="66" t="s">
        <v>75</v>
      </c>
      <c r="F1010" s="71" t="s">
        <v>3957</v>
      </c>
      <c r="G1010" s="71" t="s">
        <v>3958</v>
      </c>
      <c r="H1010" s="68">
        <v>44218</v>
      </c>
      <c r="I1010" s="68">
        <v>44764</v>
      </c>
      <c r="J1010" s="57" t="str">
        <f>IF(Ugovori_OPULJP3[[#This Row],[DATUM ZAVRŠETKA OPERACIJE]]&gt;DATE(2024,12,31),"u provedbi","završen")</f>
        <v>završen</v>
      </c>
      <c r="K1010" s="67" t="s">
        <v>153</v>
      </c>
      <c r="L1010" s="67" t="s">
        <v>36</v>
      </c>
      <c r="M1010" s="58">
        <v>0.85</v>
      </c>
      <c r="N1010" s="58">
        <v>0.15</v>
      </c>
      <c r="O1010" s="59">
        <f>Ugovori_OPULJP3[[#This Row],[Bespovratna sredstva - Ukupno (EU+Nac) HRK
= Ukupna ugovorena vrijednost bespovratnih sredstava]]*Ugovori_OPULJP3[[#This Row],[EU STOPA SUFINANCIRANJA %
EU CO-FINANCING RATE %]]</f>
        <v>394680.41500000004</v>
      </c>
      <c r="P1010" s="60">
        <f>Ugovori_OPULJP3[[#This Row],[Bespovratna sredstva - EU dio - HRK]]/7.5345</f>
        <v>52383.093105050102</v>
      </c>
      <c r="Q1010" s="59">
        <f>Ugovori_OPULJP3[[#This Row],[Bespovratna sredstva - Ukupno (EU+Nac) HRK
= Ukupna ugovorena vrijednost bespovratnih sredstava]]*Ugovori_OPULJP3[[#This Row],[STOPA NACIONALNOG SUFINANCIRANJA %]]</f>
        <v>69649.485000000001</v>
      </c>
      <c r="R1010" s="60">
        <f>Ugovori_OPULJP3[[#This Row],[Bespovratna sredstva - Nacionalni dio - HRK]]/7.5345</f>
        <v>9244.0752538323704</v>
      </c>
      <c r="S1010" s="59">
        <v>464329.9</v>
      </c>
      <c r="T1010" s="60">
        <f>Ugovori_OPULJP3[[#This Row],[Bespovratna sredstva - Ukupno (EU+Nac) HRK
= Ukupna ugovorena vrijednost bespovratnih sredstava]]/7.5345</f>
        <v>61627.168358882474</v>
      </c>
      <c r="U1010" s="59">
        <v>0</v>
      </c>
      <c r="V1010" s="60">
        <f>Ugovori_OPULJP3[[#This Row],[Javni doprinos korisnika - HRK]]/7.5345</f>
        <v>0</v>
      </c>
      <c r="W1010" s="59">
        <v>0</v>
      </c>
      <c r="X1010" s="60">
        <f>Ugovori_OPULJP3[[#This Row],[Privatni doprinos korisnika - HRK]]/7.5345</f>
        <v>0</v>
      </c>
      <c r="Y1010" s="61">
        <v>464329.9</v>
      </c>
      <c r="Z1010" s="62">
        <f>Ugovori_OPULJP3[[#This Row],[UKUPNI PRIHVATLJIVI IZDACI
TOTAL ELIGIBLE EXPENDITURE
= Bespovratna sredstva ukupno + doprinos korisnika
= Ukupni prihvatljivi troškovi
= Ukupna ugovorena vrijednost projekta HRK]]/7.5345</f>
        <v>61627.168358882474</v>
      </c>
      <c r="AA1010" s="66" t="s">
        <v>37</v>
      </c>
      <c r="AB1010" s="66" t="s">
        <v>34</v>
      </c>
      <c r="AC1010" s="65" t="s">
        <v>3959</v>
      </c>
      <c r="AD1010" s="65" t="s">
        <v>746</v>
      </c>
    </row>
    <row r="1011" spans="1:30" ht="51" customHeight="1" x14ac:dyDescent="0.2">
      <c r="A1011" s="70" t="s">
        <v>3960</v>
      </c>
      <c r="B1011" s="64" t="s">
        <v>742</v>
      </c>
      <c r="C1011" s="65" t="s">
        <v>743</v>
      </c>
      <c r="D1011" s="52" t="s">
        <v>3110</v>
      </c>
      <c r="E1011" s="66" t="s">
        <v>75</v>
      </c>
      <c r="F1011" s="71" t="s">
        <v>3961</v>
      </c>
      <c r="G1011" s="71" t="s">
        <v>3962</v>
      </c>
      <c r="H1011" s="68">
        <v>44207</v>
      </c>
      <c r="I1011" s="68">
        <v>44631</v>
      </c>
      <c r="J1011" s="57" t="str">
        <f>IF(Ugovori_OPULJP3[[#This Row],[DATUM ZAVRŠETKA OPERACIJE]]&gt;DATE(2024,12,31),"u provedbi","završen")</f>
        <v>završen</v>
      </c>
      <c r="K1011" s="67" t="s">
        <v>78</v>
      </c>
      <c r="L1011" s="67" t="s">
        <v>78</v>
      </c>
      <c r="M1011" s="58">
        <v>0.85</v>
      </c>
      <c r="N1011" s="58">
        <v>0.15</v>
      </c>
      <c r="O1011" s="59">
        <f>Ugovori_OPULJP3[[#This Row],[Bespovratna sredstva - Ukupno (EU+Nac) HRK
= Ukupna ugovorena vrijednost bespovratnih sredstava]]*Ugovori_OPULJP3[[#This Row],[EU STOPA SUFINANCIRANJA %
EU CO-FINANCING RATE %]]</f>
        <v>629141.1</v>
      </c>
      <c r="P1011" s="60">
        <f>Ugovori_OPULJP3[[#This Row],[Bespovratna sredstva - EU dio - HRK]]/7.5345</f>
        <v>83501.373681067082</v>
      </c>
      <c r="Q1011" s="59">
        <f>Ugovori_OPULJP3[[#This Row],[Bespovratna sredstva - Ukupno (EU+Nac) HRK
= Ukupna ugovorena vrijednost bespovratnih sredstava]]*Ugovori_OPULJP3[[#This Row],[STOPA NACIONALNOG SUFINANCIRANJA %]]</f>
        <v>111024.9</v>
      </c>
      <c r="R1011" s="60">
        <f>Ugovori_OPULJP3[[#This Row],[Bespovratna sredstva - Nacionalni dio - HRK]]/7.5345</f>
        <v>14735.536531953014</v>
      </c>
      <c r="S1011" s="59">
        <v>740166</v>
      </c>
      <c r="T1011" s="60">
        <f>Ugovori_OPULJP3[[#This Row],[Bespovratna sredstva - Ukupno (EU+Nac) HRK
= Ukupna ugovorena vrijednost bespovratnih sredstava]]/7.5345</f>
        <v>98236.910213020106</v>
      </c>
      <c r="U1011" s="59">
        <v>0</v>
      </c>
      <c r="V1011" s="60">
        <f>Ugovori_OPULJP3[[#This Row],[Javni doprinos korisnika - HRK]]/7.5345</f>
        <v>0</v>
      </c>
      <c r="W1011" s="59">
        <v>0</v>
      </c>
      <c r="X1011" s="60">
        <f>Ugovori_OPULJP3[[#This Row],[Privatni doprinos korisnika - HRK]]/7.5345</f>
        <v>0</v>
      </c>
      <c r="Y1011" s="61">
        <v>740166</v>
      </c>
      <c r="Z1011" s="62">
        <f>Ugovori_OPULJP3[[#This Row],[UKUPNI PRIHVATLJIVI IZDACI
TOTAL ELIGIBLE EXPENDITURE
= Bespovratna sredstva ukupno + doprinos korisnika
= Ukupni prihvatljivi troškovi
= Ukupna ugovorena vrijednost projekta HRK]]/7.5345</f>
        <v>98236.910213020106</v>
      </c>
      <c r="AA1011" s="66" t="s">
        <v>37</v>
      </c>
      <c r="AB1011" s="66" t="s">
        <v>34</v>
      </c>
      <c r="AC1011" s="65" t="s">
        <v>3963</v>
      </c>
      <c r="AD1011" s="65" t="s">
        <v>746</v>
      </c>
    </row>
    <row r="1012" spans="1:30" ht="51" customHeight="1" x14ac:dyDescent="0.2">
      <c r="A1012" s="70" t="s">
        <v>3964</v>
      </c>
      <c r="B1012" s="64" t="s">
        <v>742</v>
      </c>
      <c r="C1012" s="65" t="s">
        <v>743</v>
      </c>
      <c r="D1012" s="52" t="s">
        <v>3110</v>
      </c>
      <c r="E1012" s="66" t="s">
        <v>75</v>
      </c>
      <c r="F1012" s="71" t="s">
        <v>3965</v>
      </c>
      <c r="G1012" s="71" t="s">
        <v>3966</v>
      </c>
      <c r="H1012" s="68">
        <v>44203</v>
      </c>
      <c r="I1012" s="68">
        <v>44658</v>
      </c>
      <c r="J1012" s="57" t="str">
        <f>IF(Ugovori_OPULJP3[[#This Row],[DATUM ZAVRŠETKA OPERACIJE]]&gt;DATE(2024,12,31),"u provedbi","završen")</f>
        <v>završen</v>
      </c>
      <c r="K1012" s="67" t="s">
        <v>103</v>
      </c>
      <c r="L1012" s="67" t="s">
        <v>103</v>
      </c>
      <c r="M1012" s="58">
        <v>0.85</v>
      </c>
      <c r="N1012" s="58">
        <v>0.15</v>
      </c>
      <c r="O1012" s="59">
        <f>Ugovori_OPULJP3[[#This Row],[Bespovratna sredstva - Ukupno (EU+Nac) HRK
= Ukupna ugovorena vrijednost bespovratnih sredstava]]*Ugovori_OPULJP3[[#This Row],[EU STOPA SUFINANCIRANJA %
EU CO-FINANCING RATE %]]</f>
        <v>1465742.0399999998</v>
      </c>
      <c r="P1012" s="60">
        <f>Ugovori_OPULJP3[[#This Row],[Bespovratna sredstva - EU dio - HRK]]/7.5345</f>
        <v>194537.39996018313</v>
      </c>
      <c r="Q1012" s="59">
        <f>Ugovori_OPULJP3[[#This Row],[Bespovratna sredstva - Ukupno (EU+Nac) HRK
= Ukupna ugovorena vrijednost bespovratnih sredstava]]*Ugovori_OPULJP3[[#This Row],[STOPA NACIONALNOG SUFINANCIRANJA %]]</f>
        <v>258660.36</v>
      </c>
      <c r="R1012" s="60">
        <f>Ugovori_OPULJP3[[#This Row],[Bespovratna sredstva - Nacionalni dio - HRK]]/7.5345</f>
        <v>34330.129404738203</v>
      </c>
      <c r="S1012" s="59">
        <v>1724402.4</v>
      </c>
      <c r="T1012" s="60">
        <f>Ugovori_OPULJP3[[#This Row],[Bespovratna sredstva - Ukupno (EU+Nac) HRK
= Ukupna ugovorena vrijednost bespovratnih sredstava]]/7.5345</f>
        <v>228867.52936492133</v>
      </c>
      <c r="U1012" s="59">
        <v>0</v>
      </c>
      <c r="V1012" s="60">
        <f>Ugovori_OPULJP3[[#This Row],[Javni doprinos korisnika - HRK]]/7.5345</f>
        <v>0</v>
      </c>
      <c r="W1012" s="59">
        <v>0</v>
      </c>
      <c r="X1012" s="60">
        <f>Ugovori_OPULJP3[[#This Row],[Privatni doprinos korisnika - HRK]]/7.5345</f>
        <v>0</v>
      </c>
      <c r="Y1012" s="61">
        <v>1724402.4</v>
      </c>
      <c r="Z1012" s="62">
        <f>Ugovori_OPULJP3[[#This Row],[UKUPNI PRIHVATLJIVI IZDACI
TOTAL ELIGIBLE EXPENDITURE
= Bespovratna sredstva ukupno + doprinos korisnika
= Ukupni prihvatljivi troškovi
= Ukupna ugovorena vrijednost projekta HRK]]/7.5345</f>
        <v>228867.52936492133</v>
      </c>
      <c r="AA1012" s="66" t="s">
        <v>37</v>
      </c>
      <c r="AB1012" s="66" t="s">
        <v>34</v>
      </c>
      <c r="AC1012" s="65" t="s">
        <v>3967</v>
      </c>
      <c r="AD1012" s="65" t="s">
        <v>746</v>
      </c>
    </row>
    <row r="1013" spans="1:30" ht="51" customHeight="1" x14ac:dyDescent="0.2">
      <c r="A1013" s="70" t="s">
        <v>3968</v>
      </c>
      <c r="B1013" s="64" t="s">
        <v>742</v>
      </c>
      <c r="C1013" s="65" t="s">
        <v>743</v>
      </c>
      <c r="D1013" s="52" t="s">
        <v>3110</v>
      </c>
      <c r="E1013" s="66" t="s">
        <v>75</v>
      </c>
      <c r="F1013" s="71" t="s">
        <v>3969</v>
      </c>
      <c r="G1013" s="71" t="s">
        <v>3970</v>
      </c>
      <c r="H1013" s="68">
        <v>44204</v>
      </c>
      <c r="I1013" s="68">
        <v>44750</v>
      </c>
      <c r="J1013" s="57" t="str">
        <f>IF(Ugovori_OPULJP3[[#This Row],[DATUM ZAVRŠETKA OPERACIJE]]&gt;DATE(2024,12,31),"u provedbi","završen")</f>
        <v>završen</v>
      </c>
      <c r="K1013" s="67" t="s">
        <v>185</v>
      </c>
      <c r="L1013" s="67" t="s">
        <v>185</v>
      </c>
      <c r="M1013" s="58">
        <v>0.85</v>
      </c>
      <c r="N1013" s="58">
        <v>0.15</v>
      </c>
      <c r="O1013" s="59">
        <f>Ugovori_OPULJP3[[#This Row],[Bespovratna sredstva - Ukupno (EU+Nac) HRK
= Ukupna ugovorena vrijednost bespovratnih sredstava]]*Ugovori_OPULJP3[[#This Row],[EU STOPA SUFINANCIRANJA %
EU CO-FINANCING RATE %]]</f>
        <v>3111000</v>
      </c>
      <c r="P1013" s="60">
        <f>Ugovori_OPULJP3[[#This Row],[Bespovratna sredstva - EU dio - HRK]]/7.5345</f>
        <v>412900.65697790164</v>
      </c>
      <c r="Q1013" s="59">
        <f>Ugovori_OPULJP3[[#This Row],[Bespovratna sredstva - Ukupno (EU+Nac) HRK
= Ukupna ugovorena vrijednost bespovratnih sredstava]]*Ugovori_OPULJP3[[#This Row],[STOPA NACIONALNOG SUFINANCIRANJA %]]</f>
        <v>549000</v>
      </c>
      <c r="R1013" s="60">
        <f>Ugovori_OPULJP3[[#This Row],[Bespovratna sredstva - Nacionalni dio - HRK]]/7.5345</f>
        <v>72864.821819629695</v>
      </c>
      <c r="S1013" s="59">
        <v>3660000</v>
      </c>
      <c r="T1013" s="60">
        <f>Ugovori_OPULJP3[[#This Row],[Bespovratna sredstva - Ukupno (EU+Nac) HRK
= Ukupna ugovorena vrijednost bespovratnih sredstava]]/7.5345</f>
        <v>485765.47879753134</v>
      </c>
      <c r="U1013" s="59">
        <v>0</v>
      </c>
      <c r="V1013" s="60">
        <f>Ugovori_OPULJP3[[#This Row],[Javni doprinos korisnika - HRK]]/7.5345</f>
        <v>0</v>
      </c>
      <c r="W1013" s="59">
        <v>0</v>
      </c>
      <c r="X1013" s="60">
        <f>Ugovori_OPULJP3[[#This Row],[Privatni doprinos korisnika - HRK]]/7.5345</f>
        <v>0</v>
      </c>
      <c r="Y1013" s="61">
        <v>3660000</v>
      </c>
      <c r="Z1013" s="62">
        <f>Ugovori_OPULJP3[[#This Row],[UKUPNI PRIHVATLJIVI IZDACI
TOTAL ELIGIBLE EXPENDITURE
= Bespovratna sredstva ukupno + doprinos korisnika
= Ukupni prihvatljivi troškovi
= Ukupna ugovorena vrijednost projekta HRK]]/7.5345</f>
        <v>485765.47879753134</v>
      </c>
      <c r="AA1013" s="66" t="s">
        <v>37</v>
      </c>
      <c r="AB1013" s="66" t="s">
        <v>34</v>
      </c>
      <c r="AC1013" s="65" t="s">
        <v>3971</v>
      </c>
      <c r="AD1013" s="65" t="s">
        <v>746</v>
      </c>
    </row>
    <row r="1014" spans="1:30" ht="51" customHeight="1" x14ac:dyDescent="0.2">
      <c r="A1014" s="70" t="s">
        <v>3972</v>
      </c>
      <c r="B1014" s="64" t="s">
        <v>742</v>
      </c>
      <c r="C1014" s="65" t="s">
        <v>743</v>
      </c>
      <c r="D1014" s="52" t="s">
        <v>3110</v>
      </c>
      <c r="E1014" s="66" t="s">
        <v>75</v>
      </c>
      <c r="F1014" s="71" t="s">
        <v>3973</v>
      </c>
      <c r="G1014" s="54" t="s">
        <v>2844</v>
      </c>
      <c r="H1014" s="68">
        <v>44203</v>
      </c>
      <c r="I1014" s="68">
        <v>44749</v>
      </c>
      <c r="J1014" s="57" t="str">
        <f>IF(Ugovori_OPULJP3[[#This Row],[DATUM ZAVRŠETKA OPERACIJE]]&gt;DATE(2024,12,31),"u provedbi","završen")</f>
        <v>završen</v>
      </c>
      <c r="K1014" s="67" t="s">
        <v>83</v>
      </c>
      <c r="L1014" s="67" t="s">
        <v>83</v>
      </c>
      <c r="M1014" s="58">
        <v>0.85</v>
      </c>
      <c r="N1014" s="58">
        <v>0.15</v>
      </c>
      <c r="O1014" s="59">
        <f>Ugovori_OPULJP3[[#This Row],[Bespovratna sredstva - Ukupno (EU+Nac) HRK
= Ukupna ugovorena vrijednost bespovratnih sredstava]]*Ugovori_OPULJP3[[#This Row],[EU STOPA SUFINANCIRANJA %
EU CO-FINANCING RATE %]]</f>
        <v>631488.66399999999</v>
      </c>
      <c r="P1014" s="60">
        <f>Ugovori_OPULJP3[[#This Row],[Bespovratna sredstva - EU dio - HRK]]/7.5345</f>
        <v>83812.948968080163</v>
      </c>
      <c r="Q1014" s="59">
        <f>Ugovori_OPULJP3[[#This Row],[Bespovratna sredstva - Ukupno (EU+Nac) HRK
= Ukupna ugovorena vrijednost bespovratnih sredstava]]*Ugovori_OPULJP3[[#This Row],[STOPA NACIONALNOG SUFINANCIRANJA %]]</f>
        <v>111439.17599999999</v>
      </c>
      <c r="R1014" s="60">
        <f>Ugovori_OPULJP3[[#This Row],[Bespovratna sredstva - Nacionalni dio - HRK]]/7.5345</f>
        <v>14790.520406131793</v>
      </c>
      <c r="S1014" s="59">
        <v>742927.84</v>
      </c>
      <c r="T1014" s="60">
        <f>Ugovori_OPULJP3[[#This Row],[Bespovratna sredstva - Ukupno (EU+Nac) HRK
= Ukupna ugovorena vrijednost bespovratnih sredstava]]/7.5345</f>
        <v>98603.469374211942</v>
      </c>
      <c r="U1014" s="59">
        <v>0</v>
      </c>
      <c r="V1014" s="60">
        <f>Ugovori_OPULJP3[[#This Row],[Javni doprinos korisnika - HRK]]/7.5345</f>
        <v>0</v>
      </c>
      <c r="W1014" s="59">
        <v>0</v>
      </c>
      <c r="X1014" s="60">
        <f>Ugovori_OPULJP3[[#This Row],[Privatni doprinos korisnika - HRK]]/7.5345</f>
        <v>0</v>
      </c>
      <c r="Y1014" s="61">
        <v>742927.84</v>
      </c>
      <c r="Z1014" s="62">
        <f>Ugovori_OPULJP3[[#This Row],[UKUPNI PRIHVATLJIVI IZDACI
TOTAL ELIGIBLE EXPENDITURE
= Bespovratna sredstva ukupno + doprinos korisnika
= Ukupni prihvatljivi troškovi
= Ukupna ugovorena vrijednost projekta HRK]]/7.5345</f>
        <v>98603.469374211942</v>
      </c>
      <c r="AA1014" s="66" t="s">
        <v>37</v>
      </c>
      <c r="AB1014" s="66" t="s">
        <v>34</v>
      </c>
      <c r="AC1014" s="65" t="s">
        <v>3974</v>
      </c>
      <c r="AD1014" s="65" t="s">
        <v>746</v>
      </c>
    </row>
    <row r="1015" spans="1:30" ht="51" customHeight="1" x14ac:dyDescent="0.2">
      <c r="A1015" s="70" t="s">
        <v>3975</v>
      </c>
      <c r="B1015" s="64" t="s">
        <v>742</v>
      </c>
      <c r="C1015" s="65" t="s">
        <v>743</v>
      </c>
      <c r="D1015" s="52" t="s">
        <v>3110</v>
      </c>
      <c r="E1015" s="66" t="s">
        <v>75</v>
      </c>
      <c r="F1015" s="71" t="s">
        <v>3976</v>
      </c>
      <c r="G1015" s="71" t="s">
        <v>3977</v>
      </c>
      <c r="H1015" s="68">
        <v>44207</v>
      </c>
      <c r="I1015" s="68">
        <v>44753</v>
      </c>
      <c r="J1015" s="57" t="str">
        <f>IF(Ugovori_OPULJP3[[#This Row],[DATUM ZAVRŠETKA OPERACIJE]]&gt;DATE(2024,12,31),"u provedbi","završen")</f>
        <v>završen</v>
      </c>
      <c r="K1015" s="67" t="s">
        <v>210</v>
      </c>
      <c r="L1015" s="67" t="s">
        <v>210</v>
      </c>
      <c r="M1015" s="58">
        <v>0.85</v>
      </c>
      <c r="N1015" s="58">
        <v>0.15</v>
      </c>
      <c r="O1015" s="59">
        <f>Ugovori_OPULJP3[[#This Row],[Bespovratna sredstva - Ukupno (EU+Nac) HRK
= Ukupna ugovorena vrijednost bespovratnih sredstava]]*Ugovori_OPULJP3[[#This Row],[EU STOPA SUFINANCIRANJA %
EU CO-FINANCING RATE %]]</f>
        <v>394680.41500000004</v>
      </c>
      <c r="P1015" s="60">
        <f>Ugovori_OPULJP3[[#This Row],[Bespovratna sredstva - EU dio - HRK]]/7.5345</f>
        <v>52383.093105050102</v>
      </c>
      <c r="Q1015" s="59">
        <f>Ugovori_OPULJP3[[#This Row],[Bespovratna sredstva - Ukupno (EU+Nac) HRK
= Ukupna ugovorena vrijednost bespovratnih sredstava]]*Ugovori_OPULJP3[[#This Row],[STOPA NACIONALNOG SUFINANCIRANJA %]]</f>
        <v>69649.485000000001</v>
      </c>
      <c r="R1015" s="60">
        <f>Ugovori_OPULJP3[[#This Row],[Bespovratna sredstva - Nacionalni dio - HRK]]/7.5345</f>
        <v>9244.0752538323704</v>
      </c>
      <c r="S1015" s="59">
        <v>464329.9</v>
      </c>
      <c r="T1015" s="60">
        <f>Ugovori_OPULJP3[[#This Row],[Bespovratna sredstva - Ukupno (EU+Nac) HRK
= Ukupna ugovorena vrijednost bespovratnih sredstava]]/7.5345</f>
        <v>61627.168358882474</v>
      </c>
      <c r="U1015" s="59">
        <v>0</v>
      </c>
      <c r="V1015" s="60">
        <f>Ugovori_OPULJP3[[#This Row],[Javni doprinos korisnika - HRK]]/7.5345</f>
        <v>0</v>
      </c>
      <c r="W1015" s="59">
        <v>0</v>
      </c>
      <c r="X1015" s="60">
        <f>Ugovori_OPULJP3[[#This Row],[Privatni doprinos korisnika - HRK]]/7.5345</f>
        <v>0</v>
      </c>
      <c r="Y1015" s="61">
        <v>464329.9</v>
      </c>
      <c r="Z1015" s="62">
        <f>Ugovori_OPULJP3[[#This Row],[UKUPNI PRIHVATLJIVI IZDACI
TOTAL ELIGIBLE EXPENDITURE
= Bespovratna sredstva ukupno + doprinos korisnika
= Ukupni prihvatljivi troškovi
= Ukupna ugovorena vrijednost projekta HRK]]/7.5345</f>
        <v>61627.168358882474</v>
      </c>
      <c r="AA1015" s="66" t="s">
        <v>37</v>
      </c>
      <c r="AB1015" s="66" t="s">
        <v>34</v>
      </c>
      <c r="AC1015" s="65" t="s">
        <v>3978</v>
      </c>
      <c r="AD1015" s="65" t="s">
        <v>746</v>
      </c>
    </row>
    <row r="1016" spans="1:30" ht="51" customHeight="1" x14ac:dyDescent="0.2">
      <c r="A1016" s="70" t="s">
        <v>3979</v>
      </c>
      <c r="B1016" s="64" t="s">
        <v>742</v>
      </c>
      <c r="C1016" s="65" t="s">
        <v>743</v>
      </c>
      <c r="D1016" s="52" t="s">
        <v>3110</v>
      </c>
      <c r="E1016" s="66" t="s">
        <v>75</v>
      </c>
      <c r="F1016" s="71" t="s">
        <v>3980</v>
      </c>
      <c r="G1016" s="71" t="s">
        <v>3981</v>
      </c>
      <c r="H1016" s="68">
        <v>44205</v>
      </c>
      <c r="I1016" s="68">
        <v>44751</v>
      </c>
      <c r="J1016" s="57" t="str">
        <f>IF(Ugovori_OPULJP3[[#This Row],[DATUM ZAVRŠETKA OPERACIJE]]&gt;DATE(2024,12,31),"u provedbi","završen")</f>
        <v>završen</v>
      </c>
      <c r="K1016" s="67" t="s">
        <v>36</v>
      </c>
      <c r="L1016" s="67" t="s">
        <v>36</v>
      </c>
      <c r="M1016" s="58">
        <v>0.85</v>
      </c>
      <c r="N1016" s="58">
        <v>0.15</v>
      </c>
      <c r="O1016" s="59">
        <f>Ugovori_OPULJP3[[#This Row],[Bespovratna sredstva - Ukupno (EU+Nac) HRK
= Ukupna ugovorena vrijednost bespovratnih sredstava]]*Ugovori_OPULJP3[[#This Row],[EU STOPA SUFINANCIRANJA %
EU CO-FINANCING RATE %]]</f>
        <v>1972782</v>
      </c>
      <c r="P1016" s="60">
        <f>Ugovori_OPULJP3[[#This Row],[Bespovratna sredstva - EU dio - HRK]]/7.5345</f>
        <v>261833.16742982279</v>
      </c>
      <c r="Q1016" s="59">
        <f>Ugovori_OPULJP3[[#This Row],[Bespovratna sredstva - Ukupno (EU+Nac) HRK
= Ukupna ugovorena vrijednost bespovratnih sredstava]]*Ugovori_OPULJP3[[#This Row],[STOPA NACIONALNOG SUFINANCIRANJA %]]</f>
        <v>348138</v>
      </c>
      <c r="R1016" s="60">
        <f>Ugovori_OPULJP3[[#This Row],[Bespovratna sredstva - Nacionalni dio - HRK]]/7.5345</f>
        <v>46205.853075851082</v>
      </c>
      <c r="S1016" s="59">
        <v>2320920</v>
      </c>
      <c r="T1016" s="60">
        <f>Ugovori_OPULJP3[[#This Row],[Bespovratna sredstva - Ukupno (EU+Nac) HRK
= Ukupna ugovorena vrijednost bespovratnih sredstava]]/7.5345</f>
        <v>308039.02050567389</v>
      </c>
      <c r="U1016" s="59">
        <v>0</v>
      </c>
      <c r="V1016" s="60">
        <f>Ugovori_OPULJP3[[#This Row],[Javni doprinos korisnika - HRK]]/7.5345</f>
        <v>0</v>
      </c>
      <c r="W1016" s="59">
        <v>0</v>
      </c>
      <c r="X1016" s="60">
        <f>Ugovori_OPULJP3[[#This Row],[Privatni doprinos korisnika - HRK]]/7.5345</f>
        <v>0</v>
      </c>
      <c r="Y1016" s="61">
        <v>2320920</v>
      </c>
      <c r="Z1016" s="62">
        <f>Ugovori_OPULJP3[[#This Row],[UKUPNI PRIHVATLJIVI IZDACI
TOTAL ELIGIBLE EXPENDITURE
= Bespovratna sredstva ukupno + doprinos korisnika
= Ukupni prihvatljivi troškovi
= Ukupna ugovorena vrijednost projekta HRK]]/7.5345</f>
        <v>308039.02050567389</v>
      </c>
      <c r="AA1016" s="66" t="s">
        <v>37</v>
      </c>
      <c r="AB1016" s="66" t="s">
        <v>34</v>
      </c>
      <c r="AC1016" s="65" t="s">
        <v>3982</v>
      </c>
      <c r="AD1016" s="65" t="s">
        <v>746</v>
      </c>
    </row>
    <row r="1017" spans="1:30" ht="51" customHeight="1" x14ac:dyDescent="0.2">
      <c r="A1017" s="70" t="s">
        <v>3983</v>
      </c>
      <c r="B1017" s="64" t="s">
        <v>742</v>
      </c>
      <c r="C1017" s="65" t="s">
        <v>743</v>
      </c>
      <c r="D1017" s="52" t="s">
        <v>3110</v>
      </c>
      <c r="E1017" s="66" t="s">
        <v>75</v>
      </c>
      <c r="F1017" s="71" t="s">
        <v>3984</v>
      </c>
      <c r="G1017" s="71" t="s">
        <v>1446</v>
      </c>
      <c r="H1017" s="68">
        <v>44203</v>
      </c>
      <c r="I1017" s="68">
        <v>44658</v>
      </c>
      <c r="J1017" s="57" t="str">
        <f>IF(Ugovori_OPULJP3[[#This Row],[DATUM ZAVRŠETKA OPERACIJE]]&gt;DATE(2024,12,31),"u provedbi","završen")</f>
        <v>završen</v>
      </c>
      <c r="K1017" s="67" t="s">
        <v>98</v>
      </c>
      <c r="L1017" s="67" t="s">
        <v>98</v>
      </c>
      <c r="M1017" s="58">
        <v>0.85</v>
      </c>
      <c r="N1017" s="58">
        <v>0.15</v>
      </c>
      <c r="O1017" s="59">
        <f>Ugovori_OPULJP3[[#This Row],[Bespovratna sredstva - Ukupno (EU+Nac) HRK
= Ukupna ugovorena vrijednost bespovratnih sredstava]]*Ugovori_OPULJP3[[#This Row],[EU STOPA SUFINANCIRANJA %
EU CO-FINANCING RATE %]]</f>
        <v>937898.5</v>
      </c>
      <c r="P1017" s="60">
        <f>Ugovori_OPULJP3[[#This Row],[Bespovratna sredstva - EU dio - HRK]]/7.5345</f>
        <v>124480.52292786515</v>
      </c>
      <c r="Q1017" s="59">
        <f>Ugovori_OPULJP3[[#This Row],[Bespovratna sredstva - Ukupno (EU+Nac) HRK
= Ukupna ugovorena vrijednost bespovratnih sredstava]]*Ugovori_OPULJP3[[#This Row],[STOPA NACIONALNOG SUFINANCIRANJA %]]</f>
        <v>165511.5</v>
      </c>
      <c r="R1017" s="60">
        <f>Ugovori_OPULJP3[[#This Row],[Bespovratna sredstva - Nacionalni dio - HRK]]/7.5345</f>
        <v>21967.151104917379</v>
      </c>
      <c r="S1017" s="59">
        <v>1103410</v>
      </c>
      <c r="T1017" s="60">
        <f>Ugovori_OPULJP3[[#This Row],[Bespovratna sredstva - Ukupno (EU+Nac) HRK
= Ukupna ugovorena vrijednost bespovratnih sredstava]]/7.5345</f>
        <v>146447.67403278252</v>
      </c>
      <c r="U1017" s="59">
        <v>0</v>
      </c>
      <c r="V1017" s="60">
        <f>Ugovori_OPULJP3[[#This Row],[Javni doprinos korisnika - HRK]]/7.5345</f>
        <v>0</v>
      </c>
      <c r="W1017" s="59">
        <v>0</v>
      </c>
      <c r="X1017" s="60">
        <f>Ugovori_OPULJP3[[#This Row],[Privatni doprinos korisnika - HRK]]/7.5345</f>
        <v>0</v>
      </c>
      <c r="Y1017" s="61">
        <v>1103410</v>
      </c>
      <c r="Z1017" s="62">
        <f>Ugovori_OPULJP3[[#This Row],[UKUPNI PRIHVATLJIVI IZDACI
TOTAL ELIGIBLE EXPENDITURE
= Bespovratna sredstva ukupno + doprinos korisnika
= Ukupni prihvatljivi troškovi
= Ukupna ugovorena vrijednost projekta HRK]]/7.5345</f>
        <v>146447.67403278252</v>
      </c>
      <c r="AA1017" s="66" t="s">
        <v>37</v>
      </c>
      <c r="AB1017" s="66" t="s">
        <v>34</v>
      </c>
      <c r="AC1017" s="65" t="s">
        <v>3985</v>
      </c>
      <c r="AD1017" s="65" t="s">
        <v>746</v>
      </c>
    </row>
    <row r="1018" spans="1:30" ht="51" customHeight="1" x14ac:dyDescent="0.2">
      <c r="A1018" s="70" t="s">
        <v>3986</v>
      </c>
      <c r="B1018" s="64" t="s">
        <v>742</v>
      </c>
      <c r="C1018" s="65" t="s">
        <v>743</v>
      </c>
      <c r="D1018" s="52" t="s">
        <v>3110</v>
      </c>
      <c r="E1018" s="66" t="s">
        <v>75</v>
      </c>
      <c r="F1018" s="71" t="s">
        <v>3987</v>
      </c>
      <c r="G1018" s="54" t="s">
        <v>3988</v>
      </c>
      <c r="H1018" s="68">
        <v>44203</v>
      </c>
      <c r="I1018" s="68">
        <v>44749</v>
      </c>
      <c r="J1018" s="57" t="str">
        <f>IF(Ugovori_OPULJP3[[#This Row],[DATUM ZAVRŠETKA OPERACIJE]]&gt;DATE(2024,12,31),"u provedbi","završen")</f>
        <v>završen</v>
      </c>
      <c r="K1018" s="67" t="s">
        <v>36</v>
      </c>
      <c r="L1018" s="67" t="s">
        <v>36</v>
      </c>
      <c r="M1018" s="58">
        <v>0.85</v>
      </c>
      <c r="N1018" s="58">
        <v>0.15</v>
      </c>
      <c r="O1018" s="59">
        <f>Ugovori_OPULJP3[[#This Row],[Bespovratna sredstva - Ukupno (EU+Nac) HRK
= Ukupna ugovorena vrijednost bespovratnih sredstava]]*Ugovori_OPULJP3[[#This Row],[EU STOPA SUFINANCIRANJA %
EU CO-FINANCING RATE %]]</f>
        <v>394680.41500000004</v>
      </c>
      <c r="P1018" s="60">
        <f>Ugovori_OPULJP3[[#This Row],[Bespovratna sredstva - EU dio - HRK]]/7.5345</f>
        <v>52383.093105050102</v>
      </c>
      <c r="Q1018" s="59">
        <f>Ugovori_OPULJP3[[#This Row],[Bespovratna sredstva - Ukupno (EU+Nac) HRK
= Ukupna ugovorena vrijednost bespovratnih sredstava]]*Ugovori_OPULJP3[[#This Row],[STOPA NACIONALNOG SUFINANCIRANJA %]]</f>
        <v>69649.485000000001</v>
      </c>
      <c r="R1018" s="60">
        <f>Ugovori_OPULJP3[[#This Row],[Bespovratna sredstva - Nacionalni dio - HRK]]/7.5345</f>
        <v>9244.0752538323704</v>
      </c>
      <c r="S1018" s="59">
        <v>464329.9</v>
      </c>
      <c r="T1018" s="60">
        <f>Ugovori_OPULJP3[[#This Row],[Bespovratna sredstva - Ukupno (EU+Nac) HRK
= Ukupna ugovorena vrijednost bespovratnih sredstava]]/7.5345</f>
        <v>61627.168358882474</v>
      </c>
      <c r="U1018" s="59">
        <v>0</v>
      </c>
      <c r="V1018" s="60">
        <f>Ugovori_OPULJP3[[#This Row],[Javni doprinos korisnika - HRK]]/7.5345</f>
        <v>0</v>
      </c>
      <c r="W1018" s="59">
        <v>0</v>
      </c>
      <c r="X1018" s="60">
        <f>Ugovori_OPULJP3[[#This Row],[Privatni doprinos korisnika - HRK]]/7.5345</f>
        <v>0</v>
      </c>
      <c r="Y1018" s="61">
        <v>464329.9</v>
      </c>
      <c r="Z1018" s="62">
        <f>Ugovori_OPULJP3[[#This Row],[UKUPNI PRIHVATLJIVI IZDACI
TOTAL ELIGIBLE EXPENDITURE
= Bespovratna sredstva ukupno + doprinos korisnika
= Ukupni prihvatljivi troškovi
= Ukupna ugovorena vrijednost projekta HRK]]/7.5345</f>
        <v>61627.168358882474</v>
      </c>
      <c r="AA1018" s="66" t="s">
        <v>37</v>
      </c>
      <c r="AB1018" s="66" t="s">
        <v>34</v>
      </c>
      <c r="AC1018" s="65" t="s">
        <v>3989</v>
      </c>
      <c r="AD1018" s="65" t="s">
        <v>746</v>
      </c>
    </row>
    <row r="1019" spans="1:30" ht="63.75" customHeight="1" x14ac:dyDescent="0.2">
      <c r="A1019" s="70" t="s">
        <v>3990</v>
      </c>
      <c r="B1019" s="64" t="s">
        <v>742</v>
      </c>
      <c r="C1019" s="65" t="s">
        <v>743</v>
      </c>
      <c r="D1019" s="52" t="s">
        <v>3110</v>
      </c>
      <c r="E1019" s="66" t="s">
        <v>75</v>
      </c>
      <c r="F1019" s="71" t="s">
        <v>3991</v>
      </c>
      <c r="G1019" s="71" t="s">
        <v>1477</v>
      </c>
      <c r="H1019" s="68">
        <v>44207</v>
      </c>
      <c r="I1019" s="68">
        <v>44753</v>
      </c>
      <c r="J1019" s="57" t="str">
        <f>IF(Ugovori_OPULJP3[[#This Row],[DATUM ZAVRŠETKA OPERACIJE]]&gt;DATE(2024,12,31),"u provedbi","završen")</f>
        <v>završen</v>
      </c>
      <c r="K1019" s="67" t="s">
        <v>172</v>
      </c>
      <c r="L1019" s="67" t="s">
        <v>172</v>
      </c>
      <c r="M1019" s="58">
        <v>0.85</v>
      </c>
      <c r="N1019" s="58">
        <v>0.15</v>
      </c>
      <c r="O1019" s="59">
        <f>Ugovori_OPULJP3[[#This Row],[Bespovratna sredstva - Ukupno (EU+Nac) HRK
= Ukupna ugovorena vrijednost bespovratnih sredstava]]*Ugovori_OPULJP3[[#This Row],[EU STOPA SUFINANCIRANJA %
EU CO-FINANCING RATE %]]</f>
        <v>4104361.51</v>
      </c>
      <c r="P1019" s="60">
        <f>Ugovori_OPULJP3[[#This Row],[Bespovratna sredstva - EU dio - HRK]]/7.5345</f>
        <v>544742.3863560952</v>
      </c>
      <c r="Q1019" s="59">
        <f>Ugovori_OPULJP3[[#This Row],[Bespovratna sredstva - Ukupno (EU+Nac) HRK
= Ukupna ugovorena vrijednost bespovratnih sredstava]]*Ugovori_OPULJP3[[#This Row],[STOPA NACIONALNOG SUFINANCIRANJA %]]</f>
        <v>724299.09</v>
      </c>
      <c r="R1019" s="60">
        <f>Ugovori_OPULJP3[[#This Row],[Bespovratna sredstva - Nacionalni dio - HRK]]/7.5345</f>
        <v>96131.009356957977</v>
      </c>
      <c r="S1019" s="59">
        <v>4828660.5999999996</v>
      </c>
      <c r="T1019" s="60">
        <f>Ugovori_OPULJP3[[#This Row],[Bespovratna sredstva - Ukupno (EU+Nac) HRK
= Ukupna ugovorena vrijednost bespovratnih sredstava]]/7.5345</f>
        <v>640873.39571305318</v>
      </c>
      <c r="U1019" s="59">
        <v>0</v>
      </c>
      <c r="V1019" s="60">
        <f>Ugovori_OPULJP3[[#This Row],[Javni doprinos korisnika - HRK]]/7.5345</f>
        <v>0</v>
      </c>
      <c r="W1019" s="59">
        <v>0</v>
      </c>
      <c r="X1019" s="60">
        <f>Ugovori_OPULJP3[[#This Row],[Privatni doprinos korisnika - HRK]]/7.5345</f>
        <v>0</v>
      </c>
      <c r="Y1019" s="61">
        <v>4828660.5999999996</v>
      </c>
      <c r="Z1019" s="62">
        <f>Ugovori_OPULJP3[[#This Row],[UKUPNI PRIHVATLJIVI IZDACI
TOTAL ELIGIBLE EXPENDITURE
= Bespovratna sredstva ukupno + doprinos korisnika
= Ukupni prihvatljivi troškovi
= Ukupna ugovorena vrijednost projekta HRK]]/7.5345</f>
        <v>640873.39571305318</v>
      </c>
      <c r="AA1019" s="66" t="s">
        <v>37</v>
      </c>
      <c r="AB1019" s="66" t="s">
        <v>34</v>
      </c>
      <c r="AC1019" s="65" t="s">
        <v>3992</v>
      </c>
      <c r="AD1019" s="65" t="s">
        <v>746</v>
      </c>
    </row>
    <row r="1020" spans="1:30" ht="63.75" customHeight="1" x14ac:dyDescent="0.2">
      <c r="A1020" s="70" t="s">
        <v>3993</v>
      </c>
      <c r="B1020" s="64" t="s">
        <v>742</v>
      </c>
      <c r="C1020" s="65" t="s">
        <v>743</v>
      </c>
      <c r="D1020" s="52" t="s">
        <v>3110</v>
      </c>
      <c r="E1020" s="66" t="s">
        <v>75</v>
      </c>
      <c r="F1020" s="71" t="s">
        <v>3994</v>
      </c>
      <c r="G1020" s="71" t="s">
        <v>2629</v>
      </c>
      <c r="H1020" s="68">
        <v>44204</v>
      </c>
      <c r="I1020" s="68">
        <v>44750</v>
      </c>
      <c r="J1020" s="57" t="str">
        <f>IF(Ugovori_OPULJP3[[#This Row],[DATUM ZAVRŠETKA OPERACIJE]]&gt;DATE(2024,12,31),"u provedbi","završen")</f>
        <v>završen</v>
      </c>
      <c r="K1020" s="67" t="s">
        <v>337</v>
      </c>
      <c r="L1020" s="67" t="s">
        <v>337</v>
      </c>
      <c r="M1020" s="58">
        <v>0.85</v>
      </c>
      <c r="N1020" s="58">
        <v>0.15</v>
      </c>
      <c r="O1020" s="59">
        <f>Ugovori_OPULJP3[[#This Row],[Bespovratna sredstva - Ukupno (EU+Nac) HRK
= Ukupna ugovorena vrijednost bespovratnih sredstava]]*Ugovori_OPULJP3[[#This Row],[EU STOPA SUFINANCIRANJA %
EU CO-FINANCING RATE %]]</f>
        <v>1973391.875</v>
      </c>
      <c r="P1020" s="60">
        <f>Ugovori_OPULJP3[[#This Row],[Bespovratna sredstva - EU dio - HRK]]/7.5345</f>
        <v>261914.11175260466</v>
      </c>
      <c r="Q1020" s="59">
        <f>Ugovori_OPULJP3[[#This Row],[Bespovratna sredstva - Ukupno (EU+Nac) HRK
= Ukupna ugovorena vrijednost bespovratnih sredstava]]*Ugovori_OPULJP3[[#This Row],[STOPA NACIONALNOG SUFINANCIRANJA %]]</f>
        <v>348245.625</v>
      </c>
      <c r="R1020" s="60">
        <f>Ugovori_OPULJP3[[#This Row],[Bespovratna sredstva - Nacionalni dio - HRK]]/7.5345</f>
        <v>46220.137368106705</v>
      </c>
      <c r="S1020" s="59">
        <v>2321637.5</v>
      </c>
      <c r="T1020" s="60">
        <f>Ugovori_OPULJP3[[#This Row],[Bespovratna sredstva - Ukupno (EU+Nac) HRK
= Ukupna ugovorena vrijednost bespovratnih sredstava]]/7.5345</f>
        <v>308134.24912071135</v>
      </c>
      <c r="U1020" s="59">
        <v>0</v>
      </c>
      <c r="V1020" s="60">
        <f>Ugovori_OPULJP3[[#This Row],[Javni doprinos korisnika - HRK]]/7.5345</f>
        <v>0</v>
      </c>
      <c r="W1020" s="59">
        <v>0</v>
      </c>
      <c r="X1020" s="60">
        <f>Ugovori_OPULJP3[[#This Row],[Privatni doprinos korisnika - HRK]]/7.5345</f>
        <v>0</v>
      </c>
      <c r="Y1020" s="61">
        <v>2321637.5</v>
      </c>
      <c r="Z1020" s="62">
        <f>Ugovori_OPULJP3[[#This Row],[UKUPNI PRIHVATLJIVI IZDACI
TOTAL ELIGIBLE EXPENDITURE
= Bespovratna sredstva ukupno + doprinos korisnika
= Ukupni prihvatljivi troškovi
= Ukupna ugovorena vrijednost projekta HRK]]/7.5345</f>
        <v>308134.24912071135</v>
      </c>
      <c r="AA1020" s="66" t="s">
        <v>37</v>
      </c>
      <c r="AB1020" s="66" t="s">
        <v>34</v>
      </c>
      <c r="AC1020" s="65" t="s">
        <v>3995</v>
      </c>
      <c r="AD1020" s="65" t="s">
        <v>746</v>
      </c>
    </row>
    <row r="1021" spans="1:30" ht="51" customHeight="1" x14ac:dyDescent="0.2">
      <c r="A1021" s="70" t="s">
        <v>3996</v>
      </c>
      <c r="B1021" s="64" t="s">
        <v>742</v>
      </c>
      <c r="C1021" s="65" t="s">
        <v>743</v>
      </c>
      <c r="D1021" s="52" t="s">
        <v>3110</v>
      </c>
      <c r="E1021" s="66" t="s">
        <v>75</v>
      </c>
      <c r="F1021" s="71" t="s">
        <v>3997</v>
      </c>
      <c r="G1021" s="71" t="s">
        <v>3998</v>
      </c>
      <c r="H1021" s="68">
        <v>44245</v>
      </c>
      <c r="I1021" s="68">
        <v>44791</v>
      </c>
      <c r="J1021" s="57" t="str">
        <f>IF(Ugovori_OPULJP3[[#This Row],[DATUM ZAVRŠETKA OPERACIJE]]&gt;DATE(2024,12,31),"u provedbi","završen")</f>
        <v>završen</v>
      </c>
      <c r="K1021" s="67" t="s">
        <v>83</v>
      </c>
      <c r="L1021" s="67" t="s">
        <v>83</v>
      </c>
      <c r="M1021" s="58">
        <v>0.85</v>
      </c>
      <c r="N1021" s="58">
        <v>0.15</v>
      </c>
      <c r="O1021" s="59">
        <f>Ugovori_OPULJP3[[#This Row],[Bespovratna sredstva - Ukupno (EU+Nac) HRK
= Ukupna ugovorena vrijednost bespovratnih sredstava]]*Ugovori_OPULJP3[[#This Row],[EU STOPA SUFINANCIRANJA %
EU CO-FINANCING RATE %]]</f>
        <v>473614.89999999997</v>
      </c>
      <c r="P1021" s="60">
        <f>Ugovori_OPULJP3[[#This Row],[Bespovratna sredstva - EU dio - HRK]]/7.5345</f>
        <v>62859.499635012267</v>
      </c>
      <c r="Q1021" s="59">
        <f>Ugovori_OPULJP3[[#This Row],[Bespovratna sredstva - Ukupno (EU+Nac) HRK
= Ukupna ugovorena vrijednost bespovratnih sredstava]]*Ugovori_OPULJP3[[#This Row],[STOPA NACIONALNOG SUFINANCIRANJA %]]</f>
        <v>83579.099999999991</v>
      </c>
      <c r="R1021" s="60">
        <f>Ugovori_OPULJP3[[#This Row],[Bespovratna sredstva - Nacionalni dio - HRK]]/7.5345</f>
        <v>11092.85287676687</v>
      </c>
      <c r="S1021" s="59">
        <v>557194</v>
      </c>
      <c r="T1021" s="60">
        <f>Ugovori_OPULJP3[[#This Row],[Bespovratna sredstva - Ukupno (EU+Nac) HRK
= Ukupna ugovorena vrijednost bespovratnih sredstava]]/7.5345</f>
        <v>73952.352511779143</v>
      </c>
      <c r="U1021" s="59">
        <v>0</v>
      </c>
      <c r="V1021" s="60">
        <f>Ugovori_OPULJP3[[#This Row],[Javni doprinos korisnika - HRK]]/7.5345</f>
        <v>0</v>
      </c>
      <c r="W1021" s="59">
        <v>0</v>
      </c>
      <c r="X1021" s="60">
        <f>Ugovori_OPULJP3[[#This Row],[Privatni doprinos korisnika - HRK]]/7.5345</f>
        <v>0</v>
      </c>
      <c r="Y1021" s="61">
        <v>557194</v>
      </c>
      <c r="Z1021" s="62">
        <f>Ugovori_OPULJP3[[#This Row],[UKUPNI PRIHVATLJIVI IZDACI
TOTAL ELIGIBLE EXPENDITURE
= Bespovratna sredstva ukupno + doprinos korisnika
= Ukupni prihvatljivi troškovi
= Ukupna ugovorena vrijednost projekta HRK]]/7.5345</f>
        <v>73952.352511779143</v>
      </c>
      <c r="AA1021" s="66" t="s">
        <v>37</v>
      </c>
      <c r="AB1021" s="66" t="s">
        <v>34</v>
      </c>
      <c r="AC1021" s="65" t="s">
        <v>3999</v>
      </c>
      <c r="AD1021" s="65" t="s">
        <v>746</v>
      </c>
    </row>
    <row r="1022" spans="1:30" ht="51" customHeight="1" x14ac:dyDescent="0.2">
      <c r="A1022" s="70" t="s">
        <v>4000</v>
      </c>
      <c r="B1022" s="64" t="s">
        <v>742</v>
      </c>
      <c r="C1022" s="65" t="s">
        <v>743</v>
      </c>
      <c r="D1022" s="52" t="s">
        <v>3110</v>
      </c>
      <c r="E1022" s="66" t="s">
        <v>75</v>
      </c>
      <c r="F1022" s="71" t="s">
        <v>4001</v>
      </c>
      <c r="G1022" s="71" t="s">
        <v>4002</v>
      </c>
      <c r="H1022" s="68">
        <v>44201</v>
      </c>
      <c r="I1022" s="68">
        <v>44747</v>
      </c>
      <c r="J1022" s="57" t="str">
        <f>IF(Ugovori_OPULJP3[[#This Row],[DATUM ZAVRŠETKA OPERACIJE]]&gt;DATE(2024,12,31),"u provedbi","završen")</f>
        <v>završen</v>
      </c>
      <c r="K1022" s="67" t="s">
        <v>36</v>
      </c>
      <c r="L1022" s="67" t="s">
        <v>36</v>
      </c>
      <c r="M1022" s="58">
        <v>0.85</v>
      </c>
      <c r="N1022" s="58">
        <v>0.15</v>
      </c>
      <c r="O1022" s="59">
        <f>Ugovori_OPULJP3[[#This Row],[Bespovratna sredstva - Ukupno (EU+Nac) HRK
= Ukupna ugovorena vrijednost bespovratnih sredstava]]*Ugovori_OPULJP3[[#This Row],[EU STOPA SUFINANCIRANJA %
EU CO-FINANCING RATE %]]</f>
        <v>315744.33199999999</v>
      </c>
      <c r="P1022" s="60">
        <f>Ugovori_OPULJP3[[#This Row],[Bespovratna sredstva - EU dio - HRK]]/7.5345</f>
        <v>41906.474484040082</v>
      </c>
      <c r="Q1022" s="59">
        <f>Ugovori_OPULJP3[[#This Row],[Bespovratna sredstva - Ukupno (EU+Nac) HRK
= Ukupna ugovorena vrijednost bespovratnih sredstava]]*Ugovori_OPULJP3[[#This Row],[STOPA NACIONALNOG SUFINANCIRANJA %]]</f>
        <v>55719.587999999996</v>
      </c>
      <c r="R1022" s="60">
        <f>Ugovori_OPULJP3[[#This Row],[Bespovratna sredstva - Nacionalni dio - HRK]]/7.5345</f>
        <v>7395.2602030658963</v>
      </c>
      <c r="S1022" s="59">
        <v>371463.92</v>
      </c>
      <c r="T1022" s="60">
        <f>Ugovori_OPULJP3[[#This Row],[Bespovratna sredstva - Ukupno (EU+Nac) HRK
= Ukupna ugovorena vrijednost bespovratnih sredstava]]/7.5345</f>
        <v>49301.734687105971</v>
      </c>
      <c r="U1022" s="59">
        <v>0</v>
      </c>
      <c r="V1022" s="60">
        <f>Ugovori_OPULJP3[[#This Row],[Javni doprinos korisnika - HRK]]/7.5345</f>
        <v>0</v>
      </c>
      <c r="W1022" s="59">
        <v>0</v>
      </c>
      <c r="X1022" s="60">
        <f>Ugovori_OPULJP3[[#This Row],[Privatni doprinos korisnika - HRK]]/7.5345</f>
        <v>0</v>
      </c>
      <c r="Y1022" s="61">
        <v>371463.92</v>
      </c>
      <c r="Z1022" s="62">
        <f>Ugovori_OPULJP3[[#This Row],[UKUPNI PRIHVATLJIVI IZDACI
TOTAL ELIGIBLE EXPENDITURE
= Bespovratna sredstva ukupno + doprinos korisnika
= Ukupni prihvatljivi troškovi
= Ukupna ugovorena vrijednost projekta HRK]]/7.5345</f>
        <v>49301.734687105971</v>
      </c>
      <c r="AA1022" s="66" t="s">
        <v>37</v>
      </c>
      <c r="AB1022" s="66" t="s">
        <v>34</v>
      </c>
      <c r="AC1022" s="65" t="s">
        <v>4003</v>
      </c>
      <c r="AD1022" s="65" t="s">
        <v>746</v>
      </c>
    </row>
    <row r="1023" spans="1:30" ht="51" customHeight="1" x14ac:dyDescent="0.2">
      <c r="A1023" s="70" t="s">
        <v>4004</v>
      </c>
      <c r="B1023" s="64" t="s">
        <v>742</v>
      </c>
      <c r="C1023" s="65" t="s">
        <v>743</v>
      </c>
      <c r="D1023" s="52" t="s">
        <v>3110</v>
      </c>
      <c r="E1023" s="66" t="s">
        <v>75</v>
      </c>
      <c r="F1023" s="71" t="s">
        <v>4005</v>
      </c>
      <c r="G1023" s="71" t="s">
        <v>4006</v>
      </c>
      <c r="H1023" s="68">
        <v>44204</v>
      </c>
      <c r="I1023" s="68">
        <v>44750</v>
      </c>
      <c r="J1023" s="57" t="str">
        <f>IF(Ugovori_OPULJP3[[#This Row],[DATUM ZAVRŠETKA OPERACIJE]]&gt;DATE(2024,12,31),"u provedbi","završen")</f>
        <v>završen</v>
      </c>
      <c r="K1023" s="67" t="s">
        <v>78</v>
      </c>
      <c r="L1023" s="67" t="s">
        <v>78</v>
      </c>
      <c r="M1023" s="58">
        <v>0.85</v>
      </c>
      <c r="N1023" s="58">
        <v>0.15</v>
      </c>
      <c r="O1023" s="59">
        <f>Ugovori_OPULJP3[[#This Row],[Bespovratna sredstva - Ukupno (EU+Nac) HRK
= Ukupna ugovorena vrijednost bespovratnih sredstava]]*Ugovori_OPULJP3[[#This Row],[EU STOPA SUFINANCIRANJA %
EU CO-FINANCING RATE %]]</f>
        <v>315622</v>
      </c>
      <c r="P1023" s="60">
        <f>Ugovori_OPULJP3[[#This Row],[Bespovratna sredstva - EU dio - HRK]]/7.5345</f>
        <v>41890.238237441103</v>
      </c>
      <c r="Q1023" s="59">
        <f>Ugovori_OPULJP3[[#This Row],[Bespovratna sredstva - Ukupno (EU+Nac) HRK
= Ukupna ugovorena vrijednost bespovratnih sredstava]]*Ugovori_OPULJP3[[#This Row],[STOPA NACIONALNOG SUFINANCIRANJA %]]</f>
        <v>55698</v>
      </c>
      <c r="R1023" s="60">
        <f>Ugovori_OPULJP3[[#This Row],[Bespovratna sredstva - Nacionalni dio - HRK]]/7.5345</f>
        <v>7392.3949830778411</v>
      </c>
      <c r="S1023" s="59">
        <v>371320</v>
      </c>
      <c r="T1023" s="60">
        <f>Ugovori_OPULJP3[[#This Row],[Bespovratna sredstva - Ukupno (EU+Nac) HRK
= Ukupna ugovorena vrijednost bespovratnih sredstava]]/7.5345</f>
        <v>49282.633220518946</v>
      </c>
      <c r="U1023" s="59">
        <v>0</v>
      </c>
      <c r="V1023" s="60">
        <f>Ugovori_OPULJP3[[#This Row],[Javni doprinos korisnika - HRK]]/7.5345</f>
        <v>0</v>
      </c>
      <c r="W1023" s="59">
        <v>0</v>
      </c>
      <c r="X1023" s="60">
        <f>Ugovori_OPULJP3[[#This Row],[Privatni doprinos korisnika - HRK]]/7.5345</f>
        <v>0</v>
      </c>
      <c r="Y1023" s="61">
        <v>371320</v>
      </c>
      <c r="Z1023" s="62">
        <f>Ugovori_OPULJP3[[#This Row],[UKUPNI PRIHVATLJIVI IZDACI
TOTAL ELIGIBLE EXPENDITURE
= Bespovratna sredstva ukupno + doprinos korisnika
= Ukupni prihvatljivi troškovi
= Ukupna ugovorena vrijednost projekta HRK]]/7.5345</f>
        <v>49282.633220518946</v>
      </c>
      <c r="AA1023" s="66" t="s">
        <v>37</v>
      </c>
      <c r="AB1023" s="66" t="s">
        <v>34</v>
      </c>
      <c r="AC1023" s="65" t="s">
        <v>4007</v>
      </c>
      <c r="AD1023" s="65" t="s">
        <v>746</v>
      </c>
    </row>
    <row r="1024" spans="1:30" ht="51" customHeight="1" x14ac:dyDescent="0.2">
      <c r="A1024" s="70" t="s">
        <v>4008</v>
      </c>
      <c r="B1024" s="64" t="s">
        <v>742</v>
      </c>
      <c r="C1024" s="65" t="s">
        <v>743</v>
      </c>
      <c r="D1024" s="52" t="s">
        <v>3110</v>
      </c>
      <c r="E1024" s="66" t="s">
        <v>75</v>
      </c>
      <c r="F1024" s="71" t="s">
        <v>4009</v>
      </c>
      <c r="G1024" s="71" t="s">
        <v>644</v>
      </c>
      <c r="H1024" s="68">
        <v>44207</v>
      </c>
      <c r="I1024" s="68">
        <v>44662</v>
      </c>
      <c r="J1024" s="57" t="str">
        <f>IF(Ugovori_OPULJP3[[#This Row],[DATUM ZAVRŠETKA OPERACIJE]]&gt;DATE(2024,12,31),"u provedbi","završen")</f>
        <v>završen</v>
      </c>
      <c r="K1024" s="67" t="s">
        <v>83</v>
      </c>
      <c r="L1024" s="67" t="s">
        <v>83</v>
      </c>
      <c r="M1024" s="58">
        <v>0.85</v>
      </c>
      <c r="N1024" s="58">
        <v>0.15</v>
      </c>
      <c r="O1024" s="59">
        <f>Ugovori_OPULJP3[[#This Row],[Bespovratna sredstva - Ukupno (EU+Nac) HRK
= Ukupna ugovorena vrijednost bespovratnih sredstava]]*Ugovori_OPULJP3[[#This Row],[EU STOPA SUFINANCIRANJA %
EU CO-FINANCING RATE %]]</f>
        <v>2275195.8754999996</v>
      </c>
      <c r="P1024" s="60">
        <f>Ugovori_OPULJP3[[#This Row],[Bespovratna sredstva - EU dio - HRK]]/7.5345</f>
        <v>301970.38628973381</v>
      </c>
      <c r="Q1024" s="59">
        <f>Ugovori_OPULJP3[[#This Row],[Bespovratna sredstva - Ukupno (EU+Nac) HRK
= Ukupna ugovorena vrijednost bespovratnih sredstava]]*Ugovori_OPULJP3[[#This Row],[STOPA NACIONALNOG SUFINANCIRANJA %]]</f>
        <v>401505.15449999995</v>
      </c>
      <c r="R1024" s="60">
        <f>Ugovori_OPULJP3[[#This Row],[Bespovratna sredstva - Nacionalni dio - HRK]]/7.5345</f>
        <v>53288.891698188323</v>
      </c>
      <c r="S1024" s="59">
        <v>2676701.0299999998</v>
      </c>
      <c r="T1024" s="60">
        <f>Ugovori_OPULJP3[[#This Row],[Bespovratna sredstva - Ukupno (EU+Nac) HRK
= Ukupna ugovorena vrijednost bespovratnih sredstava]]/7.5345</f>
        <v>355259.27798792219</v>
      </c>
      <c r="U1024" s="59">
        <v>0</v>
      </c>
      <c r="V1024" s="60">
        <f>Ugovori_OPULJP3[[#This Row],[Javni doprinos korisnika - HRK]]/7.5345</f>
        <v>0</v>
      </c>
      <c r="W1024" s="59">
        <v>0</v>
      </c>
      <c r="X1024" s="60">
        <f>Ugovori_OPULJP3[[#This Row],[Privatni doprinos korisnika - HRK]]/7.5345</f>
        <v>0</v>
      </c>
      <c r="Y1024" s="61">
        <v>2676701.0299999998</v>
      </c>
      <c r="Z1024" s="62">
        <f>Ugovori_OPULJP3[[#This Row],[UKUPNI PRIHVATLJIVI IZDACI
TOTAL ELIGIBLE EXPENDITURE
= Bespovratna sredstva ukupno + doprinos korisnika
= Ukupni prihvatljivi troškovi
= Ukupna ugovorena vrijednost projekta HRK]]/7.5345</f>
        <v>355259.27798792219</v>
      </c>
      <c r="AA1024" s="66" t="s">
        <v>37</v>
      </c>
      <c r="AB1024" s="66" t="s">
        <v>34</v>
      </c>
      <c r="AC1024" s="65" t="s">
        <v>4010</v>
      </c>
      <c r="AD1024" s="65" t="s">
        <v>746</v>
      </c>
    </row>
    <row r="1025" spans="1:30" ht="51" customHeight="1" x14ac:dyDescent="0.2">
      <c r="A1025" s="70" t="s">
        <v>4011</v>
      </c>
      <c r="B1025" s="64" t="s">
        <v>742</v>
      </c>
      <c r="C1025" s="65" t="s">
        <v>743</v>
      </c>
      <c r="D1025" s="52" t="s">
        <v>3110</v>
      </c>
      <c r="E1025" s="66" t="s">
        <v>75</v>
      </c>
      <c r="F1025" s="71" t="s">
        <v>4012</v>
      </c>
      <c r="G1025" s="71" t="s">
        <v>4013</v>
      </c>
      <c r="H1025" s="68">
        <v>44201</v>
      </c>
      <c r="I1025" s="68">
        <v>44747</v>
      </c>
      <c r="J1025" s="57" t="str">
        <f>IF(Ugovori_OPULJP3[[#This Row],[DATUM ZAVRŠETKA OPERACIJE]]&gt;DATE(2024,12,31),"u provedbi","završen")</f>
        <v>završen</v>
      </c>
      <c r="K1025" s="67" t="s">
        <v>4014</v>
      </c>
      <c r="L1025" s="67" t="s">
        <v>98</v>
      </c>
      <c r="M1025" s="58">
        <v>0.85</v>
      </c>
      <c r="N1025" s="58">
        <v>0.15</v>
      </c>
      <c r="O1025" s="59">
        <f>Ugovori_OPULJP3[[#This Row],[Bespovratna sredstva - Ukupno (EU+Nac) HRK
= Ukupna ugovorena vrijednost bespovratnih sredstava]]*Ugovori_OPULJP3[[#This Row],[EU STOPA SUFINANCIRANJA %
EU CO-FINANCING RATE %]]</f>
        <v>473614.89999999997</v>
      </c>
      <c r="P1025" s="60">
        <f>Ugovori_OPULJP3[[#This Row],[Bespovratna sredstva - EU dio - HRK]]/7.5345</f>
        <v>62859.499635012267</v>
      </c>
      <c r="Q1025" s="59">
        <f>Ugovori_OPULJP3[[#This Row],[Bespovratna sredstva - Ukupno (EU+Nac) HRK
= Ukupna ugovorena vrijednost bespovratnih sredstava]]*Ugovori_OPULJP3[[#This Row],[STOPA NACIONALNOG SUFINANCIRANJA %]]</f>
        <v>83579.099999999991</v>
      </c>
      <c r="R1025" s="60">
        <f>Ugovori_OPULJP3[[#This Row],[Bespovratna sredstva - Nacionalni dio - HRK]]/7.5345</f>
        <v>11092.85287676687</v>
      </c>
      <c r="S1025" s="59">
        <v>557194</v>
      </c>
      <c r="T1025" s="60">
        <f>Ugovori_OPULJP3[[#This Row],[Bespovratna sredstva - Ukupno (EU+Nac) HRK
= Ukupna ugovorena vrijednost bespovratnih sredstava]]/7.5345</f>
        <v>73952.352511779143</v>
      </c>
      <c r="U1025" s="59">
        <v>0</v>
      </c>
      <c r="V1025" s="60">
        <f>Ugovori_OPULJP3[[#This Row],[Javni doprinos korisnika - HRK]]/7.5345</f>
        <v>0</v>
      </c>
      <c r="W1025" s="59">
        <v>0</v>
      </c>
      <c r="X1025" s="60">
        <f>Ugovori_OPULJP3[[#This Row],[Privatni doprinos korisnika - HRK]]/7.5345</f>
        <v>0</v>
      </c>
      <c r="Y1025" s="61">
        <v>557194</v>
      </c>
      <c r="Z1025" s="62">
        <f>Ugovori_OPULJP3[[#This Row],[UKUPNI PRIHVATLJIVI IZDACI
TOTAL ELIGIBLE EXPENDITURE
= Bespovratna sredstva ukupno + doprinos korisnika
= Ukupni prihvatljivi troškovi
= Ukupna ugovorena vrijednost projekta HRK]]/7.5345</f>
        <v>73952.352511779143</v>
      </c>
      <c r="AA1025" s="66" t="s">
        <v>37</v>
      </c>
      <c r="AB1025" s="66" t="s">
        <v>34</v>
      </c>
      <c r="AC1025" s="65" t="s">
        <v>4015</v>
      </c>
      <c r="AD1025" s="65" t="s">
        <v>746</v>
      </c>
    </row>
    <row r="1026" spans="1:30" ht="51" customHeight="1" x14ac:dyDescent="0.2">
      <c r="A1026" s="70" t="s">
        <v>4016</v>
      </c>
      <c r="B1026" s="64" t="s">
        <v>742</v>
      </c>
      <c r="C1026" s="65" t="s">
        <v>743</v>
      </c>
      <c r="D1026" s="52" t="s">
        <v>3110</v>
      </c>
      <c r="E1026" s="66" t="s">
        <v>75</v>
      </c>
      <c r="F1026" s="71" t="s">
        <v>4017</v>
      </c>
      <c r="G1026" s="71" t="s">
        <v>1572</v>
      </c>
      <c r="H1026" s="68">
        <v>44201</v>
      </c>
      <c r="I1026" s="68">
        <v>44686</v>
      </c>
      <c r="J1026" s="57" t="str">
        <f>IF(Ugovori_OPULJP3[[#This Row],[DATUM ZAVRŠETKA OPERACIJE]]&gt;DATE(2024,12,31),"u provedbi","završen")</f>
        <v>završen</v>
      </c>
      <c r="K1026" s="67" t="s">
        <v>93</v>
      </c>
      <c r="L1026" s="67" t="s">
        <v>93</v>
      </c>
      <c r="M1026" s="58">
        <v>0.85</v>
      </c>
      <c r="N1026" s="58">
        <v>0.15</v>
      </c>
      <c r="O1026" s="59">
        <f>Ugovori_OPULJP3[[#This Row],[Bespovratna sredstva - Ukupno (EU+Nac) HRK
= Ukupna ugovorena vrijednost bespovratnih sredstava]]*Ugovori_OPULJP3[[#This Row],[EU STOPA SUFINANCIRANJA %
EU CO-FINANCING RATE %]]</f>
        <v>947206</v>
      </c>
      <c r="P1026" s="60">
        <f>Ugovori_OPULJP3[[#This Row],[Bespovratna sredstva - EU dio - HRK]]/7.5345</f>
        <v>125715.84046718427</v>
      </c>
      <c r="Q1026" s="59">
        <f>Ugovori_OPULJP3[[#This Row],[Bespovratna sredstva - Ukupno (EU+Nac) HRK
= Ukupna ugovorena vrijednost bespovratnih sredstava]]*Ugovori_OPULJP3[[#This Row],[STOPA NACIONALNOG SUFINANCIRANJA %]]</f>
        <v>167154</v>
      </c>
      <c r="R1026" s="60">
        <f>Ugovori_OPULJP3[[#This Row],[Bespovratna sredstva - Nacionalni dio - HRK]]/7.5345</f>
        <v>22185.148317738403</v>
      </c>
      <c r="S1026" s="59">
        <v>1114360</v>
      </c>
      <c r="T1026" s="60">
        <f>Ugovori_OPULJP3[[#This Row],[Bespovratna sredstva - Ukupno (EU+Nac) HRK
= Ukupna ugovorena vrijednost bespovratnih sredstava]]/7.5345</f>
        <v>147900.98878492269</v>
      </c>
      <c r="U1026" s="59">
        <v>0</v>
      </c>
      <c r="V1026" s="60">
        <f>Ugovori_OPULJP3[[#This Row],[Javni doprinos korisnika - HRK]]/7.5345</f>
        <v>0</v>
      </c>
      <c r="W1026" s="59">
        <v>0</v>
      </c>
      <c r="X1026" s="60">
        <f>Ugovori_OPULJP3[[#This Row],[Privatni doprinos korisnika - HRK]]/7.5345</f>
        <v>0</v>
      </c>
      <c r="Y1026" s="61">
        <v>1114360</v>
      </c>
      <c r="Z1026" s="62">
        <f>Ugovori_OPULJP3[[#This Row],[UKUPNI PRIHVATLJIVI IZDACI
TOTAL ELIGIBLE EXPENDITURE
= Bespovratna sredstva ukupno + doprinos korisnika
= Ukupni prihvatljivi troškovi
= Ukupna ugovorena vrijednost projekta HRK]]/7.5345</f>
        <v>147900.98878492269</v>
      </c>
      <c r="AA1026" s="66" t="s">
        <v>37</v>
      </c>
      <c r="AB1026" s="66" t="s">
        <v>34</v>
      </c>
      <c r="AC1026" s="65" t="s">
        <v>4018</v>
      </c>
      <c r="AD1026" s="65" t="s">
        <v>746</v>
      </c>
    </row>
    <row r="1027" spans="1:30" ht="51" customHeight="1" x14ac:dyDescent="0.2">
      <c r="A1027" s="70" t="s">
        <v>4019</v>
      </c>
      <c r="B1027" s="64" t="s">
        <v>742</v>
      </c>
      <c r="C1027" s="65" t="s">
        <v>743</v>
      </c>
      <c r="D1027" s="52" t="s">
        <v>3110</v>
      </c>
      <c r="E1027" s="66" t="s">
        <v>75</v>
      </c>
      <c r="F1027" s="71" t="s">
        <v>4020</v>
      </c>
      <c r="G1027" s="54" t="s">
        <v>1501</v>
      </c>
      <c r="H1027" s="68">
        <v>44203</v>
      </c>
      <c r="I1027" s="68">
        <v>44749</v>
      </c>
      <c r="J1027" s="57" t="str">
        <f>IF(Ugovori_OPULJP3[[#This Row],[DATUM ZAVRŠETKA OPERACIJE]]&gt;DATE(2024,12,31),"u provedbi","završen")</f>
        <v>završen</v>
      </c>
      <c r="K1027" s="67" t="s">
        <v>83</v>
      </c>
      <c r="L1027" s="67" t="s">
        <v>83</v>
      </c>
      <c r="M1027" s="58">
        <v>0.85</v>
      </c>
      <c r="N1027" s="58">
        <v>0.15</v>
      </c>
      <c r="O1027" s="59">
        <f>Ugovori_OPULJP3[[#This Row],[Bespovratna sredstva - Ukupno (EU+Nac) HRK
= Ukupna ugovorena vrijednost bespovratnih sredstava]]*Ugovori_OPULJP3[[#This Row],[EU STOPA SUFINANCIRANJA %
EU CO-FINANCING RATE %]]</f>
        <v>1262977.3195</v>
      </c>
      <c r="P1027" s="60">
        <f>Ugovori_OPULJP3[[#This Row],[Bespovratna sredstva - EU dio - HRK]]/7.5345</f>
        <v>167625.89680801643</v>
      </c>
      <c r="Q1027" s="59">
        <f>Ugovori_OPULJP3[[#This Row],[Bespovratna sredstva - Ukupno (EU+Nac) HRK
= Ukupna ugovorena vrijednost bespovratnih sredstava]]*Ugovori_OPULJP3[[#This Row],[STOPA NACIONALNOG SUFINANCIRANJA %]]</f>
        <v>222878.35049999997</v>
      </c>
      <c r="R1027" s="60">
        <f>Ugovori_OPULJP3[[#This Row],[Bespovratna sredstva - Nacionalni dio - HRK]]/7.5345</f>
        <v>29581.040613179368</v>
      </c>
      <c r="S1027" s="59">
        <v>1485855.67</v>
      </c>
      <c r="T1027" s="60">
        <f>Ugovori_OPULJP3[[#This Row],[Bespovratna sredstva - Ukupno (EU+Nac) HRK
= Ukupna ugovorena vrijednost bespovratnih sredstava]]/7.5345</f>
        <v>197206.93742119582</v>
      </c>
      <c r="U1027" s="59">
        <v>0</v>
      </c>
      <c r="V1027" s="60">
        <f>Ugovori_OPULJP3[[#This Row],[Javni doprinos korisnika - HRK]]/7.5345</f>
        <v>0</v>
      </c>
      <c r="W1027" s="59">
        <v>0</v>
      </c>
      <c r="X1027" s="60">
        <f>Ugovori_OPULJP3[[#This Row],[Privatni doprinos korisnika - HRK]]/7.5345</f>
        <v>0</v>
      </c>
      <c r="Y1027" s="61">
        <v>1485855.67</v>
      </c>
      <c r="Z1027" s="62">
        <f>Ugovori_OPULJP3[[#This Row],[UKUPNI PRIHVATLJIVI IZDACI
TOTAL ELIGIBLE EXPENDITURE
= Bespovratna sredstva ukupno + doprinos korisnika
= Ukupni prihvatljivi troškovi
= Ukupna ugovorena vrijednost projekta HRK]]/7.5345</f>
        <v>197206.93742119582</v>
      </c>
      <c r="AA1027" s="66" t="s">
        <v>37</v>
      </c>
      <c r="AB1027" s="66" t="s">
        <v>34</v>
      </c>
      <c r="AC1027" s="65" t="s">
        <v>4021</v>
      </c>
      <c r="AD1027" s="65" t="s">
        <v>746</v>
      </c>
    </row>
    <row r="1028" spans="1:30" ht="51" customHeight="1" x14ac:dyDescent="0.2">
      <c r="A1028" s="70" t="s">
        <v>4022</v>
      </c>
      <c r="B1028" s="64" t="s">
        <v>742</v>
      </c>
      <c r="C1028" s="65" t="s">
        <v>743</v>
      </c>
      <c r="D1028" s="52" t="s">
        <v>3110</v>
      </c>
      <c r="E1028" s="66" t="s">
        <v>75</v>
      </c>
      <c r="F1028" s="71" t="s">
        <v>4023</v>
      </c>
      <c r="G1028" s="54" t="s">
        <v>2747</v>
      </c>
      <c r="H1028" s="68">
        <v>44201</v>
      </c>
      <c r="I1028" s="68">
        <v>44747</v>
      </c>
      <c r="J1028" s="57" t="str">
        <f>IF(Ugovori_OPULJP3[[#This Row],[DATUM ZAVRŠETKA OPERACIJE]]&gt;DATE(2024,12,31),"u provedbi","završen")</f>
        <v>završen</v>
      </c>
      <c r="K1028" s="67" t="s">
        <v>83</v>
      </c>
      <c r="L1028" s="67" t="s">
        <v>83</v>
      </c>
      <c r="M1028" s="58">
        <v>0.85</v>
      </c>
      <c r="N1028" s="58">
        <v>0.15</v>
      </c>
      <c r="O1028" s="59">
        <f>Ugovori_OPULJP3[[#This Row],[Bespovratna sredstva - Ukupno (EU+Nac) HRK
= Ukupna ugovorena vrijednost bespovratnih sredstava]]*Ugovori_OPULJP3[[#This Row],[EU STOPA SUFINANCIRANJA %
EU CO-FINANCING RATE %]]</f>
        <v>552552.58100000001</v>
      </c>
      <c r="P1028" s="60">
        <f>Ugovori_OPULJP3[[#This Row],[Bespovratna sredstva - EU dio - HRK]]/7.5345</f>
        <v>73336.330347070136</v>
      </c>
      <c r="Q1028" s="59">
        <f>Ugovori_OPULJP3[[#This Row],[Bespovratna sredstva - Ukupno (EU+Nac) HRK
= Ukupna ugovorena vrijednost bespovratnih sredstava]]*Ugovori_OPULJP3[[#This Row],[STOPA NACIONALNOG SUFINANCIRANJA %]]</f>
        <v>97509.278999999995</v>
      </c>
      <c r="R1028" s="60">
        <f>Ugovori_OPULJP3[[#This Row],[Bespovratna sredstva - Nacionalni dio - HRK]]/7.5345</f>
        <v>12941.705355365319</v>
      </c>
      <c r="S1028" s="59">
        <v>650061.86</v>
      </c>
      <c r="T1028" s="60">
        <f>Ugovori_OPULJP3[[#This Row],[Bespovratna sredstva - Ukupno (EU+Nac) HRK
= Ukupna ugovorena vrijednost bespovratnih sredstava]]/7.5345</f>
        <v>86278.03570243546</v>
      </c>
      <c r="U1028" s="59">
        <v>0</v>
      </c>
      <c r="V1028" s="60">
        <f>Ugovori_OPULJP3[[#This Row],[Javni doprinos korisnika - HRK]]/7.5345</f>
        <v>0</v>
      </c>
      <c r="W1028" s="59">
        <v>0</v>
      </c>
      <c r="X1028" s="60">
        <f>Ugovori_OPULJP3[[#This Row],[Privatni doprinos korisnika - HRK]]/7.5345</f>
        <v>0</v>
      </c>
      <c r="Y1028" s="61">
        <v>650061.86</v>
      </c>
      <c r="Z1028" s="62">
        <f>Ugovori_OPULJP3[[#This Row],[UKUPNI PRIHVATLJIVI IZDACI
TOTAL ELIGIBLE EXPENDITURE
= Bespovratna sredstva ukupno + doprinos korisnika
= Ukupni prihvatljivi troškovi
= Ukupna ugovorena vrijednost projekta HRK]]/7.5345</f>
        <v>86278.03570243546</v>
      </c>
      <c r="AA1028" s="66" t="s">
        <v>37</v>
      </c>
      <c r="AB1028" s="66" t="s">
        <v>34</v>
      </c>
      <c r="AC1028" s="65" t="s">
        <v>4024</v>
      </c>
      <c r="AD1028" s="65" t="s">
        <v>746</v>
      </c>
    </row>
    <row r="1029" spans="1:30" ht="51" customHeight="1" x14ac:dyDescent="0.2">
      <c r="A1029" s="70" t="s">
        <v>4025</v>
      </c>
      <c r="B1029" s="64" t="s">
        <v>742</v>
      </c>
      <c r="C1029" s="65" t="s">
        <v>743</v>
      </c>
      <c r="D1029" s="52" t="s">
        <v>3110</v>
      </c>
      <c r="E1029" s="66" t="s">
        <v>75</v>
      </c>
      <c r="F1029" s="71" t="s">
        <v>4026</v>
      </c>
      <c r="G1029" s="71" t="s">
        <v>1426</v>
      </c>
      <c r="H1029" s="68">
        <v>44203</v>
      </c>
      <c r="I1029" s="68">
        <v>44749</v>
      </c>
      <c r="J1029" s="57" t="str">
        <f>IF(Ugovori_OPULJP3[[#This Row],[DATUM ZAVRŠETKA OPERACIJE]]&gt;DATE(2024,12,31),"u provedbi","završen")</f>
        <v>završen</v>
      </c>
      <c r="K1029" s="67" t="s">
        <v>98</v>
      </c>
      <c r="L1029" s="67" t="s">
        <v>98</v>
      </c>
      <c r="M1029" s="58">
        <v>0.85</v>
      </c>
      <c r="N1029" s="58">
        <v>0.15</v>
      </c>
      <c r="O1029" s="59">
        <f>Ugovori_OPULJP3[[#This Row],[Bespovratna sredstva - Ukupno (EU+Nac) HRK
= Ukupna ugovorena vrijednost bespovratnih sredstava]]*Ugovori_OPULJP3[[#This Row],[EU STOPA SUFINANCIRANJA %
EU CO-FINANCING RATE %]]</f>
        <v>947180.5</v>
      </c>
      <c r="P1029" s="60">
        <f>Ugovori_OPULJP3[[#This Row],[Bespovratna sredstva - EU dio - HRK]]/7.5345</f>
        <v>125712.4560355697</v>
      </c>
      <c r="Q1029" s="59">
        <f>Ugovori_OPULJP3[[#This Row],[Bespovratna sredstva - Ukupno (EU+Nac) HRK
= Ukupna ugovorena vrijednost bespovratnih sredstava]]*Ugovori_OPULJP3[[#This Row],[STOPA NACIONALNOG SUFINANCIRANJA %]]</f>
        <v>167149.5</v>
      </c>
      <c r="R1029" s="60">
        <f>Ugovori_OPULJP3[[#This Row],[Bespovratna sredstva - Nacionalni dio - HRK]]/7.5345</f>
        <v>22184.551065100535</v>
      </c>
      <c r="S1029" s="59">
        <v>1114330</v>
      </c>
      <c r="T1029" s="60">
        <f>Ugovori_OPULJP3[[#This Row],[Bespovratna sredstva - Ukupno (EU+Nac) HRK
= Ukupna ugovorena vrijednost bespovratnih sredstava]]/7.5345</f>
        <v>147897.00710067025</v>
      </c>
      <c r="U1029" s="59">
        <v>0</v>
      </c>
      <c r="V1029" s="60">
        <f>Ugovori_OPULJP3[[#This Row],[Javni doprinos korisnika - HRK]]/7.5345</f>
        <v>0</v>
      </c>
      <c r="W1029" s="59">
        <v>0</v>
      </c>
      <c r="X1029" s="60">
        <f>Ugovori_OPULJP3[[#This Row],[Privatni doprinos korisnika - HRK]]/7.5345</f>
        <v>0</v>
      </c>
      <c r="Y1029" s="61">
        <v>1114330</v>
      </c>
      <c r="Z1029" s="62">
        <f>Ugovori_OPULJP3[[#This Row],[UKUPNI PRIHVATLJIVI IZDACI
TOTAL ELIGIBLE EXPENDITURE
= Bespovratna sredstva ukupno + doprinos korisnika
= Ukupni prihvatljivi troškovi
= Ukupna ugovorena vrijednost projekta HRK]]/7.5345</f>
        <v>147897.00710067025</v>
      </c>
      <c r="AA1029" s="66" t="s">
        <v>37</v>
      </c>
      <c r="AB1029" s="66" t="s">
        <v>34</v>
      </c>
      <c r="AC1029" s="65" t="s">
        <v>4027</v>
      </c>
      <c r="AD1029" s="65" t="s">
        <v>746</v>
      </c>
    </row>
    <row r="1030" spans="1:30" ht="51" customHeight="1" x14ac:dyDescent="0.2">
      <c r="A1030" s="70" t="s">
        <v>4028</v>
      </c>
      <c r="B1030" s="64" t="s">
        <v>742</v>
      </c>
      <c r="C1030" s="65" t="s">
        <v>743</v>
      </c>
      <c r="D1030" s="52" t="s">
        <v>3110</v>
      </c>
      <c r="E1030" s="66" t="s">
        <v>75</v>
      </c>
      <c r="F1030" s="71" t="s">
        <v>4029</v>
      </c>
      <c r="G1030" s="71" t="s">
        <v>4030</v>
      </c>
      <c r="H1030" s="68">
        <v>44204</v>
      </c>
      <c r="I1030" s="68">
        <v>44750</v>
      </c>
      <c r="J1030" s="57" t="str">
        <f>IF(Ugovori_OPULJP3[[#This Row],[DATUM ZAVRŠETKA OPERACIJE]]&gt;DATE(2024,12,31),"u provedbi","završen")</f>
        <v>završen</v>
      </c>
      <c r="K1030" s="67" t="s">
        <v>36</v>
      </c>
      <c r="L1030" s="67" t="s">
        <v>36</v>
      </c>
      <c r="M1030" s="58">
        <v>0.85</v>
      </c>
      <c r="N1030" s="58">
        <v>0.15</v>
      </c>
      <c r="O1030" s="59">
        <f>Ugovori_OPULJP3[[#This Row],[Bespovratna sredstva - Ukupno (EU+Nac) HRK
= Ukupna ugovorena vrijednost bespovratnih sredstava]]*Ugovori_OPULJP3[[#This Row],[EU STOPA SUFINANCIRANJA %
EU CO-FINANCING RATE %]]</f>
        <v>394680.41500000004</v>
      </c>
      <c r="P1030" s="60">
        <f>Ugovori_OPULJP3[[#This Row],[Bespovratna sredstva - EU dio - HRK]]/7.5345</f>
        <v>52383.093105050102</v>
      </c>
      <c r="Q1030" s="59">
        <f>Ugovori_OPULJP3[[#This Row],[Bespovratna sredstva - Ukupno (EU+Nac) HRK
= Ukupna ugovorena vrijednost bespovratnih sredstava]]*Ugovori_OPULJP3[[#This Row],[STOPA NACIONALNOG SUFINANCIRANJA %]]</f>
        <v>69649.485000000001</v>
      </c>
      <c r="R1030" s="60">
        <f>Ugovori_OPULJP3[[#This Row],[Bespovratna sredstva - Nacionalni dio - HRK]]/7.5345</f>
        <v>9244.0752538323704</v>
      </c>
      <c r="S1030" s="59">
        <v>464329.9</v>
      </c>
      <c r="T1030" s="60">
        <f>Ugovori_OPULJP3[[#This Row],[Bespovratna sredstva - Ukupno (EU+Nac) HRK
= Ukupna ugovorena vrijednost bespovratnih sredstava]]/7.5345</f>
        <v>61627.168358882474</v>
      </c>
      <c r="U1030" s="59">
        <v>0</v>
      </c>
      <c r="V1030" s="60">
        <f>Ugovori_OPULJP3[[#This Row],[Javni doprinos korisnika - HRK]]/7.5345</f>
        <v>0</v>
      </c>
      <c r="W1030" s="59">
        <v>0</v>
      </c>
      <c r="X1030" s="60">
        <f>Ugovori_OPULJP3[[#This Row],[Privatni doprinos korisnika - HRK]]/7.5345</f>
        <v>0</v>
      </c>
      <c r="Y1030" s="61">
        <v>464329.9</v>
      </c>
      <c r="Z1030" s="62">
        <f>Ugovori_OPULJP3[[#This Row],[UKUPNI PRIHVATLJIVI IZDACI
TOTAL ELIGIBLE EXPENDITURE
= Bespovratna sredstva ukupno + doprinos korisnika
= Ukupni prihvatljivi troškovi
= Ukupna ugovorena vrijednost projekta HRK]]/7.5345</f>
        <v>61627.168358882474</v>
      </c>
      <c r="AA1030" s="66" t="s">
        <v>37</v>
      </c>
      <c r="AB1030" s="66" t="s">
        <v>34</v>
      </c>
      <c r="AC1030" s="65" t="s">
        <v>4031</v>
      </c>
      <c r="AD1030" s="65" t="s">
        <v>746</v>
      </c>
    </row>
    <row r="1031" spans="1:30" ht="51" customHeight="1" x14ac:dyDescent="0.2">
      <c r="A1031" s="70" t="s">
        <v>4032</v>
      </c>
      <c r="B1031" s="64" t="s">
        <v>742</v>
      </c>
      <c r="C1031" s="65" t="s">
        <v>743</v>
      </c>
      <c r="D1031" s="52" t="s">
        <v>3110</v>
      </c>
      <c r="E1031" s="66" t="s">
        <v>75</v>
      </c>
      <c r="F1031" s="71" t="s">
        <v>4033</v>
      </c>
      <c r="G1031" s="71" t="s">
        <v>4034</v>
      </c>
      <c r="H1031" s="68">
        <v>44203</v>
      </c>
      <c r="I1031" s="68">
        <v>44627</v>
      </c>
      <c r="J1031" s="57" t="str">
        <f>IF(Ugovori_OPULJP3[[#This Row],[DATUM ZAVRŠETKA OPERACIJE]]&gt;DATE(2024,12,31),"u provedbi","završen")</f>
        <v>završen</v>
      </c>
      <c r="K1031" s="67" t="s">
        <v>370</v>
      </c>
      <c r="L1031" s="67" t="s">
        <v>370</v>
      </c>
      <c r="M1031" s="58">
        <v>0.85</v>
      </c>
      <c r="N1031" s="58">
        <v>0.15</v>
      </c>
      <c r="O1031" s="59">
        <f>Ugovori_OPULJP3[[#This Row],[Bespovratna sredstva - Ukupno (EU+Nac) HRK
= Ukupna ugovorena vrijednost bespovratnih sredstava]]*Ugovori_OPULJP3[[#This Row],[EU STOPA SUFINANCIRANJA %
EU CO-FINANCING RATE %]]</f>
        <v>789310</v>
      </c>
      <c r="P1031" s="60">
        <f>Ugovori_OPULJP3[[#This Row],[Bespovratna sredstva - EU dio - HRK]]/7.5345</f>
        <v>104759.43990974849</v>
      </c>
      <c r="Q1031" s="59">
        <f>Ugovori_OPULJP3[[#This Row],[Bespovratna sredstva - Ukupno (EU+Nac) HRK
= Ukupna ugovorena vrijednost bespovratnih sredstava]]*Ugovori_OPULJP3[[#This Row],[STOPA NACIONALNOG SUFINANCIRANJA %]]</f>
        <v>139290</v>
      </c>
      <c r="R1031" s="60">
        <f>Ugovori_OPULJP3[[#This Row],[Bespovratna sredstva - Nacionalni dio - HRK]]/7.5345</f>
        <v>18486.959984073263</v>
      </c>
      <c r="S1031" s="59">
        <v>928600</v>
      </c>
      <c r="T1031" s="60">
        <f>Ugovori_OPULJP3[[#This Row],[Bespovratna sredstva - Ukupno (EU+Nac) HRK
= Ukupna ugovorena vrijednost bespovratnih sredstava]]/7.5345</f>
        <v>123246.39989382174</v>
      </c>
      <c r="U1031" s="59">
        <v>0</v>
      </c>
      <c r="V1031" s="60">
        <f>Ugovori_OPULJP3[[#This Row],[Javni doprinos korisnika - HRK]]/7.5345</f>
        <v>0</v>
      </c>
      <c r="W1031" s="59">
        <v>0</v>
      </c>
      <c r="X1031" s="60">
        <f>Ugovori_OPULJP3[[#This Row],[Privatni doprinos korisnika - HRK]]/7.5345</f>
        <v>0</v>
      </c>
      <c r="Y1031" s="61">
        <v>928600</v>
      </c>
      <c r="Z1031" s="62">
        <f>Ugovori_OPULJP3[[#This Row],[UKUPNI PRIHVATLJIVI IZDACI
TOTAL ELIGIBLE EXPENDITURE
= Bespovratna sredstva ukupno + doprinos korisnika
= Ukupni prihvatljivi troškovi
= Ukupna ugovorena vrijednost projekta HRK]]/7.5345</f>
        <v>123246.39989382174</v>
      </c>
      <c r="AA1031" s="66" t="s">
        <v>37</v>
      </c>
      <c r="AB1031" s="66" t="s">
        <v>34</v>
      </c>
      <c r="AC1031" s="65" t="s">
        <v>4035</v>
      </c>
      <c r="AD1031" s="65" t="s">
        <v>746</v>
      </c>
    </row>
    <row r="1032" spans="1:30" ht="76.5" customHeight="1" x14ac:dyDescent="0.2">
      <c r="A1032" s="70" t="s">
        <v>4036</v>
      </c>
      <c r="B1032" s="64" t="s">
        <v>742</v>
      </c>
      <c r="C1032" s="65" t="s">
        <v>743</v>
      </c>
      <c r="D1032" s="52" t="s">
        <v>3110</v>
      </c>
      <c r="E1032" s="66" t="s">
        <v>75</v>
      </c>
      <c r="F1032" s="71" t="s">
        <v>4037</v>
      </c>
      <c r="G1032" s="71" t="s">
        <v>4038</v>
      </c>
      <c r="H1032" s="68">
        <v>44252</v>
      </c>
      <c r="I1032" s="68">
        <v>44798</v>
      </c>
      <c r="J1032" s="57" t="str">
        <f>IF(Ugovori_OPULJP3[[#This Row],[DATUM ZAVRŠETKA OPERACIJE]]&gt;DATE(2024,12,31),"u provedbi","završen")</f>
        <v>završen</v>
      </c>
      <c r="K1032" s="67" t="s">
        <v>36</v>
      </c>
      <c r="L1032" s="67" t="s">
        <v>36</v>
      </c>
      <c r="M1032" s="58">
        <v>0.85</v>
      </c>
      <c r="N1032" s="58">
        <v>0.15</v>
      </c>
      <c r="O1032" s="59">
        <f>Ugovori_OPULJP3[[#This Row],[Bespovratna sredstva - Ukupno (EU+Nac) HRK
= Ukupna ugovorena vrijednost bespovratnih sredstava]]*Ugovori_OPULJP3[[#This Row],[EU STOPA SUFINANCIRANJA %
EU CO-FINANCING RATE %]]</f>
        <v>394679.64999999997</v>
      </c>
      <c r="P1032" s="60">
        <f>Ugovori_OPULJP3[[#This Row],[Bespovratna sredstva - EU dio - HRK]]/7.5345</f>
        <v>52382.991572101659</v>
      </c>
      <c r="Q1032" s="59">
        <f>Ugovori_OPULJP3[[#This Row],[Bespovratna sredstva - Ukupno (EU+Nac) HRK
= Ukupna ugovorena vrijednost bespovratnih sredstava]]*Ugovori_OPULJP3[[#This Row],[STOPA NACIONALNOG SUFINANCIRANJA %]]</f>
        <v>69649.349999999991</v>
      </c>
      <c r="R1032" s="60">
        <f>Ugovori_OPULJP3[[#This Row],[Bespovratna sredstva - Nacionalni dio - HRK]]/7.5345</f>
        <v>9244.0573362532341</v>
      </c>
      <c r="S1032" s="59">
        <v>464329</v>
      </c>
      <c r="T1032" s="60">
        <f>Ugovori_OPULJP3[[#This Row],[Bespovratna sredstva - Ukupno (EU+Nac) HRK
= Ukupna ugovorena vrijednost bespovratnih sredstava]]/7.5345</f>
        <v>61627.048908354896</v>
      </c>
      <c r="U1032" s="59">
        <v>0</v>
      </c>
      <c r="V1032" s="60">
        <f>Ugovori_OPULJP3[[#This Row],[Javni doprinos korisnika - HRK]]/7.5345</f>
        <v>0</v>
      </c>
      <c r="W1032" s="59">
        <v>0</v>
      </c>
      <c r="X1032" s="60">
        <f>Ugovori_OPULJP3[[#This Row],[Privatni doprinos korisnika - HRK]]/7.5345</f>
        <v>0</v>
      </c>
      <c r="Y1032" s="61">
        <v>464329</v>
      </c>
      <c r="Z1032" s="62">
        <f>Ugovori_OPULJP3[[#This Row],[UKUPNI PRIHVATLJIVI IZDACI
TOTAL ELIGIBLE EXPENDITURE
= Bespovratna sredstva ukupno + doprinos korisnika
= Ukupni prihvatljivi troškovi
= Ukupna ugovorena vrijednost projekta HRK]]/7.5345</f>
        <v>61627.048908354896</v>
      </c>
      <c r="AA1032" s="66" t="s">
        <v>37</v>
      </c>
      <c r="AB1032" s="66" t="s">
        <v>34</v>
      </c>
      <c r="AC1032" s="65" t="s">
        <v>4039</v>
      </c>
      <c r="AD1032" s="65" t="s">
        <v>746</v>
      </c>
    </row>
    <row r="1033" spans="1:30" ht="51" customHeight="1" x14ac:dyDescent="0.2">
      <c r="A1033" s="70" t="s">
        <v>4040</v>
      </c>
      <c r="B1033" s="64" t="s">
        <v>742</v>
      </c>
      <c r="C1033" s="65" t="s">
        <v>743</v>
      </c>
      <c r="D1033" s="52" t="s">
        <v>3110</v>
      </c>
      <c r="E1033" s="66" t="s">
        <v>75</v>
      </c>
      <c r="F1033" s="71" t="s">
        <v>4041</v>
      </c>
      <c r="G1033" s="54" t="s">
        <v>1466</v>
      </c>
      <c r="H1033" s="68">
        <v>44228</v>
      </c>
      <c r="I1033" s="68">
        <v>44835</v>
      </c>
      <c r="J1033" s="57" t="str">
        <f>IF(Ugovori_OPULJP3[[#This Row],[DATUM ZAVRŠETKA OPERACIJE]]&gt;DATE(2024,12,31),"u provedbi","završen")</f>
        <v>završen</v>
      </c>
      <c r="K1033" s="67" t="s">
        <v>129</v>
      </c>
      <c r="L1033" s="67" t="s">
        <v>129</v>
      </c>
      <c r="M1033" s="58">
        <v>0.85</v>
      </c>
      <c r="N1033" s="58">
        <v>0.15</v>
      </c>
      <c r="O1033" s="59">
        <f>Ugovori_OPULJP3[[#This Row],[Bespovratna sredstva - Ukupno (EU+Nac) HRK
= Ukupna ugovorena vrijednost bespovratnih sredstava]]*Ugovori_OPULJP3[[#This Row],[EU STOPA SUFINANCIRANJA %
EU CO-FINANCING RATE %]]</f>
        <v>1550009</v>
      </c>
      <c r="P1033" s="60">
        <f>Ugovori_OPULJP3[[#This Row],[Bespovratna sredstva - EU dio - HRK]]/7.5345</f>
        <v>205721.5475479461</v>
      </c>
      <c r="Q1033" s="59">
        <f>Ugovori_OPULJP3[[#This Row],[Bespovratna sredstva - Ukupno (EU+Nac) HRK
= Ukupna ugovorena vrijednost bespovratnih sredstava]]*Ugovori_OPULJP3[[#This Row],[STOPA NACIONALNOG SUFINANCIRANJA %]]</f>
        <v>273531</v>
      </c>
      <c r="R1033" s="60">
        <f>Ugovori_OPULJP3[[#This Row],[Bespovratna sredstva - Nacionalni dio - HRK]]/7.5345</f>
        <v>36303.802508461078</v>
      </c>
      <c r="S1033" s="59">
        <v>1823540</v>
      </c>
      <c r="T1033" s="60">
        <f>Ugovori_OPULJP3[[#This Row],[Bespovratna sredstva - Ukupno (EU+Nac) HRK
= Ukupna ugovorena vrijednost bespovratnih sredstava]]/7.5345</f>
        <v>242025.35005640719</v>
      </c>
      <c r="U1033" s="59">
        <v>0</v>
      </c>
      <c r="V1033" s="60">
        <f>Ugovori_OPULJP3[[#This Row],[Javni doprinos korisnika - HRK]]/7.5345</f>
        <v>0</v>
      </c>
      <c r="W1033" s="59">
        <v>0</v>
      </c>
      <c r="X1033" s="60">
        <f>Ugovori_OPULJP3[[#This Row],[Privatni doprinos korisnika - HRK]]/7.5345</f>
        <v>0</v>
      </c>
      <c r="Y1033" s="61">
        <v>1823540</v>
      </c>
      <c r="Z1033" s="62">
        <f>Ugovori_OPULJP3[[#This Row],[UKUPNI PRIHVATLJIVI IZDACI
TOTAL ELIGIBLE EXPENDITURE
= Bespovratna sredstva ukupno + doprinos korisnika
= Ukupni prihvatljivi troškovi
= Ukupna ugovorena vrijednost projekta HRK]]/7.5345</f>
        <v>242025.35005640719</v>
      </c>
      <c r="AA1033" s="66" t="s">
        <v>37</v>
      </c>
      <c r="AB1033" s="66" t="s">
        <v>34</v>
      </c>
      <c r="AC1033" s="65" t="s">
        <v>4042</v>
      </c>
      <c r="AD1033" s="65" t="s">
        <v>746</v>
      </c>
    </row>
    <row r="1034" spans="1:30" ht="51" customHeight="1" x14ac:dyDescent="0.2">
      <c r="A1034" s="70" t="s">
        <v>4043</v>
      </c>
      <c r="B1034" s="64" t="s">
        <v>742</v>
      </c>
      <c r="C1034" s="65" t="s">
        <v>743</v>
      </c>
      <c r="D1034" s="52" t="s">
        <v>3110</v>
      </c>
      <c r="E1034" s="66" t="s">
        <v>75</v>
      </c>
      <c r="F1034" s="71" t="s">
        <v>4044</v>
      </c>
      <c r="G1034" s="71" t="s">
        <v>4045</v>
      </c>
      <c r="H1034" s="68">
        <v>44204</v>
      </c>
      <c r="I1034" s="68">
        <v>44750</v>
      </c>
      <c r="J1034" s="57" t="str">
        <f>IF(Ugovori_OPULJP3[[#This Row],[DATUM ZAVRŠETKA OPERACIJE]]&gt;DATE(2024,12,31),"u provedbi","završen")</f>
        <v>završen</v>
      </c>
      <c r="K1034" s="67" t="s">
        <v>93</v>
      </c>
      <c r="L1034" s="67" t="s">
        <v>36</v>
      </c>
      <c r="M1034" s="58">
        <v>0.85</v>
      </c>
      <c r="N1034" s="58">
        <v>0.15</v>
      </c>
      <c r="O1034" s="59">
        <f>Ugovori_OPULJP3[[#This Row],[Bespovratna sredstva - Ukupno (EU+Nac) HRK
= Ukupna ugovorena vrijednost bespovratnih sredstava]]*Ugovori_OPULJP3[[#This Row],[EU STOPA SUFINANCIRANJA %
EU CO-FINANCING RATE %]]</f>
        <v>473603</v>
      </c>
      <c r="P1034" s="60">
        <f>Ugovori_OPULJP3[[#This Row],[Bespovratna sredstva - EU dio - HRK]]/7.5345</f>
        <v>62857.920233592136</v>
      </c>
      <c r="Q1034" s="59">
        <f>Ugovori_OPULJP3[[#This Row],[Bespovratna sredstva - Ukupno (EU+Nac) HRK
= Ukupna ugovorena vrijednost bespovratnih sredstava]]*Ugovori_OPULJP3[[#This Row],[STOPA NACIONALNOG SUFINANCIRANJA %]]</f>
        <v>83577</v>
      </c>
      <c r="R1034" s="60">
        <f>Ugovori_OPULJP3[[#This Row],[Bespovratna sredstva - Nacionalni dio - HRK]]/7.5345</f>
        <v>11092.574158869202</v>
      </c>
      <c r="S1034" s="59">
        <v>557180</v>
      </c>
      <c r="T1034" s="60">
        <f>Ugovori_OPULJP3[[#This Row],[Bespovratna sredstva - Ukupno (EU+Nac) HRK
= Ukupna ugovorena vrijednost bespovratnih sredstava]]/7.5345</f>
        <v>73950.494392461347</v>
      </c>
      <c r="U1034" s="59">
        <v>0</v>
      </c>
      <c r="V1034" s="60">
        <f>Ugovori_OPULJP3[[#This Row],[Javni doprinos korisnika - HRK]]/7.5345</f>
        <v>0</v>
      </c>
      <c r="W1034" s="59">
        <v>0</v>
      </c>
      <c r="X1034" s="60">
        <f>Ugovori_OPULJP3[[#This Row],[Privatni doprinos korisnika - HRK]]/7.5345</f>
        <v>0</v>
      </c>
      <c r="Y1034" s="61">
        <v>557180</v>
      </c>
      <c r="Z1034" s="62">
        <f>Ugovori_OPULJP3[[#This Row],[UKUPNI PRIHVATLJIVI IZDACI
TOTAL ELIGIBLE EXPENDITURE
= Bespovratna sredstva ukupno + doprinos korisnika
= Ukupni prihvatljivi troškovi
= Ukupna ugovorena vrijednost projekta HRK]]/7.5345</f>
        <v>73950.494392461347</v>
      </c>
      <c r="AA1034" s="66" t="s">
        <v>37</v>
      </c>
      <c r="AB1034" s="66" t="s">
        <v>34</v>
      </c>
      <c r="AC1034" s="65" t="s">
        <v>4046</v>
      </c>
      <c r="AD1034" s="65" t="s">
        <v>746</v>
      </c>
    </row>
    <row r="1035" spans="1:30" ht="51" customHeight="1" x14ac:dyDescent="0.2">
      <c r="A1035" s="70" t="s">
        <v>4047</v>
      </c>
      <c r="B1035" s="64" t="s">
        <v>742</v>
      </c>
      <c r="C1035" s="65" t="s">
        <v>743</v>
      </c>
      <c r="D1035" s="52" t="s">
        <v>3110</v>
      </c>
      <c r="E1035" s="66" t="s">
        <v>75</v>
      </c>
      <c r="F1035" s="71" t="s">
        <v>4048</v>
      </c>
      <c r="G1035" s="54" t="s">
        <v>1422</v>
      </c>
      <c r="H1035" s="68">
        <v>44203</v>
      </c>
      <c r="I1035" s="68">
        <v>44749</v>
      </c>
      <c r="J1035" s="57" t="str">
        <f>IF(Ugovori_OPULJP3[[#This Row],[DATUM ZAVRŠETKA OPERACIJE]]&gt;DATE(2024,12,31),"u provedbi","završen")</f>
        <v>završen</v>
      </c>
      <c r="K1035" s="67" t="s">
        <v>210</v>
      </c>
      <c r="L1035" s="67" t="s">
        <v>210</v>
      </c>
      <c r="M1035" s="58">
        <v>0.85</v>
      </c>
      <c r="N1035" s="58">
        <v>0.15</v>
      </c>
      <c r="O1035" s="59">
        <f>Ugovori_OPULJP3[[#This Row],[Bespovratna sredstva - Ukupno (EU+Nac) HRK
= Ukupna ugovorena vrijednost bespovratnih sredstava]]*Ugovori_OPULJP3[[#This Row],[EU STOPA SUFINANCIRANJA %
EU CO-FINANCING RATE %]]</f>
        <v>3157367.5</v>
      </c>
      <c r="P1035" s="60">
        <f>Ugovori_OPULJP3[[#This Row],[Bespovratna sredstva - EU dio - HRK]]/7.5345</f>
        <v>419054.68179706682</v>
      </c>
      <c r="Q1035" s="59">
        <f>Ugovori_OPULJP3[[#This Row],[Bespovratna sredstva - Ukupno (EU+Nac) HRK
= Ukupna ugovorena vrijednost bespovratnih sredstava]]*Ugovori_OPULJP3[[#This Row],[STOPA NACIONALNOG SUFINANCIRANJA %]]</f>
        <v>557182.5</v>
      </c>
      <c r="R1035" s="60">
        <f>Ugovori_OPULJP3[[#This Row],[Bespovratna sredstva - Nacionalni dio - HRK]]/7.5345</f>
        <v>73950.82619948237</v>
      </c>
      <c r="S1035" s="59">
        <v>3714550</v>
      </c>
      <c r="T1035" s="60">
        <f>Ugovori_OPULJP3[[#This Row],[Bespovratna sredstva - Ukupno (EU+Nac) HRK
= Ukupna ugovorena vrijednost bespovratnih sredstava]]/7.5345</f>
        <v>493005.50799654919</v>
      </c>
      <c r="U1035" s="59">
        <v>0</v>
      </c>
      <c r="V1035" s="60">
        <f>Ugovori_OPULJP3[[#This Row],[Javni doprinos korisnika - HRK]]/7.5345</f>
        <v>0</v>
      </c>
      <c r="W1035" s="59">
        <v>0</v>
      </c>
      <c r="X1035" s="60">
        <f>Ugovori_OPULJP3[[#This Row],[Privatni doprinos korisnika - HRK]]/7.5345</f>
        <v>0</v>
      </c>
      <c r="Y1035" s="61">
        <v>3714550</v>
      </c>
      <c r="Z1035" s="62">
        <f>Ugovori_OPULJP3[[#This Row],[UKUPNI PRIHVATLJIVI IZDACI
TOTAL ELIGIBLE EXPENDITURE
= Bespovratna sredstva ukupno + doprinos korisnika
= Ukupni prihvatljivi troškovi
= Ukupna ugovorena vrijednost projekta HRK]]/7.5345</f>
        <v>493005.50799654919</v>
      </c>
      <c r="AA1035" s="66" t="s">
        <v>37</v>
      </c>
      <c r="AB1035" s="66" t="s">
        <v>34</v>
      </c>
      <c r="AC1035" s="65" t="s">
        <v>4049</v>
      </c>
      <c r="AD1035" s="65" t="s">
        <v>746</v>
      </c>
    </row>
    <row r="1036" spans="1:30" ht="51" customHeight="1" x14ac:dyDescent="0.2">
      <c r="A1036" s="70" t="s">
        <v>4050</v>
      </c>
      <c r="B1036" s="64" t="s">
        <v>742</v>
      </c>
      <c r="C1036" s="65" t="s">
        <v>743</v>
      </c>
      <c r="D1036" s="52" t="s">
        <v>3110</v>
      </c>
      <c r="E1036" s="66" t="s">
        <v>75</v>
      </c>
      <c r="F1036" s="71" t="s">
        <v>4051</v>
      </c>
      <c r="G1036" s="71" t="s">
        <v>1497</v>
      </c>
      <c r="H1036" s="68">
        <v>44201</v>
      </c>
      <c r="I1036" s="68">
        <v>44747</v>
      </c>
      <c r="J1036" s="57" t="str">
        <f>IF(Ugovori_OPULJP3[[#This Row],[DATUM ZAVRŠETKA OPERACIJE]]&gt;DATE(2024,12,31),"u provedbi","završen")</f>
        <v>završen</v>
      </c>
      <c r="K1036" s="67" t="s">
        <v>185</v>
      </c>
      <c r="L1036" s="67" t="s">
        <v>185</v>
      </c>
      <c r="M1036" s="58">
        <v>0.85</v>
      </c>
      <c r="N1036" s="58">
        <v>0.15</v>
      </c>
      <c r="O1036" s="59">
        <f>Ugovori_OPULJP3[[#This Row],[Bespovratna sredstva - Ukupno (EU+Nac) HRK
= Ukupna ugovorena vrijednost bespovratnih sredstava]]*Ugovori_OPULJP3[[#This Row],[EU STOPA SUFINANCIRANJA %
EU CO-FINANCING RATE %]]</f>
        <v>4517860.5</v>
      </c>
      <c r="P1036" s="60">
        <f>Ugovori_OPULJP3[[#This Row],[Bespovratna sredstva - EU dio - HRK]]/7.5345</f>
        <v>599623.13358550658</v>
      </c>
      <c r="Q1036" s="59">
        <f>Ugovori_OPULJP3[[#This Row],[Bespovratna sredstva - Ukupno (EU+Nac) HRK
= Ukupna ugovorena vrijednost bespovratnih sredstava]]*Ugovori_OPULJP3[[#This Row],[STOPA NACIONALNOG SUFINANCIRANJA %]]</f>
        <v>797269.5</v>
      </c>
      <c r="R1036" s="60">
        <f>Ugovori_OPULJP3[[#This Row],[Bespovratna sredstva - Nacionalni dio - HRK]]/7.5345</f>
        <v>105815.8471033247</v>
      </c>
      <c r="S1036" s="59">
        <v>5315130</v>
      </c>
      <c r="T1036" s="60">
        <f>Ugovori_OPULJP3[[#This Row],[Bespovratna sredstva - Ukupno (EU+Nac) HRK
= Ukupna ugovorena vrijednost bespovratnih sredstava]]/7.5345</f>
        <v>705438.9806888313</v>
      </c>
      <c r="U1036" s="59">
        <v>0</v>
      </c>
      <c r="V1036" s="60">
        <f>Ugovori_OPULJP3[[#This Row],[Javni doprinos korisnika - HRK]]/7.5345</f>
        <v>0</v>
      </c>
      <c r="W1036" s="59">
        <v>0</v>
      </c>
      <c r="X1036" s="60">
        <f>Ugovori_OPULJP3[[#This Row],[Privatni doprinos korisnika - HRK]]/7.5345</f>
        <v>0</v>
      </c>
      <c r="Y1036" s="61">
        <v>5315130</v>
      </c>
      <c r="Z1036" s="62">
        <f>Ugovori_OPULJP3[[#This Row],[UKUPNI PRIHVATLJIVI IZDACI
TOTAL ELIGIBLE EXPENDITURE
= Bespovratna sredstva ukupno + doprinos korisnika
= Ukupni prihvatljivi troškovi
= Ukupna ugovorena vrijednost projekta HRK]]/7.5345</f>
        <v>705438.9806888313</v>
      </c>
      <c r="AA1036" s="66" t="s">
        <v>37</v>
      </c>
      <c r="AB1036" s="66" t="s">
        <v>34</v>
      </c>
      <c r="AC1036" s="65" t="s">
        <v>4052</v>
      </c>
      <c r="AD1036" s="65" t="s">
        <v>746</v>
      </c>
    </row>
    <row r="1037" spans="1:30" ht="51" customHeight="1" x14ac:dyDescent="0.2">
      <c r="A1037" s="70" t="s">
        <v>4053</v>
      </c>
      <c r="B1037" s="64" t="s">
        <v>742</v>
      </c>
      <c r="C1037" s="65" t="s">
        <v>743</v>
      </c>
      <c r="D1037" s="52" t="s">
        <v>3110</v>
      </c>
      <c r="E1037" s="66" t="s">
        <v>75</v>
      </c>
      <c r="F1037" s="71" t="s">
        <v>4054</v>
      </c>
      <c r="G1037" s="54" t="s">
        <v>916</v>
      </c>
      <c r="H1037" s="68">
        <v>44203</v>
      </c>
      <c r="I1037" s="68">
        <v>44749</v>
      </c>
      <c r="J1037" s="57" t="str">
        <f>IF(Ugovori_OPULJP3[[#This Row],[DATUM ZAVRŠETKA OPERACIJE]]&gt;DATE(2024,12,31),"u provedbi","završen")</f>
        <v>završen</v>
      </c>
      <c r="K1037" s="67" t="s">
        <v>129</v>
      </c>
      <c r="L1037" s="67" t="s">
        <v>129</v>
      </c>
      <c r="M1037" s="58">
        <v>0.85</v>
      </c>
      <c r="N1037" s="58">
        <v>0.15</v>
      </c>
      <c r="O1037" s="59">
        <f>Ugovori_OPULJP3[[#This Row],[Bespovratna sredstva - Ukupno (EU+Nac) HRK
= Ukupna ugovorena vrijednost bespovratnih sredstava]]*Ugovori_OPULJP3[[#This Row],[EU STOPA SUFINANCIRANJA %
EU CO-FINANCING RATE %]]</f>
        <v>389810</v>
      </c>
      <c r="P1037" s="60">
        <f>Ugovori_OPULJP3[[#This Row],[Bespovratna sredstva - EU dio - HRK]]/7.5345</f>
        <v>51736.677948105382</v>
      </c>
      <c r="Q1037" s="59">
        <f>Ugovori_OPULJP3[[#This Row],[Bespovratna sredstva - Ukupno (EU+Nac) HRK
= Ukupna ugovorena vrijednost bespovratnih sredstava]]*Ugovori_OPULJP3[[#This Row],[STOPA NACIONALNOG SUFINANCIRANJA %]]</f>
        <v>68790</v>
      </c>
      <c r="R1037" s="60">
        <f>Ugovori_OPULJP3[[#This Row],[Bespovratna sredstva - Nacionalni dio - HRK]]/7.5345</f>
        <v>9130.0019908421255</v>
      </c>
      <c r="S1037" s="59">
        <v>458600</v>
      </c>
      <c r="T1037" s="60">
        <f>Ugovori_OPULJP3[[#This Row],[Bespovratna sredstva - Ukupno (EU+Nac) HRK
= Ukupna ugovorena vrijednost bespovratnih sredstava]]/7.5345</f>
        <v>60866.679938947505</v>
      </c>
      <c r="U1037" s="59">
        <v>0</v>
      </c>
      <c r="V1037" s="60">
        <f>Ugovori_OPULJP3[[#This Row],[Javni doprinos korisnika - HRK]]/7.5345</f>
        <v>0</v>
      </c>
      <c r="W1037" s="59">
        <v>0</v>
      </c>
      <c r="X1037" s="60">
        <f>Ugovori_OPULJP3[[#This Row],[Privatni doprinos korisnika - HRK]]/7.5345</f>
        <v>0</v>
      </c>
      <c r="Y1037" s="61">
        <v>458600</v>
      </c>
      <c r="Z1037" s="62">
        <f>Ugovori_OPULJP3[[#This Row],[UKUPNI PRIHVATLJIVI IZDACI
TOTAL ELIGIBLE EXPENDITURE
= Bespovratna sredstva ukupno + doprinos korisnika
= Ukupni prihvatljivi troškovi
= Ukupna ugovorena vrijednost projekta HRK]]/7.5345</f>
        <v>60866.679938947505</v>
      </c>
      <c r="AA1037" s="66" t="s">
        <v>37</v>
      </c>
      <c r="AB1037" s="66" t="s">
        <v>34</v>
      </c>
      <c r="AC1037" s="65" t="s">
        <v>4055</v>
      </c>
      <c r="AD1037" s="65" t="s">
        <v>746</v>
      </c>
    </row>
    <row r="1038" spans="1:30" ht="51" customHeight="1" x14ac:dyDescent="0.2">
      <c r="A1038" s="70" t="s">
        <v>4056</v>
      </c>
      <c r="B1038" s="64" t="s">
        <v>742</v>
      </c>
      <c r="C1038" s="65" t="s">
        <v>743</v>
      </c>
      <c r="D1038" s="52" t="s">
        <v>3110</v>
      </c>
      <c r="E1038" s="66" t="s">
        <v>75</v>
      </c>
      <c r="F1038" s="71" t="s">
        <v>4057</v>
      </c>
      <c r="G1038" s="71" t="s">
        <v>1469</v>
      </c>
      <c r="H1038" s="68">
        <v>44201</v>
      </c>
      <c r="I1038" s="68">
        <v>44747</v>
      </c>
      <c r="J1038" s="57" t="str">
        <f>IF(Ugovori_OPULJP3[[#This Row],[DATUM ZAVRŠETKA OPERACIJE]]&gt;DATE(2024,12,31),"u provedbi","završen")</f>
        <v>završen</v>
      </c>
      <c r="K1038" s="67" t="s">
        <v>185</v>
      </c>
      <c r="L1038" s="67" t="s">
        <v>185</v>
      </c>
      <c r="M1038" s="58">
        <v>0.85</v>
      </c>
      <c r="N1038" s="58">
        <v>0.15</v>
      </c>
      <c r="O1038" s="59">
        <f>Ugovori_OPULJP3[[#This Row],[Bespovratna sredstva - Ukupno (EU+Nac) HRK
= Ukupna ugovorena vrijednost bespovratnih sredstava]]*Ugovori_OPULJP3[[#This Row],[EU STOPA SUFINANCIRANJA %
EU CO-FINANCING RATE %]]</f>
        <v>1309255.085</v>
      </c>
      <c r="P1038" s="60">
        <f>Ugovori_OPULJP3[[#This Row],[Bespovratna sredstva - EU dio - HRK]]/7.5345</f>
        <v>173768.01181232993</v>
      </c>
      <c r="Q1038" s="59">
        <f>Ugovori_OPULJP3[[#This Row],[Bespovratna sredstva - Ukupno (EU+Nac) HRK
= Ukupna ugovorena vrijednost bespovratnih sredstava]]*Ugovori_OPULJP3[[#This Row],[STOPA NACIONALNOG SUFINANCIRANJA %]]</f>
        <v>231045.01500000001</v>
      </c>
      <c r="R1038" s="60">
        <f>Ugovori_OPULJP3[[#This Row],[Bespovratna sredstva - Nacionalni dio - HRK]]/7.5345</f>
        <v>30664.943260999404</v>
      </c>
      <c r="S1038" s="59">
        <v>1540300.1</v>
      </c>
      <c r="T1038" s="60">
        <f>Ugovori_OPULJP3[[#This Row],[Bespovratna sredstva - Ukupno (EU+Nac) HRK
= Ukupna ugovorena vrijednost bespovratnih sredstava]]/7.5345</f>
        <v>204432.95507332936</v>
      </c>
      <c r="U1038" s="59">
        <v>0</v>
      </c>
      <c r="V1038" s="60">
        <f>Ugovori_OPULJP3[[#This Row],[Javni doprinos korisnika - HRK]]/7.5345</f>
        <v>0</v>
      </c>
      <c r="W1038" s="59">
        <v>0</v>
      </c>
      <c r="X1038" s="60">
        <f>Ugovori_OPULJP3[[#This Row],[Privatni doprinos korisnika - HRK]]/7.5345</f>
        <v>0</v>
      </c>
      <c r="Y1038" s="61">
        <v>1540300.1</v>
      </c>
      <c r="Z1038" s="62">
        <f>Ugovori_OPULJP3[[#This Row],[UKUPNI PRIHVATLJIVI IZDACI
TOTAL ELIGIBLE EXPENDITURE
= Bespovratna sredstva ukupno + doprinos korisnika
= Ukupni prihvatljivi troškovi
= Ukupna ugovorena vrijednost projekta HRK]]/7.5345</f>
        <v>204432.95507332936</v>
      </c>
      <c r="AA1038" s="66" t="s">
        <v>37</v>
      </c>
      <c r="AB1038" s="66" t="s">
        <v>34</v>
      </c>
      <c r="AC1038" s="65" t="s">
        <v>4058</v>
      </c>
      <c r="AD1038" s="65" t="s">
        <v>746</v>
      </c>
    </row>
    <row r="1039" spans="1:30" ht="51" customHeight="1" x14ac:dyDescent="0.2">
      <c r="A1039" s="70" t="s">
        <v>4059</v>
      </c>
      <c r="B1039" s="64" t="s">
        <v>742</v>
      </c>
      <c r="C1039" s="65" t="s">
        <v>743</v>
      </c>
      <c r="D1039" s="52" t="s">
        <v>3110</v>
      </c>
      <c r="E1039" s="66" t="s">
        <v>75</v>
      </c>
      <c r="F1039" s="71" t="s">
        <v>4060</v>
      </c>
      <c r="G1039" s="71" t="s">
        <v>4061</v>
      </c>
      <c r="H1039" s="68">
        <v>44201</v>
      </c>
      <c r="I1039" s="68">
        <v>44747</v>
      </c>
      <c r="J1039" s="57" t="str">
        <f>IF(Ugovori_OPULJP3[[#This Row],[DATUM ZAVRŠETKA OPERACIJE]]&gt;DATE(2024,12,31),"u provedbi","završen")</f>
        <v>završen</v>
      </c>
      <c r="K1039" s="67" t="s">
        <v>270</v>
      </c>
      <c r="L1039" s="67" t="s">
        <v>270</v>
      </c>
      <c r="M1039" s="58">
        <v>0.85</v>
      </c>
      <c r="N1039" s="58">
        <v>0.15</v>
      </c>
      <c r="O1039" s="59">
        <f>Ugovori_OPULJP3[[#This Row],[Bespovratna sredstva - Ukupno (EU+Nac) HRK
= Ukupna ugovorena vrijednost bespovratnih sredstava]]*Ugovori_OPULJP3[[#This Row],[EU STOPA SUFINANCIRANJA %
EU CO-FINANCING RATE %]]</f>
        <v>394680.41500000004</v>
      </c>
      <c r="P1039" s="60">
        <f>Ugovori_OPULJP3[[#This Row],[Bespovratna sredstva - EU dio - HRK]]/7.5345</f>
        <v>52383.093105050102</v>
      </c>
      <c r="Q1039" s="59">
        <f>Ugovori_OPULJP3[[#This Row],[Bespovratna sredstva - Ukupno (EU+Nac) HRK
= Ukupna ugovorena vrijednost bespovratnih sredstava]]*Ugovori_OPULJP3[[#This Row],[STOPA NACIONALNOG SUFINANCIRANJA %]]</f>
        <v>69649.485000000001</v>
      </c>
      <c r="R1039" s="60">
        <f>Ugovori_OPULJP3[[#This Row],[Bespovratna sredstva - Nacionalni dio - HRK]]/7.5345</f>
        <v>9244.0752538323704</v>
      </c>
      <c r="S1039" s="59">
        <v>464329.9</v>
      </c>
      <c r="T1039" s="60">
        <f>Ugovori_OPULJP3[[#This Row],[Bespovratna sredstva - Ukupno (EU+Nac) HRK
= Ukupna ugovorena vrijednost bespovratnih sredstava]]/7.5345</f>
        <v>61627.168358882474</v>
      </c>
      <c r="U1039" s="59">
        <v>0</v>
      </c>
      <c r="V1039" s="60">
        <f>Ugovori_OPULJP3[[#This Row],[Javni doprinos korisnika - HRK]]/7.5345</f>
        <v>0</v>
      </c>
      <c r="W1039" s="59">
        <v>0</v>
      </c>
      <c r="X1039" s="60">
        <f>Ugovori_OPULJP3[[#This Row],[Privatni doprinos korisnika - HRK]]/7.5345</f>
        <v>0</v>
      </c>
      <c r="Y1039" s="61">
        <v>464329.9</v>
      </c>
      <c r="Z1039" s="62">
        <f>Ugovori_OPULJP3[[#This Row],[UKUPNI PRIHVATLJIVI IZDACI
TOTAL ELIGIBLE EXPENDITURE
= Bespovratna sredstva ukupno + doprinos korisnika
= Ukupni prihvatljivi troškovi
= Ukupna ugovorena vrijednost projekta HRK]]/7.5345</f>
        <v>61627.168358882474</v>
      </c>
      <c r="AA1039" s="66" t="s">
        <v>37</v>
      </c>
      <c r="AB1039" s="66" t="s">
        <v>34</v>
      </c>
      <c r="AC1039" s="65" t="s">
        <v>4062</v>
      </c>
      <c r="AD1039" s="65" t="s">
        <v>746</v>
      </c>
    </row>
    <row r="1040" spans="1:30" ht="51" customHeight="1" x14ac:dyDescent="0.2">
      <c r="A1040" s="70" t="s">
        <v>4063</v>
      </c>
      <c r="B1040" s="64" t="s">
        <v>742</v>
      </c>
      <c r="C1040" s="65" t="s">
        <v>743</v>
      </c>
      <c r="D1040" s="52" t="s">
        <v>3110</v>
      </c>
      <c r="E1040" s="66" t="s">
        <v>75</v>
      </c>
      <c r="F1040" s="71" t="s">
        <v>4064</v>
      </c>
      <c r="G1040" s="71" t="s">
        <v>4065</v>
      </c>
      <c r="H1040" s="68">
        <v>44201</v>
      </c>
      <c r="I1040" s="68">
        <v>44625</v>
      </c>
      <c r="J1040" s="57" t="str">
        <f>IF(Ugovori_OPULJP3[[#This Row],[DATUM ZAVRŠETKA OPERACIJE]]&gt;DATE(2024,12,31),"u provedbi","završen")</f>
        <v>završen</v>
      </c>
      <c r="K1040" s="67" t="s">
        <v>129</v>
      </c>
      <c r="L1040" s="67" t="s">
        <v>129</v>
      </c>
      <c r="M1040" s="58">
        <v>0.85</v>
      </c>
      <c r="N1040" s="58">
        <v>0.15</v>
      </c>
      <c r="O1040" s="59">
        <f>Ugovori_OPULJP3[[#This Row],[Bespovratna sredstva - Ukupno (EU+Nac) HRK
= Ukupna ugovorena vrijednost bespovratnih sredstava]]*Ugovori_OPULJP3[[#This Row],[EU STOPA SUFINANCIRANJA %
EU CO-FINANCING RATE %]]</f>
        <v>547599.75</v>
      </c>
      <c r="P1040" s="60">
        <f>Ugovori_OPULJP3[[#This Row],[Bespovratna sredstva - EU dio - HRK]]/7.5345</f>
        <v>72678.976707147114</v>
      </c>
      <c r="Q1040" s="59">
        <f>Ugovori_OPULJP3[[#This Row],[Bespovratna sredstva - Ukupno (EU+Nac) HRK
= Ukupna ugovorena vrijednost bespovratnih sredstava]]*Ugovori_OPULJP3[[#This Row],[STOPA NACIONALNOG SUFINANCIRANJA %]]</f>
        <v>96635.25</v>
      </c>
      <c r="R1040" s="60">
        <f>Ugovori_OPULJP3[[#This Row],[Bespovratna sredstva - Nacionalni dio - HRK]]/7.5345</f>
        <v>12825.701771849492</v>
      </c>
      <c r="S1040" s="59">
        <v>644235</v>
      </c>
      <c r="T1040" s="60">
        <f>Ugovori_OPULJP3[[#This Row],[Bespovratna sredstva - Ukupno (EU+Nac) HRK
= Ukupna ugovorena vrijednost bespovratnih sredstava]]/7.5345</f>
        <v>85504.678478996604</v>
      </c>
      <c r="U1040" s="59">
        <v>0</v>
      </c>
      <c r="V1040" s="60">
        <f>Ugovori_OPULJP3[[#This Row],[Javni doprinos korisnika - HRK]]/7.5345</f>
        <v>0</v>
      </c>
      <c r="W1040" s="59">
        <v>0</v>
      </c>
      <c r="X1040" s="60">
        <f>Ugovori_OPULJP3[[#This Row],[Privatni doprinos korisnika - HRK]]/7.5345</f>
        <v>0</v>
      </c>
      <c r="Y1040" s="61">
        <v>644235</v>
      </c>
      <c r="Z1040" s="62">
        <f>Ugovori_OPULJP3[[#This Row],[UKUPNI PRIHVATLJIVI IZDACI
TOTAL ELIGIBLE EXPENDITURE
= Bespovratna sredstva ukupno + doprinos korisnika
= Ukupni prihvatljivi troškovi
= Ukupna ugovorena vrijednost projekta HRK]]/7.5345</f>
        <v>85504.678478996604</v>
      </c>
      <c r="AA1040" s="66" t="s">
        <v>37</v>
      </c>
      <c r="AB1040" s="66" t="s">
        <v>34</v>
      </c>
      <c r="AC1040" s="65" t="s">
        <v>4066</v>
      </c>
      <c r="AD1040" s="65" t="s">
        <v>746</v>
      </c>
    </row>
    <row r="1041" spans="1:30" ht="63.75" customHeight="1" x14ac:dyDescent="0.2">
      <c r="A1041" s="70" t="s">
        <v>4067</v>
      </c>
      <c r="B1041" s="64" t="s">
        <v>742</v>
      </c>
      <c r="C1041" s="65" t="s">
        <v>743</v>
      </c>
      <c r="D1041" s="52" t="s">
        <v>3110</v>
      </c>
      <c r="E1041" s="66" t="s">
        <v>75</v>
      </c>
      <c r="F1041" s="71" t="s">
        <v>4068</v>
      </c>
      <c r="G1041" s="71" t="s">
        <v>4069</v>
      </c>
      <c r="H1041" s="68">
        <v>44207</v>
      </c>
      <c r="I1041" s="68">
        <v>44631</v>
      </c>
      <c r="J1041" s="57" t="str">
        <f>IF(Ugovori_OPULJP3[[#This Row],[DATUM ZAVRŠETKA OPERACIJE]]&gt;DATE(2024,12,31),"u provedbi","završen")</f>
        <v>završen</v>
      </c>
      <c r="K1041" s="67" t="s">
        <v>129</v>
      </c>
      <c r="L1041" s="67" t="s">
        <v>129</v>
      </c>
      <c r="M1041" s="58">
        <v>0.85</v>
      </c>
      <c r="N1041" s="58">
        <v>0.15</v>
      </c>
      <c r="O1041" s="59">
        <f>Ugovori_OPULJP3[[#This Row],[Bespovratna sredstva - Ukupno (EU+Nac) HRK
= Ukupna ugovorena vrijednost bespovratnih sredstava]]*Ugovori_OPULJP3[[#This Row],[EU STOPA SUFINANCIRANJA %
EU CO-FINANCING RATE %]]</f>
        <v>546749.75</v>
      </c>
      <c r="P1041" s="60">
        <f>Ugovori_OPULJP3[[#This Row],[Bespovratna sredstva - EU dio - HRK]]/7.5345</f>
        <v>72566.162319994692</v>
      </c>
      <c r="Q1041" s="59">
        <f>Ugovori_OPULJP3[[#This Row],[Bespovratna sredstva - Ukupno (EU+Nac) HRK
= Ukupna ugovorena vrijednost bespovratnih sredstava]]*Ugovori_OPULJP3[[#This Row],[STOPA NACIONALNOG SUFINANCIRANJA %]]</f>
        <v>96485.25</v>
      </c>
      <c r="R1041" s="60">
        <f>Ugovori_OPULJP3[[#This Row],[Bespovratna sredstva - Nacionalni dio - HRK]]/7.5345</f>
        <v>12805.793350587297</v>
      </c>
      <c r="S1041" s="59">
        <v>643235</v>
      </c>
      <c r="T1041" s="60">
        <f>Ugovori_OPULJP3[[#This Row],[Bespovratna sredstva - Ukupno (EU+Nac) HRK
= Ukupna ugovorena vrijednost bespovratnih sredstava]]/7.5345</f>
        <v>85371.955670581985</v>
      </c>
      <c r="U1041" s="59">
        <v>0</v>
      </c>
      <c r="V1041" s="60">
        <f>Ugovori_OPULJP3[[#This Row],[Javni doprinos korisnika - HRK]]/7.5345</f>
        <v>0</v>
      </c>
      <c r="W1041" s="59">
        <v>0</v>
      </c>
      <c r="X1041" s="60">
        <f>Ugovori_OPULJP3[[#This Row],[Privatni doprinos korisnika - HRK]]/7.5345</f>
        <v>0</v>
      </c>
      <c r="Y1041" s="61">
        <v>643235</v>
      </c>
      <c r="Z1041" s="62">
        <f>Ugovori_OPULJP3[[#This Row],[UKUPNI PRIHVATLJIVI IZDACI
TOTAL ELIGIBLE EXPENDITURE
= Bespovratna sredstva ukupno + doprinos korisnika
= Ukupni prihvatljivi troškovi
= Ukupna ugovorena vrijednost projekta HRK]]/7.5345</f>
        <v>85371.955670581985</v>
      </c>
      <c r="AA1041" s="66" t="s">
        <v>37</v>
      </c>
      <c r="AB1041" s="66" t="s">
        <v>34</v>
      </c>
      <c r="AC1041" s="65" t="s">
        <v>4070</v>
      </c>
      <c r="AD1041" s="65" t="s">
        <v>746</v>
      </c>
    </row>
    <row r="1042" spans="1:30" ht="38.25" customHeight="1" x14ac:dyDescent="0.2">
      <c r="A1042" s="70" t="s">
        <v>4071</v>
      </c>
      <c r="B1042" s="64" t="s">
        <v>742</v>
      </c>
      <c r="C1042" s="65" t="s">
        <v>743</v>
      </c>
      <c r="D1042" s="52" t="s">
        <v>3110</v>
      </c>
      <c r="E1042" s="66" t="s">
        <v>75</v>
      </c>
      <c r="F1042" s="71" t="s">
        <v>4072</v>
      </c>
      <c r="G1042" s="71" t="s">
        <v>4073</v>
      </c>
      <c r="H1042" s="68">
        <v>44201</v>
      </c>
      <c r="I1042" s="68">
        <v>44747</v>
      </c>
      <c r="J1042" s="57" t="str">
        <f>IF(Ugovori_OPULJP3[[#This Row],[DATUM ZAVRŠETKA OPERACIJE]]&gt;DATE(2024,12,31),"u provedbi","završen")</f>
        <v>završen</v>
      </c>
      <c r="K1042" s="67" t="s">
        <v>83</v>
      </c>
      <c r="L1042" s="67" t="s">
        <v>83</v>
      </c>
      <c r="M1042" s="58">
        <v>0.85</v>
      </c>
      <c r="N1042" s="58">
        <v>0.15</v>
      </c>
      <c r="O1042" s="59">
        <f>Ugovori_OPULJP3[[#This Row],[Bespovratna sredstva - Ukupno (EU+Nac) HRK
= Ukupna ugovorena vrijednost bespovratnih sredstava]]*Ugovori_OPULJP3[[#This Row],[EU STOPA SUFINANCIRANJA %
EU CO-FINANCING RATE %]]</f>
        <v>315744.33199999999</v>
      </c>
      <c r="P1042" s="60">
        <f>Ugovori_OPULJP3[[#This Row],[Bespovratna sredstva - EU dio - HRK]]/7.5345</f>
        <v>41906.474484040082</v>
      </c>
      <c r="Q1042" s="59">
        <f>Ugovori_OPULJP3[[#This Row],[Bespovratna sredstva - Ukupno (EU+Nac) HRK
= Ukupna ugovorena vrijednost bespovratnih sredstava]]*Ugovori_OPULJP3[[#This Row],[STOPA NACIONALNOG SUFINANCIRANJA %]]</f>
        <v>55719.587999999996</v>
      </c>
      <c r="R1042" s="60">
        <f>Ugovori_OPULJP3[[#This Row],[Bespovratna sredstva - Nacionalni dio - HRK]]/7.5345</f>
        <v>7395.2602030658963</v>
      </c>
      <c r="S1042" s="59">
        <v>371463.92</v>
      </c>
      <c r="T1042" s="60">
        <f>Ugovori_OPULJP3[[#This Row],[Bespovratna sredstva - Ukupno (EU+Nac) HRK
= Ukupna ugovorena vrijednost bespovratnih sredstava]]/7.5345</f>
        <v>49301.734687105971</v>
      </c>
      <c r="U1042" s="59">
        <v>0</v>
      </c>
      <c r="V1042" s="60">
        <f>Ugovori_OPULJP3[[#This Row],[Javni doprinos korisnika - HRK]]/7.5345</f>
        <v>0</v>
      </c>
      <c r="W1042" s="59">
        <v>0</v>
      </c>
      <c r="X1042" s="60">
        <f>Ugovori_OPULJP3[[#This Row],[Privatni doprinos korisnika - HRK]]/7.5345</f>
        <v>0</v>
      </c>
      <c r="Y1042" s="61">
        <v>371463.92</v>
      </c>
      <c r="Z1042" s="62">
        <f>Ugovori_OPULJP3[[#This Row],[UKUPNI PRIHVATLJIVI IZDACI
TOTAL ELIGIBLE EXPENDITURE
= Bespovratna sredstva ukupno + doprinos korisnika
= Ukupni prihvatljivi troškovi
= Ukupna ugovorena vrijednost projekta HRK]]/7.5345</f>
        <v>49301.734687105971</v>
      </c>
      <c r="AA1042" s="66" t="s">
        <v>37</v>
      </c>
      <c r="AB1042" s="66" t="s">
        <v>34</v>
      </c>
      <c r="AC1042" s="65" t="s">
        <v>4074</v>
      </c>
      <c r="AD1042" s="65" t="s">
        <v>746</v>
      </c>
    </row>
    <row r="1043" spans="1:30" ht="38.25" customHeight="1" x14ac:dyDescent="0.2">
      <c r="A1043" s="70" t="s">
        <v>4075</v>
      </c>
      <c r="B1043" s="64" t="s">
        <v>742</v>
      </c>
      <c r="C1043" s="65" t="s">
        <v>743</v>
      </c>
      <c r="D1043" s="52" t="s">
        <v>3110</v>
      </c>
      <c r="E1043" s="66" t="s">
        <v>75</v>
      </c>
      <c r="F1043" s="71" t="s">
        <v>4076</v>
      </c>
      <c r="G1043" s="71" t="s">
        <v>4077</v>
      </c>
      <c r="H1043" s="68">
        <v>44211</v>
      </c>
      <c r="I1043" s="68">
        <v>44757</v>
      </c>
      <c r="J1043" s="57" t="str">
        <f>IF(Ugovori_OPULJP3[[#This Row],[DATUM ZAVRŠETKA OPERACIJE]]&gt;DATE(2024,12,31),"u provedbi","završen")</f>
        <v>završen</v>
      </c>
      <c r="K1043" s="67" t="s">
        <v>598</v>
      </c>
      <c r="L1043" s="67" t="s">
        <v>598</v>
      </c>
      <c r="M1043" s="58">
        <v>0.85</v>
      </c>
      <c r="N1043" s="58">
        <v>0.15</v>
      </c>
      <c r="O1043" s="59">
        <f>Ugovori_OPULJP3[[#This Row],[Bespovratna sredstva - Ukupno (EU+Nac) HRK
= Ukupna ugovorena vrijednost bespovratnih sredstava]]*Ugovori_OPULJP3[[#This Row],[EU STOPA SUFINANCIRANJA %
EU CO-FINANCING RATE %]]</f>
        <v>1025999.0619999999</v>
      </c>
      <c r="P1043" s="60">
        <f>Ugovori_OPULJP3[[#This Row],[Bespovratna sredstva - EU dio - HRK]]/7.5345</f>
        <v>136173.47693941201</v>
      </c>
      <c r="Q1043" s="59">
        <f>Ugovori_OPULJP3[[#This Row],[Bespovratna sredstva - Ukupno (EU+Nac) HRK
= Ukupna ugovorena vrijednost bespovratnih sredstava]]*Ugovori_OPULJP3[[#This Row],[STOPA NACIONALNOG SUFINANCIRANJA %]]</f>
        <v>181058.658</v>
      </c>
      <c r="R1043" s="60">
        <f>Ugovori_OPULJP3[[#This Row],[Bespovratna sredstva - Nacionalni dio - HRK]]/7.5345</f>
        <v>24030.613577543299</v>
      </c>
      <c r="S1043" s="59">
        <v>1207057.72</v>
      </c>
      <c r="T1043" s="60">
        <f>Ugovori_OPULJP3[[#This Row],[Bespovratna sredstva - Ukupno (EU+Nac) HRK
= Ukupna ugovorena vrijednost bespovratnih sredstava]]/7.5345</f>
        <v>160204.09051695533</v>
      </c>
      <c r="U1043" s="59">
        <v>0</v>
      </c>
      <c r="V1043" s="60">
        <f>Ugovori_OPULJP3[[#This Row],[Javni doprinos korisnika - HRK]]/7.5345</f>
        <v>0</v>
      </c>
      <c r="W1043" s="59">
        <v>0</v>
      </c>
      <c r="X1043" s="60">
        <f>Ugovori_OPULJP3[[#This Row],[Privatni doprinos korisnika - HRK]]/7.5345</f>
        <v>0</v>
      </c>
      <c r="Y1043" s="61">
        <v>1207057.72</v>
      </c>
      <c r="Z1043" s="62">
        <f>Ugovori_OPULJP3[[#This Row],[UKUPNI PRIHVATLJIVI IZDACI
TOTAL ELIGIBLE EXPENDITURE
= Bespovratna sredstva ukupno + doprinos korisnika
= Ukupni prihvatljivi troškovi
= Ukupna ugovorena vrijednost projekta HRK]]/7.5345</f>
        <v>160204.09051695533</v>
      </c>
      <c r="AA1043" s="66" t="s">
        <v>37</v>
      </c>
      <c r="AB1043" s="66" t="s">
        <v>34</v>
      </c>
      <c r="AC1043" s="65" t="s">
        <v>4078</v>
      </c>
      <c r="AD1043" s="65" t="s">
        <v>746</v>
      </c>
    </row>
    <row r="1044" spans="1:30" ht="51" customHeight="1" x14ac:dyDescent="0.2">
      <c r="A1044" s="70" t="s">
        <v>4079</v>
      </c>
      <c r="B1044" s="64" t="s">
        <v>742</v>
      </c>
      <c r="C1044" s="65" t="s">
        <v>743</v>
      </c>
      <c r="D1044" s="52" t="s">
        <v>3110</v>
      </c>
      <c r="E1044" s="66" t="s">
        <v>75</v>
      </c>
      <c r="F1044" s="71" t="s">
        <v>4080</v>
      </c>
      <c r="G1044" s="54" t="s">
        <v>1516</v>
      </c>
      <c r="H1044" s="68">
        <v>44204</v>
      </c>
      <c r="I1044" s="68">
        <v>44628</v>
      </c>
      <c r="J1044" s="57" t="str">
        <f>IF(Ugovori_OPULJP3[[#This Row],[DATUM ZAVRŠETKA OPERACIJE]]&gt;DATE(2024,12,31),"u provedbi","završen")</f>
        <v>završen</v>
      </c>
      <c r="K1044" s="67" t="s">
        <v>98</v>
      </c>
      <c r="L1044" s="67" t="s">
        <v>98</v>
      </c>
      <c r="M1044" s="58">
        <v>0.85</v>
      </c>
      <c r="N1044" s="58">
        <v>0.15</v>
      </c>
      <c r="O1044" s="59">
        <f>Ugovori_OPULJP3[[#This Row],[Bespovratna sredstva - Ukupno (EU+Nac) HRK
= Ukupna ugovorena vrijednost bespovratnih sredstava]]*Ugovori_OPULJP3[[#This Row],[EU STOPA SUFINANCIRANJA %
EU CO-FINANCING RATE %]]</f>
        <v>1184033</v>
      </c>
      <c r="P1044" s="60">
        <f>Ugovori_OPULJP3[[#This Row],[Bespovratna sredstva - EU dio - HRK]]/7.5345</f>
        <v>157148.18501559491</v>
      </c>
      <c r="Q1044" s="59">
        <f>Ugovori_OPULJP3[[#This Row],[Bespovratna sredstva - Ukupno (EU+Nac) HRK
= Ukupna ugovorena vrijednost bespovratnih sredstava]]*Ugovori_OPULJP3[[#This Row],[STOPA NACIONALNOG SUFINANCIRANJA %]]</f>
        <v>208947</v>
      </c>
      <c r="R1044" s="60">
        <f>Ugovori_OPULJP3[[#This Row],[Bespovratna sredstva - Nacionalni dio - HRK]]/7.5345</f>
        <v>27732.03264981087</v>
      </c>
      <c r="S1044" s="59">
        <v>1392980</v>
      </c>
      <c r="T1044" s="60">
        <f>Ugovori_OPULJP3[[#This Row],[Bespovratna sredstva - Ukupno (EU+Nac) HRK
= Ukupna ugovorena vrijednost bespovratnih sredstava]]/7.5345</f>
        <v>184880.2176654058</v>
      </c>
      <c r="U1044" s="59">
        <v>0</v>
      </c>
      <c r="V1044" s="60">
        <f>Ugovori_OPULJP3[[#This Row],[Javni doprinos korisnika - HRK]]/7.5345</f>
        <v>0</v>
      </c>
      <c r="W1044" s="59">
        <v>0</v>
      </c>
      <c r="X1044" s="60">
        <f>Ugovori_OPULJP3[[#This Row],[Privatni doprinos korisnika - HRK]]/7.5345</f>
        <v>0</v>
      </c>
      <c r="Y1044" s="61">
        <v>1392980</v>
      </c>
      <c r="Z1044" s="62">
        <f>Ugovori_OPULJP3[[#This Row],[UKUPNI PRIHVATLJIVI IZDACI
TOTAL ELIGIBLE EXPENDITURE
= Bespovratna sredstva ukupno + doprinos korisnika
= Ukupni prihvatljivi troškovi
= Ukupna ugovorena vrijednost projekta HRK]]/7.5345</f>
        <v>184880.2176654058</v>
      </c>
      <c r="AA1044" s="66" t="s">
        <v>37</v>
      </c>
      <c r="AB1044" s="66" t="s">
        <v>34</v>
      </c>
      <c r="AC1044" s="65" t="s">
        <v>4081</v>
      </c>
      <c r="AD1044" s="65" t="s">
        <v>746</v>
      </c>
    </row>
    <row r="1045" spans="1:30" ht="51" customHeight="1" x14ac:dyDescent="0.2">
      <c r="A1045" s="70" t="s">
        <v>4082</v>
      </c>
      <c r="B1045" s="64" t="s">
        <v>742</v>
      </c>
      <c r="C1045" s="65" t="s">
        <v>743</v>
      </c>
      <c r="D1045" s="52" t="s">
        <v>3110</v>
      </c>
      <c r="E1045" s="66" t="s">
        <v>75</v>
      </c>
      <c r="F1045" s="71" t="s">
        <v>4083</v>
      </c>
      <c r="G1045" s="71" t="s">
        <v>4084</v>
      </c>
      <c r="H1045" s="68">
        <v>44204</v>
      </c>
      <c r="I1045" s="68">
        <v>44628</v>
      </c>
      <c r="J1045" s="57" t="str">
        <f>IF(Ugovori_OPULJP3[[#This Row],[DATUM ZAVRŠETKA OPERACIJE]]&gt;DATE(2024,12,31),"u provedbi","završen")</f>
        <v>završen</v>
      </c>
      <c r="K1045" s="67" t="s">
        <v>98</v>
      </c>
      <c r="L1045" s="67" t="s">
        <v>98</v>
      </c>
      <c r="M1045" s="58">
        <v>0.85</v>
      </c>
      <c r="N1045" s="58">
        <v>0.15</v>
      </c>
      <c r="O1045" s="59">
        <f>Ugovori_OPULJP3[[#This Row],[Bespovratna sredstva - Ukupno (EU+Nac) HRK
= Ukupna ugovorena vrijednost bespovratnih sredstava]]*Ugovori_OPULJP3[[#This Row],[EU STOPA SUFINANCIRANJA %
EU CO-FINANCING RATE %]]</f>
        <v>1183667.5</v>
      </c>
      <c r="P1045" s="60">
        <f>Ugovori_OPULJP3[[#This Row],[Bespovratna sredstva - EU dio - HRK]]/7.5345</f>
        <v>157099.67482911938</v>
      </c>
      <c r="Q1045" s="59">
        <f>Ugovori_OPULJP3[[#This Row],[Bespovratna sredstva - Ukupno (EU+Nac) HRK
= Ukupna ugovorena vrijednost bespovratnih sredstava]]*Ugovori_OPULJP3[[#This Row],[STOPA NACIONALNOG SUFINANCIRANJA %]]</f>
        <v>208882.5</v>
      </c>
      <c r="R1045" s="60">
        <f>Ugovori_OPULJP3[[#This Row],[Bespovratna sredstva - Nacionalni dio - HRK]]/7.5345</f>
        <v>27723.472028668126</v>
      </c>
      <c r="S1045" s="59">
        <v>1392550</v>
      </c>
      <c r="T1045" s="60">
        <f>Ugovori_OPULJP3[[#This Row],[Bespovratna sredstva - Ukupno (EU+Nac) HRK
= Ukupna ugovorena vrijednost bespovratnih sredstava]]/7.5345</f>
        <v>184823.14685778751</v>
      </c>
      <c r="U1045" s="59">
        <v>0</v>
      </c>
      <c r="V1045" s="60">
        <f>Ugovori_OPULJP3[[#This Row],[Javni doprinos korisnika - HRK]]/7.5345</f>
        <v>0</v>
      </c>
      <c r="W1045" s="59">
        <v>0</v>
      </c>
      <c r="X1045" s="60">
        <f>Ugovori_OPULJP3[[#This Row],[Privatni doprinos korisnika - HRK]]/7.5345</f>
        <v>0</v>
      </c>
      <c r="Y1045" s="61">
        <v>1392550</v>
      </c>
      <c r="Z1045" s="62">
        <f>Ugovori_OPULJP3[[#This Row],[UKUPNI PRIHVATLJIVI IZDACI
TOTAL ELIGIBLE EXPENDITURE
= Bespovratna sredstva ukupno + doprinos korisnika
= Ukupni prihvatljivi troškovi
= Ukupna ugovorena vrijednost projekta HRK]]/7.5345</f>
        <v>184823.14685778751</v>
      </c>
      <c r="AA1045" s="66" t="s">
        <v>37</v>
      </c>
      <c r="AB1045" s="66" t="s">
        <v>34</v>
      </c>
      <c r="AC1045" s="65" t="s">
        <v>4085</v>
      </c>
      <c r="AD1045" s="65" t="s">
        <v>746</v>
      </c>
    </row>
    <row r="1046" spans="1:30" ht="51" customHeight="1" x14ac:dyDescent="0.2">
      <c r="A1046" s="70" t="s">
        <v>4086</v>
      </c>
      <c r="B1046" s="64" t="s">
        <v>742</v>
      </c>
      <c r="C1046" s="65" t="s">
        <v>743</v>
      </c>
      <c r="D1046" s="52" t="s">
        <v>3110</v>
      </c>
      <c r="E1046" s="66" t="s">
        <v>75</v>
      </c>
      <c r="F1046" s="71" t="s">
        <v>4087</v>
      </c>
      <c r="G1046" s="71" t="s">
        <v>4088</v>
      </c>
      <c r="H1046" s="68">
        <v>44203</v>
      </c>
      <c r="I1046" s="68">
        <v>44627</v>
      </c>
      <c r="J1046" s="57" t="str">
        <f>IF(Ugovori_OPULJP3[[#This Row],[DATUM ZAVRŠETKA OPERACIJE]]&gt;DATE(2024,12,31),"u provedbi","završen")</f>
        <v>završen</v>
      </c>
      <c r="K1046" s="67" t="s">
        <v>98</v>
      </c>
      <c r="L1046" s="67" t="s">
        <v>98</v>
      </c>
      <c r="M1046" s="58">
        <v>0.85</v>
      </c>
      <c r="N1046" s="58">
        <v>0.15</v>
      </c>
      <c r="O1046" s="59">
        <f>Ugovori_OPULJP3[[#This Row],[Bespovratna sredstva - Ukupno (EU+Nac) HRK
= Ukupna ugovorena vrijednost bespovratnih sredstava]]*Ugovori_OPULJP3[[#This Row],[EU STOPA SUFINANCIRANJA %
EU CO-FINANCING RATE %]]</f>
        <v>947121</v>
      </c>
      <c r="P1046" s="60">
        <f>Ugovori_OPULJP3[[#This Row],[Bespovratna sredstva - EU dio - HRK]]/7.5345</f>
        <v>125704.55902846904</v>
      </c>
      <c r="Q1046" s="59">
        <f>Ugovori_OPULJP3[[#This Row],[Bespovratna sredstva - Ukupno (EU+Nac) HRK
= Ukupna ugovorena vrijednost bespovratnih sredstava]]*Ugovori_OPULJP3[[#This Row],[STOPA NACIONALNOG SUFINANCIRANJA %]]</f>
        <v>167139</v>
      </c>
      <c r="R1046" s="60">
        <f>Ugovori_OPULJP3[[#This Row],[Bespovratna sredstva - Nacionalni dio - HRK]]/7.5345</f>
        <v>22183.157475612184</v>
      </c>
      <c r="S1046" s="59">
        <v>1114260</v>
      </c>
      <c r="T1046" s="60">
        <f>Ugovori_OPULJP3[[#This Row],[Bespovratna sredstva - Ukupno (EU+Nac) HRK
= Ukupna ugovorena vrijednost bespovratnih sredstava]]/7.5345</f>
        <v>147887.71650408121</v>
      </c>
      <c r="U1046" s="59">
        <v>0</v>
      </c>
      <c r="V1046" s="60">
        <f>Ugovori_OPULJP3[[#This Row],[Javni doprinos korisnika - HRK]]/7.5345</f>
        <v>0</v>
      </c>
      <c r="W1046" s="59">
        <v>0</v>
      </c>
      <c r="X1046" s="60">
        <f>Ugovori_OPULJP3[[#This Row],[Privatni doprinos korisnika - HRK]]/7.5345</f>
        <v>0</v>
      </c>
      <c r="Y1046" s="61">
        <v>1114260</v>
      </c>
      <c r="Z1046" s="62">
        <f>Ugovori_OPULJP3[[#This Row],[UKUPNI PRIHVATLJIVI IZDACI
TOTAL ELIGIBLE EXPENDITURE
= Bespovratna sredstva ukupno + doprinos korisnika
= Ukupni prihvatljivi troškovi
= Ukupna ugovorena vrijednost projekta HRK]]/7.5345</f>
        <v>147887.71650408121</v>
      </c>
      <c r="AA1046" s="66" t="s">
        <v>37</v>
      </c>
      <c r="AB1046" s="66" t="s">
        <v>34</v>
      </c>
      <c r="AC1046" s="65" t="s">
        <v>4089</v>
      </c>
      <c r="AD1046" s="65" t="s">
        <v>746</v>
      </c>
    </row>
    <row r="1047" spans="1:30" ht="51" customHeight="1" x14ac:dyDescent="0.2">
      <c r="A1047" s="70" t="s">
        <v>4090</v>
      </c>
      <c r="B1047" s="64" t="s">
        <v>742</v>
      </c>
      <c r="C1047" s="65" t="s">
        <v>743</v>
      </c>
      <c r="D1047" s="52" t="s">
        <v>3110</v>
      </c>
      <c r="E1047" s="66" t="s">
        <v>75</v>
      </c>
      <c r="F1047" s="71" t="s">
        <v>4091</v>
      </c>
      <c r="G1047" s="71" t="s">
        <v>4092</v>
      </c>
      <c r="H1047" s="68">
        <v>44204</v>
      </c>
      <c r="I1047" s="68">
        <v>44750</v>
      </c>
      <c r="J1047" s="57" t="str">
        <f>IF(Ugovori_OPULJP3[[#This Row],[DATUM ZAVRŠETKA OPERACIJE]]&gt;DATE(2024,12,31),"u provedbi","završen")</f>
        <v>završen</v>
      </c>
      <c r="K1047" s="67" t="s">
        <v>199</v>
      </c>
      <c r="L1047" s="67" t="s">
        <v>199</v>
      </c>
      <c r="M1047" s="58">
        <v>0.85</v>
      </c>
      <c r="N1047" s="58">
        <v>0.15</v>
      </c>
      <c r="O1047" s="59">
        <f>Ugovori_OPULJP3[[#This Row],[Bespovratna sredstva - Ukupno (EU+Nac) HRK
= Ukupna ugovorena vrijednost bespovratnih sredstava]]*Ugovori_OPULJP3[[#This Row],[EU STOPA SUFINANCIRANJA %
EU CO-FINANCING RATE %]]</f>
        <v>786037.5</v>
      </c>
      <c r="P1047" s="60">
        <f>Ugovori_OPULJP3[[#This Row],[Bespovratna sredstva - EU dio - HRK]]/7.5345</f>
        <v>104325.10451921161</v>
      </c>
      <c r="Q1047" s="59">
        <f>Ugovori_OPULJP3[[#This Row],[Bespovratna sredstva - Ukupno (EU+Nac) HRK
= Ukupna ugovorena vrijednost bespovratnih sredstava]]*Ugovori_OPULJP3[[#This Row],[STOPA NACIONALNOG SUFINANCIRANJA %]]</f>
        <v>138712.5</v>
      </c>
      <c r="R1047" s="60">
        <f>Ugovori_OPULJP3[[#This Row],[Bespovratna sredstva - Nacionalni dio - HRK]]/7.5345</f>
        <v>18410.312562213814</v>
      </c>
      <c r="S1047" s="59">
        <v>924750</v>
      </c>
      <c r="T1047" s="60">
        <f>Ugovori_OPULJP3[[#This Row],[Bespovratna sredstva - Ukupno (EU+Nac) HRK
= Ukupna ugovorena vrijednost bespovratnih sredstava]]/7.5345</f>
        <v>122735.41708142543</v>
      </c>
      <c r="U1047" s="59">
        <v>0</v>
      </c>
      <c r="V1047" s="60">
        <f>Ugovori_OPULJP3[[#This Row],[Javni doprinos korisnika - HRK]]/7.5345</f>
        <v>0</v>
      </c>
      <c r="W1047" s="59">
        <v>0</v>
      </c>
      <c r="X1047" s="60">
        <f>Ugovori_OPULJP3[[#This Row],[Privatni doprinos korisnika - HRK]]/7.5345</f>
        <v>0</v>
      </c>
      <c r="Y1047" s="61">
        <v>924750</v>
      </c>
      <c r="Z1047" s="62">
        <f>Ugovori_OPULJP3[[#This Row],[UKUPNI PRIHVATLJIVI IZDACI
TOTAL ELIGIBLE EXPENDITURE
= Bespovratna sredstva ukupno + doprinos korisnika
= Ukupni prihvatljivi troškovi
= Ukupna ugovorena vrijednost projekta HRK]]/7.5345</f>
        <v>122735.41708142543</v>
      </c>
      <c r="AA1047" s="66" t="s">
        <v>37</v>
      </c>
      <c r="AB1047" s="66" t="s">
        <v>34</v>
      </c>
      <c r="AC1047" s="65" t="s">
        <v>4093</v>
      </c>
      <c r="AD1047" s="65" t="s">
        <v>746</v>
      </c>
    </row>
    <row r="1048" spans="1:30" ht="51" customHeight="1" x14ac:dyDescent="0.2">
      <c r="A1048" s="70" t="s">
        <v>4094</v>
      </c>
      <c r="B1048" s="64" t="s">
        <v>742</v>
      </c>
      <c r="C1048" s="65" t="s">
        <v>743</v>
      </c>
      <c r="D1048" s="52" t="s">
        <v>3110</v>
      </c>
      <c r="E1048" s="66" t="s">
        <v>75</v>
      </c>
      <c r="F1048" s="71" t="s">
        <v>4095</v>
      </c>
      <c r="G1048" s="71" t="s">
        <v>4096</v>
      </c>
      <c r="H1048" s="68">
        <v>44203</v>
      </c>
      <c r="I1048" s="68">
        <v>44749</v>
      </c>
      <c r="J1048" s="57" t="str">
        <f>IF(Ugovori_OPULJP3[[#This Row],[DATUM ZAVRŠETKA OPERACIJE]]&gt;DATE(2024,12,31),"u provedbi","završen")</f>
        <v>završen</v>
      </c>
      <c r="K1048" s="67" t="s">
        <v>78</v>
      </c>
      <c r="L1048" s="67" t="s">
        <v>78</v>
      </c>
      <c r="M1048" s="58">
        <v>0.85</v>
      </c>
      <c r="N1048" s="58">
        <v>0.15</v>
      </c>
      <c r="O1048" s="59">
        <f>Ugovori_OPULJP3[[#This Row],[Bespovratna sredstva - Ukupno (EU+Nac) HRK
= Ukupna ugovorena vrijednost bespovratnih sredstava]]*Ugovori_OPULJP3[[#This Row],[EU STOPA SUFINANCIRANJA %
EU CO-FINANCING RATE %]]</f>
        <v>1182766.5</v>
      </c>
      <c r="P1048" s="60">
        <f>Ugovori_OPULJP3[[#This Row],[Bespovratna sredstva - EU dio - HRK]]/7.5345</f>
        <v>156980.0915787378</v>
      </c>
      <c r="Q1048" s="59">
        <f>Ugovori_OPULJP3[[#This Row],[Bespovratna sredstva - Ukupno (EU+Nac) HRK
= Ukupna ugovorena vrijednost bespovratnih sredstava]]*Ugovori_OPULJP3[[#This Row],[STOPA NACIONALNOG SUFINANCIRANJA %]]</f>
        <v>208723.5</v>
      </c>
      <c r="R1048" s="60">
        <f>Ugovori_OPULJP3[[#This Row],[Bespovratna sredstva - Nacionalni dio - HRK]]/7.5345</f>
        <v>27702.3691021302</v>
      </c>
      <c r="S1048" s="59">
        <v>1391490</v>
      </c>
      <c r="T1048" s="60">
        <f>Ugovori_OPULJP3[[#This Row],[Bespovratna sredstva - Ukupno (EU+Nac) HRK
= Ukupna ugovorena vrijednost bespovratnih sredstava]]/7.5345</f>
        <v>184682.46068086801</v>
      </c>
      <c r="U1048" s="59">
        <v>0</v>
      </c>
      <c r="V1048" s="60">
        <f>Ugovori_OPULJP3[[#This Row],[Javni doprinos korisnika - HRK]]/7.5345</f>
        <v>0</v>
      </c>
      <c r="W1048" s="59">
        <v>0</v>
      </c>
      <c r="X1048" s="60">
        <f>Ugovori_OPULJP3[[#This Row],[Privatni doprinos korisnika - HRK]]/7.5345</f>
        <v>0</v>
      </c>
      <c r="Y1048" s="61">
        <v>1391490</v>
      </c>
      <c r="Z1048" s="62">
        <f>Ugovori_OPULJP3[[#This Row],[UKUPNI PRIHVATLJIVI IZDACI
TOTAL ELIGIBLE EXPENDITURE
= Bespovratna sredstva ukupno + doprinos korisnika
= Ukupni prihvatljivi troškovi
= Ukupna ugovorena vrijednost projekta HRK]]/7.5345</f>
        <v>184682.46068086801</v>
      </c>
      <c r="AA1048" s="66" t="s">
        <v>37</v>
      </c>
      <c r="AB1048" s="66" t="s">
        <v>34</v>
      </c>
      <c r="AC1048" s="65" t="s">
        <v>4097</v>
      </c>
      <c r="AD1048" s="65" t="s">
        <v>746</v>
      </c>
    </row>
    <row r="1049" spans="1:30" ht="38.25" customHeight="1" x14ac:dyDescent="0.2">
      <c r="A1049" s="70" t="s">
        <v>4098</v>
      </c>
      <c r="B1049" s="64" t="s">
        <v>742</v>
      </c>
      <c r="C1049" s="65" t="s">
        <v>743</v>
      </c>
      <c r="D1049" s="52" t="s">
        <v>3110</v>
      </c>
      <c r="E1049" s="66" t="s">
        <v>75</v>
      </c>
      <c r="F1049" s="71" t="s">
        <v>4099</v>
      </c>
      <c r="G1049" s="71" t="s">
        <v>1489</v>
      </c>
      <c r="H1049" s="68">
        <v>44200</v>
      </c>
      <c r="I1049" s="68">
        <v>44746</v>
      </c>
      <c r="J1049" s="57" t="str">
        <f>IF(Ugovori_OPULJP3[[#This Row],[DATUM ZAVRŠETKA OPERACIJE]]&gt;DATE(2024,12,31),"u provedbi","završen")</f>
        <v>završen</v>
      </c>
      <c r="K1049" s="67" t="s">
        <v>93</v>
      </c>
      <c r="L1049" s="67" t="s">
        <v>93</v>
      </c>
      <c r="M1049" s="58">
        <v>0.85</v>
      </c>
      <c r="N1049" s="58">
        <v>0.15</v>
      </c>
      <c r="O1049" s="59">
        <f>Ugovori_OPULJP3[[#This Row],[Bespovratna sredstva - Ukupno (EU+Nac) HRK
= Ukupna ugovorena vrijednost bespovratnih sredstava]]*Ugovori_OPULJP3[[#This Row],[EU STOPA SUFINANCIRANJA %
EU CO-FINANCING RATE %]]</f>
        <v>1979165.5</v>
      </c>
      <c r="P1049" s="60">
        <f>Ugovori_OPULJP3[[#This Row],[Bespovratna sredstva - EU dio - HRK]]/7.5345</f>
        <v>262680.40347733756</v>
      </c>
      <c r="Q1049" s="59">
        <f>Ugovori_OPULJP3[[#This Row],[Bespovratna sredstva - Ukupno (EU+Nac) HRK
= Ukupna ugovorena vrijednost bespovratnih sredstava]]*Ugovori_OPULJP3[[#This Row],[STOPA NACIONALNOG SUFINANCIRANJA %]]</f>
        <v>349264.5</v>
      </c>
      <c r="R1049" s="60">
        <f>Ugovori_OPULJP3[[#This Row],[Bespovratna sredstva - Nacionalni dio - HRK]]/7.5345</f>
        <v>46355.365319530159</v>
      </c>
      <c r="S1049" s="59">
        <v>2328430</v>
      </c>
      <c r="T1049" s="60">
        <f>Ugovori_OPULJP3[[#This Row],[Bespovratna sredstva - Ukupno (EU+Nac) HRK
= Ukupna ugovorena vrijednost bespovratnih sredstava]]/7.5345</f>
        <v>309035.76879686775</v>
      </c>
      <c r="U1049" s="59">
        <v>0</v>
      </c>
      <c r="V1049" s="60">
        <f>Ugovori_OPULJP3[[#This Row],[Javni doprinos korisnika - HRK]]/7.5345</f>
        <v>0</v>
      </c>
      <c r="W1049" s="59">
        <v>0</v>
      </c>
      <c r="X1049" s="60">
        <f>Ugovori_OPULJP3[[#This Row],[Privatni doprinos korisnika - HRK]]/7.5345</f>
        <v>0</v>
      </c>
      <c r="Y1049" s="61">
        <v>2328430</v>
      </c>
      <c r="Z1049" s="62">
        <f>Ugovori_OPULJP3[[#This Row],[UKUPNI PRIHVATLJIVI IZDACI
TOTAL ELIGIBLE EXPENDITURE
= Bespovratna sredstva ukupno + doprinos korisnika
= Ukupni prihvatljivi troškovi
= Ukupna ugovorena vrijednost projekta HRK]]/7.5345</f>
        <v>309035.76879686775</v>
      </c>
      <c r="AA1049" s="66" t="s">
        <v>37</v>
      </c>
      <c r="AB1049" s="66" t="s">
        <v>34</v>
      </c>
      <c r="AC1049" s="65" t="s">
        <v>4100</v>
      </c>
      <c r="AD1049" s="65" t="s">
        <v>746</v>
      </c>
    </row>
    <row r="1050" spans="1:30" ht="51" customHeight="1" x14ac:dyDescent="0.2">
      <c r="A1050" s="70" t="s">
        <v>4101</v>
      </c>
      <c r="B1050" s="64" t="s">
        <v>742</v>
      </c>
      <c r="C1050" s="65" t="s">
        <v>743</v>
      </c>
      <c r="D1050" s="52" t="s">
        <v>3110</v>
      </c>
      <c r="E1050" s="66" t="s">
        <v>75</v>
      </c>
      <c r="F1050" s="71" t="s">
        <v>4102</v>
      </c>
      <c r="G1050" s="71" t="s">
        <v>4103</v>
      </c>
      <c r="H1050" s="68">
        <v>44207</v>
      </c>
      <c r="I1050" s="68">
        <v>44753</v>
      </c>
      <c r="J1050" s="57" t="str">
        <f>IF(Ugovori_OPULJP3[[#This Row],[DATUM ZAVRŠETKA OPERACIJE]]&gt;DATE(2024,12,31),"u provedbi","završen")</f>
        <v>završen</v>
      </c>
      <c r="K1050" s="67" t="s">
        <v>36</v>
      </c>
      <c r="L1050" s="67" t="s">
        <v>36</v>
      </c>
      <c r="M1050" s="58">
        <v>0.85</v>
      </c>
      <c r="N1050" s="58">
        <v>0.15</v>
      </c>
      <c r="O1050" s="59">
        <f>Ugovori_OPULJP3[[#This Row],[Bespovratna sredstva - Ukupno (EU+Nac) HRK
= Ukupna ugovorena vrijednost bespovratnih sredstava]]*Ugovori_OPULJP3[[#This Row],[EU STOPA SUFINANCIRANJA %
EU CO-FINANCING RATE %]]</f>
        <v>668559</v>
      </c>
      <c r="P1050" s="60">
        <f>Ugovori_OPULJP3[[#This Row],[Bespovratna sredstva - EU dio - HRK]]/7.5345</f>
        <v>88733.028070873974</v>
      </c>
      <c r="Q1050" s="59">
        <f>Ugovori_OPULJP3[[#This Row],[Bespovratna sredstva - Ukupno (EU+Nac) HRK
= Ukupna ugovorena vrijednost bespovratnih sredstava]]*Ugovori_OPULJP3[[#This Row],[STOPA NACIONALNOG SUFINANCIRANJA %]]</f>
        <v>117981</v>
      </c>
      <c r="R1050" s="60">
        <f>Ugovori_OPULJP3[[#This Row],[Bespovratna sredstva - Nacionalni dio - HRK]]/7.5345</f>
        <v>15658.769659565996</v>
      </c>
      <c r="S1050" s="59">
        <v>786540</v>
      </c>
      <c r="T1050" s="60">
        <f>Ugovori_OPULJP3[[#This Row],[Bespovratna sredstva - Ukupno (EU+Nac) HRK
= Ukupna ugovorena vrijednost bespovratnih sredstava]]/7.5345</f>
        <v>104391.79773043997</v>
      </c>
      <c r="U1050" s="59">
        <v>0</v>
      </c>
      <c r="V1050" s="60">
        <f>Ugovori_OPULJP3[[#This Row],[Javni doprinos korisnika - HRK]]/7.5345</f>
        <v>0</v>
      </c>
      <c r="W1050" s="59">
        <v>0</v>
      </c>
      <c r="X1050" s="60">
        <f>Ugovori_OPULJP3[[#This Row],[Privatni doprinos korisnika - HRK]]/7.5345</f>
        <v>0</v>
      </c>
      <c r="Y1050" s="61">
        <v>786540</v>
      </c>
      <c r="Z1050" s="62">
        <f>Ugovori_OPULJP3[[#This Row],[UKUPNI PRIHVATLJIVI IZDACI
TOTAL ELIGIBLE EXPENDITURE
= Bespovratna sredstva ukupno + doprinos korisnika
= Ukupni prihvatljivi troškovi
= Ukupna ugovorena vrijednost projekta HRK]]/7.5345</f>
        <v>104391.79773043997</v>
      </c>
      <c r="AA1050" s="66" t="s">
        <v>37</v>
      </c>
      <c r="AB1050" s="66" t="s">
        <v>34</v>
      </c>
      <c r="AC1050" s="65" t="s">
        <v>4104</v>
      </c>
      <c r="AD1050" s="65" t="s">
        <v>746</v>
      </c>
    </row>
    <row r="1051" spans="1:30" ht="51" customHeight="1" x14ac:dyDescent="0.2">
      <c r="A1051" s="50" t="s">
        <v>4105</v>
      </c>
      <c r="B1051" s="64" t="s">
        <v>742</v>
      </c>
      <c r="C1051" s="65" t="s">
        <v>743</v>
      </c>
      <c r="D1051" s="52" t="s">
        <v>3110</v>
      </c>
      <c r="E1051" s="66" t="s">
        <v>75</v>
      </c>
      <c r="F1051" s="51" t="s">
        <v>4106</v>
      </c>
      <c r="G1051" s="51" t="s">
        <v>4107</v>
      </c>
      <c r="H1051" s="68">
        <v>44196</v>
      </c>
      <c r="I1051" s="85">
        <v>44681</v>
      </c>
      <c r="J1051" s="57" t="str">
        <f>IF(Ugovori_OPULJP3[[#This Row],[DATUM ZAVRŠETKA OPERACIJE]]&gt;DATE(2024,12,31),"u provedbi","završen")</f>
        <v>završen</v>
      </c>
      <c r="K1051" s="76" t="s">
        <v>248</v>
      </c>
      <c r="L1051" s="86" t="s">
        <v>248</v>
      </c>
      <c r="M1051" s="58">
        <v>0.85</v>
      </c>
      <c r="N1051" s="58">
        <v>0.15</v>
      </c>
      <c r="O1051" s="59">
        <f>Ugovori_OPULJP3[[#This Row],[Bespovratna sredstva - Ukupno (EU+Nac) HRK
= Ukupna ugovorena vrijednost bespovratnih sredstava]]*Ugovori_OPULJP3[[#This Row],[EU STOPA SUFINANCIRANJA %
EU CO-FINANCING RATE %]]</f>
        <v>1576495</v>
      </c>
      <c r="P1051" s="60">
        <f>Ugovori_OPULJP3[[#This Row],[Bespovratna sredstva - EU dio - HRK]]/7.5345</f>
        <v>209236.84385161588</v>
      </c>
      <c r="Q1051" s="87">
        <f>Ugovori_OPULJP3[[#This Row],[Bespovratna sredstva - Ukupno (EU+Nac) HRK
= Ukupna ugovorena vrijednost bespovratnih sredstava]]*Ugovori_OPULJP3[[#This Row],[STOPA NACIONALNOG SUFINANCIRANJA %]]</f>
        <v>278205</v>
      </c>
      <c r="R1051" s="88">
        <f>Ugovori_OPULJP3[[#This Row],[Bespovratna sredstva - Nacionalni dio - HRK]]/7.5345</f>
        <v>36924.148914991041</v>
      </c>
      <c r="S1051" s="59">
        <v>1854700</v>
      </c>
      <c r="T1051" s="60">
        <f>Ugovori_OPULJP3[[#This Row],[Bespovratna sredstva - Ukupno (EU+Nac) HRK
= Ukupna ugovorena vrijednost bespovratnih sredstava]]/7.5345</f>
        <v>246160.99276660694</v>
      </c>
      <c r="U1051" s="87">
        <v>0</v>
      </c>
      <c r="V1051" s="88">
        <f>Ugovori_OPULJP3[[#This Row],[Javni doprinos korisnika - HRK]]/7.5345</f>
        <v>0</v>
      </c>
      <c r="W1051" s="59">
        <v>0</v>
      </c>
      <c r="X1051" s="60">
        <f>Ugovori_OPULJP3[[#This Row],[Privatni doprinos korisnika - HRK]]/7.5345</f>
        <v>0</v>
      </c>
      <c r="Y1051" s="61">
        <v>1854700</v>
      </c>
      <c r="Z1051" s="62">
        <f>Ugovori_OPULJP3[[#This Row],[UKUPNI PRIHVATLJIVI IZDACI
TOTAL ELIGIBLE EXPENDITURE
= Bespovratna sredstva ukupno + doprinos korisnika
= Ukupni prihvatljivi troškovi
= Ukupna ugovorena vrijednost projekta HRK]]/7.5345</f>
        <v>246160.99276660694</v>
      </c>
      <c r="AA1051" s="53" t="s">
        <v>37</v>
      </c>
      <c r="AB1051" s="66" t="s">
        <v>34</v>
      </c>
      <c r="AC1051" s="65" t="s">
        <v>4108</v>
      </c>
      <c r="AD1051" s="52" t="s">
        <v>746</v>
      </c>
    </row>
    <row r="1052" spans="1:30" ht="51" customHeight="1" x14ac:dyDescent="0.2">
      <c r="A1052" s="70" t="s">
        <v>4109</v>
      </c>
      <c r="B1052" s="64" t="s">
        <v>742</v>
      </c>
      <c r="C1052" s="65" t="s">
        <v>743</v>
      </c>
      <c r="D1052" s="52" t="s">
        <v>3110</v>
      </c>
      <c r="E1052" s="66" t="s">
        <v>75</v>
      </c>
      <c r="F1052" s="71" t="s">
        <v>4110</v>
      </c>
      <c r="G1052" s="71" t="s">
        <v>4111</v>
      </c>
      <c r="H1052" s="68">
        <v>44200</v>
      </c>
      <c r="I1052" s="68">
        <v>44746</v>
      </c>
      <c r="J1052" s="57" t="str">
        <f>IF(Ugovori_OPULJP3[[#This Row],[DATUM ZAVRŠETKA OPERACIJE]]&gt;DATE(2024,12,31),"u provedbi","završen")</f>
        <v>završen</v>
      </c>
      <c r="K1052" s="67" t="s">
        <v>93</v>
      </c>
      <c r="L1052" s="67" t="s">
        <v>93</v>
      </c>
      <c r="M1052" s="58">
        <v>0.85</v>
      </c>
      <c r="N1052" s="58">
        <v>0.15</v>
      </c>
      <c r="O1052" s="59">
        <f>Ugovori_OPULJP3[[#This Row],[Bespovratna sredstva - Ukupno (EU+Nac) HRK
= Ukupna ugovorena vrijednost bespovratnih sredstava]]*Ugovori_OPULJP3[[#This Row],[EU STOPA SUFINANCIRANJA %
EU CO-FINANCING RATE %]]</f>
        <v>764511.25</v>
      </c>
      <c r="P1052" s="60">
        <f>Ugovori_OPULJP3[[#This Row],[Bespovratna sredstva - EU dio - HRK]]/7.5345</f>
        <v>101468.08016457628</v>
      </c>
      <c r="Q1052" s="59">
        <f>Ugovori_OPULJP3[[#This Row],[Bespovratna sredstva - Ukupno (EU+Nac) HRK
= Ukupna ugovorena vrijednost bespovratnih sredstava]]*Ugovori_OPULJP3[[#This Row],[STOPA NACIONALNOG SUFINANCIRANJA %]]</f>
        <v>134913.75</v>
      </c>
      <c r="R1052" s="60">
        <f>Ugovori_OPULJP3[[#This Row],[Bespovratna sredstva - Nacionalni dio - HRK]]/7.5345</f>
        <v>17906.131793748755</v>
      </c>
      <c r="S1052" s="59">
        <v>899425</v>
      </c>
      <c r="T1052" s="60">
        <f>Ugovori_OPULJP3[[#This Row],[Bespovratna sredstva - Ukupno (EU+Nac) HRK
= Ukupna ugovorena vrijednost bespovratnih sredstava]]/7.5345</f>
        <v>119374.21195832503</v>
      </c>
      <c r="U1052" s="59">
        <v>0</v>
      </c>
      <c r="V1052" s="60">
        <f>Ugovori_OPULJP3[[#This Row],[Javni doprinos korisnika - HRK]]/7.5345</f>
        <v>0</v>
      </c>
      <c r="W1052" s="59">
        <v>0</v>
      </c>
      <c r="X1052" s="60">
        <f>Ugovori_OPULJP3[[#This Row],[Privatni doprinos korisnika - HRK]]/7.5345</f>
        <v>0</v>
      </c>
      <c r="Y1052" s="61">
        <v>899425</v>
      </c>
      <c r="Z1052" s="62">
        <f>Ugovori_OPULJP3[[#This Row],[UKUPNI PRIHVATLJIVI IZDACI
TOTAL ELIGIBLE EXPENDITURE
= Bespovratna sredstva ukupno + doprinos korisnika
= Ukupni prihvatljivi troškovi
= Ukupna ugovorena vrijednost projekta HRK]]/7.5345</f>
        <v>119374.21195832503</v>
      </c>
      <c r="AA1052" s="66" t="s">
        <v>37</v>
      </c>
      <c r="AB1052" s="66" t="s">
        <v>34</v>
      </c>
      <c r="AC1052" s="65" t="s">
        <v>4112</v>
      </c>
      <c r="AD1052" s="65" t="s">
        <v>746</v>
      </c>
    </row>
    <row r="1053" spans="1:30" ht="51" customHeight="1" x14ac:dyDescent="0.2">
      <c r="A1053" s="70" t="s">
        <v>4113</v>
      </c>
      <c r="B1053" s="64" t="s">
        <v>742</v>
      </c>
      <c r="C1053" s="65" t="s">
        <v>743</v>
      </c>
      <c r="D1053" s="52" t="s">
        <v>3110</v>
      </c>
      <c r="E1053" s="66" t="s">
        <v>75</v>
      </c>
      <c r="F1053" s="71" t="s">
        <v>4114</v>
      </c>
      <c r="G1053" s="71" t="s">
        <v>1949</v>
      </c>
      <c r="H1053" s="68">
        <v>44200</v>
      </c>
      <c r="I1053" s="68">
        <v>44746</v>
      </c>
      <c r="J1053" s="57" t="str">
        <f>IF(Ugovori_OPULJP3[[#This Row],[DATUM ZAVRŠETKA OPERACIJE]]&gt;DATE(2024,12,31),"u provedbi","završen")</f>
        <v>završen</v>
      </c>
      <c r="K1053" s="67" t="s">
        <v>248</v>
      </c>
      <c r="L1053" s="67" t="s">
        <v>248</v>
      </c>
      <c r="M1053" s="58">
        <v>0.85</v>
      </c>
      <c r="N1053" s="58">
        <v>0.15</v>
      </c>
      <c r="O1053" s="59">
        <f>Ugovori_OPULJP3[[#This Row],[Bespovratna sredstva - Ukupno (EU+Nac) HRK
= Ukupna ugovorena vrijednost bespovratnih sredstava]]*Ugovori_OPULJP3[[#This Row],[EU STOPA SUFINANCIRANJA %
EU CO-FINANCING RATE %]]</f>
        <v>4249999.83</v>
      </c>
      <c r="P1053" s="60">
        <f>Ugovori_OPULJP3[[#This Row],[Bespovratna sredstva - EU dio - HRK]]/7.5345</f>
        <v>564071.9131992833</v>
      </c>
      <c r="Q1053" s="59">
        <f>Ugovori_OPULJP3[[#This Row],[Bespovratna sredstva - Ukupno (EU+Nac) HRK
= Ukupna ugovorena vrijednost bespovratnih sredstava]]*Ugovori_OPULJP3[[#This Row],[STOPA NACIONALNOG SUFINANCIRANJA %]]</f>
        <v>749999.97</v>
      </c>
      <c r="R1053" s="60">
        <f>Ugovori_OPULJP3[[#This Row],[Bespovratna sredstva - Nacionalni dio - HRK]]/7.5345</f>
        <v>99542.102329285277</v>
      </c>
      <c r="S1053" s="59">
        <v>4999999.8</v>
      </c>
      <c r="T1053" s="60">
        <f>Ugovori_OPULJP3[[#This Row],[Bespovratna sredstva - Ukupno (EU+Nac) HRK
= Ukupna ugovorena vrijednost bespovratnih sredstava]]/7.5345</f>
        <v>663614.01552856853</v>
      </c>
      <c r="U1053" s="59">
        <v>0</v>
      </c>
      <c r="V1053" s="60">
        <f>Ugovori_OPULJP3[[#This Row],[Javni doprinos korisnika - HRK]]/7.5345</f>
        <v>0</v>
      </c>
      <c r="W1053" s="59">
        <v>0</v>
      </c>
      <c r="X1053" s="60">
        <f>Ugovori_OPULJP3[[#This Row],[Privatni doprinos korisnika - HRK]]/7.5345</f>
        <v>0</v>
      </c>
      <c r="Y1053" s="61">
        <v>4999999.8</v>
      </c>
      <c r="Z1053" s="62">
        <f>Ugovori_OPULJP3[[#This Row],[UKUPNI PRIHVATLJIVI IZDACI
TOTAL ELIGIBLE EXPENDITURE
= Bespovratna sredstva ukupno + doprinos korisnika
= Ukupni prihvatljivi troškovi
= Ukupna ugovorena vrijednost projekta HRK]]/7.5345</f>
        <v>663614.01552856853</v>
      </c>
      <c r="AA1053" s="66" t="s">
        <v>37</v>
      </c>
      <c r="AB1053" s="66" t="s">
        <v>34</v>
      </c>
      <c r="AC1053" s="65" t="s">
        <v>4115</v>
      </c>
      <c r="AD1053" s="65" t="s">
        <v>746</v>
      </c>
    </row>
    <row r="1054" spans="1:30" ht="51" customHeight="1" x14ac:dyDescent="0.2">
      <c r="A1054" s="70" t="s">
        <v>4116</v>
      </c>
      <c r="B1054" s="64" t="s">
        <v>742</v>
      </c>
      <c r="C1054" s="65" t="s">
        <v>743</v>
      </c>
      <c r="D1054" s="52" t="s">
        <v>3110</v>
      </c>
      <c r="E1054" s="66" t="s">
        <v>75</v>
      </c>
      <c r="F1054" s="71" t="s">
        <v>4117</v>
      </c>
      <c r="G1054" s="71" t="s">
        <v>4118</v>
      </c>
      <c r="H1054" s="68">
        <v>44203</v>
      </c>
      <c r="I1054" s="68">
        <v>44658</v>
      </c>
      <c r="J1054" s="57" t="str">
        <f>IF(Ugovori_OPULJP3[[#This Row],[DATUM ZAVRŠETKA OPERACIJE]]&gt;DATE(2024,12,31),"u provedbi","završen")</f>
        <v>završen</v>
      </c>
      <c r="K1054" s="67" t="s">
        <v>209</v>
      </c>
      <c r="L1054" s="67" t="s">
        <v>332</v>
      </c>
      <c r="M1054" s="58">
        <v>0.85</v>
      </c>
      <c r="N1054" s="58">
        <v>0.15</v>
      </c>
      <c r="O1054" s="59">
        <f>Ugovori_OPULJP3[[#This Row],[Bespovratna sredstva - Ukupno (EU+Nac) HRK
= Ukupna ugovorena vrijednost bespovratnih sredstava]]*Ugovori_OPULJP3[[#This Row],[EU STOPA SUFINANCIRANJA %
EU CO-FINANCING RATE %]]</f>
        <v>3157199.625</v>
      </c>
      <c r="P1054" s="60">
        <f>Ugovori_OPULJP3[[#This Row],[Bespovratna sredstva - EU dio - HRK]]/7.5345</f>
        <v>419032.40095560421</v>
      </c>
      <c r="Q1054" s="59">
        <f>Ugovori_OPULJP3[[#This Row],[Bespovratna sredstva - Ukupno (EU+Nac) HRK
= Ukupna ugovorena vrijednost bespovratnih sredstava]]*Ugovori_OPULJP3[[#This Row],[STOPA NACIONALNOG SUFINANCIRANJA %]]</f>
        <v>557152.875</v>
      </c>
      <c r="R1054" s="60">
        <f>Ugovori_OPULJP3[[#This Row],[Bespovratna sredstva - Nacionalni dio - HRK]]/7.5345</f>
        <v>73946.894286283088</v>
      </c>
      <c r="S1054" s="59">
        <v>3714352.5</v>
      </c>
      <c r="T1054" s="60">
        <f>Ugovori_OPULJP3[[#This Row],[Bespovratna sredstva - Ukupno (EU+Nac) HRK
= Ukupna ugovorena vrijednost bespovratnih sredstava]]/7.5345</f>
        <v>492979.29524188727</v>
      </c>
      <c r="U1054" s="59">
        <v>0</v>
      </c>
      <c r="V1054" s="60">
        <f>Ugovori_OPULJP3[[#This Row],[Javni doprinos korisnika - HRK]]/7.5345</f>
        <v>0</v>
      </c>
      <c r="W1054" s="59">
        <v>0</v>
      </c>
      <c r="X1054" s="60">
        <f>Ugovori_OPULJP3[[#This Row],[Privatni doprinos korisnika - HRK]]/7.5345</f>
        <v>0</v>
      </c>
      <c r="Y1054" s="61">
        <v>3714352.5</v>
      </c>
      <c r="Z1054" s="62">
        <f>Ugovori_OPULJP3[[#This Row],[UKUPNI PRIHVATLJIVI IZDACI
TOTAL ELIGIBLE EXPENDITURE
= Bespovratna sredstva ukupno + doprinos korisnika
= Ukupni prihvatljivi troškovi
= Ukupna ugovorena vrijednost projekta HRK]]/7.5345</f>
        <v>492979.29524188727</v>
      </c>
      <c r="AA1054" s="66" t="s">
        <v>37</v>
      </c>
      <c r="AB1054" s="66" t="s">
        <v>34</v>
      </c>
      <c r="AC1054" s="65" t="s">
        <v>4119</v>
      </c>
      <c r="AD1054" s="65" t="s">
        <v>746</v>
      </c>
    </row>
    <row r="1055" spans="1:30" ht="51" customHeight="1" x14ac:dyDescent="0.2">
      <c r="A1055" s="70" t="s">
        <v>4120</v>
      </c>
      <c r="B1055" s="64" t="s">
        <v>742</v>
      </c>
      <c r="C1055" s="65" t="s">
        <v>743</v>
      </c>
      <c r="D1055" s="52" t="s">
        <v>3110</v>
      </c>
      <c r="E1055" s="66" t="s">
        <v>75</v>
      </c>
      <c r="F1055" s="71" t="s">
        <v>1940</v>
      </c>
      <c r="G1055" s="71" t="s">
        <v>1941</v>
      </c>
      <c r="H1055" s="68">
        <v>44207</v>
      </c>
      <c r="I1055" s="68">
        <v>44753</v>
      </c>
      <c r="J1055" s="57" t="str">
        <f>IF(Ugovori_OPULJP3[[#This Row],[DATUM ZAVRŠETKA OPERACIJE]]&gt;DATE(2024,12,31),"u provedbi","završen")</f>
        <v>završen</v>
      </c>
      <c r="K1055" s="67" t="s">
        <v>98</v>
      </c>
      <c r="L1055" s="67" t="s">
        <v>98</v>
      </c>
      <c r="M1055" s="58">
        <v>0.85</v>
      </c>
      <c r="N1055" s="58">
        <v>0.15</v>
      </c>
      <c r="O1055" s="59">
        <f>Ugovori_OPULJP3[[#This Row],[Bespovratna sredstva - Ukupno (EU+Nac) HRK
= Ukupna ugovorena vrijednost bespovratnih sredstava]]*Ugovori_OPULJP3[[#This Row],[EU STOPA SUFINANCIRANJA %
EU CO-FINANCING RATE %]]</f>
        <v>1574591</v>
      </c>
      <c r="P1055" s="60">
        <f>Ugovori_OPULJP3[[#This Row],[Bespovratna sredstva - EU dio - HRK]]/7.5345</f>
        <v>208984.13962439445</v>
      </c>
      <c r="Q1055" s="59">
        <f>Ugovori_OPULJP3[[#This Row],[Bespovratna sredstva - Ukupno (EU+Nac) HRK
= Ukupna ugovorena vrijednost bespovratnih sredstava]]*Ugovori_OPULJP3[[#This Row],[STOPA NACIONALNOG SUFINANCIRANJA %]]</f>
        <v>277869</v>
      </c>
      <c r="R1055" s="60">
        <f>Ugovori_OPULJP3[[#This Row],[Bespovratna sredstva - Nacionalni dio - HRK]]/7.5345</f>
        <v>36879.554051363724</v>
      </c>
      <c r="S1055" s="59">
        <v>1852460</v>
      </c>
      <c r="T1055" s="60">
        <f>Ugovori_OPULJP3[[#This Row],[Bespovratna sredstva - Ukupno (EU+Nac) HRK
= Ukupna ugovorena vrijednost bespovratnih sredstava]]/7.5345</f>
        <v>245863.69367575817</v>
      </c>
      <c r="U1055" s="59">
        <v>0</v>
      </c>
      <c r="V1055" s="60">
        <f>Ugovori_OPULJP3[[#This Row],[Javni doprinos korisnika - HRK]]/7.5345</f>
        <v>0</v>
      </c>
      <c r="W1055" s="59">
        <v>0</v>
      </c>
      <c r="X1055" s="60">
        <f>Ugovori_OPULJP3[[#This Row],[Privatni doprinos korisnika - HRK]]/7.5345</f>
        <v>0</v>
      </c>
      <c r="Y1055" s="61">
        <v>1852460</v>
      </c>
      <c r="Z1055" s="62">
        <f>Ugovori_OPULJP3[[#This Row],[UKUPNI PRIHVATLJIVI IZDACI
TOTAL ELIGIBLE EXPENDITURE
= Bespovratna sredstva ukupno + doprinos korisnika
= Ukupni prihvatljivi troškovi
= Ukupna ugovorena vrijednost projekta HRK]]/7.5345</f>
        <v>245863.69367575817</v>
      </c>
      <c r="AA1055" s="66" t="s">
        <v>37</v>
      </c>
      <c r="AB1055" s="66" t="s">
        <v>34</v>
      </c>
      <c r="AC1055" s="65" t="s">
        <v>4121</v>
      </c>
      <c r="AD1055" s="65" t="s">
        <v>746</v>
      </c>
    </row>
    <row r="1056" spans="1:30" ht="51" customHeight="1" x14ac:dyDescent="0.2">
      <c r="A1056" s="70" t="s">
        <v>4122</v>
      </c>
      <c r="B1056" s="64" t="s">
        <v>742</v>
      </c>
      <c r="C1056" s="65" t="s">
        <v>743</v>
      </c>
      <c r="D1056" s="52" t="s">
        <v>3110</v>
      </c>
      <c r="E1056" s="66" t="s">
        <v>75</v>
      </c>
      <c r="F1056" s="71" t="s">
        <v>4123</v>
      </c>
      <c r="G1056" s="71" t="s">
        <v>4124</v>
      </c>
      <c r="H1056" s="68">
        <v>44203</v>
      </c>
      <c r="I1056" s="68">
        <v>44749</v>
      </c>
      <c r="J1056" s="57" t="str">
        <f>IF(Ugovori_OPULJP3[[#This Row],[DATUM ZAVRŠETKA OPERACIJE]]&gt;DATE(2024,12,31),"u provedbi","završen")</f>
        <v>završen</v>
      </c>
      <c r="K1056" s="67" t="s">
        <v>598</v>
      </c>
      <c r="L1056" s="67" t="s">
        <v>598</v>
      </c>
      <c r="M1056" s="58">
        <v>0.85</v>
      </c>
      <c r="N1056" s="58">
        <v>0.15</v>
      </c>
      <c r="O1056" s="59">
        <f>Ugovori_OPULJP3[[#This Row],[Bespovratna sredstva - Ukupno (EU+Nac) HRK
= Ukupna ugovorena vrijednost bespovratnih sredstava]]*Ugovori_OPULJP3[[#This Row],[EU STOPA SUFINANCIRANJA %
EU CO-FINANCING RATE %]]</f>
        <v>1183795</v>
      </c>
      <c r="P1056" s="60">
        <f>Ugovori_OPULJP3[[#This Row],[Bespovratna sredstva - EU dio - HRK]]/7.5345</f>
        <v>157116.59698719223</v>
      </c>
      <c r="Q1056" s="59">
        <f>Ugovori_OPULJP3[[#This Row],[Bespovratna sredstva - Ukupno (EU+Nac) HRK
= Ukupna ugovorena vrijednost bespovratnih sredstava]]*Ugovori_OPULJP3[[#This Row],[STOPA NACIONALNOG SUFINANCIRANJA %]]</f>
        <v>208905</v>
      </c>
      <c r="R1056" s="60">
        <f>Ugovori_OPULJP3[[#This Row],[Bespovratna sredstva - Nacionalni dio - HRK]]/7.5345</f>
        <v>27726.458291857452</v>
      </c>
      <c r="S1056" s="59">
        <v>1392700</v>
      </c>
      <c r="T1056" s="60">
        <f>Ugovori_OPULJP3[[#This Row],[Bespovratna sredstva - Ukupno (EU+Nac) HRK
= Ukupna ugovorena vrijednost bespovratnih sredstava]]/7.5345</f>
        <v>184843.0552790497</v>
      </c>
      <c r="U1056" s="59">
        <v>0</v>
      </c>
      <c r="V1056" s="60">
        <f>Ugovori_OPULJP3[[#This Row],[Javni doprinos korisnika - HRK]]/7.5345</f>
        <v>0</v>
      </c>
      <c r="W1056" s="59">
        <v>0</v>
      </c>
      <c r="X1056" s="60">
        <f>Ugovori_OPULJP3[[#This Row],[Privatni doprinos korisnika - HRK]]/7.5345</f>
        <v>0</v>
      </c>
      <c r="Y1056" s="61">
        <v>1392700</v>
      </c>
      <c r="Z1056" s="62">
        <f>Ugovori_OPULJP3[[#This Row],[UKUPNI PRIHVATLJIVI IZDACI
TOTAL ELIGIBLE EXPENDITURE
= Bespovratna sredstva ukupno + doprinos korisnika
= Ukupni prihvatljivi troškovi
= Ukupna ugovorena vrijednost projekta HRK]]/7.5345</f>
        <v>184843.0552790497</v>
      </c>
      <c r="AA1056" s="66" t="s">
        <v>37</v>
      </c>
      <c r="AB1056" s="66" t="s">
        <v>34</v>
      </c>
      <c r="AC1056" s="65" t="s">
        <v>4125</v>
      </c>
      <c r="AD1056" s="65" t="s">
        <v>746</v>
      </c>
    </row>
    <row r="1057" spans="1:30" ht="51" customHeight="1" x14ac:dyDescent="0.2">
      <c r="A1057" s="70" t="s">
        <v>4126</v>
      </c>
      <c r="B1057" s="64" t="s">
        <v>742</v>
      </c>
      <c r="C1057" s="65" t="s">
        <v>743</v>
      </c>
      <c r="D1057" s="52" t="s">
        <v>3110</v>
      </c>
      <c r="E1057" s="66" t="s">
        <v>75</v>
      </c>
      <c r="F1057" s="71" t="s">
        <v>4127</v>
      </c>
      <c r="G1057" s="54" t="s">
        <v>1961</v>
      </c>
      <c r="H1057" s="68">
        <v>44203</v>
      </c>
      <c r="I1057" s="68">
        <v>44568</v>
      </c>
      <c r="J1057" s="57" t="str">
        <f>IF(Ugovori_OPULJP3[[#This Row],[DATUM ZAVRŠETKA OPERACIJE]]&gt;DATE(2024,12,31),"u provedbi","završen")</f>
        <v>završen</v>
      </c>
      <c r="K1057" s="67" t="s">
        <v>248</v>
      </c>
      <c r="L1057" s="67" t="s">
        <v>248</v>
      </c>
      <c r="M1057" s="58">
        <v>0.85</v>
      </c>
      <c r="N1057" s="58">
        <v>0.15</v>
      </c>
      <c r="O1057" s="59">
        <f>Ugovori_OPULJP3[[#This Row],[Bespovratna sredstva - Ukupno (EU+Nac) HRK
= Ukupna ugovorena vrijednost bespovratnih sredstava]]*Ugovori_OPULJP3[[#This Row],[EU STOPA SUFINANCIRANJA %
EU CO-FINANCING RATE %]]</f>
        <v>471308</v>
      </c>
      <c r="P1057" s="60">
        <f>Ugovori_OPULJP3[[#This Row],[Bespovratna sredstva - EU dio - HRK]]/7.5345</f>
        <v>62553.321388280572</v>
      </c>
      <c r="Q1057" s="59">
        <f>Ugovori_OPULJP3[[#This Row],[Bespovratna sredstva - Ukupno (EU+Nac) HRK
= Ukupna ugovorena vrijednost bespovratnih sredstava]]*Ugovori_OPULJP3[[#This Row],[STOPA NACIONALNOG SUFINANCIRANJA %]]</f>
        <v>83172</v>
      </c>
      <c r="R1057" s="60">
        <f>Ugovori_OPULJP3[[#This Row],[Bespovratna sredstva - Nacionalni dio - HRK]]/7.5345</f>
        <v>11038.821421461278</v>
      </c>
      <c r="S1057" s="59">
        <v>554480</v>
      </c>
      <c r="T1057" s="60">
        <f>Ugovori_OPULJP3[[#This Row],[Bespovratna sredstva - Ukupno (EU+Nac) HRK
= Ukupna ugovorena vrijednost bespovratnih sredstava]]/7.5345</f>
        <v>73592.142809741854</v>
      </c>
      <c r="U1057" s="59">
        <v>0</v>
      </c>
      <c r="V1057" s="60">
        <f>Ugovori_OPULJP3[[#This Row],[Javni doprinos korisnika - HRK]]/7.5345</f>
        <v>0</v>
      </c>
      <c r="W1057" s="59">
        <v>0</v>
      </c>
      <c r="X1057" s="60">
        <f>Ugovori_OPULJP3[[#This Row],[Privatni doprinos korisnika - HRK]]/7.5345</f>
        <v>0</v>
      </c>
      <c r="Y1057" s="61">
        <v>554480</v>
      </c>
      <c r="Z1057" s="62">
        <f>Ugovori_OPULJP3[[#This Row],[UKUPNI PRIHVATLJIVI IZDACI
TOTAL ELIGIBLE EXPENDITURE
= Bespovratna sredstva ukupno + doprinos korisnika
= Ukupni prihvatljivi troškovi
= Ukupna ugovorena vrijednost projekta HRK]]/7.5345</f>
        <v>73592.142809741854</v>
      </c>
      <c r="AA1057" s="66" t="s">
        <v>37</v>
      </c>
      <c r="AB1057" s="66" t="s">
        <v>34</v>
      </c>
      <c r="AC1057" s="65" t="s">
        <v>4128</v>
      </c>
      <c r="AD1057" s="65" t="s">
        <v>746</v>
      </c>
    </row>
    <row r="1058" spans="1:30" ht="38.25" customHeight="1" x14ac:dyDescent="0.2">
      <c r="A1058" s="70" t="s">
        <v>4129</v>
      </c>
      <c r="B1058" s="64" t="s">
        <v>742</v>
      </c>
      <c r="C1058" s="65" t="s">
        <v>743</v>
      </c>
      <c r="D1058" s="52" t="s">
        <v>3110</v>
      </c>
      <c r="E1058" s="66" t="s">
        <v>75</v>
      </c>
      <c r="F1058" s="71" t="s">
        <v>4130</v>
      </c>
      <c r="G1058" s="71" t="s">
        <v>4131</v>
      </c>
      <c r="H1058" s="68">
        <v>44204</v>
      </c>
      <c r="I1058" s="68">
        <v>44750</v>
      </c>
      <c r="J1058" s="57" t="str">
        <f>IF(Ugovori_OPULJP3[[#This Row],[DATUM ZAVRŠETKA OPERACIJE]]&gt;DATE(2024,12,31),"u provedbi","završen")</f>
        <v>završen</v>
      </c>
      <c r="K1058" s="67" t="s">
        <v>93</v>
      </c>
      <c r="L1058" s="67" t="s">
        <v>93</v>
      </c>
      <c r="M1058" s="58">
        <v>0.85</v>
      </c>
      <c r="N1058" s="58">
        <v>0.15</v>
      </c>
      <c r="O1058" s="59">
        <f>Ugovori_OPULJP3[[#This Row],[Bespovratna sredstva - Ukupno (EU+Nac) HRK
= Ukupna ugovorena vrijednost bespovratnih sredstava]]*Ugovori_OPULJP3[[#This Row],[EU STOPA SUFINANCIRANJA %
EU CO-FINANCING RATE %]]</f>
        <v>473178</v>
      </c>
      <c r="P1058" s="60">
        <f>Ugovori_OPULJP3[[#This Row],[Bespovratna sredstva - EU dio - HRK]]/7.5345</f>
        <v>62801.513040015925</v>
      </c>
      <c r="Q1058" s="59">
        <f>Ugovori_OPULJP3[[#This Row],[Bespovratna sredstva - Ukupno (EU+Nac) HRK
= Ukupna ugovorena vrijednost bespovratnih sredstava]]*Ugovori_OPULJP3[[#This Row],[STOPA NACIONALNOG SUFINANCIRANJA %]]</f>
        <v>83502</v>
      </c>
      <c r="R1058" s="60">
        <f>Ugovori_OPULJP3[[#This Row],[Bespovratna sredstva - Nacionalni dio - HRK]]/7.5345</f>
        <v>11082.619948238103</v>
      </c>
      <c r="S1058" s="59">
        <v>556680</v>
      </c>
      <c r="T1058" s="60">
        <f>Ugovori_OPULJP3[[#This Row],[Bespovratna sredstva - Ukupno (EU+Nac) HRK
= Ukupna ugovorena vrijednost bespovratnih sredstava]]/7.5345</f>
        <v>73884.13298825403</v>
      </c>
      <c r="U1058" s="59">
        <v>0</v>
      </c>
      <c r="V1058" s="60">
        <f>Ugovori_OPULJP3[[#This Row],[Javni doprinos korisnika - HRK]]/7.5345</f>
        <v>0</v>
      </c>
      <c r="W1058" s="59">
        <v>0</v>
      </c>
      <c r="X1058" s="60">
        <f>Ugovori_OPULJP3[[#This Row],[Privatni doprinos korisnika - HRK]]/7.5345</f>
        <v>0</v>
      </c>
      <c r="Y1058" s="61">
        <v>556680</v>
      </c>
      <c r="Z1058" s="62">
        <f>Ugovori_OPULJP3[[#This Row],[UKUPNI PRIHVATLJIVI IZDACI
TOTAL ELIGIBLE EXPENDITURE
= Bespovratna sredstva ukupno + doprinos korisnika
= Ukupni prihvatljivi troškovi
= Ukupna ugovorena vrijednost projekta HRK]]/7.5345</f>
        <v>73884.13298825403</v>
      </c>
      <c r="AA1058" s="66" t="s">
        <v>37</v>
      </c>
      <c r="AB1058" s="66" t="s">
        <v>34</v>
      </c>
      <c r="AC1058" s="65" t="s">
        <v>4132</v>
      </c>
      <c r="AD1058" s="65" t="s">
        <v>746</v>
      </c>
    </row>
    <row r="1059" spans="1:30" ht="51" customHeight="1" x14ac:dyDescent="0.2">
      <c r="A1059" s="70" t="s">
        <v>4133</v>
      </c>
      <c r="B1059" s="64" t="s">
        <v>742</v>
      </c>
      <c r="C1059" s="65" t="s">
        <v>743</v>
      </c>
      <c r="D1059" s="52" t="s">
        <v>3110</v>
      </c>
      <c r="E1059" s="66" t="s">
        <v>75</v>
      </c>
      <c r="F1059" s="71" t="s">
        <v>4134</v>
      </c>
      <c r="G1059" s="71" t="s">
        <v>4135</v>
      </c>
      <c r="H1059" s="68">
        <v>44200</v>
      </c>
      <c r="I1059" s="68">
        <v>44655</v>
      </c>
      <c r="J1059" s="57" t="str">
        <f>IF(Ugovori_OPULJP3[[#This Row],[DATUM ZAVRŠETKA OPERACIJE]]&gt;DATE(2024,12,31),"u provedbi","završen")</f>
        <v>završen</v>
      </c>
      <c r="K1059" s="67" t="s">
        <v>93</v>
      </c>
      <c r="L1059" s="67" t="s">
        <v>93</v>
      </c>
      <c r="M1059" s="58">
        <v>0.85</v>
      </c>
      <c r="N1059" s="58">
        <v>0.15</v>
      </c>
      <c r="O1059" s="59">
        <f>Ugovori_OPULJP3[[#This Row],[Bespovratna sredstva - Ukupno (EU+Nac) HRK
= Ukupna ugovorena vrijednost bespovratnih sredstava]]*Ugovori_OPULJP3[[#This Row],[EU STOPA SUFINANCIRANJA %
EU CO-FINANCING RATE %]]</f>
        <v>1578335.25</v>
      </c>
      <c r="P1059" s="60">
        <f>Ugovori_OPULJP3[[#This Row],[Bespovratna sredstva - EU dio - HRK]]/7.5345</f>
        <v>209481.0869998009</v>
      </c>
      <c r="Q1059" s="59">
        <f>Ugovori_OPULJP3[[#This Row],[Bespovratna sredstva - Ukupno (EU+Nac) HRK
= Ukupna ugovorena vrijednost bespovratnih sredstava]]*Ugovori_OPULJP3[[#This Row],[STOPA NACIONALNOG SUFINANCIRANJA %]]</f>
        <v>278529.75</v>
      </c>
      <c r="R1059" s="60">
        <f>Ugovori_OPULJP3[[#This Row],[Bespovratna sredstva - Nacionalni dio - HRK]]/7.5345</f>
        <v>36967.250647023691</v>
      </c>
      <c r="S1059" s="59">
        <v>1856865</v>
      </c>
      <c r="T1059" s="60">
        <f>Ugovori_OPULJP3[[#This Row],[Bespovratna sredstva - Ukupno (EU+Nac) HRK
= Ukupna ugovorena vrijednost bespovratnih sredstava]]/7.5345</f>
        <v>246448.3376468246</v>
      </c>
      <c r="U1059" s="59">
        <v>0</v>
      </c>
      <c r="V1059" s="60">
        <f>Ugovori_OPULJP3[[#This Row],[Javni doprinos korisnika - HRK]]/7.5345</f>
        <v>0</v>
      </c>
      <c r="W1059" s="59">
        <v>0</v>
      </c>
      <c r="X1059" s="60">
        <f>Ugovori_OPULJP3[[#This Row],[Privatni doprinos korisnika - HRK]]/7.5345</f>
        <v>0</v>
      </c>
      <c r="Y1059" s="61">
        <v>1856865</v>
      </c>
      <c r="Z1059" s="62">
        <f>Ugovori_OPULJP3[[#This Row],[UKUPNI PRIHVATLJIVI IZDACI
TOTAL ELIGIBLE EXPENDITURE
= Bespovratna sredstva ukupno + doprinos korisnika
= Ukupni prihvatljivi troškovi
= Ukupna ugovorena vrijednost projekta HRK]]/7.5345</f>
        <v>246448.3376468246</v>
      </c>
      <c r="AA1059" s="66" t="s">
        <v>37</v>
      </c>
      <c r="AB1059" s="66" t="s">
        <v>34</v>
      </c>
      <c r="AC1059" s="65" t="s">
        <v>4136</v>
      </c>
      <c r="AD1059" s="65" t="s">
        <v>746</v>
      </c>
    </row>
    <row r="1060" spans="1:30" ht="51" customHeight="1" x14ac:dyDescent="0.2">
      <c r="A1060" s="70" t="s">
        <v>4137</v>
      </c>
      <c r="B1060" s="64" t="s">
        <v>742</v>
      </c>
      <c r="C1060" s="65" t="s">
        <v>743</v>
      </c>
      <c r="D1060" s="52" t="s">
        <v>3110</v>
      </c>
      <c r="E1060" s="66" t="s">
        <v>75</v>
      </c>
      <c r="F1060" s="71" t="s">
        <v>4138</v>
      </c>
      <c r="G1060" s="71" t="s">
        <v>4139</v>
      </c>
      <c r="H1060" s="68">
        <v>44203</v>
      </c>
      <c r="I1060" s="68">
        <v>44749</v>
      </c>
      <c r="J1060" s="57" t="str">
        <f>IF(Ugovori_OPULJP3[[#This Row],[DATUM ZAVRŠETKA OPERACIJE]]&gt;DATE(2024,12,31),"u provedbi","završen")</f>
        <v>završen</v>
      </c>
      <c r="K1060" s="67" t="s">
        <v>172</v>
      </c>
      <c r="L1060" s="67" t="s">
        <v>172</v>
      </c>
      <c r="M1060" s="58">
        <v>0.85</v>
      </c>
      <c r="N1060" s="58">
        <v>0.15</v>
      </c>
      <c r="O1060" s="59">
        <f>Ugovori_OPULJP3[[#This Row],[Bespovratna sredstva - Ukupno (EU+Nac) HRK
= Ukupna ugovorena vrijednost bespovratnih sredstava]]*Ugovori_OPULJP3[[#This Row],[EU STOPA SUFINANCIRANJA %
EU CO-FINANCING RATE %]]</f>
        <v>787142.5</v>
      </c>
      <c r="P1060" s="60">
        <f>Ugovori_OPULJP3[[#This Row],[Bespovratna sredstva - EU dio - HRK]]/7.5345</f>
        <v>104471.76322250978</v>
      </c>
      <c r="Q1060" s="59">
        <f>Ugovori_OPULJP3[[#This Row],[Bespovratna sredstva - Ukupno (EU+Nac) HRK
= Ukupna ugovorena vrijednost bespovratnih sredstava]]*Ugovori_OPULJP3[[#This Row],[STOPA NACIONALNOG SUFINANCIRANJA %]]</f>
        <v>138907.5</v>
      </c>
      <c r="R1060" s="60">
        <f>Ugovori_OPULJP3[[#This Row],[Bespovratna sredstva - Nacionalni dio - HRK]]/7.5345</f>
        <v>18436.193509854667</v>
      </c>
      <c r="S1060" s="59">
        <v>926050</v>
      </c>
      <c r="T1060" s="60">
        <f>Ugovori_OPULJP3[[#This Row],[Bespovratna sredstva - Ukupno (EU+Nac) HRK
= Ukupna ugovorena vrijednost bespovratnih sredstava]]/7.5345</f>
        <v>122907.95673236444</v>
      </c>
      <c r="U1060" s="59">
        <v>0</v>
      </c>
      <c r="V1060" s="60">
        <f>Ugovori_OPULJP3[[#This Row],[Javni doprinos korisnika - HRK]]/7.5345</f>
        <v>0</v>
      </c>
      <c r="W1060" s="59">
        <v>0</v>
      </c>
      <c r="X1060" s="60">
        <f>Ugovori_OPULJP3[[#This Row],[Privatni doprinos korisnika - HRK]]/7.5345</f>
        <v>0</v>
      </c>
      <c r="Y1060" s="61">
        <v>926050</v>
      </c>
      <c r="Z1060" s="62">
        <f>Ugovori_OPULJP3[[#This Row],[UKUPNI PRIHVATLJIVI IZDACI
TOTAL ELIGIBLE EXPENDITURE
= Bespovratna sredstva ukupno + doprinos korisnika
= Ukupni prihvatljivi troškovi
= Ukupna ugovorena vrijednost projekta HRK]]/7.5345</f>
        <v>122907.95673236444</v>
      </c>
      <c r="AA1060" s="66" t="s">
        <v>37</v>
      </c>
      <c r="AB1060" s="66" t="s">
        <v>34</v>
      </c>
      <c r="AC1060" s="65" t="s">
        <v>4140</v>
      </c>
      <c r="AD1060" s="65" t="s">
        <v>746</v>
      </c>
    </row>
    <row r="1061" spans="1:30" ht="51" customHeight="1" x14ac:dyDescent="0.2">
      <c r="A1061" s="50" t="s">
        <v>4141</v>
      </c>
      <c r="B1061" s="64" t="s">
        <v>742</v>
      </c>
      <c r="C1061" s="65" t="s">
        <v>743</v>
      </c>
      <c r="D1061" s="52" t="s">
        <v>3110</v>
      </c>
      <c r="E1061" s="66" t="s">
        <v>75</v>
      </c>
      <c r="F1061" s="89" t="s">
        <v>1449</v>
      </c>
      <c r="G1061" s="54" t="s">
        <v>1450</v>
      </c>
      <c r="H1061" s="85">
        <v>44196</v>
      </c>
      <c r="I1061" s="85">
        <v>44651</v>
      </c>
      <c r="J1061" s="57" t="str">
        <f>IF(Ugovori_OPULJP3[[#This Row],[DATUM ZAVRŠETKA OPERACIJE]]&gt;DATE(2024,12,31),"u provedbi","završen")</f>
        <v>završen</v>
      </c>
      <c r="K1061" s="76" t="s">
        <v>93</v>
      </c>
      <c r="L1061" s="86" t="s">
        <v>93</v>
      </c>
      <c r="M1061" s="58">
        <v>0.85</v>
      </c>
      <c r="N1061" s="58">
        <v>0.15</v>
      </c>
      <c r="O1061" s="59">
        <f>Ugovori_OPULJP3[[#This Row],[Bespovratna sredstva - Ukupno (EU+Nac) HRK
= Ukupna ugovorena vrijednost bespovratnih sredstava]]*Ugovori_OPULJP3[[#This Row],[EU STOPA SUFINANCIRANJA %
EU CO-FINANCING RATE %]]</f>
        <v>4053514</v>
      </c>
      <c r="P1061" s="60">
        <f>Ugovori_OPULJP3[[#This Row],[Bespovratna sredstva - EU dio - HRK]]/7.5345</f>
        <v>537993.76202800451</v>
      </c>
      <c r="Q1061" s="87">
        <f>Ugovori_OPULJP3[[#This Row],[Bespovratna sredstva - Ukupno (EU+Nac) HRK
= Ukupna ugovorena vrijednost bespovratnih sredstava]]*Ugovori_OPULJP3[[#This Row],[STOPA NACIONALNOG SUFINANCIRANJA %]]</f>
        <v>715326</v>
      </c>
      <c r="R1061" s="88">
        <f>Ugovori_OPULJP3[[#This Row],[Bespovratna sredstva - Nacionalni dio - HRK]]/7.5345</f>
        <v>94940.075652000785</v>
      </c>
      <c r="S1061" s="59">
        <v>4768840</v>
      </c>
      <c r="T1061" s="60">
        <f>Ugovori_OPULJP3[[#This Row],[Bespovratna sredstva - Ukupno (EU+Nac) HRK
= Ukupna ugovorena vrijednost bespovratnih sredstava]]/7.5345</f>
        <v>632933.83768000524</v>
      </c>
      <c r="U1061" s="87">
        <v>0</v>
      </c>
      <c r="V1061" s="88">
        <f>Ugovori_OPULJP3[[#This Row],[Javni doprinos korisnika - HRK]]/7.5345</f>
        <v>0</v>
      </c>
      <c r="W1061" s="59">
        <v>0</v>
      </c>
      <c r="X1061" s="60">
        <f>Ugovori_OPULJP3[[#This Row],[Privatni doprinos korisnika - HRK]]/7.5345</f>
        <v>0</v>
      </c>
      <c r="Y1061" s="61">
        <v>4768840</v>
      </c>
      <c r="Z1061" s="62">
        <f>Ugovori_OPULJP3[[#This Row],[UKUPNI PRIHVATLJIVI IZDACI
TOTAL ELIGIBLE EXPENDITURE
= Bespovratna sredstva ukupno + doprinos korisnika
= Ukupni prihvatljivi troškovi
= Ukupna ugovorena vrijednost projekta HRK]]/7.5345</f>
        <v>632933.83768000524</v>
      </c>
      <c r="AA1061" s="66" t="s">
        <v>37</v>
      </c>
      <c r="AB1061" s="66" t="s">
        <v>34</v>
      </c>
      <c r="AC1061" s="65" t="s">
        <v>4142</v>
      </c>
      <c r="AD1061" s="65" t="s">
        <v>746</v>
      </c>
    </row>
    <row r="1062" spans="1:30" ht="51" customHeight="1" x14ac:dyDescent="0.2">
      <c r="A1062" s="70" t="s">
        <v>4143</v>
      </c>
      <c r="B1062" s="64" t="s">
        <v>742</v>
      </c>
      <c r="C1062" s="65" t="s">
        <v>743</v>
      </c>
      <c r="D1062" s="52" t="s">
        <v>3110</v>
      </c>
      <c r="E1062" s="66" t="s">
        <v>75</v>
      </c>
      <c r="F1062" s="71" t="s">
        <v>4144</v>
      </c>
      <c r="G1062" s="71" t="s">
        <v>4145</v>
      </c>
      <c r="H1062" s="68">
        <v>44214</v>
      </c>
      <c r="I1062" s="68">
        <v>44699</v>
      </c>
      <c r="J1062" s="57" t="str">
        <f>IF(Ugovori_OPULJP3[[#This Row],[DATUM ZAVRŠETKA OPERACIJE]]&gt;DATE(2024,12,31),"u provedbi","završen")</f>
        <v>završen</v>
      </c>
      <c r="K1062" s="67" t="s">
        <v>248</v>
      </c>
      <c r="L1062" s="67" t="s">
        <v>248</v>
      </c>
      <c r="M1062" s="58">
        <v>0.85</v>
      </c>
      <c r="N1062" s="58">
        <v>0.15</v>
      </c>
      <c r="O1062" s="91">
        <f>Ugovori_OPULJP3[[#This Row],[Bespovratna sredstva - Ukupno (EU+Nac) HRK
= Ukupna ugovorena vrijednost bespovratnih sredstava]]*Ugovori_OPULJP3[[#This Row],[EU STOPA SUFINANCIRANJA %
EU CO-FINANCING RATE %]]</f>
        <v>1066977.375</v>
      </c>
      <c r="P1062" s="92">
        <f>Ugovori_OPULJP3[[#This Row],[Bespovratna sredstva - EU dio - HRK]]/7.5345</f>
        <v>141612.2337248656</v>
      </c>
      <c r="Q1062" s="91">
        <f>Ugovori_OPULJP3[[#This Row],[Bespovratna sredstva - Ukupno (EU+Nac) HRK
= Ukupna ugovorena vrijednost bespovratnih sredstava]]*Ugovori_OPULJP3[[#This Row],[STOPA NACIONALNOG SUFINANCIRANJA %]]</f>
        <v>188290.125</v>
      </c>
      <c r="R1062" s="92">
        <f>Ugovori_OPULJP3[[#This Row],[Bespovratna sredstva - Nacionalni dio - HRK]]/7.5345</f>
        <v>24990.394186740989</v>
      </c>
      <c r="S1062" s="91">
        <v>1255267.5</v>
      </c>
      <c r="T1062" s="92">
        <f>Ugovori_OPULJP3[[#This Row],[Bespovratna sredstva - Ukupno (EU+Nac) HRK
= Ukupna ugovorena vrijednost bespovratnih sredstava]]/7.5345</f>
        <v>166602.6279116066</v>
      </c>
      <c r="U1062" s="91">
        <v>0</v>
      </c>
      <c r="V1062" s="92">
        <f>Ugovori_OPULJP3[[#This Row],[Javni doprinos korisnika - HRK]]/7.5345</f>
        <v>0</v>
      </c>
      <c r="W1062" s="91">
        <v>0</v>
      </c>
      <c r="X1062" s="92">
        <f>Ugovori_OPULJP3[[#This Row],[Privatni doprinos korisnika - HRK]]/7.5345</f>
        <v>0</v>
      </c>
      <c r="Y1062" s="93">
        <v>1255267.5</v>
      </c>
      <c r="Z1062" s="94">
        <f>Ugovori_OPULJP3[[#This Row],[UKUPNI PRIHVATLJIVI IZDACI
TOTAL ELIGIBLE EXPENDITURE
= Bespovratna sredstva ukupno + doprinos korisnika
= Ukupni prihvatljivi troškovi
= Ukupna ugovorena vrijednost projekta HRK]]/7.5345</f>
        <v>166602.6279116066</v>
      </c>
      <c r="AA1062" s="66" t="s">
        <v>37</v>
      </c>
      <c r="AB1062" s="66" t="s">
        <v>34</v>
      </c>
      <c r="AC1062" s="65" t="s">
        <v>4146</v>
      </c>
      <c r="AD1062" s="65" t="s">
        <v>746</v>
      </c>
    </row>
    <row r="1063" spans="1:30" ht="38.25" customHeight="1" x14ac:dyDescent="0.2">
      <c r="A1063" s="70" t="s">
        <v>4147</v>
      </c>
      <c r="B1063" s="64" t="s">
        <v>742</v>
      </c>
      <c r="C1063" s="65" t="s">
        <v>743</v>
      </c>
      <c r="D1063" s="52" t="s">
        <v>3110</v>
      </c>
      <c r="E1063" s="66" t="s">
        <v>75</v>
      </c>
      <c r="F1063" s="71" t="s">
        <v>4148</v>
      </c>
      <c r="G1063" s="54" t="s">
        <v>1860</v>
      </c>
      <c r="H1063" s="68">
        <v>44207</v>
      </c>
      <c r="I1063" s="68">
        <v>44631</v>
      </c>
      <c r="J1063" s="57" t="str">
        <f>IF(Ugovori_OPULJP3[[#This Row],[DATUM ZAVRŠETKA OPERACIJE]]&gt;DATE(2024,12,31),"u provedbi","završen")</f>
        <v>završen</v>
      </c>
      <c r="K1063" s="67" t="s">
        <v>154</v>
      </c>
      <c r="L1063" s="55" t="s">
        <v>154</v>
      </c>
      <c r="M1063" s="58">
        <v>0.85</v>
      </c>
      <c r="N1063" s="58">
        <v>0.15</v>
      </c>
      <c r="O1063" s="91">
        <f>Ugovori_OPULJP3[[#This Row],[Bespovratna sredstva - Ukupno (EU+Nac) HRK
= Ukupna ugovorena vrijednost bespovratnih sredstava]]*Ugovori_OPULJP3[[#This Row],[EU STOPA SUFINANCIRANJA %
EU CO-FINANCING RATE %]]</f>
        <v>789352.5</v>
      </c>
      <c r="P1063" s="92">
        <f>Ugovori_OPULJP3[[#This Row],[Bespovratna sredstva - EU dio - HRK]]/7.5345</f>
        <v>104765.0806291061</v>
      </c>
      <c r="Q1063" s="91">
        <f>Ugovori_OPULJP3[[#This Row],[Bespovratna sredstva - Ukupno (EU+Nac) HRK
= Ukupna ugovorena vrijednost bespovratnih sredstava]]*Ugovori_OPULJP3[[#This Row],[STOPA NACIONALNOG SUFINANCIRANJA %]]</f>
        <v>139297.5</v>
      </c>
      <c r="R1063" s="92">
        <f>Ugovori_OPULJP3[[#This Row],[Bespovratna sredstva - Nacionalni dio - HRK]]/7.5345</f>
        <v>18487.95540513637</v>
      </c>
      <c r="S1063" s="91">
        <v>928650</v>
      </c>
      <c r="T1063" s="92">
        <f>Ugovori_OPULJP3[[#This Row],[Bespovratna sredstva - Ukupno (EU+Nac) HRK
= Ukupna ugovorena vrijednost bespovratnih sredstava]]/7.5345</f>
        <v>123253.03603424248</v>
      </c>
      <c r="U1063" s="91">
        <v>0</v>
      </c>
      <c r="V1063" s="92">
        <f>Ugovori_OPULJP3[[#This Row],[Javni doprinos korisnika - HRK]]/7.5345</f>
        <v>0</v>
      </c>
      <c r="W1063" s="91">
        <v>0</v>
      </c>
      <c r="X1063" s="92">
        <f>Ugovori_OPULJP3[[#This Row],[Privatni doprinos korisnika - HRK]]/7.5345</f>
        <v>0</v>
      </c>
      <c r="Y1063" s="93">
        <v>928650</v>
      </c>
      <c r="Z1063" s="94">
        <f>Ugovori_OPULJP3[[#This Row],[UKUPNI PRIHVATLJIVI IZDACI
TOTAL ELIGIBLE EXPENDITURE
= Bespovratna sredstva ukupno + doprinos korisnika
= Ukupni prihvatljivi troškovi
= Ukupna ugovorena vrijednost projekta HRK]]/7.5345</f>
        <v>123253.03603424248</v>
      </c>
      <c r="AA1063" s="66" t="s">
        <v>37</v>
      </c>
      <c r="AB1063" s="66" t="s">
        <v>34</v>
      </c>
      <c r="AC1063" s="65" t="s">
        <v>4149</v>
      </c>
      <c r="AD1063" s="65" t="s">
        <v>746</v>
      </c>
    </row>
    <row r="1064" spans="1:30" ht="51" customHeight="1" x14ac:dyDescent="0.2">
      <c r="A1064" s="70" t="s">
        <v>4150</v>
      </c>
      <c r="B1064" s="64" t="s">
        <v>742</v>
      </c>
      <c r="C1064" s="65" t="s">
        <v>743</v>
      </c>
      <c r="D1064" s="52" t="s">
        <v>3110</v>
      </c>
      <c r="E1064" s="66" t="s">
        <v>75</v>
      </c>
      <c r="F1064" s="71" t="s">
        <v>4151</v>
      </c>
      <c r="G1064" s="71" t="s">
        <v>4152</v>
      </c>
      <c r="H1064" s="68">
        <v>44201</v>
      </c>
      <c r="I1064" s="68">
        <v>44747</v>
      </c>
      <c r="J1064" s="57" t="str">
        <f>IF(Ugovori_OPULJP3[[#This Row],[DATUM ZAVRŠETKA OPERACIJE]]&gt;DATE(2024,12,31),"u provedbi","završen")</f>
        <v>završen</v>
      </c>
      <c r="K1064" s="67" t="s">
        <v>248</v>
      </c>
      <c r="L1064" s="67" t="s">
        <v>248</v>
      </c>
      <c r="M1064" s="58">
        <v>0.85</v>
      </c>
      <c r="N1064" s="58">
        <v>0.15</v>
      </c>
      <c r="O1064" s="91">
        <f>Ugovori_OPULJP3[[#This Row],[Bespovratna sredstva - Ukupno (EU+Nac) HRK
= Ukupna ugovorena vrijednost bespovratnih sredstava]]*Ugovori_OPULJP3[[#This Row],[EU STOPA SUFINANCIRANJA %
EU CO-FINANCING RATE %]]</f>
        <v>1577748.75</v>
      </c>
      <c r="P1064" s="92">
        <f>Ugovori_OPULJP3[[#This Row],[Bespovratna sredstva - EU dio - HRK]]/7.5345</f>
        <v>209403.24507266571</v>
      </c>
      <c r="Q1064" s="91">
        <f>Ugovori_OPULJP3[[#This Row],[Bespovratna sredstva - Ukupno (EU+Nac) HRK
= Ukupna ugovorena vrijednost bespovratnih sredstava]]*Ugovori_OPULJP3[[#This Row],[STOPA NACIONALNOG SUFINANCIRANJA %]]</f>
        <v>278426.25</v>
      </c>
      <c r="R1064" s="92">
        <f>Ugovori_OPULJP3[[#This Row],[Bespovratna sredstva - Nacionalni dio - HRK]]/7.5345</f>
        <v>36953.513836352773</v>
      </c>
      <c r="S1064" s="91">
        <v>1856175</v>
      </c>
      <c r="T1064" s="92">
        <f>Ugovori_OPULJP3[[#This Row],[Bespovratna sredstva - Ukupno (EU+Nac) HRK
= Ukupna ugovorena vrijednost bespovratnih sredstava]]/7.5345</f>
        <v>246356.75890901851</v>
      </c>
      <c r="U1064" s="91">
        <v>0</v>
      </c>
      <c r="V1064" s="92">
        <f>Ugovori_OPULJP3[[#This Row],[Javni doprinos korisnika - HRK]]/7.5345</f>
        <v>0</v>
      </c>
      <c r="W1064" s="91">
        <v>0</v>
      </c>
      <c r="X1064" s="92">
        <f>Ugovori_OPULJP3[[#This Row],[Privatni doprinos korisnika - HRK]]/7.5345</f>
        <v>0</v>
      </c>
      <c r="Y1064" s="93">
        <v>1856175</v>
      </c>
      <c r="Z1064" s="94">
        <f>Ugovori_OPULJP3[[#This Row],[UKUPNI PRIHVATLJIVI IZDACI
TOTAL ELIGIBLE EXPENDITURE
= Bespovratna sredstva ukupno + doprinos korisnika
= Ukupni prihvatljivi troškovi
= Ukupna ugovorena vrijednost projekta HRK]]/7.5345</f>
        <v>246356.75890901851</v>
      </c>
      <c r="AA1064" s="66" t="s">
        <v>37</v>
      </c>
      <c r="AB1064" s="66" t="s">
        <v>34</v>
      </c>
      <c r="AC1064" s="65" t="s">
        <v>4153</v>
      </c>
      <c r="AD1064" s="65" t="s">
        <v>746</v>
      </c>
    </row>
    <row r="1065" spans="1:30" ht="51" customHeight="1" x14ac:dyDescent="0.2">
      <c r="A1065" s="70" t="s">
        <v>4154</v>
      </c>
      <c r="B1065" s="64" t="s">
        <v>742</v>
      </c>
      <c r="C1065" s="65" t="s">
        <v>743</v>
      </c>
      <c r="D1065" s="52" t="s">
        <v>3110</v>
      </c>
      <c r="E1065" s="66" t="s">
        <v>75</v>
      </c>
      <c r="F1065" s="71" t="s">
        <v>4155</v>
      </c>
      <c r="G1065" s="54" t="s">
        <v>1827</v>
      </c>
      <c r="H1065" s="68">
        <v>44203</v>
      </c>
      <c r="I1065" s="68">
        <v>44627</v>
      </c>
      <c r="J1065" s="57" t="str">
        <f>IF(Ugovori_OPULJP3[[#This Row],[DATUM ZAVRŠETKA OPERACIJE]]&gt;DATE(2024,12,31),"u provedbi","završen")</f>
        <v>završen</v>
      </c>
      <c r="K1065" s="67" t="s">
        <v>270</v>
      </c>
      <c r="L1065" s="67" t="s">
        <v>270</v>
      </c>
      <c r="M1065" s="58">
        <v>0.85</v>
      </c>
      <c r="N1065" s="58">
        <v>0.15</v>
      </c>
      <c r="O1065" s="91">
        <f>Ugovori_OPULJP3[[#This Row],[Bespovratna sredstva - Ukupno (EU+Nac) HRK
= Ukupna ugovorena vrijednost bespovratnih sredstava]]*Ugovori_OPULJP3[[#This Row],[EU STOPA SUFINANCIRANJA %
EU CO-FINANCING RATE %]]</f>
        <v>788630</v>
      </c>
      <c r="P1065" s="92">
        <f>Ugovori_OPULJP3[[#This Row],[Bespovratna sredstva - EU dio - HRK]]/7.5345</f>
        <v>104669.18840002654</v>
      </c>
      <c r="Q1065" s="91">
        <f>Ugovori_OPULJP3[[#This Row],[Bespovratna sredstva - Ukupno (EU+Nac) HRK
= Ukupna ugovorena vrijednost bespovratnih sredstava]]*Ugovori_OPULJP3[[#This Row],[STOPA NACIONALNOG SUFINANCIRANJA %]]</f>
        <v>139170</v>
      </c>
      <c r="R1065" s="92">
        <f>Ugovori_OPULJP3[[#This Row],[Bespovratna sredstva - Nacionalni dio - HRK]]/7.5345</f>
        <v>18471.033247063508</v>
      </c>
      <c r="S1065" s="91">
        <v>927800</v>
      </c>
      <c r="T1065" s="92">
        <f>Ugovori_OPULJP3[[#This Row],[Bespovratna sredstva - Ukupno (EU+Nac) HRK
= Ukupna ugovorena vrijednost bespovratnih sredstava]]/7.5345</f>
        <v>123140.22164709005</v>
      </c>
      <c r="U1065" s="91">
        <v>0</v>
      </c>
      <c r="V1065" s="92">
        <f>Ugovori_OPULJP3[[#This Row],[Javni doprinos korisnika - HRK]]/7.5345</f>
        <v>0</v>
      </c>
      <c r="W1065" s="91">
        <v>0</v>
      </c>
      <c r="X1065" s="92">
        <f>Ugovori_OPULJP3[[#This Row],[Privatni doprinos korisnika - HRK]]/7.5345</f>
        <v>0</v>
      </c>
      <c r="Y1065" s="93">
        <v>927800</v>
      </c>
      <c r="Z1065" s="94">
        <f>Ugovori_OPULJP3[[#This Row],[UKUPNI PRIHVATLJIVI IZDACI
TOTAL ELIGIBLE EXPENDITURE
= Bespovratna sredstva ukupno + doprinos korisnika
= Ukupni prihvatljivi troškovi
= Ukupna ugovorena vrijednost projekta HRK]]/7.5345</f>
        <v>123140.22164709005</v>
      </c>
      <c r="AA1065" s="66" t="s">
        <v>37</v>
      </c>
      <c r="AB1065" s="66" t="s">
        <v>34</v>
      </c>
      <c r="AC1065" s="65" t="s">
        <v>4156</v>
      </c>
      <c r="AD1065" s="65" t="s">
        <v>746</v>
      </c>
    </row>
    <row r="1066" spans="1:30" ht="51" customHeight="1" x14ac:dyDescent="0.2">
      <c r="A1066" s="70" t="s">
        <v>4157</v>
      </c>
      <c r="B1066" s="64" t="s">
        <v>742</v>
      </c>
      <c r="C1066" s="65" t="s">
        <v>743</v>
      </c>
      <c r="D1066" s="52" t="s">
        <v>3110</v>
      </c>
      <c r="E1066" s="66" t="s">
        <v>75</v>
      </c>
      <c r="F1066" s="71" t="s">
        <v>4158</v>
      </c>
      <c r="G1066" s="54" t="s">
        <v>1720</v>
      </c>
      <c r="H1066" s="68">
        <v>44211</v>
      </c>
      <c r="I1066" s="68">
        <v>44576</v>
      </c>
      <c r="J1066" s="57" t="str">
        <f>IF(Ugovori_OPULJP3[[#This Row],[DATUM ZAVRŠETKA OPERACIJE]]&gt;DATE(2024,12,31),"u provedbi","završen")</f>
        <v>završen</v>
      </c>
      <c r="K1066" s="67" t="s">
        <v>154</v>
      </c>
      <c r="L1066" s="55" t="s">
        <v>154</v>
      </c>
      <c r="M1066" s="58">
        <v>0.85</v>
      </c>
      <c r="N1066" s="58">
        <v>0.15</v>
      </c>
      <c r="O1066" s="91">
        <f>Ugovori_OPULJP3[[#This Row],[Bespovratna sredstva - Ukupno (EU+Nac) HRK
= Ukupna ugovorena vrijednost bespovratnih sredstava]]*Ugovori_OPULJP3[[#This Row],[EU STOPA SUFINANCIRANJA %
EU CO-FINANCING RATE %]]</f>
        <v>947203.875</v>
      </c>
      <c r="P1066" s="92">
        <f>Ugovori_OPULJP3[[#This Row],[Bespovratna sredstva - EU dio - HRK]]/7.5345</f>
        <v>125715.5584312164</v>
      </c>
      <c r="Q1066" s="91">
        <f>Ugovori_OPULJP3[[#This Row],[Bespovratna sredstva - Ukupno (EU+Nac) HRK
= Ukupna ugovorena vrijednost bespovratnih sredstava]]*Ugovori_OPULJP3[[#This Row],[STOPA NACIONALNOG SUFINANCIRANJA %]]</f>
        <v>167153.625</v>
      </c>
      <c r="R1066" s="92">
        <f>Ugovori_OPULJP3[[#This Row],[Bespovratna sredstva - Nacionalni dio - HRK]]/7.5345</f>
        <v>22185.098546685247</v>
      </c>
      <c r="S1066" s="91">
        <v>1114357.5</v>
      </c>
      <c r="T1066" s="92">
        <f>Ugovori_OPULJP3[[#This Row],[Bespovratna sredstva - Ukupno (EU+Nac) HRK
= Ukupna ugovorena vrijednost bespovratnih sredstava]]/7.5345</f>
        <v>147900.65697790164</v>
      </c>
      <c r="U1066" s="91">
        <v>0</v>
      </c>
      <c r="V1066" s="92">
        <f>Ugovori_OPULJP3[[#This Row],[Javni doprinos korisnika - HRK]]/7.5345</f>
        <v>0</v>
      </c>
      <c r="W1066" s="91">
        <v>0</v>
      </c>
      <c r="X1066" s="92">
        <f>Ugovori_OPULJP3[[#This Row],[Privatni doprinos korisnika - HRK]]/7.5345</f>
        <v>0</v>
      </c>
      <c r="Y1066" s="93">
        <v>1114357.5</v>
      </c>
      <c r="Z1066" s="94">
        <f>Ugovori_OPULJP3[[#This Row],[UKUPNI PRIHVATLJIVI IZDACI
TOTAL ELIGIBLE EXPENDITURE
= Bespovratna sredstva ukupno + doprinos korisnika
= Ukupni prihvatljivi troškovi
= Ukupna ugovorena vrijednost projekta HRK]]/7.5345</f>
        <v>147900.65697790164</v>
      </c>
      <c r="AA1066" s="66" t="s">
        <v>37</v>
      </c>
      <c r="AB1066" s="66" t="s">
        <v>34</v>
      </c>
      <c r="AC1066" s="65" t="s">
        <v>4159</v>
      </c>
      <c r="AD1066" s="65" t="s">
        <v>746</v>
      </c>
    </row>
    <row r="1067" spans="1:30" ht="51" customHeight="1" x14ac:dyDescent="0.2">
      <c r="A1067" s="70" t="s">
        <v>4160</v>
      </c>
      <c r="B1067" s="64" t="s">
        <v>742</v>
      </c>
      <c r="C1067" s="65" t="s">
        <v>743</v>
      </c>
      <c r="D1067" s="52" t="s">
        <v>3110</v>
      </c>
      <c r="E1067" s="66" t="s">
        <v>75</v>
      </c>
      <c r="F1067" s="71" t="s">
        <v>4161</v>
      </c>
      <c r="G1067" s="54" t="s">
        <v>1698</v>
      </c>
      <c r="H1067" s="68">
        <v>44203</v>
      </c>
      <c r="I1067" s="68">
        <v>44627</v>
      </c>
      <c r="J1067" s="57" t="str">
        <f>IF(Ugovori_OPULJP3[[#This Row],[DATUM ZAVRŠETKA OPERACIJE]]&gt;DATE(2024,12,31),"u provedbi","završen")</f>
        <v>završen</v>
      </c>
      <c r="K1067" s="67" t="s">
        <v>598</v>
      </c>
      <c r="L1067" s="67" t="s">
        <v>598</v>
      </c>
      <c r="M1067" s="58">
        <v>0.85</v>
      </c>
      <c r="N1067" s="58">
        <v>0.15</v>
      </c>
      <c r="O1067" s="91">
        <f>Ugovori_OPULJP3[[#This Row],[Bespovratna sredstva - Ukupno (EU+Nac) HRK
= Ukupna ugovorena vrijednost bespovratnih sredstava]]*Ugovori_OPULJP3[[#This Row],[EU STOPA SUFINANCIRANJA %
EU CO-FINANCING RATE %]]</f>
        <v>747094.75</v>
      </c>
      <c r="P1067" s="92">
        <f>Ugovori_OPULJP3[[#This Row],[Bespovratna sredstva - EU dio - HRK]]/7.5345</f>
        <v>99156.513371822948</v>
      </c>
      <c r="Q1067" s="91">
        <f>Ugovori_OPULJP3[[#This Row],[Bespovratna sredstva - Ukupno (EU+Nac) HRK
= Ukupna ugovorena vrijednost bespovratnih sredstava]]*Ugovori_OPULJP3[[#This Row],[STOPA NACIONALNOG SUFINANCIRANJA %]]</f>
        <v>131840.25</v>
      </c>
      <c r="R1067" s="92">
        <f>Ugovori_OPULJP3[[#This Row],[Bespovratna sredstva - Nacionalni dio - HRK]]/7.5345</f>
        <v>17498.208242086403</v>
      </c>
      <c r="S1067" s="91">
        <v>878935</v>
      </c>
      <c r="T1067" s="92">
        <f>Ugovori_OPULJP3[[#This Row],[Bespovratna sredstva - Ukupno (EU+Nac) HRK
= Ukupna ugovorena vrijednost bespovratnih sredstava]]/7.5345</f>
        <v>116654.72161390935</v>
      </c>
      <c r="U1067" s="91">
        <v>0</v>
      </c>
      <c r="V1067" s="92">
        <f>Ugovori_OPULJP3[[#This Row],[Javni doprinos korisnika - HRK]]/7.5345</f>
        <v>0</v>
      </c>
      <c r="W1067" s="91">
        <v>0</v>
      </c>
      <c r="X1067" s="92">
        <f>Ugovori_OPULJP3[[#This Row],[Privatni doprinos korisnika - HRK]]/7.5345</f>
        <v>0</v>
      </c>
      <c r="Y1067" s="93">
        <v>878935</v>
      </c>
      <c r="Z1067" s="94">
        <f>Ugovori_OPULJP3[[#This Row],[UKUPNI PRIHVATLJIVI IZDACI
TOTAL ELIGIBLE EXPENDITURE
= Bespovratna sredstva ukupno + doprinos korisnika
= Ukupni prihvatljivi troškovi
= Ukupna ugovorena vrijednost projekta HRK]]/7.5345</f>
        <v>116654.72161390935</v>
      </c>
      <c r="AA1067" s="66" t="s">
        <v>37</v>
      </c>
      <c r="AB1067" s="66" t="s">
        <v>34</v>
      </c>
      <c r="AC1067" s="65" t="s">
        <v>4162</v>
      </c>
      <c r="AD1067" s="65" t="s">
        <v>746</v>
      </c>
    </row>
    <row r="1068" spans="1:30" ht="38.25" customHeight="1" x14ac:dyDescent="0.2">
      <c r="A1068" s="70" t="s">
        <v>4163</v>
      </c>
      <c r="B1068" s="64" t="s">
        <v>742</v>
      </c>
      <c r="C1068" s="65" t="s">
        <v>743</v>
      </c>
      <c r="D1068" s="52" t="s">
        <v>3110</v>
      </c>
      <c r="E1068" s="66" t="s">
        <v>75</v>
      </c>
      <c r="F1068" s="71" t="s">
        <v>4164</v>
      </c>
      <c r="G1068" s="54" t="s">
        <v>1584</v>
      </c>
      <c r="H1068" s="68">
        <v>44249</v>
      </c>
      <c r="I1068" s="68">
        <v>44795</v>
      </c>
      <c r="J1068" s="57" t="str">
        <f>IF(Ugovori_OPULJP3[[#This Row],[DATUM ZAVRŠETKA OPERACIJE]]&gt;DATE(2024,12,31),"u provedbi","završen")</f>
        <v>završen</v>
      </c>
      <c r="K1068" s="67" t="s">
        <v>98</v>
      </c>
      <c r="L1068" s="67" t="s">
        <v>98</v>
      </c>
      <c r="M1068" s="58">
        <v>0.85</v>
      </c>
      <c r="N1068" s="58">
        <v>0.15</v>
      </c>
      <c r="O1068" s="59">
        <f>Ugovori_OPULJP3[[#This Row],[Bespovratna sredstva - Ukupno (EU+Nac) HRK
= Ukupna ugovorena vrijednost bespovratnih sredstava]]*Ugovori_OPULJP3[[#This Row],[EU STOPA SUFINANCIRANJA %
EU CO-FINANCING RATE %]]</f>
        <v>4145985.5</v>
      </c>
      <c r="P1068" s="60">
        <f>Ugovori_OPULJP3[[#This Row],[Bespovratna sredstva - EU dio - HRK]]/7.5345</f>
        <v>550266.83920631756</v>
      </c>
      <c r="Q1068" s="59">
        <f>Ugovori_OPULJP3[[#This Row],[Bespovratna sredstva - Ukupno (EU+Nac) HRK
= Ukupna ugovorena vrijednost bespovratnih sredstava]]*Ugovori_OPULJP3[[#This Row],[STOPA NACIONALNOG SUFINANCIRANJA %]]</f>
        <v>731644.5</v>
      </c>
      <c r="R1068" s="60">
        <f>Ugovori_OPULJP3[[#This Row],[Bespovratna sredstva - Nacionalni dio - HRK]]/7.5345</f>
        <v>97105.912801114871</v>
      </c>
      <c r="S1068" s="59">
        <v>4877630</v>
      </c>
      <c r="T1068" s="60">
        <f>Ugovori_OPULJP3[[#This Row],[Bespovratna sredstva - Ukupno (EU+Nac) HRK
= Ukupna ugovorena vrijednost bespovratnih sredstava]]/7.5345</f>
        <v>647372.7520074324</v>
      </c>
      <c r="U1068" s="59">
        <v>0</v>
      </c>
      <c r="V1068" s="60">
        <f>Ugovori_OPULJP3[[#This Row],[Javni doprinos korisnika - HRK]]/7.5345</f>
        <v>0</v>
      </c>
      <c r="W1068" s="59">
        <v>0</v>
      </c>
      <c r="X1068" s="60">
        <f>Ugovori_OPULJP3[[#This Row],[Privatni doprinos korisnika - HRK]]/7.5345</f>
        <v>0</v>
      </c>
      <c r="Y1068" s="61">
        <v>4877630</v>
      </c>
      <c r="Z1068" s="62">
        <f>Ugovori_OPULJP3[[#This Row],[UKUPNI PRIHVATLJIVI IZDACI
TOTAL ELIGIBLE EXPENDITURE
= Bespovratna sredstva ukupno + doprinos korisnika
= Ukupni prihvatljivi troškovi
= Ukupna ugovorena vrijednost projekta HRK]]/7.5345</f>
        <v>647372.7520074324</v>
      </c>
      <c r="AA1068" s="66" t="s">
        <v>37</v>
      </c>
      <c r="AB1068" s="66" t="s">
        <v>34</v>
      </c>
      <c r="AC1068" s="65" t="s">
        <v>4165</v>
      </c>
      <c r="AD1068" s="65" t="s">
        <v>746</v>
      </c>
    </row>
    <row r="1069" spans="1:30" ht="51" customHeight="1" x14ac:dyDescent="0.2">
      <c r="A1069" s="70" t="s">
        <v>4166</v>
      </c>
      <c r="B1069" s="64" t="s">
        <v>742</v>
      </c>
      <c r="C1069" s="65" t="s">
        <v>743</v>
      </c>
      <c r="D1069" s="52" t="s">
        <v>3110</v>
      </c>
      <c r="E1069" s="66" t="s">
        <v>75</v>
      </c>
      <c r="F1069" s="71" t="s">
        <v>4167</v>
      </c>
      <c r="G1069" s="54" t="s">
        <v>1658</v>
      </c>
      <c r="H1069" s="68">
        <v>44208</v>
      </c>
      <c r="I1069" s="68">
        <v>44573</v>
      </c>
      <c r="J1069" s="57" t="str">
        <f>IF(Ugovori_OPULJP3[[#This Row],[DATUM ZAVRŠETKA OPERACIJE]]&gt;DATE(2024,12,31),"u provedbi","završen")</f>
        <v>završen</v>
      </c>
      <c r="K1069" s="67" t="s">
        <v>154</v>
      </c>
      <c r="L1069" s="55" t="s">
        <v>154</v>
      </c>
      <c r="M1069" s="58">
        <v>0.85</v>
      </c>
      <c r="N1069" s="58">
        <v>0.15</v>
      </c>
      <c r="O1069" s="91">
        <f>Ugovori_OPULJP3[[#This Row],[Bespovratna sredstva - Ukupno (EU+Nac) HRK
= Ukupna ugovorena vrijednost bespovratnih sredstava]]*Ugovori_OPULJP3[[#This Row],[EU STOPA SUFINANCIRANJA %
EU CO-FINANCING RATE %]]</f>
        <v>2358056.4</v>
      </c>
      <c r="P1069" s="92">
        <f>Ugovori_OPULJP3[[#This Row],[Bespovratna sredstva - EU dio - HRK]]/7.5345</f>
        <v>312967.86780808278</v>
      </c>
      <c r="Q1069" s="91">
        <f>Ugovori_OPULJP3[[#This Row],[Bespovratna sredstva - Ukupno (EU+Nac) HRK
= Ukupna ugovorena vrijednost bespovratnih sredstava]]*Ugovori_OPULJP3[[#This Row],[STOPA NACIONALNOG SUFINANCIRANJA %]]</f>
        <v>416127.6</v>
      </c>
      <c r="R1069" s="92">
        <f>Ugovori_OPULJP3[[#This Row],[Bespovratna sredstva - Nacionalni dio - HRK]]/7.5345</f>
        <v>55229.623730838139</v>
      </c>
      <c r="S1069" s="91">
        <v>2774184</v>
      </c>
      <c r="T1069" s="92">
        <f>Ugovori_OPULJP3[[#This Row],[Bespovratna sredstva - Ukupno (EU+Nac) HRK
= Ukupna ugovorena vrijednost bespovratnih sredstava]]/7.5345</f>
        <v>368197.49153892096</v>
      </c>
      <c r="U1069" s="91">
        <v>0</v>
      </c>
      <c r="V1069" s="92">
        <f>Ugovori_OPULJP3[[#This Row],[Javni doprinos korisnika - HRK]]/7.5345</f>
        <v>0</v>
      </c>
      <c r="W1069" s="91">
        <v>0</v>
      </c>
      <c r="X1069" s="92">
        <f>Ugovori_OPULJP3[[#This Row],[Privatni doprinos korisnika - HRK]]/7.5345</f>
        <v>0</v>
      </c>
      <c r="Y1069" s="93">
        <v>2774184</v>
      </c>
      <c r="Z1069" s="94">
        <f>Ugovori_OPULJP3[[#This Row],[UKUPNI PRIHVATLJIVI IZDACI
TOTAL ELIGIBLE EXPENDITURE
= Bespovratna sredstva ukupno + doprinos korisnika
= Ukupni prihvatljivi troškovi
= Ukupna ugovorena vrijednost projekta HRK]]/7.5345</f>
        <v>368197.49153892096</v>
      </c>
      <c r="AA1069" s="66" t="s">
        <v>37</v>
      </c>
      <c r="AB1069" s="66" t="s">
        <v>34</v>
      </c>
      <c r="AC1069" s="65" t="s">
        <v>4168</v>
      </c>
      <c r="AD1069" s="65" t="s">
        <v>746</v>
      </c>
    </row>
    <row r="1070" spans="1:30" ht="51" customHeight="1" x14ac:dyDescent="0.2">
      <c r="A1070" s="70" t="s">
        <v>4169</v>
      </c>
      <c r="B1070" s="64" t="s">
        <v>742</v>
      </c>
      <c r="C1070" s="65" t="s">
        <v>743</v>
      </c>
      <c r="D1070" s="52" t="s">
        <v>3110</v>
      </c>
      <c r="E1070" s="66" t="s">
        <v>75</v>
      </c>
      <c r="F1070" s="71" t="s">
        <v>4170</v>
      </c>
      <c r="G1070" s="54" t="s">
        <v>1642</v>
      </c>
      <c r="H1070" s="68">
        <v>44203</v>
      </c>
      <c r="I1070" s="68">
        <v>44749</v>
      </c>
      <c r="J1070" s="57" t="str">
        <f>IF(Ugovori_OPULJP3[[#This Row],[DATUM ZAVRŠETKA OPERACIJE]]&gt;DATE(2024,12,31),"u provedbi","završen")</f>
        <v>završen</v>
      </c>
      <c r="K1070" s="67" t="s">
        <v>98</v>
      </c>
      <c r="L1070" s="67" t="s">
        <v>98</v>
      </c>
      <c r="M1070" s="58">
        <v>0.85</v>
      </c>
      <c r="N1070" s="58">
        <v>0.15</v>
      </c>
      <c r="O1070" s="91">
        <f>Ugovori_OPULJP3[[#This Row],[Bespovratna sredstva - Ukupno (EU+Nac) HRK
= Ukupna ugovorena vrijednost bespovratnih sredstava]]*Ugovori_OPULJP3[[#This Row],[EU STOPA SUFINANCIRANJA %
EU CO-FINANCING RATE %]]</f>
        <v>2376810.7999999998</v>
      </c>
      <c r="P1070" s="92">
        <f>Ugovori_OPULJP3[[#This Row],[Bespovratna sredstva - EU dio - HRK]]/7.5345</f>
        <v>315457.00444621406</v>
      </c>
      <c r="Q1070" s="91">
        <f>Ugovori_OPULJP3[[#This Row],[Bespovratna sredstva - Ukupno (EU+Nac) HRK
= Ukupna ugovorena vrijednost bespovratnih sredstava]]*Ugovori_OPULJP3[[#This Row],[STOPA NACIONALNOG SUFINANCIRANJA %]]</f>
        <v>419437.2</v>
      </c>
      <c r="R1070" s="92">
        <f>Ugovori_OPULJP3[[#This Row],[Bespovratna sredstva - Nacionalni dio - HRK]]/7.5345</f>
        <v>55668.883137567187</v>
      </c>
      <c r="S1070" s="91">
        <v>2796248</v>
      </c>
      <c r="T1070" s="92">
        <f>Ugovori_OPULJP3[[#This Row],[Bespovratna sredstva - Ukupno (EU+Nac) HRK
= Ukupna ugovorena vrijednost bespovratnih sredstava]]/7.5345</f>
        <v>371125.88758378127</v>
      </c>
      <c r="U1070" s="91">
        <v>0</v>
      </c>
      <c r="V1070" s="92">
        <f>Ugovori_OPULJP3[[#This Row],[Javni doprinos korisnika - HRK]]/7.5345</f>
        <v>0</v>
      </c>
      <c r="W1070" s="91">
        <v>0</v>
      </c>
      <c r="X1070" s="92">
        <f>Ugovori_OPULJP3[[#This Row],[Privatni doprinos korisnika - HRK]]/7.5345</f>
        <v>0</v>
      </c>
      <c r="Y1070" s="93">
        <v>2796248</v>
      </c>
      <c r="Z1070" s="94">
        <f>Ugovori_OPULJP3[[#This Row],[UKUPNI PRIHVATLJIVI IZDACI
TOTAL ELIGIBLE EXPENDITURE
= Bespovratna sredstva ukupno + doprinos korisnika
= Ukupni prihvatljivi troškovi
= Ukupna ugovorena vrijednost projekta HRK]]/7.5345</f>
        <v>371125.88758378127</v>
      </c>
      <c r="AA1070" s="66" t="s">
        <v>37</v>
      </c>
      <c r="AB1070" s="66" t="s">
        <v>34</v>
      </c>
      <c r="AC1070" s="65" t="s">
        <v>4171</v>
      </c>
      <c r="AD1070" s="65" t="s">
        <v>746</v>
      </c>
    </row>
    <row r="1071" spans="1:30" ht="51" customHeight="1" x14ac:dyDescent="0.2">
      <c r="A1071" s="70" t="s">
        <v>4172</v>
      </c>
      <c r="B1071" s="64" t="s">
        <v>742</v>
      </c>
      <c r="C1071" s="65" t="s">
        <v>743</v>
      </c>
      <c r="D1071" s="52" t="s">
        <v>3110</v>
      </c>
      <c r="E1071" s="66" t="s">
        <v>75</v>
      </c>
      <c r="F1071" s="71" t="s">
        <v>4173</v>
      </c>
      <c r="G1071" s="71" t="s">
        <v>1600</v>
      </c>
      <c r="H1071" s="68">
        <v>44207</v>
      </c>
      <c r="I1071" s="68">
        <v>44753</v>
      </c>
      <c r="J1071" s="57" t="str">
        <f>IF(Ugovori_OPULJP3[[#This Row],[DATUM ZAVRŠETKA OPERACIJE]]&gt;DATE(2024,12,31),"u provedbi","završen")</f>
        <v>završen</v>
      </c>
      <c r="K1071" s="67" t="s">
        <v>98</v>
      </c>
      <c r="L1071" s="67" t="s">
        <v>98</v>
      </c>
      <c r="M1071" s="58">
        <v>0.85</v>
      </c>
      <c r="N1071" s="58">
        <v>0.15</v>
      </c>
      <c r="O1071" s="91">
        <f>Ugovori_OPULJP3[[#This Row],[Bespovratna sredstva - Ukupno (EU+Nac) HRK
= Ukupna ugovorena vrijednost bespovratnih sredstava]]*Ugovori_OPULJP3[[#This Row],[EU STOPA SUFINANCIRANJA %
EU CO-FINANCING RATE %]]</f>
        <v>1545206.5</v>
      </c>
      <c r="P1071" s="92">
        <f>Ugovori_OPULJP3[[#This Row],[Bespovratna sredstva - EU dio - HRK]]/7.5345</f>
        <v>205084.14626053485</v>
      </c>
      <c r="Q1071" s="91">
        <f>Ugovori_OPULJP3[[#This Row],[Bespovratna sredstva - Ukupno (EU+Nac) HRK
= Ukupna ugovorena vrijednost bespovratnih sredstava]]*Ugovori_OPULJP3[[#This Row],[STOPA NACIONALNOG SUFINANCIRANJA %]]</f>
        <v>272683.5</v>
      </c>
      <c r="R1071" s="92">
        <f>Ugovori_OPULJP3[[#This Row],[Bespovratna sredstva - Nacionalni dio - HRK]]/7.5345</f>
        <v>36191.319928329678</v>
      </c>
      <c r="S1071" s="91">
        <v>1817890</v>
      </c>
      <c r="T1071" s="92">
        <f>Ugovori_OPULJP3[[#This Row],[Bespovratna sredstva - Ukupno (EU+Nac) HRK
= Ukupna ugovorena vrijednost bespovratnih sredstava]]/7.5345</f>
        <v>241275.46618886455</v>
      </c>
      <c r="U1071" s="91">
        <v>0</v>
      </c>
      <c r="V1071" s="92">
        <f>Ugovori_OPULJP3[[#This Row],[Javni doprinos korisnika - HRK]]/7.5345</f>
        <v>0</v>
      </c>
      <c r="W1071" s="91">
        <v>0</v>
      </c>
      <c r="X1071" s="92">
        <f>Ugovori_OPULJP3[[#This Row],[Privatni doprinos korisnika - HRK]]/7.5345</f>
        <v>0</v>
      </c>
      <c r="Y1071" s="93">
        <v>1817890</v>
      </c>
      <c r="Z1071" s="94">
        <f>Ugovori_OPULJP3[[#This Row],[UKUPNI PRIHVATLJIVI IZDACI
TOTAL ELIGIBLE EXPENDITURE
= Bespovratna sredstva ukupno + doprinos korisnika
= Ukupni prihvatljivi troškovi
= Ukupna ugovorena vrijednost projekta HRK]]/7.5345</f>
        <v>241275.46618886455</v>
      </c>
      <c r="AA1071" s="66" t="s">
        <v>37</v>
      </c>
      <c r="AB1071" s="66" t="s">
        <v>34</v>
      </c>
      <c r="AC1071" s="65" t="s">
        <v>4174</v>
      </c>
      <c r="AD1071" s="65" t="s">
        <v>746</v>
      </c>
    </row>
    <row r="1072" spans="1:30" ht="51" customHeight="1" x14ac:dyDescent="0.2">
      <c r="A1072" s="70" t="s">
        <v>4175</v>
      </c>
      <c r="B1072" s="64" t="s">
        <v>742</v>
      </c>
      <c r="C1072" s="65" t="s">
        <v>743</v>
      </c>
      <c r="D1072" s="52" t="s">
        <v>3110</v>
      </c>
      <c r="E1072" s="66" t="s">
        <v>75</v>
      </c>
      <c r="F1072" s="71" t="s">
        <v>1621</v>
      </c>
      <c r="G1072" s="71" t="s">
        <v>1622</v>
      </c>
      <c r="H1072" s="68">
        <v>44203</v>
      </c>
      <c r="I1072" s="68">
        <v>44568</v>
      </c>
      <c r="J1072" s="57" t="str">
        <f>IF(Ugovori_OPULJP3[[#This Row],[DATUM ZAVRŠETKA OPERACIJE]]&gt;DATE(2024,12,31),"u provedbi","završen")</f>
        <v>završen</v>
      </c>
      <c r="K1072" s="67" t="s">
        <v>337</v>
      </c>
      <c r="L1072" s="67" t="s">
        <v>337</v>
      </c>
      <c r="M1072" s="58">
        <v>0.85</v>
      </c>
      <c r="N1072" s="58">
        <v>0.15</v>
      </c>
      <c r="O1072" s="91">
        <f>Ugovori_OPULJP3[[#This Row],[Bespovratna sredstva - Ukupno (EU+Nac) HRK
= Ukupna ugovorena vrijednost bespovratnih sredstava]]*Ugovori_OPULJP3[[#This Row],[EU STOPA SUFINANCIRANJA %
EU CO-FINANCING RATE %]]</f>
        <v>2228360</v>
      </c>
      <c r="P1072" s="92">
        <f>Ugovori_OPULJP3[[#This Row],[Bespovratna sredstva - EU dio - HRK]]/7.5345</f>
        <v>295754.19735881611</v>
      </c>
      <c r="Q1072" s="91">
        <f>Ugovori_OPULJP3[[#This Row],[Bespovratna sredstva - Ukupno (EU+Nac) HRK
= Ukupna ugovorena vrijednost bespovratnih sredstava]]*Ugovori_OPULJP3[[#This Row],[STOPA NACIONALNOG SUFINANCIRANJA %]]</f>
        <v>393240</v>
      </c>
      <c r="R1072" s="92">
        <f>Ugovori_OPULJP3[[#This Row],[Bespovratna sredstva - Nacionalni dio - HRK]]/7.5345</f>
        <v>52191.917180967546</v>
      </c>
      <c r="S1072" s="91">
        <v>2621600</v>
      </c>
      <c r="T1072" s="92">
        <f>Ugovori_OPULJP3[[#This Row],[Bespovratna sredstva - Ukupno (EU+Nac) HRK
= Ukupna ugovorena vrijednost bespovratnih sredstava]]/7.5345</f>
        <v>347946.11453978362</v>
      </c>
      <c r="U1072" s="91">
        <v>0</v>
      </c>
      <c r="V1072" s="92">
        <f>Ugovori_OPULJP3[[#This Row],[Javni doprinos korisnika - HRK]]/7.5345</f>
        <v>0</v>
      </c>
      <c r="W1072" s="91">
        <v>0</v>
      </c>
      <c r="X1072" s="92">
        <f>Ugovori_OPULJP3[[#This Row],[Privatni doprinos korisnika - HRK]]/7.5345</f>
        <v>0</v>
      </c>
      <c r="Y1072" s="93">
        <v>2621600</v>
      </c>
      <c r="Z1072" s="94">
        <f>Ugovori_OPULJP3[[#This Row],[UKUPNI PRIHVATLJIVI IZDACI
TOTAL ELIGIBLE EXPENDITURE
= Bespovratna sredstva ukupno + doprinos korisnika
= Ukupni prihvatljivi troškovi
= Ukupna ugovorena vrijednost projekta HRK]]/7.5345</f>
        <v>347946.11453978362</v>
      </c>
      <c r="AA1072" s="66" t="s">
        <v>37</v>
      </c>
      <c r="AB1072" s="66" t="s">
        <v>34</v>
      </c>
      <c r="AC1072" s="65" t="s">
        <v>4176</v>
      </c>
      <c r="AD1072" s="65" t="s">
        <v>746</v>
      </c>
    </row>
    <row r="1073" spans="1:30" ht="51" customHeight="1" x14ac:dyDescent="0.2">
      <c r="A1073" s="70" t="s">
        <v>4177</v>
      </c>
      <c r="B1073" s="64" t="s">
        <v>742</v>
      </c>
      <c r="C1073" s="65" t="s">
        <v>743</v>
      </c>
      <c r="D1073" s="52" t="s">
        <v>3110</v>
      </c>
      <c r="E1073" s="66" t="s">
        <v>75</v>
      </c>
      <c r="F1073" s="71" t="s">
        <v>4178</v>
      </c>
      <c r="G1073" s="71" t="s">
        <v>1576</v>
      </c>
      <c r="H1073" s="68">
        <v>44201</v>
      </c>
      <c r="I1073" s="68">
        <v>44656</v>
      </c>
      <c r="J1073" s="57" t="str">
        <f>IF(Ugovori_OPULJP3[[#This Row],[DATUM ZAVRŠETKA OPERACIJE]]&gt;DATE(2024,12,31),"u provedbi","završen")</f>
        <v>završen</v>
      </c>
      <c r="K1073" s="67" t="s">
        <v>98</v>
      </c>
      <c r="L1073" s="67" t="s">
        <v>98</v>
      </c>
      <c r="M1073" s="58">
        <v>0.85</v>
      </c>
      <c r="N1073" s="58">
        <v>0.15</v>
      </c>
      <c r="O1073" s="91">
        <f>Ugovori_OPULJP3[[#This Row],[Bespovratna sredstva - Ukupno (EU+Nac) HRK
= Ukupna ugovorena vrijednost bespovratnih sredstava]]*Ugovori_OPULJP3[[#This Row],[EU STOPA SUFINANCIRANJA %
EU CO-FINANCING RATE %]]</f>
        <v>2879953</v>
      </c>
      <c r="P1073" s="92">
        <f>Ugovori_OPULJP3[[#This Row],[Bespovratna sredstva - EU dio - HRK]]/7.5345</f>
        <v>382235.4502621275</v>
      </c>
      <c r="Q1073" s="91">
        <f>Ugovori_OPULJP3[[#This Row],[Bespovratna sredstva - Ukupno (EU+Nac) HRK
= Ukupna ugovorena vrijednost bespovratnih sredstava]]*Ugovori_OPULJP3[[#This Row],[STOPA NACIONALNOG SUFINANCIRANJA %]]</f>
        <v>508227</v>
      </c>
      <c r="R1073" s="92">
        <f>Ugovori_OPULJP3[[#This Row],[Bespovratna sredstva - Nacionalni dio - HRK]]/7.5345</f>
        <v>67453.314752140155</v>
      </c>
      <c r="S1073" s="91">
        <v>3388180</v>
      </c>
      <c r="T1073" s="92">
        <f>Ugovori_OPULJP3[[#This Row],[Bespovratna sredstva - Ukupno (EU+Nac) HRK
= Ukupna ugovorena vrijednost bespovratnih sredstava]]/7.5345</f>
        <v>449688.7650142677</v>
      </c>
      <c r="U1073" s="91">
        <v>0</v>
      </c>
      <c r="V1073" s="92">
        <f>Ugovori_OPULJP3[[#This Row],[Javni doprinos korisnika - HRK]]/7.5345</f>
        <v>0</v>
      </c>
      <c r="W1073" s="91">
        <v>0</v>
      </c>
      <c r="X1073" s="92">
        <f>Ugovori_OPULJP3[[#This Row],[Privatni doprinos korisnika - HRK]]/7.5345</f>
        <v>0</v>
      </c>
      <c r="Y1073" s="93">
        <v>3388180</v>
      </c>
      <c r="Z1073" s="94">
        <f>Ugovori_OPULJP3[[#This Row],[UKUPNI PRIHVATLJIVI IZDACI
TOTAL ELIGIBLE EXPENDITURE
= Bespovratna sredstva ukupno + doprinos korisnika
= Ukupni prihvatljivi troškovi
= Ukupna ugovorena vrijednost projekta HRK]]/7.5345</f>
        <v>449688.7650142677</v>
      </c>
      <c r="AA1073" s="66" t="s">
        <v>37</v>
      </c>
      <c r="AB1073" s="66" t="s">
        <v>34</v>
      </c>
      <c r="AC1073" s="65" t="s">
        <v>4179</v>
      </c>
      <c r="AD1073" s="65" t="s">
        <v>746</v>
      </c>
    </row>
    <row r="1074" spans="1:30" ht="38.25" customHeight="1" x14ac:dyDescent="0.2">
      <c r="A1074" s="70" t="s">
        <v>4180</v>
      </c>
      <c r="B1074" s="64" t="s">
        <v>742</v>
      </c>
      <c r="C1074" s="65" t="s">
        <v>743</v>
      </c>
      <c r="D1074" s="52" t="s">
        <v>3110</v>
      </c>
      <c r="E1074" s="66" t="s">
        <v>75</v>
      </c>
      <c r="F1074" s="71" t="s">
        <v>4181</v>
      </c>
      <c r="G1074" s="54" t="s">
        <v>1755</v>
      </c>
      <c r="H1074" s="68">
        <v>44207</v>
      </c>
      <c r="I1074" s="68">
        <v>44662</v>
      </c>
      <c r="J1074" s="57" t="str">
        <f>IF(Ugovori_OPULJP3[[#This Row],[DATUM ZAVRŠETKA OPERACIJE]]&gt;DATE(2024,12,31),"u provedbi","završen")</f>
        <v>završen</v>
      </c>
      <c r="K1074" s="67" t="s">
        <v>337</v>
      </c>
      <c r="L1074" s="67" t="s">
        <v>337</v>
      </c>
      <c r="M1074" s="58">
        <v>0.85</v>
      </c>
      <c r="N1074" s="58">
        <v>0.15</v>
      </c>
      <c r="O1074" s="91">
        <f>Ugovori_OPULJP3[[#This Row],[Bespovratna sredstva - Ukupno (EU+Nac) HRK
= Ukupna ugovorena vrijednost bespovratnih sredstava]]*Ugovori_OPULJP3[[#This Row],[EU STOPA SUFINANCIRANJA %
EU CO-FINANCING RATE %]]</f>
        <v>663867</v>
      </c>
      <c r="P1074" s="92">
        <f>Ugovori_OPULJP3[[#This Row],[Bespovratna sredstva - EU dio - HRK]]/7.5345</f>
        <v>88110.292653792552</v>
      </c>
      <c r="Q1074" s="91">
        <f>Ugovori_OPULJP3[[#This Row],[Bespovratna sredstva - Ukupno (EU+Nac) HRK
= Ukupna ugovorena vrijednost bespovratnih sredstava]]*Ugovori_OPULJP3[[#This Row],[STOPA NACIONALNOG SUFINANCIRANJA %]]</f>
        <v>117153</v>
      </c>
      <c r="R1074" s="92">
        <f>Ugovori_OPULJP3[[#This Row],[Bespovratna sredstva - Nacionalni dio - HRK]]/7.5345</f>
        <v>15548.875174198685</v>
      </c>
      <c r="S1074" s="91">
        <v>781020</v>
      </c>
      <c r="T1074" s="92">
        <f>Ugovori_OPULJP3[[#This Row],[Bespovratna sredstva - Ukupno (EU+Nac) HRK
= Ukupna ugovorena vrijednost bespovratnih sredstava]]/7.5345</f>
        <v>103659.16782799123</v>
      </c>
      <c r="U1074" s="91">
        <v>0</v>
      </c>
      <c r="V1074" s="92">
        <f>Ugovori_OPULJP3[[#This Row],[Javni doprinos korisnika - HRK]]/7.5345</f>
        <v>0</v>
      </c>
      <c r="W1074" s="91">
        <v>0</v>
      </c>
      <c r="X1074" s="92">
        <f>Ugovori_OPULJP3[[#This Row],[Privatni doprinos korisnika - HRK]]/7.5345</f>
        <v>0</v>
      </c>
      <c r="Y1074" s="93">
        <v>781020</v>
      </c>
      <c r="Z1074" s="94">
        <f>Ugovori_OPULJP3[[#This Row],[UKUPNI PRIHVATLJIVI IZDACI
TOTAL ELIGIBLE EXPENDITURE
= Bespovratna sredstva ukupno + doprinos korisnika
= Ukupni prihvatljivi troškovi
= Ukupna ugovorena vrijednost projekta HRK]]/7.5345</f>
        <v>103659.16782799123</v>
      </c>
      <c r="AA1074" s="66" t="s">
        <v>37</v>
      </c>
      <c r="AB1074" s="66" t="s">
        <v>34</v>
      </c>
      <c r="AC1074" s="65" t="s">
        <v>4182</v>
      </c>
      <c r="AD1074" s="65" t="s">
        <v>746</v>
      </c>
    </row>
    <row r="1075" spans="1:30" ht="51" customHeight="1" x14ac:dyDescent="0.2">
      <c r="A1075" s="70" t="s">
        <v>4183</v>
      </c>
      <c r="B1075" s="64" t="s">
        <v>742</v>
      </c>
      <c r="C1075" s="65" t="s">
        <v>743</v>
      </c>
      <c r="D1075" s="52" t="s">
        <v>3110</v>
      </c>
      <c r="E1075" s="66" t="s">
        <v>75</v>
      </c>
      <c r="F1075" s="71" t="s">
        <v>4184</v>
      </c>
      <c r="G1075" s="71" t="s">
        <v>1626</v>
      </c>
      <c r="H1075" s="68">
        <v>44204</v>
      </c>
      <c r="I1075" s="68">
        <v>44569</v>
      </c>
      <c r="J1075" s="57" t="str">
        <f>IF(Ugovori_OPULJP3[[#This Row],[DATUM ZAVRŠETKA OPERACIJE]]&gt;DATE(2024,12,31),"u provedbi","završen")</f>
        <v>završen</v>
      </c>
      <c r="K1075" s="67" t="s">
        <v>78</v>
      </c>
      <c r="L1075" s="67" t="s">
        <v>78</v>
      </c>
      <c r="M1075" s="58">
        <v>0.85</v>
      </c>
      <c r="N1075" s="58">
        <v>0.15</v>
      </c>
      <c r="O1075" s="91">
        <f>Ugovori_OPULJP3[[#This Row],[Bespovratna sredstva - Ukupno (EU+Nac) HRK
= Ukupna ugovorena vrijednost bespovratnih sredstava]]*Ugovori_OPULJP3[[#This Row],[EU STOPA SUFINANCIRANJA %
EU CO-FINANCING RATE %]]</f>
        <v>593799.12</v>
      </c>
      <c r="P1075" s="92">
        <f>Ugovori_OPULJP3[[#This Row],[Bespovratna sredstva - EU dio - HRK]]/7.5345</f>
        <v>78810.686840533541</v>
      </c>
      <c r="Q1075" s="91">
        <f>Ugovori_OPULJP3[[#This Row],[Bespovratna sredstva - Ukupno (EU+Nac) HRK
= Ukupna ugovorena vrijednost bespovratnih sredstava]]*Ugovori_OPULJP3[[#This Row],[STOPA NACIONALNOG SUFINANCIRANJA %]]</f>
        <v>104788.07999999999</v>
      </c>
      <c r="R1075" s="92">
        <f>Ugovori_OPULJP3[[#This Row],[Bespovratna sredstva - Nacionalni dio - HRK]]/7.5345</f>
        <v>13907.768265976505</v>
      </c>
      <c r="S1075" s="91">
        <v>698587.2</v>
      </c>
      <c r="T1075" s="92">
        <f>Ugovori_OPULJP3[[#This Row],[Bespovratna sredstva - Ukupno (EU+Nac) HRK
= Ukupna ugovorena vrijednost bespovratnih sredstava]]/7.5345</f>
        <v>92718.455106510039</v>
      </c>
      <c r="U1075" s="91">
        <v>0</v>
      </c>
      <c r="V1075" s="92">
        <f>Ugovori_OPULJP3[[#This Row],[Javni doprinos korisnika - HRK]]/7.5345</f>
        <v>0</v>
      </c>
      <c r="W1075" s="91">
        <v>0</v>
      </c>
      <c r="X1075" s="92">
        <f>Ugovori_OPULJP3[[#This Row],[Privatni doprinos korisnika - HRK]]/7.5345</f>
        <v>0</v>
      </c>
      <c r="Y1075" s="93">
        <v>698587.2</v>
      </c>
      <c r="Z1075" s="94">
        <f>Ugovori_OPULJP3[[#This Row],[UKUPNI PRIHVATLJIVI IZDACI
TOTAL ELIGIBLE EXPENDITURE
= Bespovratna sredstva ukupno + doprinos korisnika
= Ukupni prihvatljivi troškovi
= Ukupna ugovorena vrijednost projekta HRK]]/7.5345</f>
        <v>92718.455106510039</v>
      </c>
      <c r="AA1075" s="66" t="s">
        <v>37</v>
      </c>
      <c r="AB1075" s="66" t="s">
        <v>34</v>
      </c>
      <c r="AC1075" s="65" t="s">
        <v>4185</v>
      </c>
      <c r="AD1075" s="65" t="s">
        <v>746</v>
      </c>
    </row>
    <row r="1076" spans="1:30" ht="51" customHeight="1" x14ac:dyDescent="0.2">
      <c r="A1076" s="70" t="s">
        <v>4186</v>
      </c>
      <c r="B1076" s="64" t="s">
        <v>742</v>
      </c>
      <c r="C1076" s="65" t="s">
        <v>743</v>
      </c>
      <c r="D1076" s="52" t="s">
        <v>3110</v>
      </c>
      <c r="E1076" s="66" t="s">
        <v>75</v>
      </c>
      <c r="F1076" s="71" t="s">
        <v>4187</v>
      </c>
      <c r="G1076" s="71" t="s">
        <v>1528</v>
      </c>
      <c r="H1076" s="68">
        <v>44201</v>
      </c>
      <c r="I1076" s="68">
        <v>44747</v>
      </c>
      <c r="J1076" s="57" t="str">
        <f>IF(Ugovori_OPULJP3[[#This Row],[DATUM ZAVRŠETKA OPERACIJE]]&gt;DATE(2024,12,31),"u provedbi","završen")</f>
        <v>završen</v>
      </c>
      <c r="K1076" s="67" t="s">
        <v>210</v>
      </c>
      <c r="L1076" s="67" t="s">
        <v>210</v>
      </c>
      <c r="M1076" s="58">
        <v>0.85</v>
      </c>
      <c r="N1076" s="58">
        <v>0.15</v>
      </c>
      <c r="O1076" s="91">
        <f>Ugovori_OPULJP3[[#This Row],[Bespovratna sredstva - Ukupno (EU+Nac) HRK
= Ukupna ugovorena vrijednost bespovratnih sredstava]]*Ugovori_OPULJP3[[#This Row],[EU STOPA SUFINANCIRANJA %
EU CO-FINANCING RATE %]]</f>
        <v>2366740</v>
      </c>
      <c r="P1076" s="92">
        <f>Ugovori_OPULJP3[[#This Row],[Bespovratna sredstva - EU dio - HRK]]/7.5345</f>
        <v>314120.37958723208</v>
      </c>
      <c r="Q1076" s="91">
        <f>Ugovori_OPULJP3[[#This Row],[Bespovratna sredstva - Ukupno (EU+Nac) HRK
= Ukupna ugovorena vrijednost bespovratnih sredstava]]*Ugovori_OPULJP3[[#This Row],[STOPA NACIONALNOG SUFINANCIRANJA %]]</f>
        <v>417660</v>
      </c>
      <c r="R1076" s="92">
        <f>Ugovori_OPULJP3[[#This Row],[Bespovratna sredstva - Nacionalni dio - HRK]]/7.5345</f>
        <v>55433.008162452716</v>
      </c>
      <c r="S1076" s="91">
        <v>2784400</v>
      </c>
      <c r="T1076" s="92">
        <f>Ugovori_OPULJP3[[#This Row],[Bespovratna sredstva - Ukupno (EU+Nac) HRK
= Ukupna ugovorena vrijednost bespovratnih sredstava]]/7.5345</f>
        <v>369553.38774968474</v>
      </c>
      <c r="U1076" s="91">
        <v>0</v>
      </c>
      <c r="V1076" s="92">
        <f>Ugovori_OPULJP3[[#This Row],[Javni doprinos korisnika - HRK]]/7.5345</f>
        <v>0</v>
      </c>
      <c r="W1076" s="91">
        <v>0</v>
      </c>
      <c r="X1076" s="92">
        <f>Ugovori_OPULJP3[[#This Row],[Privatni doprinos korisnika - HRK]]/7.5345</f>
        <v>0</v>
      </c>
      <c r="Y1076" s="93">
        <v>2784400</v>
      </c>
      <c r="Z1076" s="94">
        <f>Ugovori_OPULJP3[[#This Row],[UKUPNI PRIHVATLJIVI IZDACI
TOTAL ELIGIBLE EXPENDITURE
= Bespovratna sredstva ukupno + doprinos korisnika
= Ukupni prihvatljivi troškovi
= Ukupna ugovorena vrijednost projekta HRK]]/7.5345</f>
        <v>369553.38774968474</v>
      </c>
      <c r="AA1076" s="66" t="s">
        <v>37</v>
      </c>
      <c r="AB1076" s="66" t="s">
        <v>34</v>
      </c>
      <c r="AC1076" s="65" t="s">
        <v>4188</v>
      </c>
      <c r="AD1076" s="65" t="s">
        <v>746</v>
      </c>
    </row>
    <row r="1077" spans="1:30" ht="38.25" customHeight="1" x14ac:dyDescent="0.2">
      <c r="A1077" s="70" t="s">
        <v>4189</v>
      </c>
      <c r="B1077" s="64" t="s">
        <v>742</v>
      </c>
      <c r="C1077" s="65" t="s">
        <v>743</v>
      </c>
      <c r="D1077" s="52" t="s">
        <v>3110</v>
      </c>
      <c r="E1077" s="66" t="s">
        <v>75</v>
      </c>
      <c r="F1077" s="71" t="s">
        <v>4190</v>
      </c>
      <c r="G1077" s="54" t="s">
        <v>1674</v>
      </c>
      <c r="H1077" s="68">
        <v>44203</v>
      </c>
      <c r="I1077" s="68">
        <v>44688</v>
      </c>
      <c r="J1077" s="57" t="str">
        <f>IF(Ugovori_OPULJP3[[#This Row],[DATUM ZAVRŠETKA OPERACIJE]]&gt;DATE(2024,12,31),"u provedbi","završen")</f>
        <v>završen</v>
      </c>
      <c r="K1077" s="67" t="s">
        <v>598</v>
      </c>
      <c r="L1077" s="67" t="s">
        <v>598</v>
      </c>
      <c r="M1077" s="58">
        <v>0.85</v>
      </c>
      <c r="N1077" s="58">
        <v>0.15</v>
      </c>
      <c r="O1077" s="91">
        <f>Ugovori_OPULJP3[[#This Row],[Bespovratna sredstva - Ukupno (EU+Nac) HRK
= Ukupna ugovorena vrijednost bespovratnih sredstava]]*Ugovori_OPULJP3[[#This Row],[EU STOPA SUFINANCIRANJA %
EU CO-FINANCING RATE %]]</f>
        <v>2351869.25</v>
      </c>
      <c r="P1077" s="92">
        <f>Ugovori_OPULJP3[[#This Row],[Bespovratna sredstva - EU dio - HRK]]/7.5345</f>
        <v>312146.69188400026</v>
      </c>
      <c r="Q1077" s="91">
        <f>Ugovori_OPULJP3[[#This Row],[Bespovratna sredstva - Ukupno (EU+Nac) HRK
= Ukupna ugovorena vrijednost bespovratnih sredstava]]*Ugovori_OPULJP3[[#This Row],[STOPA NACIONALNOG SUFINANCIRANJA %]]</f>
        <v>415035.75</v>
      </c>
      <c r="R1077" s="92">
        <f>Ugovori_OPULJP3[[#This Row],[Bespovratna sredstva - Nacionalni dio - HRK]]/7.5345</f>
        <v>55084.710332470633</v>
      </c>
      <c r="S1077" s="91">
        <v>2766905</v>
      </c>
      <c r="T1077" s="92">
        <f>Ugovori_OPULJP3[[#This Row],[Bespovratna sredstva - Ukupno (EU+Nac) HRK
= Ukupna ugovorena vrijednost bespovratnih sredstava]]/7.5345</f>
        <v>367231.40221647086</v>
      </c>
      <c r="U1077" s="91">
        <v>0</v>
      </c>
      <c r="V1077" s="92">
        <f>Ugovori_OPULJP3[[#This Row],[Javni doprinos korisnika - HRK]]/7.5345</f>
        <v>0</v>
      </c>
      <c r="W1077" s="91">
        <v>0</v>
      </c>
      <c r="X1077" s="92">
        <f>Ugovori_OPULJP3[[#This Row],[Privatni doprinos korisnika - HRK]]/7.5345</f>
        <v>0</v>
      </c>
      <c r="Y1077" s="93">
        <v>2766905</v>
      </c>
      <c r="Z1077" s="94">
        <f>Ugovori_OPULJP3[[#This Row],[UKUPNI PRIHVATLJIVI IZDACI
TOTAL ELIGIBLE EXPENDITURE
= Bespovratna sredstva ukupno + doprinos korisnika
= Ukupni prihvatljivi troškovi
= Ukupna ugovorena vrijednost projekta HRK]]/7.5345</f>
        <v>367231.40221647086</v>
      </c>
      <c r="AA1077" s="66" t="s">
        <v>37</v>
      </c>
      <c r="AB1077" s="66" t="s">
        <v>34</v>
      </c>
      <c r="AC1077" s="65" t="s">
        <v>4191</v>
      </c>
      <c r="AD1077" s="65" t="s">
        <v>746</v>
      </c>
    </row>
    <row r="1078" spans="1:30" ht="51" customHeight="1" x14ac:dyDescent="0.2">
      <c r="A1078" s="70" t="s">
        <v>4192</v>
      </c>
      <c r="B1078" s="64" t="s">
        <v>742</v>
      </c>
      <c r="C1078" s="65" t="s">
        <v>743</v>
      </c>
      <c r="D1078" s="52" t="s">
        <v>3110</v>
      </c>
      <c r="E1078" s="66" t="s">
        <v>75</v>
      </c>
      <c r="F1078" s="71" t="s">
        <v>4193</v>
      </c>
      <c r="G1078" s="54" t="s">
        <v>1630</v>
      </c>
      <c r="H1078" s="68">
        <v>44201</v>
      </c>
      <c r="I1078" s="68">
        <v>44686</v>
      </c>
      <c r="J1078" s="57" t="str">
        <f>IF(Ugovori_OPULJP3[[#This Row],[DATUM ZAVRŠETKA OPERACIJE]]&gt;DATE(2024,12,31),"u provedbi","završen")</f>
        <v>završen</v>
      </c>
      <c r="K1078" s="67" t="s">
        <v>210</v>
      </c>
      <c r="L1078" s="67" t="s">
        <v>210</v>
      </c>
      <c r="M1078" s="58">
        <v>0.85</v>
      </c>
      <c r="N1078" s="58">
        <v>0.15</v>
      </c>
      <c r="O1078" s="91">
        <f>Ugovori_OPULJP3[[#This Row],[Bespovratna sredstva - Ukupno (EU+Nac) HRK
= Ukupna ugovorena vrijednost bespovratnih sredstava]]*Ugovori_OPULJP3[[#This Row],[EU STOPA SUFINANCIRANJA %
EU CO-FINANCING RATE %]]</f>
        <v>788449.375</v>
      </c>
      <c r="P1078" s="92">
        <f>Ugovori_OPULJP3[[#This Row],[Bespovratna sredstva - EU dio - HRK]]/7.5345</f>
        <v>104645.21534275665</v>
      </c>
      <c r="Q1078" s="91">
        <f>Ugovori_OPULJP3[[#This Row],[Bespovratna sredstva - Ukupno (EU+Nac) HRK
= Ukupna ugovorena vrijednost bespovratnih sredstava]]*Ugovori_OPULJP3[[#This Row],[STOPA NACIONALNOG SUFINANCIRANJA %]]</f>
        <v>139138.125</v>
      </c>
      <c r="R1078" s="92">
        <f>Ugovori_OPULJP3[[#This Row],[Bespovratna sredstva - Nacionalni dio - HRK]]/7.5345</f>
        <v>18466.802707545292</v>
      </c>
      <c r="S1078" s="91">
        <v>927587.5</v>
      </c>
      <c r="T1078" s="92">
        <f>Ugovori_OPULJP3[[#This Row],[Bespovratna sredstva - Ukupno (EU+Nac) HRK
= Ukupna ugovorena vrijednost bespovratnih sredstava]]/7.5345</f>
        <v>123112.01805030194</v>
      </c>
      <c r="U1078" s="91">
        <v>0</v>
      </c>
      <c r="V1078" s="92">
        <f>Ugovori_OPULJP3[[#This Row],[Javni doprinos korisnika - HRK]]/7.5345</f>
        <v>0</v>
      </c>
      <c r="W1078" s="91">
        <v>0</v>
      </c>
      <c r="X1078" s="92">
        <f>Ugovori_OPULJP3[[#This Row],[Privatni doprinos korisnika - HRK]]/7.5345</f>
        <v>0</v>
      </c>
      <c r="Y1078" s="93">
        <v>927587.5</v>
      </c>
      <c r="Z1078" s="94">
        <f>Ugovori_OPULJP3[[#This Row],[UKUPNI PRIHVATLJIVI IZDACI
TOTAL ELIGIBLE EXPENDITURE
= Bespovratna sredstva ukupno + doprinos korisnika
= Ukupni prihvatljivi troškovi
= Ukupna ugovorena vrijednost projekta HRK]]/7.5345</f>
        <v>123112.01805030194</v>
      </c>
      <c r="AA1078" s="66" t="s">
        <v>37</v>
      </c>
      <c r="AB1078" s="66" t="s">
        <v>34</v>
      </c>
      <c r="AC1078" s="65" t="s">
        <v>4194</v>
      </c>
      <c r="AD1078" s="65" t="s">
        <v>746</v>
      </c>
    </row>
    <row r="1079" spans="1:30" ht="51" customHeight="1" x14ac:dyDescent="0.2">
      <c r="A1079" s="70" t="s">
        <v>4195</v>
      </c>
      <c r="B1079" s="64" t="s">
        <v>742</v>
      </c>
      <c r="C1079" s="65" t="s">
        <v>743</v>
      </c>
      <c r="D1079" s="52" t="s">
        <v>3110</v>
      </c>
      <c r="E1079" s="66" t="s">
        <v>75</v>
      </c>
      <c r="F1079" s="71" t="s">
        <v>4196</v>
      </c>
      <c r="G1079" s="71" t="s">
        <v>4197</v>
      </c>
      <c r="H1079" s="68">
        <v>44201</v>
      </c>
      <c r="I1079" s="68">
        <v>44747</v>
      </c>
      <c r="J1079" s="57" t="str">
        <f>IF(Ugovori_OPULJP3[[#This Row],[DATUM ZAVRŠETKA OPERACIJE]]&gt;DATE(2024,12,31),"u provedbi","završen")</f>
        <v>završen</v>
      </c>
      <c r="K1079" s="67" t="s">
        <v>248</v>
      </c>
      <c r="L1079" s="67" t="s">
        <v>248</v>
      </c>
      <c r="M1079" s="58">
        <v>0.85</v>
      </c>
      <c r="N1079" s="58">
        <v>0.15</v>
      </c>
      <c r="O1079" s="91">
        <f>Ugovori_OPULJP3[[#This Row],[Bespovratna sredstva - Ukupno (EU+Nac) HRK
= Ukupna ugovorena vrijednost bespovratnih sredstava]]*Ugovori_OPULJP3[[#This Row],[EU STOPA SUFINANCIRANJA %
EU CO-FINANCING RATE %]]</f>
        <v>1181670</v>
      </c>
      <c r="P1079" s="92">
        <f>Ugovori_OPULJP3[[#This Row],[Bespovratna sredstva - EU dio - HRK]]/7.5345</f>
        <v>156834.56101931116</v>
      </c>
      <c r="Q1079" s="91">
        <f>Ugovori_OPULJP3[[#This Row],[Bespovratna sredstva - Ukupno (EU+Nac) HRK
= Ukupna ugovorena vrijednost bespovratnih sredstava]]*Ugovori_OPULJP3[[#This Row],[STOPA NACIONALNOG SUFINANCIRANJA %]]</f>
        <v>208530</v>
      </c>
      <c r="R1079" s="92">
        <f>Ugovori_OPULJP3[[#This Row],[Bespovratna sredstva - Nacionalni dio - HRK]]/7.5345</f>
        <v>27676.687238701968</v>
      </c>
      <c r="S1079" s="91">
        <v>1390200</v>
      </c>
      <c r="T1079" s="92">
        <f>Ugovori_OPULJP3[[#This Row],[Bespovratna sredstva - Ukupno (EU+Nac) HRK
= Ukupna ugovorena vrijednost bespovratnih sredstava]]/7.5345</f>
        <v>184511.24825801313</v>
      </c>
      <c r="U1079" s="91">
        <v>0</v>
      </c>
      <c r="V1079" s="92">
        <f>Ugovori_OPULJP3[[#This Row],[Javni doprinos korisnika - HRK]]/7.5345</f>
        <v>0</v>
      </c>
      <c r="W1079" s="91">
        <v>0</v>
      </c>
      <c r="X1079" s="92">
        <f>Ugovori_OPULJP3[[#This Row],[Privatni doprinos korisnika - HRK]]/7.5345</f>
        <v>0</v>
      </c>
      <c r="Y1079" s="93">
        <v>1390200</v>
      </c>
      <c r="Z1079" s="94">
        <f>Ugovori_OPULJP3[[#This Row],[UKUPNI PRIHVATLJIVI IZDACI
TOTAL ELIGIBLE EXPENDITURE
= Bespovratna sredstva ukupno + doprinos korisnika
= Ukupni prihvatljivi troškovi
= Ukupna ugovorena vrijednost projekta HRK]]/7.5345</f>
        <v>184511.24825801313</v>
      </c>
      <c r="AA1079" s="66" t="s">
        <v>37</v>
      </c>
      <c r="AB1079" s="66" t="s">
        <v>34</v>
      </c>
      <c r="AC1079" s="65" t="s">
        <v>4198</v>
      </c>
      <c r="AD1079" s="65" t="s">
        <v>746</v>
      </c>
    </row>
    <row r="1080" spans="1:30" ht="38.25" customHeight="1" x14ac:dyDescent="0.2">
      <c r="A1080" s="70" t="s">
        <v>4199</v>
      </c>
      <c r="B1080" s="64" t="s">
        <v>742</v>
      </c>
      <c r="C1080" s="65" t="s">
        <v>743</v>
      </c>
      <c r="D1080" s="52" t="s">
        <v>3110</v>
      </c>
      <c r="E1080" s="66" t="s">
        <v>75</v>
      </c>
      <c r="F1080" s="71" t="s">
        <v>4200</v>
      </c>
      <c r="G1080" s="54" t="s">
        <v>1618</v>
      </c>
      <c r="H1080" s="68">
        <v>44207</v>
      </c>
      <c r="I1080" s="68">
        <v>44603</v>
      </c>
      <c r="J1080" s="57" t="str">
        <f>IF(Ugovori_OPULJP3[[#This Row],[DATUM ZAVRŠETKA OPERACIJE]]&gt;DATE(2024,12,31),"u provedbi","završen")</f>
        <v>završen</v>
      </c>
      <c r="K1080" s="67" t="s">
        <v>370</v>
      </c>
      <c r="L1080" s="67" t="s">
        <v>370</v>
      </c>
      <c r="M1080" s="58">
        <v>0.85</v>
      </c>
      <c r="N1080" s="58">
        <v>0.15</v>
      </c>
      <c r="O1080" s="91">
        <f>Ugovori_OPULJP3[[#This Row],[Bespovratna sredstva - Ukupno (EU+Nac) HRK
= Ukupna ugovorena vrijednost bespovratnih sredstava]]*Ugovori_OPULJP3[[#This Row],[EU STOPA SUFINANCIRANJA %
EU CO-FINANCING RATE %]]</f>
        <v>629501.5</v>
      </c>
      <c r="P1080" s="92">
        <f>Ugovori_OPULJP3[[#This Row],[Bespovratna sredstva - EU dio - HRK]]/7.5345</f>
        <v>83549.206981219715</v>
      </c>
      <c r="Q1080" s="91">
        <f>Ugovori_OPULJP3[[#This Row],[Bespovratna sredstva - Ukupno (EU+Nac) HRK
= Ukupna ugovorena vrijednost bespovratnih sredstava]]*Ugovori_OPULJP3[[#This Row],[STOPA NACIONALNOG SUFINANCIRANJA %]]</f>
        <v>111088.5</v>
      </c>
      <c r="R1080" s="92">
        <f>Ugovori_OPULJP3[[#This Row],[Bespovratna sredstva - Nacionalni dio - HRK]]/7.5345</f>
        <v>14743.977702568185</v>
      </c>
      <c r="S1080" s="91">
        <v>740590</v>
      </c>
      <c r="T1080" s="92">
        <f>Ugovori_OPULJP3[[#This Row],[Bespovratna sredstva - Ukupno (EU+Nac) HRK
= Ukupna ugovorena vrijednost bespovratnih sredstava]]/7.5345</f>
        <v>98293.184683787898</v>
      </c>
      <c r="U1080" s="91">
        <v>0</v>
      </c>
      <c r="V1080" s="92">
        <f>Ugovori_OPULJP3[[#This Row],[Javni doprinos korisnika - HRK]]/7.5345</f>
        <v>0</v>
      </c>
      <c r="W1080" s="91">
        <v>0</v>
      </c>
      <c r="X1080" s="92">
        <f>Ugovori_OPULJP3[[#This Row],[Privatni doprinos korisnika - HRK]]/7.5345</f>
        <v>0</v>
      </c>
      <c r="Y1080" s="93">
        <v>740590</v>
      </c>
      <c r="Z1080" s="94">
        <f>Ugovori_OPULJP3[[#This Row],[UKUPNI PRIHVATLJIVI IZDACI
TOTAL ELIGIBLE EXPENDITURE
= Bespovratna sredstva ukupno + doprinos korisnika
= Ukupni prihvatljivi troškovi
= Ukupna ugovorena vrijednost projekta HRK]]/7.5345</f>
        <v>98293.184683787898</v>
      </c>
      <c r="AA1080" s="66" t="s">
        <v>37</v>
      </c>
      <c r="AB1080" s="66" t="s">
        <v>34</v>
      </c>
      <c r="AC1080" s="65" t="s">
        <v>4201</v>
      </c>
      <c r="AD1080" s="65" t="s">
        <v>746</v>
      </c>
    </row>
    <row r="1081" spans="1:30" ht="38.25" customHeight="1" x14ac:dyDescent="0.2">
      <c r="A1081" s="70" t="s">
        <v>4202</v>
      </c>
      <c r="B1081" s="64" t="s">
        <v>742</v>
      </c>
      <c r="C1081" s="65" t="s">
        <v>743</v>
      </c>
      <c r="D1081" s="52" t="s">
        <v>3110</v>
      </c>
      <c r="E1081" s="66" t="s">
        <v>75</v>
      </c>
      <c r="F1081" s="71" t="s">
        <v>4203</v>
      </c>
      <c r="G1081" s="54" t="s">
        <v>1544</v>
      </c>
      <c r="H1081" s="68">
        <v>44201</v>
      </c>
      <c r="I1081" s="68">
        <v>44747</v>
      </c>
      <c r="J1081" s="57" t="str">
        <f>IF(Ugovori_OPULJP3[[#This Row],[DATUM ZAVRŠETKA OPERACIJE]]&gt;DATE(2024,12,31),"u provedbi","završen")</f>
        <v>završen</v>
      </c>
      <c r="K1081" s="67" t="s">
        <v>83</v>
      </c>
      <c r="L1081" s="67" t="s">
        <v>83</v>
      </c>
      <c r="M1081" s="58">
        <v>0.85</v>
      </c>
      <c r="N1081" s="58">
        <v>0.15</v>
      </c>
      <c r="O1081" s="91">
        <f>Ugovori_OPULJP3[[#This Row],[Bespovratna sredstva - Ukupno (EU+Nac) HRK
= Ukupna ugovorena vrijednost bespovratnih sredstava]]*Ugovori_OPULJP3[[#This Row],[EU STOPA SUFINANCIRANJA %
EU CO-FINANCING RATE %]]</f>
        <v>445723</v>
      </c>
      <c r="P1081" s="92">
        <f>Ugovori_OPULJP3[[#This Row],[Bespovratna sredstva - EU dio - HRK]]/7.5345</f>
        <v>59157.608334992365</v>
      </c>
      <c r="Q1081" s="91">
        <f>Ugovori_OPULJP3[[#This Row],[Bespovratna sredstva - Ukupno (EU+Nac) HRK
= Ukupna ugovorena vrijednost bespovratnih sredstava]]*Ugovori_OPULJP3[[#This Row],[STOPA NACIONALNOG SUFINANCIRANJA %]]</f>
        <v>78657</v>
      </c>
      <c r="R1081" s="92">
        <f>Ugovori_OPULJP3[[#This Row],[Bespovratna sredstva - Nacionalni dio - HRK]]/7.5345</f>
        <v>10439.577941469241</v>
      </c>
      <c r="S1081" s="91">
        <v>524380</v>
      </c>
      <c r="T1081" s="92">
        <f>Ugovori_OPULJP3[[#This Row],[Bespovratna sredstva - Ukupno (EU+Nac) HRK
= Ukupna ugovorena vrijednost bespovratnih sredstava]]/7.5345</f>
        <v>69597.186276461609</v>
      </c>
      <c r="U1081" s="91">
        <v>0</v>
      </c>
      <c r="V1081" s="92">
        <f>Ugovori_OPULJP3[[#This Row],[Javni doprinos korisnika - HRK]]/7.5345</f>
        <v>0</v>
      </c>
      <c r="W1081" s="91">
        <v>0</v>
      </c>
      <c r="X1081" s="92">
        <f>Ugovori_OPULJP3[[#This Row],[Privatni doprinos korisnika - HRK]]/7.5345</f>
        <v>0</v>
      </c>
      <c r="Y1081" s="93">
        <v>524380</v>
      </c>
      <c r="Z1081" s="94">
        <f>Ugovori_OPULJP3[[#This Row],[UKUPNI PRIHVATLJIVI IZDACI
TOTAL ELIGIBLE EXPENDITURE
= Bespovratna sredstva ukupno + doprinos korisnika
= Ukupni prihvatljivi troškovi
= Ukupna ugovorena vrijednost projekta HRK]]/7.5345</f>
        <v>69597.186276461609</v>
      </c>
      <c r="AA1081" s="66" t="s">
        <v>37</v>
      </c>
      <c r="AB1081" s="66" t="s">
        <v>34</v>
      </c>
      <c r="AC1081" s="65" t="s">
        <v>4204</v>
      </c>
      <c r="AD1081" s="65" t="s">
        <v>746</v>
      </c>
    </row>
    <row r="1082" spans="1:30" ht="51" customHeight="1" x14ac:dyDescent="0.2">
      <c r="A1082" s="70" t="s">
        <v>4205</v>
      </c>
      <c r="B1082" s="64" t="s">
        <v>742</v>
      </c>
      <c r="C1082" s="65" t="s">
        <v>743</v>
      </c>
      <c r="D1082" s="52" t="s">
        <v>3110</v>
      </c>
      <c r="E1082" s="66" t="s">
        <v>75</v>
      </c>
      <c r="F1082" s="71" t="s">
        <v>4206</v>
      </c>
      <c r="G1082" s="71" t="s">
        <v>1568</v>
      </c>
      <c r="H1082" s="68">
        <v>44249</v>
      </c>
      <c r="I1082" s="68">
        <v>44795</v>
      </c>
      <c r="J1082" s="57" t="str">
        <f>IF(Ugovori_OPULJP3[[#This Row],[DATUM ZAVRŠETKA OPERACIJE]]&gt;DATE(2024,12,31),"u provedbi","završen")</f>
        <v>završen</v>
      </c>
      <c r="K1082" s="67" t="s">
        <v>83</v>
      </c>
      <c r="L1082" s="55" t="s">
        <v>83</v>
      </c>
      <c r="M1082" s="58">
        <v>0.85</v>
      </c>
      <c r="N1082" s="58">
        <v>0.15</v>
      </c>
      <c r="O1082" s="59">
        <f>Ugovori_OPULJP3[[#This Row],[Bespovratna sredstva - Ukupno (EU+Nac) HRK
= Ukupna ugovorena vrijednost bespovratnih sredstava]]*Ugovori_OPULJP3[[#This Row],[EU STOPA SUFINANCIRANJA %
EU CO-FINANCING RATE %]]</f>
        <v>1508941.25</v>
      </c>
      <c r="P1082" s="60">
        <f>Ugovori_OPULJP3[[#This Row],[Bespovratna sredstva - EU dio - HRK]]/7.5345</f>
        <v>200270.92043267636</v>
      </c>
      <c r="Q1082" s="59">
        <f>Ugovori_OPULJP3[[#This Row],[Bespovratna sredstva - Ukupno (EU+Nac) HRK
= Ukupna ugovorena vrijednost bespovratnih sredstava]]*Ugovori_OPULJP3[[#This Row],[STOPA NACIONALNOG SUFINANCIRANJA %]]</f>
        <v>266283.75</v>
      </c>
      <c r="R1082" s="60">
        <f>Ugovori_OPULJP3[[#This Row],[Bespovratna sredstva - Nacionalni dio - HRK]]/7.5345</f>
        <v>35341.927135178179</v>
      </c>
      <c r="S1082" s="59">
        <v>1775225</v>
      </c>
      <c r="T1082" s="60">
        <f>Ugovori_OPULJP3[[#This Row],[Bespovratna sredstva - Ukupno (EU+Nac) HRK
= Ukupna ugovorena vrijednost bespovratnih sredstava]]/7.5345</f>
        <v>235612.84756785454</v>
      </c>
      <c r="U1082" s="59">
        <v>0</v>
      </c>
      <c r="V1082" s="60">
        <f>Ugovori_OPULJP3[[#This Row],[Javni doprinos korisnika - HRK]]/7.5345</f>
        <v>0</v>
      </c>
      <c r="W1082" s="59">
        <v>0</v>
      </c>
      <c r="X1082" s="60">
        <f>Ugovori_OPULJP3[[#This Row],[Privatni doprinos korisnika - HRK]]/7.5345</f>
        <v>0</v>
      </c>
      <c r="Y1082" s="61">
        <v>1775225</v>
      </c>
      <c r="Z1082" s="62">
        <f>Ugovori_OPULJP3[[#This Row],[UKUPNI PRIHVATLJIVI IZDACI
TOTAL ELIGIBLE EXPENDITURE
= Bespovratna sredstva ukupno + doprinos korisnika
= Ukupni prihvatljivi troškovi
= Ukupna ugovorena vrijednost projekta HRK]]/7.5345</f>
        <v>235612.84756785454</v>
      </c>
      <c r="AA1082" s="66" t="s">
        <v>37</v>
      </c>
      <c r="AB1082" s="66" t="s">
        <v>34</v>
      </c>
      <c r="AC1082" s="65" t="s">
        <v>4207</v>
      </c>
      <c r="AD1082" s="65" t="s">
        <v>746</v>
      </c>
    </row>
    <row r="1083" spans="1:30" ht="42.75" customHeight="1" x14ac:dyDescent="0.2">
      <c r="A1083" s="70" t="s">
        <v>4208</v>
      </c>
      <c r="B1083" s="64" t="s">
        <v>742</v>
      </c>
      <c r="C1083" s="65" t="s">
        <v>743</v>
      </c>
      <c r="D1083" s="52" t="s">
        <v>3110</v>
      </c>
      <c r="E1083" s="66" t="s">
        <v>75</v>
      </c>
      <c r="F1083" s="71" t="s">
        <v>4209</v>
      </c>
      <c r="G1083" s="54" t="s">
        <v>171</v>
      </c>
      <c r="H1083" s="68">
        <v>44249</v>
      </c>
      <c r="I1083" s="68">
        <v>44734</v>
      </c>
      <c r="J1083" s="57" t="str">
        <f>IF(Ugovori_OPULJP3[[#This Row],[DATUM ZAVRŠETKA OPERACIJE]]&gt;DATE(2024,12,31),"u provedbi","završen")</f>
        <v>završen</v>
      </c>
      <c r="K1083" s="67" t="s">
        <v>172</v>
      </c>
      <c r="L1083" s="67" t="s">
        <v>172</v>
      </c>
      <c r="M1083" s="58">
        <v>0.85</v>
      </c>
      <c r="N1083" s="58">
        <v>0.15</v>
      </c>
      <c r="O1083" s="59">
        <f>Ugovori_OPULJP3[[#This Row],[Bespovratna sredstva - Ukupno (EU+Nac) HRK
= Ukupna ugovorena vrijednost bespovratnih sredstava]]*Ugovori_OPULJP3[[#This Row],[EU STOPA SUFINANCIRANJA %
EU CO-FINANCING RATE %]]</f>
        <v>4218483.0625</v>
      </c>
      <c r="P1083" s="60">
        <f>Ugovori_OPULJP3[[#This Row],[Bespovratna sredstva - EU dio - HRK]]/7.5345</f>
        <v>559888.91930453246</v>
      </c>
      <c r="Q1083" s="59">
        <f>Ugovori_OPULJP3[[#This Row],[Bespovratna sredstva - Ukupno (EU+Nac) HRK
= Ukupna ugovorena vrijednost bespovratnih sredstava]]*Ugovori_OPULJP3[[#This Row],[STOPA NACIONALNOG SUFINANCIRANJA %]]</f>
        <v>744438.1875</v>
      </c>
      <c r="R1083" s="60">
        <f>Ugovori_OPULJP3[[#This Row],[Bespovratna sredstva - Nacionalni dio - HRK]]/7.5345</f>
        <v>98803.926936093965</v>
      </c>
      <c r="S1083" s="59">
        <v>4962921.25</v>
      </c>
      <c r="T1083" s="60">
        <f>Ugovori_OPULJP3[[#This Row],[Bespovratna sredstva - Ukupno (EU+Nac) HRK
= Ukupna ugovorena vrijednost bespovratnih sredstava]]/7.5345</f>
        <v>658692.84624062642</v>
      </c>
      <c r="U1083" s="59">
        <v>0</v>
      </c>
      <c r="V1083" s="60">
        <f>Ugovori_OPULJP3[[#This Row],[Javni doprinos korisnika - HRK]]/7.5345</f>
        <v>0</v>
      </c>
      <c r="W1083" s="59">
        <v>0</v>
      </c>
      <c r="X1083" s="60">
        <f>Ugovori_OPULJP3[[#This Row],[Privatni doprinos korisnika - HRK]]/7.5345</f>
        <v>0</v>
      </c>
      <c r="Y1083" s="61">
        <v>4962921.25</v>
      </c>
      <c r="Z1083" s="62">
        <f>Ugovori_OPULJP3[[#This Row],[UKUPNI PRIHVATLJIVI IZDACI
TOTAL ELIGIBLE EXPENDITURE
= Bespovratna sredstva ukupno + doprinos korisnika
= Ukupni prihvatljivi troškovi
= Ukupna ugovorena vrijednost projekta HRK]]/7.5345</f>
        <v>658692.84624062642</v>
      </c>
      <c r="AA1083" s="66" t="s">
        <v>37</v>
      </c>
      <c r="AB1083" s="66" t="s">
        <v>34</v>
      </c>
      <c r="AC1083" s="65" t="s">
        <v>4210</v>
      </c>
      <c r="AD1083" s="65" t="s">
        <v>746</v>
      </c>
    </row>
    <row r="1084" spans="1:30" ht="51" customHeight="1" x14ac:dyDescent="0.2">
      <c r="A1084" s="70" t="s">
        <v>4211</v>
      </c>
      <c r="B1084" s="64" t="s">
        <v>742</v>
      </c>
      <c r="C1084" s="65" t="s">
        <v>743</v>
      </c>
      <c r="D1084" s="52" t="s">
        <v>3110</v>
      </c>
      <c r="E1084" s="66" t="s">
        <v>75</v>
      </c>
      <c r="F1084" s="71" t="s">
        <v>4212</v>
      </c>
      <c r="G1084" s="54" t="s">
        <v>1532</v>
      </c>
      <c r="H1084" s="68">
        <v>44203</v>
      </c>
      <c r="I1084" s="68">
        <v>44627</v>
      </c>
      <c r="J1084" s="57" t="str">
        <f>IF(Ugovori_OPULJP3[[#This Row],[DATUM ZAVRŠETKA OPERACIJE]]&gt;DATE(2024,12,31),"u provedbi","završen")</f>
        <v>završen</v>
      </c>
      <c r="K1084" s="67" t="s">
        <v>593</v>
      </c>
      <c r="L1084" s="67" t="s">
        <v>593</v>
      </c>
      <c r="M1084" s="58">
        <v>0.85</v>
      </c>
      <c r="N1084" s="58">
        <v>0.15</v>
      </c>
      <c r="O1084" s="91">
        <f>Ugovori_OPULJP3[[#This Row],[Bespovratna sredstva - Ukupno (EU+Nac) HRK
= Ukupna ugovorena vrijednost bespovratnih sredstava]]*Ugovori_OPULJP3[[#This Row],[EU STOPA SUFINANCIRANJA %
EU CO-FINANCING RATE %]]</f>
        <v>835745.5</v>
      </c>
      <c r="P1084" s="92">
        <f>Ugovori_OPULJP3[[#This Row],[Bespovratna sredstva - EU dio - HRK]]/7.5345</f>
        <v>110922.48987988585</v>
      </c>
      <c r="Q1084" s="91">
        <f>Ugovori_OPULJP3[[#This Row],[Bespovratna sredstva - Ukupno (EU+Nac) HRK
= Ukupna ugovorena vrijednost bespovratnih sredstava]]*Ugovori_OPULJP3[[#This Row],[STOPA NACIONALNOG SUFINANCIRANJA %]]</f>
        <v>147484.5</v>
      </c>
      <c r="R1084" s="92">
        <f>Ugovori_OPULJP3[[#This Row],[Bespovratna sredstva - Nacionalni dio - HRK]]/7.5345</f>
        <v>19574.557037626913</v>
      </c>
      <c r="S1084" s="91">
        <v>983230</v>
      </c>
      <c r="T1084" s="92">
        <f>Ugovori_OPULJP3[[#This Row],[Bespovratna sredstva - Ukupno (EU+Nac) HRK
= Ukupna ugovorena vrijednost bespovratnih sredstava]]/7.5345</f>
        <v>130497.04691751277</v>
      </c>
      <c r="U1084" s="91">
        <v>0</v>
      </c>
      <c r="V1084" s="92">
        <f>Ugovori_OPULJP3[[#This Row],[Javni doprinos korisnika - HRK]]/7.5345</f>
        <v>0</v>
      </c>
      <c r="W1084" s="91">
        <v>0</v>
      </c>
      <c r="X1084" s="92">
        <f>Ugovori_OPULJP3[[#This Row],[Privatni doprinos korisnika - HRK]]/7.5345</f>
        <v>0</v>
      </c>
      <c r="Y1084" s="93">
        <v>983230</v>
      </c>
      <c r="Z1084" s="94">
        <f>Ugovori_OPULJP3[[#This Row],[UKUPNI PRIHVATLJIVI IZDACI
TOTAL ELIGIBLE EXPENDITURE
= Bespovratna sredstva ukupno + doprinos korisnika
= Ukupni prihvatljivi troškovi
= Ukupna ugovorena vrijednost projekta HRK]]/7.5345</f>
        <v>130497.04691751277</v>
      </c>
      <c r="AA1084" s="66" t="s">
        <v>37</v>
      </c>
      <c r="AB1084" s="66" t="s">
        <v>34</v>
      </c>
      <c r="AC1084" s="65" t="s">
        <v>4213</v>
      </c>
      <c r="AD1084" s="65" t="s">
        <v>746</v>
      </c>
    </row>
    <row r="1085" spans="1:30" ht="51" customHeight="1" x14ac:dyDescent="0.2">
      <c r="A1085" s="70" t="s">
        <v>4214</v>
      </c>
      <c r="B1085" s="64" t="s">
        <v>742</v>
      </c>
      <c r="C1085" s="65" t="s">
        <v>743</v>
      </c>
      <c r="D1085" s="52" t="s">
        <v>3110</v>
      </c>
      <c r="E1085" s="66" t="s">
        <v>75</v>
      </c>
      <c r="F1085" s="71" t="s">
        <v>4215</v>
      </c>
      <c r="G1085" s="54" t="s">
        <v>1611</v>
      </c>
      <c r="H1085" s="68">
        <v>44253</v>
      </c>
      <c r="I1085" s="68">
        <v>44707</v>
      </c>
      <c r="J1085" s="57" t="str">
        <f>IF(Ugovori_OPULJP3[[#This Row],[DATUM ZAVRŠETKA OPERACIJE]]&gt;DATE(2024,12,31),"u provedbi","završen")</f>
        <v>završen</v>
      </c>
      <c r="K1085" s="67" t="s">
        <v>270</v>
      </c>
      <c r="L1085" s="67" t="s">
        <v>270</v>
      </c>
      <c r="M1085" s="58">
        <v>0.85</v>
      </c>
      <c r="N1085" s="58">
        <v>0.15</v>
      </c>
      <c r="O1085" s="59">
        <f>Ugovori_OPULJP3[[#This Row],[Bespovratna sredstva - Ukupno (EU+Nac) HRK
= Ukupna ugovorena vrijednost bespovratnih sredstava]]*Ugovori_OPULJP3[[#This Row],[EU STOPA SUFINANCIRANJA %
EU CO-FINANCING RATE %]]</f>
        <v>3853900</v>
      </c>
      <c r="P1085" s="60">
        <f>Ugovori_OPULJP3[[#This Row],[Bespovratna sredstva - EU dio - HRK]]/7.5345</f>
        <v>511500.43134912732</v>
      </c>
      <c r="Q1085" s="59">
        <f>Ugovori_OPULJP3[[#This Row],[Bespovratna sredstva - Ukupno (EU+Nac) HRK
= Ukupna ugovorena vrijednost bespovratnih sredstava]]*Ugovori_OPULJP3[[#This Row],[STOPA NACIONALNOG SUFINANCIRANJA %]]</f>
        <v>680100</v>
      </c>
      <c r="R1085" s="60">
        <f>Ugovori_OPULJP3[[#This Row],[Bespovratna sredstva - Nacionalni dio - HRK]]/7.5345</f>
        <v>90264.782002787178</v>
      </c>
      <c r="S1085" s="59">
        <v>4534000</v>
      </c>
      <c r="T1085" s="60">
        <f>Ugovori_OPULJP3[[#This Row],[Bespovratna sredstva - Ukupno (EU+Nac) HRK
= Ukupna ugovorena vrijednost bespovratnih sredstava]]/7.5345</f>
        <v>601765.21335191454</v>
      </c>
      <c r="U1085" s="59">
        <v>0</v>
      </c>
      <c r="V1085" s="60">
        <f>Ugovori_OPULJP3[[#This Row],[Javni doprinos korisnika - HRK]]/7.5345</f>
        <v>0</v>
      </c>
      <c r="W1085" s="59">
        <v>0</v>
      </c>
      <c r="X1085" s="60">
        <f>Ugovori_OPULJP3[[#This Row],[Privatni doprinos korisnika - HRK]]/7.5345</f>
        <v>0</v>
      </c>
      <c r="Y1085" s="61">
        <v>4534000</v>
      </c>
      <c r="Z1085" s="62">
        <f>Ugovori_OPULJP3[[#This Row],[UKUPNI PRIHVATLJIVI IZDACI
TOTAL ELIGIBLE EXPENDITURE
= Bespovratna sredstva ukupno + doprinos korisnika
= Ukupni prihvatljivi troškovi
= Ukupna ugovorena vrijednost projekta HRK]]/7.5345</f>
        <v>601765.21335191454</v>
      </c>
      <c r="AA1085" s="66" t="s">
        <v>37</v>
      </c>
      <c r="AB1085" s="66" t="s">
        <v>34</v>
      </c>
      <c r="AC1085" s="65" t="s">
        <v>4216</v>
      </c>
      <c r="AD1085" s="65" t="s">
        <v>746</v>
      </c>
    </row>
    <row r="1086" spans="1:30" ht="51" customHeight="1" x14ac:dyDescent="0.2">
      <c r="A1086" s="70" t="s">
        <v>4217</v>
      </c>
      <c r="B1086" s="64" t="s">
        <v>742</v>
      </c>
      <c r="C1086" s="65" t="s">
        <v>743</v>
      </c>
      <c r="D1086" s="52" t="s">
        <v>3110</v>
      </c>
      <c r="E1086" s="66" t="s">
        <v>75</v>
      </c>
      <c r="F1086" s="71" t="s">
        <v>4218</v>
      </c>
      <c r="G1086" s="54" t="s">
        <v>1988</v>
      </c>
      <c r="H1086" s="68">
        <v>44201</v>
      </c>
      <c r="I1086" s="68">
        <v>44686</v>
      </c>
      <c r="J1086" s="57" t="str">
        <f>IF(Ugovori_OPULJP3[[#This Row],[DATUM ZAVRŠETKA OPERACIJE]]&gt;DATE(2024,12,31),"u provedbi","završen")</f>
        <v>završen</v>
      </c>
      <c r="K1086" s="67" t="s">
        <v>270</v>
      </c>
      <c r="L1086" s="67" t="s">
        <v>270</v>
      </c>
      <c r="M1086" s="58">
        <v>0.85</v>
      </c>
      <c r="N1086" s="58">
        <v>0.15</v>
      </c>
      <c r="O1086" s="91">
        <f>Ugovori_OPULJP3[[#This Row],[Bespovratna sredstva - Ukupno (EU+Nac) HRK
= Ukupna ugovorena vrijednost bespovratnih sredstava]]*Ugovori_OPULJP3[[#This Row],[EU STOPA SUFINANCIRANJA %
EU CO-FINANCING RATE %]]</f>
        <v>1669995</v>
      </c>
      <c r="P1086" s="92">
        <f>Ugovori_OPULJP3[[#This Row],[Bespovratna sredstva - EU dio - HRK]]/7.5345</f>
        <v>221646.42643838344</v>
      </c>
      <c r="Q1086" s="91">
        <f>Ugovori_OPULJP3[[#This Row],[Bespovratna sredstva - Ukupno (EU+Nac) HRK
= Ukupna ugovorena vrijednost bespovratnih sredstava]]*Ugovori_OPULJP3[[#This Row],[STOPA NACIONALNOG SUFINANCIRANJA %]]</f>
        <v>294705</v>
      </c>
      <c r="R1086" s="92">
        <f>Ugovori_OPULJP3[[#This Row],[Bespovratna sredstva - Nacionalni dio - HRK]]/7.5345</f>
        <v>39114.075253832372</v>
      </c>
      <c r="S1086" s="91">
        <v>1964700</v>
      </c>
      <c r="T1086" s="92">
        <f>Ugovori_OPULJP3[[#This Row],[Bespovratna sredstva - Ukupno (EU+Nac) HRK
= Ukupna ugovorena vrijednost bespovratnih sredstava]]/7.5345</f>
        <v>260760.5016922158</v>
      </c>
      <c r="U1086" s="91">
        <v>0</v>
      </c>
      <c r="V1086" s="92">
        <f>Ugovori_OPULJP3[[#This Row],[Javni doprinos korisnika - HRK]]/7.5345</f>
        <v>0</v>
      </c>
      <c r="W1086" s="91">
        <v>0</v>
      </c>
      <c r="X1086" s="92">
        <f>Ugovori_OPULJP3[[#This Row],[Privatni doprinos korisnika - HRK]]/7.5345</f>
        <v>0</v>
      </c>
      <c r="Y1086" s="93">
        <v>1964700</v>
      </c>
      <c r="Z1086" s="94">
        <f>Ugovori_OPULJP3[[#This Row],[UKUPNI PRIHVATLJIVI IZDACI
TOTAL ELIGIBLE EXPENDITURE
= Bespovratna sredstva ukupno + doprinos korisnika
= Ukupni prihvatljivi troškovi
= Ukupna ugovorena vrijednost projekta HRK]]/7.5345</f>
        <v>260760.5016922158</v>
      </c>
      <c r="AA1086" s="66" t="s">
        <v>37</v>
      </c>
      <c r="AB1086" s="66" t="s">
        <v>34</v>
      </c>
      <c r="AC1086" s="65" t="s">
        <v>4219</v>
      </c>
      <c r="AD1086" s="65" t="s">
        <v>746</v>
      </c>
    </row>
    <row r="1087" spans="1:30" ht="51" customHeight="1" x14ac:dyDescent="0.2">
      <c r="A1087" s="70" t="s">
        <v>4220</v>
      </c>
      <c r="B1087" s="64" t="s">
        <v>742</v>
      </c>
      <c r="C1087" s="65" t="s">
        <v>743</v>
      </c>
      <c r="D1087" s="52" t="s">
        <v>3110</v>
      </c>
      <c r="E1087" s="66" t="s">
        <v>75</v>
      </c>
      <c r="F1087" s="71" t="s">
        <v>4221</v>
      </c>
      <c r="G1087" s="54" t="s">
        <v>1556</v>
      </c>
      <c r="H1087" s="68">
        <v>44249</v>
      </c>
      <c r="I1087" s="68">
        <v>44642</v>
      </c>
      <c r="J1087" s="57" t="str">
        <f>IF(Ugovori_OPULJP3[[#This Row],[DATUM ZAVRŠETKA OPERACIJE]]&gt;DATE(2024,12,31),"u provedbi","završen")</f>
        <v>završen</v>
      </c>
      <c r="K1087" s="67" t="s">
        <v>83</v>
      </c>
      <c r="L1087" s="67" t="s">
        <v>83</v>
      </c>
      <c r="M1087" s="58">
        <v>0.85</v>
      </c>
      <c r="N1087" s="58">
        <v>0.15</v>
      </c>
      <c r="O1087" s="59">
        <f>Ugovori_OPULJP3[[#This Row],[Bespovratna sredstva - Ukupno (EU+Nac) HRK
= Ukupna ugovorena vrijednost bespovratnih sredstava]]*Ugovori_OPULJP3[[#This Row],[EU STOPA SUFINANCIRANJA %
EU CO-FINANCING RATE %]]</f>
        <v>2244680</v>
      </c>
      <c r="P1087" s="60">
        <f>Ugovori_OPULJP3[[#This Row],[Bespovratna sredstva - EU dio - HRK]]/7.5345</f>
        <v>297920.23359214282</v>
      </c>
      <c r="Q1087" s="59">
        <f>Ugovori_OPULJP3[[#This Row],[Bespovratna sredstva - Ukupno (EU+Nac) HRK
= Ukupna ugovorena vrijednost bespovratnih sredstava]]*Ugovori_OPULJP3[[#This Row],[STOPA NACIONALNOG SUFINANCIRANJA %]]</f>
        <v>396120</v>
      </c>
      <c r="R1087" s="60">
        <f>Ugovori_OPULJP3[[#This Row],[Bespovratna sredstva - Nacionalni dio - HRK]]/7.5345</f>
        <v>52574.158869201667</v>
      </c>
      <c r="S1087" s="59">
        <v>2640800</v>
      </c>
      <c r="T1087" s="60">
        <f>Ugovori_OPULJP3[[#This Row],[Bespovratna sredstva - Ukupno (EU+Nac) HRK
= Ukupna ugovorena vrijednost bespovratnih sredstava]]/7.5345</f>
        <v>350494.39246134448</v>
      </c>
      <c r="U1087" s="59">
        <v>0</v>
      </c>
      <c r="V1087" s="60">
        <f>Ugovori_OPULJP3[[#This Row],[Javni doprinos korisnika - HRK]]/7.5345</f>
        <v>0</v>
      </c>
      <c r="W1087" s="59">
        <v>0</v>
      </c>
      <c r="X1087" s="60">
        <f>Ugovori_OPULJP3[[#This Row],[Privatni doprinos korisnika - HRK]]/7.5345</f>
        <v>0</v>
      </c>
      <c r="Y1087" s="61">
        <v>2640800</v>
      </c>
      <c r="Z1087" s="62">
        <f>Ugovori_OPULJP3[[#This Row],[UKUPNI PRIHVATLJIVI IZDACI
TOTAL ELIGIBLE EXPENDITURE
= Bespovratna sredstva ukupno + doprinos korisnika
= Ukupni prihvatljivi troškovi
= Ukupna ugovorena vrijednost projekta HRK]]/7.5345</f>
        <v>350494.39246134448</v>
      </c>
      <c r="AA1087" s="66" t="s">
        <v>37</v>
      </c>
      <c r="AB1087" s="66" t="s">
        <v>34</v>
      </c>
      <c r="AC1087" s="65" t="s">
        <v>4222</v>
      </c>
      <c r="AD1087" s="65" t="s">
        <v>746</v>
      </c>
    </row>
    <row r="1088" spans="1:30" ht="38.25" customHeight="1" x14ac:dyDescent="0.2">
      <c r="A1088" s="70" t="s">
        <v>4223</v>
      </c>
      <c r="B1088" s="64" t="s">
        <v>742</v>
      </c>
      <c r="C1088" s="65" t="s">
        <v>743</v>
      </c>
      <c r="D1088" s="52" t="s">
        <v>3110</v>
      </c>
      <c r="E1088" s="66" t="s">
        <v>75</v>
      </c>
      <c r="F1088" s="71" t="s">
        <v>4224</v>
      </c>
      <c r="G1088" s="71" t="s">
        <v>1524</v>
      </c>
      <c r="H1088" s="68">
        <v>44207</v>
      </c>
      <c r="I1088" s="68">
        <v>44662</v>
      </c>
      <c r="J1088" s="57" t="str">
        <f>IF(Ugovori_OPULJP3[[#This Row],[DATUM ZAVRŠETKA OPERACIJE]]&gt;DATE(2024,12,31),"u provedbi","završen")</f>
        <v>završen</v>
      </c>
      <c r="K1088" s="67" t="s">
        <v>185</v>
      </c>
      <c r="L1088" s="67" t="s">
        <v>185</v>
      </c>
      <c r="M1088" s="58">
        <v>0.85</v>
      </c>
      <c r="N1088" s="58">
        <v>0.15</v>
      </c>
      <c r="O1088" s="91">
        <f>Ugovori_OPULJP3[[#This Row],[Bespovratna sredstva - Ukupno (EU+Nac) HRK
= Ukupna ugovorena vrijednost bespovratnih sredstava]]*Ugovori_OPULJP3[[#This Row],[EU STOPA SUFINANCIRANJA %
EU CO-FINANCING RATE %]]</f>
        <v>1972977.5</v>
      </c>
      <c r="P1088" s="92">
        <f>Ugovori_OPULJP3[[#This Row],[Bespovratna sredstva - EU dio - HRK]]/7.5345</f>
        <v>261859.11473886785</v>
      </c>
      <c r="Q1088" s="91">
        <f>Ugovori_OPULJP3[[#This Row],[Bespovratna sredstva - Ukupno (EU+Nac) HRK
= Ukupna ugovorena vrijednost bespovratnih sredstava]]*Ugovori_OPULJP3[[#This Row],[STOPA NACIONALNOG SUFINANCIRANJA %]]</f>
        <v>348172.5</v>
      </c>
      <c r="R1088" s="92">
        <f>Ugovori_OPULJP3[[#This Row],[Bespovratna sredstva - Nacionalni dio - HRK]]/7.5345</f>
        <v>46210.432012741388</v>
      </c>
      <c r="S1088" s="91">
        <v>2321150</v>
      </c>
      <c r="T1088" s="92">
        <f>Ugovori_OPULJP3[[#This Row],[Bespovratna sredstva - Ukupno (EU+Nac) HRK
= Ukupna ugovorena vrijednost bespovratnih sredstava]]/7.5345</f>
        <v>308069.54675160925</v>
      </c>
      <c r="U1088" s="91">
        <v>0</v>
      </c>
      <c r="V1088" s="92">
        <f>Ugovori_OPULJP3[[#This Row],[Javni doprinos korisnika - HRK]]/7.5345</f>
        <v>0</v>
      </c>
      <c r="W1088" s="91">
        <v>0</v>
      </c>
      <c r="X1088" s="92">
        <f>Ugovori_OPULJP3[[#This Row],[Privatni doprinos korisnika - HRK]]/7.5345</f>
        <v>0</v>
      </c>
      <c r="Y1088" s="93">
        <v>2321150</v>
      </c>
      <c r="Z1088" s="94">
        <f>Ugovori_OPULJP3[[#This Row],[UKUPNI PRIHVATLJIVI IZDACI
TOTAL ELIGIBLE EXPENDITURE
= Bespovratna sredstva ukupno + doprinos korisnika
= Ukupni prihvatljivi troškovi
= Ukupna ugovorena vrijednost projekta HRK]]/7.5345</f>
        <v>308069.54675160925</v>
      </c>
      <c r="AA1088" s="66" t="s">
        <v>37</v>
      </c>
      <c r="AB1088" s="66" t="s">
        <v>34</v>
      </c>
      <c r="AC1088" s="65" t="s">
        <v>4225</v>
      </c>
      <c r="AD1088" s="65" t="s">
        <v>746</v>
      </c>
    </row>
    <row r="1089" spans="1:30" ht="51" customHeight="1" x14ac:dyDescent="0.2">
      <c r="A1089" s="70" t="s">
        <v>4226</v>
      </c>
      <c r="B1089" s="64" t="s">
        <v>742</v>
      </c>
      <c r="C1089" s="65" t="s">
        <v>743</v>
      </c>
      <c r="D1089" s="52" t="s">
        <v>3110</v>
      </c>
      <c r="E1089" s="66" t="s">
        <v>75</v>
      </c>
      <c r="F1089" s="71" t="s">
        <v>4227</v>
      </c>
      <c r="G1089" s="54" t="s">
        <v>1520</v>
      </c>
      <c r="H1089" s="68">
        <v>44208</v>
      </c>
      <c r="I1089" s="68">
        <v>44754</v>
      </c>
      <c r="J1089" s="57" t="str">
        <f>IF(Ugovori_OPULJP3[[#This Row],[DATUM ZAVRŠETKA OPERACIJE]]&gt;DATE(2024,12,31),"u provedbi","završen")</f>
        <v>završen</v>
      </c>
      <c r="K1089" s="67" t="s">
        <v>98</v>
      </c>
      <c r="L1089" s="67" t="s">
        <v>98</v>
      </c>
      <c r="M1089" s="58">
        <v>0.85</v>
      </c>
      <c r="N1089" s="58">
        <v>0.15</v>
      </c>
      <c r="O1089" s="91">
        <f>Ugovori_OPULJP3[[#This Row],[Bespovratna sredstva - Ukupno (EU+Nac) HRK
= Ukupna ugovorena vrijednost bespovratnih sredstava]]*Ugovori_OPULJP3[[#This Row],[EU STOPA SUFINANCIRANJA %
EU CO-FINANCING RATE %]]</f>
        <v>1182911</v>
      </c>
      <c r="P1089" s="92">
        <f>Ugovori_OPULJP3[[#This Row],[Bespovratna sredstva - EU dio - HRK]]/7.5345</f>
        <v>156999.2700245537</v>
      </c>
      <c r="Q1089" s="91">
        <f>Ugovori_OPULJP3[[#This Row],[Bespovratna sredstva - Ukupno (EU+Nac) HRK
= Ukupna ugovorena vrijednost bespovratnih sredstava]]*Ugovori_OPULJP3[[#This Row],[STOPA NACIONALNOG SUFINANCIRANJA %]]</f>
        <v>208749</v>
      </c>
      <c r="R1089" s="92">
        <f>Ugovori_OPULJP3[[#This Row],[Bespovratna sredstva - Nacionalni dio - HRK]]/7.5345</f>
        <v>27705.753533744773</v>
      </c>
      <c r="S1089" s="91">
        <v>1391660</v>
      </c>
      <c r="T1089" s="92">
        <f>Ugovori_OPULJP3[[#This Row],[Bespovratna sredstva - Ukupno (EU+Nac) HRK
= Ukupna ugovorena vrijednost bespovratnih sredstava]]/7.5345</f>
        <v>184705.02355829848</v>
      </c>
      <c r="U1089" s="91">
        <v>0</v>
      </c>
      <c r="V1089" s="92">
        <f>Ugovori_OPULJP3[[#This Row],[Javni doprinos korisnika - HRK]]/7.5345</f>
        <v>0</v>
      </c>
      <c r="W1089" s="91">
        <v>0</v>
      </c>
      <c r="X1089" s="92">
        <f>Ugovori_OPULJP3[[#This Row],[Privatni doprinos korisnika - HRK]]/7.5345</f>
        <v>0</v>
      </c>
      <c r="Y1089" s="93">
        <v>1391660</v>
      </c>
      <c r="Z1089" s="94">
        <f>Ugovori_OPULJP3[[#This Row],[UKUPNI PRIHVATLJIVI IZDACI
TOTAL ELIGIBLE EXPENDITURE
= Bespovratna sredstva ukupno + doprinos korisnika
= Ukupni prihvatljivi troškovi
= Ukupna ugovorena vrijednost projekta HRK]]/7.5345</f>
        <v>184705.02355829848</v>
      </c>
      <c r="AA1089" s="66" t="s">
        <v>37</v>
      </c>
      <c r="AB1089" s="66" t="s">
        <v>34</v>
      </c>
      <c r="AC1089" s="65" t="s">
        <v>4228</v>
      </c>
      <c r="AD1089" s="65" t="s">
        <v>746</v>
      </c>
    </row>
    <row r="1090" spans="1:30" ht="51" customHeight="1" x14ac:dyDescent="0.2">
      <c r="A1090" s="70" t="s">
        <v>4229</v>
      </c>
      <c r="B1090" s="64" t="s">
        <v>742</v>
      </c>
      <c r="C1090" s="65" t="s">
        <v>743</v>
      </c>
      <c r="D1090" s="52" t="s">
        <v>3110</v>
      </c>
      <c r="E1090" s="66" t="s">
        <v>75</v>
      </c>
      <c r="F1090" s="71" t="s">
        <v>4230</v>
      </c>
      <c r="G1090" s="54" t="s">
        <v>1548</v>
      </c>
      <c r="H1090" s="68">
        <v>44204</v>
      </c>
      <c r="I1090" s="68">
        <v>44659</v>
      </c>
      <c r="J1090" s="57" t="str">
        <f>IF(Ugovori_OPULJP3[[#This Row],[DATUM ZAVRŠETKA OPERACIJE]]&gt;DATE(2024,12,31),"u provedbi","završen")</f>
        <v>završen</v>
      </c>
      <c r="K1090" s="67" t="s">
        <v>98</v>
      </c>
      <c r="L1090" s="67" t="s">
        <v>98</v>
      </c>
      <c r="M1090" s="58">
        <v>0.85</v>
      </c>
      <c r="N1090" s="58">
        <v>0.15</v>
      </c>
      <c r="O1090" s="91">
        <f>Ugovori_OPULJP3[[#This Row],[Bespovratna sredstva - Ukupno (EU+Nac) HRK
= Ukupna ugovorena vrijednost bespovratnih sredstava]]*Ugovori_OPULJP3[[#This Row],[EU STOPA SUFINANCIRANJA %
EU CO-FINANCING RATE %]]</f>
        <v>1910800</v>
      </c>
      <c r="P1090" s="92">
        <f>Ugovori_OPULJP3[[#This Row],[Bespovratna sredstva - EU dio - HRK]]/7.5345</f>
        <v>253606.74231866744</v>
      </c>
      <c r="Q1090" s="91">
        <f>Ugovori_OPULJP3[[#This Row],[Bespovratna sredstva - Ukupno (EU+Nac) HRK
= Ukupna ugovorena vrijednost bespovratnih sredstava]]*Ugovori_OPULJP3[[#This Row],[STOPA NACIONALNOG SUFINANCIRANJA %]]</f>
        <v>337200</v>
      </c>
      <c r="R1090" s="92">
        <f>Ugovori_OPULJP3[[#This Row],[Bespovratna sredstva - Nacionalni dio - HRK]]/7.5345</f>
        <v>44754.130997411899</v>
      </c>
      <c r="S1090" s="91">
        <v>2248000</v>
      </c>
      <c r="T1090" s="92">
        <f>Ugovori_OPULJP3[[#This Row],[Bespovratna sredstva - Ukupno (EU+Nac) HRK
= Ukupna ugovorena vrijednost bespovratnih sredstava]]/7.5345</f>
        <v>298360.87331607938</v>
      </c>
      <c r="U1090" s="91">
        <v>0</v>
      </c>
      <c r="V1090" s="92">
        <f>Ugovori_OPULJP3[[#This Row],[Javni doprinos korisnika - HRK]]/7.5345</f>
        <v>0</v>
      </c>
      <c r="W1090" s="91">
        <v>0</v>
      </c>
      <c r="X1090" s="92">
        <f>Ugovori_OPULJP3[[#This Row],[Privatni doprinos korisnika - HRK]]/7.5345</f>
        <v>0</v>
      </c>
      <c r="Y1090" s="93">
        <v>2248000</v>
      </c>
      <c r="Z1090" s="94">
        <f>Ugovori_OPULJP3[[#This Row],[UKUPNI PRIHVATLJIVI IZDACI
TOTAL ELIGIBLE EXPENDITURE
= Bespovratna sredstva ukupno + doprinos korisnika
= Ukupni prihvatljivi troškovi
= Ukupna ugovorena vrijednost projekta HRK]]/7.5345</f>
        <v>298360.87331607938</v>
      </c>
      <c r="AA1090" s="66" t="s">
        <v>37</v>
      </c>
      <c r="AB1090" s="66" t="s">
        <v>34</v>
      </c>
      <c r="AC1090" s="65" t="s">
        <v>4231</v>
      </c>
      <c r="AD1090" s="65" t="s">
        <v>746</v>
      </c>
    </row>
    <row r="1091" spans="1:30" ht="51" customHeight="1" x14ac:dyDescent="0.2">
      <c r="A1091" s="70" t="s">
        <v>4232</v>
      </c>
      <c r="B1091" s="64" t="s">
        <v>742</v>
      </c>
      <c r="C1091" s="65" t="s">
        <v>743</v>
      </c>
      <c r="D1091" s="52" t="s">
        <v>3110</v>
      </c>
      <c r="E1091" s="66" t="s">
        <v>75</v>
      </c>
      <c r="F1091" s="71" t="s">
        <v>4233</v>
      </c>
      <c r="G1091" s="54" t="s">
        <v>1638</v>
      </c>
      <c r="H1091" s="68">
        <v>44251</v>
      </c>
      <c r="I1091" s="68">
        <v>44705</v>
      </c>
      <c r="J1091" s="57" t="str">
        <f>IF(Ugovori_OPULJP3[[#This Row],[DATUM ZAVRŠETKA OPERACIJE]]&gt;DATE(2024,12,31),"u provedbi","završen")</f>
        <v>završen</v>
      </c>
      <c r="K1091" s="67" t="s">
        <v>98</v>
      </c>
      <c r="L1091" s="67" t="s">
        <v>98</v>
      </c>
      <c r="M1091" s="58">
        <v>0.85</v>
      </c>
      <c r="N1091" s="58">
        <v>0.15</v>
      </c>
      <c r="O1091" s="59">
        <f>Ugovori_OPULJP3[[#This Row],[Bespovratna sredstva - Ukupno (EU+Nac) HRK
= Ukupna ugovorena vrijednost bespovratnih sredstava]]*Ugovori_OPULJP3[[#This Row],[EU STOPA SUFINANCIRANJA %
EU CO-FINANCING RATE %]]</f>
        <v>1220158</v>
      </c>
      <c r="P1091" s="60">
        <f>Ugovori_OPULJP3[[#This Row],[Bespovratna sredstva - EU dio - HRK]]/7.5345</f>
        <v>161942.79646957328</v>
      </c>
      <c r="Q1091" s="59">
        <f>Ugovori_OPULJP3[[#This Row],[Bespovratna sredstva - Ukupno (EU+Nac) HRK
= Ukupna ugovorena vrijednost bespovratnih sredstava]]*Ugovori_OPULJP3[[#This Row],[STOPA NACIONALNOG SUFINANCIRANJA %]]</f>
        <v>215322</v>
      </c>
      <c r="R1091" s="60">
        <f>Ugovori_OPULJP3[[#This Row],[Bespovratna sredstva - Nacionalni dio - HRK]]/7.5345</f>
        <v>28578.140553454108</v>
      </c>
      <c r="S1091" s="59">
        <v>1435480</v>
      </c>
      <c r="T1091" s="60">
        <f>Ugovori_OPULJP3[[#This Row],[Bespovratna sredstva - Ukupno (EU+Nac) HRK
= Ukupna ugovorena vrijednost bespovratnih sredstava]]/7.5345</f>
        <v>190520.93702302739</v>
      </c>
      <c r="U1091" s="59">
        <v>0</v>
      </c>
      <c r="V1091" s="60">
        <f>Ugovori_OPULJP3[[#This Row],[Javni doprinos korisnika - HRK]]/7.5345</f>
        <v>0</v>
      </c>
      <c r="W1091" s="59">
        <v>0</v>
      </c>
      <c r="X1091" s="60">
        <f>Ugovori_OPULJP3[[#This Row],[Privatni doprinos korisnika - HRK]]/7.5345</f>
        <v>0</v>
      </c>
      <c r="Y1091" s="61">
        <v>1435480</v>
      </c>
      <c r="Z1091" s="62">
        <f>Ugovori_OPULJP3[[#This Row],[UKUPNI PRIHVATLJIVI IZDACI
TOTAL ELIGIBLE EXPENDITURE
= Bespovratna sredstva ukupno + doprinos korisnika
= Ukupni prihvatljivi troškovi
= Ukupna ugovorena vrijednost projekta HRK]]/7.5345</f>
        <v>190520.93702302739</v>
      </c>
      <c r="AA1091" s="66" t="s">
        <v>37</v>
      </c>
      <c r="AB1091" s="66" t="s">
        <v>34</v>
      </c>
      <c r="AC1091" s="65" t="s">
        <v>4234</v>
      </c>
      <c r="AD1091" s="65" t="s">
        <v>746</v>
      </c>
    </row>
    <row r="1092" spans="1:30" ht="51" customHeight="1" x14ac:dyDescent="0.2">
      <c r="A1092" s="70" t="s">
        <v>4235</v>
      </c>
      <c r="B1092" s="64" t="s">
        <v>742</v>
      </c>
      <c r="C1092" s="65" t="s">
        <v>743</v>
      </c>
      <c r="D1092" s="52" t="s">
        <v>3110</v>
      </c>
      <c r="E1092" s="66" t="s">
        <v>75</v>
      </c>
      <c r="F1092" s="71" t="s">
        <v>1726</v>
      </c>
      <c r="G1092" s="54" t="s">
        <v>1727</v>
      </c>
      <c r="H1092" s="68">
        <v>44252</v>
      </c>
      <c r="I1092" s="68">
        <v>44706</v>
      </c>
      <c r="J1092" s="57" t="str">
        <f>IF(Ugovori_OPULJP3[[#This Row],[DATUM ZAVRŠETKA OPERACIJE]]&gt;DATE(2024,12,31),"u provedbi","završen")</f>
        <v>završen</v>
      </c>
      <c r="K1092" s="67" t="s">
        <v>337</v>
      </c>
      <c r="L1092" s="67" t="s">
        <v>337</v>
      </c>
      <c r="M1092" s="58">
        <v>0.85</v>
      </c>
      <c r="N1092" s="58">
        <v>0.15</v>
      </c>
      <c r="O1092" s="59">
        <f>Ugovori_OPULJP3[[#This Row],[Bespovratna sredstva - Ukupno (EU+Nac) HRK
= Ukupna ugovorena vrijednost bespovratnih sredstava]]*Ugovori_OPULJP3[[#This Row],[EU STOPA SUFINANCIRANJA %
EU CO-FINANCING RATE %]]</f>
        <v>3157443.15</v>
      </c>
      <c r="P1092" s="60">
        <f>Ugovori_OPULJP3[[#This Row],[Bespovratna sredstva - EU dio - HRK]]/7.5345</f>
        <v>419064.72227752337</v>
      </c>
      <c r="Q1092" s="59">
        <f>Ugovori_OPULJP3[[#This Row],[Bespovratna sredstva - Ukupno (EU+Nac) HRK
= Ukupna ugovorena vrijednost bespovratnih sredstava]]*Ugovori_OPULJP3[[#This Row],[STOPA NACIONALNOG SUFINANCIRANJA %]]</f>
        <v>557195.85</v>
      </c>
      <c r="R1092" s="60">
        <f>Ugovori_OPULJP3[[#This Row],[Bespovratna sredstva - Nacionalni dio - HRK]]/7.5345</f>
        <v>73952.598048974716</v>
      </c>
      <c r="S1092" s="59">
        <v>3714639</v>
      </c>
      <c r="T1092" s="60">
        <f>Ugovori_OPULJP3[[#This Row],[Bespovratna sredstva - Ukupno (EU+Nac) HRK
= Ukupna ugovorena vrijednost bespovratnih sredstava]]/7.5345</f>
        <v>493017.32032649807</v>
      </c>
      <c r="U1092" s="59">
        <v>0</v>
      </c>
      <c r="V1092" s="60">
        <f>Ugovori_OPULJP3[[#This Row],[Javni doprinos korisnika - HRK]]/7.5345</f>
        <v>0</v>
      </c>
      <c r="W1092" s="59">
        <v>0</v>
      </c>
      <c r="X1092" s="60">
        <f>Ugovori_OPULJP3[[#This Row],[Privatni doprinos korisnika - HRK]]/7.5345</f>
        <v>0</v>
      </c>
      <c r="Y1092" s="61">
        <v>3714639</v>
      </c>
      <c r="Z1092" s="62">
        <f>Ugovori_OPULJP3[[#This Row],[UKUPNI PRIHVATLJIVI IZDACI
TOTAL ELIGIBLE EXPENDITURE
= Bespovratna sredstva ukupno + doprinos korisnika
= Ukupni prihvatljivi troškovi
= Ukupna ugovorena vrijednost projekta HRK]]/7.5345</f>
        <v>493017.32032649807</v>
      </c>
      <c r="AA1092" s="66" t="s">
        <v>37</v>
      </c>
      <c r="AB1092" s="66" t="s">
        <v>34</v>
      </c>
      <c r="AC1092" s="65" t="s">
        <v>4236</v>
      </c>
      <c r="AD1092" s="65" t="s">
        <v>746</v>
      </c>
    </row>
    <row r="1093" spans="1:30" ht="51" customHeight="1" x14ac:dyDescent="0.2">
      <c r="A1093" s="70" t="s">
        <v>4237</v>
      </c>
      <c r="B1093" s="64" t="s">
        <v>742</v>
      </c>
      <c r="C1093" s="65" t="s">
        <v>743</v>
      </c>
      <c r="D1093" s="52" t="s">
        <v>3110</v>
      </c>
      <c r="E1093" s="66" t="s">
        <v>75</v>
      </c>
      <c r="F1093" s="71" t="s">
        <v>4238</v>
      </c>
      <c r="G1093" s="71" t="s">
        <v>1731</v>
      </c>
      <c r="H1093" s="68">
        <v>44251</v>
      </c>
      <c r="I1093" s="68">
        <v>44705</v>
      </c>
      <c r="J1093" s="57" t="str">
        <f>IF(Ugovori_OPULJP3[[#This Row],[DATUM ZAVRŠETKA OPERACIJE]]&gt;DATE(2024,12,31),"u provedbi","završen")</f>
        <v>završen</v>
      </c>
      <c r="K1093" s="67" t="s">
        <v>248</v>
      </c>
      <c r="L1093" s="67" t="s">
        <v>248</v>
      </c>
      <c r="M1093" s="58">
        <v>0.85</v>
      </c>
      <c r="N1093" s="58">
        <v>0.15</v>
      </c>
      <c r="O1093" s="59">
        <f>Ugovori_OPULJP3[[#This Row],[Bespovratna sredstva - Ukupno (EU+Nac) HRK
= Ukupna ugovorena vrijednost bespovratnih sredstava]]*Ugovori_OPULJP3[[#This Row],[EU STOPA SUFINANCIRANJA %
EU CO-FINANCING RATE %]]</f>
        <v>1180896.5</v>
      </c>
      <c r="P1093" s="60">
        <f>Ugovori_OPULJP3[[#This Row],[Bespovratna sredstva - EU dio - HRK]]/7.5345</f>
        <v>156731.89992700244</v>
      </c>
      <c r="Q1093" s="59">
        <f>Ugovori_OPULJP3[[#This Row],[Bespovratna sredstva - Ukupno (EU+Nac) HRK
= Ukupna ugovorena vrijednost bespovratnih sredstava]]*Ugovori_OPULJP3[[#This Row],[STOPA NACIONALNOG SUFINANCIRANJA %]]</f>
        <v>208393.5</v>
      </c>
      <c r="R1093" s="60">
        <f>Ugovori_OPULJP3[[#This Row],[Bespovratna sredstva - Nacionalni dio - HRK]]/7.5345</f>
        <v>27658.570575353373</v>
      </c>
      <c r="S1093" s="59">
        <v>1389290</v>
      </c>
      <c r="T1093" s="60">
        <f>Ugovori_OPULJP3[[#This Row],[Bespovratna sredstva - Ukupno (EU+Nac) HRK
= Ukupna ugovorena vrijednost bespovratnih sredstava]]/7.5345</f>
        <v>184390.47050235581</v>
      </c>
      <c r="U1093" s="59">
        <v>0</v>
      </c>
      <c r="V1093" s="60">
        <f>Ugovori_OPULJP3[[#This Row],[Javni doprinos korisnika - HRK]]/7.5345</f>
        <v>0</v>
      </c>
      <c r="W1093" s="59">
        <v>0</v>
      </c>
      <c r="X1093" s="60">
        <f>Ugovori_OPULJP3[[#This Row],[Privatni doprinos korisnika - HRK]]/7.5345</f>
        <v>0</v>
      </c>
      <c r="Y1093" s="61">
        <v>1389290</v>
      </c>
      <c r="Z1093" s="62">
        <f>Ugovori_OPULJP3[[#This Row],[UKUPNI PRIHVATLJIVI IZDACI
TOTAL ELIGIBLE EXPENDITURE
= Bespovratna sredstva ukupno + doprinos korisnika
= Ukupni prihvatljivi troškovi
= Ukupna ugovorena vrijednost projekta HRK]]/7.5345</f>
        <v>184390.47050235581</v>
      </c>
      <c r="AA1093" s="66" t="s">
        <v>37</v>
      </c>
      <c r="AB1093" s="66" t="s">
        <v>34</v>
      </c>
      <c r="AC1093" s="65" t="s">
        <v>4239</v>
      </c>
      <c r="AD1093" s="65" t="s">
        <v>746</v>
      </c>
    </row>
    <row r="1094" spans="1:30" ht="51" customHeight="1" x14ac:dyDescent="0.2">
      <c r="A1094" s="70" t="s">
        <v>4240</v>
      </c>
      <c r="B1094" s="64" t="s">
        <v>742</v>
      </c>
      <c r="C1094" s="65" t="s">
        <v>743</v>
      </c>
      <c r="D1094" s="52" t="s">
        <v>3110</v>
      </c>
      <c r="E1094" s="66" t="s">
        <v>75</v>
      </c>
      <c r="F1094" s="71" t="s">
        <v>4241</v>
      </c>
      <c r="G1094" s="71" t="s">
        <v>1712</v>
      </c>
      <c r="H1094" s="68">
        <v>44245</v>
      </c>
      <c r="I1094" s="68">
        <v>44791</v>
      </c>
      <c r="J1094" s="57" t="str">
        <f>IF(Ugovori_OPULJP3[[#This Row],[DATUM ZAVRŠETKA OPERACIJE]]&gt;DATE(2024,12,31),"u provedbi","završen")</f>
        <v>završen</v>
      </c>
      <c r="K1094" s="67" t="s">
        <v>185</v>
      </c>
      <c r="L1094" s="67" t="s">
        <v>185</v>
      </c>
      <c r="M1094" s="58">
        <v>0.85</v>
      </c>
      <c r="N1094" s="58">
        <v>0.15</v>
      </c>
      <c r="O1094" s="59">
        <f>Ugovori_OPULJP3[[#This Row],[Bespovratna sredstva - Ukupno (EU+Nac) HRK
= Ukupna ugovorena vrijednost bespovratnih sredstava]]*Ugovori_OPULJP3[[#This Row],[EU STOPA SUFINANCIRANJA %
EU CO-FINANCING RATE %]]</f>
        <v>2318910.5</v>
      </c>
      <c r="P1094" s="60">
        <f>Ugovori_OPULJP3[[#This Row],[Bespovratna sredstva - EU dio - HRK]]/7.5345</f>
        <v>307772.31402216468</v>
      </c>
      <c r="Q1094" s="59">
        <f>Ugovori_OPULJP3[[#This Row],[Bespovratna sredstva - Ukupno (EU+Nac) HRK
= Ukupna ugovorena vrijednost bespovratnih sredstava]]*Ugovori_OPULJP3[[#This Row],[STOPA NACIONALNOG SUFINANCIRANJA %]]</f>
        <v>409219.5</v>
      </c>
      <c r="R1094" s="60">
        <f>Ugovori_OPULJP3[[#This Row],[Bespovratna sredstva - Nacionalni dio - HRK]]/7.5345</f>
        <v>54312.761298029065</v>
      </c>
      <c r="S1094" s="59">
        <v>2728130</v>
      </c>
      <c r="T1094" s="60">
        <f>Ugovori_OPULJP3[[#This Row],[Bespovratna sredstva - Ukupno (EU+Nac) HRK
= Ukupna ugovorena vrijednost bespovratnih sredstava]]/7.5345</f>
        <v>362085.07532019378</v>
      </c>
      <c r="U1094" s="59">
        <v>0</v>
      </c>
      <c r="V1094" s="60">
        <f>Ugovori_OPULJP3[[#This Row],[Javni doprinos korisnika - HRK]]/7.5345</f>
        <v>0</v>
      </c>
      <c r="W1094" s="59">
        <v>0</v>
      </c>
      <c r="X1094" s="60">
        <f>Ugovori_OPULJP3[[#This Row],[Privatni doprinos korisnika - HRK]]/7.5345</f>
        <v>0</v>
      </c>
      <c r="Y1094" s="61">
        <v>2728130</v>
      </c>
      <c r="Z1094" s="62">
        <f>Ugovori_OPULJP3[[#This Row],[UKUPNI PRIHVATLJIVI IZDACI
TOTAL ELIGIBLE EXPENDITURE
= Bespovratna sredstva ukupno + doprinos korisnika
= Ukupni prihvatljivi troškovi
= Ukupna ugovorena vrijednost projekta HRK]]/7.5345</f>
        <v>362085.07532019378</v>
      </c>
      <c r="AA1094" s="66" t="s">
        <v>37</v>
      </c>
      <c r="AB1094" s="66" t="s">
        <v>34</v>
      </c>
      <c r="AC1094" s="65" t="s">
        <v>4242</v>
      </c>
      <c r="AD1094" s="65" t="s">
        <v>746</v>
      </c>
    </row>
    <row r="1095" spans="1:30" ht="38.25" customHeight="1" x14ac:dyDescent="0.2">
      <c r="A1095" s="70" t="s">
        <v>4243</v>
      </c>
      <c r="B1095" s="64" t="s">
        <v>742</v>
      </c>
      <c r="C1095" s="65" t="s">
        <v>743</v>
      </c>
      <c r="D1095" s="52" t="s">
        <v>3110</v>
      </c>
      <c r="E1095" s="66" t="s">
        <v>75</v>
      </c>
      <c r="F1095" s="71" t="s">
        <v>4244</v>
      </c>
      <c r="G1095" s="54" t="s">
        <v>2107</v>
      </c>
      <c r="H1095" s="68">
        <v>44247</v>
      </c>
      <c r="I1095" s="68">
        <v>44671</v>
      </c>
      <c r="J1095" s="57" t="str">
        <f>IF(Ugovori_OPULJP3[[#This Row],[DATUM ZAVRŠETKA OPERACIJE]]&gt;DATE(2024,12,31),"u provedbi","završen")</f>
        <v>završen</v>
      </c>
      <c r="K1095" s="67" t="s">
        <v>98</v>
      </c>
      <c r="L1095" s="67" t="s">
        <v>98</v>
      </c>
      <c r="M1095" s="58">
        <v>0.85</v>
      </c>
      <c r="N1095" s="58">
        <v>0.15</v>
      </c>
      <c r="O1095" s="59">
        <f>Ugovori_OPULJP3[[#This Row],[Bespovratna sredstva - Ukupno (EU+Nac) HRK
= Ukupna ugovorena vrijednost bespovratnih sredstava]]*Ugovori_OPULJP3[[#This Row],[EU STOPA SUFINANCIRANJA %
EU CO-FINANCING RATE %]]</f>
        <v>4250000</v>
      </c>
      <c r="P1095" s="60">
        <f>Ugovori_OPULJP3[[#This Row],[Bespovratna sredstva - EU dio - HRK]]/7.5345</f>
        <v>564071.93576216069</v>
      </c>
      <c r="Q1095" s="59">
        <f>Ugovori_OPULJP3[[#This Row],[Bespovratna sredstva - Ukupno (EU+Nac) HRK
= Ukupna ugovorena vrijednost bespovratnih sredstava]]*Ugovori_OPULJP3[[#This Row],[STOPA NACIONALNOG SUFINANCIRANJA %]]</f>
        <v>750000</v>
      </c>
      <c r="R1095" s="60">
        <f>Ugovori_OPULJP3[[#This Row],[Bespovratna sredstva - Nacionalni dio - HRK]]/7.5345</f>
        <v>99542.106310969539</v>
      </c>
      <c r="S1095" s="59">
        <v>5000000</v>
      </c>
      <c r="T1095" s="60">
        <f>Ugovori_OPULJP3[[#This Row],[Bespovratna sredstva - Ukupno (EU+Nac) HRK
= Ukupna ugovorena vrijednost bespovratnih sredstava]]/7.5345</f>
        <v>663614.04207313026</v>
      </c>
      <c r="U1095" s="59">
        <v>0</v>
      </c>
      <c r="V1095" s="60">
        <f>Ugovori_OPULJP3[[#This Row],[Javni doprinos korisnika - HRK]]/7.5345</f>
        <v>0</v>
      </c>
      <c r="W1095" s="59">
        <v>0</v>
      </c>
      <c r="X1095" s="60">
        <f>Ugovori_OPULJP3[[#This Row],[Privatni doprinos korisnika - HRK]]/7.5345</f>
        <v>0</v>
      </c>
      <c r="Y1095" s="61">
        <v>5000000</v>
      </c>
      <c r="Z1095" s="62">
        <f>Ugovori_OPULJP3[[#This Row],[UKUPNI PRIHVATLJIVI IZDACI
TOTAL ELIGIBLE EXPENDITURE
= Bespovratna sredstva ukupno + doprinos korisnika
= Ukupni prihvatljivi troškovi
= Ukupna ugovorena vrijednost projekta HRK]]/7.5345</f>
        <v>663614.04207313026</v>
      </c>
      <c r="AA1095" s="66" t="s">
        <v>37</v>
      </c>
      <c r="AB1095" s="66" t="s">
        <v>34</v>
      </c>
      <c r="AC1095" s="65" t="s">
        <v>4245</v>
      </c>
      <c r="AD1095" s="65" t="s">
        <v>746</v>
      </c>
    </row>
    <row r="1096" spans="1:30" ht="38.25" customHeight="1" x14ac:dyDescent="0.2">
      <c r="A1096" s="70" t="s">
        <v>4246</v>
      </c>
      <c r="B1096" s="64" t="s">
        <v>742</v>
      </c>
      <c r="C1096" s="65" t="s">
        <v>743</v>
      </c>
      <c r="D1096" s="52" t="s">
        <v>3110</v>
      </c>
      <c r="E1096" s="66" t="s">
        <v>75</v>
      </c>
      <c r="F1096" s="71" t="s">
        <v>4247</v>
      </c>
      <c r="G1096" s="71" t="s">
        <v>1588</v>
      </c>
      <c r="H1096" s="68">
        <v>44256</v>
      </c>
      <c r="I1096" s="68">
        <v>44805</v>
      </c>
      <c r="J1096" s="57" t="str">
        <f>IF(Ugovori_OPULJP3[[#This Row],[DATUM ZAVRŠETKA OPERACIJE]]&gt;DATE(2024,12,31),"u provedbi","završen")</f>
        <v>završen</v>
      </c>
      <c r="K1096" s="67" t="s">
        <v>98</v>
      </c>
      <c r="L1096" s="67" t="s">
        <v>98</v>
      </c>
      <c r="M1096" s="58">
        <v>0.85</v>
      </c>
      <c r="N1096" s="58">
        <v>0.15</v>
      </c>
      <c r="O1096" s="59">
        <f>Ugovori_OPULJP3[[#This Row],[Bespovratna sredstva - Ukupno (EU+Nac) HRK
= Ukupna ugovorena vrijednost bespovratnih sredstava]]*Ugovori_OPULJP3[[#This Row],[EU STOPA SUFINANCIRANJA %
EU CO-FINANCING RATE %]]</f>
        <v>1578195</v>
      </c>
      <c r="P1096" s="60">
        <f>Ugovori_OPULJP3[[#This Row],[Bespovratna sredstva - EU dio - HRK]]/7.5345</f>
        <v>209462.47262592075</v>
      </c>
      <c r="Q1096" s="59">
        <f>Ugovori_OPULJP3[[#This Row],[Bespovratna sredstva - Ukupno (EU+Nac) HRK
= Ukupna ugovorena vrijednost bespovratnih sredstava]]*Ugovori_OPULJP3[[#This Row],[STOPA NACIONALNOG SUFINANCIRANJA %]]</f>
        <v>278505</v>
      </c>
      <c r="R1096" s="60">
        <f>Ugovori_OPULJP3[[#This Row],[Bespovratna sredstva - Nacionalni dio - HRK]]/7.5345</f>
        <v>36963.965757515427</v>
      </c>
      <c r="S1096" s="59">
        <v>1856700</v>
      </c>
      <c r="T1096" s="60">
        <f>Ugovori_OPULJP3[[#This Row],[Bespovratna sredstva - Ukupno (EU+Nac) HRK
= Ukupna ugovorena vrijednost bespovratnih sredstava]]/7.5345</f>
        <v>246426.43838343618</v>
      </c>
      <c r="U1096" s="59">
        <v>0</v>
      </c>
      <c r="V1096" s="60">
        <f>Ugovori_OPULJP3[[#This Row],[Javni doprinos korisnika - HRK]]/7.5345</f>
        <v>0</v>
      </c>
      <c r="W1096" s="59">
        <v>0</v>
      </c>
      <c r="X1096" s="60">
        <f>Ugovori_OPULJP3[[#This Row],[Privatni doprinos korisnika - HRK]]/7.5345</f>
        <v>0</v>
      </c>
      <c r="Y1096" s="61">
        <v>1856700</v>
      </c>
      <c r="Z1096" s="62">
        <f>Ugovori_OPULJP3[[#This Row],[UKUPNI PRIHVATLJIVI IZDACI
TOTAL ELIGIBLE EXPENDITURE
= Bespovratna sredstva ukupno + doprinos korisnika
= Ukupni prihvatljivi troškovi
= Ukupna ugovorena vrijednost projekta HRK]]/7.5345</f>
        <v>246426.43838343618</v>
      </c>
      <c r="AA1096" s="66" t="s">
        <v>37</v>
      </c>
      <c r="AB1096" s="66" t="s">
        <v>34</v>
      </c>
      <c r="AC1096" s="65" t="s">
        <v>4248</v>
      </c>
      <c r="AD1096" s="65" t="s">
        <v>746</v>
      </c>
    </row>
    <row r="1097" spans="1:30" ht="51" customHeight="1" x14ac:dyDescent="0.2">
      <c r="A1097" s="70" t="s">
        <v>4249</v>
      </c>
      <c r="B1097" s="64" t="s">
        <v>742</v>
      </c>
      <c r="C1097" s="65" t="s">
        <v>743</v>
      </c>
      <c r="D1097" s="52" t="s">
        <v>3110</v>
      </c>
      <c r="E1097" s="66" t="s">
        <v>75</v>
      </c>
      <c r="F1097" s="71" t="s">
        <v>4250</v>
      </c>
      <c r="G1097" s="71" t="s">
        <v>1634</v>
      </c>
      <c r="H1097" s="68">
        <v>44249</v>
      </c>
      <c r="I1097" s="68">
        <v>44703</v>
      </c>
      <c r="J1097" s="57" t="str">
        <f>IF(Ugovori_OPULJP3[[#This Row],[DATUM ZAVRŠETKA OPERACIJE]]&gt;DATE(2024,12,31),"u provedbi","završen")</f>
        <v>završen</v>
      </c>
      <c r="K1097" s="67" t="s">
        <v>98</v>
      </c>
      <c r="L1097" s="67" t="s">
        <v>98</v>
      </c>
      <c r="M1097" s="58">
        <v>0.85</v>
      </c>
      <c r="N1097" s="58">
        <v>0.15</v>
      </c>
      <c r="O1097" s="59">
        <f>Ugovori_OPULJP3[[#This Row],[Bespovratna sredstva - Ukupno (EU+Nac) HRK
= Ukupna ugovorena vrijednost bespovratnih sredstava]]*Ugovori_OPULJP3[[#This Row],[EU STOPA SUFINANCIRANJA %
EU CO-FINANCING RATE %]]</f>
        <v>988679.2</v>
      </c>
      <c r="P1097" s="60">
        <f>Ugovori_OPULJP3[[#This Row],[Bespovratna sredstva - EU dio - HRK]]/7.5345</f>
        <v>131220.28004512575</v>
      </c>
      <c r="Q1097" s="59">
        <f>Ugovori_OPULJP3[[#This Row],[Bespovratna sredstva - Ukupno (EU+Nac) HRK
= Ukupna ugovorena vrijednost bespovratnih sredstava]]*Ugovori_OPULJP3[[#This Row],[STOPA NACIONALNOG SUFINANCIRANJA %]]</f>
        <v>174472.8</v>
      </c>
      <c r="R1097" s="60">
        <f>Ugovori_OPULJP3[[#This Row],[Bespovratna sredstva - Nacionalni dio - HRK]]/7.5345</f>
        <v>23156.520007963365</v>
      </c>
      <c r="S1097" s="59">
        <v>1163152</v>
      </c>
      <c r="T1097" s="60">
        <f>Ugovori_OPULJP3[[#This Row],[Bespovratna sredstva - Ukupno (EU+Nac) HRK
= Ukupna ugovorena vrijednost bespovratnih sredstava]]/7.5345</f>
        <v>154376.8000530891</v>
      </c>
      <c r="U1097" s="59">
        <v>0</v>
      </c>
      <c r="V1097" s="60">
        <f>Ugovori_OPULJP3[[#This Row],[Javni doprinos korisnika - HRK]]/7.5345</f>
        <v>0</v>
      </c>
      <c r="W1097" s="59">
        <v>0</v>
      </c>
      <c r="X1097" s="60">
        <f>Ugovori_OPULJP3[[#This Row],[Privatni doprinos korisnika - HRK]]/7.5345</f>
        <v>0</v>
      </c>
      <c r="Y1097" s="61">
        <v>1163152</v>
      </c>
      <c r="Z1097" s="62">
        <f>Ugovori_OPULJP3[[#This Row],[UKUPNI PRIHVATLJIVI IZDACI
TOTAL ELIGIBLE EXPENDITURE
= Bespovratna sredstva ukupno + doprinos korisnika
= Ukupni prihvatljivi troškovi
= Ukupna ugovorena vrijednost projekta HRK]]/7.5345</f>
        <v>154376.8000530891</v>
      </c>
      <c r="AA1097" s="66" t="s">
        <v>37</v>
      </c>
      <c r="AB1097" s="66" t="s">
        <v>34</v>
      </c>
      <c r="AC1097" s="65" t="s">
        <v>4251</v>
      </c>
      <c r="AD1097" s="65" t="s">
        <v>746</v>
      </c>
    </row>
    <row r="1098" spans="1:30" ht="38.25" customHeight="1" x14ac:dyDescent="0.2">
      <c r="A1098" s="70" t="s">
        <v>4252</v>
      </c>
      <c r="B1098" s="64" t="s">
        <v>742</v>
      </c>
      <c r="C1098" s="52" t="s">
        <v>743</v>
      </c>
      <c r="D1098" s="52" t="s">
        <v>3110</v>
      </c>
      <c r="E1098" s="66" t="s">
        <v>75</v>
      </c>
      <c r="F1098" s="71" t="s">
        <v>4253</v>
      </c>
      <c r="G1098" s="54" t="s">
        <v>4254</v>
      </c>
      <c r="H1098" s="68">
        <v>44245</v>
      </c>
      <c r="I1098" s="68">
        <v>44791</v>
      </c>
      <c r="J1098" s="57" t="str">
        <f>IF(Ugovori_OPULJP3[[#This Row],[DATUM ZAVRŠETKA OPERACIJE]]&gt;DATE(2024,12,31),"u provedbi","završen")</f>
        <v>završen</v>
      </c>
      <c r="K1098" s="67" t="s">
        <v>332</v>
      </c>
      <c r="L1098" s="67" t="s">
        <v>332</v>
      </c>
      <c r="M1098" s="58">
        <v>0.85</v>
      </c>
      <c r="N1098" s="58">
        <v>0.15</v>
      </c>
      <c r="O1098" s="59">
        <f>Ugovori_OPULJP3[[#This Row],[Bespovratna sredstva - Ukupno (EU+Nac) HRK
= Ukupna ugovorena vrijednost bespovratnih sredstava]]*Ugovori_OPULJP3[[#This Row],[EU STOPA SUFINANCIRANJA %
EU CO-FINANCING RATE %]]</f>
        <v>1578705</v>
      </c>
      <c r="P1098" s="60">
        <f>Ugovori_OPULJP3[[#This Row],[Bespovratna sredstva - EU dio - HRK]]/7.5345</f>
        <v>209530.1612582122</v>
      </c>
      <c r="Q1098" s="59">
        <f>Ugovori_OPULJP3[[#This Row],[Bespovratna sredstva - Ukupno (EU+Nac) HRK
= Ukupna ugovorena vrijednost bespovratnih sredstava]]*Ugovori_OPULJP3[[#This Row],[STOPA NACIONALNOG SUFINANCIRANJA %]]</f>
        <v>278595</v>
      </c>
      <c r="R1098" s="60">
        <f>Ugovori_OPULJP3[[#This Row],[Bespovratna sredstva - Nacionalni dio - HRK]]/7.5345</f>
        <v>36975.91081027274</v>
      </c>
      <c r="S1098" s="59">
        <v>1857300</v>
      </c>
      <c r="T1098" s="60">
        <f>Ugovori_OPULJP3[[#This Row],[Bespovratna sredstva - Ukupno (EU+Nac) HRK
= Ukupna ugovorena vrijednost bespovratnih sredstava]]/7.5345</f>
        <v>246506.07206848497</v>
      </c>
      <c r="U1098" s="59">
        <v>0</v>
      </c>
      <c r="V1098" s="60">
        <f>Ugovori_OPULJP3[[#This Row],[Javni doprinos korisnika - HRK]]/7.5345</f>
        <v>0</v>
      </c>
      <c r="W1098" s="59">
        <v>0</v>
      </c>
      <c r="X1098" s="60">
        <f>Ugovori_OPULJP3[[#This Row],[Privatni doprinos korisnika - HRK]]/7.5345</f>
        <v>0</v>
      </c>
      <c r="Y1098" s="61">
        <v>1857300</v>
      </c>
      <c r="Z1098" s="62">
        <f>Ugovori_OPULJP3[[#This Row],[UKUPNI PRIHVATLJIVI IZDACI
TOTAL ELIGIBLE EXPENDITURE
= Bespovratna sredstva ukupno + doprinos korisnika
= Ukupni prihvatljivi troškovi
= Ukupna ugovorena vrijednost projekta HRK]]/7.5345</f>
        <v>246506.07206848497</v>
      </c>
      <c r="AA1098" s="66" t="s">
        <v>37</v>
      </c>
      <c r="AB1098" s="66" t="s">
        <v>34</v>
      </c>
      <c r="AC1098" s="65" t="s">
        <v>4255</v>
      </c>
      <c r="AD1098" s="65" t="s">
        <v>746</v>
      </c>
    </row>
    <row r="1099" spans="1:30" ht="38.25" customHeight="1" x14ac:dyDescent="0.2">
      <c r="A1099" s="70" t="s">
        <v>4256</v>
      </c>
      <c r="B1099" s="64" t="s">
        <v>742</v>
      </c>
      <c r="C1099" s="65" t="s">
        <v>743</v>
      </c>
      <c r="D1099" s="52" t="s">
        <v>3110</v>
      </c>
      <c r="E1099" s="66" t="s">
        <v>75</v>
      </c>
      <c r="F1099" s="71" t="s">
        <v>4257</v>
      </c>
      <c r="G1099" s="71" t="s">
        <v>1778</v>
      </c>
      <c r="H1099" s="68">
        <v>44249</v>
      </c>
      <c r="I1099" s="68">
        <v>44734</v>
      </c>
      <c r="J1099" s="57" t="str">
        <f>IF(Ugovori_OPULJP3[[#This Row],[DATUM ZAVRŠETKA OPERACIJE]]&gt;DATE(2024,12,31),"u provedbi","završen")</f>
        <v>završen</v>
      </c>
      <c r="K1099" s="67" t="s">
        <v>93</v>
      </c>
      <c r="L1099" s="67" t="s">
        <v>93</v>
      </c>
      <c r="M1099" s="58">
        <v>0.85</v>
      </c>
      <c r="N1099" s="58">
        <v>0.15</v>
      </c>
      <c r="O1099" s="59">
        <f>Ugovori_OPULJP3[[#This Row],[Bespovratna sredstva - Ukupno (EU+Nac) HRK
= Ukupna ugovorena vrijednost bespovratnih sredstava]]*Ugovori_OPULJP3[[#This Row],[EU STOPA SUFINANCIRANJA %
EU CO-FINANCING RATE %]]</f>
        <v>4248780.25</v>
      </c>
      <c r="P1099" s="60">
        <f>Ugovori_OPULJP3[[#This Row],[Bespovratna sredstva - EU dio - HRK]]/7.5345</f>
        <v>563910.04711659695</v>
      </c>
      <c r="Q1099" s="59">
        <f>Ugovori_OPULJP3[[#This Row],[Bespovratna sredstva - Ukupno (EU+Nac) HRK
= Ukupna ugovorena vrijednost bespovratnih sredstava]]*Ugovori_OPULJP3[[#This Row],[STOPA NACIONALNOG SUFINANCIRANJA %]]</f>
        <v>749784.75</v>
      </c>
      <c r="R1099" s="60">
        <f>Ugovori_OPULJP3[[#This Row],[Bespovratna sredstva - Nacionalni dio - HRK]]/7.5345</f>
        <v>99513.537726458293</v>
      </c>
      <c r="S1099" s="59">
        <v>4998565</v>
      </c>
      <c r="T1099" s="60">
        <f>Ugovori_OPULJP3[[#This Row],[Bespovratna sredstva - Ukupno (EU+Nac) HRK
= Ukupna ugovorena vrijednost bespovratnih sredstava]]/7.5345</f>
        <v>663423.58484305523</v>
      </c>
      <c r="U1099" s="59">
        <v>0</v>
      </c>
      <c r="V1099" s="60">
        <f>Ugovori_OPULJP3[[#This Row],[Javni doprinos korisnika - HRK]]/7.5345</f>
        <v>0</v>
      </c>
      <c r="W1099" s="59">
        <v>0</v>
      </c>
      <c r="X1099" s="60">
        <f>Ugovori_OPULJP3[[#This Row],[Privatni doprinos korisnika - HRK]]/7.5345</f>
        <v>0</v>
      </c>
      <c r="Y1099" s="61">
        <v>4998565</v>
      </c>
      <c r="Z1099" s="62">
        <f>Ugovori_OPULJP3[[#This Row],[UKUPNI PRIHVATLJIVI IZDACI
TOTAL ELIGIBLE EXPENDITURE
= Bespovratna sredstva ukupno + doprinos korisnika
= Ukupni prihvatljivi troškovi
= Ukupna ugovorena vrijednost projekta HRK]]/7.5345</f>
        <v>663423.58484305523</v>
      </c>
      <c r="AA1099" s="66" t="s">
        <v>37</v>
      </c>
      <c r="AB1099" s="66" t="s">
        <v>34</v>
      </c>
      <c r="AC1099" s="65" t="s">
        <v>4258</v>
      </c>
      <c r="AD1099" s="65" t="s">
        <v>746</v>
      </c>
    </row>
    <row r="1100" spans="1:30" ht="51" customHeight="1" x14ac:dyDescent="0.2">
      <c r="A1100" s="70" t="s">
        <v>4259</v>
      </c>
      <c r="B1100" s="64" t="s">
        <v>742</v>
      </c>
      <c r="C1100" s="65" t="s">
        <v>743</v>
      </c>
      <c r="D1100" s="52" t="s">
        <v>3110</v>
      </c>
      <c r="E1100" s="66" t="s">
        <v>75</v>
      </c>
      <c r="F1100" s="71" t="s">
        <v>4260</v>
      </c>
      <c r="G1100" s="71" t="s">
        <v>1716</v>
      </c>
      <c r="H1100" s="68">
        <v>44250</v>
      </c>
      <c r="I1100" s="68">
        <v>44796</v>
      </c>
      <c r="J1100" s="57" t="str">
        <f>IF(Ugovori_OPULJP3[[#This Row],[DATUM ZAVRŠETKA OPERACIJE]]&gt;DATE(2024,12,31),"u provedbi","završen")</f>
        <v>završen</v>
      </c>
      <c r="K1100" s="67" t="s">
        <v>593</v>
      </c>
      <c r="L1100" s="67" t="s">
        <v>593</v>
      </c>
      <c r="M1100" s="58">
        <v>0.85</v>
      </c>
      <c r="N1100" s="58">
        <v>0.15</v>
      </c>
      <c r="O1100" s="59">
        <f>Ugovori_OPULJP3[[#This Row],[Bespovratna sredstva - Ukupno (EU+Nac) HRK
= Ukupna ugovorena vrijednost bespovratnih sredstava]]*Ugovori_OPULJP3[[#This Row],[EU STOPA SUFINANCIRANJA %
EU CO-FINANCING RATE %]]</f>
        <v>742917</v>
      </c>
      <c r="P1100" s="60">
        <f>Ugovori_OPULJP3[[#This Row],[Bespovratna sredstva - EU dio - HRK]]/7.5345</f>
        <v>98602.030658968739</v>
      </c>
      <c r="Q1100" s="59">
        <f>Ugovori_OPULJP3[[#This Row],[Bespovratna sredstva - Ukupno (EU+Nac) HRK
= Ukupna ugovorena vrijednost bespovratnih sredstava]]*Ugovori_OPULJP3[[#This Row],[STOPA NACIONALNOG SUFINANCIRANJA %]]</f>
        <v>131103</v>
      </c>
      <c r="R1100" s="60">
        <f>Ugovori_OPULJP3[[#This Row],[Bespovratna sredstva - Nacionalni dio - HRK]]/7.5345</f>
        <v>17400.358351582719</v>
      </c>
      <c r="S1100" s="59">
        <v>874020</v>
      </c>
      <c r="T1100" s="60">
        <f>Ugovori_OPULJP3[[#This Row],[Bespovratna sredstva - Ukupno (EU+Nac) HRK
= Ukupna ugovorena vrijednost bespovratnih sredstava]]/7.5345</f>
        <v>116002.38901055146</v>
      </c>
      <c r="U1100" s="59">
        <v>0</v>
      </c>
      <c r="V1100" s="60">
        <f>Ugovori_OPULJP3[[#This Row],[Javni doprinos korisnika - HRK]]/7.5345</f>
        <v>0</v>
      </c>
      <c r="W1100" s="59">
        <v>0</v>
      </c>
      <c r="X1100" s="60">
        <f>Ugovori_OPULJP3[[#This Row],[Privatni doprinos korisnika - HRK]]/7.5345</f>
        <v>0</v>
      </c>
      <c r="Y1100" s="61">
        <v>874020</v>
      </c>
      <c r="Z1100" s="62">
        <f>Ugovori_OPULJP3[[#This Row],[UKUPNI PRIHVATLJIVI IZDACI
TOTAL ELIGIBLE EXPENDITURE
= Bespovratna sredstva ukupno + doprinos korisnika
= Ukupni prihvatljivi troškovi
= Ukupna ugovorena vrijednost projekta HRK]]/7.5345</f>
        <v>116002.38901055146</v>
      </c>
      <c r="AA1100" s="66" t="s">
        <v>37</v>
      </c>
      <c r="AB1100" s="66" t="s">
        <v>34</v>
      </c>
      <c r="AC1100" s="65" t="s">
        <v>4261</v>
      </c>
      <c r="AD1100" s="65" t="s">
        <v>746</v>
      </c>
    </row>
    <row r="1101" spans="1:30" ht="38.25" customHeight="1" x14ac:dyDescent="0.2">
      <c r="A1101" s="70" t="s">
        <v>4262</v>
      </c>
      <c r="B1101" s="64" t="s">
        <v>742</v>
      </c>
      <c r="C1101" s="65" t="s">
        <v>743</v>
      </c>
      <c r="D1101" s="52" t="s">
        <v>3110</v>
      </c>
      <c r="E1101" s="66" t="s">
        <v>75</v>
      </c>
      <c r="F1101" s="71" t="s">
        <v>4263</v>
      </c>
      <c r="G1101" s="71" t="s">
        <v>1670</v>
      </c>
      <c r="H1101" s="68">
        <v>44249</v>
      </c>
      <c r="I1101" s="68">
        <v>44642</v>
      </c>
      <c r="J1101" s="57" t="str">
        <f>IF(Ugovori_OPULJP3[[#This Row],[DATUM ZAVRŠETKA OPERACIJE]]&gt;DATE(2024,12,31),"u provedbi","završen")</f>
        <v>završen</v>
      </c>
      <c r="K1101" s="67" t="s">
        <v>370</v>
      </c>
      <c r="L1101" s="67" t="s">
        <v>370</v>
      </c>
      <c r="M1101" s="58">
        <v>0.85</v>
      </c>
      <c r="N1101" s="58">
        <v>0.15</v>
      </c>
      <c r="O1101" s="59">
        <f>Ugovori_OPULJP3[[#This Row],[Bespovratna sredstva - Ukupno (EU+Nac) HRK
= Ukupna ugovorena vrijednost bespovratnih sredstava]]*Ugovori_OPULJP3[[#This Row],[EU STOPA SUFINANCIRANJA %
EU CO-FINANCING RATE %]]</f>
        <v>779747.5</v>
      </c>
      <c r="P1101" s="60">
        <f>Ugovori_OPULJP3[[#This Row],[Bespovratna sredstva - EU dio - HRK]]/7.5345</f>
        <v>103490.27805428363</v>
      </c>
      <c r="Q1101" s="59">
        <f>Ugovori_OPULJP3[[#This Row],[Bespovratna sredstva - Ukupno (EU+Nac) HRK
= Ukupna ugovorena vrijednost bespovratnih sredstava]]*Ugovori_OPULJP3[[#This Row],[STOPA NACIONALNOG SUFINANCIRANJA %]]</f>
        <v>137602.5</v>
      </c>
      <c r="R1101" s="60">
        <f>Ugovori_OPULJP3[[#This Row],[Bespovratna sredstva - Nacionalni dio - HRK]]/7.5345</f>
        <v>18262.990244873581</v>
      </c>
      <c r="S1101" s="59">
        <v>917350</v>
      </c>
      <c r="T1101" s="60">
        <f>Ugovori_OPULJP3[[#This Row],[Bespovratna sredstva - Ukupno (EU+Nac) HRK
= Ukupna ugovorena vrijednost bespovratnih sredstava]]/7.5345</f>
        <v>121753.26829915721</v>
      </c>
      <c r="U1101" s="59">
        <v>0</v>
      </c>
      <c r="V1101" s="60">
        <f>Ugovori_OPULJP3[[#This Row],[Javni doprinos korisnika - HRK]]/7.5345</f>
        <v>0</v>
      </c>
      <c r="W1101" s="59">
        <v>0</v>
      </c>
      <c r="X1101" s="60">
        <f>Ugovori_OPULJP3[[#This Row],[Privatni doprinos korisnika - HRK]]/7.5345</f>
        <v>0</v>
      </c>
      <c r="Y1101" s="61">
        <v>917350</v>
      </c>
      <c r="Z1101" s="62">
        <f>Ugovori_OPULJP3[[#This Row],[UKUPNI PRIHVATLJIVI IZDACI
TOTAL ELIGIBLE EXPENDITURE
= Bespovratna sredstva ukupno + doprinos korisnika
= Ukupni prihvatljivi troškovi
= Ukupna ugovorena vrijednost projekta HRK]]/7.5345</f>
        <v>121753.26829915721</v>
      </c>
      <c r="AA1101" s="66" t="s">
        <v>37</v>
      </c>
      <c r="AB1101" s="66" t="s">
        <v>34</v>
      </c>
      <c r="AC1101" s="65" t="s">
        <v>4264</v>
      </c>
      <c r="AD1101" s="65" t="s">
        <v>746</v>
      </c>
    </row>
    <row r="1102" spans="1:30" ht="51" customHeight="1" x14ac:dyDescent="0.2">
      <c r="A1102" s="70" t="s">
        <v>4265</v>
      </c>
      <c r="B1102" s="64" t="s">
        <v>742</v>
      </c>
      <c r="C1102" s="65" t="s">
        <v>743</v>
      </c>
      <c r="D1102" s="52" t="s">
        <v>3110</v>
      </c>
      <c r="E1102" s="66" t="s">
        <v>75</v>
      </c>
      <c r="F1102" s="71" t="s">
        <v>4266</v>
      </c>
      <c r="G1102" s="71" t="s">
        <v>1682</v>
      </c>
      <c r="H1102" s="68">
        <v>44251</v>
      </c>
      <c r="I1102" s="68">
        <v>44644</v>
      </c>
      <c r="J1102" s="57" t="str">
        <f>IF(Ugovori_OPULJP3[[#This Row],[DATUM ZAVRŠETKA OPERACIJE]]&gt;DATE(2024,12,31),"u provedbi","završen")</f>
        <v>završen</v>
      </c>
      <c r="K1102" s="67" t="s">
        <v>370</v>
      </c>
      <c r="L1102" s="67" t="s">
        <v>370</v>
      </c>
      <c r="M1102" s="58">
        <v>0.85</v>
      </c>
      <c r="N1102" s="58">
        <v>0.15</v>
      </c>
      <c r="O1102" s="59">
        <f>Ugovori_OPULJP3[[#This Row],[Bespovratna sredstva - Ukupno (EU+Nac) HRK
= Ukupna ugovorena vrijednost bespovratnih sredstava]]*Ugovori_OPULJP3[[#This Row],[EU STOPA SUFINANCIRANJA %
EU CO-FINANCING RATE %]]</f>
        <v>1170577.5</v>
      </c>
      <c r="P1102" s="60">
        <f>Ugovori_OPULJP3[[#This Row],[Bespovratna sredstva - EU dio - HRK]]/7.5345</f>
        <v>155362.33326697192</v>
      </c>
      <c r="Q1102" s="59">
        <f>Ugovori_OPULJP3[[#This Row],[Bespovratna sredstva - Ukupno (EU+Nac) HRK
= Ukupna ugovorena vrijednost bespovratnih sredstava]]*Ugovori_OPULJP3[[#This Row],[STOPA NACIONALNOG SUFINANCIRANJA %]]</f>
        <v>206572.5</v>
      </c>
      <c r="R1102" s="60">
        <f>Ugovori_OPULJP3[[#This Row],[Bespovratna sredstva - Nacionalni dio - HRK]]/7.5345</f>
        <v>27416.882341230339</v>
      </c>
      <c r="S1102" s="59">
        <v>1377150</v>
      </c>
      <c r="T1102" s="60">
        <f>Ugovori_OPULJP3[[#This Row],[Bespovratna sredstva - Ukupno (EU+Nac) HRK
= Ukupna ugovorena vrijednost bespovratnih sredstava]]/7.5345</f>
        <v>182779.21560820227</v>
      </c>
      <c r="U1102" s="59">
        <v>0</v>
      </c>
      <c r="V1102" s="60">
        <f>Ugovori_OPULJP3[[#This Row],[Javni doprinos korisnika - HRK]]/7.5345</f>
        <v>0</v>
      </c>
      <c r="W1102" s="59">
        <v>0</v>
      </c>
      <c r="X1102" s="60">
        <f>Ugovori_OPULJP3[[#This Row],[Privatni doprinos korisnika - HRK]]/7.5345</f>
        <v>0</v>
      </c>
      <c r="Y1102" s="61">
        <v>1377150</v>
      </c>
      <c r="Z1102" s="62">
        <f>Ugovori_OPULJP3[[#This Row],[UKUPNI PRIHVATLJIVI IZDACI
TOTAL ELIGIBLE EXPENDITURE
= Bespovratna sredstva ukupno + doprinos korisnika
= Ukupni prihvatljivi troškovi
= Ukupna ugovorena vrijednost projekta HRK]]/7.5345</f>
        <v>182779.21560820227</v>
      </c>
      <c r="AA1102" s="66" t="s">
        <v>37</v>
      </c>
      <c r="AB1102" s="66" t="s">
        <v>34</v>
      </c>
      <c r="AC1102" s="65" t="s">
        <v>4267</v>
      </c>
      <c r="AD1102" s="65" t="s">
        <v>746</v>
      </c>
    </row>
    <row r="1103" spans="1:30" ht="51" customHeight="1" x14ac:dyDescent="0.2">
      <c r="A1103" s="70" t="s">
        <v>4268</v>
      </c>
      <c r="B1103" s="64" t="s">
        <v>742</v>
      </c>
      <c r="C1103" s="65" t="s">
        <v>743</v>
      </c>
      <c r="D1103" s="52" t="s">
        <v>3110</v>
      </c>
      <c r="E1103" s="66" t="s">
        <v>75</v>
      </c>
      <c r="F1103" s="71" t="s">
        <v>4269</v>
      </c>
      <c r="G1103" s="54" t="s">
        <v>1766</v>
      </c>
      <c r="H1103" s="68">
        <v>44249</v>
      </c>
      <c r="I1103" s="68">
        <v>44795</v>
      </c>
      <c r="J1103" s="57" t="str">
        <f>IF(Ugovori_OPULJP3[[#This Row],[DATUM ZAVRŠETKA OPERACIJE]]&gt;DATE(2024,12,31),"u provedbi","završen")</f>
        <v>završen</v>
      </c>
      <c r="K1103" s="67" t="s">
        <v>78</v>
      </c>
      <c r="L1103" s="67" t="s">
        <v>78</v>
      </c>
      <c r="M1103" s="58">
        <v>0.85</v>
      </c>
      <c r="N1103" s="58">
        <v>0.15</v>
      </c>
      <c r="O1103" s="59">
        <f>Ugovori_OPULJP3[[#This Row],[Bespovratna sredstva - Ukupno (EU+Nac) HRK
= Ukupna ugovorena vrijednost bespovratnih sredstava]]*Ugovori_OPULJP3[[#This Row],[EU STOPA SUFINANCIRANJA %
EU CO-FINANCING RATE %]]</f>
        <v>732020</v>
      </c>
      <c r="P1103" s="60">
        <f>Ugovori_OPULJP3[[#This Row],[Bespovratna sredstva - EU dio - HRK]]/7.5345</f>
        <v>97155.750215674561</v>
      </c>
      <c r="Q1103" s="59">
        <f>Ugovori_OPULJP3[[#This Row],[Bespovratna sredstva - Ukupno (EU+Nac) HRK
= Ukupna ugovorena vrijednost bespovratnih sredstava]]*Ugovori_OPULJP3[[#This Row],[STOPA NACIONALNOG SUFINANCIRANJA %]]</f>
        <v>129180</v>
      </c>
      <c r="R1103" s="60">
        <f>Ugovori_OPULJP3[[#This Row],[Bespovratna sredstva - Nacionalni dio - HRK]]/7.5345</f>
        <v>17145.132391001393</v>
      </c>
      <c r="S1103" s="59">
        <v>861200</v>
      </c>
      <c r="T1103" s="60">
        <f>Ugovori_OPULJP3[[#This Row],[Bespovratna sredstva - Ukupno (EU+Nac) HRK
= Ukupna ugovorena vrijednost bespovratnih sredstava]]/7.5345</f>
        <v>114300.88260667595</v>
      </c>
      <c r="U1103" s="59">
        <v>0</v>
      </c>
      <c r="V1103" s="60">
        <f>Ugovori_OPULJP3[[#This Row],[Javni doprinos korisnika - HRK]]/7.5345</f>
        <v>0</v>
      </c>
      <c r="W1103" s="59">
        <v>0</v>
      </c>
      <c r="X1103" s="60">
        <f>Ugovori_OPULJP3[[#This Row],[Privatni doprinos korisnika - HRK]]/7.5345</f>
        <v>0</v>
      </c>
      <c r="Y1103" s="61">
        <v>861200</v>
      </c>
      <c r="Z1103" s="62">
        <f>Ugovori_OPULJP3[[#This Row],[UKUPNI PRIHVATLJIVI IZDACI
TOTAL ELIGIBLE EXPENDITURE
= Bespovratna sredstva ukupno + doprinos korisnika
= Ukupni prihvatljivi troškovi
= Ukupna ugovorena vrijednost projekta HRK]]/7.5345</f>
        <v>114300.88260667595</v>
      </c>
      <c r="AA1103" s="66" t="s">
        <v>37</v>
      </c>
      <c r="AB1103" s="66" t="s">
        <v>34</v>
      </c>
      <c r="AC1103" s="65" t="s">
        <v>4270</v>
      </c>
      <c r="AD1103" s="65" t="s">
        <v>746</v>
      </c>
    </row>
    <row r="1104" spans="1:30" ht="38.25" customHeight="1" x14ac:dyDescent="0.2">
      <c r="A1104" s="70" t="s">
        <v>4271</v>
      </c>
      <c r="B1104" s="64" t="s">
        <v>742</v>
      </c>
      <c r="C1104" s="65" t="s">
        <v>743</v>
      </c>
      <c r="D1104" s="52" t="s">
        <v>3110</v>
      </c>
      <c r="E1104" s="66" t="s">
        <v>75</v>
      </c>
      <c r="F1104" s="71" t="s">
        <v>4272</v>
      </c>
      <c r="G1104" s="71" t="s">
        <v>1596</v>
      </c>
      <c r="H1104" s="68">
        <v>44252</v>
      </c>
      <c r="I1104" s="68">
        <v>44645</v>
      </c>
      <c r="J1104" s="57" t="str">
        <f>IF(Ugovori_OPULJP3[[#This Row],[DATUM ZAVRŠETKA OPERACIJE]]&gt;DATE(2024,12,31),"u provedbi","završen")</f>
        <v>završen</v>
      </c>
      <c r="K1104" s="67" t="s">
        <v>370</v>
      </c>
      <c r="L1104" s="67" t="s">
        <v>370</v>
      </c>
      <c r="M1104" s="58">
        <v>0.85</v>
      </c>
      <c r="N1104" s="58">
        <v>0.15</v>
      </c>
      <c r="O1104" s="59">
        <f>Ugovori_OPULJP3[[#This Row],[Bespovratna sredstva - Ukupno (EU+Nac) HRK
= Ukupna ugovorena vrijednost bespovratnih sredstava]]*Ugovori_OPULJP3[[#This Row],[EU STOPA SUFINANCIRANJA %
EU CO-FINANCING RATE %]]</f>
        <v>777070</v>
      </c>
      <c r="P1104" s="60">
        <f>Ugovori_OPULJP3[[#This Row],[Bespovratna sredstva - EU dio - HRK]]/7.5345</f>
        <v>103134.91273475347</v>
      </c>
      <c r="Q1104" s="59">
        <f>Ugovori_OPULJP3[[#This Row],[Bespovratna sredstva - Ukupno (EU+Nac) HRK
= Ukupna ugovorena vrijednost bespovratnih sredstava]]*Ugovori_OPULJP3[[#This Row],[STOPA NACIONALNOG SUFINANCIRANJA %]]</f>
        <v>137130</v>
      </c>
      <c r="R1104" s="60">
        <f>Ugovori_OPULJP3[[#This Row],[Bespovratna sredstva - Nacionalni dio - HRK]]/7.5345</f>
        <v>18200.278717897669</v>
      </c>
      <c r="S1104" s="59">
        <v>914200</v>
      </c>
      <c r="T1104" s="60">
        <f>Ugovori_OPULJP3[[#This Row],[Bespovratna sredstva - Ukupno (EU+Nac) HRK
= Ukupna ugovorena vrijednost bespovratnih sredstava]]/7.5345</f>
        <v>121335.19145265112</v>
      </c>
      <c r="U1104" s="59">
        <v>0</v>
      </c>
      <c r="V1104" s="60">
        <f>Ugovori_OPULJP3[[#This Row],[Javni doprinos korisnika - HRK]]/7.5345</f>
        <v>0</v>
      </c>
      <c r="W1104" s="59">
        <v>0</v>
      </c>
      <c r="X1104" s="60">
        <f>Ugovori_OPULJP3[[#This Row],[Privatni doprinos korisnika - HRK]]/7.5345</f>
        <v>0</v>
      </c>
      <c r="Y1104" s="61">
        <v>914200</v>
      </c>
      <c r="Z1104" s="62">
        <f>Ugovori_OPULJP3[[#This Row],[UKUPNI PRIHVATLJIVI IZDACI
TOTAL ELIGIBLE EXPENDITURE
= Bespovratna sredstva ukupno + doprinos korisnika
= Ukupni prihvatljivi troškovi
= Ukupna ugovorena vrijednost projekta HRK]]/7.5345</f>
        <v>121335.19145265112</v>
      </c>
      <c r="AA1104" s="66" t="s">
        <v>37</v>
      </c>
      <c r="AB1104" s="66" t="s">
        <v>34</v>
      </c>
      <c r="AC1104" s="65" t="s">
        <v>4273</v>
      </c>
      <c r="AD1104" s="65" t="s">
        <v>746</v>
      </c>
    </row>
    <row r="1105" spans="1:30" ht="38.25" customHeight="1" x14ac:dyDescent="0.2">
      <c r="A1105" s="70" t="s">
        <v>4274</v>
      </c>
      <c r="B1105" s="64" t="s">
        <v>742</v>
      </c>
      <c r="C1105" s="65" t="s">
        <v>743</v>
      </c>
      <c r="D1105" s="52" t="s">
        <v>3110</v>
      </c>
      <c r="E1105" s="66" t="s">
        <v>75</v>
      </c>
      <c r="F1105" s="71" t="s">
        <v>4275</v>
      </c>
      <c r="G1105" s="54" t="s">
        <v>1690</v>
      </c>
      <c r="H1105" s="68">
        <v>44251</v>
      </c>
      <c r="I1105" s="68">
        <v>44736</v>
      </c>
      <c r="J1105" s="57" t="str">
        <f>IF(Ugovori_OPULJP3[[#This Row],[DATUM ZAVRŠETKA OPERACIJE]]&gt;DATE(2024,12,31),"u provedbi","završen")</f>
        <v>završen</v>
      </c>
      <c r="K1105" s="67" t="s">
        <v>129</v>
      </c>
      <c r="L1105" s="67" t="s">
        <v>129</v>
      </c>
      <c r="M1105" s="58">
        <v>0.85</v>
      </c>
      <c r="N1105" s="58">
        <v>0.15</v>
      </c>
      <c r="O1105" s="59">
        <f>Ugovori_OPULJP3[[#This Row],[Bespovratna sredstva - Ukupno (EU+Nac) HRK
= Ukupna ugovorena vrijednost bespovratnih sredstava]]*Ugovori_OPULJP3[[#This Row],[EU STOPA SUFINANCIRANJA %
EU CO-FINANCING RATE %]]</f>
        <v>2414153</v>
      </c>
      <c r="P1105" s="60">
        <f>Ugovori_OPULJP3[[#This Row],[Bespovratna sredstva - EU dio - HRK]]/7.5345</f>
        <v>320413.1661025947</v>
      </c>
      <c r="Q1105" s="59">
        <f>Ugovori_OPULJP3[[#This Row],[Bespovratna sredstva - Ukupno (EU+Nac) HRK
= Ukupna ugovorena vrijednost bespovratnih sredstava]]*Ugovori_OPULJP3[[#This Row],[STOPA NACIONALNOG SUFINANCIRANJA %]]</f>
        <v>426027</v>
      </c>
      <c r="R1105" s="60">
        <f>Ugovori_OPULJP3[[#This Row],[Bespovratna sredstva - Nacionalni dio - HRK]]/7.5345</f>
        <v>56543.499900457893</v>
      </c>
      <c r="S1105" s="59">
        <v>2840180</v>
      </c>
      <c r="T1105" s="60">
        <f>Ugovori_OPULJP3[[#This Row],[Bespovratna sredstva - Ukupno (EU+Nac) HRK
= Ukupna ugovorena vrijednost bespovratnih sredstava]]/7.5345</f>
        <v>376956.66600305261</v>
      </c>
      <c r="U1105" s="59">
        <v>0</v>
      </c>
      <c r="V1105" s="60">
        <f>Ugovori_OPULJP3[[#This Row],[Javni doprinos korisnika - HRK]]/7.5345</f>
        <v>0</v>
      </c>
      <c r="W1105" s="59">
        <v>0</v>
      </c>
      <c r="X1105" s="60">
        <f>Ugovori_OPULJP3[[#This Row],[Privatni doprinos korisnika - HRK]]/7.5345</f>
        <v>0</v>
      </c>
      <c r="Y1105" s="61">
        <v>2840180</v>
      </c>
      <c r="Z1105" s="62">
        <f>Ugovori_OPULJP3[[#This Row],[UKUPNI PRIHVATLJIVI IZDACI
TOTAL ELIGIBLE EXPENDITURE
= Bespovratna sredstva ukupno + doprinos korisnika
= Ukupni prihvatljivi troškovi
= Ukupna ugovorena vrijednost projekta HRK]]/7.5345</f>
        <v>376956.66600305261</v>
      </c>
      <c r="AA1105" s="66" t="s">
        <v>37</v>
      </c>
      <c r="AB1105" s="66" t="s">
        <v>34</v>
      </c>
      <c r="AC1105" s="65" t="s">
        <v>4276</v>
      </c>
      <c r="AD1105" s="65" t="s">
        <v>746</v>
      </c>
    </row>
    <row r="1106" spans="1:30" ht="51" customHeight="1" x14ac:dyDescent="0.2">
      <c r="A1106" s="70" t="s">
        <v>4277</v>
      </c>
      <c r="B1106" s="64" t="s">
        <v>742</v>
      </c>
      <c r="C1106" s="65" t="s">
        <v>743</v>
      </c>
      <c r="D1106" s="52" t="s">
        <v>3110</v>
      </c>
      <c r="E1106" s="66" t="s">
        <v>75</v>
      </c>
      <c r="F1106" s="71" t="s">
        <v>4278</v>
      </c>
      <c r="G1106" s="71" t="s">
        <v>4279</v>
      </c>
      <c r="H1106" s="68">
        <v>44249</v>
      </c>
      <c r="I1106" s="68">
        <v>44795</v>
      </c>
      <c r="J1106" s="57" t="str">
        <f>IF(Ugovori_OPULJP3[[#This Row],[DATUM ZAVRŠETKA OPERACIJE]]&gt;DATE(2024,12,31),"u provedbi","završen")</f>
        <v>završen</v>
      </c>
      <c r="K1106" s="67" t="s">
        <v>36</v>
      </c>
      <c r="L1106" s="67" t="s">
        <v>36</v>
      </c>
      <c r="M1106" s="58">
        <v>0.85</v>
      </c>
      <c r="N1106" s="58">
        <v>0.15</v>
      </c>
      <c r="O1106" s="59">
        <f>Ugovori_OPULJP3[[#This Row],[Bespovratna sredstva - Ukupno (EU+Nac) HRK
= Ukupna ugovorena vrijednost bespovratnih sredstava]]*Ugovori_OPULJP3[[#This Row],[EU STOPA SUFINANCIRANJA %
EU CO-FINANCING RATE %]]</f>
        <v>1104110.56</v>
      </c>
      <c r="P1106" s="60">
        <f>Ugovori_OPULJP3[[#This Row],[Bespovratna sredstva - EU dio - HRK]]/7.5345</f>
        <v>146540.65432344549</v>
      </c>
      <c r="Q1106" s="59">
        <f>Ugovori_OPULJP3[[#This Row],[Bespovratna sredstva - Ukupno (EU+Nac) HRK
= Ukupna ugovorena vrijednost bespovratnih sredstava]]*Ugovori_OPULJP3[[#This Row],[STOPA NACIONALNOG SUFINANCIRANJA %]]</f>
        <v>194843.04</v>
      </c>
      <c r="R1106" s="60">
        <f>Ugovori_OPULJP3[[#This Row],[Bespovratna sredstva - Nacionalni dio - HRK]]/7.5345</f>
        <v>25860.11546884332</v>
      </c>
      <c r="S1106" s="59">
        <v>1298953.6000000001</v>
      </c>
      <c r="T1106" s="60">
        <f>Ugovori_OPULJP3[[#This Row],[Bespovratna sredstva - Ukupno (EU+Nac) HRK
= Ukupna ugovorena vrijednost bespovratnih sredstava]]/7.5345</f>
        <v>172400.7697922888</v>
      </c>
      <c r="U1106" s="59">
        <v>0</v>
      </c>
      <c r="V1106" s="60">
        <f>Ugovori_OPULJP3[[#This Row],[Javni doprinos korisnika - HRK]]/7.5345</f>
        <v>0</v>
      </c>
      <c r="W1106" s="59">
        <v>0</v>
      </c>
      <c r="X1106" s="60">
        <f>Ugovori_OPULJP3[[#This Row],[Privatni doprinos korisnika - HRK]]/7.5345</f>
        <v>0</v>
      </c>
      <c r="Y1106" s="61">
        <v>1298953.6000000001</v>
      </c>
      <c r="Z1106" s="62">
        <f>Ugovori_OPULJP3[[#This Row],[UKUPNI PRIHVATLJIVI IZDACI
TOTAL ELIGIBLE EXPENDITURE
= Bespovratna sredstva ukupno + doprinos korisnika
= Ukupni prihvatljivi troškovi
= Ukupna ugovorena vrijednost projekta HRK]]/7.5345</f>
        <v>172400.7697922888</v>
      </c>
      <c r="AA1106" s="66" t="s">
        <v>37</v>
      </c>
      <c r="AB1106" s="66" t="s">
        <v>34</v>
      </c>
      <c r="AC1106" s="65" t="s">
        <v>4280</v>
      </c>
      <c r="AD1106" s="65" t="s">
        <v>746</v>
      </c>
    </row>
    <row r="1107" spans="1:30" ht="51" customHeight="1" x14ac:dyDescent="0.2">
      <c r="A1107" s="70" t="s">
        <v>4281</v>
      </c>
      <c r="B1107" s="64" t="s">
        <v>742</v>
      </c>
      <c r="C1107" s="65" t="s">
        <v>743</v>
      </c>
      <c r="D1107" s="52" t="s">
        <v>3110</v>
      </c>
      <c r="E1107" s="66" t="s">
        <v>75</v>
      </c>
      <c r="F1107" s="71" t="s">
        <v>4282</v>
      </c>
      <c r="G1107" s="71" t="s">
        <v>1592</v>
      </c>
      <c r="H1107" s="68">
        <v>44250</v>
      </c>
      <c r="I1107" s="68">
        <v>44704</v>
      </c>
      <c r="J1107" s="57" t="str">
        <f>IF(Ugovori_OPULJP3[[#This Row],[DATUM ZAVRŠETKA OPERACIJE]]&gt;DATE(2024,12,31),"u provedbi","završen")</f>
        <v>završen</v>
      </c>
      <c r="K1107" s="67" t="s">
        <v>98</v>
      </c>
      <c r="L1107" s="67" t="s">
        <v>98</v>
      </c>
      <c r="M1107" s="58">
        <v>0.85</v>
      </c>
      <c r="N1107" s="58">
        <v>0.15</v>
      </c>
      <c r="O1107" s="59">
        <f>Ugovori_OPULJP3[[#This Row],[Bespovratna sredstva - Ukupno (EU+Nac) HRK
= Ukupna ugovorena vrijednost bespovratnih sredstava]]*Ugovori_OPULJP3[[#This Row],[EU STOPA SUFINANCIRANJA %
EU CO-FINANCING RATE %]]</f>
        <v>3084395</v>
      </c>
      <c r="P1107" s="60">
        <f>Ugovori_OPULJP3[[#This Row],[Bespovratna sredstva - EU dio - HRK]]/7.5345</f>
        <v>409369.56666003051</v>
      </c>
      <c r="Q1107" s="59">
        <f>Ugovori_OPULJP3[[#This Row],[Bespovratna sredstva - Ukupno (EU+Nac) HRK
= Ukupna ugovorena vrijednost bespovratnih sredstava]]*Ugovori_OPULJP3[[#This Row],[STOPA NACIONALNOG SUFINANCIRANJA %]]</f>
        <v>544305</v>
      </c>
      <c r="R1107" s="60">
        <f>Ugovori_OPULJP3[[#This Row],[Bespovratna sredstva - Nacionalni dio - HRK]]/7.5345</f>
        <v>72241.688234123023</v>
      </c>
      <c r="S1107" s="59">
        <v>3628700</v>
      </c>
      <c r="T1107" s="60">
        <f>Ugovori_OPULJP3[[#This Row],[Bespovratna sredstva - Ukupno (EU+Nac) HRK
= Ukupna ugovorena vrijednost bespovratnih sredstava]]/7.5345</f>
        <v>481611.25489415351</v>
      </c>
      <c r="U1107" s="59">
        <v>0</v>
      </c>
      <c r="V1107" s="60">
        <f>Ugovori_OPULJP3[[#This Row],[Javni doprinos korisnika - HRK]]/7.5345</f>
        <v>0</v>
      </c>
      <c r="W1107" s="59">
        <v>0</v>
      </c>
      <c r="X1107" s="60">
        <f>Ugovori_OPULJP3[[#This Row],[Privatni doprinos korisnika - HRK]]/7.5345</f>
        <v>0</v>
      </c>
      <c r="Y1107" s="61">
        <v>3628700</v>
      </c>
      <c r="Z1107" s="62">
        <f>Ugovori_OPULJP3[[#This Row],[UKUPNI PRIHVATLJIVI IZDACI
TOTAL ELIGIBLE EXPENDITURE
= Bespovratna sredstva ukupno + doprinos korisnika
= Ukupni prihvatljivi troškovi
= Ukupna ugovorena vrijednost projekta HRK]]/7.5345</f>
        <v>481611.25489415351</v>
      </c>
      <c r="AA1107" s="66" t="s">
        <v>37</v>
      </c>
      <c r="AB1107" s="66" t="s">
        <v>34</v>
      </c>
      <c r="AC1107" s="65" t="s">
        <v>4283</v>
      </c>
      <c r="AD1107" s="65" t="s">
        <v>746</v>
      </c>
    </row>
    <row r="1108" spans="1:30" ht="51" customHeight="1" x14ac:dyDescent="0.2">
      <c r="A1108" s="70" t="s">
        <v>4284</v>
      </c>
      <c r="B1108" s="64" t="s">
        <v>742</v>
      </c>
      <c r="C1108" s="65" t="s">
        <v>743</v>
      </c>
      <c r="D1108" s="52" t="s">
        <v>3110</v>
      </c>
      <c r="E1108" s="66" t="s">
        <v>75</v>
      </c>
      <c r="F1108" s="54" t="s">
        <v>4285</v>
      </c>
      <c r="G1108" s="71" t="s">
        <v>847</v>
      </c>
      <c r="H1108" s="68">
        <v>44245</v>
      </c>
      <c r="I1108" s="68">
        <v>44638</v>
      </c>
      <c r="J1108" s="57" t="str">
        <f>IF(Ugovori_OPULJP3[[#This Row],[DATUM ZAVRŠETKA OPERACIJE]]&gt;DATE(2024,12,31),"u provedbi","završen")</f>
        <v>završen</v>
      </c>
      <c r="K1108" s="67" t="s">
        <v>248</v>
      </c>
      <c r="L1108" s="67" t="s">
        <v>248</v>
      </c>
      <c r="M1108" s="58">
        <v>0.85</v>
      </c>
      <c r="N1108" s="58">
        <v>0.15</v>
      </c>
      <c r="O1108" s="59">
        <f>Ugovori_OPULJP3[[#This Row],[Bespovratna sredstva - Ukupno (EU+Nac) HRK
= Ukupna ugovorena vrijednost bespovratnih sredstava]]*Ugovori_OPULJP3[[#This Row],[EU STOPA SUFINANCIRANJA %
EU CO-FINANCING RATE %]]</f>
        <v>816473.79</v>
      </c>
      <c r="P1108" s="60">
        <f>Ugovori_OPULJP3[[#This Row],[Bespovratna sredstva - EU dio - HRK]]/7.5345</f>
        <v>108364.69440573362</v>
      </c>
      <c r="Q1108" s="59">
        <f>Ugovori_OPULJP3[[#This Row],[Bespovratna sredstva - Ukupno (EU+Nac) HRK
= Ukupna ugovorena vrijednost bespovratnih sredstava]]*Ugovori_OPULJP3[[#This Row],[STOPA NACIONALNOG SUFINANCIRANJA %]]</f>
        <v>144083.60999999999</v>
      </c>
      <c r="R1108" s="60">
        <f>Ugovori_OPULJP3[[#This Row],[Bespovratna sredstva - Nacionalni dio - HRK]]/7.5345</f>
        <v>19123.181365717697</v>
      </c>
      <c r="S1108" s="59">
        <v>960557.4</v>
      </c>
      <c r="T1108" s="60">
        <f>Ugovori_OPULJP3[[#This Row],[Bespovratna sredstva - Ukupno (EU+Nac) HRK
= Ukupna ugovorena vrijednost bespovratnih sredstava]]/7.5345</f>
        <v>127487.87577145132</v>
      </c>
      <c r="U1108" s="59">
        <v>0</v>
      </c>
      <c r="V1108" s="60">
        <f>Ugovori_OPULJP3[[#This Row],[Javni doprinos korisnika - HRK]]/7.5345</f>
        <v>0</v>
      </c>
      <c r="W1108" s="59">
        <v>0</v>
      </c>
      <c r="X1108" s="60">
        <f>Ugovori_OPULJP3[[#This Row],[Privatni doprinos korisnika - HRK]]/7.5345</f>
        <v>0</v>
      </c>
      <c r="Y1108" s="61">
        <v>960557.4</v>
      </c>
      <c r="Z1108" s="62">
        <f>Ugovori_OPULJP3[[#This Row],[UKUPNI PRIHVATLJIVI IZDACI
TOTAL ELIGIBLE EXPENDITURE
= Bespovratna sredstva ukupno + doprinos korisnika
= Ukupni prihvatljivi troškovi
= Ukupna ugovorena vrijednost projekta HRK]]/7.5345</f>
        <v>127487.87577145132</v>
      </c>
      <c r="AA1108" s="66" t="s">
        <v>37</v>
      </c>
      <c r="AB1108" s="66" t="s">
        <v>34</v>
      </c>
      <c r="AC1108" s="65" t="s">
        <v>4286</v>
      </c>
      <c r="AD1108" s="65" t="s">
        <v>746</v>
      </c>
    </row>
    <row r="1109" spans="1:30" ht="51" customHeight="1" x14ac:dyDescent="0.2">
      <c r="A1109" s="70" t="s">
        <v>4287</v>
      </c>
      <c r="B1109" s="64" t="s">
        <v>742</v>
      </c>
      <c r="C1109" s="65" t="s">
        <v>743</v>
      </c>
      <c r="D1109" s="52" t="s">
        <v>3110</v>
      </c>
      <c r="E1109" s="66" t="s">
        <v>75</v>
      </c>
      <c r="F1109" s="71" t="s">
        <v>4288</v>
      </c>
      <c r="G1109" s="71" t="s">
        <v>4289</v>
      </c>
      <c r="H1109" s="68">
        <v>44249</v>
      </c>
      <c r="I1109" s="68">
        <v>44734</v>
      </c>
      <c r="J1109" s="57" t="str">
        <f>IF(Ugovori_OPULJP3[[#This Row],[DATUM ZAVRŠETKA OPERACIJE]]&gt;DATE(2024,12,31),"u provedbi","završen")</f>
        <v>završen</v>
      </c>
      <c r="K1109" s="67" t="s">
        <v>93</v>
      </c>
      <c r="L1109" s="67" t="s">
        <v>93</v>
      </c>
      <c r="M1109" s="58">
        <v>0.85</v>
      </c>
      <c r="N1109" s="58">
        <v>0.15</v>
      </c>
      <c r="O1109" s="59">
        <f>Ugovori_OPULJP3[[#This Row],[Bespovratna sredstva - Ukupno (EU+Nac) HRK
= Ukupna ugovorena vrijednost bespovratnih sredstava]]*Ugovori_OPULJP3[[#This Row],[EU STOPA SUFINANCIRANJA %
EU CO-FINANCING RATE %]]</f>
        <v>789352.5</v>
      </c>
      <c r="P1109" s="60">
        <f>Ugovori_OPULJP3[[#This Row],[Bespovratna sredstva - EU dio - HRK]]/7.5345</f>
        <v>104765.0806291061</v>
      </c>
      <c r="Q1109" s="59">
        <f>Ugovori_OPULJP3[[#This Row],[Bespovratna sredstva - Ukupno (EU+Nac) HRK
= Ukupna ugovorena vrijednost bespovratnih sredstava]]*Ugovori_OPULJP3[[#This Row],[STOPA NACIONALNOG SUFINANCIRANJA %]]</f>
        <v>139297.5</v>
      </c>
      <c r="R1109" s="60">
        <f>Ugovori_OPULJP3[[#This Row],[Bespovratna sredstva - Nacionalni dio - HRK]]/7.5345</f>
        <v>18487.95540513637</v>
      </c>
      <c r="S1109" s="59">
        <v>928650</v>
      </c>
      <c r="T1109" s="60">
        <f>Ugovori_OPULJP3[[#This Row],[Bespovratna sredstva - Ukupno (EU+Nac) HRK
= Ukupna ugovorena vrijednost bespovratnih sredstava]]/7.5345</f>
        <v>123253.03603424248</v>
      </c>
      <c r="U1109" s="59">
        <v>0</v>
      </c>
      <c r="V1109" s="60">
        <f>Ugovori_OPULJP3[[#This Row],[Javni doprinos korisnika - HRK]]/7.5345</f>
        <v>0</v>
      </c>
      <c r="W1109" s="59">
        <v>0</v>
      </c>
      <c r="X1109" s="60">
        <f>Ugovori_OPULJP3[[#This Row],[Privatni doprinos korisnika - HRK]]/7.5345</f>
        <v>0</v>
      </c>
      <c r="Y1109" s="61">
        <v>928650</v>
      </c>
      <c r="Z1109" s="62">
        <f>Ugovori_OPULJP3[[#This Row],[UKUPNI PRIHVATLJIVI IZDACI
TOTAL ELIGIBLE EXPENDITURE
= Bespovratna sredstva ukupno + doprinos korisnika
= Ukupni prihvatljivi troškovi
= Ukupna ugovorena vrijednost projekta HRK]]/7.5345</f>
        <v>123253.03603424248</v>
      </c>
      <c r="AA1109" s="66" t="s">
        <v>37</v>
      </c>
      <c r="AB1109" s="66" t="s">
        <v>34</v>
      </c>
      <c r="AC1109" s="65" t="s">
        <v>4290</v>
      </c>
      <c r="AD1109" s="65" t="s">
        <v>746</v>
      </c>
    </row>
    <row r="1110" spans="1:30" ht="63.75" customHeight="1" x14ac:dyDescent="0.2">
      <c r="A1110" s="70" t="s">
        <v>4291</v>
      </c>
      <c r="B1110" s="64" t="s">
        <v>742</v>
      </c>
      <c r="C1110" s="65" t="s">
        <v>743</v>
      </c>
      <c r="D1110" s="52" t="s">
        <v>3110</v>
      </c>
      <c r="E1110" s="66" t="s">
        <v>75</v>
      </c>
      <c r="F1110" s="71" t="s">
        <v>4292</v>
      </c>
      <c r="G1110" s="54" t="s">
        <v>2020</v>
      </c>
      <c r="H1110" s="68">
        <v>44253</v>
      </c>
      <c r="I1110" s="68">
        <v>44799</v>
      </c>
      <c r="J1110" s="57" t="str">
        <f>IF(Ugovori_OPULJP3[[#This Row],[DATUM ZAVRŠETKA OPERACIJE]]&gt;DATE(2024,12,31),"u provedbi","završen")</f>
        <v>završen</v>
      </c>
      <c r="K1110" s="67" t="s">
        <v>270</v>
      </c>
      <c r="L1110" s="67" t="s">
        <v>270</v>
      </c>
      <c r="M1110" s="58">
        <v>0.85</v>
      </c>
      <c r="N1110" s="58">
        <v>0.15</v>
      </c>
      <c r="O1110" s="59">
        <f>Ugovori_OPULJP3[[#This Row],[Bespovratna sredstva - Ukupno (EU+Nac) HRK
= Ukupna ugovorena vrijednost bespovratnih sredstava]]*Ugovori_OPULJP3[[#This Row],[EU STOPA SUFINANCIRANJA %
EU CO-FINANCING RATE %]]</f>
        <v>787142.5</v>
      </c>
      <c r="P1110" s="60">
        <f>Ugovori_OPULJP3[[#This Row],[Bespovratna sredstva - EU dio - HRK]]/7.5345</f>
        <v>104471.76322250978</v>
      </c>
      <c r="Q1110" s="59">
        <f>Ugovori_OPULJP3[[#This Row],[Bespovratna sredstva - Ukupno (EU+Nac) HRK
= Ukupna ugovorena vrijednost bespovratnih sredstava]]*Ugovori_OPULJP3[[#This Row],[STOPA NACIONALNOG SUFINANCIRANJA %]]</f>
        <v>138907.5</v>
      </c>
      <c r="R1110" s="60">
        <f>Ugovori_OPULJP3[[#This Row],[Bespovratna sredstva - Nacionalni dio - HRK]]/7.5345</f>
        <v>18436.193509854667</v>
      </c>
      <c r="S1110" s="59">
        <v>926050</v>
      </c>
      <c r="T1110" s="60">
        <f>Ugovori_OPULJP3[[#This Row],[Bespovratna sredstva - Ukupno (EU+Nac) HRK
= Ukupna ugovorena vrijednost bespovratnih sredstava]]/7.5345</f>
        <v>122907.95673236444</v>
      </c>
      <c r="U1110" s="59">
        <v>0</v>
      </c>
      <c r="V1110" s="60">
        <f>Ugovori_OPULJP3[[#This Row],[Javni doprinos korisnika - HRK]]/7.5345</f>
        <v>0</v>
      </c>
      <c r="W1110" s="59">
        <v>0</v>
      </c>
      <c r="X1110" s="60">
        <f>Ugovori_OPULJP3[[#This Row],[Privatni doprinos korisnika - HRK]]/7.5345</f>
        <v>0</v>
      </c>
      <c r="Y1110" s="61">
        <v>926050</v>
      </c>
      <c r="Z1110" s="62">
        <f>Ugovori_OPULJP3[[#This Row],[UKUPNI PRIHVATLJIVI IZDACI
TOTAL ELIGIBLE EXPENDITURE
= Bespovratna sredstva ukupno + doprinos korisnika
= Ukupni prihvatljivi troškovi
= Ukupna ugovorena vrijednost projekta HRK]]/7.5345</f>
        <v>122907.95673236444</v>
      </c>
      <c r="AA1110" s="66" t="s">
        <v>37</v>
      </c>
      <c r="AB1110" s="66" t="s">
        <v>34</v>
      </c>
      <c r="AC1110" s="65" t="s">
        <v>4293</v>
      </c>
      <c r="AD1110" s="65" t="s">
        <v>746</v>
      </c>
    </row>
    <row r="1111" spans="1:30" ht="51" customHeight="1" x14ac:dyDescent="0.2">
      <c r="A1111" s="70" t="s">
        <v>4294</v>
      </c>
      <c r="B1111" s="64" t="s">
        <v>742</v>
      </c>
      <c r="C1111" s="65" t="s">
        <v>743</v>
      </c>
      <c r="D1111" s="52" t="s">
        <v>3110</v>
      </c>
      <c r="E1111" s="66" t="s">
        <v>75</v>
      </c>
      <c r="F1111" s="71" t="s">
        <v>4295</v>
      </c>
      <c r="G1111" s="71" t="s">
        <v>4296</v>
      </c>
      <c r="H1111" s="68">
        <v>44368</v>
      </c>
      <c r="I1111" s="68">
        <v>44794</v>
      </c>
      <c r="J1111" s="57" t="str">
        <f>IF(Ugovori_OPULJP3[[#This Row],[DATUM ZAVRŠETKA OPERACIJE]]&gt;DATE(2024,12,31),"u provedbi","završen")</f>
        <v>završen</v>
      </c>
      <c r="K1111" s="76" t="s">
        <v>36</v>
      </c>
      <c r="L1111" s="67" t="s">
        <v>36</v>
      </c>
      <c r="M1111" s="82" t="s">
        <v>3093</v>
      </c>
      <c r="N1111" s="58">
        <v>0.15</v>
      </c>
      <c r="O1111" s="59">
        <f>Ugovori_OPULJP3[[#This Row],[Bespovratna sredstva - Ukupno (EU+Nac) HRK
= Ukupna ugovorena vrijednost bespovratnih sredstava]]*Ugovori_OPULJP3[[#This Row],[EU STOPA SUFINANCIRANJA %
EU CO-FINANCING RATE %]]</f>
        <v>4145229</v>
      </c>
      <c r="P1111" s="60">
        <f>Ugovori_OPULJP3[[#This Row],[Bespovratna sredstva - EU dio - HRK]]/7.5345</f>
        <v>550166.43440175196</v>
      </c>
      <c r="Q1111" s="59">
        <f>Ugovori_OPULJP3[[#This Row],[Bespovratna sredstva - Ukupno (EU+Nac) HRK
= Ukupna ugovorena vrijednost bespovratnih sredstava]]*Ugovori_OPULJP3[[#This Row],[STOPA NACIONALNOG SUFINANCIRANJA %]]</f>
        <v>731511</v>
      </c>
      <c r="R1111" s="60">
        <f>Ugovori_OPULJP3[[#This Row],[Bespovratna sredstva - Nacionalni dio - HRK]]/7.5345</f>
        <v>97088.194306191508</v>
      </c>
      <c r="S1111" s="59">
        <v>4876740</v>
      </c>
      <c r="T1111" s="60">
        <f>Ugovori_OPULJP3[[#This Row],[Bespovratna sredstva - Ukupno (EU+Nac) HRK
= Ukupna ugovorena vrijednost bespovratnih sredstava]]/7.5345</f>
        <v>647254.62870794337</v>
      </c>
      <c r="U1111" s="59">
        <v>0</v>
      </c>
      <c r="V1111" s="60">
        <f>Ugovori_OPULJP3[[#This Row],[Javni doprinos korisnika - HRK]]/7.5345</f>
        <v>0</v>
      </c>
      <c r="W1111" s="59">
        <v>0</v>
      </c>
      <c r="X1111" s="60">
        <f>Ugovori_OPULJP3[[#This Row],[Privatni doprinos korisnika - HRK]]/7.5345</f>
        <v>0</v>
      </c>
      <c r="Y1111" s="61">
        <v>4876740</v>
      </c>
      <c r="Z1111" s="62">
        <f>Ugovori_OPULJP3[[#This Row],[UKUPNI PRIHVATLJIVI IZDACI
TOTAL ELIGIBLE EXPENDITURE
= Bespovratna sredstva ukupno + doprinos korisnika
= Ukupni prihvatljivi troškovi
= Ukupna ugovorena vrijednost projekta HRK]]/7.5345</f>
        <v>647254.62870794337</v>
      </c>
      <c r="AA1111" s="66" t="s">
        <v>37</v>
      </c>
      <c r="AB1111" s="66" t="s">
        <v>34</v>
      </c>
      <c r="AC1111" s="65" t="s">
        <v>4297</v>
      </c>
      <c r="AD1111" s="52" t="s">
        <v>746</v>
      </c>
    </row>
    <row r="1112" spans="1:30" ht="51" customHeight="1" x14ac:dyDescent="0.2">
      <c r="A1112" s="70" t="s">
        <v>4298</v>
      </c>
      <c r="B1112" s="64" t="s">
        <v>742</v>
      </c>
      <c r="C1112" s="52" t="s">
        <v>743</v>
      </c>
      <c r="D1112" s="52" t="s">
        <v>3110</v>
      </c>
      <c r="E1112" s="66" t="s">
        <v>75</v>
      </c>
      <c r="F1112" s="71" t="s">
        <v>4299</v>
      </c>
      <c r="G1112" s="71" t="s">
        <v>1604</v>
      </c>
      <c r="H1112" s="68">
        <v>44370</v>
      </c>
      <c r="I1112" s="68">
        <v>44918</v>
      </c>
      <c r="J1112" s="57" t="str">
        <f>IF(Ugovori_OPULJP3[[#This Row],[DATUM ZAVRŠETKA OPERACIJE]]&gt;DATE(2024,12,31),"u provedbi","završen")</f>
        <v>završen</v>
      </c>
      <c r="K1112" s="67" t="s">
        <v>98</v>
      </c>
      <c r="L1112" s="67" t="s">
        <v>98</v>
      </c>
      <c r="M1112" s="82" t="s">
        <v>3093</v>
      </c>
      <c r="N1112" s="58">
        <v>0.15</v>
      </c>
      <c r="O1112" s="59">
        <f>Ugovori_OPULJP3[[#This Row],[Bespovratna sredstva - Ukupno (EU+Nac) HRK
= Ukupna ugovorena vrijednost bespovratnih sredstava]]*Ugovori_OPULJP3[[#This Row],[EU STOPA SUFINANCIRANJA %
EU CO-FINANCING RATE %]]</f>
        <v>1168941.25</v>
      </c>
      <c r="P1112" s="60">
        <f>Ugovori_OPULJP3[[#This Row],[Bespovratna sredstva - EU dio - HRK]]/7.5345</f>
        <v>155145.16557170349</v>
      </c>
      <c r="Q1112" s="59">
        <f>Ugovori_OPULJP3[[#This Row],[Bespovratna sredstva - Ukupno (EU+Nac) HRK
= Ukupna ugovorena vrijednost bespovratnih sredstava]]*Ugovori_OPULJP3[[#This Row],[STOPA NACIONALNOG SUFINANCIRANJA %]]</f>
        <v>206283.75</v>
      </c>
      <c r="R1112" s="60">
        <f>Ugovori_OPULJP3[[#This Row],[Bespovratna sredstva - Nacionalni dio - HRK]]/7.5345</f>
        <v>27378.558630300617</v>
      </c>
      <c r="S1112" s="59">
        <v>1375225</v>
      </c>
      <c r="T1112" s="60">
        <f>Ugovori_OPULJP3[[#This Row],[Bespovratna sredstva - Ukupno (EU+Nac) HRK
= Ukupna ugovorena vrijednost bespovratnih sredstava]]/7.5345</f>
        <v>182523.72420200412</v>
      </c>
      <c r="U1112" s="59">
        <v>0</v>
      </c>
      <c r="V1112" s="60">
        <f>Ugovori_OPULJP3[[#This Row],[Javni doprinos korisnika - HRK]]/7.5345</f>
        <v>0</v>
      </c>
      <c r="W1112" s="59">
        <v>0</v>
      </c>
      <c r="X1112" s="60">
        <f>Ugovori_OPULJP3[[#This Row],[Privatni doprinos korisnika - HRK]]/7.5345</f>
        <v>0</v>
      </c>
      <c r="Y1112" s="61">
        <v>1375225</v>
      </c>
      <c r="Z1112" s="62">
        <f>Ugovori_OPULJP3[[#This Row],[UKUPNI PRIHVATLJIVI IZDACI
TOTAL ELIGIBLE EXPENDITURE
= Bespovratna sredstva ukupno + doprinos korisnika
= Ukupni prihvatljivi troškovi
= Ukupna ugovorena vrijednost projekta HRK]]/7.5345</f>
        <v>182523.72420200412</v>
      </c>
      <c r="AA1112" s="66" t="s">
        <v>37</v>
      </c>
      <c r="AB1112" s="66" t="s">
        <v>34</v>
      </c>
      <c r="AC1112" s="65" t="s">
        <v>4300</v>
      </c>
      <c r="AD1112" s="72" t="s">
        <v>746</v>
      </c>
    </row>
    <row r="1113" spans="1:30" ht="51" customHeight="1" x14ac:dyDescent="0.2">
      <c r="A1113" s="70" t="s">
        <v>4301</v>
      </c>
      <c r="B1113" s="64" t="s">
        <v>742</v>
      </c>
      <c r="C1113" s="65" t="s">
        <v>743</v>
      </c>
      <c r="D1113" s="52" t="s">
        <v>3110</v>
      </c>
      <c r="E1113" s="66" t="s">
        <v>75</v>
      </c>
      <c r="F1113" s="71" t="s">
        <v>4302</v>
      </c>
      <c r="G1113" s="71" t="s">
        <v>4303</v>
      </c>
      <c r="H1113" s="68">
        <v>44341</v>
      </c>
      <c r="I1113" s="68">
        <v>44890</v>
      </c>
      <c r="J1113" s="57" t="str">
        <f>IF(Ugovori_OPULJP3[[#This Row],[DATUM ZAVRŠETKA OPERACIJE]]&gt;DATE(2024,12,31),"u provedbi","završen")</f>
        <v>završen</v>
      </c>
      <c r="K1113" s="67" t="s">
        <v>248</v>
      </c>
      <c r="L1113" s="67" t="s">
        <v>248</v>
      </c>
      <c r="M1113" s="58">
        <v>0.85</v>
      </c>
      <c r="N1113" s="58">
        <v>0.15</v>
      </c>
      <c r="O1113" s="59">
        <f>Ugovori_OPULJP3[[#This Row],[Bespovratna sredstva - Ukupno (EU+Nac) HRK
= Ukupna ugovorena vrijednost bespovratnih sredstava]]*Ugovori_OPULJP3[[#This Row],[EU STOPA SUFINANCIRANJA %
EU CO-FINANCING RATE %]]</f>
        <v>946379.79999999993</v>
      </c>
      <c r="P1113" s="60">
        <f>Ugovori_OPULJP3[[#This Row],[Bespovratna sredstva - EU dio - HRK]]/7.5345</f>
        <v>125606.18488287211</v>
      </c>
      <c r="Q1113" s="59">
        <f>Ugovori_OPULJP3[[#This Row],[Bespovratna sredstva - Ukupno (EU+Nac) HRK
= Ukupna ugovorena vrijednost bespovratnih sredstava]]*Ugovori_OPULJP3[[#This Row],[STOPA NACIONALNOG SUFINANCIRANJA %]]</f>
        <v>167008.19999999998</v>
      </c>
      <c r="R1113" s="60">
        <f>Ugovori_OPULJP3[[#This Row],[Bespovratna sredstva - Nacionalni dio - HRK]]/7.5345</f>
        <v>22165.797332271548</v>
      </c>
      <c r="S1113" s="59">
        <v>1113388</v>
      </c>
      <c r="T1113" s="60">
        <f>Ugovori_OPULJP3[[#This Row],[Bespovratna sredstva - Ukupno (EU+Nac) HRK
= Ukupna ugovorena vrijednost bespovratnih sredstava]]/7.5345</f>
        <v>147771.98221514365</v>
      </c>
      <c r="U1113" s="59">
        <v>0</v>
      </c>
      <c r="V1113" s="60">
        <f>Ugovori_OPULJP3[[#This Row],[Javni doprinos korisnika - HRK]]/7.5345</f>
        <v>0</v>
      </c>
      <c r="W1113" s="59">
        <v>0</v>
      </c>
      <c r="X1113" s="60">
        <f>Ugovori_OPULJP3[[#This Row],[Privatni doprinos korisnika - HRK]]/7.5345</f>
        <v>0</v>
      </c>
      <c r="Y1113" s="61">
        <v>1113388</v>
      </c>
      <c r="Z1113" s="62">
        <f>Ugovori_OPULJP3[[#This Row],[UKUPNI PRIHVATLJIVI IZDACI
TOTAL ELIGIBLE EXPENDITURE
= Bespovratna sredstva ukupno + doprinos korisnika
= Ukupni prihvatljivi troškovi
= Ukupna ugovorena vrijednost projekta HRK]]/7.5345</f>
        <v>147771.98221514365</v>
      </c>
      <c r="AA1113" s="53" t="s">
        <v>37</v>
      </c>
      <c r="AB1113" s="53" t="s">
        <v>34</v>
      </c>
      <c r="AC1113" s="65" t="s">
        <v>4304</v>
      </c>
      <c r="AD1113" s="72" t="s">
        <v>746</v>
      </c>
    </row>
    <row r="1114" spans="1:30" ht="51" customHeight="1" x14ac:dyDescent="0.2">
      <c r="A1114" s="70" t="s">
        <v>4305</v>
      </c>
      <c r="B1114" s="64" t="s">
        <v>742</v>
      </c>
      <c r="C1114" s="65" t="s">
        <v>743</v>
      </c>
      <c r="D1114" s="52" t="s">
        <v>3110</v>
      </c>
      <c r="E1114" s="66" t="s">
        <v>75</v>
      </c>
      <c r="F1114" s="71" t="s">
        <v>4306</v>
      </c>
      <c r="G1114" s="71" t="s">
        <v>4307</v>
      </c>
      <c r="H1114" s="68">
        <v>44341</v>
      </c>
      <c r="I1114" s="68">
        <v>44890</v>
      </c>
      <c r="J1114" s="57" t="str">
        <f>IF(Ugovori_OPULJP3[[#This Row],[DATUM ZAVRŠETKA OPERACIJE]]&gt;DATE(2024,12,31),"u provedbi","završen")</f>
        <v>završen</v>
      </c>
      <c r="K1114" s="67" t="s">
        <v>248</v>
      </c>
      <c r="L1114" s="67" t="s">
        <v>248</v>
      </c>
      <c r="M1114" s="58">
        <v>0.85</v>
      </c>
      <c r="N1114" s="58">
        <v>0.15</v>
      </c>
      <c r="O1114" s="59">
        <f>Ugovori_OPULJP3[[#This Row],[Bespovratna sredstva - Ukupno (EU+Nac) HRK
= Ukupna ugovorena vrijednost bespovratnih sredstava]]*Ugovori_OPULJP3[[#This Row],[EU STOPA SUFINANCIRANJA %
EU CO-FINANCING RATE %]]</f>
        <v>551148.5</v>
      </c>
      <c r="P1114" s="60">
        <f>Ugovori_OPULJP3[[#This Row],[Bespovratna sredstva - EU dio - HRK]]/7.5345</f>
        <v>73149.976773508519</v>
      </c>
      <c r="Q1114" s="59">
        <f>Ugovori_OPULJP3[[#This Row],[Bespovratna sredstva - Ukupno (EU+Nac) HRK
= Ukupna ugovorena vrijednost bespovratnih sredstava]]*Ugovori_OPULJP3[[#This Row],[STOPA NACIONALNOG SUFINANCIRANJA %]]</f>
        <v>97261.5</v>
      </c>
      <c r="R1114" s="60">
        <f>Ugovori_OPULJP3[[#This Row],[Bespovratna sredstva - Nacionalni dio - HRK]]/7.5345</f>
        <v>12908.819430619151</v>
      </c>
      <c r="S1114" s="59">
        <v>648410</v>
      </c>
      <c r="T1114" s="60">
        <f>Ugovori_OPULJP3[[#This Row],[Bespovratna sredstva - Ukupno (EU+Nac) HRK
= Ukupna ugovorena vrijednost bespovratnih sredstava]]/7.5345</f>
        <v>86058.796204127677</v>
      </c>
      <c r="U1114" s="59">
        <v>0</v>
      </c>
      <c r="V1114" s="60">
        <f>Ugovori_OPULJP3[[#This Row],[Javni doprinos korisnika - HRK]]/7.5345</f>
        <v>0</v>
      </c>
      <c r="W1114" s="59">
        <v>0</v>
      </c>
      <c r="X1114" s="60">
        <f>Ugovori_OPULJP3[[#This Row],[Privatni doprinos korisnika - HRK]]/7.5345</f>
        <v>0</v>
      </c>
      <c r="Y1114" s="61">
        <v>648410</v>
      </c>
      <c r="Z1114" s="62">
        <f>Ugovori_OPULJP3[[#This Row],[UKUPNI PRIHVATLJIVI IZDACI
TOTAL ELIGIBLE EXPENDITURE
= Bespovratna sredstva ukupno + doprinos korisnika
= Ukupni prihvatljivi troškovi
= Ukupna ugovorena vrijednost projekta HRK]]/7.5345</f>
        <v>86058.796204127677</v>
      </c>
      <c r="AA1114" s="53" t="s">
        <v>37</v>
      </c>
      <c r="AB1114" s="53" t="s">
        <v>34</v>
      </c>
      <c r="AC1114" s="65" t="s">
        <v>4308</v>
      </c>
      <c r="AD1114" s="72" t="s">
        <v>746</v>
      </c>
    </row>
    <row r="1115" spans="1:30" ht="51" customHeight="1" x14ac:dyDescent="0.2">
      <c r="A1115" s="70" t="s">
        <v>4309</v>
      </c>
      <c r="B1115" s="64" t="s">
        <v>742</v>
      </c>
      <c r="C1115" s="65" t="s">
        <v>743</v>
      </c>
      <c r="D1115" s="52" t="s">
        <v>3110</v>
      </c>
      <c r="E1115" s="66" t="s">
        <v>75</v>
      </c>
      <c r="F1115" s="71" t="s">
        <v>3803</v>
      </c>
      <c r="G1115" s="71" t="s">
        <v>4310</v>
      </c>
      <c r="H1115" s="68">
        <v>44341</v>
      </c>
      <c r="I1115" s="68">
        <v>44890</v>
      </c>
      <c r="J1115" s="57" t="str">
        <f>IF(Ugovori_OPULJP3[[#This Row],[DATUM ZAVRŠETKA OPERACIJE]]&gt;DATE(2024,12,31),"u provedbi","završen")</f>
        <v>završen</v>
      </c>
      <c r="K1115" s="67" t="s">
        <v>248</v>
      </c>
      <c r="L1115" s="67" t="s">
        <v>248</v>
      </c>
      <c r="M1115" s="58">
        <v>0.85</v>
      </c>
      <c r="N1115" s="58">
        <v>0.15</v>
      </c>
      <c r="O1115" s="59">
        <f>Ugovori_OPULJP3[[#This Row],[Bespovratna sredstva - Ukupno (EU+Nac) HRK
= Ukupna ugovorena vrijednost bespovratnih sredstava]]*Ugovori_OPULJP3[[#This Row],[EU STOPA SUFINANCIRANJA %
EU CO-FINANCING RATE %]]</f>
        <v>1134495</v>
      </c>
      <c r="P1115" s="60">
        <f>Ugovori_OPULJP3[[#This Row],[Bespovratna sredstva - EU dio - HRK]]/7.5345</f>
        <v>150573.36253235117</v>
      </c>
      <c r="Q1115" s="59">
        <f>Ugovori_OPULJP3[[#This Row],[Bespovratna sredstva - Ukupno (EU+Nac) HRK
= Ukupna ugovorena vrijednost bespovratnih sredstava]]*Ugovori_OPULJP3[[#This Row],[STOPA NACIONALNOG SUFINANCIRANJA %]]</f>
        <v>200205</v>
      </c>
      <c r="R1115" s="60">
        <f>Ugovori_OPULJP3[[#This Row],[Bespovratna sredstva - Nacionalni dio - HRK]]/7.5345</f>
        <v>26571.769858650208</v>
      </c>
      <c r="S1115" s="59">
        <v>1334700</v>
      </c>
      <c r="T1115" s="60">
        <f>Ugovori_OPULJP3[[#This Row],[Bespovratna sredstva - Ukupno (EU+Nac) HRK
= Ukupna ugovorena vrijednost bespovratnih sredstava]]/7.5345</f>
        <v>177145.13239100139</v>
      </c>
      <c r="U1115" s="59">
        <v>0</v>
      </c>
      <c r="V1115" s="60">
        <f>Ugovori_OPULJP3[[#This Row],[Javni doprinos korisnika - HRK]]/7.5345</f>
        <v>0</v>
      </c>
      <c r="W1115" s="59">
        <v>0</v>
      </c>
      <c r="X1115" s="60">
        <f>Ugovori_OPULJP3[[#This Row],[Privatni doprinos korisnika - HRK]]/7.5345</f>
        <v>0</v>
      </c>
      <c r="Y1115" s="61">
        <v>1334700</v>
      </c>
      <c r="Z1115" s="62">
        <f>Ugovori_OPULJP3[[#This Row],[UKUPNI PRIHVATLJIVI IZDACI
TOTAL ELIGIBLE EXPENDITURE
= Bespovratna sredstva ukupno + doprinos korisnika
= Ukupni prihvatljivi troškovi
= Ukupna ugovorena vrijednost projekta HRK]]/7.5345</f>
        <v>177145.13239100139</v>
      </c>
      <c r="AA1115" s="53" t="s">
        <v>37</v>
      </c>
      <c r="AB1115" s="53" t="s">
        <v>34</v>
      </c>
      <c r="AC1115" s="65" t="s">
        <v>4311</v>
      </c>
      <c r="AD1115" s="72" t="s">
        <v>746</v>
      </c>
    </row>
    <row r="1116" spans="1:30" ht="51" customHeight="1" x14ac:dyDescent="0.2">
      <c r="A1116" s="70" t="s">
        <v>4312</v>
      </c>
      <c r="B1116" s="64" t="s">
        <v>742</v>
      </c>
      <c r="C1116" s="65" t="s">
        <v>743</v>
      </c>
      <c r="D1116" s="52" t="s">
        <v>3110</v>
      </c>
      <c r="E1116" s="66" t="s">
        <v>75</v>
      </c>
      <c r="F1116" s="71" t="s">
        <v>4313</v>
      </c>
      <c r="G1116" s="71" t="s">
        <v>1852</v>
      </c>
      <c r="H1116" s="68">
        <v>44341</v>
      </c>
      <c r="I1116" s="68">
        <v>44798</v>
      </c>
      <c r="J1116" s="57" t="str">
        <f>IF(Ugovori_OPULJP3[[#This Row],[DATUM ZAVRŠETKA OPERACIJE]]&gt;DATE(2024,12,31),"u provedbi","završen")</f>
        <v>završen</v>
      </c>
      <c r="K1116" s="67" t="s">
        <v>248</v>
      </c>
      <c r="L1116" s="67" t="s">
        <v>248</v>
      </c>
      <c r="M1116" s="58">
        <v>0.85</v>
      </c>
      <c r="N1116" s="58">
        <v>0.15</v>
      </c>
      <c r="O1116" s="59">
        <f>Ugovori_OPULJP3[[#This Row],[Bespovratna sredstva - Ukupno (EU+Nac) HRK
= Ukupna ugovorena vrijednost bespovratnih sredstava]]*Ugovori_OPULJP3[[#This Row],[EU STOPA SUFINANCIRANJA %
EU CO-FINANCING RATE %]]</f>
        <v>1855975</v>
      </c>
      <c r="P1116" s="60">
        <f>Ugovori_OPULJP3[[#This Row],[Bespovratna sredstva - EU dio - HRK]]/7.5345</f>
        <v>246330.21434733557</v>
      </c>
      <c r="Q1116" s="59">
        <f>Ugovori_OPULJP3[[#This Row],[Bespovratna sredstva - Ukupno (EU+Nac) HRK
= Ukupna ugovorena vrijednost bespovratnih sredstava]]*Ugovori_OPULJP3[[#This Row],[STOPA NACIONALNOG SUFINANCIRANJA %]]</f>
        <v>327525</v>
      </c>
      <c r="R1116" s="60">
        <f>Ugovori_OPULJP3[[#This Row],[Bespovratna sredstva - Nacionalni dio - HRK]]/7.5345</f>
        <v>43470.037826000393</v>
      </c>
      <c r="S1116" s="59">
        <v>2183500</v>
      </c>
      <c r="T1116" s="60">
        <f>Ugovori_OPULJP3[[#This Row],[Bespovratna sredstva - Ukupno (EU+Nac) HRK
= Ukupna ugovorena vrijednost bespovratnih sredstava]]/7.5345</f>
        <v>289800.25217333599</v>
      </c>
      <c r="U1116" s="59">
        <v>0</v>
      </c>
      <c r="V1116" s="60">
        <f>Ugovori_OPULJP3[[#This Row],[Javni doprinos korisnika - HRK]]/7.5345</f>
        <v>0</v>
      </c>
      <c r="W1116" s="59">
        <v>0</v>
      </c>
      <c r="X1116" s="60">
        <f>Ugovori_OPULJP3[[#This Row],[Privatni doprinos korisnika - HRK]]/7.5345</f>
        <v>0</v>
      </c>
      <c r="Y1116" s="61">
        <v>2183500</v>
      </c>
      <c r="Z1116" s="62">
        <f>Ugovori_OPULJP3[[#This Row],[UKUPNI PRIHVATLJIVI IZDACI
TOTAL ELIGIBLE EXPENDITURE
= Bespovratna sredstva ukupno + doprinos korisnika
= Ukupni prihvatljivi troškovi
= Ukupna ugovorena vrijednost projekta HRK]]/7.5345</f>
        <v>289800.25217333599</v>
      </c>
      <c r="AA1116" s="53" t="s">
        <v>37</v>
      </c>
      <c r="AB1116" s="53" t="s">
        <v>34</v>
      </c>
      <c r="AC1116" s="65" t="s">
        <v>4314</v>
      </c>
      <c r="AD1116" s="72" t="s">
        <v>746</v>
      </c>
    </row>
    <row r="1117" spans="1:30" ht="51" customHeight="1" x14ac:dyDescent="0.2">
      <c r="A1117" s="70" t="s">
        <v>4315</v>
      </c>
      <c r="B1117" s="64" t="s">
        <v>742</v>
      </c>
      <c r="C1117" s="65" t="s">
        <v>743</v>
      </c>
      <c r="D1117" s="52" t="s">
        <v>3110</v>
      </c>
      <c r="E1117" s="66" t="s">
        <v>75</v>
      </c>
      <c r="F1117" s="71" t="s">
        <v>4316</v>
      </c>
      <c r="G1117" s="71" t="s">
        <v>1945</v>
      </c>
      <c r="H1117" s="68">
        <v>44341</v>
      </c>
      <c r="I1117" s="68">
        <v>44706</v>
      </c>
      <c r="J1117" s="57" t="str">
        <f>IF(Ugovori_OPULJP3[[#This Row],[DATUM ZAVRŠETKA OPERACIJE]]&gt;DATE(2024,12,31),"u provedbi","završen")</f>
        <v>završen</v>
      </c>
      <c r="K1117" s="67" t="s">
        <v>248</v>
      </c>
      <c r="L1117" s="67" t="s">
        <v>248</v>
      </c>
      <c r="M1117" s="58">
        <v>0.85</v>
      </c>
      <c r="N1117" s="58">
        <v>0.15</v>
      </c>
      <c r="O1117" s="59">
        <f>Ugovori_OPULJP3[[#This Row],[Bespovratna sredstva - Ukupno (EU+Nac) HRK
= Ukupna ugovorena vrijednost bespovratnih sredstava]]*Ugovori_OPULJP3[[#This Row],[EU STOPA SUFINANCIRANJA %
EU CO-FINANCING RATE %]]</f>
        <v>1088924.375</v>
      </c>
      <c r="P1117" s="60">
        <f>Ugovori_OPULJP3[[#This Row],[Bespovratna sredstva - EU dio - HRK]]/7.5345</f>
        <v>144525.1012011414</v>
      </c>
      <c r="Q1117" s="59">
        <f>Ugovori_OPULJP3[[#This Row],[Bespovratna sredstva - Ukupno (EU+Nac) HRK
= Ukupna ugovorena vrijednost bespovratnih sredstava]]*Ugovori_OPULJP3[[#This Row],[STOPA NACIONALNOG SUFINANCIRANJA %]]</f>
        <v>192163.125</v>
      </c>
      <c r="R1117" s="60">
        <f>Ugovori_OPULJP3[[#This Row],[Bespovratna sredstva - Nacionalni dio - HRK]]/7.5345</f>
        <v>25504.429623730837</v>
      </c>
      <c r="S1117" s="59">
        <v>1281087.5</v>
      </c>
      <c r="T1117" s="60">
        <f>Ugovori_OPULJP3[[#This Row],[Bespovratna sredstva - Ukupno (EU+Nac) HRK
= Ukupna ugovorena vrijednost bespovratnih sredstava]]/7.5345</f>
        <v>170029.53082487226</v>
      </c>
      <c r="U1117" s="59">
        <v>0</v>
      </c>
      <c r="V1117" s="60">
        <f>Ugovori_OPULJP3[[#This Row],[Javni doprinos korisnika - HRK]]/7.5345</f>
        <v>0</v>
      </c>
      <c r="W1117" s="59">
        <v>0</v>
      </c>
      <c r="X1117" s="60">
        <f>Ugovori_OPULJP3[[#This Row],[Privatni doprinos korisnika - HRK]]/7.5345</f>
        <v>0</v>
      </c>
      <c r="Y1117" s="61">
        <v>1281087.5</v>
      </c>
      <c r="Z1117" s="62">
        <f>Ugovori_OPULJP3[[#This Row],[UKUPNI PRIHVATLJIVI IZDACI
TOTAL ELIGIBLE EXPENDITURE
= Bespovratna sredstva ukupno + doprinos korisnika
= Ukupni prihvatljivi troškovi
= Ukupna ugovorena vrijednost projekta HRK]]/7.5345</f>
        <v>170029.53082487226</v>
      </c>
      <c r="AA1117" s="53" t="s">
        <v>37</v>
      </c>
      <c r="AB1117" s="53" t="s">
        <v>34</v>
      </c>
      <c r="AC1117" s="65" t="s">
        <v>4317</v>
      </c>
      <c r="AD1117" s="72" t="s">
        <v>746</v>
      </c>
    </row>
    <row r="1118" spans="1:30" ht="51" customHeight="1" x14ac:dyDescent="0.2">
      <c r="A1118" s="70" t="s">
        <v>4318</v>
      </c>
      <c r="B1118" s="64" t="s">
        <v>742</v>
      </c>
      <c r="C1118" s="52" t="s">
        <v>743</v>
      </c>
      <c r="D1118" s="52" t="s">
        <v>3110</v>
      </c>
      <c r="E1118" s="66" t="s">
        <v>75</v>
      </c>
      <c r="F1118" s="71" t="s">
        <v>4319</v>
      </c>
      <c r="G1118" s="71" t="s">
        <v>4320</v>
      </c>
      <c r="H1118" s="68">
        <v>44341</v>
      </c>
      <c r="I1118" s="68">
        <v>44798</v>
      </c>
      <c r="J1118" s="57" t="str">
        <f>IF(Ugovori_OPULJP3[[#This Row],[DATUM ZAVRŠETKA OPERACIJE]]&gt;DATE(2024,12,31),"u provedbi","završen")</f>
        <v>završen</v>
      </c>
      <c r="K1118" s="76" t="s">
        <v>248</v>
      </c>
      <c r="L1118" s="76" t="s">
        <v>248</v>
      </c>
      <c r="M1118" s="58">
        <v>0.85</v>
      </c>
      <c r="N1118" s="58">
        <v>0.15</v>
      </c>
      <c r="O1118" s="59">
        <f>Ugovori_OPULJP3[[#This Row],[Bespovratna sredstva - Ukupno (EU+Nac) HRK
= Ukupna ugovorena vrijednost bespovratnih sredstava]]*Ugovori_OPULJP3[[#This Row],[EU STOPA SUFINANCIRANJA %
EU CO-FINANCING RATE %]]</f>
        <v>1660674.75</v>
      </c>
      <c r="P1118" s="60">
        <f>Ugovori_OPULJP3[[#This Row],[Bespovratna sredstva - EU dio - HRK]]/7.5345</f>
        <v>220409.416683257</v>
      </c>
      <c r="Q1118" s="59">
        <f>Ugovori_OPULJP3[[#This Row],[Bespovratna sredstva - Ukupno (EU+Nac) HRK
= Ukupna ugovorena vrijednost bespovratnih sredstava]]*Ugovori_OPULJP3[[#This Row],[STOPA NACIONALNOG SUFINANCIRANJA %]]</f>
        <v>293060.25</v>
      </c>
      <c r="R1118" s="60">
        <f>Ugovori_OPULJP3[[#This Row],[Bespovratna sredstva - Nacionalni dio - HRK]]/7.5345</f>
        <v>38895.779414692413</v>
      </c>
      <c r="S1118" s="59">
        <v>1953735</v>
      </c>
      <c r="T1118" s="60">
        <f>Ugovori_OPULJP3[[#This Row],[Bespovratna sredstva - Ukupno (EU+Nac) HRK
= Ukupna ugovorena vrijednost bespovratnih sredstava]]/7.5345</f>
        <v>259305.19609794943</v>
      </c>
      <c r="U1118" s="59">
        <v>0</v>
      </c>
      <c r="V1118" s="60">
        <f>Ugovori_OPULJP3[[#This Row],[Javni doprinos korisnika - HRK]]/7.5345</f>
        <v>0</v>
      </c>
      <c r="W1118" s="59">
        <v>0</v>
      </c>
      <c r="X1118" s="60">
        <f>Ugovori_OPULJP3[[#This Row],[Privatni doprinos korisnika - HRK]]/7.5345</f>
        <v>0</v>
      </c>
      <c r="Y1118" s="61">
        <v>1953735</v>
      </c>
      <c r="Z1118" s="62">
        <f>Ugovori_OPULJP3[[#This Row],[UKUPNI PRIHVATLJIVI IZDACI
TOTAL ELIGIBLE EXPENDITURE
= Bespovratna sredstva ukupno + doprinos korisnika
= Ukupni prihvatljivi troškovi
= Ukupna ugovorena vrijednost projekta HRK]]/7.5345</f>
        <v>259305.19609794943</v>
      </c>
      <c r="AA1118" s="66" t="s">
        <v>37</v>
      </c>
      <c r="AB1118" s="66" t="s">
        <v>34</v>
      </c>
      <c r="AC1118" s="65" t="s">
        <v>4321</v>
      </c>
      <c r="AD1118" s="72" t="s">
        <v>746</v>
      </c>
    </row>
    <row r="1119" spans="1:30" ht="51" customHeight="1" x14ac:dyDescent="0.2">
      <c r="A1119" s="70" t="s">
        <v>4322</v>
      </c>
      <c r="B1119" s="64" t="s">
        <v>742</v>
      </c>
      <c r="C1119" s="65" t="s">
        <v>743</v>
      </c>
      <c r="D1119" s="52" t="s">
        <v>3110</v>
      </c>
      <c r="E1119" s="66" t="s">
        <v>75</v>
      </c>
      <c r="F1119" s="71" t="s">
        <v>4323</v>
      </c>
      <c r="G1119" s="54" t="s">
        <v>1903</v>
      </c>
      <c r="H1119" s="68">
        <v>44341</v>
      </c>
      <c r="I1119" s="68">
        <v>44890</v>
      </c>
      <c r="J1119" s="57" t="str">
        <f>IF(Ugovori_OPULJP3[[#This Row],[DATUM ZAVRŠETKA OPERACIJE]]&gt;DATE(2024,12,31),"u provedbi","završen")</f>
        <v>završen</v>
      </c>
      <c r="K1119" s="67" t="s">
        <v>248</v>
      </c>
      <c r="L1119" s="67" t="s">
        <v>248</v>
      </c>
      <c r="M1119" s="58">
        <v>0.85</v>
      </c>
      <c r="N1119" s="58">
        <v>0.15</v>
      </c>
      <c r="O1119" s="59">
        <f>Ugovori_OPULJP3[[#This Row],[Bespovratna sredstva - Ukupno (EU+Nac) HRK
= Ukupna ugovorena vrijednost bespovratnih sredstava]]*Ugovori_OPULJP3[[#This Row],[EU STOPA SUFINANCIRANJA %
EU CO-FINANCING RATE %]]</f>
        <v>4250000</v>
      </c>
      <c r="P1119" s="60">
        <f>Ugovori_OPULJP3[[#This Row],[Bespovratna sredstva - EU dio - HRK]]/7.5345</f>
        <v>564071.93576216069</v>
      </c>
      <c r="Q1119" s="59">
        <f>Ugovori_OPULJP3[[#This Row],[Bespovratna sredstva - Ukupno (EU+Nac) HRK
= Ukupna ugovorena vrijednost bespovratnih sredstava]]*Ugovori_OPULJP3[[#This Row],[STOPA NACIONALNOG SUFINANCIRANJA %]]</f>
        <v>750000</v>
      </c>
      <c r="R1119" s="60">
        <f>Ugovori_OPULJP3[[#This Row],[Bespovratna sredstva - Nacionalni dio - HRK]]/7.5345</f>
        <v>99542.106310969539</v>
      </c>
      <c r="S1119" s="59">
        <v>5000000</v>
      </c>
      <c r="T1119" s="60">
        <f>Ugovori_OPULJP3[[#This Row],[Bespovratna sredstva - Ukupno (EU+Nac) HRK
= Ukupna ugovorena vrijednost bespovratnih sredstava]]/7.5345</f>
        <v>663614.04207313026</v>
      </c>
      <c r="U1119" s="59">
        <v>438900</v>
      </c>
      <c r="V1119" s="60">
        <f>Ugovori_OPULJP3[[#This Row],[Javni doprinos korisnika - HRK]]/7.5345</f>
        <v>58252.040613179372</v>
      </c>
      <c r="W1119" s="59">
        <v>0</v>
      </c>
      <c r="X1119" s="60">
        <f>Ugovori_OPULJP3[[#This Row],[Privatni doprinos korisnika - HRK]]/7.5345</f>
        <v>0</v>
      </c>
      <c r="Y1119" s="61">
        <v>5438900</v>
      </c>
      <c r="Z1119" s="62">
        <f>Ugovori_OPULJP3[[#This Row],[UKUPNI PRIHVATLJIVI IZDACI
TOTAL ELIGIBLE EXPENDITURE
= Bespovratna sredstva ukupno + doprinos korisnika
= Ukupni prihvatljivi troškovi
= Ukupna ugovorena vrijednost projekta HRK]]/7.5345</f>
        <v>721866.08268630959</v>
      </c>
      <c r="AA1119" s="53" t="s">
        <v>37</v>
      </c>
      <c r="AB1119" s="53" t="s">
        <v>34</v>
      </c>
      <c r="AC1119" s="65" t="s">
        <v>4324</v>
      </c>
      <c r="AD1119" s="72" t="s">
        <v>746</v>
      </c>
    </row>
    <row r="1120" spans="1:30" ht="51" customHeight="1" x14ac:dyDescent="0.2">
      <c r="A1120" s="70" t="s">
        <v>4325</v>
      </c>
      <c r="B1120" s="64" t="s">
        <v>742</v>
      </c>
      <c r="C1120" s="65" t="s">
        <v>743</v>
      </c>
      <c r="D1120" s="52" t="s">
        <v>3110</v>
      </c>
      <c r="E1120" s="66" t="s">
        <v>75</v>
      </c>
      <c r="F1120" s="71" t="s">
        <v>4326</v>
      </c>
      <c r="G1120" s="54" t="s">
        <v>1929</v>
      </c>
      <c r="H1120" s="68">
        <v>44341</v>
      </c>
      <c r="I1120" s="68">
        <v>44767</v>
      </c>
      <c r="J1120" s="57" t="str">
        <f>IF(Ugovori_OPULJP3[[#This Row],[DATUM ZAVRŠETKA OPERACIJE]]&gt;DATE(2024,12,31),"u provedbi","završen")</f>
        <v>završen</v>
      </c>
      <c r="K1120" s="67" t="s">
        <v>248</v>
      </c>
      <c r="L1120" s="67" t="s">
        <v>248</v>
      </c>
      <c r="M1120" s="58">
        <v>0.85</v>
      </c>
      <c r="N1120" s="58">
        <v>0.15</v>
      </c>
      <c r="O1120" s="59">
        <f>Ugovori_OPULJP3[[#This Row],[Bespovratna sredstva - Ukupno (EU+Nac) HRK
= Ukupna ugovorena vrijednost bespovratnih sredstava]]*Ugovori_OPULJP3[[#This Row],[EU STOPA SUFINANCIRANJA %
EU CO-FINANCING RATE %]]</f>
        <v>1878770.9375</v>
      </c>
      <c r="P1120" s="60">
        <f>Ugovori_OPULJP3[[#This Row],[Bespovratna sredstva - EU dio - HRK]]/7.5345</f>
        <v>249355.75519277988</v>
      </c>
      <c r="Q1120" s="59">
        <f>Ugovori_OPULJP3[[#This Row],[Bespovratna sredstva - Ukupno (EU+Nac) HRK
= Ukupna ugovorena vrijednost bespovratnih sredstava]]*Ugovori_OPULJP3[[#This Row],[STOPA NACIONALNOG SUFINANCIRANJA %]]</f>
        <v>331547.8125</v>
      </c>
      <c r="R1120" s="60">
        <f>Ugovori_OPULJP3[[#This Row],[Bespovratna sredstva - Nacionalni dio - HRK]]/7.5345</f>
        <v>44003.956798725856</v>
      </c>
      <c r="S1120" s="59">
        <v>2210318.75</v>
      </c>
      <c r="T1120" s="60">
        <f>Ugovori_OPULJP3[[#This Row],[Bespovratna sredstva - Ukupno (EU+Nac) HRK
= Ukupna ugovorena vrijednost bespovratnih sredstava]]/7.5345</f>
        <v>293359.7119915057</v>
      </c>
      <c r="U1120" s="59">
        <v>0</v>
      </c>
      <c r="V1120" s="60">
        <f>Ugovori_OPULJP3[[#This Row],[Javni doprinos korisnika - HRK]]/7.5345</f>
        <v>0</v>
      </c>
      <c r="W1120" s="59">
        <v>0</v>
      </c>
      <c r="X1120" s="60">
        <f>Ugovori_OPULJP3[[#This Row],[Privatni doprinos korisnika - HRK]]/7.5345</f>
        <v>0</v>
      </c>
      <c r="Y1120" s="61">
        <v>2210318.75</v>
      </c>
      <c r="Z1120" s="62">
        <f>Ugovori_OPULJP3[[#This Row],[UKUPNI PRIHVATLJIVI IZDACI
TOTAL ELIGIBLE EXPENDITURE
= Bespovratna sredstva ukupno + doprinos korisnika
= Ukupni prihvatljivi troškovi
= Ukupna ugovorena vrijednost projekta HRK]]/7.5345</f>
        <v>293359.7119915057</v>
      </c>
      <c r="AA1120" s="53" t="s">
        <v>37</v>
      </c>
      <c r="AB1120" s="53" t="s">
        <v>34</v>
      </c>
      <c r="AC1120" s="65" t="s">
        <v>4327</v>
      </c>
      <c r="AD1120" s="72" t="s">
        <v>746</v>
      </c>
    </row>
    <row r="1121" spans="1:30" ht="51" customHeight="1" x14ac:dyDescent="0.2">
      <c r="A1121" s="70" t="s">
        <v>4328</v>
      </c>
      <c r="B1121" s="64" t="s">
        <v>742</v>
      </c>
      <c r="C1121" s="65" t="s">
        <v>743</v>
      </c>
      <c r="D1121" s="52" t="s">
        <v>3110</v>
      </c>
      <c r="E1121" s="66" t="s">
        <v>75</v>
      </c>
      <c r="F1121" s="71" t="s">
        <v>4329</v>
      </c>
      <c r="G1121" s="71" t="s">
        <v>1922</v>
      </c>
      <c r="H1121" s="68">
        <v>44341</v>
      </c>
      <c r="I1121" s="68">
        <v>44890</v>
      </c>
      <c r="J1121" s="57" t="str">
        <f>IF(Ugovori_OPULJP3[[#This Row],[DATUM ZAVRŠETKA OPERACIJE]]&gt;DATE(2024,12,31),"u provedbi","završen")</f>
        <v>završen</v>
      </c>
      <c r="K1121" s="67" t="s">
        <v>248</v>
      </c>
      <c r="L1121" s="67" t="s">
        <v>248</v>
      </c>
      <c r="M1121" s="58">
        <v>0.85</v>
      </c>
      <c r="N1121" s="58">
        <v>0.15</v>
      </c>
      <c r="O1121" s="59">
        <f>Ugovori_OPULJP3[[#This Row],[Bespovratna sredstva - Ukupno (EU+Nac) HRK
= Ukupna ugovorena vrijednost bespovratnih sredstava]]*Ugovori_OPULJP3[[#This Row],[EU STOPA SUFINANCIRANJA %
EU CO-FINANCING RATE %]]</f>
        <v>1170885.8800000001</v>
      </c>
      <c r="P1121" s="60">
        <f>Ugovori_OPULJP3[[#This Row],[Bespovratna sredstva - EU dio - HRK]]/7.5345</f>
        <v>155403.26232663085</v>
      </c>
      <c r="Q1121" s="59">
        <f>Ugovori_OPULJP3[[#This Row],[Bespovratna sredstva - Ukupno (EU+Nac) HRK
= Ukupna ugovorena vrijednost bespovratnih sredstava]]*Ugovori_OPULJP3[[#This Row],[STOPA NACIONALNOG SUFINANCIRANJA %]]</f>
        <v>206626.92</v>
      </c>
      <c r="R1121" s="60">
        <f>Ugovori_OPULJP3[[#This Row],[Bespovratna sredstva - Nacionalni dio - HRK]]/7.5345</f>
        <v>27424.105116464263</v>
      </c>
      <c r="S1121" s="59">
        <v>1377512.8</v>
      </c>
      <c r="T1121" s="60">
        <f>Ugovori_OPULJP3[[#This Row],[Bespovratna sredstva - Ukupno (EU+Nac) HRK
= Ukupna ugovorena vrijednost bespovratnih sredstava]]/7.5345</f>
        <v>182827.36744309508</v>
      </c>
      <c r="U1121" s="59">
        <v>0</v>
      </c>
      <c r="V1121" s="60">
        <f>Ugovori_OPULJP3[[#This Row],[Javni doprinos korisnika - HRK]]/7.5345</f>
        <v>0</v>
      </c>
      <c r="W1121" s="59">
        <v>0</v>
      </c>
      <c r="X1121" s="60">
        <f>Ugovori_OPULJP3[[#This Row],[Privatni doprinos korisnika - HRK]]/7.5345</f>
        <v>0</v>
      </c>
      <c r="Y1121" s="61">
        <v>1377512.8</v>
      </c>
      <c r="Z1121" s="62">
        <f>Ugovori_OPULJP3[[#This Row],[UKUPNI PRIHVATLJIVI IZDACI
TOTAL ELIGIBLE EXPENDITURE
= Bespovratna sredstva ukupno + doprinos korisnika
= Ukupni prihvatljivi troškovi
= Ukupna ugovorena vrijednost projekta HRK]]/7.5345</f>
        <v>182827.36744309508</v>
      </c>
      <c r="AA1121" s="53" t="s">
        <v>37</v>
      </c>
      <c r="AB1121" s="53" t="s">
        <v>34</v>
      </c>
      <c r="AC1121" s="65" t="s">
        <v>4330</v>
      </c>
      <c r="AD1121" s="72" t="s">
        <v>746</v>
      </c>
    </row>
    <row r="1122" spans="1:30" ht="38.25" customHeight="1" x14ac:dyDescent="0.2">
      <c r="A1122" s="70" t="s">
        <v>4331</v>
      </c>
      <c r="B1122" s="64" t="s">
        <v>742</v>
      </c>
      <c r="C1122" s="65" t="s">
        <v>743</v>
      </c>
      <c r="D1122" s="52" t="s">
        <v>3110</v>
      </c>
      <c r="E1122" s="66" t="s">
        <v>75</v>
      </c>
      <c r="F1122" s="71" t="s">
        <v>4332</v>
      </c>
      <c r="G1122" s="54" t="s">
        <v>1937</v>
      </c>
      <c r="H1122" s="68">
        <v>44341</v>
      </c>
      <c r="I1122" s="68">
        <v>44798</v>
      </c>
      <c r="J1122" s="57" t="str">
        <f>IF(Ugovori_OPULJP3[[#This Row],[DATUM ZAVRŠETKA OPERACIJE]]&gt;DATE(2024,12,31),"u provedbi","završen")</f>
        <v>završen</v>
      </c>
      <c r="K1122" s="67" t="s">
        <v>248</v>
      </c>
      <c r="L1122" s="67" t="s">
        <v>248</v>
      </c>
      <c r="M1122" s="58">
        <v>0.85</v>
      </c>
      <c r="N1122" s="58">
        <v>0.15</v>
      </c>
      <c r="O1122" s="59">
        <f>Ugovori_OPULJP3[[#This Row],[Bespovratna sredstva - Ukupno (EU+Nac) HRK
= Ukupna ugovorena vrijednost bespovratnih sredstava]]*Ugovori_OPULJP3[[#This Row],[EU STOPA SUFINANCIRANJA %
EU CO-FINANCING RATE %]]</f>
        <v>1181670</v>
      </c>
      <c r="P1122" s="60">
        <f>Ugovori_OPULJP3[[#This Row],[Bespovratna sredstva - EU dio - HRK]]/7.5345</f>
        <v>156834.56101931116</v>
      </c>
      <c r="Q1122" s="59">
        <f>Ugovori_OPULJP3[[#This Row],[Bespovratna sredstva - Ukupno (EU+Nac) HRK
= Ukupna ugovorena vrijednost bespovratnih sredstava]]*Ugovori_OPULJP3[[#This Row],[STOPA NACIONALNOG SUFINANCIRANJA %]]</f>
        <v>208530</v>
      </c>
      <c r="R1122" s="60">
        <f>Ugovori_OPULJP3[[#This Row],[Bespovratna sredstva - Nacionalni dio - HRK]]/7.5345</f>
        <v>27676.687238701968</v>
      </c>
      <c r="S1122" s="59">
        <v>1390200</v>
      </c>
      <c r="T1122" s="60">
        <f>Ugovori_OPULJP3[[#This Row],[Bespovratna sredstva - Ukupno (EU+Nac) HRK
= Ukupna ugovorena vrijednost bespovratnih sredstava]]/7.5345</f>
        <v>184511.24825801313</v>
      </c>
      <c r="U1122" s="59">
        <v>0</v>
      </c>
      <c r="V1122" s="60">
        <f>Ugovori_OPULJP3[[#This Row],[Javni doprinos korisnika - HRK]]/7.5345</f>
        <v>0</v>
      </c>
      <c r="W1122" s="59">
        <v>0</v>
      </c>
      <c r="X1122" s="60">
        <f>Ugovori_OPULJP3[[#This Row],[Privatni doprinos korisnika - HRK]]/7.5345</f>
        <v>0</v>
      </c>
      <c r="Y1122" s="61">
        <v>1390200</v>
      </c>
      <c r="Z1122" s="62">
        <f>Ugovori_OPULJP3[[#This Row],[UKUPNI PRIHVATLJIVI IZDACI
TOTAL ELIGIBLE EXPENDITURE
= Bespovratna sredstva ukupno + doprinos korisnika
= Ukupni prihvatljivi troškovi
= Ukupna ugovorena vrijednost projekta HRK]]/7.5345</f>
        <v>184511.24825801313</v>
      </c>
      <c r="AA1122" s="53" t="s">
        <v>37</v>
      </c>
      <c r="AB1122" s="53" t="s">
        <v>34</v>
      </c>
      <c r="AC1122" s="65" t="s">
        <v>4333</v>
      </c>
      <c r="AD1122" s="72" t="s">
        <v>746</v>
      </c>
    </row>
    <row r="1123" spans="1:30" ht="51" customHeight="1" x14ac:dyDescent="0.2">
      <c r="A1123" s="70" t="s">
        <v>4334</v>
      </c>
      <c r="B1123" s="64" t="s">
        <v>742</v>
      </c>
      <c r="C1123" s="52" t="s">
        <v>743</v>
      </c>
      <c r="D1123" s="52" t="s">
        <v>3110</v>
      </c>
      <c r="E1123" s="66" t="s">
        <v>75</v>
      </c>
      <c r="F1123" s="71" t="s">
        <v>4335</v>
      </c>
      <c r="G1123" s="54" t="s">
        <v>2114</v>
      </c>
      <c r="H1123" s="68">
        <v>44342</v>
      </c>
      <c r="I1123" s="68">
        <v>44768</v>
      </c>
      <c r="J1123" s="57" t="str">
        <f>IF(Ugovori_OPULJP3[[#This Row],[DATUM ZAVRŠETKA OPERACIJE]]&gt;DATE(2024,12,31),"u provedbi","završen")</f>
        <v>završen</v>
      </c>
      <c r="K1123" s="76" t="s">
        <v>98</v>
      </c>
      <c r="L1123" s="76" t="s">
        <v>98</v>
      </c>
      <c r="M1123" s="58">
        <v>0.85</v>
      </c>
      <c r="N1123" s="58">
        <v>0.15</v>
      </c>
      <c r="O1123" s="59">
        <f>Ugovori_OPULJP3[[#This Row],[Bespovratna sredstva - Ukupno (EU+Nac) HRK
= Ukupna ugovorena vrijednost bespovratnih sredstava]]*Ugovori_OPULJP3[[#This Row],[EU STOPA SUFINANCIRANJA %
EU CO-FINANCING RATE %]]</f>
        <v>890800</v>
      </c>
      <c r="P1123" s="60">
        <f>Ugovori_OPULJP3[[#This Row],[Bespovratna sredstva - EU dio - HRK]]/7.5345</f>
        <v>118229.47773574888</v>
      </c>
      <c r="Q1123" s="59">
        <f>Ugovori_OPULJP3[[#This Row],[Bespovratna sredstva - Ukupno (EU+Nac) HRK
= Ukupna ugovorena vrijednost bespovratnih sredstava]]*Ugovori_OPULJP3[[#This Row],[STOPA NACIONALNOG SUFINANCIRANJA %]]</f>
        <v>157200</v>
      </c>
      <c r="R1123" s="60">
        <f>Ugovori_OPULJP3[[#This Row],[Bespovratna sredstva - Nacionalni dio - HRK]]/7.5345</f>
        <v>20864.025482779216</v>
      </c>
      <c r="S1123" s="59">
        <v>1048000</v>
      </c>
      <c r="T1123" s="60">
        <f>Ugovori_OPULJP3[[#This Row],[Bespovratna sredstva - Ukupno (EU+Nac) HRK
= Ukupna ugovorena vrijednost bespovratnih sredstava]]/7.5345</f>
        <v>139093.50321852809</v>
      </c>
      <c r="U1123" s="59">
        <v>0</v>
      </c>
      <c r="V1123" s="60">
        <f>Ugovori_OPULJP3[[#This Row],[Javni doprinos korisnika - HRK]]/7.5345</f>
        <v>0</v>
      </c>
      <c r="W1123" s="59">
        <v>0</v>
      </c>
      <c r="X1123" s="60">
        <f>Ugovori_OPULJP3[[#This Row],[Privatni doprinos korisnika - HRK]]/7.5345</f>
        <v>0</v>
      </c>
      <c r="Y1123" s="61">
        <v>1048000</v>
      </c>
      <c r="Z1123" s="62">
        <f>Ugovori_OPULJP3[[#This Row],[UKUPNI PRIHVATLJIVI IZDACI
TOTAL ELIGIBLE EXPENDITURE
= Bespovratna sredstva ukupno + doprinos korisnika
= Ukupni prihvatljivi troškovi
= Ukupna ugovorena vrijednost projekta HRK]]/7.5345</f>
        <v>139093.50321852809</v>
      </c>
      <c r="AA1123" s="66" t="s">
        <v>37</v>
      </c>
      <c r="AB1123" s="66" t="s">
        <v>34</v>
      </c>
      <c r="AC1123" s="65" t="s">
        <v>4336</v>
      </c>
      <c r="AD1123" s="72" t="s">
        <v>746</v>
      </c>
    </row>
    <row r="1124" spans="1:30" ht="38.25" customHeight="1" x14ac:dyDescent="0.2">
      <c r="A1124" s="70" t="s">
        <v>4337</v>
      </c>
      <c r="B1124" s="64" t="s">
        <v>742</v>
      </c>
      <c r="C1124" s="52" t="s">
        <v>743</v>
      </c>
      <c r="D1124" s="52" t="s">
        <v>3110</v>
      </c>
      <c r="E1124" s="66" t="s">
        <v>75</v>
      </c>
      <c r="F1124" s="71" t="s">
        <v>4338</v>
      </c>
      <c r="G1124" s="71" t="s">
        <v>4339</v>
      </c>
      <c r="H1124" s="68">
        <v>44340</v>
      </c>
      <c r="I1124" s="68">
        <v>44889</v>
      </c>
      <c r="J1124" s="57" t="str">
        <f>IF(Ugovori_OPULJP3[[#This Row],[DATUM ZAVRŠETKA OPERACIJE]]&gt;DATE(2024,12,31),"u provedbi","završen")</f>
        <v>završen</v>
      </c>
      <c r="K1124" s="76" t="s">
        <v>98</v>
      </c>
      <c r="L1124" s="76" t="s">
        <v>98</v>
      </c>
      <c r="M1124" s="58">
        <v>0.85</v>
      </c>
      <c r="N1124" s="58">
        <v>0.15</v>
      </c>
      <c r="O1124" s="59">
        <f>Ugovori_OPULJP3[[#This Row],[Bespovratna sredstva - Ukupno (EU+Nac) HRK
= Ukupna ugovorena vrijednost bespovratnih sredstava]]*Ugovori_OPULJP3[[#This Row],[EU STOPA SUFINANCIRANJA %
EU CO-FINANCING RATE %]]</f>
        <v>1564055.25</v>
      </c>
      <c r="P1124" s="60">
        <f>Ugovori_OPULJP3[[#This Row],[Bespovratna sredstva - EU dio - HRK]]/7.5345</f>
        <v>207585.80529564005</v>
      </c>
      <c r="Q1124" s="59">
        <f>Ugovori_OPULJP3[[#This Row],[Bespovratna sredstva - Ukupno (EU+Nac) HRK
= Ukupna ugovorena vrijednost bespovratnih sredstava]]*Ugovori_OPULJP3[[#This Row],[STOPA NACIONALNOG SUFINANCIRANJA %]]</f>
        <v>276009.75</v>
      </c>
      <c r="R1124" s="60">
        <f>Ugovori_OPULJP3[[#This Row],[Bespovratna sredstva - Nacionalni dio - HRK]]/7.5345</f>
        <v>36632.789169818832</v>
      </c>
      <c r="S1124" s="59">
        <v>1840065</v>
      </c>
      <c r="T1124" s="60">
        <f>Ugovori_OPULJP3[[#This Row],[Bespovratna sredstva - Ukupno (EU+Nac) HRK
= Ukupna ugovorena vrijednost bespovratnih sredstava]]/7.5345</f>
        <v>244218.59446545888</v>
      </c>
      <c r="U1124" s="59">
        <v>0</v>
      </c>
      <c r="V1124" s="60">
        <f>Ugovori_OPULJP3[[#This Row],[Javni doprinos korisnika - HRK]]/7.5345</f>
        <v>0</v>
      </c>
      <c r="W1124" s="59">
        <v>0</v>
      </c>
      <c r="X1124" s="60">
        <f>Ugovori_OPULJP3[[#This Row],[Privatni doprinos korisnika - HRK]]/7.5345</f>
        <v>0</v>
      </c>
      <c r="Y1124" s="61">
        <v>1840065</v>
      </c>
      <c r="Z1124" s="62">
        <f>Ugovori_OPULJP3[[#This Row],[UKUPNI PRIHVATLJIVI IZDACI
TOTAL ELIGIBLE EXPENDITURE
= Bespovratna sredstva ukupno + doprinos korisnika
= Ukupni prihvatljivi troškovi
= Ukupna ugovorena vrijednost projekta HRK]]/7.5345</f>
        <v>244218.59446545888</v>
      </c>
      <c r="AA1124" s="66" t="s">
        <v>37</v>
      </c>
      <c r="AB1124" s="66" t="s">
        <v>34</v>
      </c>
      <c r="AC1124" s="65" t="s">
        <v>4340</v>
      </c>
      <c r="AD1124" s="72" t="s">
        <v>746</v>
      </c>
    </row>
    <row r="1125" spans="1:30" ht="38.25" customHeight="1" x14ac:dyDescent="0.2">
      <c r="A1125" s="70" t="s">
        <v>4341</v>
      </c>
      <c r="B1125" s="64" t="s">
        <v>742</v>
      </c>
      <c r="C1125" s="52" t="s">
        <v>743</v>
      </c>
      <c r="D1125" s="52" t="s">
        <v>3110</v>
      </c>
      <c r="E1125" s="66" t="s">
        <v>75</v>
      </c>
      <c r="F1125" s="71" t="s">
        <v>4342</v>
      </c>
      <c r="G1125" s="71" t="s">
        <v>1759</v>
      </c>
      <c r="H1125" s="68">
        <v>44370</v>
      </c>
      <c r="I1125" s="68">
        <v>44918</v>
      </c>
      <c r="J1125" s="57" t="str">
        <f>IF(Ugovori_OPULJP3[[#This Row],[DATUM ZAVRŠETKA OPERACIJE]]&gt;DATE(2024,12,31),"u provedbi","završen")</f>
        <v>završen</v>
      </c>
      <c r="K1125" s="67" t="s">
        <v>98</v>
      </c>
      <c r="L1125" s="67" t="s">
        <v>98</v>
      </c>
      <c r="M1125" s="82" t="s">
        <v>3093</v>
      </c>
      <c r="N1125" s="58">
        <v>0.15</v>
      </c>
      <c r="O1125" s="59">
        <f>Ugovori_OPULJP3[[#This Row],[Bespovratna sredstva - Ukupno (EU+Nac) HRK
= Ukupna ugovorena vrijednost bespovratnih sredstava]]*Ugovori_OPULJP3[[#This Row],[EU STOPA SUFINANCIRANJA %
EU CO-FINANCING RATE %]]</f>
        <v>946560</v>
      </c>
      <c r="P1125" s="60">
        <f>Ugovori_OPULJP3[[#This Row],[Bespovratna sredstva - EU dio - HRK]]/7.5345</f>
        <v>125630.10153294844</v>
      </c>
      <c r="Q1125" s="59">
        <f>Ugovori_OPULJP3[[#This Row],[Bespovratna sredstva - Ukupno (EU+Nac) HRK
= Ukupna ugovorena vrijednost bespovratnih sredstava]]*Ugovori_OPULJP3[[#This Row],[STOPA NACIONALNOG SUFINANCIRANJA %]]</f>
        <v>167040</v>
      </c>
      <c r="R1125" s="60">
        <f>Ugovori_OPULJP3[[#This Row],[Bespovratna sredstva - Nacionalni dio - HRK]]/7.5345</f>
        <v>22170.017917579135</v>
      </c>
      <c r="S1125" s="59">
        <v>1113600</v>
      </c>
      <c r="T1125" s="60">
        <f>Ugovori_OPULJP3[[#This Row],[Bespovratna sredstva - Ukupno (EU+Nac) HRK
= Ukupna ugovorena vrijednost bespovratnih sredstava]]/7.5345</f>
        <v>147800.11945052756</v>
      </c>
      <c r="U1125" s="59">
        <v>0</v>
      </c>
      <c r="V1125" s="60">
        <f>Ugovori_OPULJP3[[#This Row],[Javni doprinos korisnika - HRK]]/7.5345</f>
        <v>0</v>
      </c>
      <c r="W1125" s="59">
        <v>0</v>
      </c>
      <c r="X1125" s="60">
        <f>Ugovori_OPULJP3[[#This Row],[Privatni doprinos korisnika - HRK]]/7.5345</f>
        <v>0</v>
      </c>
      <c r="Y1125" s="61">
        <v>1113600</v>
      </c>
      <c r="Z1125" s="62">
        <f>Ugovori_OPULJP3[[#This Row],[UKUPNI PRIHVATLJIVI IZDACI
TOTAL ELIGIBLE EXPENDITURE
= Bespovratna sredstva ukupno + doprinos korisnika
= Ukupni prihvatljivi troškovi
= Ukupna ugovorena vrijednost projekta HRK]]/7.5345</f>
        <v>147800.11945052756</v>
      </c>
      <c r="AA1125" s="66" t="s">
        <v>37</v>
      </c>
      <c r="AB1125" s="66" t="s">
        <v>34</v>
      </c>
      <c r="AC1125" s="65" t="s">
        <v>4343</v>
      </c>
      <c r="AD1125" s="72" t="s">
        <v>746</v>
      </c>
    </row>
    <row r="1126" spans="1:30" ht="51" customHeight="1" x14ac:dyDescent="0.2">
      <c r="A1126" s="70" t="s">
        <v>4344</v>
      </c>
      <c r="B1126" s="64" t="s">
        <v>742</v>
      </c>
      <c r="C1126" s="52" t="s">
        <v>743</v>
      </c>
      <c r="D1126" s="52" t="s">
        <v>3110</v>
      </c>
      <c r="E1126" s="66" t="s">
        <v>75</v>
      </c>
      <c r="F1126" s="71" t="s">
        <v>4345</v>
      </c>
      <c r="G1126" s="71" t="s">
        <v>1907</v>
      </c>
      <c r="H1126" s="68">
        <v>44347</v>
      </c>
      <c r="I1126" s="68">
        <v>44895</v>
      </c>
      <c r="J1126" s="57" t="str">
        <f>IF(Ugovori_OPULJP3[[#This Row],[DATUM ZAVRŠETKA OPERACIJE]]&gt;DATE(2024,12,31),"u provedbi","završen")</f>
        <v>završen</v>
      </c>
      <c r="K1126" s="76" t="s">
        <v>83</v>
      </c>
      <c r="L1126" s="55" t="s">
        <v>83</v>
      </c>
      <c r="M1126" s="58">
        <v>0.85</v>
      </c>
      <c r="N1126" s="58">
        <v>0.15</v>
      </c>
      <c r="O1126" s="59">
        <f>Ugovori_OPULJP3[[#This Row],[Bespovratna sredstva - Ukupno (EU+Nac) HRK
= Ukupna ugovorena vrijednost bespovratnih sredstava]]*Ugovori_OPULJP3[[#This Row],[EU STOPA SUFINANCIRANJA %
EU CO-FINANCING RATE %]]</f>
        <v>761325.875</v>
      </c>
      <c r="P1126" s="60">
        <f>Ugovori_OPULJP3[[#This Row],[Bespovratna sredstva - EU dio - HRK]]/7.5345</f>
        <v>101045.30824872253</v>
      </c>
      <c r="Q1126" s="59">
        <f>Ugovori_OPULJP3[[#This Row],[Bespovratna sredstva - Ukupno (EU+Nac) HRK
= Ukupna ugovorena vrijednost bespovratnih sredstava]]*Ugovori_OPULJP3[[#This Row],[STOPA NACIONALNOG SUFINANCIRANJA %]]</f>
        <v>134351.625</v>
      </c>
      <c r="R1126" s="60">
        <f>Ugovori_OPULJP3[[#This Row],[Bespovratna sredstva - Nacionalni dio - HRK]]/7.5345</f>
        <v>17831.524985068681</v>
      </c>
      <c r="S1126" s="59">
        <v>895677.5</v>
      </c>
      <c r="T1126" s="60">
        <f>Ugovori_OPULJP3[[#This Row],[Bespovratna sredstva - Ukupno (EU+Nac) HRK
= Ukupna ugovorena vrijednost bespovratnih sredstava]]/7.5345</f>
        <v>118876.83323379121</v>
      </c>
      <c r="U1126" s="59">
        <v>0</v>
      </c>
      <c r="V1126" s="60">
        <f>Ugovori_OPULJP3[[#This Row],[Javni doprinos korisnika - HRK]]/7.5345</f>
        <v>0</v>
      </c>
      <c r="W1126" s="59">
        <v>0</v>
      </c>
      <c r="X1126" s="60">
        <f>Ugovori_OPULJP3[[#This Row],[Privatni doprinos korisnika - HRK]]/7.5345</f>
        <v>0</v>
      </c>
      <c r="Y1126" s="61">
        <v>895677.5</v>
      </c>
      <c r="Z1126" s="62">
        <f>Ugovori_OPULJP3[[#This Row],[UKUPNI PRIHVATLJIVI IZDACI
TOTAL ELIGIBLE EXPENDITURE
= Bespovratna sredstva ukupno + doprinos korisnika
= Ukupni prihvatljivi troškovi
= Ukupna ugovorena vrijednost projekta HRK]]/7.5345</f>
        <v>118876.83323379121</v>
      </c>
      <c r="AA1126" s="66" t="s">
        <v>37</v>
      </c>
      <c r="AB1126" s="66" t="s">
        <v>34</v>
      </c>
      <c r="AC1126" s="65" t="s">
        <v>4346</v>
      </c>
      <c r="AD1126" s="72" t="s">
        <v>746</v>
      </c>
    </row>
    <row r="1127" spans="1:30" ht="51" customHeight="1" x14ac:dyDescent="0.2">
      <c r="A1127" s="70" t="s">
        <v>4347</v>
      </c>
      <c r="B1127" s="64" t="s">
        <v>742</v>
      </c>
      <c r="C1127" s="52" t="s">
        <v>743</v>
      </c>
      <c r="D1127" s="52" t="s">
        <v>3110</v>
      </c>
      <c r="E1127" s="66" t="s">
        <v>75</v>
      </c>
      <c r="F1127" s="71" t="s">
        <v>4348</v>
      </c>
      <c r="G1127" s="71" t="s">
        <v>1969</v>
      </c>
      <c r="H1127" s="68">
        <v>44372</v>
      </c>
      <c r="I1127" s="68">
        <v>44920</v>
      </c>
      <c r="J1127" s="57" t="str">
        <f>IF(Ugovori_OPULJP3[[#This Row],[DATUM ZAVRŠETKA OPERACIJE]]&gt;DATE(2024,12,31),"u provedbi","završen")</f>
        <v>završen</v>
      </c>
      <c r="K1127" s="67" t="s">
        <v>337</v>
      </c>
      <c r="L1127" s="67" t="s">
        <v>337</v>
      </c>
      <c r="M1127" s="82" t="s">
        <v>3093</v>
      </c>
      <c r="N1127" s="58">
        <v>0.15</v>
      </c>
      <c r="O1127" s="59">
        <f>Ugovori_OPULJP3[[#This Row],[Bespovratna sredstva - Ukupno (EU+Nac) HRK
= Ukupna ugovorena vrijednost bespovratnih sredstava]]*Ugovori_OPULJP3[[#This Row],[EU STOPA SUFINANCIRANJA %
EU CO-FINANCING RATE %]]</f>
        <v>2865698.5</v>
      </c>
      <c r="P1127" s="60">
        <f>Ugovori_OPULJP3[[#This Row],[Bespovratna sredstva - EU dio - HRK]]/7.5345</f>
        <v>380343.55298958125</v>
      </c>
      <c r="Q1127" s="59">
        <f>Ugovori_OPULJP3[[#This Row],[Bespovratna sredstva - Ukupno (EU+Nac) HRK
= Ukupna ugovorena vrijednost bespovratnih sredstava]]*Ugovori_OPULJP3[[#This Row],[STOPA NACIONALNOG SUFINANCIRANJA %]]</f>
        <v>505711.5</v>
      </c>
      <c r="R1127" s="60">
        <f>Ugovori_OPULJP3[[#This Row],[Bespovratna sredstva - Nacionalni dio - HRK]]/7.5345</f>
        <v>67119.450527573164</v>
      </c>
      <c r="S1127" s="59">
        <v>3371410</v>
      </c>
      <c r="T1127" s="60">
        <f>Ugovori_OPULJP3[[#This Row],[Bespovratna sredstva - Ukupno (EU+Nac) HRK
= Ukupna ugovorena vrijednost bespovratnih sredstava]]/7.5345</f>
        <v>447463.00351715437</v>
      </c>
      <c r="U1127" s="59">
        <v>0</v>
      </c>
      <c r="V1127" s="60">
        <f>Ugovori_OPULJP3[[#This Row],[Javni doprinos korisnika - HRK]]/7.5345</f>
        <v>0</v>
      </c>
      <c r="W1127" s="59">
        <v>0</v>
      </c>
      <c r="X1127" s="60">
        <f>Ugovori_OPULJP3[[#This Row],[Privatni doprinos korisnika - HRK]]/7.5345</f>
        <v>0</v>
      </c>
      <c r="Y1127" s="61">
        <v>3371410</v>
      </c>
      <c r="Z1127" s="62">
        <f>Ugovori_OPULJP3[[#This Row],[UKUPNI PRIHVATLJIVI IZDACI
TOTAL ELIGIBLE EXPENDITURE
= Bespovratna sredstva ukupno + doprinos korisnika
= Ukupni prihvatljivi troškovi
= Ukupna ugovorena vrijednost projekta HRK]]/7.5345</f>
        <v>447463.00351715437</v>
      </c>
      <c r="AA1127" s="66" t="s">
        <v>37</v>
      </c>
      <c r="AB1127" s="66" t="s">
        <v>34</v>
      </c>
      <c r="AC1127" s="65" t="s">
        <v>4349</v>
      </c>
      <c r="AD1127" s="72" t="s">
        <v>746</v>
      </c>
    </row>
    <row r="1128" spans="1:30" ht="51" customHeight="1" x14ac:dyDescent="0.2">
      <c r="A1128" s="70" t="s">
        <v>4350</v>
      </c>
      <c r="B1128" s="64" t="s">
        <v>742</v>
      </c>
      <c r="C1128" s="65" t="s">
        <v>743</v>
      </c>
      <c r="D1128" s="52" t="s">
        <v>3110</v>
      </c>
      <c r="E1128" s="66" t="s">
        <v>75</v>
      </c>
      <c r="F1128" s="71" t="s">
        <v>4351</v>
      </c>
      <c r="G1128" s="54" t="s">
        <v>2064</v>
      </c>
      <c r="H1128" s="68">
        <v>44341</v>
      </c>
      <c r="I1128" s="68">
        <v>44798</v>
      </c>
      <c r="J1128" s="57" t="str">
        <f>IF(Ugovori_OPULJP3[[#This Row],[DATUM ZAVRŠETKA OPERACIJE]]&gt;DATE(2024,12,31),"u provedbi","završen")</f>
        <v>završen</v>
      </c>
      <c r="K1128" s="67" t="s">
        <v>248</v>
      </c>
      <c r="L1128" s="67" t="s">
        <v>248</v>
      </c>
      <c r="M1128" s="58">
        <v>0.85</v>
      </c>
      <c r="N1128" s="58">
        <v>0.15</v>
      </c>
      <c r="O1128" s="59">
        <f>Ugovori_OPULJP3[[#This Row],[Bespovratna sredstva - Ukupno (EU+Nac) HRK
= Ukupna ugovorena vrijednost bespovratnih sredstava]]*Ugovori_OPULJP3[[#This Row],[EU STOPA SUFINANCIRANJA %
EU CO-FINANCING RATE %]]</f>
        <v>2963227.5</v>
      </c>
      <c r="P1128" s="60">
        <f>Ugovori_OPULJP3[[#This Row],[Bespovratna sredstva - EU dio - HRK]]/7.5345</f>
        <v>393287.87577145128</v>
      </c>
      <c r="Q1128" s="59">
        <f>Ugovori_OPULJP3[[#This Row],[Bespovratna sredstva - Ukupno (EU+Nac) HRK
= Ukupna ugovorena vrijednost bespovratnih sredstava]]*Ugovori_OPULJP3[[#This Row],[STOPA NACIONALNOG SUFINANCIRANJA %]]</f>
        <v>522922.5</v>
      </c>
      <c r="R1128" s="60">
        <f>Ugovori_OPULJP3[[#This Row],[Bespovratna sredstva - Nacionalni dio - HRK]]/7.5345</f>
        <v>69403.742783197289</v>
      </c>
      <c r="S1128" s="59">
        <v>3486150</v>
      </c>
      <c r="T1128" s="60">
        <f>Ugovori_OPULJP3[[#This Row],[Bespovratna sredstva - Ukupno (EU+Nac) HRK
= Ukupna ugovorena vrijednost bespovratnih sredstava]]/7.5345</f>
        <v>462691.61855464859</v>
      </c>
      <c r="U1128" s="59">
        <v>0</v>
      </c>
      <c r="V1128" s="60">
        <f>Ugovori_OPULJP3[[#This Row],[Javni doprinos korisnika - HRK]]/7.5345</f>
        <v>0</v>
      </c>
      <c r="W1128" s="59">
        <v>0</v>
      </c>
      <c r="X1128" s="60">
        <f>Ugovori_OPULJP3[[#This Row],[Privatni doprinos korisnika - HRK]]/7.5345</f>
        <v>0</v>
      </c>
      <c r="Y1128" s="61">
        <v>3486150</v>
      </c>
      <c r="Z1128" s="62">
        <f>Ugovori_OPULJP3[[#This Row],[UKUPNI PRIHVATLJIVI IZDACI
TOTAL ELIGIBLE EXPENDITURE
= Bespovratna sredstva ukupno + doprinos korisnika
= Ukupni prihvatljivi troškovi
= Ukupna ugovorena vrijednost projekta HRK]]/7.5345</f>
        <v>462691.61855464859</v>
      </c>
      <c r="AA1128" s="53" t="s">
        <v>37</v>
      </c>
      <c r="AB1128" s="53" t="s">
        <v>34</v>
      </c>
      <c r="AC1128" s="65" t="s">
        <v>4352</v>
      </c>
      <c r="AD1128" s="72" t="s">
        <v>746</v>
      </c>
    </row>
    <row r="1129" spans="1:30" ht="51" customHeight="1" x14ac:dyDescent="0.2">
      <c r="A1129" s="70" t="s">
        <v>4353</v>
      </c>
      <c r="B1129" s="64" t="s">
        <v>742</v>
      </c>
      <c r="C1129" s="52" t="s">
        <v>743</v>
      </c>
      <c r="D1129" s="52" t="s">
        <v>3110</v>
      </c>
      <c r="E1129" s="66" t="s">
        <v>75</v>
      </c>
      <c r="F1129" s="71" t="s">
        <v>4354</v>
      </c>
      <c r="G1129" s="54" t="s">
        <v>640</v>
      </c>
      <c r="H1129" s="68">
        <v>44370</v>
      </c>
      <c r="I1129" s="68">
        <v>44827</v>
      </c>
      <c r="J1129" s="57" t="str">
        <f>IF(Ugovori_OPULJP3[[#This Row],[DATUM ZAVRŠETKA OPERACIJE]]&gt;DATE(2024,12,31),"u provedbi","završen")</f>
        <v>završen</v>
      </c>
      <c r="K1129" s="67" t="s">
        <v>103</v>
      </c>
      <c r="L1129" s="67" t="s">
        <v>103</v>
      </c>
      <c r="M1129" s="82" t="s">
        <v>3093</v>
      </c>
      <c r="N1129" s="58">
        <v>0.15</v>
      </c>
      <c r="O1129" s="59">
        <f>Ugovori_OPULJP3[[#This Row],[Bespovratna sredstva - Ukupno (EU+Nac) HRK
= Ukupna ugovorena vrijednost bespovratnih sredstava]]*Ugovori_OPULJP3[[#This Row],[EU STOPA SUFINANCIRANJA %
EU CO-FINANCING RATE %]]</f>
        <v>742917</v>
      </c>
      <c r="P1129" s="60">
        <f>Ugovori_OPULJP3[[#This Row],[Bespovratna sredstva - EU dio - HRK]]/7.5345</f>
        <v>98602.030658968739</v>
      </c>
      <c r="Q1129" s="59">
        <f>Ugovori_OPULJP3[[#This Row],[Bespovratna sredstva - Ukupno (EU+Nac) HRK
= Ukupna ugovorena vrijednost bespovratnih sredstava]]*Ugovori_OPULJP3[[#This Row],[STOPA NACIONALNOG SUFINANCIRANJA %]]</f>
        <v>131103</v>
      </c>
      <c r="R1129" s="60">
        <f>Ugovori_OPULJP3[[#This Row],[Bespovratna sredstva - Nacionalni dio - HRK]]/7.5345</f>
        <v>17400.358351582719</v>
      </c>
      <c r="S1129" s="59">
        <v>874020</v>
      </c>
      <c r="T1129" s="60">
        <f>Ugovori_OPULJP3[[#This Row],[Bespovratna sredstva - Ukupno (EU+Nac) HRK
= Ukupna ugovorena vrijednost bespovratnih sredstava]]/7.5345</f>
        <v>116002.38901055146</v>
      </c>
      <c r="U1129" s="59">
        <v>0</v>
      </c>
      <c r="V1129" s="60">
        <f>Ugovori_OPULJP3[[#This Row],[Javni doprinos korisnika - HRK]]/7.5345</f>
        <v>0</v>
      </c>
      <c r="W1129" s="59">
        <v>0</v>
      </c>
      <c r="X1129" s="60">
        <f>Ugovori_OPULJP3[[#This Row],[Privatni doprinos korisnika - HRK]]/7.5345</f>
        <v>0</v>
      </c>
      <c r="Y1129" s="61">
        <v>874020</v>
      </c>
      <c r="Z1129" s="62">
        <f>Ugovori_OPULJP3[[#This Row],[UKUPNI PRIHVATLJIVI IZDACI
TOTAL ELIGIBLE EXPENDITURE
= Bespovratna sredstva ukupno + doprinos korisnika
= Ukupni prihvatljivi troškovi
= Ukupna ugovorena vrijednost projekta HRK]]/7.5345</f>
        <v>116002.38901055146</v>
      </c>
      <c r="AA1129" s="66" t="s">
        <v>37</v>
      </c>
      <c r="AB1129" s="66" t="s">
        <v>34</v>
      </c>
      <c r="AC1129" s="65" t="s">
        <v>4355</v>
      </c>
      <c r="AD1129" s="72" t="s">
        <v>746</v>
      </c>
    </row>
    <row r="1130" spans="1:30" ht="51" customHeight="1" x14ac:dyDescent="0.2">
      <c r="A1130" s="70" t="s">
        <v>4356</v>
      </c>
      <c r="B1130" s="64" t="s">
        <v>742</v>
      </c>
      <c r="C1130" s="52" t="s">
        <v>743</v>
      </c>
      <c r="D1130" s="52" t="s">
        <v>3110</v>
      </c>
      <c r="E1130" s="66" t="s">
        <v>75</v>
      </c>
      <c r="F1130" s="71" t="s">
        <v>4357</v>
      </c>
      <c r="G1130" s="71" t="s">
        <v>4358</v>
      </c>
      <c r="H1130" s="68">
        <v>44370</v>
      </c>
      <c r="I1130" s="68">
        <v>44857</v>
      </c>
      <c r="J1130" s="57" t="str">
        <f>IF(Ugovori_OPULJP3[[#This Row],[DATUM ZAVRŠETKA OPERACIJE]]&gt;DATE(2024,12,31),"u provedbi","završen")</f>
        <v>završen</v>
      </c>
      <c r="K1130" s="67" t="s">
        <v>93</v>
      </c>
      <c r="L1130" s="67" t="s">
        <v>93</v>
      </c>
      <c r="M1130" s="82" t="s">
        <v>3093</v>
      </c>
      <c r="N1130" s="58">
        <v>0.15</v>
      </c>
      <c r="O1130" s="59">
        <f>Ugovori_OPULJP3[[#This Row],[Bespovratna sredstva - Ukupno (EU+Nac) HRK
= Ukupna ugovorena vrijednost bespovratnih sredstava]]*Ugovori_OPULJP3[[#This Row],[EU STOPA SUFINANCIRANJA %
EU CO-FINANCING RATE %]]</f>
        <v>789352.5</v>
      </c>
      <c r="P1130" s="60">
        <f>Ugovori_OPULJP3[[#This Row],[Bespovratna sredstva - EU dio - HRK]]/7.5345</f>
        <v>104765.0806291061</v>
      </c>
      <c r="Q1130" s="59">
        <f>Ugovori_OPULJP3[[#This Row],[Bespovratna sredstva - Ukupno (EU+Nac) HRK
= Ukupna ugovorena vrijednost bespovratnih sredstava]]*Ugovori_OPULJP3[[#This Row],[STOPA NACIONALNOG SUFINANCIRANJA %]]</f>
        <v>139297.5</v>
      </c>
      <c r="R1130" s="60">
        <f>Ugovori_OPULJP3[[#This Row],[Bespovratna sredstva - Nacionalni dio - HRK]]/7.5345</f>
        <v>18487.95540513637</v>
      </c>
      <c r="S1130" s="59">
        <v>928650</v>
      </c>
      <c r="T1130" s="60">
        <f>Ugovori_OPULJP3[[#This Row],[Bespovratna sredstva - Ukupno (EU+Nac) HRK
= Ukupna ugovorena vrijednost bespovratnih sredstava]]/7.5345</f>
        <v>123253.03603424248</v>
      </c>
      <c r="U1130" s="59">
        <v>0</v>
      </c>
      <c r="V1130" s="60">
        <f>Ugovori_OPULJP3[[#This Row],[Javni doprinos korisnika - HRK]]/7.5345</f>
        <v>0</v>
      </c>
      <c r="W1130" s="59">
        <v>0</v>
      </c>
      <c r="X1130" s="60">
        <f>Ugovori_OPULJP3[[#This Row],[Privatni doprinos korisnika - HRK]]/7.5345</f>
        <v>0</v>
      </c>
      <c r="Y1130" s="61">
        <v>928650</v>
      </c>
      <c r="Z1130" s="62">
        <f>Ugovori_OPULJP3[[#This Row],[UKUPNI PRIHVATLJIVI IZDACI
TOTAL ELIGIBLE EXPENDITURE
= Bespovratna sredstva ukupno + doprinos korisnika
= Ukupni prihvatljivi troškovi
= Ukupna ugovorena vrijednost projekta HRK]]/7.5345</f>
        <v>123253.03603424248</v>
      </c>
      <c r="AA1130" s="66" t="s">
        <v>37</v>
      </c>
      <c r="AB1130" s="66" t="s">
        <v>34</v>
      </c>
      <c r="AC1130" s="65" t="s">
        <v>4359</v>
      </c>
      <c r="AD1130" s="72" t="s">
        <v>746</v>
      </c>
    </row>
    <row r="1131" spans="1:30" ht="51" customHeight="1" x14ac:dyDescent="0.2">
      <c r="A1131" s="70" t="s">
        <v>4360</v>
      </c>
      <c r="B1131" s="64" t="s">
        <v>742</v>
      </c>
      <c r="C1131" s="65" t="s">
        <v>743</v>
      </c>
      <c r="D1131" s="52" t="s">
        <v>3110</v>
      </c>
      <c r="E1131" s="66" t="s">
        <v>75</v>
      </c>
      <c r="F1131" s="71" t="s">
        <v>4361</v>
      </c>
      <c r="G1131" s="71" t="s">
        <v>2126</v>
      </c>
      <c r="H1131" s="68">
        <v>44365</v>
      </c>
      <c r="I1131" s="68">
        <v>44822</v>
      </c>
      <c r="J1131" s="57" t="str">
        <f>IF(Ugovori_OPULJP3[[#This Row],[DATUM ZAVRŠETKA OPERACIJE]]&gt;DATE(2024,12,31),"u provedbi","završen")</f>
        <v>završen</v>
      </c>
      <c r="K1131" s="67" t="s">
        <v>98</v>
      </c>
      <c r="L1131" s="67" t="s">
        <v>98</v>
      </c>
      <c r="M1131" s="82" t="s">
        <v>3093</v>
      </c>
      <c r="N1131" s="58">
        <v>0.15</v>
      </c>
      <c r="O1131" s="59">
        <f>Ugovori_OPULJP3[[#This Row],[Bespovratna sredstva - Ukupno (EU+Nac) HRK
= Ukupna ugovorena vrijednost bespovratnih sredstava]]*Ugovori_OPULJP3[[#This Row],[EU STOPA SUFINANCIRANJA %
EU CO-FINANCING RATE %]]</f>
        <v>1970725</v>
      </c>
      <c r="P1131" s="60">
        <f>Ugovori_OPULJP3[[#This Row],[Bespovratna sredstva - EU dio - HRK]]/7.5345</f>
        <v>261560.15661291391</v>
      </c>
      <c r="Q1131" s="59">
        <f>Ugovori_OPULJP3[[#This Row],[Bespovratna sredstva - Ukupno (EU+Nac) HRK
= Ukupna ugovorena vrijednost bespovratnih sredstava]]*Ugovori_OPULJP3[[#This Row],[STOPA NACIONALNOG SUFINANCIRANJA %]]</f>
        <v>347775</v>
      </c>
      <c r="R1131" s="60">
        <f>Ugovori_OPULJP3[[#This Row],[Bespovratna sredstva - Nacionalni dio - HRK]]/7.5345</f>
        <v>46157.674696396571</v>
      </c>
      <c r="S1131" s="59">
        <v>2318500</v>
      </c>
      <c r="T1131" s="60">
        <f>Ugovori_OPULJP3[[#This Row],[Bespovratna sredstva - Ukupno (EU+Nac) HRK
= Ukupna ugovorena vrijednost bespovratnih sredstava]]/7.5345</f>
        <v>307717.83130931051</v>
      </c>
      <c r="U1131" s="59">
        <v>0</v>
      </c>
      <c r="V1131" s="60">
        <f>Ugovori_OPULJP3[[#This Row],[Javni doprinos korisnika - HRK]]/7.5345</f>
        <v>0</v>
      </c>
      <c r="W1131" s="59">
        <v>0</v>
      </c>
      <c r="X1131" s="60">
        <f>Ugovori_OPULJP3[[#This Row],[Privatni doprinos korisnika - HRK]]/7.5345</f>
        <v>0</v>
      </c>
      <c r="Y1131" s="61">
        <v>2318500</v>
      </c>
      <c r="Z1131" s="62">
        <f>Ugovori_OPULJP3[[#This Row],[UKUPNI PRIHVATLJIVI IZDACI
TOTAL ELIGIBLE EXPENDITURE
= Bespovratna sredstva ukupno + doprinos korisnika
= Ukupni prihvatljivi troškovi
= Ukupna ugovorena vrijednost projekta HRK]]/7.5345</f>
        <v>307717.83130931051</v>
      </c>
      <c r="AA1131" s="66" t="s">
        <v>37</v>
      </c>
      <c r="AB1131" s="66" t="s">
        <v>34</v>
      </c>
      <c r="AC1131" s="65" t="s">
        <v>4362</v>
      </c>
      <c r="AD1131" s="52" t="s">
        <v>746</v>
      </c>
    </row>
    <row r="1132" spans="1:30" ht="51" customHeight="1" x14ac:dyDescent="0.2">
      <c r="A1132" s="70" t="s">
        <v>4363</v>
      </c>
      <c r="B1132" s="64" t="s">
        <v>742</v>
      </c>
      <c r="C1132" s="52" t="s">
        <v>743</v>
      </c>
      <c r="D1132" s="52" t="s">
        <v>3110</v>
      </c>
      <c r="E1132" s="66" t="s">
        <v>75</v>
      </c>
      <c r="F1132" s="71" t="s">
        <v>4364</v>
      </c>
      <c r="G1132" s="54" t="s">
        <v>1666</v>
      </c>
      <c r="H1132" s="68">
        <v>44370</v>
      </c>
      <c r="I1132" s="68">
        <v>44918</v>
      </c>
      <c r="J1132" s="57" t="str">
        <f>IF(Ugovori_OPULJP3[[#This Row],[DATUM ZAVRŠETKA OPERACIJE]]&gt;DATE(2024,12,31),"u provedbi","završen")</f>
        <v>završen</v>
      </c>
      <c r="K1132" s="67" t="s">
        <v>93</v>
      </c>
      <c r="L1132" s="67" t="s">
        <v>93</v>
      </c>
      <c r="M1132" s="82" t="s">
        <v>3093</v>
      </c>
      <c r="N1132" s="58">
        <v>0.15</v>
      </c>
      <c r="O1132" s="59">
        <f>Ugovori_OPULJP3[[#This Row],[Bespovratna sredstva - Ukupno (EU+Nac) HRK
= Ukupna ugovorena vrijednost bespovratnih sredstava]]*Ugovori_OPULJP3[[#This Row],[EU STOPA SUFINANCIRANJA %
EU CO-FINANCING RATE %]]</f>
        <v>789225</v>
      </c>
      <c r="P1132" s="60">
        <f>Ugovori_OPULJP3[[#This Row],[Bespovratna sredstva - EU dio - HRK]]/7.5345</f>
        <v>104748.15847103324</v>
      </c>
      <c r="Q1132" s="59">
        <f>Ugovori_OPULJP3[[#This Row],[Bespovratna sredstva - Ukupno (EU+Nac) HRK
= Ukupna ugovorena vrijednost bespovratnih sredstava]]*Ugovori_OPULJP3[[#This Row],[STOPA NACIONALNOG SUFINANCIRANJA %]]</f>
        <v>139275</v>
      </c>
      <c r="R1132" s="60">
        <f>Ugovori_OPULJP3[[#This Row],[Bespovratna sredstva - Nacionalni dio - HRK]]/7.5345</f>
        <v>18484.969141947044</v>
      </c>
      <c r="S1132" s="59">
        <v>928500</v>
      </c>
      <c r="T1132" s="60">
        <f>Ugovori_OPULJP3[[#This Row],[Bespovratna sredstva - Ukupno (EU+Nac) HRK
= Ukupna ugovorena vrijednost bespovratnih sredstava]]/7.5345</f>
        <v>123233.12761298029</v>
      </c>
      <c r="U1132" s="59">
        <v>0</v>
      </c>
      <c r="V1132" s="60">
        <f>Ugovori_OPULJP3[[#This Row],[Javni doprinos korisnika - HRK]]/7.5345</f>
        <v>0</v>
      </c>
      <c r="W1132" s="59">
        <v>0</v>
      </c>
      <c r="X1132" s="60">
        <f>Ugovori_OPULJP3[[#This Row],[Privatni doprinos korisnika - HRK]]/7.5345</f>
        <v>0</v>
      </c>
      <c r="Y1132" s="61">
        <v>928500</v>
      </c>
      <c r="Z1132" s="62">
        <f>Ugovori_OPULJP3[[#This Row],[UKUPNI PRIHVATLJIVI IZDACI
TOTAL ELIGIBLE EXPENDITURE
= Bespovratna sredstva ukupno + doprinos korisnika
= Ukupni prihvatljivi troškovi
= Ukupna ugovorena vrijednost projekta HRK]]/7.5345</f>
        <v>123233.12761298029</v>
      </c>
      <c r="AA1132" s="66" t="s">
        <v>37</v>
      </c>
      <c r="AB1132" s="66" t="s">
        <v>34</v>
      </c>
      <c r="AC1132" s="65" t="s">
        <v>4365</v>
      </c>
      <c r="AD1132" s="72" t="s">
        <v>746</v>
      </c>
    </row>
    <row r="1133" spans="1:30" ht="51" customHeight="1" x14ac:dyDescent="0.2">
      <c r="A1133" s="75" t="s">
        <v>4366</v>
      </c>
      <c r="B1133" s="64" t="s">
        <v>742</v>
      </c>
      <c r="C1133" s="65" t="s">
        <v>743</v>
      </c>
      <c r="D1133" s="52" t="s">
        <v>3110</v>
      </c>
      <c r="E1133" s="66" t="s">
        <v>75</v>
      </c>
      <c r="F1133" s="71" t="s">
        <v>4367</v>
      </c>
      <c r="G1133" s="71" t="s">
        <v>4368</v>
      </c>
      <c r="H1133" s="68">
        <v>44370</v>
      </c>
      <c r="I1133" s="68">
        <v>44857</v>
      </c>
      <c r="J1133" s="57" t="str">
        <f>IF(Ugovori_OPULJP3[[#This Row],[DATUM ZAVRŠETKA OPERACIJE]]&gt;DATE(2024,12,31),"u provedbi","završen")</f>
        <v>završen</v>
      </c>
      <c r="K1133" s="76" t="s">
        <v>370</v>
      </c>
      <c r="L1133" s="67" t="s">
        <v>370</v>
      </c>
      <c r="M1133" s="58">
        <v>0.85</v>
      </c>
      <c r="N1133" s="58">
        <v>0.15</v>
      </c>
      <c r="O1133" s="59">
        <f>Ugovori_OPULJP3[[#This Row],[Bespovratna sredstva - Ukupno (EU+Nac) HRK
= Ukupna ugovorena vrijednost bespovratnih sredstava]]*Ugovori_OPULJP3[[#This Row],[EU STOPA SUFINANCIRANJA %
EU CO-FINANCING RATE %]]</f>
        <v>1967877.5</v>
      </c>
      <c r="P1133" s="60">
        <f>Ugovori_OPULJP3[[#This Row],[Bespovratna sredstva - EU dio - HRK]]/7.5345</f>
        <v>261182.22841595326</v>
      </c>
      <c r="Q1133" s="59">
        <f>Ugovori_OPULJP3[[#This Row],[Bespovratna sredstva - Ukupno (EU+Nac) HRK
= Ukupna ugovorena vrijednost bespovratnih sredstava]]*Ugovori_OPULJP3[[#This Row],[STOPA NACIONALNOG SUFINANCIRANJA %]]</f>
        <v>347272.5</v>
      </c>
      <c r="R1133" s="60">
        <f>Ugovori_OPULJP3[[#This Row],[Bespovratna sredstva - Nacionalni dio - HRK]]/7.5345</f>
        <v>46090.981485168224</v>
      </c>
      <c r="S1133" s="59">
        <v>2315150</v>
      </c>
      <c r="T1133" s="60">
        <f>Ugovori_OPULJP3[[#This Row],[Bespovratna sredstva - Ukupno (EU+Nac) HRK
= Ukupna ugovorena vrijednost bespovratnih sredstava]]/7.5345</f>
        <v>307273.2099011215</v>
      </c>
      <c r="U1133" s="59">
        <v>0</v>
      </c>
      <c r="V1133" s="60">
        <f>Ugovori_OPULJP3[[#This Row],[Javni doprinos korisnika - HRK]]/7.5345</f>
        <v>0</v>
      </c>
      <c r="W1133" s="59">
        <v>0</v>
      </c>
      <c r="X1133" s="60">
        <f>Ugovori_OPULJP3[[#This Row],[Privatni doprinos korisnika - HRK]]/7.5345</f>
        <v>0</v>
      </c>
      <c r="Y1133" s="61">
        <v>2315150</v>
      </c>
      <c r="Z1133" s="62">
        <f>Ugovori_OPULJP3[[#This Row],[UKUPNI PRIHVATLJIVI IZDACI
TOTAL ELIGIBLE EXPENDITURE
= Bespovratna sredstva ukupno + doprinos korisnika
= Ukupni prihvatljivi troškovi
= Ukupna ugovorena vrijednost projekta HRK]]/7.5345</f>
        <v>307273.2099011215</v>
      </c>
      <c r="AA1133" s="53" t="s">
        <v>37</v>
      </c>
      <c r="AB1133" s="53" t="s">
        <v>34</v>
      </c>
      <c r="AC1133" s="65" t="s">
        <v>4369</v>
      </c>
      <c r="AD1133" s="72" t="s">
        <v>746</v>
      </c>
    </row>
    <row r="1134" spans="1:30" ht="51" customHeight="1" x14ac:dyDescent="0.2">
      <c r="A1134" s="70" t="s">
        <v>4370</v>
      </c>
      <c r="B1134" s="64" t="s">
        <v>742</v>
      </c>
      <c r="C1134" s="52" t="s">
        <v>743</v>
      </c>
      <c r="D1134" s="52" t="s">
        <v>3110</v>
      </c>
      <c r="E1134" s="66" t="s">
        <v>75</v>
      </c>
      <c r="F1134" s="71" t="s">
        <v>4371</v>
      </c>
      <c r="G1134" s="71" t="s">
        <v>1536</v>
      </c>
      <c r="H1134" s="68">
        <v>44370</v>
      </c>
      <c r="I1134" s="68">
        <v>44827</v>
      </c>
      <c r="J1134" s="57" t="str">
        <f>IF(Ugovori_OPULJP3[[#This Row],[DATUM ZAVRŠETKA OPERACIJE]]&gt;DATE(2024,12,31),"u provedbi","završen")</f>
        <v>završen</v>
      </c>
      <c r="K1134" s="76" t="s">
        <v>93</v>
      </c>
      <c r="L1134" s="76" t="s">
        <v>93</v>
      </c>
      <c r="M1134" s="58">
        <v>0.85</v>
      </c>
      <c r="N1134" s="58">
        <v>0.15</v>
      </c>
      <c r="O1134" s="59">
        <f>Ugovori_OPULJP3[[#This Row],[Bespovratna sredstva - Ukupno (EU+Nac) HRK
= Ukupna ugovorena vrijednost bespovratnih sredstava]]*Ugovori_OPULJP3[[#This Row],[EU STOPA SUFINANCIRANJA %
EU CO-FINANCING RATE %]]</f>
        <v>2759482.5</v>
      </c>
      <c r="P1134" s="60">
        <f>Ugovori_OPULJP3[[#This Row],[Bespovratna sredstva - EU dio - HRK]]/7.5345</f>
        <v>366246.26717101334</v>
      </c>
      <c r="Q1134" s="59">
        <f>Ugovori_OPULJP3[[#This Row],[Bespovratna sredstva - Ukupno (EU+Nac) HRK
= Ukupna ugovorena vrijednost bespovratnih sredstava]]*Ugovori_OPULJP3[[#This Row],[STOPA NACIONALNOG SUFINANCIRANJA %]]</f>
        <v>486967.5</v>
      </c>
      <c r="R1134" s="60">
        <f>Ugovori_OPULJP3[[#This Row],[Bespovratna sredstva - Nacionalni dio - HRK]]/7.5345</f>
        <v>64631.694206649408</v>
      </c>
      <c r="S1134" s="59">
        <v>3246450</v>
      </c>
      <c r="T1134" s="60">
        <f>Ugovori_OPULJP3[[#This Row],[Bespovratna sredstva - Ukupno (EU+Nac) HRK
= Ukupna ugovorena vrijednost bespovratnih sredstava]]/7.5345</f>
        <v>430877.96137766272</v>
      </c>
      <c r="U1134" s="59">
        <v>0</v>
      </c>
      <c r="V1134" s="60">
        <f>Ugovori_OPULJP3[[#This Row],[Javni doprinos korisnika - HRK]]/7.5345</f>
        <v>0</v>
      </c>
      <c r="W1134" s="59">
        <v>0</v>
      </c>
      <c r="X1134" s="60">
        <f>Ugovori_OPULJP3[[#This Row],[Privatni doprinos korisnika - HRK]]/7.5345</f>
        <v>0</v>
      </c>
      <c r="Y1134" s="61">
        <v>3246450</v>
      </c>
      <c r="Z1134" s="62">
        <f>Ugovori_OPULJP3[[#This Row],[UKUPNI PRIHVATLJIVI IZDACI
TOTAL ELIGIBLE EXPENDITURE
= Bespovratna sredstva ukupno + doprinos korisnika
= Ukupni prihvatljivi troškovi
= Ukupna ugovorena vrijednost projekta HRK]]/7.5345</f>
        <v>430877.96137766272</v>
      </c>
      <c r="AA1134" s="66" t="s">
        <v>37</v>
      </c>
      <c r="AB1134" s="66" t="s">
        <v>34</v>
      </c>
      <c r="AC1134" s="65" t="s">
        <v>4372</v>
      </c>
      <c r="AD1134" s="72" t="s">
        <v>746</v>
      </c>
    </row>
    <row r="1135" spans="1:30" ht="51" customHeight="1" x14ac:dyDescent="0.2">
      <c r="A1135" s="70" t="s">
        <v>4373</v>
      </c>
      <c r="B1135" s="64" t="s">
        <v>742</v>
      </c>
      <c r="C1135" s="52" t="s">
        <v>743</v>
      </c>
      <c r="D1135" s="52" t="s">
        <v>3110</v>
      </c>
      <c r="E1135" s="66" t="s">
        <v>75</v>
      </c>
      <c r="F1135" s="71" t="s">
        <v>4374</v>
      </c>
      <c r="G1135" s="54" t="s">
        <v>1953</v>
      </c>
      <c r="H1135" s="68">
        <v>44341</v>
      </c>
      <c r="I1135" s="68">
        <v>44767</v>
      </c>
      <c r="J1135" s="57" t="str">
        <f>IF(Ugovori_OPULJP3[[#This Row],[DATUM ZAVRŠETKA OPERACIJE]]&gt;DATE(2024,12,31),"u provedbi","završen")</f>
        <v>završen</v>
      </c>
      <c r="K1135" s="67" t="s">
        <v>248</v>
      </c>
      <c r="L1135" s="67" t="s">
        <v>248</v>
      </c>
      <c r="M1135" s="58">
        <v>0.85</v>
      </c>
      <c r="N1135" s="58">
        <v>0.15</v>
      </c>
      <c r="O1135" s="59">
        <f>Ugovori_OPULJP3[[#This Row],[Bespovratna sredstva - Ukupno (EU+Nac) HRK
= Ukupna ugovorena vrijednost bespovratnih sredstava]]*Ugovori_OPULJP3[[#This Row],[EU STOPA SUFINANCIRANJA %
EU CO-FINANCING RATE %]]</f>
        <v>2719541</v>
      </c>
      <c r="P1135" s="60">
        <f>Ugovori_OPULJP3[[#This Row],[Bespovratna sredstva - EU dio - HRK]]/7.5345</f>
        <v>360945.11911872053</v>
      </c>
      <c r="Q1135" s="59">
        <f>Ugovori_OPULJP3[[#This Row],[Bespovratna sredstva - Ukupno (EU+Nac) HRK
= Ukupna ugovorena vrijednost bespovratnih sredstava]]*Ugovori_OPULJP3[[#This Row],[STOPA NACIONALNOG SUFINANCIRANJA %]]</f>
        <v>479919</v>
      </c>
      <c r="R1135" s="60">
        <f>Ugovori_OPULJP3[[#This Row],[Bespovratna sredstva - Nacionalni dio - HRK]]/7.5345</f>
        <v>63696.197491538915</v>
      </c>
      <c r="S1135" s="59">
        <v>3199460</v>
      </c>
      <c r="T1135" s="60">
        <f>Ugovori_OPULJP3[[#This Row],[Bespovratna sredstva - Ukupno (EU+Nac) HRK
= Ukupna ugovorena vrijednost bespovratnih sredstava]]/7.5345</f>
        <v>424641.31661025947</v>
      </c>
      <c r="U1135" s="59">
        <v>0</v>
      </c>
      <c r="V1135" s="60">
        <f>Ugovori_OPULJP3[[#This Row],[Javni doprinos korisnika - HRK]]/7.5345</f>
        <v>0</v>
      </c>
      <c r="W1135" s="59">
        <v>0</v>
      </c>
      <c r="X1135" s="60">
        <f>Ugovori_OPULJP3[[#This Row],[Privatni doprinos korisnika - HRK]]/7.5345</f>
        <v>0</v>
      </c>
      <c r="Y1135" s="61">
        <v>3199460</v>
      </c>
      <c r="Z1135" s="62">
        <f>Ugovori_OPULJP3[[#This Row],[UKUPNI PRIHVATLJIVI IZDACI
TOTAL ELIGIBLE EXPENDITURE
= Bespovratna sredstva ukupno + doprinos korisnika
= Ukupni prihvatljivi troškovi
= Ukupna ugovorena vrijednost projekta HRK]]/7.5345</f>
        <v>424641.31661025947</v>
      </c>
      <c r="AA1135" s="66" t="s">
        <v>37</v>
      </c>
      <c r="AB1135" s="66" t="s">
        <v>34</v>
      </c>
      <c r="AC1135" s="65" t="s">
        <v>4375</v>
      </c>
      <c r="AD1135" s="72" t="s">
        <v>746</v>
      </c>
    </row>
    <row r="1136" spans="1:30" ht="51" customHeight="1" x14ac:dyDescent="0.2">
      <c r="A1136" s="70" t="s">
        <v>4376</v>
      </c>
      <c r="B1136" s="64" t="s">
        <v>742</v>
      </c>
      <c r="C1136" s="52" t="s">
        <v>743</v>
      </c>
      <c r="D1136" s="52" t="s">
        <v>3110</v>
      </c>
      <c r="E1136" s="66" t="s">
        <v>75</v>
      </c>
      <c r="F1136" s="71" t="s">
        <v>4377</v>
      </c>
      <c r="G1136" s="89" t="s">
        <v>4378</v>
      </c>
      <c r="H1136" s="68">
        <v>44340</v>
      </c>
      <c r="I1136" s="68">
        <v>44889</v>
      </c>
      <c r="J1136" s="57" t="str">
        <f>IF(Ugovori_OPULJP3[[#This Row],[DATUM ZAVRŠETKA OPERACIJE]]&gt;DATE(2024,12,31),"u provedbi","završen")</f>
        <v>završen</v>
      </c>
      <c r="K1136" s="67" t="s">
        <v>83</v>
      </c>
      <c r="L1136" s="67" t="s">
        <v>83</v>
      </c>
      <c r="M1136" s="58">
        <v>0.85</v>
      </c>
      <c r="N1136" s="58">
        <v>0.15</v>
      </c>
      <c r="O1136" s="59">
        <f>Ugovori_OPULJP3[[#This Row],[Bespovratna sredstva - Ukupno (EU+Nac) HRK
= Ukupna ugovorena vrijednost bespovratnih sredstava]]*Ugovori_OPULJP3[[#This Row],[EU STOPA SUFINANCIRANJA %
EU CO-FINANCING RATE %]]</f>
        <v>1557497.5</v>
      </c>
      <c r="P1136" s="60">
        <f>Ugovori_OPULJP3[[#This Row],[Bespovratna sredstva - EU dio - HRK]]/7.5345</f>
        <v>206715.44229875904</v>
      </c>
      <c r="Q1136" s="59">
        <f>Ugovori_OPULJP3[[#This Row],[Bespovratna sredstva - Ukupno (EU+Nac) HRK
= Ukupna ugovorena vrijednost bespovratnih sredstava]]*Ugovori_OPULJP3[[#This Row],[STOPA NACIONALNOG SUFINANCIRANJA %]]</f>
        <v>274852.5</v>
      </c>
      <c r="R1136" s="60">
        <f>Ugovori_OPULJP3[[#This Row],[Bespovratna sredstva - Nacionalni dio - HRK]]/7.5345</f>
        <v>36479.195699781005</v>
      </c>
      <c r="S1136" s="59">
        <v>1832350</v>
      </c>
      <c r="T1136" s="60">
        <f>Ugovori_OPULJP3[[#This Row],[Bespovratna sredstva - Ukupno (EU+Nac) HRK
= Ukupna ugovorena vrijednost bespovratnih sredstava]]/7.5345</f>
        <v>243194.63799854004</v>
      </c>
      <c r="U1136" s="59">
        <v>0</v>
      </c>
      <c r="V1136" s="60">
        <f>Ugovori_OPULJP3[[#This Row],[Javni doprinos korisnika - HRK]]/7.5345</f>
        <v>0</v>
      </c>
      <c r="W1136" s="59">
        <v>0</v>
      </c>
      <c r="X1136" s="60">
        <f>Ugovori_OPULJP3[[#This Row],[Privatni doprinos korisnika - HRK]]/7.5345</f>
        <v>0</v>
      </c>
      <c r="Y1136" s="61">
        <v>1832350</v>
      </c>
      <c r="Z1136" s="62">
        <f>Ugovori_OPULJP3[[#This Row],[UKUPNI PRIHVATLJIVI IZDACI
TOTAL ELIGIBLE EXPENDITURE
= Bespovratna sredstva ukupno + doprinos korisnika
= Ukupni prihvatljivi troškovi
= Ukupna ugovorena vrijednost projekta HRK]]/7.5345</f>
        <v>243194.63799854004</v>
      </c>
      <c r="AA1136" s="66" t="s">
        <v>37</v>
      </c>
      <c r="AB1136" s="66" t="s">
        <v>34</v>
      </c>
      <c r="AC1136" s="65" t="s">
        <v>4379</v>
      </c>
      <c r="AD1136" s="72" t="s">
        <v>746</v>
      </c>
    </row>
    <row r="1137" spans="1:30" ht="38.25" customHeight="1" x14ac:dyDescent="0.2">
      <c r="A1137" s="70" t="s">
        <v>4380</v>
      </c>
      <c r="B1137" s="64" t="s">
        <v>742</v>
      </c>
      <c r="C1137" s="52" t="s">
        <v>743</v>
      </c>
      <c r="D1137" s="52" t="s">
        <v>3110</v>
      </c>
      <c r="E1137" s="66" t="s">
        <v>75</v>
      </c>
      <c r="F1137" s="71" t="s">
        <v>4381</v>
      </c>
      <c r="G1137" s="71" t="s">
        <v>4382</v>
      </c>
      <c r="H1137" s="68">
        <v>44341</v>
      </c>
      <c r="I1137" s="68">
        <v>44767</v>
      </c>
      <c r="J1137" s="57" t="str">
        <f>IF(Ugovori_OPULJP3[[#This Row],[DATUM ZAVRŠETKA OPERACIJE]]&gt;DATE(2024,12,31),"u provedbi","završen")</f>
        <v>završen</v>
      </c>
      <c r="K1137" s="67" t="s">
        <v>248</v>
      </c>
      <c r="L1137" s="67" t="s">
        <v>248</v>
      </c>
      <c r="M1137" s="58">
        <v>0.85</v>
      </c>
      <c r="N1137" s="58">
        <v>0.15</v>
      </c>
      <c r="O1137" s="59">
        <f>Ugovori_OPULJP3[[#This Row],[Bespovratna sredstva - Ukupno (EU+Nac) HRK
= Ukupna ugovorena vrijednost bespovratnih sredstava]]*Ugovori_OPULJP3[[#This Row],[EU STOPA SUFINANCIRANJA %
EU CO-FINANCING RATE %]]</f>
        <v>788650.4</v>
      </c>
      <c r="P1137" s="60">
        <f>Ugovori_OPULJP3[[#This Row],[Bespovratna sredstva - EU dio - HRK]]/7.5345</f>
        <v>104671.8959453182</v>
      </c>
      <c r="Q1137" s="59">
        <f>Ugovori_OPULJP3[[#This Row],[Bespovratna sredstva - Ukupno (EU+Nac) HRK
= Ukupna ugovorena vrijednost bespovratnih sredstava]]*Ugovori_OPULJP3[[#This Row],[STOPA NACIONALNOG SUFINANCIRANJA %]]</f>
        <v>139173.6</v>
      </c>
      <c r="R1137" s="60">
        <f>Ugovori_OPULJP3[[#This Row],[Bespovratna sredstva - Nacionalni dio - HRK]]/7.5345</f>
        <v>18471.511049173801</v>
      </c>
      <c r="S1137" s="59">
        <v>927824</v>
      </c>
      <c r="T1137" s="60">
        <f>Ugovori_OPULJP3[[#This Row],[Bespovratna sredstva - Ukupno (EU+Nac) HRK
= Ukupna ugovorena vrijednost bespovratnih sredstava]]/7.5345</f>
        <v>123143.40699449199</v>
      </c>
      <c r="U1137" s="59">
        <v>0</v>
      </c>
      <c r="V1137" s="60">
        <f>Ugovori_OPULJP3[[#This Row],[Javni doprinos korisnika - HRK]]/7.5345</f>
        <v>0</v>
      </c>
      <c r="W1137" s="59">
        <v>0</v>
      </c>
      <c r="X1137" s="60">
        <f>Ugovori_OPULJP3[[#This Row],[Privatni doprinos korisnika - HRK]]/7.5345</f>
        <v>0</v>
      </c>
      <c r="Y1137" s="61">
        <v>927824</v>
      </c>
      <c r="Z1137" s="62">
        <f>Ugovori_OPULJP3[[#This Row],[UKUPNI PRIHVATLJIVI IZDACI
TOTAL ELIGIBLE EXPENDITURE
= Bespovratna sredstva ukupno + doprinos korisnika
= Ukupni prihvatljivi troškovi
= Ukupna ugovorena vrijednost projekta HRK]]/7.5345</f>
        <v>123143.40699449199</v>
      </c>
      <c r="AA1137" s="66" t="s">
        <v>37</v>
      </c>
      <c r="AB1137" s="66" t="s">
        <v>34</v>
      </c>
      <c r="AC1137" s="65" t="s">
        <v>4383</v>
      </c>
      <c r="AD1137" s="72" t="s">
        <v>746</v>
      </c>
    </row>
    <row r="1138" spans="1:30" ht="51" customHeight="1" x14ac:dyDescent="0.2">
      <c r="A1138" s="70" t="s">
        <v>4384</v>
      </c>
      <c r="B1138" s="64" t="s">
        <v>742</v>
      </c>
      <c r="C1138" s="52" t="s">
        <v>743</v>
      </c>
      <c r="D1138" s="52" t="s">
        <v>3110</v>
      </c>
      <c r="E1138" s="66" t="s">
        <v>75</v>
      </c>
      <c r="F1138" s="71" t="s">
        <v>4385</v>
      </c>
      <c r="G1138" s="71" t="s">
        <v>1868</v>
      </c>
      <c r="H1138" s="68">
        <v>44341</v>
      </c>
      <c r="I1138" s="68">
        <v>44829</v>
      </c>
      <c r="J1138" s="57" t="str">
        <f>IF(Ugovori_OPULJP3[[#This Row],[DATUM ZAVRŠETKA OPERACIJE]]&gt;DATE(2024,12,31),"u provedbi","završen")</f>
        <v>završen</v>
      </c>
      <c r="K1138" s="67" t="s">
        <v>248</v>
      </c>
      <c r="L1138" s="67" t="s">
        <v>248</v>
      </c>
      <c r="M1138" s="58">
        <v>0.85</v>
      </c>
      <c r="N1138" s="58">
        <v>0.15</v>
      </c>
      <c r="O1138" s="59">
        <f>Ugovori_OPULJP3[[#This Row],[Bespovratna sredstva - Ukupno (EU+Nac) HRK
= Ukupna ugovorena vrijednost bespovratnih sredstava]]*Ugovori_OPULJP3[[#This Row],[EU STOPA SUFINANCIRANJA %
EU CO-FINANCING RATE %]]</f>
        <v>1957618</v>
      </c>
      <c r="P1138" s="60">
        <f>Ugovori_OPULJP3[[#This Row],[Bespovratna sredstva - EU dio - HRK]]/7.5345</f>
        <v>259820.55876302341</v>
      </c>
      <c r="Q1138" s="59">
        <f>Ugovori_OPULJP3[[#This Row],[Bespovratna sredstva - Ukupno (EU+Nac) HRK
= Ukupna ugovorena vrijednost bespovratnih sredstava]]*Ugovori_OPULJP3[[#This Row],[STOPA NACIONALNOG SUFINANCIRANJA %]]</f>
        <v>345462</v>
      </c>
      <c r="R1138" s="60">
        <f>Ugovori_OPULJP3[[#This Row],[Bespovratna sredstva - Nacionalni dio - HRK]]/7.5345</f>
        <v>45850.686840533541</v>
      </c>
      <c r="S1138" s="59">
        <v>2303080</v>
      </c>
      <c r="T1138" s="60">
        <f>Ugovori_OPULJP3[[#This Row],[Bespovratna sredstva - Ukupno (EU+Nac) HRK
= Ukupna ugovorena vrijednost bespovratnih sredstava]]/7.5345</f>
        <v>305671.24560355698</v>
      </c>
      <c r="U1138" s="59">
        <v>0</v>
      </c>
      <c r="V1138" s="60">
        <f>Ugovori_OPULJP3[[#This Row],[Javni doprinos korisnika - HRK]]/7.5345</f>
        <v>0</v>
      </c>
      <c r="W1138" s="59">
        <v>0</v>
      </c>
      <c r="X1138" s="60">
        <f>Ugovori_OPULJP3[[#This Row],[Privatni doprinos korisnika - HRK]]/7.5345</f>
        <v>0</v>
      </c>
      <c r="Y1138" s="61">
        <v>2303080</v>
      </c>
      <c r="Z1138" s="62">
        <f>Ugovori_OPULJP3[[#This Row],[UKUPNI PRIHVATLJIVI IZDACI
TOTAL ELIGIBLE EXPENDITURE
= Bespovratna sredstva ukupno + doprinos korisnika
= Ukupni prihvatljivi troškovi
= Ukupna ugovorena vrijednost projekta HRK]]/7.5345</f>
        <v>305671.24560355698</v>
      </c>
      <c r="AA1138" s="66" t="s">
        <v>37</v>
      </c>
      <c r="AB1138" s="66" t="s">
        <v>34</v>
      </c>
      <c r="AC1138" s="65" t="s">
        <v>4386</v>
      </c>
      <c r="AD1138" s="72" t="s">
        <v>746</v>
      </c>
    </row>
    <row r="1139" spans="1:30" ht="51" customHeight="1" x14ac:dyDescent="0.2">
      <c r="A1139" s="70" t="s">
        <v>4387</v>
      </c>
      <c r="B1139" s="64" t="s">
        <v>742</v>
      </c>
      <c r="C1139" s="52" t="s">
        <v>743</v>
      </c>
      <c r="D1139" s="52" t="s">
        <v>3110</v>
      </c>
      <c r="E1139" s="66" t="s">
        <v>75</v>
      </c>
      <c r="F1139" s="71" t="s">
        <v>4388</v>
      </c>
      <c r="G1139" s="71" t="s">
        <v>1879</v>
      </c>
      <c r="H1139" s="68">
        <v>44341</v>
      </c>
      <c r="I1139" s="68">
        <v>44890</v>
      </c>
      <c r="J1139" s="57" t="str">
        <f>IF(Ugovori_OPULJP3[[#This Row],[DATUM ZAVRŠETKA OPERACIJE]]&gt;DATE(2024,12,31),"u provedbi","završen")</f>
        <v>završen</v>
      </c>
      <c r="K1139" s="67" t="s">
        <v>248</v>
      </c>
      <c r="L1139" s="67" t="s">
        <v>248</v>
      </c>
      <c r="M1139" s="58">
        <v>0.85</v>
      </c>
      <c r="N1139" s="58">
        <v>0.15</v>
      </c>
      <c r="O1139" s="59">
        <f>Ugovori_OPULJP3[[#This Row],[Bespovratna sredstva - Ukupno (EU+Nac) HRK
= Ukupna ugovorena vrijednost bespovratnih sredstava]]*Ugovori_OPULJP3[[#This Row],[EU STOPA SUFINANCIRANJA %
EU CO-FINANCING RATE %]]</f>
        <v>2368057.5</v>
      </c>
      <c r="P1139" s="60">
        <f>Ugovori_OPULJP3[[#This Row],[Bespovratna sredstva - EU dio - HRK]]/7.5345</f>
        <v>314295.24188731832</v>
      </c>
      <c r="Q1139" s="59">
        <f>Ugovori_OPULJP3[[#This Row],[Bespovratna sredstva - Ukupno (EU+Nac) HRK
= Ukupna ugovorena vrijednost bespovratnih sredstava]]*Ugovori_OPULJP3[[#This Row],[STOPA NACIONALNOG SUFINANCIRANJA %]]</f>
        <v>417892.5</v>
      </c>
      <c r="R1139" s="60">
        <f>Ugovori_OPULJP3[[#This Row],[Bespovratna sredstva - Nacionalni dio - HRK]]/7.5345</f>
        <v>55463.866215409114</v>
      </c>
      <c r="S1139" s="59">
        <v>2785950</v>
      </c>
      <c r="T1139" s="60">
        <f>Ugovori_OPULJP3[[#This Row],[Bespovratna sredstva - Ukupno (EU+Nac) HRK
= Ukupna ugovorena vrijednost bespovratnih sredstava]]/7.5345</f>
        <v>369759.10810272745</v>
      </c>
      <c r="U1139" s="59">
        <v>0</v>
      </c>
      <c r="V1139" s="60">
        <f>Ugovori_OPULJP3[[#This Row],[Javni doprinos korisnika - HRK]]/7.5345</f>
        <v>0</v>
      </c>
      <c r="W1139" s="59">
        <v>0</v>
      </c>
      <c r="X1139" s="60">
        <f>Ugovori_OPULJP3[[#This Row],[Privatni doprinos korisnika - HRK]]/7.5345</f>
        <v>0</v>
      </c>
      <c r="Y1139" s="61">
        <v>2785950</v>
      </c>
      <c r="Z1139" s="62">
        <f>Ugovori_OPULJP3[[#This Row],[UKUPNI PRIHVATLJIVI IZDACI
TOTAL ELIGIBLE EXPENDITURE
= Bespovratna sredstva ukupno + doprinos korisnika
= Ukupni prihvatljivi troškovi
= Ukupna ugovorena vrijednost projekta HRK]]/7.5345</f>
        <v>369759.10810272745</v>
      </c>
      <c r="AA1139" s="66" t="s">
        <v>37</v>
      </c>
      <c r="AB1139" s="66" t="s">
        <v>34</v>
      </c>
      <c r="AC1139" s="65" t="s">
        <v>4389</v>
      </c>
      <c r="AD1139" s="72" t="s">
        <v>746</v>
      </c>
    </row>
    <row r="1140" spans="1:30" ht="51" customHeight="1" x14ac:dyDescent="0.2">
      <c r="A1140" s="70" t="s">
        <v>4390</v>
      </c>
      <c r="B1140" s="64" t="s">
        <v>742</v>
      </c>
      <c r="C1140" s="52" t="s">
        <v>743</v>
      </c>
      <c r="D1140" s="52" t="s">
        <v>3110</v>
      </c>
      <c r="E1140" s="66" t="s">
        <v>75</v>
      </c>
      <c r="F1140" s="71" t="s">
        <v>4391</v>
      </c>
      <c r="G1140" s="71" t="s">
        <v>4392</v>
      </c>
      <c r="H1140" s="68">
        <v>44340</v>
      </c>
      <c r="I1140" s="68">
        <v>44889</v>
      </c>
      <c r="J1140" s="57" t="str">
        <f>IF(Ugovori_OPULJP3[[#This Row],[DATUM ZAVRŠETKA OPERACIJE]]&gt;DATE(2024,12,31),"u provedbi","završen")</f>
        <v>završen</v>
      </c>
      <c r="K1140" s="76" t="s">
        <v>2969</v>
      </c>
      <c r="L1140" s="55" t="s">
        <v>83</v>
      </c>
      <c r="M1140" s="58">
        <v>0.85</v>
      </c>
      <c r="N1140" s="58">
        <v>0.15</v>
      </c>
      <c r="O1140" s="59">
        <f>Ugovori_OPULJP3[[#This Row],[Bespovratna sredstva - Ukupno (EU+Nac) HRK
= Ukupna ugovorena vrijednost bespovratnih sredstava]]*Ugovori_OPULJP3[[#This Row],[EU STOPA SUFINANCIRANJA %
EU CO-FINANCING RATE %]]</f>
        <v>2368082.4729999998</v>
      </c>
      <c r="P1140" s="60">
        <f>Ugovori_OPULJP3[[#This Row],[Bespovratna sredstva - EU dio - HRK]]/7.5345</f>
        <v>314298.55637401284</v>
      </c>
      <c r="Q1140" s="59">
        <f>Ugovori_OPULJP3[[#This Row],[Bespovratna sredstva - Ukupno (EU+Nac) HRK
= Ukupna ugovorena vrijednost bespovratnih sredstava]]*Ugovori_OPULJP3[[#This Row],[STOPA NACIONALNOG SUFINANCIRANJA %]]</f>
        <v>417896.90699999995</v>
      </c>
      <c r="R1140" s="60">
        <f>Ugovori_OPULJP3[[#This Row],[Bespovratna sredstva - Nacionalni dio - HRK]]/7.5345</f>
        <v>55464.451124825791</v>
      </c>
      <c r="S1140" s="59">
        <v>2785979.38</v>
      </c>
      <c r="T1140" s="60">
        <f>Ugovori_OPULJP3[[#This Row],[Bespovratna sredstva - Ukupno (EU+Nac) HRK
= Ukupna ugovorena vrijednost bespovratnih sredstava]]/7.5345</f>
        <v>369763.00749883865</v>
      </c>
      <c r="U1140" s="59">
        <v>0</v>
      </c>
      <c r="V1140" s="60">
        <f>Ugovori_OPULJP3[[#This Row],[Javni doprinos korisnika - HRK]]/7.5345</f>
        <v>0</v>
      </c>
      <c r="W1140" s="59">
        <v>0</v>
      </c>
      <c r="X1140" s="60">
        <f>Ugovori_OPULJP3[[#This Row],[Privatni doprinos korisnika - HRK]]/7.5345</f>
        <v>0</v>
      </c>
      <c r="Y1140" s="61">
        <v>2785979.38</v>
      </c>
      <c r="Z1140" s="62">
        <f>Ugovori_OPULJP3[[#This Row],[UKUPNI PRIHVATLJIVI IZDACI
TOTAL ELIGIBLE EXPENDITURE
= Bespovratna sredstva ukupno + doprinos korisnika
= Ukupni prihvatljivi troškovi
= Ukupna ugovorena vrijednost projekta HRK]]/7.5345</f>
        <v>369763.00749883865</v>
      </c>
      <c r="AA1140" s="66" t="s">
        <v>37</v>
      </c>
      <c r="AB1140" s="66" t="s">
        <v>34</v>
      </c>
      <c r="AC1140" s="65" t="s">
        <v>4393</v>
      </c>
      <c r="AD1140" s="72" t="s">
        <v>746</v>
      </c>
    </row>
    <row r="1141" spans="1:30" ht="51" customHeight="1" x14ac:dyDescent="0.2">
      <c r="A1141" s="70" t="s">
        <v>4394</v>
      </c>
      <c r="B1141" s="64" t="s">
        <v>742</v>
      </c>
      <c r="C1141" s="65" t="s">
        <v>743</v>
      </c>
      <c r="D1141" s="52" t="s">
        <v>3110</v>
      </c>
      <c r="E1141" s="66" t="s">
        <v>75</v>
      </c>
      <c r="F1141" s="71" t="s">
        <v>2985</v>
      </c>
      <c r="G1141" s="71" t="s">
        <v>2986</v>
      </c>
      <c r="H1141" s="68">
        <v>44341</v>
      </c>
      <c r="I1141" s="68">
        <v>44890</v>
      </c>
      <c r="J1141" s="57" t="str">
        <f>IF(Ugovori_OPULJP3[[#This Row],[DATUM ZAVRŠETKA OPERACIJE]]&gt;DATE(2024,12,31),"u provedbi","završen")</f>
        <v>završen</v>
      </c>
      <c r="K1141" s="67" t="s">
        <v>248</v>
      </c>
      <c r="L1141" s="67" t="s">
        <v>248</v>
      </c>
      <c r="M1141" s="82" t="s">
        <v>3093</v>
      </c>
      <c r="N1141" s="58">
        <v>0.15</v>
      </c>
      <c r="O1141" s="59">
        <f>Ugovori_OPULJP3[[#This Row],[Bespovratna sredstva - Ukupno (EU+Nac) HRK
= Ukupna ugovorena vrijednost bespovratnih sredstava]]*Ugovori_OPULJP3[[#This Row],[EU STOPA SUFINANCIRANJA %
EU CO-FINANCING RATE %]]</f>
        <v>1184041.2364999999</v>
      </c>
      <c r="P1141" s="60">
        <f>Ugovori_OPULJP3[[#This Row],[Bespovratna sredstva - EU dio - HRK]]/7.5345</f>
        <v>157149.27818700642</v>
      </c>
      <c r="Q1141" s="59">
        <f>Ugovori_OPULJP3[[#This Row],[Bespovratna sredstva - Ukupno (EU+Nac) HRK
= Ukupna ugovorena vrijednost bespovratnih sredstava]]*Ugovori_OPULJP3[[#This Row],[STOPA NACIONALNOG SUFINANCIRANJA %]]</f>
        <v>208948.45349999997</v>
      </c>
      <c r="R1141" s="60">
        <f>Ugovori_OPULJP3[[#This Row],[Bespovratna sredstva - Nacionalni dio - HRK]]/7.5345</f>
        <v>27732.225562412896</v>
      </c>
      <c r="S1141" s="59">
        <v>1392989.69</v>
      </c>
      <c r="T1141" s="60">
        <f>Ugovori_OPULJP3[[#This Row],[Bespovratna sredstva - Ukupno (EU+Nac) HRK
= Ukupna ugovorena vrijednost bespovratnih sredstava]]/7.5345</f>
        <v>184881.50374941932</v>
      </c>
      <c r="U1141" s="59">
        <v>0</v>
      </c>
      <c r="V1141" s="60">
        <f>Ugovori_OPULJP3[[#This Row],[Javni doprinos korisnika - HRK]]/7.5345</f>
        <v>0</v>
      </c>
      <c r="W1141" s="59">
        <v>0</v>
      </c>
      <c r="X1141" s="60">
        <f>Ugovori_OPULJP3[[#This Row],[Privatni doprinos korisnika - HRK]]/7.5345</f>
        <v>0</v>
      </c>
      <c r="Y1141" s="61">
        <v>1392989.69</v>
      </c>
      <c r="Z1141" s="62">
        <f>Ugovori_OPULJP3[[#This Row],[UKUPNI PRIHVATLJIVI IZDACI
TOTAL ELIGIBLE EXPENDITURE
= Bespovratna sredstva ukupno + doprinos korisnika
= Ukupni prihvatljivi troškovi
= Ukupna ugovorena vrijednost projekta HRK]]/7.5345</f>
        <v>184881.50374941932</v>
      </c>
      <c r="AA1141" s="66" t="s">
        <v>37</v>
      </c>
      <c r="AB1141" s="66" t="s">
        <v>34</v>
      </c>
      <c r="AC1141" s="65" t="s">
        <v>4395</v>
      </c>
      <c r="AD1141" s="52" t="s">
        <v>746</v>
      </c>
    </row>
    <row r="1142" spans="1:30" ht="51" customHeight="1" x14ac:dyDescent="0.2">
      <c r="A1142" s="70" t="s">
        <v>4396</v>
      </c>
      <c r="B1142" s="64" t="s">
        <v>742</v>
      </c>
      <c r="C1142" s="52" t="s">
        <v>743</v>
      </c>
      <c r="D1142" s="52" t="s">
        <v>3110</v>
      </c>
      <c r="E1142" s="66" t="s">
        <v>75</v>
      </c>
      <c r="F1142" s="71" t="s">
        <v>4397</v>
      </c>
      <c r="G1142" s="54" t="s">
        <v>1540</v>
      </c>
      <c r="H1142" s="68">
        <v>44340</v>
      </c>
      <c r="I1142" s="68">
        <v>44889</v>
      </c>
      <c r="J1142" s="57" t="str">
        <f>IF(Ugovori_OPULJP3[[#This Row],[DATUM ZAVRŠETKA OPERACIJE]]&gt;DATE(2024,12,31),"u provedbi","završen")</f>
        <v>završen</v>
      </c>
      <c r="K1142" s="67" t="s">
        <v>83</v>
      </c>
      <c r="L1142" s="55" t="s">
        <v>83</v>
      </c>
      <c r="M1142" s="58">
        <v>0.85</v>
      </c>
      <c r="N1142" s="58">
        <v>0.15</v>
      </c>
      <c r="O1142" s="59">
        <f>Ugovori_OPULJP3[[#This Row],[Bespovratna sredstva - Ukupno (EU+Nac) HRK
= Ukupna ugovorena vrijednost bespovratnih sredstava]]*Ugovori_OPULJP3[[#This Row],[EU STOPA SUFINANCIRANJA %
EU CO-FINANCING RATE %]]</f>
        <v>1485808.5</v>
      </c>
      <c r="P1142" s="60">
        <f>Ugovori_OPULJP3[[#This Row],[Bespovratna sredstva - EU dio - HRK]]/7.5345</f>
        <v>197200.67688632291</v>
      </c>
      <c r="Q1142" s="59">
        <f>Ugovori_OPULJP3[[#This Row],[Bespovratna sredstva - Ukupno (EU+Nac) HRK
= Ukupna ugovorena vrijednost bespovratnih sredstava]]*Ugovori_OPULJP3[[#This Row],[STOPA NACIONALNOG SUFINANCIRANJA %]]</f>
        <v>262201.5</v>
      </c>
      <c r="R1142" s="60">
        <f>Ugovori_OPULJP3[[#This Row],[Bespovratna sredstva - Nacionalni dio - HRK]]/7.5345</f>
        <v>34800.119450527571</v>
      </c>
      <c r="S1142" s="59">
        <v>1748010</v>
      </c>
      <c r="T1142" s="60">
        <f>Ugovori_OPULJP3[[#This Row],[Bespovratna sredstva - Ukupno (EU+Nac) HRK
= Ukupna ugovorena vrijednost bespovratnih sredstava]]/7.5345</f>
        <v>232000.79633685047</v>
      </c>
      <c r="U1142" s="59">
        <v>0</v>
      </c>
      <c r="V1142" s="60">
        <f>Ugovori_OPULJP3[[#This Row],[Javni doprinos korisnika - HRK]]/7.5345</f>
        <v>0</v>
      </c>
      <c r="W1142" s="59">
        <v>0</v>
      </c>
      <c r="X1142" s="60">
        <f>Ugovori_OPULJP3[[#This Row],[Privatni doprinos korisnika - HRK]]/7.5345</f>
        <v>0</v>
      </c>
      <c r="Y1142" s="61">
        <v>1748010</v>
      </c>
      <c r="Z1142" s="62">
        <f>Ugovori_OPULJP3[[#This Row],[UKUPNI PRIHVATLJIVI IZDACI
TOTAL ELIGIBLE EXPENDITURE
= Bespovratna sredstva ukupno + doprinos korisnika
= Ukupni prihvatljivi troškovi
= Ukupna ugovorena vrijednost projekta HRK]]/7.5345</f>
        <v>232000.79633685047</v>
      </c>
      <c r="AA1142" s="66" t="s">
        <v>37</v>
      </c>
      <c r="AB1142" s="66" t="s">
        <v>34</v>
      </c>
      <c r="AC1142" s="65" t="s">
        <v>4398</v>
      </c>
      <c r="AD1142" s="72" t="s">
        <v>746</v>
      </c>
    </row>
    <row r="1143" spans="1:30" ht="51" customHeight="1" x14ac:dyDescent="0.2">
      <c r="A1143" s="75" t="s">
        <v>4399</v>
      </c>
      <c r="B1143" s="64" t="s">
        <v>742</v>
      </c>
      <c r="C1143" s="65" t="s">
        <v>743</v>
      </c>
      <c r="D1143" s="52" t="s">
        <v>3110</v>
      </c>
      <c r="E1143" s="66" t="s">
        <v>75</v>
      </c>
      <c r="F1143" s="71" t="s">
        <v>4400</v>
      </c>
      <c r="G1143" s="71" t="s">
        <v>684</v>
      </c>
      <c r="H1143" s="68">
        <v>44375</v>
      </c>
      <c r="I1143" s="68">
        <v>44923</v>
      </c>
      <c r="J1143" s="57" t="str">
        <f>IF(Ugovori_OPULJP3[[#This Row],[DATUM ZAVRŠETKA OPERACIJE]]&gt;DATE(2024,12,31),"u provedbi","završen")</f>
        <v>završen</v>
      </c>
      <c r="K1143" s="67" t="s">
        <v>210</v>
      </c>
      <c r="L1143" s="67" t="s">
        <v>210</v>
      </c>
      <c r="M1143" s="82" t="s">
        <v>3093</v>
      </c>
      <c r="N1143" s="58">
        <v>0.15</v>
      </c>
      <c r="O1143" s="59">
        <f>Ugovori_OPULJP3[[#This Row],[Bespovratna sredstva - Ukupno (EU+Nac) HRK
= Ukupna ugovorena vrijednost bespovratnih sredstava]]*Ugovori_OPULJP3[[#This Row],[EU STOPA SUFINANCIRANJA %
EU CO-FINANCING RATE %]]</f>
        <v>946866</v>
      </c>
      <c r="P1143" s="60">
        <f>Ugovori_OPULJP3[[#This Row],[Bespovratna sredstva - EU dio - HRK]]/7.5345</f>
        <v>125670.7147123233</v>
      </c>
      <c r="Q1143" s="59">
        <f>Ugovori_OPULJP3[[#This Row],[Bespovratna sredstva - Ukupno (EU+Nac) HRK
= Ukupna ugovorena vrijednost bespovratnih sredstava]]*Ugovori_OPULJP3[[#This Row],[STOPA NACIONALNOG SUFINANCIRANJA %]]</f>
        <v>167094</v>
      </c>
      <c r="R1143" s="60">
        <f>Ugovori_OPULJP3[[#This Row],[Bespovratna sredstva - Nacionalni dio - HRK]]/7.5345</f>
        <v>22177.184949233524</v>
      </c>
      <c r="S1143" s="59">
        <v>1113960</v>
      </c>
      <c r="T1143" s="60">
        <f>Ugovori_OPULJP3[[#This Row],[Bespovratna sredstva - Ukupno (EU+Nac) HRK
= Ukupna ugovorena vrijednost bespovratnih sredstava]]/7.5345</f>
        <v>147847.89966155682</v>
      </c>
      <c r="U1143" s="59">
        <v>0</v>
      </c>
      <c r="V1143" s="60">
        <f>Ugovori_OPULJP3[[#This Row],[Javni doprinos korisnika - HRK]]/7.5345</f>
        <v>0</v>
      </c>
      <c r="W1143" s="59">
        <v>0</v>
      </c>
      <c r="X1143" s="60">
        <f>Ugovori_OPULJP3[[#This Row],[Privatni doprinos korisnika - HRK]]/7.5345</f>
        <v>0</v>
      </c>
      <c r="Y1143" s="61">
        <v>1113960</v>
      </c>
      <c r="Z1143" s="62">
        <f>Ugovori_OPULJP3[[#This Row],[UKUPNI PRIHVATLJIVI IZDACI
TOTAL ELIGIBLE EXPENDITURE
= Bespovratna sredstva ukupno + doprinos korisnika
= Ukupni prihvatljivi troškovi
= Ukupna ugovorena vrijednost projekta HRK]]/7.5345</f>
        <v>147847.89966155682</v>
      </c>
      <c r="AA1143" s="66" t="s">
        <v>37</v>
      </c>
      <c r="AB1143" s="66" t="s">
        <v>34</v>
      </c>
      <c r="AC1143" s="65" t="s">
        <v>4401</v>
      </c>
      <c r="AD1143" s="72" t="s">
        <v>746</v>
      </c>
    </row>
    <row r="1144" spans="1:30" ht="51" customHeight="1" x14ac:dyDescent="0.2">
      <c r="A1144" s="70" t="s">
        <v>4402</v>
      </c>
      <c r="B1144" s="64" t="s">
        <v>742</v>
      </c>
      <c r="C1144" s="65" t="s">
        <v>743</v>
      </c>
      <c r="D1144" s="52" t="s">
        <v>3110</v>
      </c>
      <c r="E1144" s="66" t="s">
        <v>75</v>
      </c>
      <c r="F1144" s="71" t="s">
        <v>4403</v>
      </c>
      <c r="G1144" s="71" t="s">
        <v>1806</v>
      </c>
      <c r="H1144" s="68">
        <v>44365</v>
      </c>
      <c r="I1144" s="68">
        <v>44913</v>
      </c>
      <c r="J1144" s="57" t="str">
        <f>IF(Ugovori_OPULJP3[[#This Row],[DATUM ZAVRŠETKA OPERACIJE]]&gt;DATE(2024,12,31),"u provedbi","završen")</f>
        <v>završen</v>
      </c>
      <c r="K1144" s="76" t="s">
        <v>210</v>
      </c>
      <c r="L1144" s="76" t="s">
        <v>210</v>
      </c>
      <c r="M1144" s="82" t="s">
        <v>3093</v>
      </c>
      <c r="N1144" s="58">
        <v>0.15</v>
      </c>
      <c r="O1144" s="59">
        <f>Ugovori_OPULJP3[[#This Row],[Bespovratna sredstva - Ukupno (EU+Nac) HRK
= Ukupna ugovorena vrijednost bespovratnih sredstava]]*Ugovori_OPULJP3[[#This Row],[EU STOPA SUFINANCIRANJA %
EU CO-FINANCING RATE %]]</f>
        <v>2249015</v>
      </c>
      <c r="P1144" s="60">
        <f>Ugovori_OPULJP3[[#This Row],[Bespovratna sredstva - EU dio - HRK]]/7.5345</f>
        <v>298495.58696662018</v>
      </c>
      <c r="Q1144" s="59">
        <f>Ugovori_OPULJP3[[#This Row],[Bespovratna sredstva - Ukupno (EU+Nac) HRK
= Ukupna ugovorena vrijednost bespovratnih sredstava]]*Ugovori_OPULJP3[[#This Row],[STOPA NACIONALNOG SUFINANCIRANJA %]]</f>
        <v>396885</v>
      </c>
      <c r="R1144" s="60">
        <f>Ugovori_OPULJP3[[#This Row],[Bespovratna sredstva - Nacionalni dio - HRK]]/7.5345</f>
        <v>52675.691817638857</v>
      </c>
      <c r="S1144" s="59">
        <v>2645900</v>
      </c>
      <c r="T1144" s="60">
        <f>Ugovori_OPULJP3[[#This Row],[Bespovratna sredstva - Ukupno (EU+Nac) HRK
= Ukupna ugovorena vrijednost bespovratnih sredstava]]/7.5345</f>
        <v>351171.27878425905</v>
      </c>
      <c r="U1144" s="59">
        <v>0</v>
      </c>
      <c r="V1144" s="60">
        <f>Ugovori_OPULJP3[[#This Row],[Javni doprinos korisnika - HRK]]/7.5345</f>
        <v>0</v>
      </c>
      <c r="W1144" s="59">
        <v>0</v>
      </c>
      <c r="X1144" s="60">
        <f>Ugovori_OPULJP3[[#This Row],[Privatni doprinos korisnika - HRK]]/7.5345</f>
        <v>0</v>
      </c>
      <c r="Y1144" s="61">
        <v>2645900</v>
      </c>
      <c r="Z1144" s="62">
        <f>Ugovori_OPULJP3[[#This Row],[UKUPNI PRIHVATLJIVI IZDACI
TOTAL ELIGIBLE EXPENDITURE
= Bespovratna sredstva ukupno + doprinos korisnika
= Ukupni prihvatljivi troškovi
= Ukupna ugovorena vrijednost projekta HRK]]/7.5345</f>
        <v>351171.27878425905</v>
      </c>
      <c r="AA1144" s="66" t="s">
        <v>37</v>
      </c>
      <c r="AB1144" s="66" t="s">
        <v>34</v>
      </c>
      <c r="AC1144" s="65" t="s">
        <v>4404</v>
      </c>
      <c r="AD1144" s="52" t="s">
        <v>746</v>
      </c>
    </row>
    <row r="1145" spans="1:30" ht="38.25" customHeight="1" x14ac:dyDescent="0.2">
      <c r="A1145" s="70" t="s">
        <v>4405</v>
      </c>
      <c r="B1145" s="64" t="s">
        <v>742</v>
      </c>
      <c r="C1145" s="52" t="s">
        <v>743</v>
      </c>
      <c r="D1145" s="52" t="s">
        <v>3110</v>
      </c>
      <c r="E1145" s="66" t="s">
        <v>75</v>
      </c>
      <c r="F1145" s="71" t="s">
        <v>4406</v>
      </c>
      <c r="G1145" s="71" t="s">
        <v>1802</v>
      </c>
      <c r="H1145" s="68">
        <v>44372</v>
      </c>
      <c r="I1145" s="68">
        <v>44920</v>
      </c>
      <c r="J1145" s="57" t="str">
        <f>IF(Ugovori_OPULJP3[[#This Row],[DATUM ZAVRŠETKA OPERACIJE]]&gt;DATE(2024,12,31),"u provedbi","završen")</f>
        <v>završen</v>
      </c>
      <c r="K1145" s="67" t="s">
        <v>210</v>
      </c>
      <c r="L1145" s="67" t="s">
        <v>210</v>
      </c>
      <c r="M1145" s="82" t="s">
        <v>3093</v>
      </c>
      <c r="N1145" s="58">
        <v>0.15</v>
      </c>
      <c r="O1145" s="59">
        <f>Ugovori_OPULJP3[[#This Row],[Bespovratna sredstva - Ukupno (EU+Nac) HRK
= Ukupna ugovorena vrijednost bespovratnih sredstava]]*Ugovori_OPULJP3[[#This Row],[EU STOPA SUFINANCIRANJA %
EU CO-FINANCING RATE %]]</f>
        <v>1901875</v>
      </c>
      <c r="P1145" s="60">
        <f>Ugovori_OPULJP3[[#This Row],[Bespovratna sredstva - EU dio - HRK]]/7.5345</f>
        <v>252422.19125356691</v>
      </c>
      <c r="Q1145" s="59">
        <f>Ugovori_OPULJP3[[#This Row],[Bespovratna sredstva - Ukupno (EU+Nac) HRK
= Ukupna ugovorena vrijednost bespovratnih sredstava]]*Ugovori_OPULJP3[[#This Row],[STOPA NACIONALNOG SUFINANCIRANJA %]]</f>
        <v>335625</v>
      </c>
      <c r="R1145" s="60">
        <f>Ugovori_OPULJP3[[#This Row],[Bespovratna sredstva - Nacionalni dio - HRK]]/7.5345</f>
        <v>44545.092574158865</v>
      </c>
      <c r="S1145" s="59">
        <v>2237500</v>
      </c>
      <c r="T1145" s="60">
        <f>Ugovori_OPULJP3[[#This Row],[Bespovratna sredstva - Ukupno (EU+Nac) HRK
= Ukupna ugovorena vrijednost bespovratnih sredstava]]/7.5345</f>
        <v>296967.2838277258</v>
      </c>
      <c r="U1145" s="59">
        <v>0</v>
      </c>
      <c r="V1145" s="60">
        <f>Ugovori_OPULJP3[[#This Row],[Javni doprinos korisnika - HRK]]/7.5345</f>
        <v>0</v>
      </c>
      <c r="W1145" s="59">
        <v>0</v>
      </c>
      <c r="X1145" s="60">
        <f>Ugovori_OPULJP3[[#This Row],[Privatni doprinos korisnika - HRK]]/7.5345</f>
        <v>0</v>
      </c>
      <c r="Y1145" s="61">
        <v>2237500</v>
      </c>
      <c r="Z1145" s="62">
        <f>Ugovori_OPULJP3[[#This Row],[UKUPNI PRIHVATLJIVI IZDACI
TOTAL ELIGIBLE EXPENDITURE
= Bespovratna sredstva ukupno + doprinos korisnika
= Ukupni prihvatljivi troškovi
= Ukupna ugovorena vrijednost projekta HRK]]/7.5345</f>
        <v>296967.2838277258</v>
      </c>
      <c r="AA1145" s="66" t="s">
        <v>37</v>
      </c>
      <c r="AB1145" s="66" t="s">
        <v>34</v>
      </c>
      <c r="AC1145" s="65" t="s">
        <v>4407</v>
      </c>
      <c r="AD1145" s="72" t="s">
        <v>746</v>
      </c>
    </row>
    <row r="1146" spans="1:30" ht="51" customHeight="1" x14ac:dyDescent="0.2">
      <c r="A1146" s="70" t="s">
        <v>4408</v>
      </c>
      <c r="B1146" s="64" t="s">
        <v>742</v>
      </c>
      <c r="C1146" s="52" t="s">
        <v>743</v>
      </c>
      <c r="D1146" s="52" t="s">
        <v>3110</v>
      </c>
      <c r="E1146" s="66" t="s">
        <v>75</v>
      </c>
      <c r="F1146" s="71" t="s">
        <v>4409</v>
      </c>
      <c r="G1146" s="54" t="s">
        <v>1977</v>
      </c>
      <c r="H1146" s="68">
        <v>44340</v>
      </c>
      <c r="I1146" s="68">
        <v>44889</v>
      </c>
      <c r="J1146" s="57" t="str">
        <f>IF(Ugovori_OPULJP3[[#This Row],[DATUM ZAVRŠETKA OPERACIJE]]&gt;DATE(2024,12,31),"u provedbi","završen")</f>
        <v>završen</v>
      </c>
      <c r="K1146" s="76" t="s">
        <v>598</v>
      </c>
      <c r="L1146" s="76" t="s">
        <v>598</v>
      </c>
      <c r="M1146" s="58">
        <v>0.85</v>
      </c>
      <c r="N1146" s="58">
        <v>0.15</v>
      </c>
      <c r="O1146" s="59">
        <f>Ugovori_OPULJP3[[#This Row],[Bespovratna sredstva - Ukupno (EU+Nac) HRK
= Ukupna ugovorena vrijednost bespovratnih sredstava]]*Ugovori_OPULJP3[[#This Row],[EU STOPA SUFINANCIRANJA %
EU CO-FINANCING RATE %]]</f>
        <v>2743392</v>
      </c>
      <c r="P1146" s="60">
        <f>Ugovori_OPULJP3[[#This Row],[Bespovratna sredstva - EU dio - HRK]]/7.5345</f>
        <v>364110.69082221779</v>
      </c>
      <c r="Q1146" s="59">
        <f>Ugovori_OPULJP3[[#This Row],[Bespovratna sredstva - Ukupno (EU+Nac) HRK
= Ukupna ugovorena vrijednost bespovratnih sredstava]]*Ugovori_OPULJP3[[#This Row],[STOPA NACIONALNOG SUFINANCIRANJA %]]</f>
        <v>484128</v>
      </c>
      <c r="R1146" s="60">
        <f>Ugovori_OPULJP3[[#This Row],[Bespovratna sredstva - Nacionalni dio - HRK]]/7.5345</f>
        <v>64254.82779215608</v>
      </c>
      <c r="S1146" s="59">
        <v>3227520</v>
      </c>
      <c r="T1146" s="60">
        <f>Ugovori_OPULJP3[[#This Row],[Bespovratna sredstva - Ukupno (EU+Nac) HRK
= Ukupna ugovorena vrijednost bespovratnih sredstava]]/7.5345</f>
        <v>428365.51861437387</v>
      </c>
      <c r="U1146" s="59">
        <v>0</v>
      </c>
      <c r="V1146" s="60">
        <f>Ugovori_OPULJP3[[#This Row],[Javni doprinos korisnika - HRK]]/7.5345</f>
        <v>0</v>
      </c>
      <c r="W1146" s="59">
        <v>0</v>
      </c>
      <c r="X1146" s="60">
        <f>Ugovori_OPULJP3[[#This Row],[Privatni doprinos korisnika - HRK]]/7.5345</f>
        <v>0</v>
      </c>
      <c r="Y1146" s="61">
        <v>3227520</v>
      </c>
      <c r="Z1146" s="62">
        <f>Ugovori_OPULJP3[[#This Row],[UKUPNI PRIHVATLJIVI IZDACI
TOTAL ELIGIBLE EXPENDITURE
= Bespovratna sredstva ukupno + doprinos korisnika
= Ukupni prihvatljivi troškovi
= Ukupna ugovorena vrijednost projekta HRK]]/7.5345</f>
        <v>428365.51861437387</v>
      </c>
      <c r="AA1146" s="66" t="s">
        <v>37</v>
      </c>
      <c r="AB1146" s="66" t="s">
        <v>34</v>
      </c>
      <c r="AC1146" s="65" t="s">
        <v>4410</v>
      </c>
      <c r="AD1146" s="72" t="s">
        <v>746</v>
      </c>
    </row>
    <row r="1147" spans="1:30" ht="51" customHeight="1" x14ac:dyDescent="0.2">
      <c r="A1147" s="70" t="s">
        <v>4411</v>
      </c>
      <c r="B1147" s="64" t="s">
        <v>742</v>
      </c>
      <c r="C1147" s="52" t="s">
        <v>743</v>
      </c>
      <c r="D1147" s="52" t="s">
        <v>3110</v>
      </c>
      <c r="E1147" s="66" t="s">
        <v>75</v>
      </c>
      <c r="F1147" s="71" t="s">
        <v>4412</v>
      </c>
      <c r="G1147" s="71" t="s">
        <v>4413</v>
      </c>
      <c r="H1147" s="68">
        <v>44340</v>
      </c>
      <c r="I1147" s="68">
        <v>44889</v>
      </c>
      <c r="J1147" s="57" t="str">
        <f>IF(Ugovori_OPULJP3[[#This Row],[DATUM ZAVRŠETKA OPERACIJE]]&gt;DATE(2024,12,31),"u provedbi","završen")</f>
        <v>završen</v>
      </c>
      <c r="K1147" s="76" t="s">
        <v>4414</v>
      </c>
      <c r="L1147" s="55" t="s">
        <v>424</v>
      </c>
      <c r="M1147" s="58">
        <v>0.85</v>
      </c>
      <c r="N1147" s="58">
        <v>0.15</v>
      </c>
      <c r="O1147" s="59">
        <f>Ugovori_OPULJP3[[#This Row],[Bespovratna sredstva - Ukupno (EU+Nac) HRK
= Ukupna ugovorena vrijednost bespovratnih sredstava]]*Ugovori_OPULJP3[[#This Row],[EU STOPA SUFINANCIRANJA %
EU CO-FINANCING RATE %]]</f>
        <v>3157443.2859999998</v>
      </c>
      <c r="P1147" s="60">
        <f>Ugovori_OPULJP3[[#This Row],[Bespovratna sredstva - EU dio - HRK]]/7.5345</f>
        <v>419064.7403278253</v>
      </c>
      <c r="Q1147" s="59">
        <f>Ugovori_OPULJP3[[#This Row],[Bespovratna sredstva - Ukupno (EU+Nac) HRK
= Ukupna ugovorena vrijednost bespovratnih sredstava]]*Ugovori_OPULJP3[[#This Row],[STOPA NACIONALNOG SUFINANCIRANJA %]]</f>
        <v>557195.87399999995</v>
      </c>
      <c r="R1147" s="60">
        <f>Ugovori_OPULJP3[[#This Row],[Bespovratna sredstva - Nacionalni dio - HRK]]/7.5345</f>
        <v>73952.601234322108</v>
      </c>
      <c r="S1147" s="59">
        <v>3714639.16</v>
      </c>
      <c r="T1147" s="60">
        <f>Ugovori_OPULJP3[[#This Row],[Bespovratna sredstva - Ukupno (EU+Nac) HRK
= Ukupna ugovorena vrijednost bespovratnih sredstava]]/7.5345</f>
        <v>493017.34156214743</v>
      </c>
      <c r="U1147" s="59">
        <v>0</v>
      </c>
      <c r="V1147" s="60">
        <f>Ugovori_OPULJP3[[#This Row],[Javni doprinos korisnika - HRK]]/7.5345</f>
        <v>0</v>
      </c>
      <c r="W1147" s="59">
        <v>0</v>
      </c>
      <c r="X1147" s="60">
        <f>Ugovori_OPULJP3[[#This Row],[Privatni doprinos korisnika - HRK]]/7.5345</f>
        <v>0</v>
      </c>
      <c r="Y1147" s="61">
        <v>3714639.16</v>
      </c>
      <c r="Z1147" s="62">
        <f>Ugovori_OPULJP3[[#This Row],[UKUPNI PRIHVATLJIVI IZDACI
TOTAL ELIGIBLE EXPENDITURE
= Bespovratna sredstva ukupno + doprinos korisnika
= Ukupni prihvatljivi troškovi
= Ukupna ugovorena vrijednost projekta HRK]]/7.5345</f>
        <v>493017.34156214743</v>
      </c>
      <c r="AA1147" s="66" t="s">
        <v>37</v>
      </c>
      <c r="AB1147" s="66" t="s">
        <v>34</v>
      </c>
      <c r="AC1147" s="65" t="s">
        <v>4415</v>
      </c>
      <c r="AD1147" s="72" t="s">
        <v>746</v>
      </c>
    </row>
    <row r="1148" spans="1:30" ht="38.25" customHeight="1" x14ac:dyDescent="0.2">
      <c r="A1148" s="70" t="s">
        <v>4416</v>
      </c>
      <c r="B1148" s="64" t="s">
        <v>742</v>
      </c>
      <c r="C1148" s="65" t="s">
        <v>743</v>
      </c>
      <c r="D1148" s="52" t="s">
        <v>3110</v>
      </c>
      <c r="E1148" s="66" t="s">
        <v>75</v>
      </c>
      <c r="F1148" s="71" t="s">
        <v>4417</v>
      </c>
      <c r="G1148" s="71" t="s">
        <v>815</v>
      </c>
      <c r="H1148" s="68">
        <v>44362</v>
      </c>
      <c r="I1148" s="68">
        <v>44804</v>
      </c>
      <c r="J1148" s="57" t="str">
        <f>IF(Ugovori_OPULJP3[[#This Row],[DATUM ZAVRŠETKA OPERACIJE]]&gt;DATE(2024,12,31),"u provedbi","završen")</f>
        <v>završen</v>
      </c>
      <c r="K1148" s="76" t="s">
        <v>129</v>
      </c>
      <c r="L1148" s="76" t="s">
        <v>129</v>
      </c>
      <c r="M1148" s="82" t="s">
        <v>3093</v>
      </c>
      <c r="N1148" s="58">
        <v>0.15</v>
      </c>
      <c r="O1148" s="59">
        <f>Ugovori_OPULJP3[[#This Row],[Bespovratna sredstva - Ukupno (EU+Nac) HRK
= Ukupna ugovorena vrijednost bespovratnih sredstava]]*Ugovori_OPULJP3[[#This Row],[EU STOPA SUFINANCIRANJA %
EU CO-FINANCING RATE %]]</f>
        <v>473008</v>
      </c>
      <c r="P1148" s="60">
        <f>Ugovori_OPULJP3[[#This Row],[Bespovratna sredstva - EU dio - HRK]]/7.5345</f>
        <v>62778.950162585439</v>
      </c>
      <c r="Q1148" s="59">
        <f>Ugovori_OPULJP3[[#This Row],[Bespovratna sredstva - Ukupno (EU+Nac) HRK
= Ukupna ugovorena vrijednost bespovratnih sredstava]]*Ugovori_OPULJP3[[#This Row],[STOPA NACIONALNOG SUFINANCIRANJA %]]</f>
        <v>83472</v>
      </c>
      <c r="R1148" s="60">
        <f>Ugovori_OPULJP3[[#This Row],[Bespovratna sredstva - Nacionalni dio - HRK]]/7.5345</f>
        <v>11078.638263985666</v>
      </c>
      <c r="S1148" s="59">
        <v>556480</v>
      </c>
      <c r="T1148" s="60">
        <f>Ugovori_OPULJP3[[#This Row],[Bespovratna sredstva - Ukupno (EU+Nac) HRK
= Ukupna ugovorena vrijednost bespovratnih sredstava]]/7.5345</f>
        <v>73857.588426571107</v>
      </c>
      <c r="U1148" s="59">
        <v>0</v>
      </c>
      <c r="V1148" s="60">
        <f>Ugovori_OPULJP3[[#This Row],[Javni doprinos korisnika - HRK]]/7.5345</f>
        <v>0</v>
      </c>
      <c r="W1148" s="59">
        <v>0</v>
      </c>
      <c r="X1148" s="60">
        <f>Ugovori_OPULJP3[[#This Row],[Privatni doprinos korisnika - HRK]]/7.5345</f>
        <v>0</v>
      </c>
      <c r="Y1148" s="61">
        <v>556480</v>
      </c>
      <c r="Z1148" s="62">
        <f>Ugovori_OPULJP3[[#This Row],[UKUPNI PRIHVATLJIVI IZDACI
TOTAL ELIGIBLE EXPENDITURE
= Bespovratna sredstva ukupno + doprinos korisnika
= Ukupni prihvatljivi troškovi
= Ukupna ugovorena vrijednost projekta HRK]]/7.5345</f>
        <v>73857.588426571107</v>
      </c>
      <c r="AA1148" s="66" t="s">
        <v>37</v>
      </c>
      <c r="AB1148" s="66" t="s">
        <v>34</v>
      </c>
      <c r="AC1148" s="65" t="s">
        <v>4418</v>
      </c>
      <c r="AD1148" s="52" t="s">
        <v>746</v>
      </c>
    </row>
    <row r="1149" spans="1:30" ht="51" customHeight="1" x14ac:dyDescent="0.2">
      <c r="A1149" s="70" t="s">
        <v>4419</v>
      </c>
      <c r="B1149" s="64" t="s">
        <v>742</v>
      </c>
      <c r="C1149" s="52" t="s">
        <v>743</v>
      </c>
      <c r="D1149" s="52" t="s">
        <v>3110</v>
      </c>
      <c r="E1149" s="66" t="s">
        <v>75</v>
      </c>
      <c r="F1149" s="71" t="s">
        <v>4420</v>
      </c>
      <c r="G1149" s="71" t="s">
        <v>2758</v>
      </c>
      <c r="H1149" s="68">
        <v>44385</v>
      </c>
      <c r="I1149" s="68">
        <v>44934</v>
      </c>
      <c r="J1149" s="57" t="str">
        <f>IF(Ugovori_OPULJP3[[#This Row],[DATUM ZAVRŠETKA OPERACIJE]]&gt;DATE(2024,12,31),"u provedbi","završen")</f>
        <v>završen</v>
      </c>
      <c r="K1149" s="67" t="s">
        <v>153</v>
      </c>
      <c r="L1149" s="67" t="s">
        <v>36</v>
      </c>
      <c r="M1149" s="82" t="s">
        <v>3093</v>
      </c>
      <c r="N1149" s="58">
        <v>0.15</v>
      </c>
      <c r="O1149" s="59">
        <f>Ugovori_OPULJP3[[#This Row],[Bespovratna sredstva - Ukupno (EU+Nac) HRK
= Ukupna ugovorena vrijednost bespovratnih sredstava]]*Ugovori_OPULJP3[[#This Row],[EU STOPA SUFINANCIRANJA %
EU CO-FINANCING RATE %]]</f>
        <v>1578535</v>
      </c>
      <c r="P1149" s="60">
        <f>Ugovori_OPULJP3[[#This Row],[Bespovratna sredstva - EU dio - HRK]]/7.5345</f>
        <v>209507.59838078174</v>
      </c>
      <c r="Q1149" s="59">
        <f>Ugovori_OPULJP3[[#This Row],[Bespovratna sredstva - Ukupno (EU+Nac) HRK
= Ukupna ugovorena vrijednost bespovratnih sredstava]]*Ugovori_OPULJP3[[#This Row],[STOPA NACIONALNOG SUFINANCIRANJA %]]</f>
        <v>278565</v>
      </c>
      <c r="R1149" s="60">
        <f>Ugovori_OPULJP3[[#This Row],[Bespovratna sredstva - Nacionalni dio - HRK]]/7.5345</f>
        <v>36971.929126020303</v>
      </c>
      <c r="S1149" s="59">
        <v>1857100</v>
      </c>
      <c r="T1149" s="60">
        <f>Ugovori_OPULJP3[[#This Row],[Bespovratna sredstva - Ukupno (EU+Nac) HRK
= Ukupna ugovorena vrijednost bespovratnih sredstava]]/7.5345</f>
        <v>246479.52750680203</v>
      </c>
      <c r="U1149" s="59">
        <v>0</v>
      </c>
      <c r="V1149" s="60">
        <f>Ugovori_OPULJP3[[#This Row],[Javni doprinos korisnika - HRK]]/7.5345</f>
        <v>0</v>
      </c>
      <c r="W1149" s="59">
        <v>0</v>
      </c>
      <c r="X1149" s="60">
        <f>Ugovori_OPULJP3[[#This Row],[Privatni doprinos korisnika - HRK]]/7.5345</f>
        <v>0</v>
      </c>
      <c r="Y1149" s="61">
        <v>1857100</v>
      </c>
      <c r="Z1149" s="62">
        <f>Ugovori_OPULJP3[[#This Row],[UKUPNI PRIHVATLJIVI IZDACI
TOTAL ELIGIBLE EXPENDITURE
= Bespovratna sredstva ukupno + doprinos korisnika
= Ukupni prihvatljivi troškovi
= Ukupna ugovorena vrijednost projekta HRK]]/7.5345</f>
        <v>246479.52750680203</v>
      </c>
      <c r="AA1149" s="66" t="s">
        <v>37</v>
      </c>
      <c r="AB1149" s="66" t="s">
        <v>34</v>
      </c>
      <c r="AC1149" s="65" t="s">
        <v>4421</v>
      </c>
      <c r="AD1149" s="72" t="s">
        <v>746</v>
      </c>
    </row>
    <row r="1150" spans="1:30" ht="38.25" customHeight="1" x14ac:dyDescent="0.2">
      <c r="A1150" s="70" t="s">
        <v>4422</v>
      </c>
      <c r="B1150" s="64" t="s">
        <v>742</v>
      </c>
      <c r="C1150" s="52" t="s">
        <v>743</v>
      </c>
      <c r="D1150" s="52" t="s">
        <v>3110</v>
      </c>
      <c r="E1150" s="66" t="s">
        <v>75</v>
      </c>
      <c r="F1150" s="71" t="s">
        <v>4423</v>
      </c>
      <c r="G1150" s="71" t="s">
        <v>4424</v>
      </c>
      <c r="H1150" s="68">
        <v>44356</v>
      </c>
      <c r="I1150" s="68">
        <v>44904</v>
      </c>
      <c r="J1150" s="57" t="str">
        <f>IF(Ugovori_OPULJP3[[#This Row],[DATUM ZAVRŠETKA OPERACIJE]]&gt;DATE(2024,12,31),"u provedbi","završen")</f>
        <v>završen</v>
      </c>
      <c r="K1150" s="76" t="s">
        <v>4425</v>
      </c>
      <c r="L1150" s="76" t="s">
        <v>36</v>
      </c>
      <c r="M1150" s="58">
        <v>0.85</v>
      </c>
      <c r="N1150" s="58">
        <v>0.15</v>
      </c>
      <c r="O1150" s="59">
        <f>Ugovori_OPULJP3[[#This Row],[Bespovratna sredstva - Ukupno (EU+Nac) HRK
= Ukupna ugovorena vrijednost bespovratnih sredstava]]*Ugovori_OPULJP3[[#This Row],[EU STOPA SUFINANCIRANJA %
EU CO-FINANCING RATE %]]</f>
        <v>2762759.25</v>
      </c>
      <c r="P1150" s="60">
        <f>Ugovori_OPULJP3[[#This Row],[Bespovratna sredstva - EU dio - HRK]]/7.5345</f>
        <v>366681.16663348593</v>
      </c>
      <c r="Q1150" s="59">
        <f>Ugovori_OPULJP3[[#This Row],[Bespovratna sredstva - Ukupno (EU+Nac) HRK
= Ukupna ugovorena vrijednost bespovratnih sredstava]]*Ugovori_OPULJP3[[#This Row],[STOPA NACIONALNOG SUFINANCIRANJA %]]</f>
        <v>487545.75</v>
      </c>
      <c r="R1150" s="60">
        <f>Ugovori_OPULJP3[[#This Row],[Bespovratna sredstva - Nacionalni dio - HRK]]/7.5345</f>
        <v>64708.441170615166</v>
      </c>
      <c r="S1150" s="59">
        <v>3250305</v>
      </c>
      <c r="T1150" s="60">
        <f>Ugovori_OPULJP3[[#This Row],[Bespovratna sredstva - Ukupno (EU+Nac) HRK
= Ukupna ugovorena vrijednost bespovratnih sredstava]]/7.5345</f>
        <v>431389.60780410114</v>
      </c>
      <c r="U1150" s="59">
        <v>0</v>
      </c>
      <c r="V1150" s="60">
        <f>Ugovori_OPULJP3[[#This Row],[Javni doprinos korisnika - HRK]]/7.5345</f>
        <v>0</v>
      </c>
      <c r="W1150" s="59">
        <v>0</v>
      </c>
      <c r="X1150" s="60">
        <f>Ugovori_OPULJP3[[#This Row],[Privatni doprinos korisnika - HRK]]/7.5345</f>
        <v>0</v>
      </c>
      <c r="Y1150" s="61">
        <v>3250305</v>
      </c>
      <c r="Z1150" s="62">
        <f>Ugovori_OPULJP3[[#This Row],[UKUPNI PRIHVATLJIVI IZDACI
TOTAL ELIGIBLE EXPENDITURE
= Bespovratna sredstva ukupno + doprinos korisnika
= Ukupni prihvatljivi troškovi
= Ukupna ugovorena vrijednost projekta HRK]]/7.5345</f>
        <v>431389.60780410114</v>
      </c>
      <c r="AA1150" s="66" t="s">
        <v>37</v>
      </c>
      <c r="AB1150" s="66" t="s">
        <v>34</v>
      </c>
      <c r="AC1150" s="65" t="s">
        <v>4426</v>
      </c>
      <c r="AD1150" s="72" t="s">
        <v>746</v>
      </c>
    </row>
    <row r="1151" spans="1:30" ht="38.25" customHeight="1" x14ac:dyDescent="0.2">
      <c r="A1151" s="70" t="s">
        <v>4427</v>
      </c>
      <c r="B1151" s="64" t="s">
        <v>742</v>
      </c>
      <c r="C1151" s="52" t="s">
        <v>743</v>
      </c>
      <c r="D1151" s="52" t="s">
        <v>3110</v>
      </c>
      <c r="E1151" s="66" t="s">
        <v>75</v>
      </c>
      <c r="F1151" s="71" t="s">
        <v>4428</v>
      </c>
      <c r="G1151" s="71" t="s">
        <v>1794</v>
      </c>
      <c r="H1151" s="68">
        <v>44372</v>
      </c>
      <c r="I1151" s="68">
        <v>44920</v>
      </c>
      <c r="J1151" s="57" t="str">
        <f>IF(Ugovori_OPULJP3[[#This Row],[DATUM ZAVRŠETKA OPERACIJE]]&gt;DATE(2024,12,31),"u provedbi","završen")</f>
        <v>završen</v>
      </c>
      <c r="K1151" s="67" t="s">
        <v>210</v>
      </c>
      <c r="L1151" s="67" t="s">
        <v>210</v>
      </c>
      <c r="M1151" s="82" t="s">
        <v>3093</v>
      </c>
      <c r="N1151" s="58">
        <v>0.15</v>
      </c>
      <c r="O1151" s="59">
        <f>Ugovori_OPULJP3[[#This Row],[Bespovratna sredstva - Ukupno (EU+Nac) HRK
= Ukupna ugovorena vrijednost bespovratnih sredstava]]*Ugovori_OPULJP3[[#This Row],[EU STOPA SUFINANCIRANJA %
EU CO-FINANCING RATE %]]</f>
        <v>1181670</v>
      </c>
      <c r="P1151" s="60">
        <f>Ugovori_OPULJP3[[#This Row],[Bespovratna sredstva - EU dio - HRK]]/7.5345</f>
        <v>156834.56101931116</v>
      </c>
      <c r="Q1151" s="59">
        <f>Ugovori_OPULJP3[[#This Row],[Bespovratna sredstva - Ukupno (EU+Nac) HRK
= Ukupna ugovorena vrijednost bespovratnih sredstava]]*Ugovori_OPULJP3[[#This Row],[STOPA NACIONALNOG SUFINANCIRANJA %]]</f>
        <v>208530</v>
      </c>
      <c r="R1151" s="60">
        <f>Ugovori_OPULJP3[[#This Row],[Bespovratna sredstva - Nacionalni dio - HRK]]/7.5345</f>
        <v>27676.687238701968</v>
      </c>
      <c r="S1151" s="59">
        <v>1390200</v>
      </c>
      <c r="T1151" s="60">
        <f>Ugovori_OPULJP3[[#This Row],[Bespovratna sredstva - Ukupno (EU+Nac) HRK
= Ukupna ugovorena vrijednost bespovratnih sredstava]]/7.5345</f>
        <v>184511.24825801313</v>
      </c>
      <c r="U1151" s="59">
        <v>0</v>
      </c>
      <c r="V1151" s="60">
        <f>Ugovori_OPULJP3[[#This Row],[Javni doprinos korisnika - HRK]]/7.5345</f>
        <v>0</v>
      </c>
      <c r="W1151" s="59">
        <v>0</v>
      </c>
      <c r="X1151" s="60">
        <f>Ugovori_OPULJP3[[#This Row],[Privatni doprinos korisnika - HRK]]/7.5345</f>
        <v>0</v>
      </c>
      <c r="Y1151" s="61">
        <v>1390200</v>
      </c>
      <c r="Z1151" s="62">
        <f>Ugovori_OPULJP3[[#This Row],[UKUPNI PRIHVATLJIVI IZDACI
TOTAL ELIGIBLE EXPENDITURE
= Bespovratna sredstva ukupno + doprinos korisnika
= Ukupni prihvatljivi troškovi
= Ukupna ugovorena vrijednost projekta HRK]]/7.5345</f>
        <v>184511.24825801313</v>
      </c>
      <c r="AA1151" s="66" t="s">
        <v>37</v>
      </c>
      <c r="AB1151" s="66" t="s">
        <v>34</v>
      </c>
      <c r="AC1151" s="65" t="s">
        <v>4429</v>
      </c>
      <c r="AD1151" s="72" t="s">
        <v>746</v>
      </c>
    </row>
    <row r="1152" spans="1:30" ht="51" customHeight="1" x14ac:dyDescent="0.2">
      <c r="A1152" s="70" t="s">
        <v>4430</v>
      </c>
      <c r="B1152" s="64" t="s">
        <v>742</v>
      </c>
      <c r="C1152" s="52" t="s">
        <v>743</v>
      </c>
      <c r="D1152" s="52" t="s">
        <v>3110</v>
      </c>
      <c r="E1152" s="66" t="s">
        <v>75</v>
      </c>
      <c r="F1152" s="71" t="s">
        <v>4431</v>
      </c>
      <c r="G1152" s="71" t="s">
        <v>82</v>
      </c>
      <c r="H1152" s="68">
        <v>44340</v>
      </c>
      <c r="I1152" s="68">
        <v>44889</v>
      </c>
      <c r="J1152" s="57" t="str">
        <f>IF(Ugovori_OPULJP3[[#This Row],[DATUM ZAVRŠETKA OPERACIJE]]&gt;DATE(2024,12,31),"u provedbi","završen")</f>
        <v>završen</v>
      </c>
      <c r="K1152" s="67" t="s">
        <v>83</v>
      </c>
      <c r="L1152" s="67" t="s">
        <v>83</v>
      </c>
      <c r="M1152" s="58">
        <v>0.85</v>
      </c>
      <c r="N1152" s="58">
        <v>0.15</v>
      </c>
      <c r="O1152" s="59">
        <f>Ugovori_OPULJP3[[#This Row],[Bespovratna sredstva - Ukupno (EU+Nac) HRK
= Ukupna ugovorena vrijednost bespovratnih sredstava]]*Ugovori_OPULJP3[[#This Row],[EU STOPA SUFINANCIRANJA %
EU CO-FINANCING RATE %]]</f>
        <v>788630</v>
      </c>
      <c r="P1152" s="60">
        <f>Ugovori_OPULJP3[[#This Row],[Bespovratna sredstva - EU dio - HRK]]/7.5345</f>
        <v>104669.18840002654</v>
      </c>
      <c r="Q1152" s="59">
        <f>Ugovori_OPULJP3[[#This Row],[Bespovratna sredstva - Ukupno (EU+Nac) HRK
= Ukupna ugovorena vrijednost bespovratnih sredstava]]*Ugovori_OPULJP3[[#This Row],[STOPA NACIONALNOG SUFINANCIRANJA %]]</f>
        <v>139170</v>
      </c>
      <c r="R1152" s="60">
        <f>Ugovori_OPULJP3[[#This Row],[Bespovratna sredstva - Nacionalni dio - HRK]]/7.5345</f>
        <v>18471.033247063508</v>
      </c>
      <c r="S1152" s="59">
        <v>927800</v>
      </c>
      <c r="T1152" s="60">
        <f>Ugovori_OPULJP3[[#This Row],[Bespovratna sredstva - Ukupno (EU+Nac) HRK
= Ukupna ugovorena vrijednost bespovratnih sredstava]]/7.5345</f>
        <v>123140.22164709005</v>
      </c>
      <c r="U1152" s="59">
        <v>0</v>
      </c>
      <c r="V1152" s="60">
        <f>Ugovori_OPULJP3[[#This Row],[Javni doprinos korisnika - HRK]]/7.5345</f>
        <v>0</v>
      </c>
      <c r="W1152" s="59">
        <v>0</v>
      </c>
      <c r="X1152" s="60">
        <f>Ugovori_OPULJP3[[#This Row],[Privatni doprinos korisnika - HRK]]/7.5345</f>
        <v>0</v>
      </c>
      <c r="Y1152" s="61">
        <v>927800</v>
      </c>
      <c r="Z1152" s="62">
        <f>Ugovori_OPULJP3[[#This Row],[UKUPNI PRIHVATLJIVI IZDACI
TOTAL ELIGIBLE EXPENDITURE
= Bespovratna sredstva ukupno + doprinos korisnika
= Ukupni prihvatljivi troškovi
= Ukupna ugovorena vrijednost projekta HRK]]/7.5345</f>
        <v>123140.22164709005</v>
      </c>
      <c r="AA1152" s="66" t="s">
        <v>37</v>
      </c>
      <c r="AB1152" s="66" t="s">
        <v>34</v>
      </c>
      <c r="AC1152" s="65" t="s">
        <v>4432</v>
      </c>
      <c r="AD1152" s="72" t="s">
        <v>746</v>
      </c>
    </row>
    <row r="1153" spans="1:30" ht="38.25" customHeight="1" x14ac:dyDescent="0.2">
      <c r="A1153" s="70" t="s">
        <v>4433</v>
      </c>
      <c r="B1153" s="64" t="s">
        <v>742</v>
      </c>
      <c r="C1153" s="52" t="s">
        <v>743</v>
      </c>
      <c r="D1153" s="52" t="s">
        <v>3110</v>
      </c>
      <c r="E1153" s="66" t="s">
        <v>75</v>
      </c>
      <c r="F1153" s="71" t="s">
        <v>4434</v>
      </c>
      <c r="G1153" s="54" t="s">
        <v>1090</v>
      </c>
      <c r="H1153" s="68">
        <v>44340</v>
      </c>
      <c r="I1153" s="68">
        <v>44889</v>
      </c>
      <c r="J1153" s="57" t="str">
        <f>IF(Ugovori_OPULJP3[[#This Row],[DATUM ZAVRŠETKA OPERACIJE]]&gt;DATE(2024,12,31),"u provedbi","završen")</f>
        <v>završen</v>
      </c>
      <c r="K1153" s="67" t="s">
        <v>83</v>
      </c>
      <c r="L1153" s="67" t="s">
        <v>83</v>
      </c>
      <c r="M1153" s="58">
        <v>0.85</v>
      </c>
      <c r="N1153" s="58">
        <v>0.15</v>
      </c>
      <c r="O1153" s="59">
        <f>Ugovori_OPULJP3[[#This Row],[Bespovratna sredstva - Ukupno (EU+Nac) HRK
= Ukupna ugovorena vrijednost bespovratnih sredstava]]*Ugovori_OPULJP3[[#This Row],[EU STOPA SUFINANCIRANJA %
EU CO-FINANCING RATE %]]</f>
        <v>833680</v>
      </c>
      <c r="P1153" s="60">
        <f>Ugovori_OPULJP3[[#This Row],[Bespovratna sredstva - EU dio - HRK]]/7.5345</f>
        <v>110648.35091910545</v>
      </c>
      <c r="Q1153" s="59">
        <f>Ugovori_OPULJP3[[#This Row],[Bespovratna sredstva - Ukupno (EU+Nac) HRK
= Ukupna ugovorena vrijednost bespovratnih sredstava]]*Ugovori_OPULJP3[[#This Row],[STOPA NACIONALNOG SUFINANCIRANJA %]]</f>
        <v>147120</v>
      </c>
      <c r="R1153" s="60">
        <f>Ugovori_OPULJP3[[#This Row],[Bespovratna sredstva - Nacionalni dio - HRK]]/7.5345</f>
        <v>19526.179573959784</v>
      </c>
      <c r="S1153" s="59">
        <v>980800</v>
      </c>
      <c r="T1153" s="60">
        <f>Ugovori_OPULJP3[[#This Row],[Bespovratna sredstva - Ukupno (EU+Nac) HRK
= Ukupna ugovorena vrijednost bespovratnih sredstava]]/7.5345</f>
        <v>130174.53049306522</v>
      </c>
      <c r="U1153" s="59">
        <v>0</v>
      </c>
      <c r="V1153" s="60">
        <f>Ugovori_OPULJP3[[#This Row],[Javni doprinos korisnika - HRK]]/7.5345</f>
        <v>0</v>
      </c>
      <c r="W1153" s="59">
        <v>0</v>
      </c>
      <c r="X1153" s="60">
        <f>Ugovori_OPULJP3[[#This Row],[Privatni doprinos korisnika - HRK]]/7.5345</f>
        <v>0</v>
      </c>
      <c r="Y1153" s="61">
        <v>980800</v>
      </c>
      <c r="Z1153" s="62">
        <f>Ugovori_OPULJP3[[#This Row],[UKUPNI PRIHVATLJIVI IZDACI
TOTAL ELIGIBLE EXPENDITURE
= Bespovratna sredstva ukupno + doprinos korisnika
= Ukupni prihvatljivi troškovi
= Ukupna ugovorena vrijednost projekta HRK]]/7.5345</f>
        <v>130174.53049306522</v>
      </c>
      <c r="AA1153" s="66" t="s">
        <v>37</v>
      </c>
      <c r="AB1153" s="66" t="s">
        <v>34</v>
      </c>
      <c r="AC1153" s="65" t="s">
        <v>4435</v>
      </c>
      <c r="AD1153" s="72" t="s">
        <v>746</v>
      </c>
    </row>
    <row r="1154" spans="1:30" ht="51" customHeight="1" x14ac:dyDescent="0.2">
      <c r="A1154" s="70" t="s">
        <v>4436</v>
      </c>
      <c r="B1154" s="64" t="s">
        <v>742</v>
      </c>
      <c r="C1154" s="52" t="s">
        <v>743</v>
      </c>
      <c r="D1154" s="52" t="s">
        <v>3110</v>
      </c>
      <c r="E1154" s="66" t="s">
        <v>75</v>
      </c>
      <c r="F1154" s="71" t="s">
        <v>4437</v>
      </c>
      <c r="G1154" s="54" t="s">
        <v>1078</v>
      </c>
      <c r="H1154" s="68">
        <v>44340</v>
      </c>
      <c r="I1154" s="68">
        <v>44889</v>
      </c>
      <c r="J1154" s="57" t="str">
        <f>IF(Ugovori_OPULJP3[[#This Row],[DATUM ZAVRŠETKA OPERACIJE]]&gt;DATE(2024,12,31),"u provedbi","završen")</f>
        <v>završen</v>
      </c>
      <c r="K1154" s="76" t="s">
        <v>424</v>
      </c>
      <c r="L1154" s="55" t="s">
        <v>424</v>
      </c>
      <c r="M1154" s="58">
        <v>0.85</v>
      </c>
      <c r="N1154" s="58">
        <v>0.15</v>
      </c>
      <c r="O1154" s="59">
        <f>Ugovori_OPULJP3[[#This Row],[Bespovratna sredstva - Ukupno (EU+Nac) HRK
= Ukupna ugovorena vrijednost bespovratnih sredstava]]*Ugovori_OPULJP3[[#This Row],[EU STOPA SUFINANCIRANJA %
EU CO-FINANCING RATE %]]</f>
        <v>630734</v>
      </c>
      <c r="P1154" s="60">
        <f>Ugovori_OPULJP3[[#This Row],[Bespovratna sredstva - EU dio - HRK]]/7.5345</f>
        <v>83712.78784259074</v>
      </c>
      <c r="Q1154" s="59">
        <f>Ugovori_OPULJP3[[#This Row],[Bespovratna sredstva - Ukupno (EU+Nac) HRK
= Ukupna ugovorena vrijednost bespovratnih sredstava]]*Ugovori_OPULJP3[[#This Row],[STOPA NACIONALNOG SUFINANCIRANJA %]]</f>
        <v>111306</v>
      </c>
      <c r="R1154" s="60">
        <f>Ugovori_OPULJP3[[#This Row],[Bespovratna sredstva - Nacionalni dio - HRK]]/7.5345</f>
        <v>14772.844913398367</v>
      </c>
      <c r="S1154" s="59">
        <v>742040</v>
      </c>
      <c r="T1154" s="60">
        <f>Ugovori_OPULJP3[[#This Row],[Bespovratna sredstva - Ukupno (EU+Nac) HRK
= Ukupna ugovorena vrijednost bespovratnih sredstava]]/7.5345</f>
        <v>98485.632755989107</v>
      </c>
      <c r="U1154" s="59">
        <v>0</v>
      </c>
      <c r="V1154" s="60">
        <f>Ugovori_OPULJP3[[#This Row],[Javni doprinos korisnika - HRK]]/7.5345</f>
        <v>0</v>
      </c>
      <c r="W1154" s="59">
        <v>0</v>
      </c>
      <c r="X1154" s="60">
        <f>Ugovori_OPULJP3[[#This Row],[Privatni doprinos korisnika - HRK]]/7.5345</f>
        <v>0</v>
      </c>
      <c r="Y1154" s="61">
        <v>742040</v>
      </c>
      <c r="Z1154" s="62">
        <f>Ugovori_OPULJP3[[#This Row],[UKUPNI PRIHVATLJIVI IZDACI
TOTAL ELIGIBLE EXPENDITURE
= Bespovratna sredstva ukupno + doprinos korisnika
= Ukupni prihvatljivi troškovi
= Ukupna ugovorena vrijednost projekta HRK]]/7.5345</f>
        <v>98485.632755989107</v>
      </c>
      <c r="AA1154" s="66" t="s">
        <v>37</v>
      </c>
      <c r="AB1154" s="66" t="s">
        <v>34</v>
      </c>
      <c r="AC1154" s="65" t="s">
        <v>4438</v>
      </c>
      <c r="AD1154" s="72" t="s">
        <v>746</v>
      </c>
    </row>
    <row r="1155" spans="1:30" ht="38.25" customHeight="1" x14ac:dyDescent="0.2">
      <c r="A1155" s="70" t="s">
        <v>4439</v>
      </c>
      <c r="B1155" s="64" t="s">
        <v>742</v>
      </c>
      <c r="C1155" s="52" t="s">
        <v>743</v>
      </c>
      <c r="D1155" s="52" t="s">
        <v>3110</v>
      </c>
      <c r="E1155" s="66" t="s">
        <v>75</v>
      </c>
      <c r="F1155" s="71" t="s">
        <v>4440</v>
      </c>
      <c r="G1155" s="71" t="s">
        <v>4441</v>
      </c>
      <c r="H1155" s="68">
        <v>44340</v>
      </c>
      <c r="I1155" s="68">
        <v>44889</v>
      </c>
      <c r="J1155" s="57" t="str">
        <f>IF(Ugovori_OPULJP3[[#This Row],[DATUM ZAVRŠETKA OPERACIJE]]&gt;DATE(2024,12,31),"u provedbi","završen")</f>
        <v>završen</v>
      </c>
      <c r="K1155" s="67" t="s">
        <v>83</v>
      </c>
      <c r="L1155" s="67" t="s">
        <v>83</v>
      </c>
      <c r="M1155" s="58">
        <v>0.85</v>
      </c>
      <c r="N1155" s="58">
        <v>0.15</v>
      </c>
      <c r="O1155" s="59">
        <f>Ugovori_OPULJP3[[#This Row],[Bespovratna sredstva - Ukupno (EU+Nac) HRK
= Ukupna ugovorena vrijednost bespovratnih sredstava]]*Ugovori_OPULJP3[[#This Row],[EU STOPA SUFINANCIRANJA %
EU CO-FINANCING RATE %]]</f>
        <v>835635</v>
      </c>
      <c r="P1155" s="60">
        <f>Ugovori_OPULJP3[[#This Row],[Bespovratna sredstva - EU dio - HRK]]/7.5345</f>
        <v>110907.82400955603</v>
      </c>
      <c r="Q1155" s="59">
        <f>Ugovori_OPULJP3[[#This Row],[Bespovratna sredstva - Ukupno (EU+Nac) HRK
= Ukupna ugovorena vrijednost bespovratnih sredstava]]*Ugovori_OPULJP3[[#This Row],[STOPA NACIONALNOG SUFINANCIRANJA %]]</f>
        <v>147465</v>
      </c>
      <c r="R1155" s="60">
        <f>Ugovori_OPULJP3[[#This Row],[Bespovratna sredstva - Nacionalni dio - HRK]]/7.5345</f>
        <v>19571.96894286283</v>
      </c>
      <c r="S1155" s="59">
        <v>983100</v>
      </c>
      <c r="T1155" s="60">
        <f>Ugovori_OPULJP3[[#This Row],[Bespovratna sredstva - Ukupno (EU+Nac) HRK
= Ukupna ugovorena vrijednost bespovratnih sredstava]]/7.5345</f>
        <v>130479.79295241887</v>
      </c>
      <c r="U1155" s="59">
        <v>0</v>
      </c>
      <c r="V1155" s="60">
        <f>Ugovori_OPULJP3[[#This Row],[Javni doprinos korisnika - HRK]]/7.5345</f>
        <v>0</v>
      </c>
      <c r="W1155" s="59">
        <v>0</v>
      </c>
      <c r="X1155" s="60">
        <f>Ugovori_OPULJP3[[#This Row],[Privatni doprinos korisnika - HRK]]/7.5345</f>
        <v>0</v>
      </c>
      <c r="Y1155" s="61">
        <v>983100</v>
      </c>
      <c r="Z1155" s="62">
        <f>Ugovori_OPULJP3[[#This Row],[UKUPNI PRIHVATLJIVI IZDACI
TOTAL ELIGIBLE EXPENDITURE
= Bespovratna sredstva ukupno + doprinos korisnika
= Ukupni prihvatljivi troškovi
= Ukupna ugovorena vrijednost projekta HRK]]/7.5345</f>
        <v>130479.79295241887</v>
      </c>
      <c r="AA1155" s="66" t="s">
        <v>37</v>
      </c>
      <c r="AB1155" s="66" t="s">
        <v>34</v>
      </c>
      <c r="AC1155" s="65" t="s">
        <v>4442</v>
      </c>
      <c r="AD1155" s="72" t="s">
        <v>746</v>
      </c>
    </row>
    <row r="1156" spans="1:30" ht="38.25" customHeight="1" x14ac:dyDescent="0.2">
      <c r="A1156" s="70" t="s">
        <v>4443</v>
      </c>
      <c r="B1156" s="64" t="s">
        <v>742</v>
      </c>
      <c r="C1156" s="52" t="s">
        <v>743</v>
      </c>
      <c r="D1156" s="52" t="s">
        <v>3110</v>
      </c>
      <c r="E1156" s="66" t="s">
        <v>75</v>
      </c>
      <c r="F1156" s="71" t="s">
        <v>4444</v>
      </c>
      <c r="G1156" s="71" t="s">
        <v>1883</v>
      </c>
      <c r="H1156" s="68">
        <v>44320</v>
      </c>
      <c r="I1156" s="68">
        <v>44685</v>
      </c>
      <c r="J1156" s="57" t="str">
        <f>IF(Ugovori_OPULJP3[[#This Row],[DATUM ZAVRŠETKA OPERACIJE]]&gt;DATE(2024,12,31),"u provedbi","završen")</f>
        <v>završen</v>
      </c>
      <c r="K1156" s="67" t="s">
        <v>78</v>
      </c>
      <c r="L1156" s="67" t="s">
        <v>78</v>
      </c>
      <c r="M1156" s="82" t="s">
        <v>3093</v>
      </c>
      <c r="N1156" s="58">
        <v>0.15</v>
      </c>
      <c r="O1156" s="59">
        <f>Ugovori_OPULJP3[[#This Row],[Bespovratna sredstva - Ukupno (EU+Nac) HRK
= Ukupna ugovorena vrijednost bespovratnih sredstava]]*Ugovori_OPULJP3[[#This Row],[EU STOPA SUFINANCIRANJA %
EU CO-FINANCING RATE %]]</f>
        <v>935561</v>
      </c>
      <c r="P1156" s="60">
        <f>Ugovori_OPULJP3[[#This Row],[Bespovratna sredstva - EU dio - HRK]]/7.5345</f>
        <v>124170.28336319595</v>
      </c>
      <c r="Q1156" s="59">
        <f>Ugovori_OPULJP3[[#This Row],[Bespovratna sredstva - Ukupno (EU+Nac) HRK
= Ukupna ugovorena vrijednost bespovratnih sredstava]]*Ugovori_OPULJP3[[#This Row],[STOPA NACIONALNOG SUFINANCIRANJA %]]</f>
        <v>165099</v>
      </c>
      <c r="R1156" s="60">
        <f>Ugovori_OPULJP3[[#This Row],[Bespovratna sredstva - Nacionalni dio - HRK]]/7.5345</f>
        <v>21912.402946446346</v>
      </c>
      <c r="S1156" s="59">
        <v>1100660</v>
      </c>
      <c r="T1156" s="60">
        <f>Ugovori_OPULJP3[[#This Row],[Bespovratna sredstva - Ukupno (EU+Nac) HRK
= Ukupna ugovorena vrijednost bespovratnih sredstava]]/7.5345</f>
        <v>146082.6863096423</v>
      </c>
      <c r="U1156" s="59">
        <v>0</v>
      </c>
      <c r="V1156" s="60">
        <f>Ugovori_OPULJP3[[#This Row],[Javni doprinos korisnika - HRK]]/7.5345</f>
        <v>0</v>
      </c>
      <c r="W1156" s="59">
        <v>0</v>
      </c>
      <c r="X1156" s="60">
        <f>Ugovori_OPULJP3[[#This Row],[Privatni doprinos korisnika - HRK]]/7.5345</f>
        <v>0</v>
      </c>
      <c r="Y1156" s="61">
        <v>1100660</v>
      </c>
      <c r="Z1156" s="62">
        <f>Ugovori_OPULJP3[[#This Row],[UKUPNI PRIHVATLJIVI IZDACI
TOTAL ELIGIBLE EXPENDITURE
= Bespovratna sredstva ukupno + doprinos korisnika
= Ukupni prihvatljivi troškovi
= Ukupna ugovorena vrijednost projekta HRK]]/7.5345</f>
        <v>146082.6863096423</v>
      </c>
      <c r="AA1156" s="66" t="s">
        <v>37</v>
      </c>
      <c r="AB1156" s="66" t="s">
        <v>34</v>
      </c>
      <c r="AC1156" s="65" t="s">
        <v>4445</v>
      </c>
      <c r="AD1156" s="72" t="s">
        <v>746</v>
      </c>
    </row>
    <row r="1157" spans="1:30" ht="38.25" customHeight="1" x14ac:dyDescent="0.2">
      <c r="A1157" s="70" t="s">
        <v>4446</v>
      </c>
      <c r="B1157" s="64" t="s">
        <v>742</v>
      </c>
      <c r="C1157" s="52" t="s">
        <v>743</v>
      </c>
      <c r="D1157" s="52" t="s">
        <v>3110</v>
      </c>
      <c r="E1157" s="66" t="s">
        <v>75</v>
      </c>
      <c r="F1157" s="71" t="s">
        <v>4447</v>
      </c>
      <c r="G1157" s="71" t="s">
        <v>4448</v>
      </c>
      <c r="H1157" s="68">
        <v>44340</v>
      </c>
      <c r="I1157" s="68">
        <v>44889</v>
      </c>
      <c r="J1157" s="57" t="str">
        <f>IF(Ugovori_OPULJP3[[#This Row],[DATUM ZAVRŠETKA OPERACIJE]]&gt;DATE(2024,12,31),"u provedbi","završen")</f>
        <v>završen</v>
      </c>
      <c r="K1157" s="67" t="s">
        <v>83</v>
      </c>
      <c r="L1157" s="55" t="s">
        <v>83</v>
      </c>
      <c r="M1157" s="58">
        <v>0.85</v>
      </c>
      <c r="N1157" s="58">
        <v>0.15</v>
      </c>
      <c r="O1157" s="59">
        <f>Ugovori_OPULJP3[[#This Row],[Bespovratna sredstva - Ukupno (EU+Nac) HRK
= Ukupna ugovorena vrijednost bespovratnih sredstava]]*Ugovori_OPULJP3[[#This Row],[EU STOPA SUFINANCIRANJA %
EU CO-FINANCING RATE %]]</f>
        <v>473348</v>
      </c>
      <c r="P1157" s="60">
        <f>Ugovori_OPULJP3[[#This Row],[Bespovratna sredstva - EU dio - HRK]]/7.5345</f>
        <v>62824.075917446411</v>
      </c>
      <c r="Q1157" s="59">
        <f>Ugovori_OPULJP3[[#This Row],[Bespovratna sredstva - Ukupno (EU+Nac) HRK
= Ukupna ugovorena vrijednost bespovratnih sredstava]]*Ugovori_OPULJP3[[#This Row],[STOPA NACIONALNOG SUFINANCIRANJA %]]</f>
        <v>83532</v>
      </c>
      <c r="R1157" s="60">
        <f>Ugovori_OPULJP3[[#This Row],[Bespovratna sredstva - Nacionalni dio - HRK]]/7.5345</f>
        <v>11086.601632490543</v>
      </c>
      <c r="S1157" s="59">
        <v>556880</v>
      </c>
      <c r="T1157" s="60">
        <f>Ugovori_OPULJP3[[#This Row],[Bespovratna sredstva - Ukupno (EU+Nac) HRK
= Ukupna ugovorena vrijednost bespovratnih sredstava]]/7.5345</f>
        <v>73910.677549936954</v>
      </c>
      <c r="U1157" s="59">
        <v>0</v>
      </c>
      <c r="V1157" s="60">
        <f>Ugovori_OPULJP3[[#This Row],[Javni doprinos korisnika - HRK]]/7.5345</f>
        <v>0</v>
      </c>
      <c r="W1157" s="59">
        <v>0</v>
      </c>
      <c r="X1157" s="60">
        <f>Ugovori_OPULJP3[[#This Row],[Privatni doprinos korisnika - HRK]]/7.5345</f>
        <v>0</v>
      </c>
      <c r="Y1157" s="61">
        <v>556880</v>
      </c>
      <c r="Z1157" s="62">
        <f>Ugovori_OPULJP3[[#This Row],[UKUPNI PRIHVATLJIVI IZDACI
TOTAL ELIGIBLE EXPENDITURE
= Bespovratna sredstva ukupno + doprinos korisnika
= Ukupni prihvatljivi troškovi
= Ukupna ugovorena vrijednost projekta HRK]]/7.5345</f>
        <v>73910.677549936954</v>
      </c>
      <c r="AA1157" s="66" t="s">
        <v>37</v>
      </c>
      <c r="AB1157" s="66" t="s">
        <v>34</v>
      </c>
      <c r="AC1157" s="65" t="s">
        <v>4449</v>
      </c>
      <c r="AD1157" s="72" t="s">
        <v>746</v>
      </c>
    </row>
    <row r="1158" spans="1:30" ht="38.25" customHeight="1" x14ac:dyDescent="0.2">
      <c r="A1158" s="70" t="s">
        <v>4450</v>
      </c>
      <c r="B1158" s="64" t="s">
        <v>742</v>
      </c>
      <c r="C1158" s="65" t="s">
        <v>743</v>
      </c>
      <c r="D1158" s="52" t="s">
        <v>3110</v>
      </c>
      <c r="E1158" s="66" t="s">
        <v>75</v>
      </c>
      <c r="F1158" s="71" t="s">
        <v>4451</v>
      </c>
      <c r="G1158" s="71" t="s">
        <v>1747</v>
      </c>
      <c r="H1158" s="68">
        <v>44355</v>
      </c>
      <c r="I1158" s="68">
        <v>44903</v>
      </c>
      <c r="J1158" s="57" t="str">
        <f>IF(Ugovori_OPULJP3[[#This Row],[DATUM ZAVRŠETKA OPERACIJE]]&gt;DATE(2024,12,31),"u provedbi","završen")</f>
        <v>završen</v>
      </c>
      <c r="K1158" s="67" t="s">
        <v>83</v>
      </c>
      <c r="L1158" s="67" t="s">
        <v>83</v>
      </c>
      <c r="M1158" s="82" t="s">
        <v>3093</v>
      </c>
      <c r="N1158" s="58">
        <v>0.15</v>
      </c>
      <c r="O1158" s="59">
        <f>Ugovori_OPULJP3[[#This Row],[Bespovratna sredstva - Ukupno (EU+Nac) HRK
= Ukupna ugovorena vrijednost bespovratnih sredstava]]*Ugovori_OPULJP3[[#This Row],[EU STOPA SUFINANCIRANJA %
EU CO-FINANCING RATE %]]</f>
        <v>1577147.8</v>
      </c>
      <c r="P1158" s="60">
        <f>Ugovori_OPULJP3[[#This Row],[Bespovratna sredstva - EU dio - HRK]]/7.5345</f>
        <v>209323.48530094896</v>
      </c>
      <c r="Q1158" s="59">
        <f>Ugovori_OPULJP3[[#This Row],[Bespovratna sredstva - Ukupno (EU+Nac) HRK
= Ukupna ugovorena vrijednost bespovratnih sredstava]]*Ugovori_OPULJP3[[#This Row],[STOPA NACIONALNOG SUFINANCIRANJA %]]</f>
        <v>278320.2</v>
      </c>
      <c r="R1158" s="60">
        <f>Ugovori_OPULJP3[[#This Row],[Bespovratna sredstva - Nacionalni dio - HRK]]/7.5345</f>
        <v>36939.438582520408</v>
      </c>
      <c r="S1158" s="59">
        <v>1855468</v>
      </c>
      <c r="T1158" s="60">
        <f>Ugovori_OPULJP3[[#This Row],[Bespovratna sredstva - Ukupno (EU+Nac) HRK
= Ukupna ugovorena vrijednost bespovratnih sredstava]]/7.5345</f>
        <v>246262.92388346937</v>
      </c>
      <c r="U1158" s="59">
        <v>0</v>
      </c>
      <c r="V1158" s="60">
        <f>Ugovori_OPULJP3[[#This Row],[Javni doprinos korisnika - HRK]]/7.5345</f>
        <v>0</v>
      </c>
      <c r="W1158" s="59">
        <v>0</v>
      </c>
      <c r="X1158" s="60">
        <f>Ugovori_OPULJP3[[#This Row],[Privatni doprinos korisnika - HRK]]/7.5345</f>
        <v>0</v>
      </c>
      <c r="Y1158" s="61">
        <v>1855468</v>
      </c>
      <c r="Z1158" s="62">
        <f>Ugovori_OPULJP3[[#This Row],[UKUPNI PRIHVATLJIVI IZDACI
TOTAL ELIGIBLE EXPENDITURE
= Bespovratna sredstva ukupno + doprinos korisnika
= Ukupni prihvatljivi troškovi
= Ukupna ugovorena vrijednost projekta HRK]]/7.5345</f>
        <v>246262.92388346937</v>
      </c>
      <c r="AA1158" s="66" t="s">
        <v>37</v>
      </c>
      <c r="AB1158" s="66" t="s">
        <v>34</v>
      </c>
      <c r="AC1158" s="65" t="s">
        <v>4452</v>
      </c>
      <c r="AD1158" s="52" t="s">
        <v>746</v>
      </c>
    </row>
    <row r="1159" spans="1:30" ht="38.25" customHeight="1" x14ac:dyDescent="0.2">
      <c r="A1159" s="75" t="s">
        <v>4453</v>
      </c>
      <c r="B1159" s="64" t="s">
        <v>742</v>
      </c>
      <c r="C1159" s="65" t="s">
        <v>743</v>
      </c>
      <c r="D1159" s="52" t="s">
        <v>3110</v>
      </c>
      <c r="E1159" s="66" t="s">
        <v>75</v>
      </c>
      <c r="F1159" s="71" t="s">
        <v>4454</v>
      </c>
      <c r="G1159" s="54" t="s">
        <v>664</v>
      </c>
      <c r="H1159" s="68">
        <v>44365</v>
      </c>
      <c r="I1159" s="68">
        <v>44913</v>
      </c>
      <c r="J1159" s="57" t="str">
        <f>IF(Ugovori_OPULJP3[[#This Row],[DATUM ZAVRŠETKA OPERACIJE]]&gt;DATE(2024,12,31),"u provedbi","završen")</f>
        <v>završen</v>
      </c>
      <c r="K1159" s="76" t="s">
        <v>243</v>
      </c>
      <c r="L1159" s="76" t="s">
        <v>243</v>
      </c>
      <c r="M1159" s="82" t="s">
        <v>3093</v>
      </c>
      <c r="N1159" s="58">
        <v>0.15</v>
      </c>
      <c r="O1159" s="59">
        <f>Ugovori_OPULJP3[[#This Row],[Bespovratna sredstva - Ukupno (EU+Nac) HRK
= Ukupna ugovorena vrijednost bespovratnih sredstava]]*Ugovori_OPULJP3[[#This Row],[EU STOPA SUFINANCIRANJA %
EU CO-FINANCING RATE %]]</f>
        <v>2365890</v>
      </c>
      <c r="P1159" s="60">
        <f>Ugovori_OPULJP3[[#This Row],[Bespovratna sredstva - EU dio - HRK]]/7.5345</f>
        <v>314007.56520007964</v>
      </c>
      <c r="Q1159" s="59">
        <f>Ugovori_OPULJP3[[#This Row],[Bespovratna sredstva - Ukupno (EU+Nac) HRK
= Ukupna ugovorena vrijednost bespovratnih sredstava]]*Ugovori_OPULJP3[[#This Row],[STOPA NACIONALNOG SUFINANCIRANJA %]]</f>
        <v>417510</v>
      </c>
      <c r="R1159" s="60">
        <f>Ugovori_OPULJP3[[#This Row],[Bespovratna sredstva - Nacionalni dio - HRK]]/7.5345</f>
        <v>55413.099741190519</v>
      </c>
      <c r="S1159" s="59">
        <v>2783400</v>
      </c>
      <c r="T1159" s="60">
        <f>Ugovori_OPULJP3[[#This Row],[Bespovratna sredstva - Ukupno (EU+Nac) HRK
= Ukupna ugovorena vrijednost bespovratnih sredstava]]/7.5345</f>
        <v>369420.66494127014</v>
      </c>
      <c r="U1159" s="59">
        <v>0</v>
      </c>
      <c r="V1159" s="60">
        <f>Ugovori_OPULJP3[[#This Row],[Javni doprinos korisnika - HRK]]/7.5345</f>
        <v>0</v>
      </c>
      <c r="W1159" s="59">
        <v>0</v>
      </c>
      <c r="X1159" s="60">
        <f>Ugovori_OPULJP3[[#This Row],[Privatni doprinos korisnika - HRK]]/7.5345</f>
        <v>0</v>
      </c>
      <c r="Y1159" s="61">
        <v>2783400</v>
      </c>
      <c r="Z1159" s="62">
        <f>Ugovori_OPULJP3[[#This Row],[UKUPNI PRIHVATLJIVI IZDACI
TOTAL ELIGIBLE EXPENDITURE
= Bespovratna sredstva ukupno + doprinos korisnika
= Ukupni prihvatljivi troškovi
= Ukupna ugovorena vrijednost projekta HRK]]/7.5345</f>
        <v>369420.66494127014</v>
      </c>
      <c r="AA1159" s="66" t="s">
        <v>37</v>
      </c>
      <c r="AB1159" s="66" t="s">
        <v>34</v>
      </c>
      <c r="AC1159" s="65" t="s">
        <v>4455</v>
      </c>
      <c r="AD1159" s="52" t="s">
        <v>746</v>
      </c>
    </row>
    <row r="1160" spans="1:30" ht="38.25" customHeight="1" x14ac:dyDescent="0.2">
      <c r="A1160" s="75" t="s">
        <v>4456</v>
      </c>
      <c r="B1160" s="64" t="s">
        <v>742</v>
      </c>
      <c r="C1160" s="52" t="s">
        <v>743</v>
      </c>
      <c r="D1160" s="52" t="s">
        <v>3110</v>
      </c>
      <c r="E1160" s="66" t="s">
        <v>75</v>
      </c>
      <c r="F1160" s="71" t="s">
        <v>4457</v>
      </c>
      <c r="G1160" s="71" t="s">
        <v>1864</v>
      </c>
      <c r="H1160" s="68">
        <v>44341</v>
      </c>
      <c r="I1160" s="68">
        <v>44890</v>
      </c>
      <c r="J1160" s="57" t="str">
        <f>IF(Ugovori_OPULJP3[[#This Row],[DATUM ZAVRŠETKA OPERACIJE]]&gt;DATE(2024,12,31),"u provedbi","završen")</f>
        <v>završen</v>
      </c>
      <c r="K1160" s="76" t="s">
        <v>248</v>
      </c>
      <c r="L1160" s="67" t="s">
        <v>248</v>
      </c>
      <c r="M1160" s="95" t="s">
        <v>3093</v>
      </c>
      <c r="N1160" s="58">
        <v>0.15</v>
      </c>
      <c r="O1160" s="59">
        <f>Ugovori_OPULJP3[[#This Row],[Bespovratna sredstva - Ukupno (EU+Nac) HRK
= Ukupna ugovorena vrijednost bespovratnih sredstava]]*Ugovori_OPULJP3[[#This Row],[EU STOPA SUFINANCIRANJA %
EU CO-FINANCING RATE %]]</f>
        <v>3942895</v>
      </c>
      <c r="P1160" s="60">
        <f>Ugovori_OPULJP3[[#This Row],[Bespovratna sredstva - EU dio - HRK]]/7.5345</f>
        <v>523312.09768398694</v>
      </c>
      <c r="Q1160" s="59">
        <f>Ugovori_OPULJP3[[#This Row],[Bespovratna sredstva - Ukupno (EU+Nac) HRK
= Ukupna ugovorena vrijednost bespovratnih sredstava]]*Ugovori_OPULJP3[[#This Row],[STOPA NACIONALNOG SUFINANCIRANJA %]]</f>
        <v>695805</v>
      </c>
      <c r="R1160" s="60">
        <f>Ugovori_OPULJP3[[#This Row],[Bespovratna sredstva - Nacionalni dio - HRK]]/7.5345</f>
        <v>92349.193708938881</v>
      </c>
      <c r="S1160" s="59">
        <v>4638700</v>
      </c>
      <c r="T1160" s="60">
        <f>Ugovori_OPULJP3[[#This Row],[Bespovratna sredstva - Ukupno (EU+Nac) HRK
= Ukupna ugovorena vrijednost bespovratnih sredstava]]/7.5345</f>
        <v>615661.29139292589</v>
      </c>
      <c r="U1160" s="59">
        <v>0</v>
      </c>
      <c r="V1160" s="60">
        <f>Ugovori_OPULJP3[[#This Row],[Javni doprinos korisnika - HRK]]/7.5345</f>
        <v>0</v>
      </c>
      <c r="W1160" s="59">
        <v>0</v>
      </c>
      <c r="X1160" s="60">
        <f>Ugovori_OPULJP3[[#This Row],[Privatni doprinos korisnika - HRK]]/7.5345</f>
        <v>0</v>
      </c>
      <c r="Y1160" s="61">
        <v>4638700</v>
      </c>
      <c r="Z1160" s="62">
        <f>Ugovori_OPULJP3[[#This Row],[UKUPNI PRIHVATLJIVI IZDACI
TOTAL ELIGIBLE EXPENDITURE
= Bespovratna sredstva ukupno + doprinos korisnika
= Ukupni prihvatljivi troškovi
= Ukupna ugovorena vrijednost projekta HRK]]/7.5345</f>
        <v>615661.29139292589</v>
      </c>
      <c r="AA1160" s="66" t="s">
        <v>37</v>
      </c>
      <c r="AB1160" s="66" t="s">
        <v>34</v>
      </c>
      <c r="AC1160" s="65" t="s">
        <v>4458</v>
      </c>
      <c r="AD1160" s="72" t="s">
        <v>746</v>
      </c>
    </row>
    <row r="1161" spans="1:30" ht="38.25" customHeight="1" x14ac:dyDescent="0.2">
      <c r="A1161" s="70" t="s">
        <v>4459</v>
      </c>
      <c r="B1161" s="64" t="s">
        <v>742</v>
      </c>
      <c r="C1161" s="65" t="s">
        <v>743</v>
      </c>
      <c r="D1161" s="52" t="s">
        <v>3110</v>
      </c>
      <c r="E1161" s="66" t="s">
        <v>75</v>
      </c>
      <c r="F1161" s="71" t="s">
        <v>4460</v>
      </c>
      <c r="G1161" s="71" t="s">
        <v>4461</v>
      </c>
      <c r="H1161" s="68">
        <v>44378</v>
      </c>
      <c r="I1161" s="68">
        <v>44805</v>
      </c>
      <c r="J1161" s="57" t="str">
        <f>IF(Ugovori_OPULJP3[[#This Row],[DATUM ZAVRŠETKA OPERACIJE]]&gt;DATE(2024,12,31),"u provedbi","završen")</f>
        <v>završen</v>
      </c>
      <c r="K1161" s="67" t="s">
        <v>370</v>
      </c>
      <c r="L1161" s="67" t="s">
        <v>370</v>
      </c>
      <c r="M1161" s="58">
        <v>0.85</v>
      </c>
      <c r="N1161" s="58">
        <v>0.15</v>
      </c>
      <c r="O1161" s="59">
        <f>Ugovori_OPULJP3[[#This Row],[Bespovratna sredstva - Ukupno (EU+Nac) HRK
= Ukupna ugovorena vrijednost bespovratnih sredstava]]*Ugovori_OPULJP3[[#This Row],[EU STOPA SUFINANCIRANJA %
EU CO-FINANCING RATE %]]</f>
        <v>789310</v>
      </c>
      <c r="P1161" s="60">
        <f>Ugovori_OPULJP3[[#This Row],[Bespovratna sredstva - EU dio - HRK]]/7.5345</f>
        <v>104759.43990974849</v>
      </c>
      <c r="Q1161" s="59">
        <f>Ugovori_OPULJP3[[#This Row],[Bespovratna sredstva - Ukupno (EU+Nac) HRK
= Ukupna ugovorena vrijednost bespovratnih sredstava]]*Ugovori_OPULJP3[[#This Row],[STOPA NACIONALNOG SUFINANCIRANJA %]]</f>
        <v>139290</v>
      </c>
      <c r="R1161" s="60">
        <f>Ugovori_OPULJP3[[#This Row],[Bespovratna sredstva - Nacionalni dio - HRK]]/7.5345</f>
        <v>18486.959984073263</v>
      </c>
      <c r="S1161" s="59">
        <v>928600</v>
      </c>
      <c r="T1161" s="60">
        <f>Ugovori_OPULJP3[[#This Row],[Bespovratna sredstva - Ukupno (EU+Nac) HRK
= Ukupna ugovorena vrijednost bespovratnih sredstava]]/7.5345</f>
        <v>123246.39989382174</v>
      </c>
      <c r="U1161" s="59">
        <v>0</v>
      </c>
      <c r="V1161" s="60">
        <f>Ugovori_OPULJP3[[#This Row],[Javni doprinos korisnika - HRK]]/7.5345</f>
        <v>0</v>
      </c>
      <c r="W1161" s="59">
        <v>0</v>
      </c>
      <c r="X1161" s="60">
        <f>Ugovori_OPULJP3[[#This Row],[Privatni doprinos korisnika - HRK]]/7.5345</f>
        <v>0</v>
      </c>
      <c r="Y1161" s="61">
        <v>928600</v>
      </c>
      <c r="Z1161" s="62">
        <f>Ugovori_OPULJP3[[#This Row],[UKUPNI PRIHVATLJIVI IZDACI
TOTAL ELIGIBLE EXPENDITURE
= Bespovratna sredstva ukupno + doprinos korisnika
= Ukupni prihvatljivi troškovi
= Ukupna ugovorena vrijednost projekta HRK]]/7.5345</f>
        <v>123246.39989382174</v>
      </c>
      <c r="AA1161" s="66" t="s">
        <v>37</v>
      </c>
      <c r="AB1161" s="66" t="s">
        <v>34</v>
      </c>
      <c r="AC1161" s="96" t="s">
        <v>4462</v>
      </c>
      <c r="AD1161" s="72" t="s">
        <v>746</v>
      </c>
    </row>
    <row r="1162" spans="1:30" ht="38.25" customHeight="1" x14ac:dyDescent="0.2">
      <c r="A1162" s="70" t="s">
        <v>4463</v>
      </c>
      <c r="B1162" s="64" t="s">
        <v>742</v>
      </c>
      <c r="C1162" s="52" t="s">
        <v>743</v>
      </c>
      <c r="D1162" s="52" t="s">
        <v>3110</v>
      </c>
      <c r="E1162" s="66" t="s">
        <v>75</v>
      </c>
      <c r="F1162" s="71" t="s">
        <v>3997</v>
      </c>
      <c r="G1162" s="71" t="s">
        <v>4464</v>
      </c>
      <c r="H1162" s="68">
        <v>44378</v>
      </c>
      <c r="I1162" s="68">
        <v>44805</v>
      </c>
      <c r="J1162" s="57" t="str">
        <f>IF(Ugovori_OPULJP3[[#This Row],[DATUM ZAVRŠETKA OPERACIJE]]&gt;DATE(2024,12,31),"u provedbi","završen")</f>
        <v>završen</v>
      </c>
      <c r="K1162" s="67" t="s">
        <v>370</v>
      </c>
      <c r="L1162" s="67" t="s">
        <v>370</v>
      </c>
      <c r="M1162" s="82" t="s">
        <v>3093</v>
      </c>
      <c r="N1162" s="58">
        <v>0.15</v>
      </c>
      <c r="O1162" s="59">
        <f>Ugovori_OPULJP3[[#This Row],[Bespovratna sredstva - Ukupno (EU+Nac) HRK
= Ukupna ugovorena vrijednost bespovratnih sredstava]]*Ugovori_OPULJP3[[#This Row],[EU STOPA SUFINANCIRANJA %
EU CO-FINANCING RATE %]]</f>
        <v>789310</v>
      </c>
      <c r="P1162" s="60">
        <f>Ugovori_OPULJP3[[#This Row],[Bespovratna sredstva - EU dio - HRK]]/7.5345</f>
        <v>104759.43990974849</v>
      </c>
      <c r="Q1162" s="59">
        <f>Ugovori_OPULJP3[[#This Row],[Bespovratna sredstva - Ukupno (EU+Nac) HRK
= Ukupna ugovorena vrijednost bespovratnih sredstava]]*Ugovori_OPULJP3[[#This Row],[STOPA NACIONALNOG SUFINANCIRANJA %]]</f>
        <v>139290</v>
      </c>
      <c r="R1162" s="60">
        <f>Ugovori_OPULJP3[[#This Row],[Bespovratna sredstva - Nacionalni dio - HRK]]/7.5345</f>
        <v>18486.959984073263</v>
      </c>
      <c r="S1162" s="59">
        <v>928600</v>
      </c>
      <c r="T1162" s="60">
        <f>Ugovori_OPULJP3[[#This Row],[Bespovratna sredstva - Ukupno (EU+Nac) HRK
= Ukupna ugovorena vrijednost bespovratnih sredstava]]/7.5345</f>
        <v>123246.39989382174</v>
      </c>
      <c r="U1162" s="59">
        <v>0</v>
      </c>
      <c r="V1162" s="60">
        <f>Ugovori_OPULJP3[[#This Row],[Javni doprinos korisnika - HRK]]/7.5345</f>
        <v>0</v>
      </c>
      <c r="W1162" s="59">
        <v>0</v>
      </c>
      <c r="X1162" s="60">
        <f>Ugovori_OPULJP3[[#This Row],[Privatni doprinos korisnika - HRK]]/7.5345</f>
        <v>0</v>
      </c>
      <c r="Y1162" s="61">
        <v>928600</v>
      </c>
      <c r="Z1162" s="62">
        <f>Ugovori_OPULJP3[[#This Row],[UKUPNI PRIHVATLJIVI IZDACI
TOTAL ELIGIBLE EXPENDITURE
= Bespovratna sredstva ukupno + doprinos korisnika
= Ukupni prihvatljivi troškovi
= Ukupna ugovorena vrijednost projekta HRK]]/7.5345</f>
        <v>123246.39989382174</v>
      </c>
      <c r="AA1162" s="66" t="s">
        <v>37</v>
      </c>
      <c r="AB1162" s="66" t="s">
        <v>34</v>
      </c>
      <c r="AC1162" s="65" t="s">
        <v>4465</v>
      </c>
      <c r="AD1162" s="72" t="s">
        <v>746</v>
      </c>
    </row>
    <row r="1163" spans="1:30" ht="38.25" customHeight="1" x14ac:dyDescent="0.2">
      <c r="A1163" s="70" t="s">
        <v>4466</v>
      </c>
      <c r="B1163" s="64" t="s">
        <v>742</v>
      </c>
      <c r="C1163" s="52" t="s">
        <v>743</v>
      </c>
      <c r="D1163" s="52" t="s">
        <v>3110</v>
      </c>
      <c r="E1163" s="66" t="s">
        <v>75</v>
      </c>
      <c r="F1163" s="71" t="s">
        <v>4467</v>
      </c>
      <c r="G1163" s="71" t="s">
        <v>4468</v>
      </c>
      <c r="H1163" s="68">
        <v>44342</v>
      </c>
      <c r="I1163" s="68">
        <v>44738</v>
      </c>
      <c r="J1163" s="57" t="str">
        <f>IF(Ugovori_OPULJP3[[#This Row],[DATUM ZAVRŠETKA OPERACIJE]]&gt;DATE(2024,12,31),"u provedbi","završen")</f>
        <v>završen</v>
      </c>
      <c r="K1163" s="76" t="s">
        <v>98</v>
      </c>
      <c r="L1163" s="76" t="s">
        <v>98</v>
      </c>
      <c r="M1163" s="82" t="s">
        <v>3093</v>
      </c>
      <c r="N1163" s="58">
        <v>0.15</v>
      </c>
      <c r="O1163" s="59">
        <f>Ugovori_OPULJP3[[#This Row],[Bespovratna sredstva - Ukupno (EU+Nac) HRK
= Ukupna ugovorena vrijednost bespovratnih sredstava]]*Ugovori_OPULJP3[[#This Row],[EU STOPA SUFINANCIRANJA %
EU CO-FINANCING RATE %]]</f>
        <v>787567.5</v>
      </c>
      <c r="P1163" s="60">
        <f>Ugovori_OPULJP3[[#This Row],[Bespovratna sredstva - EU dio - HRK]]/7.5345</f>
        <v>104528.170416086</v>
      </c>
      <c r="Q1163" s="59">
        <f>Ugovori_OPULJP3[[#This Row],[Bespovratna sredstva - Ukupno (EU+Nac) HRK
= Ukupna ugovorena vrijednost bespovratnih sredstava]]*Ugovori_OPULJP3[[#This Row],[STOPA NACIONALNOG SUFINANCIRANJA %]]</f>
        <v>138982.5</v>
      </c>
      <c r="R1163" s="60">
        <f>Ugovori_OPULJP3[[#This Row],[Bespovratna sredstva - Nacionalni dio - HRK]]/7.5345</f>
        <v>18446.147720485766</v>
      </c>
      <c r="S1163" s="59">
        <v>926550</v>
      </c>
      <c r="T1163" s="60">
        <f>Ugovori_OPULJP3[[#This Row],[Bespovratna sredstva - Ukupno (EU+Nac) HRK
= Ukupna ugovorena vrijednost bespovratnih sredstava]]/7.5345</f>
        <v>122974.31813657176</v>
      </c>
      <c r="U1163" s="59">
        <v>0</v>
      </c>
      <c r="V1163" s="60">
        <f>Ugovori_OPULJP3[[#This Row],[Javni doprinos korisnika - HRK]]/7.5345</f>
        <v>0</v>
      </c>
      <c r="W1163" s="59">
        <v>0</v>
      </c>
      <c r="X1163" s="60">
        <f>Ugovori_OPULJP3[[#This Row],[Privatni doprinos korisnika - HRK]]/7.5345</f>
        <v>0</v>
      </c>
      <c r="Y1163" s="61">
        <v>926550</v>
      </c>
      <c r="Z1163" s="62">
        <f>Ugovori_OPULJP3[[#This Row],[UKUPNI PRIHVATLJIVI IZDACI
TOTAL ELIGIBLE EXPENDITURE
= Bespovratna sredstva ukupno + doprinos korisnika
= Ukupni prihvatljivi troškovi
= Ukupna ugovorena vrijednost projekta HRK]]/7.5345</f>
        <v>122974.31813657176</v>
      </c>
      <c r="AA1163" s="66" t="s">
        <v>37</v>
      </c>
      <c r="AB1163" s="66" t="s">
        <v>34</v>
      </c>
      <c r="AC1163" s="65" t="s">
        <v>4469</v>
      </c>
      <c r="AD1163" s="72" t="s">
        <v>746</v>
      </c>
    </row>
    <row r="1164" spans="1:30" ht="38.25" customHeight="1" x14ac:dyDescent="0.2">
      <c r="A1164" s="70" t="s">
        <v>4470</v>
      </c>
      <c r="B1164" s="64" t="s">
        <v>742</v>
      </c>
      <c r="C1164" s="52" t="s">
        <v>743</v>
      </c>
      <c r="D1164" s="52" t="s">
        <v>3110</v>
      </c>
      <c r="E1164" s="66" t="s">
        <v>75</v>
      </c>
      <c r="F1164" s="71" t="s">
        <v>4471</v>
      </c>
      <c r="G1164" s="54" t="s">
        <v>2000</v>
      </c>
      <c r="H1164" s="68">
        <v>44370</v>
      </c>
      <c r="I1164" s="68">
        <v>44827</v>
      </c>
      <c r="J1164" s="57" t="str">
        <f>IF(Ugovori_OPULJP3[[#This Row],[DATUM ZAVRŠETKA OPERACIJE]]&gt;DATE(2024,12,31),"u provedbi","završen")</f>
        <v>završen</v>
      </c>
      <c r="K1164" s="76" t="s">
        <v>98</v>
      </c>
      <c r="L1164" s="76" t="s">
        <v>98</v>
      </c>
      <c r="M1164" s="82" t="s">
        <v>3093</v>
      </c>
      <c r="N1164" s="58">
        <v>0.15</v>
      </c>
      <c r="O1164" s="59">
        <f>Ugovori_OPULJP3[[#This Row],[Bespovratna sredstva - Ukupno (EU+Nac) HRK
= Ukupna ugovorena vrijednost bespovratnih sredstava]]*Ugovori_OPULJP3[[#This Row],[EU STOPA SUFINANCIRANJA %
EU CO-FINANCING RATE %]]</f>
        <v>2367420</v>
      </c>
      <c r="P1164" s="60">
        <f>Ugovori_OPULJP3[[#This Row],[Bespovratna sredstva - EU dio - HRK]]/7.5345</f>
        <v>314210.63109695399</v>
      </c>
      <c r="Q1164" s="59">
        <f>Ugovori_OPULJP3[[#This Row],[Bespovratna sredstva - Ukupno (EU+Nac) HRK
= Ukupna ugovorena vrijednost bespovratnih sredstava]]*Ugovori_OPULJP3[[#This Row],[STOPA NACIONALNOG SUFINANCIRANJA %]]</f>
        <v>417780</v>
      </c>
      <c r="R1164" s="60">
        <f>Ugovori_OPULJP3[[#This Row],[Bespovratna sredstva - Nacionalni dio - HRK]]/7.5345</f>
        <v>55448.934899462467</v>
      </c>
      <c r="S1164" s="59">
        <v>2785200</v>
      </c>
      <c r="T1164" s="60">
        <f>Ugovori_OPULJP3[[#This Row],[Bespovratna sredstva - Ukupno (EU+Nac) HRK
= Ukupna ugovorena vrijednost bespovratnih sredstava]]/7.5345</f>
        <v>369659.56599641644</v>
      </c>
      <c r="U1164" s="59">
        <v>0</v>
      </c>
      <c r="V1164" s="60">
        <f>Ugovori_OPULJP3[[#This Row],[Javni doprinos korisnika - HRK]]/7.5345</f>
        <v>0</v>
      </c>
      <c r="W1164" s="59">
        <v>0</v>
      </c>
      <c r="X1164" s="60">
        <f>Ugovori_OPULJP3[[#This Row],[Privatni doprinos korisnika - HRK]]/7.5345</f>
        <v>0</v>
      </c>
      <c r="Y1164" s="61">
        <v>2785200</v>
      </c>
      <c r="Z1164" s="62">
        <f>Ugovori_OPULJP3[[#This Row],[UKUPNI PRIHVATLJIVI IZDACI
TOTAL ELIGIBLE EXPENDITURE
= Bespovratna sredstva ukupno + doprinos korisnika
= Ukupni prihvatljivi troškovi
= Ukupna ugovorena vrijednost projekta HRK]]/7.5345</f>
        <v>369659.56599641644</v>
      </c>
      <c r="AA1164" s="66" t="s">
        <v>37</v>
      </c>
      <c r="AB1164" s="66" t="s">
        <v>34</v>
      </c>
      <c r="AC1164" s="65" t="s">
        <v>4472</v>
      </c>
      <c r="AD1164" s="72" t="s">
        <v>746</v>
      </c>
    </row>
    <row r="1165" spans="1:30" ht="38.25" customHeight="1" x14ac:dyDescent="0.2">
      <c r="A1165" s="70" t="s">
        <v>4473</v>
      </c>
      <c r="B1165" s="64" t="s">
        <v>742</v>
      </c>
      <c r="C1165" s="52" t="s">
        <v>743</v>
      </c>
      <c r="D1165" s="52" t="s">
        <v>3110</v>
      </c>
      <c r="E1165" s="66" t="s">
        <v>75</v>
      </c>
      <c r="F1165" s="71" t="s">
        <v>4474</v>
      </c>
      <c r="G1165" s="71" t="s">
        <v>4475</v>
      </c>
      <c r="H1165" s="68">
        <v>44390</v>
      </c>
      <c r="I1165" s="68">
        <v>44878</v>
      </c>
      <c r="J1165" s="57" t="str">
        <f>IF(Ugovori_OPULJP3[[#This Row],[DATUM ZAVRŠETKA OPERACIJE]]&gt;DATE(2024,12,31),"u provedbi","završen")</f>
        <v>završen</v>
      </c>
      <c r="K1165" s="67" t="s">
        <v>598</v>
      </c>
      <c r="L1165" s="67" t="s">
        <v>598</v>
      </c>
      <c r="M1165" s="82" t="s">
        <v>3093</v>
      </c>
      <c r="N1165" s="58">
        <v>0.15</v>
      </c>
      <c r="O1165" s="59">
        <f>Ugovori_OPULJP3[[#This Row],[Bespovratna sredstva - Ukupno (EU+Nac) HRK
= Ukupna ugovorena vrijednost bespovratnih sredstava]]*Ugovori_OPULJP3[[#This Row],[EU STOPA SUFINANCIRANJA %
EU CO-FINANCING RATE %]]</f>
        <v>759209.375</v>
      </c>
      <c r="P1165" s="60">
        <f>Ugovori_OPULJP3[[#This Row],[Bespovratna sredstva - EU dio - HRK]]/7.5345</f>
        <v>100764.40042471298</v>
      </c>
      <c r="Q1165" s="59">
        <f>Ugovori_OPULJP3[[#This Row],[Bespovratna sredstva - Ukupno (EU+Nac) HRK
= Ukupna ugovorena vrijednost bespovratnih sredstava]]*Ugovori_OPULJP3[[#This Row],[STOPA NACIONALNOG SUFINANCIRANJA %]]</f>
        <v>133978.125</v>
      </c>
      <c r="R1165" s="60">
        <f>Ugovori_OPULJP3[[#This Row],[Bespovratna sredstva - Nacionalni dio - HRK]]/7.5345</f>
        <v>17781.953016125819</v>
      </c>
      <c r="S1165" s="59">
        <v>893187.5</v>
      </c>
      <c r="T1165" s="60">
        <f>Ugovori_OPULJP3[[#This Row],[Bespovratna sredstva - Ukupno (EU+Nac) HRK
= Ukupna ugovorena vrijednost bespovratnih sredstava]]/7.5345</f>
        <v>118546.35344083881</v>
      </c>
      <c r="U1165" s="59">
        <v>0</v>
      </c>
      <c r="V1165" s="60">
        <f>Ugovori_OPULJP3[[#This Row],[Javni doprinos korisnika - HRK]]/7.5345</f>
        <v>0</v>
      </c>
      <c r="W1165" s="59">
        <v>0</v>
      </c>
      <c r="X1165" s="60">
        <f>Ugovori_OPULJP3[[#This Row],[Privatni doprinos korisnika - HRK]]/7.5345</f>
        <v>0</v>
      </c>
      <c r="Y1165" s="61">
        <v>893187.5</v>
      </c>
      <c r="Z1165" s="62">
        <f>Ugovori_OPULJP3[[#This Row],[UKUPNI PRIHVATLJIVI IZDACI
TOTAL ELIGIBLE EXPENDITURE
= Bespovratna sredstva ukupno + doprinos korisnika
= Ukupni prihvatljivi troškovi
= Ukupna ugovorena vrijednost projekta HRK]]/7.5345</f>
        <v>118546.35344083881</v>
      </c>
      <c r="AA1165" s="66" t="s">
        <v>37</v>
      </c>
      <c r="AB1165" s="66" t="s">
        <v>34</v>
      </c>
      <c r="AC1165" s="65" t="s">
        <v>4476</v>
      </c>
      <c r="AD1165" s="72" t="s">
        <v>746</v>
      </c>
    </row>
    <row r="1166" spans="1:30" ht="51" customHeight="1" x14ac:dyDescent="0.2">
      <c r="A1166" s="70" t="s">
        <v>4477</v>
      </c>
      <c r="B1166" s="64" t="s">
        <v>742</v>
      </c>
      <c r="C1166" s="52" t="s">
        <v>743</v>
      </c>
      <c r="D1166" s="52" t="s">
        <v>3110</v>
      </c>
      <c r="E1166" s="66" t="s">
        <v>75</v>
      </c>
      <c r="F1166" s="71" t="s">
        <v>4478</v>
      </c>
      <c r="G1166" s="71" t="s">
        <v>1654</v>
      </c>
      <c r="H1166" s="68">
        <v>44340</v>
      </c>
      <c r="I1166" s="68">
        <v>44889</v>
      </c>
      <c r="J1166" s="57" t="str">
        <f>IF(Ugovori_OPULJP3[[#This Row],[DATUM ZAVRŠETKA OPERACIJE]]&gt;DATE(2024,12,31),"u provedbi","završen")</f>
        <v>završen</v>
      </c>
      <c r="K1166" s="76" t="s">
        <v>424</v>
      </c>
      <c r="L1166" s="55" t="s">
        <v>424</v>
      </c>
      <c r="M1166" s="82" t="s">
        <v>3093</v>
      </c>
      <c r="N1166" s="58">
        <v>0.15</v>
      </c>
      <c r="O1166" s="59">
        <f>Ugovori_OPULJP3[[#This Row],[Bespovratna sredstva - Ukupno (EU+Nac) HRK
= Ukupna ugovorena vrijednost bespovratnih sredstava]]*Ugovori_OPULJP3[[#This Row],[EU STOPA SUFINANCIRANJA %
EU CO-FINANCING RATE %]]</f>
        <v>2311490</v>
      </c>
      <c r="P1166" s="60">
        <f>Ugovori_OPULJP3[[#This Row],[Bespovratna sredstva - EU dio - HRK]]/7.5345</f>
        <v>306787.44442232396</v>
      </c>
      <c r="Q1166" s="59">
        <f>Ugovori_OPULJP3[[#This Row],[Bespovratna sredstva - Ukupno (EU+Nac) HRK
= Ukupna ugovorena vrijednost bespovratnih sredstava]]*Ugovori_OPULJP3[[#This Row],[STOPA NACIONALNOG SUFINANCIRANJA %]]</f>
        <v>407910</v>
      </c>
      <c r="R1166" s="60">
        <f>Ugovori_OPULJP3[[#This Row],[Bespovratna sredstva - Nacionalni dio - HRK]]/7.5345</f>
        <v>54138.960780410111</v>
      </c>
      <c r="S1166" s="59">
        <v>2719400</v>
      </c>
      <c r="T1166" s="60">
        <f>Ugovori_OPULJP3[[#This Row],[Bespovratna sredstva - Ukupno (EU+Nac) HRK
= Ukupna ugovorena vrijednost bespovratnih sredstava]]/7.5345</f>
        <v>360926.40520273405</v>
      </c>
      <c r="U1166" s="59">
        <v>0</v>
      </c>
      <c r="V1166" s="60">
        <f>Ugovori_OPULJP3[[#This Row],[Javni doprinos korisnika - HRK]]/7.5345</f>
        <v>0</v>
      </c>
      <c r="W1166" s="59">
        <v>0</v>
      </c>
      <c r="X1166" s="60">
        <f>Ugovori_OPULJP3[[#This Row],[Privatni doprinos korisnika - HRK]]/7.5345</f>
        <v>0</v>
      </c>
      <c r="Y1166" s="61">
        <v>2719400</v>
      </c>
      <c r="Z1166" s="62">
        <f>Ugovori_OPULJP3[[#This Row],[UKUPNI PRIHVATLJIVI IZDACI
TOTAL ELIGIBLE EXPENDITURE
= Bespovratna sredstva ukupno + doprinos korisnika
= Ukupni prihvatljivi troškovi
= Ukupna ugovorena vrijednost projekta HRK]]/7.5345</f>
        <v>360926.40520273405</v>
      </c>
      <c r="AA1166" s="66" t="s">
        <v>37</v>
      </c>
      <c r="AB1166" s="66" t="s">
        <v>34</v>
      </c>
      <c r="AC1166" s="65" t="s">
        <v>4479</v>
      </c>
      <c r="AD1166" s="72" t="s">
        <v>746</v>
      </c>
    </row>
    <row r="1167" spans="1:30" ht="38.25" customHeight="1" x14ac:dyDescent="0.2">
      <c r="A1167" s="70" t="s">
        <v>4480</v>
      </c>
      <c r="B1167" s="64" t="s">
        <v>742</v>
      </c>
      <c r="C1167" s="52" t="s">
        <v>743</v>
      </c>
      <c r="D1167" s="52" t="s">
        <v>3110</v>
      </c>
      <c r="E1167" s="66" t="s">
        <v>75</v>
      </c>
      <c r="F1167" s="71" t="s">
        <v>4481</v>
      </c>
      <c r="G1167" s="71" t="s">
        <v>1810</v>
      </c>
      <c r="H1167" s="68">
        <v>44372</v>
      </c>
      <c r="I1167" s="68">
        <v>44798</v>
      </c>
      <c r="J1167" s="57" t="str">
        <f>IF(Ugovori_OPULJP3[[#This Row],[DATUM ZAVRŠETKA OPERACIJE]]&gt;DATE(2024,12,31),"u provedbi","završen")</f>
        <v>završen</v>
      </c>
      <c r="K1167" s="67" t="s">
        <v>172</v>
      </c>
      <c r="L1167" s="67" t="s">
        <v>172</v>
      </c>
      <c r="M1167" s="82" t="s">
        <v>3093</v>
      </c>
      <c r="N1167" s="58">
        <v>0.15</v>
      </c>
      <c r="O1167" s="59">
        <f>Ugovori_OPULJP3[[#This Row],[Bespovratna sredstva - Ukupno (EU+Nac) HRK
= Ukupna ugovorena vrijednost bespovratnih sredstava]]*Ugovori_OPULJP3[[#This Row],[EU STOPA SUFINANCIRANJA %
EU CO-FINANCING RATE %]]</f>
        <v>1420001.5</v>
      </c>
      <c r="P1167" s="60">
        <f>Ugovori_OPULJP3[[#This Row],[Bespovratna sredstva - EU dio - HRK]]/7.5345</f>
        <v>188466.5870329816</v>
      </c>
      <c r="Q1167" s="59">
        <f>Ugovori_OPULJP3[[#This Row],[Bespovratna sredstva - Ukupno (EU+Nac) HRK
= Ukupna ugovorena vrijednost bespovratnih sredstava]]*Ugovori_OPULJP3[[#This Row],[STOPA NACIONALNOG SUFINANCIRANJA %]]</f>
        <v>250588.5</v>
      </c>
      <c r="R1167" s="60">
        <f>Ugovori_OPULJP3[[#This Row],[Bespovratna sredstva - Nacionalni dio - HRK]]/7.5345</f>
        <v>33258.809476408518</v>
      </c>
      <c r="S1167" s="59">
        <v>1670590</v>
      </c>
      <c r="T1167" s="60">
        <f>Ugovori_OPULJP3[[#This Row],[Bespovratna sredstva - Ukupno (EU+Nac) HRK
= Ukupna ugovorena vrijednost bespovratnih sredstava]]/7.5345</f>
        <v>221725.39650939012</v>
      </c>
      <c r="U1167" s="59">
        <v>0</v>
      </c>
      <c r="V1167" s="60">
        <f>Ugovori_OPULJP3[[#This Row],[Javni doprinos korisnika - HRK]]/7.5345</f>
        <v>0</v>
      </c>
      <c r="W1167" s="59">
        <v>0</v>
      </c>
      <c r="X1167" s="60">
        <f>Ugovori_OPULJP3[[#This Row],[Privatni doprinos korisnika - HRK]]/7.5345</f>
        <v>0</v>
      </c>
      <c r="Y1167" s="61">
        <v>1670590</v>
      </c>
      <c r="Z1167" s="62">
        <f>Ugovori_OPULJP3[[#This Row],[UKUPNI PRIHVATLJIVI IZDACI
TOTAL ELIGIBLE EXPENDITURE
= Bespovratna sredstva ukupno + doprinos korisnika
= Ukupni prihvatljivi troškovi
= Ukupna ugovorena vrijednost projekta HRK]]/7.5345</f>
        <v>221725.39650939012</v>
      </c>
      <c r="AA1167" s="66" t="s">
        <v>37</v>
      </c>
      <c r="AB1167" s="66" t="s">
        <v>34</v>
      </c>
      <c r="AC1167" s="65" t="s">
        <v>4482</v>
      </c>
      <c r="AD1167" s="72" t="s">
        <v>746</v>
      </c>
    </row>
    <row r="1168" spans="1:30" ht="38.25" customHeight="1" x14ac:dyDescent="0.2">
      <c r="A1168" s="70" t="s">
        <v>4483</v>
      </c>
      <c r="B1168" s="64" t="s">
        <v>742</v>
      </c>
      <c r="C1168" s="65" t="s">
        <v>743</v>
      </c>
      <c r="D1168" s="52" t="s">
        <v>3110</v>
      </c>
      <c r="E1168" s="66" t="s">
        <v>75</v>
      </c>
      <c r="F1168" s="71" t="s">
        <v>4484</v>
      </c>
      <c r="G1168" s="71" t="s">
        <v>4485</v>
      </c>
      <c r="H1168" s="68">
        <v>44363</v>
      </c>
      <c r="I1168" s="68">
        <v>44911</v>
      </c>
      <c r="J1168" s="57" t="str">
        <f>IF(Ugovori_OPULJP3[[#This Row],[DATUM ZAVRŠETKA OPERACIJE]]&gt;DATE(2024,12,31),"u provedbi","završen")</f>
        <v>završen</v>
      </c>
      <c r="K1168" s="76" t="s">
        <v>4486</v>
      </c>
      <c r="L1168" s="76" t="s">
        <v>36</v>
      </c>
      <c r="M1168" s="82" t="s">
        <v>3093</v>
      </c>
      <c r="N1168" s="58">
        <v>0.15</v>
      </c>
      <c r="O1168" s="59">
        <f>Ugovori_OPULJP3[[#This Row],[Bespovratna sredstva - Ukupno (EU+Nac) HRK
= Ukupna ugovorena vrijednost bespovratnih sredstava]]*Ugovori_OPULJP3[[#This Row],[EU STOPA SUFINANCIRANJA %
EU CO-FINANCING RATE %]]</f>
        <v>2999571.12</v>
      </c>
      <c r="P1168" s="60">
        <f>Ugovori_OPULJP3[[#This Row],[Bespovratna sredstva - EU dio - HRK]]/7.5345</f>
        <v>398111.50308580528</v>
      </c>
      <c r="Q1168" s="59">
        <f>Ugovori_OPULJP3[[#This Row],[Bespovratna sredstva - Ukupno (EU+Nac) HRK
= Ukupna ugovorena vrijednost bespovratnih sredstava]]*Ugovori_OPULJP3[[#This Row],[STOPA NACIONALNOG SUFINANCIRANJA %]]</f>
        <v>529336.07999999996</v>
      </c>
      <c r="R1168" s="60">
        <f>Ugovori_OPULJP3[[#This Row],[Bespovratna sredstva - Nacionalni dio - HRK]]/7.5345</f>
        <v>70254.971132789156</v>
      </c>
      <c r="S1168" s="59">
        <v>3528907.2</v>
      </c>
      <c r="T1168" s="60">
        <f>Ugovori_OPULJP3[[#This Row],[Bespovratna sredstva - Ukupno (EU+Nac) HRK
= Ukupna ugovorena vrijednost bespovratnih sredstava]]/7.5345</f>
        <v>468366.47421859449</v>
      </c>
      <c r="U1168" s="59">
        <v>0</v>
      </c>
      <c r="V1168" s="60">
        <f>Ugovori_OPULJP3[[#This Row],[Javni doprinos korisnika - HRK]]/7.5345</f>
        <v>0</v>
      </c>
      <c r="W1168" s="59">
        <v>0</v>
      </c>
      <c r="X1168" s="60">
        <f>Ugovori_OPULJP3[[#This Row],[Privatni doprinos korisnika - HRK]]/7.5345</f>
        <v>0</v>
      </c>
      <c r="Y1168" s="61">
        <v>3528907.2</v>
      </c>
      <c r="Z1168" s="62">
        <f>Ugovori_OPULJP3[[#This Row],[UKUPNI PRIHVATLJIVI IZDACI
TOTAL ELIGIBLE EXPENDITURE
= Bespovratna sredstva ukupno + doprinos korisnika
= Ukupni prihvatljivi troškovi
= Ukupna ugovorena vrijednost projekta HRK]]/7.5345</f>
        <v>468366.47421859449</v>
      </c>
      <c r="AA1168" s="66" t="s">
        <v>37</v>
      </c>
      <c r="AB1168" s="66" t="s">
        <v>34</v>
      </c>
      <c r="AC1168" s="65" t="s">
        <v>4487</v>
      </c>
      <c r="AD1168" s="52" t="s">
        <v>746</v>
      </c>
    </row>
    <row r="1169" spans="1:30" ht="38.25" customHeight="1" x14ac:dyDescent="0.2">
      <c r="A1169" s="70" t="s">
        <v>4488</v>
      </c>
      <c r="B1169" s="64" t="s">
        <v>742</v>
      </c>
      <c r="C1169" s="52" t="s">
        <v>743</v>
      </c>
      <c r="D1169" s="52" t="s">
        <v>3110</v>
      </c>
      <c r="E1169" s="66" t="s">
        <v>75</v>
      </c>
      <c r="F1169" s="71" t="s">
        <v>4489</v>
      </c>
      <c r="G1169" s="71" t="s">
        <v>1957</v>
      </c>
      <c r="H1169" s="68">
        <v>44377</v>
      </c>
      <c r="I1169" s="68">
        <v>44925</v>
      </c>
      <c r="J1169" s="57" t="str">
        <f>IF(Ugovori_OPULJP3[[#This Row],[DATUM ZAVRŠETKA OPERACIJE]]&gt;DATE(2024,12,31),"u provedbi","završen")</f>
        <v>završen</v>
      </c>
      <c r="K1169" s="67" t="s">
        <v>337</v>
      </c>
      <c r="L1169" s="67" t="s">
        <v>337</v>
      </c>
      <c r="M1169" s="82" t="s">
        <v>3093</v>
      </c>
      <c r="N1169" s="58">
        <v>0.15</v>
      </c>
      <c r="O1169" s="59">
        <f>Ugovori_OPULJP3[[#This Row],[Bespovratna sredstva - Ukupno (EU+Nac) HRK
= Ukupna ugovorena vrijednost bespovratnih sredstava]]*Ugovori_OPULJP3[[#This Row],[EU STOPA SUFINANCIRANJA %
EU CO-FINANCING RATE %]]</f>
        <v>1261765.5</v>
      </c>
      <c r="P1169" s="60">
        <f>Ugovori_OPULJP3[[#This Row],[Bespovratna sredstva - EU dio - HRK]]/7.5345</f>
        <v>167465.06072068485</v>
      </c>
      <c r="Q1169" s="59">
        <f>Ugovori_OPULJP3[[#This Row],[Bespovratna sredstva - Ukupno (EU+Nac) HRK
= Ukupna ugovorena vrijednost bespovratnih sredstava]]*Ugovori_OPULJP3[[#This Row],[STOPA NACIONALNOG SUFINANCIRANJA %]]</f>
        <v>222664.5</v>
      </c>
      <c r="R1169" s="60">
        <f>Ugovori_OPULJP3[[#This Row],[Bespovratna sredstva - Nacionalni dio - HRK]]/7.5345</f>
        <v>29552.657774238502</v>
      </c>
      <c r="S1169" s="59">
        <v>1484430</v>
      </c>
      <c r="T1169" s="60">
        <f>Ugovori_OPULJP3[[#This Row],[Bespovratna sredstva - Ukupno (EU+Nac) HRK
= Ukupna ugovorena vrijednost bespovratnih sredstava]]/7.5345</f>
        <v>197017.71849492335</v>
      </c>
      <c r="U1169" s="59">
        <v>0</v>
      </c>
      <c r="V1169" s="60">
        <f>Ugovori_OPULJP3[[#This Row],[Javni doprinos korisnika - HRK]]/7.5345</f>
        <v>0</v>
      </c>
      <c r="W1169" s="59">
        <v>0</v>
      </c>
      <c r="X1169" s="60">
        <f>Ugovori_OPULJP3[[#This Row],[Privatni doprinos korisnika - HRK]]/7.5345</f>
        <v>0</v>
      </c>
      <c r="Y1169" s="61">
        <v>1484430</v>
      </c>
      <c r="Z1169" s="62">
        <f>Ugovori_OPULJP3[[#This Row],[UKUPNI PRIHVATLJIVI IZDACI
TOTAL ELIGIBLE EXPENDITURE
= Bespovratna sredstva ukupno + doprinos korisnika
= Ukupni prihvatljivi troškovi
= Ukupna ugovorena vrijednost projekta HRK]]/7.5345</f>
        <v>197017.71849492335</v>
      </c>
      <c r="AA1169" s="66" t="s">
        <v>37</v>
      </c>
      <c r="AB1169" s="66" t="s">
        <v>34</v>
      </c>
      <c r="AC1169" s="65" t="s">
        <v>4490</v>
      </c>
      <c r="AD1169" s="72" t="s">
        <v>746</v>
      </c>
    </row>
    <row r="1170" spans="1:30" ht="51" customHeight="1" x14ac:dyDescent="0.2">
      <c r="A1170" s="75" t="s">
        <v>4491</v>
      </c>
      <c r="B1170" s="64" t="s">
        <v>742</v>
      </c>
      <c r="C1170" s="65" t="s">
        <v>743</v>
      </c>
      <c r="D1170" s="52" t="s">
        <v>3110</v>
      </c>
      <c r="E1170" s="66" t="s">
        <v>75</v>
      </c>
      <c r="F1170" s="71" t="s">
        <v>4492</v>
      </c>
      <c r="G1170" s="71" t="s">
        <v>4493</v>
      </c>
      <c r="H1170" s="68">
        <v>44368</v>
      </c>
      <c r="I1170" s="68">
        <v>44855</v>
      </c>
      <c r="J1170" s="57" t="str">
        <f>IF(Ugovori_OPULJP3[[#This Row],[DATUM ZAVRŠETKA OPERACIJE]]&gt;DATE(2024,12,31),"u provedbi","završen")</f>
        <v>završen</v>
      </c>
      <c r="K1170" s="76" t="s">
        <v>337</v>
      </c>
      <c r="L1170" s="76" t="s">
        <v>337</v>
      </c>
      <c r="M1170" s="82" t="s">
        <v>3093</v>
      </c>
      <c r="N1170" s="58">
        <v>0.15</v>
      </c>
      <c r="O1170" s="59">
        <f>Ugovori_OPULJP3[[#This Row],[Bespovratna sredstva - Ukupno (EU+Nac) HRK
= Ukupna ugovorena vrijednost bespovratnih sredstava]]*Ugovori_OPULJP3[[#This Row],[EU STOPA SUFINANCIRANJA %
EU CO-FINANCING RATE %]]</f>
        <v>1574200</v>
      </c>
      <c r="P1170" s="60">
        <f>Ugovori_OPULJP3[[#This Row],[Bespovratna sredstva - EU dio - HRK]]/7.5345</f>
        <v>208932.24500630432</v>
      </c>
      <c r="Q1170" s="59">
        <f>Ugovori_OPULJP3[[#This Row],[Bespovratna sredstva - Ukupno (EU+Nac) HRK
= Ukupna ugovorena vrijednost bespovratnih sredstava]]*Ugovori_OPULJP3[[#This Row],[STOPA NACIONALNOG SUFINANCIRANJA %]]</f>
        <v>277800</v>
      </c>
      <c r="R1170" s="60">
        <f>Ugovori_OPULJP3[[#This Row],[Bespovratna sredstva - Nacionalni dio - HRK]]/7.5345</f>
        <v>36870.396177583112</v>
      </c>
      <c r="S1170" s="59">
        <v>1852000</v>
      </c>
      <c r="T1170" s="60">
        <f>Ugovori_OPULJP3[[#This Row],[Bespovratna sredstva - Ukupno (EU+Nac) HRK
= Ukupna ugovorena vrijednost bespovratnih sredstava]]/7.5345</f>
        <v>245802.64118388743</v>
      </c>
      <c r="U1170" s="59">
        <v>0</v>
      </c>
      <c r="V1170" s="60">
        <f>Ugovori_OPULJP3[[#This Row],[Javni doprinos korisnika - HRK]]/7.5345</f>
        <v>0</v>
      </c>
      <c r="W1170" s="59">
        <v>0</v>
      </c>
      <c r="X1170" s="60">
        <f>Ugovori_OPULJP3[[#This Row],[Privatni doprinos korisnika - HRK]]/7.5345</f>
        <v>0</v>
      </c>
      <c r="Y1170" s="61">
        <v>1852000</v>
      </c>
      <c r="Z1170" s="62">
        <f>Ugovori_OPULJP3[[#This Row],[UKUPNI PRIHVATLJIVI IZDACI
TOTAL ELIGIBLE EXPENDITURE
= Bespovratna sredstva ukupno + doprinos korisnika
= Ukupni prihvatljivi troškovi
= Ukupna ugovorena vrijednost projekta HRK]]/7.5345</f>
        <v>245802.64118388743</v>
      </c>
      <c r="AA1170" s="66" t="s">
        <v>37</v>
      </c>
      <c r="AB1170" s="66" t="s">
        <v>34</v>
      </c>
      <c r="AC1170" s="65" t="s">
        <v>4494</v>
      </c>
      <c r="AD1170" s="52" t="s">
        <v>746</v>
      </c>
    </row>
    <row r="1171" spans="1:30" ht="38.25" customHeight="1" x14ac:dyDescent="0.2">
      <c r="A1171" s="70" t="s">
        <v>4495</v>
      </c>
      <c r="B1171" s="64" t="s">
        <v>742</v>
      </c>
      <c r="C1171" s="65" t="s">
        <v>743</v>
      </c>
      <c r="D1171" s="52" t="s">
        <v>3110</v>
      </c>
      <c r="E1171" s="66" t="s">
        <v>75</v>
      </c>
      <c r="F1171" s="71" t="s">
        <v>4496</v>
      </c>
      <c r="G1171" s="71" t="s">
        <v>4497</v>
      </c>
      <c r="H1171" s="68">
        <v>44370</v>
      </c>
      <c r="I1171" s="68">
        <v>44857</v>
      </c>
      <c r="J1171" s="57" t="str">
        <f>IF(Ugovori_OPULJP3[[#This Row],[DATUM ZAVRŠETKA OPERACIJE]]&gt;DATE(2024,12,31),"u provedbi","završen")</f>
        <v>završen</v>
      </c>
      <c r="K1171" s="76" t="s">
        <v>370</v>
      </c>
      <c r="L1171" s="67" t="s">
        <v>370</v>
      </c>
      <c r="M1171" s="82" t="s">
        <v>3093</v>
      </c>
      <c r="N1171" s="58">
        <v>0.15</v>
      </c>
      <c r="O1171" s="59">
        <f>Ugovori_OPULJP3[[#This Row],[Bespovratna sredstva - Ukupno (EU+Nac) HRK
= Ukupna ugovorena vrijednost bespovratnih sredstava]]*Ugovori_OPULJP3[[#This Row],[EU STOPA SUFINANCIRANJA %
EU CO-FINANCING RATE %]]</f>
        <v>786802.5</v>
      </c>
      <c r="P1171" s="60">
        <f>Ugovori_OPULJP3[[#This Row],[Bespovratna sredstva - EU dio - HRK]]/7.5345</f>
        <v>104426.6374676488</v>
      </c>
      <c r="Q1171" s="59">
        <f>Ugovori_OPULJP3[[#This Row],[Bespovratna sredstva - Ukupno (EU+Nac) HRK
= Ukupna ugovorena vrijednost bespovratnih sredstava]]*Ugovori_OPULJP3[[#This Row],[STOPA NACIONALNOG SUFINANCIRANJA %]]</f>
        <v>138847.5</v>
      </c>
      <c r="R1171" s="60">
        <f>Ugovori_OPULJP3[[#This Row],[Bespovratna sredstva - Nacionalni dio - HRK]]/7.5345</f>
        <v>18428.230141349792</v>
      </c>
      <c r="S1171" s="59">
        <v>925650</v>
      </c>
      <c r="T1171" s="60">
        <f>Ugovori_OPULJP3[[#This Row],[Bespovratna sredstva - Ukupno (EU+Nac) HRK
= Ukupna ugovorena vrijednost bespovratnih sredstava]]/7.5345</f>
        <v>122854.8676089986</v>
      </c>
      <c r="U1171" s="59">
        <v>0</v>
      </c>
      <c r="V1171" s="60">
        <f>Ugovori_OPULJP3[[#This Row],[Javni doprinos korisnika - HRK]]/7.5345</f>
        <v>0</v>
      </c>
      <c r="W1171" s="59">
        <v>0</v>
      </c>
      <c r="X1171" s="60">
        <f>Ugovori_OPULJP3[[#This Row],[Privatni doprinos korisnika - HRK]]/7.5345</f>
        <v>0</v>
      </c>
      <c r="Y1171" s="61">
        <v>925650</v>
      </c>
      <c r="Z1171" s="62">
        <f>Ugovori_OPULJP3[[#This Row],[UKUPNI PRIHVATLJIVI IZDACI
TOTAL ELIGIBLE EXPENDITURE
= Bespovratna sredstva ukupno + doprinos korisnika
= Ukupni prihvatljivi troškovi
= Ukupna ugovorena vrijednost projekta HRK]]/7.5345</f>
        <v>122854.8676089986</v>
      </c>
      <c r="AA1171" s="66" t="s">
        <v>37</v>
      </c>
      <c r="AB1171" s="66" t="s">
        <v>34</v>
      </c>
      <c r="AC1171" s="65" t="s">
        <v>4498</v>
      </c>
      <c r="AD1171" s="72" t="s">
        <v>746</v>
      </c>
    </row>
    <row r="1172" spans="1:30" ht="76.5" customHeight="1" x14ac:dyDescent="0.2">
      <c r="A1172" s="70" t="s">
        <v>4499</v>
      </c>
      <c r="B1172" s="64" t="s">
        <v>742</v>
      </c>
      <c r="C1172" s="52" t="s">
        <v>743</v>
      </c>
      <c r="D1172" s="52" t="s">
        <v>3110</v>
      </c>
      <c r="E1172" s="66" t="s">
        <v>75</v>
      </c>
      <c r="F1172" s="71" t="s">
        <v>4500</v>
      </c>
      <c r="G1172" s="71" t="s">
        <v>1848</v>
      </c>
      <c r="H1172" s="68">
        <v>44340</v>
      </c>
      <c r="I1172" s="68">
        <v>44889</v>
      </c>
      <c r="J1172" s="57" t="str">
        <f>IF(Ugovori_OPULJP3[[#This Row],[DATUM ZAVRŠETKA OPERACIJE]]&gt;DATE(2024,12,31),"u provedbi","završen")</f>
        <v>završen</v>
      </c>
      <c r="K1172" s="76" t="s">
        <v>598</v>
      </c>
      <c r="L1172" s="76" t="s">
        <v>598</v>
      </c>
      <c r="M1172" s="82" t="s">
        <v>3093</v>
      </c>
      <c r="N1172" s="58">
        <v>0.15</v>
      </c>
      <c r="O1172" s="59">
        <f>Ugovori_OPULJP3[[#This Row],[Bespovratna sredstva - Ukupno (EU+Nac) HRK
= Ukupna ugovorena vrijednost bespovratnih sredstava]]*Ugovori_OPULJP3[[#This Row],[EU STOPA SUFINANCIRANJA %
EU CO-FINANCING RATE %]]</f>
        <v>1178393.25</v>
      </c>
      <c r="P1172" s="60">
        <f>Ugovori_OPULJP3[[#This Row],[Bespovratna sredstva - EU dio - HRK]]/7.5345</f>
        <v>156399.66155683855</v>
      </c>
      <c r="Q1172" s="59">
        <f>Ugovori_OPULJP3[[#This Row],[Bespovratna sredstva - Ukupno (EU+Nac) HRK
= Ukupna ugovorena vrijednost bespovratnih sredstava]]*Ugovori_OPULJP3[[#This Row],[STOPA NACIONALNOG SUFINANCIRANJA %]]</f>
        <v>207951.75</v>
      </c>
      <c r="R1172" s="60">
        <f>Ugovori_OPULJP3[[#This Row],[Bespovratna sredstva - Nacionalni dio - HRK]]/7.5345</f>
        <v>27599.940274736211</v>
      </c>
      <c r="S1172" s="59">
        <v>1386345</v>
      </c>
      <c r="T1172" s="60">
        <f>Ugovori_OPULJP3[[#This Row],[Bespovratna sredstva - Ukupno (EU+Nac) HRK
= Ukupna ugovorena vrijednost bespovratnih sredstava]]/7.5345</f>
        <v>183999.60183157475</v>
      </c>
      <c r="U1172" s="59">
        <v>0</v>
      </c>
      <c r="V1172" s="60">
        <f>Ugovori_OPULJP3[[#This Row],[Javni doprinos korisnika - HRK]]/7.5345</f>
        <v>0</v>
      </c>
      <c r="W1172" s="59">
        <v>0</v>
      </c>
      <c r="X1172" s="60">
        <f>Ugovori_OPULJP3[[#This Row],[Privatni doprinos korisnika - HRK]]/7.5345</f>
        <v>0</v>
      </c>
      <c r="Y1172" s="61">
        <v>1386345</v>
      </c>
      <c r="Z1172" s="62">
        <f>Ugovori_OPULJP3[[#This Row],[UKUPNI PRIHVATLJIVI IZDACI
TOTAL ELIGIBLE EXPENDITURE
= Bespovratna sredstva ukupno + doprinos korisnika
= Ukupni prihvatljivi troškovi
= Ukupna ugovorena vrijednost projekta HRK]]/7.5345</f>
        <v>183999.60183157475</v>
      </c>
      <c r="AA1172" s="66" t="s">
        <v>37</v>
      </c>
      <c r="AB1172" s="66" t="s">
        <v>34</v>
      </c>
      <c r="AC1172" s="65" t="s">
        <v>4501</v>
      </c>
      <c r="AD1172" s="72" t="s">
        <v>746</v>
      </c>
    </row>
    <row r="1173" spans="1:30" ht="51" customHeight="1" x14ac:dyDescent="0.2">
      <c r="A1173" s="70" t="s">
        <v>4502</v>
      </c>
      <c r="B1173" s="64" t="s">
        <v>742</v>
      </c>
      <c r="C1173" s="52" t="s">
        <v>743</v>
      </c>
      <c r="D1173" s="52" t="s">
        <v>3110</v>
      </c>
      <c r="E1173" s="66" t="s">
        <v>75</v>
      </c>
      <c r="F1173" s="71" t="s">
        <v>4503</v>
      </c>
      <c r="G1173" s="54" t="s">
        <v>2080</v>
      </c>
      <c r="H1173" s="68">
        <v>44341</v>
      </c>
      <c r="I1173" s="68">
        <v>44798</v>
      </c>
      <c r="J1173" s="57" t="str">
        <f>IF(Ugovori_OPULJP3[[#This Row],[DATUM ZAVRŠETKA OPERACIJE]]&gt;DATE(2024,12,31),"u provedbi","završen")</f>
        <v>završen</v>
      </c>
      <c r="K1173" s="76" t="s">
        <v>248</v>
      </c>
      <c r="L1173" s="67" t="s">
        <v>248</v>
      </c>
      <c r="M1173" s="82" t="s">
        <v>3093</v>
      </c>
      <c r="N1173" s="58">
        <v>0.15</v>
      </c>
      <c r="O1173" s="59">
        <f>Ugovori_OPULJP3[[#This Row],[Bespovratna sredstva - Ukupno (EU+Nac) HRK
= Ukupna ugovorena vrijednost bespovratnih sredstava]]*Ugovori_OPULJP3[[#This Row],[EU STOPA SUFINANCIRANJA %
EU CO-FINANCING RATE %]]</f>
        <v>473535</v>
      </c>
      <c r="P1173" s="60">
        <f>Ugovori_OPULJP3[[#This Row],[Bespovratna sredstva - EU dio - HRK]]/7.5345</f>
        <v>62848.895082619943</v>
      </c>
      <c r="Q1173" s="59">
        <f>Ugovori_OPULJP3[[#This Row],[Bespovratna sredstva - Ukupno (EU+Nac) HRK
= Ukupna ugovorena vrijednost bespovratnih sredstava]]*Ugovori_OPULJP3[[#This Row],[STOPA NACIONALNOG SUFINANCIRANJA %]]</f>
        <v>83565</v>
      </c>
      <c r="R1173" s="60">
        <f>Ugovori_OPULJP3[[#This Row],[Bespovratna sredstva - Nacionalni dio - HRK]]/7.5345</f>
        <v>11090.981485168226</v>
      </c>
      <c r="S1173" s="59">
        <v>557100</v>
      </c>
      <c r="T1173" s="60">
        <f>Ugovori_OPULJP3[[#This Row],[Bespovratna sredstva - Ukupno (EU+Nac) HRK
= Ukupna ugovorena vrijednost bespovratnih sredstava]]/7.5345</f>
        <v>73939.876567788175</v>
      </c>
      <c r="U1173" s="59">
        <v>0</v>
      </c>
      <c r="V1173" s="60">
        <f>Ugovori_OPULJP3[[#This Row],[Javni doprinos korisnika - HRK]]/7.5345</f>
        <v>0</v>
      </c>
      <c r="W1173" s="59">
        <v>0</v>
      </c>
      <c r="X1173" s="60">
        <f>Ugovori_OPULJP3[[#This Row],[Privatni doprinos korisnika - HRK]]/7.5345</f>
        <v>0</v>
      </c>
      <c r="Y1173" s="61">
        <v>557100</v>
      </c>
      <c r="Z1173" s="62">
        <f>Ugovori_OPULJP3[[#This Row],[UKUPNI PRIHVATLJIVI IZDACI
TOTAL ELIGIBLE EXPENDITURE
= Bespovratna sredstva ukupno + doprinos korisnika
= Ukupni prihvatljivi troškovi
= Ukupna ugovorena vrijednost projekta HRK]]/7.5345</f>
        <v>73939.876567788175</v>
      </c>
      <c r="AA1173" s="66" t="s">
        <v>37</v>
      </c>
      <c r="AB1173" s="66" t="s">
        <v>34</v>
      </c>
      <c r="AC1173" s="65" t="s">
        <v>4504</v>
      </c>
      <c r="AD1173" s="72" t="s">
        <v>746</v>
      </c>
    </row>
    <row r="1174" spans="1:30" ht="38.25" customHeight="1" x14ac:dyDescent="0.2">
      <c r="A1174" s="70" t="s">
        <v>4505</v>
      </c>
      <c r="B1174" s="64" t="s">
        <v>742</v>
      </c>
      <c r="C1174" s="52" t="s">
        <v>743</v>
      </c>
      <c r="D1174" s="52" t="s">
        <v>3110</v>
      </c>
      <c r="E1174" s="66" t="s">
        <v>75</v>
      </c>
      <c r="F1174" s="71" t="s">
        <v>4506</v>
      </c>
      <c r="G1174" s="71" t="s">
        <v>1996</v>
      </c>
      <c r="H1174" s="68">
        <v>44347</v>
      </c>
      <c r="I1174" s="68">
        <v>44895</v>
      </c>
      <c r="J1174" s="57" t="str">
        <f>IF(Ugovori_OPULJP3[[#This Row],[DATUM ZAVRŠETKA OPERACIJE]]&gt;DATE(2024,12,31),"u provedbi","završen")</f>
        <v>završen</v>
      </c>
      <c r="K1174" s="67" t="s">
        <v>248</v>
      </c>
      <c r="L1174" s="67" t="s">
        <v>248</v>
      </c>
      <c r="M1174" s="82" t="s">
        <v>3093</v>
      </c>
      <c r="N1174" s="58">
        <v>0.15</v>
      </c>
      <c r="O1174" s="59">
        <f>Ugovori_OPULJP3[[#This Row],[Bespovratna sredstva - Ukupno (EU+Nac) HRK
= Ukupna ugovorena vrijednost bespovratnih sredstava]]*Ugovori_OPULJP3[[#This Row],[EU STOPA SUFINANCIRANJA %
EU CO-FINANCING RATE %]]</f>
        <v>1182883.8</v>
      </c>
      <c r="P1174" s="60">
        <f>Ugovori_OPULJP3[[#This Row],[Bespovratna sredstva - EU dio - HRK]]/7.5345</f>
        <v>156995.65996416484</v>
      </c>
      <c r="Q1174" s="59">
        <f>Ugovori_OPULJP3[[#This Row],[Bespovratna sredstva - Ukupno (EU+Nac) HRK
= Ukupna ugovorena vrijednost bespovratnih sredstava]]*Ugovori_OPULJP3[[#This Row],[STOPA NACIONALNOG SUFINANCIRANJA %]]</f>
        <v>208744.19999999998</v>
      </c>
      <c r="R1174" s="60">
        <f>Ugovori_OPULJP3[[#This Row],[Bespovratna sredstva - Nacionalni dio - HRK]]/7.5345</f>
        <v>27705.116464264382</v>
      </c>
      <c r="S1174" s="59">
        <v>1391628</v>
      </c>
      <c r="T1174" s="60">
        <f>Ugovori_OPULJP3[[#This Row],[Bespovratna sredstva - Ukupno (EU+Nac) HRK
= Ukupna ugovorena vrijednost bespovratnih sredstava]]/7.5345</f>
        <v>184700.77642842921</v>
      </c>
      <c r="U1174" s="59">
        <v>0</v>
      </c>
      <c r="V1174" s="60">
        <f>Ugovori_OPULJP3[[#This Row],[Javni doprinos korisnika - HRK]]/7.5345</f>
        <v>0</v>
      </c>
      <c r="W1174" s="59">
        <v>0</v>
      </c>
      <c r="X1174" s="60">
        <f>Ugovori_OPULJP3[[#This Row],[Privatni doprinos korisnika - HRK]]/7.5345</f>
        <v>0</v>
      </c>
      <c r="Y1174" s="61">
        <v>1391628</v>
      </c>
      <c r="Z1174" s="62">
        <f>Ugovori_OPULJP3[[#This Row],[UKUPNI PRIHVATLJIVI IZDACI
TOTAL ELIGIBLE EXPENDITURE
= Bespovratna sredstva ukupno + doprinos korisnika
= Ukupni prihvatljivi troškovi
= Ukupna ugovorena vrijednost projekta HRK]]/7.5345</f>
        <v>184700.77642842921</v>
      </c>
      <c r="AA1174" s="66" t="s">
        <v>37</v>
      </c>
      <c r="AB1174" s="66" t="s">
        <v>34</v>
      </c>
      <c r="AC1174" s="65" t="s">
        <v>4507</v>
      </c>
      <c r="AD1174" s="72" t="s">
        <v>746</v>
      </c>
    </row>
    <row r="1175" spans="1:30" ht="51" customHeight="1" x14ac:dyDescent="0.2">
      <c r="A1175" s="70" t="s">
        <v>4508</v>
      </c>
      <c r="B1175" s="64" t="s">
        <v>742</v>
      </c>
      <c r="C1175" s="65" t="s">
        <v>743</v>
      </c>
      <c r="D1175" s="52" t="s">
        <v>3110</v>
      </c>
      <c r="E1175" s="66" t="s">
        <v>75</v>
      </c>
      <c r="F1175" s="71" t="s">
        <v>4509</v>
      </c>
      <c r="G1175" s="54" t="s">
        <v>2056</v>
      </c>
      <c r="H1175" s="68">
        <v>44370</v>
      </c>
      <c r="I1175" s="68">
        <v>44765</v>
      </c>
      <c r="J1175" s="57" t="str">
        <f>IF(Ugovori_OPULJP3[[#This Row],[DATUM ZAVRŠETKA OPERACIJE]]&gt;DATE(2024,12,31),"u provedbi","završen")</f>
        <v>završen</v>
      </c>
      <c r="K1175" s="76" t="s">
        <v>370</v>
      </c>
      <c r="L1175" s="76" t="s">
        <v>370</v>
      </c>
      <c r="M1175" s="82" t="s">
        <v>3093</v>
      </c>
      <c r="N1175" s="58">
        <v>0.15</v>
      </c>
      <c r="O1175" s="59">
        <f>Ugovori_OPULJP3[[#This Row],[Bespovratna sredstva - Ukupno (EU+Nac) HRK
= Ukupna ugovorena vrijednost bespovratnih sredstava]]*Ugovori_OPULJP3[[#This Row],[EU STOPA SUFINANCIRANJA %
EU CO-FINANCING RATE %]]</f>
        <v>1656276</v>
      </c>
      <c r="P1175" s="60">
        <f>Ugovori_OPULJP3[[#This Row],[Bespovratna sredstva - EU dio - HRK]]/7.5345</f>
        <v>219825.60222974318</v>
      </c>
      <c r="Q1175" s="59">
        <f>Ugovori_OPULJP3[[#This Row],[Bespovratna sredstva - Ukupno (EU+Nac) HRK
= Ukupna ugovorena vrijednost bespovratnih sredstava]]*Ugovori_OPULJP3[[#This Row],[STOPA NACIONALNOG SUFINANCIRANJA %]]</f>
        <v>292284</v>
      </c>
      <c r="R1175" s="60">
        <f>Ugovori_OPULJP3[[#This Row],[Bespovratna sredstva - Nacionalni dio - HRK]]/7.5345</f>
        <v>38792.753334660556</v>
      </c>
      <c r="S1175" s="59">
        <v>1948560</v>
      </c>
      <c r="T1175" s="60">
        <f>Ugovori_OPULJP3[[#This Row],[Bespovratna sredstva - Ukupno (EU+Nac) HRK
= Ukupna ugovorena vrijednost bespovratnih sredstava]]/7.5345</f>
        <v>258618.35556440373</v>
      </c>
      <c r="U1175" s="59">
        <v>0</v>
      </c>
      <c r="V1175" s="60">
        <f>Ugovori_OPULJP3[[#This Row],[Javni doprinos korisnika - HRK]]/7.5345</f>
        <v>0</v>
      </c>
      <c r="W1175" s="59">
        <v>0</v>
      </c>
      <c r="X1175" s="60">
        <f>Ugovori_OPULJP3[[#This Row],[Privatni doprinos korisnika - HRK]]/7.5345</f>
        <v>0</v>
      </c>
      <c r="Y1175" s="61">
        <v>1948560</v>
      </c>
      <c r="Z1175" s="62">
        <f>Ugovori_OPULJP3[[#This Row],[UKUPNI PRIHVATLJIVI IZDACI
TOTAL ELIGIBLE EXPENDITURE
= Bespovratna sredstva ukupno + doprinos korisnika
= Ukupni prihvatljivi troškovi
= Ukupna ugovorena vrijednost projekta HRK]]/7.5345</f>
        <v>258618.35556440373</v>
      </c>
      <c r="AA1175" s="66" t="s">
        <v>37</v>
      </c>
      <c r="AB1175" s="66" t="s">
        <v>34</v>
      </c>
      <c r="AC1175" s="65" t="s">
        <v>4510</v>
      </c>
      <c r="AD1175" s="72" t="s">
        <v>746</v>
      </c>
    </row>
    <row r="1176" spans="1:30" ht="38.25" customHeight="1" x14ac:dyDescent="0.2">
      <c r="A1176" s="70" t="s">
        <v>4511</v>
      </c>
      <c r="B1176" s="64" t="s">
        <v>742</v>
      </c>
      <c r="C1176" s="52" t="s">
        <v>743</v>
      </c>
      <c r="D1176" s="52" t="s">
        <v>3110</v>
      </c>
      <c r="E1176" s="66" t="s">
        <v>75</v>
      </c>
      <c r="F1176" s="71" t="s">
        <v>4512</v>
      </c>
      <c r="G1176" s="71" t="s">
        <v>4513</v>
      </c>
      <c r="H1176" s="68">
        <v>44378</v>
      </c>
      <c r="I1176" s="68">
        <v>44805</v>
      </c>
      <c r="J1176" s="57" t="str">
        <f>IF(Ugovori_OPULJP3[[#This Row],[DATUM ZAVRŠETKA OPERACIJE]]&gt;DATE(2024,12,31),"u provedbi","završen")</f>
        <v>završen</v>
      </c>
      <c r="K1176" s="67" t="s">
        <v>370</v>
      </c>
      <c r="L1176" s="67" t="s">
        <v>370</v>
      </c>
      <c r="M1176" s="82" t="s">
        <v>3093</v>
      </c>
      <c r="N1176" s="58">
        <v>0.15</v>
      </c>
      <c r="O1176" s="59">
        <f>Ugovori_OPULJP3[[#This Row],[Bespovratna sredstva - Ukupno (EU+Nac) HRK
= Ukupna ugovorena vrijednost bespovratnih sredstava]]*Ugovori_OPULJP3[[#This Row],[EU STOPA SUFINANCIRANJA %
EU CO-FINANCING RATE %]]</f>
        <v>789310</v>
      </c>
      <c r="P1176" s="60">
        <f>Ugovori_OPULJP3[[#This Row],[Bespovratna sredstva - EU dio - HRK]]/7.5345</f>
        <v>104759.43990974849</v>
      </c>
      <c r="Q1176" s="59">
        <f>Ugovori_OPULJP3[[#This Row],[Bespovratna sredstva - Ukupno (EU+Nac) HRK
= Ukupna ugovorena vrijednost bespovratnih sredstava]]*Ugovori_OPULJP3[[#This Row],[STOPA NACIONALNOG SUFINANCIRANJA %]]</f>
        <v>139290</v>
      </c>
      <c r="R1176" s="60">
        <f>Ugovori_OPULJP3[[#This Row],[Bespovratna sredstva - Nacionalni dio - HRK]]/7.5345</f>
        <v>18486.959984073263</v>
      </c>
      <c r="S1176" s="59">
        <v>928600</v>
      </c>
      <c r="T1176" s="60">
        <f>Ugovori_OPULJP3[[#This Row],[Bespovratna sredstva - Ukupno (EU+Nac) HRK
= Ukupna ugovorena vrijednost bespovratnih sredstava]]/7.5345</f>
        <v>123246.39989382174</v>
      </c>
      <c r="U1176" s="59">
        <v>0</v>
      </c>
      <c r="V1176" s="60">
        <f>Ugovori_OPULJP3[[#This Row],[Javni doprinos korisnika - HRK]]/7.5345</f>
        <v>0</v>
      </c>
      <c r="W1176" s="59">
        <v>0</v>
      </c>
      <c r="X1176" s="60">
        <f>Ugovori_OPULJP3[[#This Row],[Privatni doprinos korisnika - HRK]]/7.5345</f>
        <v>0</v>
      </c>
      <c r="Y1176" s="61">
        <v>928600</v>
      </c>
      <c r="Z1176" s="62">
        <f>Ugovori_OPULJP3[[#This Row],[UKUPNI PRIHVATLJIVI IZDACI
TOTAL ELIGIBLE EXPENDITURE
= Bespovratna sredstva ukupno + doprinos korisnika
= Ukupni prihvatljivi troškovi
= Ukupna ugovorena vrijednost projekta HRK]]/7.5345</f>
        <v>123246.39989382174</v>
      </c>
      <c r="AA1176" s="66" t="s">
        <v>37</v>
      </c>
      <c r="AB1176" s="66" t="s">
        <v>34</v>
      </c>
      <c r="AC1176" s="65" t="s">
        <v>4465</v>
      </c>
      <c r="AD1176" s="72" t="s">
        <v>746</v>
      </c>
    </row>
    <row r="1177" spans="1:30" ht="38.25" customHeight="1" x14ac:dyDescent="0.2">
      <c r="A1177" s="70" t="s">
        <v>4514</v>
      </c>
      <c r="B1177" s="64" t="s">
        <v>742</v>
      </c>
      <c r="C1177" s="52" t="s">
        <v>743</v>
      </c>
      <c r="D1177" s="52" t="s">
        <v>3110</v>
      </c>
      <c r="E1177" s="66" t="s">
        <v>75</v>
      </c>
      <c r="F1177" s="71" t="s">
        <v>4515</v>
      </c>
      <c r="G1177" s="71" t="s">
        <v>4516</v>
      </c>
      <c r="H1177" s="68">
        <v>44370</v>
      </c>
      <c r="I1177" s="68">
        <v>44796</v>
      </c>
      <c r="J1177" s="57" t="str">
        <f>IF(Ugovori_OPULJP3[[#This Row],[DATUM ZAVRŠETKA OPERACIJE]]&gt;DATE(2024,12,31),"u provedbi","završen")</f>
        <v>završen</v>
      </c>
      <c r="K1177" s="67" t="s">
        <v>370</v>
      </c>
      <c r="L1177" s="67" t="s">
        <v>370</v>
      </c>
      <c r="M1177" s="82" t="s">
        <v>3093</v>
      </c>
      <c r="N1177" s="58">
        <v>0.15</v>
      </c>
      <c r="O1177" s="59">
        <f>Ugovori_OPULJP3[[#This Row],[Bespovratna sredstva - Ukupno (EU+Nac) HRK
= Ukupna ugovorena vrijednost bespovratnih sredstava]]*Ugovori_OPULJP3[[#This Row],[EU STOPA SUFINANCIRANJA %
EU CO-FINANCING RATE %]]</f>
        <v>789140</v>
      </c>
      <c r="P1177" s="60">
        <f>Ugovori_OPULJP3[[#This Row],[Bespovratna sredstva - EU dio - HRK]]/7.5345</f>
        <v>104736.87703231799</v>
      </c>
      <c r="Q1177" s="59">
        <f>Ugovori_OPULJP3[[#This Row],[Bespovratna sredstva - Ukupno (EU+Nac) HRK
= Ukupna ugovorena vrijednost bespovratnih sredstava]]*Ugovori_OPULJP3[[#This Row],[STOPA NACIONALNOG SUFINANCIRANJA %]]</f>
        <v>139260</v>
      </c>
      <c r="R1177" s="60">
        <f>Ugovori_OPULJP3[[#This Row],[Bespovratna sredstva - Nacionalni dio - HRK]]/7.5345</f>
        <v>18482.978299820825</v>
      </c>
      <c r="S1177" s="59">
        <v>928400</v>
      </c>
      <c r="T1177" s="60">
        <f>Ugovori_OPULJP3[[#This Row],[Bespovratna sredstva - Ukupno (EU+Nac) HRK
= Ukupna ugovorena vrijednost bespovratnih sredstava]]/7.5345</f>
        <v>123219.85533213882</v>
      </c>
      <c r="U1177" s="59">
        <v>0</v>
      </c>
      <c r="V1177" s="60">
        <f>Ugovori_OPULJP3[[#This Row],[Javni doprinos korisnika - HRK]]/7.5345</f>
        <v>0</v>
      </c>
      <c r="W1177" s="59">
        <v>0</v>
      </c>
      <c r="X1177" s="60">
        <f>Ugovori_OPULJP3[[#This Row],[Privatni doprinos korisnika - HRK]]/7.5345</f>
        <v>0</v>
      </c>
      <c r="Y1177" s="61">
        <v>928400</v>
      </c>
      <c r="Z1177" s="62">
        <f>Ugovori_OPULJP3[[#This Row],[UKUPNI PRIHVATLJIVI IZDACI
TOTAL ELIGIBLE EXPENDITURE
= Bespovratna sredstva ukupno + doprinos korisnika
= Ukupni prihvatljivi troškovi
= Ukupna ugovorena vrijednost projekta HRK]]/7.5345</f>
        <v>123219.85533213882</v>
      </c>
      <c r="AA1177" s="66" t="s">
        <v>37</v>
      </c>
      <c r="AB1177" s="66" t="s">
        <v>34</v>
      </c>
      <c r="AC1177" s="65" t="s">
        <v>4517</v>
      </c>
      <c r="AD1177" s="72" t="s">
        <v>746</v>
      </c>
    </row>
    <row r="1178" spans="1:30" ht="51" customHeight="1" x14ac:dyDescent="0.2">
      <c r="A1178" s="70" t="s">
        <v>4518</v>
      </c>
      <c r="B1178" s="64" t="s">
        <v>742</v>
      </c>
      <c r="C1178" s="52" t="s">
        <v>743</v>
      </c>
      <c r="D1178" s="52" t="s">
        <v>3110</v>
      </c>
      <c r="E1178" s="66" t="s">
        <v>75</v>
      </c>
      <c r="F1178" s="71" t="s">
        <v>4519</v>
      </c>
      <c r="G1178" s="54" t="s">
        <v>2060</v>
      </c>
      <c r="H1178" s="68">
        <v>44379</v>
      </c>
      <c r="I1178" s="68">
        <v>44775</v>
      </c>
      <c r="J1178" s="57" t="str">
        <f>IF(Ugovori_OPULJP3[[#This Row],[DATUM ZAVRŠETKA OPERACIJE]]&gt;DATE(2024,12,31),"u provedbi","završen")</f>
        <v>završen</v>
      </c>
      <c r="K1178" s="67" t="s">
        <v>370</v>
      </c>
      <c r="L1178" s="67" t="s">
        <v>370</v>
      </c>
      <c r="M1178" s="82" t="s">
        <v>3093</v>
      </c>
      <c r="N1178" s="58">
        <v>0.15</v>
      </c>
      <c r="O1178" s="59">
        <f>Ugovori_OPULJP3[[#This Row],[Bespovratna sredstva - Ukupno (EU+Nac) HRK
= Ukupna ugovorena vrijednost bespovratnih sredstava]]*Ugovori_OPULJP3[[#This Row],[EU STOPA SUFINANCIRANJA %
EU CO-FINANCING RATE %]]</f>
        <v>787290.4</v>
      </c>
      <c r="P1178" s="60">
        <f>Ugovori_OPULJP3[[#This Row],[Bespovratna sredstva - EU dio - HRK]]/7.5345</f>
        <v>104491.39292587432</v>
      </c>
      <c r="Q1178" s="59">
        <f>Ugovori_OPULJP3[[#This Row],[Bespovratna sredstva - Ukupno (EU+Nac) HRK
= Ukupna ugovorena vrijednost bespovratnih sredstava]]*Ugovori_OPULJP3[[#This Row],[STOPA NACIONALNOG SUFINANCIRANJA %]]</f>
        <v>138933.6</v>
      </c>
      <c r="R1178" s="60">
        <f>Ugovori_OPULJP3[[#This Row],[Bespovratna sredstva - Nacionalni dio - HRK]]/7.5345</f>
        <v>18439.657575154291</v>
      </c>
      <c r="S1178" s="59">
        <v>926224</v>
      </c>
      <c r="T1178" s="60">
        <f>Ugovori_OPULJP3[[#This Row],[Bespovratna sredstva - Ukupno (EU+Nac) HRK
= Ukupna ugovorena vrijednost bespovratnih sredstava]]/7.5345</f>
        <v>122931.0505010286</v>
      </c>
      <c r="U1178" s="59">
        <v>0</v>
      </c>
      <c r="V1178" s="60">
        <f>Ugovori_OPULJP3[[#This Row],[Javni doprinos korisnika - HRK]]/7.5345</f>
        <v>0</v>
      </c>
      <c r="W1178" s="59">
        <v>0</v>
      </c>
      <c r="X1178" s="60">
        <f>Ugovori_OPULJP3[[#This Row],[Privatni doprinos korisnika - HRK]]/7.5345</f>
        <v>0</v>
      </c>
      <c r="Y1178" s="61">
        <v>926224</v>
      </c>
      <c r="Z1178" s="62">
        <f>Ugovori_OPULJP3[[#This Row],[UKUPNI PRIHVATLJIVI IZDACI
TOTAL ELIGIBLE EXPENDITURE
= Bespovratna sredstva ukupno + doprinos korisnika
= Ukupni prihvatljivi troškovi
= Ukupna ugovorena vrijednost projekta HRK]]/7.5345</f>
        <v>122931.0505010286</v>
      </c>
      <c r="AA1178" s="66" t="s">
        <v>37</v>
      </c>
      <c r="AB1178" s="66" t="s">
        <v>34</v>
      </c>
      <c r="AC1178" s="65" t="s">
        <v>4273</v>
      </c>
      <c r="AD1178" s="72" t="s">
        <v>746</v>
      </c>
    </row>
    <row r="1179" spans="1:30" ht="76.5" customHeight="1" x14ac:dyDescent="0.2">
      <c r="A1179" s="70" t="s">
        <v>4520</v>
      </c>
      <c r="B1179" s="64" t="s">
        <v>742</v>
      </c>
      <c r="C1179" s="52" t="s">
        <v>743</v>
      </c>
      <c r="D1179" s="52" t="s">
        <v>3110</v>
      </c>
      <c r="E1179" s="66" t="s">
        <v>75</v>
      </c>
      <c r="F1179" s="71" t="s">
        <v>4521</v>
      </c>
      <c r="G1179" s="71" t="s">
        <v>2735</v>
      </c>
      <c r="H1179" s="68">
        <v>44365</v>
      </c>
      <c r="I1179" s="68">
        <v>44913</v>
      </c>
      <c r="J1179" s="57" t="str">
        <f>IF(Ugovori_OPULJP3[[#This Row],[DATUM ZAVRŠETKA OPERACIJE]]&gt;DATE(2024,12,31),"u provedbi","završen")</f>
        <v>završen</v>
      </c>
      <c r="K1179" s="67" t="s">
        <v>891</v>
      </c>
      <c r="L1179" s="67" t="s">
        <v>36</v>
      </c>
      <c r="M1179" s="82" t="s">
        <v>3093</v>
      </c>
      <c r="N1179" s="58">
        <v>0.15</v>
      </c>
      <c r="O1179" s="59">
        <f>Ugovori_OPULJP3[[#This Row],[Bespovratna sredstva - Ukupno (EU+Nac) HRK
= Ukupna ugovorena vrijednost bespovratnih sredstava]]*Ugovori_OPULJP3[[#This Row],[EU STOPA SUFINANCIRANJA %
EU CO-FINANCING RATE %]]</f>
        <v>1973360</v>
      </c>
      <c r="P1179" s="60">
        <f>Ugovori_OPULJP3[[#This Row],[Bespovratna sredstva - EU dio - HRK]]/7.5345</f>
        <v>261909.88121308645</v>
      </c>
      <c r="Q1179" s="59">
        <f>Ugovori_OPULJP3[[#This Row],[Bespovratna sredstva - Ukupno (EU+Nac) HRK
= Ukupna ugovorena vrijednost bespovratnih sredstava]]*Ugovori_OPULJP3[[#This Row],[STOPA NACIONALNOG SUFINANCIRANJA %]]</f>
        <v>348240</v>
      </c>
      <c r="R1179" s="60">
        <f>Ugovori_OPULJP3[[#This Row],[Bespovratna sredstva - Nacionalni dio - HRK]]/7.5345</f>
        <v>46219.390802309375</v>
      </c>
      <c r="S1179" s="59">
        <v>2321600</v>
      </c>
      <c r="T1179" s="60">
        <f>Ugovori_OPULJP3[[#This Row],[Bespovratna sredstva - Ukupno (EU+Nac) HRK
= Ukupna ugovorena vrijednost bespovratnih sredstava]]/7.5345</f>
        <v>308129.27201539581</v>
      </c>
      <c r="U1179" s="59">
        <v>0</v>
      </c>
      <c r="V1179" s="60">
        <f>Ugovori_OPULJP3[[#This Row],[Javni doprinos korisnika - HRK]]/7.5345</f>
        <v>0</v>
      </c>
      <c r="W1179" s="59">
        <v>0</v>
      </c>
      <c r="X1179" s="60">
        <f>Ugovori_OPULJP3[[#This Row],[Privatni doprinos korisnika - HRK]]/7.5345</f>
        <v>0</v>
      </c>
      <c r="Y1179" s="61">
        <v>2321600</v>
      </c>
      <c r="Z1179" s="62">
        <f>Ugovori_OPULJP3[[#This Row],[UKUPNI PRIHVATLJIVI IZDACI
TOTAL ELIGIBLE EXPENDITURE
= Bespovratna sredstva ukupno + doprinos korisnika
= Ukupni prihvatljivi troškovi
= Ukupna ugovorena vrijednost projekta HRK]]/7.5345</f>
        <v>308129.27201539581</v>
      </c>
      <c r="AA1179" s="66" t="s">
        <v>37</v>
      </c>
      <c r="AB1179" s="66" t="s">
        <v>34</v>
      </c>
      <c r="AC1179" s="65" t="s">
        <v>4522</v>
      </c>
      <c r="AD1179" s="72" t="s">
        <v>746</v>
      </c>
    </row>
    <row r="1180" spans="1:30" ht="51" customHeight="1" x14ac:dyDescent="0.2">
      <c r="A1180" s="75" t="s">
        <v>4523</v>
      </c>
      <c r="B1180" s="64" t="s">
        <v>742</v>
      </c>
      <c r="C1180" s="65" t="s">
        <v>743</v>
      </c>
      <c r="D1180" s="52" t="s">
        <v>3110</v>
      </c>
      <c r="E1180" s="66" t="s">
        <v>75</v>
      </c>
      <c r="F1180" s="71" t="s">
        <v>4524</v>
      </c>
      <c r="G1180" s="71" t="s">
        <v>4525</v>
      </c>
      <c r="H1180" s="68">
        <v>44375</v>
      </c>
      <c r="I1180" s="68">
        <v>44832</v>
      </c>
      <c r="J1180" s="57" t="str">
        <f>IF(Ugovori_OPULJP3[[#This Row],[DATUM ZAVRŠETKA OPERACIJE]]&gt;DATE(2024,12,31),"u provedbi","završen")</f>
        <v>završen</v>
      </c>
      <c r="K1180" s="67" t="s">
        <v>593</v>
      </c>
      <c r="L1180" s="67" t="s">
        <v>593</v>
      </c>
      <c r="M1180" s="82" t="s">
        <v>3093</v>
      </c>
      <c r="N1180" s="58">
        <v>0.15</v>
      </c>
      <c r="O1180" s="59">
        <f>Ugovori_OPULJP3[[#This Row],[Bespovratna sredstva - Ukupno (EU+Nac) HRK
= Ukupna ugovorena vrijednost bespovratnih sredstava]]*Ugovori_OPULJP3[[#This Row],[EU STOPA SUFINANCIRANJA %
EU CO-FINANCING RATE %]]</f>
        <v>765408</v>
      </c>
      <c r="P1180" s="60">
        <f>Ugovori_OPULJP3[[#This Row],[Bespovratna sredstva - EU dio - HRK]]/7.5345</f>
        <v>101587.0993430221</v>
      </c>
      <c r="Q1180" s="59">
        <f>Ugovori_OPULJP3[[#This Row],[Bespovratna sredstva - Ukupno (EU+Nac) HRK
= Ukupna ugovorena vrijednost bespovratnih sredstava]]*Ugovori_OPULJP3[[#This Row],[STOPA NACIONALNOG SUFINANCIRANJA %]]</f>
        <v>135072</v>
      </c>
      <c r="R1180" s="60">
        <f>Ugovori_OPULJP3[[#This Row],[Bespovratna sredstva - Nacionalni dio - HRK]]/7.5345</f>
        <v>17927.135178180368</v>
      </c>
      <c r="S1180" s="59">
        <v>900480</v>
      </c>
      <c r="T1180" s="60">
        <f>Ugovori_OPULJP3[[#This Row],[Bespovratna sredstva - Ukupno (EU+Nac) HRK
= Ukupna ugovorena vrijednost bespovratnih sredstava]]/7.5345</f>
        <v>119514.23452120247</v>
      </c>
      <c r="U1180" s="59">
        <v>0</v>
      </c>
      <c r="V1180" s="60">
        <f>Ugovori_OPULJP3[[#This Row],[Javni doprinos korisnika - HRK]]/7.5345</f>
        <v>0</v>
      </c>
      <c r="W1180" s="59">
        <v>0</v>
      </c>
      <c r="X1180" s="60">
        <f>Ugovori_OPULJP3[[#This Row],[Privatni doprinos korisnika - HRK]]/7.5345</f>
        <v>0</v>
      </c>
      <c r="Y1180" s="61">
        <v>900480</v>
      </c>
      <c r="Z1180" s="62">
        <f>Ugovori_OPULJP3[[#This Row],[UKUPNI PRIHVATLJIVI IZDACI
TOTAL ELIGIBLE EXPENDITURE
= Bespovratna sredstva ukupno + doprinos korisnika
= Ukupni prihvatljivi troškovi
= Ukupna ugovorena vrijednost projekta HRK]]/7.5345</f>
        <v>119514.23452120247</v>
      </c>
      <c r="AA1180" s="66" t="s">
        <v>37</v>
      </c>
      <c r="AB1180" s="66" t="s">
        <v>34</v>
      </c>
      <c r="AC1180" s="65" t="s">
        <v>4526</v>
      </c>
      <c r="AD1180" s="72" t="s">
        <v>746</v>
      </c>
    </row>
    <row r="1181" spans="1:30" ht="51" customHeight="1" x14ac:dyDescent="0.2">
      <c r="A1181" s="70" t="s">
        <v>4527</v>
      </c>
      <c r="B1181" s="64" t="s">
        <v>742</v>
      </c>
      <c r="C1181" s="65" t="s">
        <v>743</v>
      </c>
      <c r="D1181" s="52" t="s">
        <v>3110</v>
      </c>
      <c r="E1181" s="66" t="s">
        <v>75</v>
      </c>
      <c r="F1181" s="71" t="s">
        <v>4528</v>
      </c>
      <c r="G1181" s="71" t="s">
        <v>2028</v>
      </c>
      <c r="H1181" s="68">
        <v>44362</v>
      </c>
      <c r="I1181" s="68">
        <v>44819</v>
      </c>
      <c r="J1181" s="57" t="str">
        <f>IF(Ugovori_OPULJP3[[#This Row],[DATUM ZAVRŠETKA OPERACIJE]]&gt;DATE(2024,12,31),"u provedbi","završen")</f>
        <v>završen</v>
      </c>
      <c r="K1181" s="76" t="s">
        <v>154</v>
      </c>
      <c r="L1181" s="55" t="s">
        <v>154</v>
      </c>
      <c r="M1181" s="82" t="s">
        <v>3093</v>
      </c>
      <c r="N1181" s="58">
        <v>0.15</v>
      </c>
      <c r="O1181" s="59">
        <f>Ugovori_OPULJP3[[#This Row],[Bespovratna sredstva - Ukupno (EU+Nac) HRK
= Ukupna ugovorena vrijednost bespovratnih sredstava]]*Ugovori_OPULJP3[[#This Row],[EU STOPA SUFINANCIRANJA %
EU CO-FINANCING RATE %]]</f>
        <v>1532210</v>
      </c>
      <c r="P1181" s="60">
        <f>Ugovori_OPULJP3[[#This Row],[Bespovratna sredstva - EU dio - HRK]]/7.5345</f>
        <v>203359.21428097418</v>
      </c>
      <c r="Q1181" s="59">
        <f>Ugovori_OPULJP3[[#This Row],[Bespovratna sredstva - Ukupno (EU+Nac) HRK
= Ukupna ugovorena vrijednost bespovratnih sredstava]]*Ugovori_OPULJP3[[#This Row],[STOPA NACIONALNOG SUFINANCIRANJA %]]</f>
        <v>270390</v>
      </c>
      <c r="R1181" s="60">
        <f>Ugovori_OPULJP3[[#This Row],[Bespovratna sredstva - Nacionalni dio - HRK]]/7.5345</f>
        <v>35886.920167230739</v>
      </c>
      <c r="S1181" s="59">
        <v>1802600</v>
      </c>
      <c r="T1181" s="60">
        <f>Ugovori_OPULJP3[[#This Row],[Bespovratna sredstva - Ukupno (EU+Nac) HRK
= Ukupna ugovorena vrijednost bespovratnih sredstava]]/7.5345</f>
        <v>239246.13444820492</v>
      </c>
      <c r="U1181" s="59">
        <v>0</v>
      </c>
      <c r="V1181" s="60">
        <f>Ugovori_OPULJP3[[#This Row],[Javni doprinos korisnika - HRK]]/7.5345</f>
        <v>0</v>
      </c>
      <c r="W1181" s="59">
        <v>0</v>
      </c>
      <c r="X1181" s="60">
        <f>Ugovori_OPULJP3[[#This Row],[Privatni doprinos korisnika - HRK]]/7.5345</f>
        <v>0</v>
      </c>
      <c r="Y1181" s="61">
        <v>1802600</v>
      </c>
      <c r="Z1181" s="62">
        <f>Ugovori_OPULJP3[[#This Row],[UKUPNI PRIHVATLJIVI IZDACI
TOTAL ELIGIBLE EXPENDITURE
= Bespovratna sredstva ukupno + doprinos korisnika
= Ukupni prihvatljivi troškovi
= Ukupna ugovorena vrijednost projekta HRK]]/7.5345</f>
        <v>239246.13444820492</v>
      </c>
      <c r="AA1181" s="66" t="s">
        <v>37</v>
      </c>
      <c r="AB1181" s="66" t="s">
        <v>34</v>
      </c>
      <c r="AC1181" s="65" t="s">
        <v>4529</v>
      </c>
      <c r="AD1181" s="52" t="s">
        <v>746</v>
      </c>
    </row>
    <row r="1182" spans="1:30" ht="51" customHeight="1" x14ac:dyDescent="0.2">
      <c r="A1182" s="75" t="s">
        <v>4530</v>
      </c>
      <c r="B1182" s="64" t="s">
        <v>742</v>
      </c>
      <c r="C1182" s="65" t="s">
        <v>743</v>
      </c>
      <c r="D1182" s="52" t="s">
        <v>3110</v>
      </c>
      <c r="E1182" s="66" t="s">
        <v>75</v>
      </c>
      <c r="F1182" s="71" t="s">
        <v>4531</v>
      </c>
      <c r="G1182" s="71" t="s">
        <v>1770</v>
      </c>
      <c r="H1182" s="68">
        <v>44356</v>
      </c>
      <c r="I1182" s="68">
        <v>44904</v>
      </c>
      <c r="J1182" s="57" t="str">
        <f>IF(Ugovori_OPULJP3[[#This Row],[DATUM ZAVRŠETKA OPERACIJE]]&gt;DATE(2024,12,31),"u provedbi","završen")</f>
        <v>završen</v>
      </c>
      <c r="K1182" s="67" t="s">
        <v>270</v>
      </c>
      <c r="L1182" s="67" t="s">
        <v>270</v>
      </c>
      <c r="M1182" s="82" t="s">
        <v>3093</v>
      </c>
      <c r="N1182" s="58">
        <v>0.15</v>
      </c>
      <c r="O1182" s="59">
        <f>Ugovori_OPULJP3[[#This Row],[Bespovratna sredstva - Ukupno (EU+Nac) HRK
= Ukupna ugovorena vrijednost bespovratnih sredstava]]*Ugovori_OPULJP3[[#This Row],[EU STOPA SUFINANCIRANJA %
EU CO-FINANCING RATE %]]</f>
        <v>1011324.9</v>
      </c>
      <c r="P1182" s="60">
        <f>Ugovori_OPULJP3[[#This Row],[Bespovratna sredstva - EU dio - HRK]]/7.5345</f>
        <v>134225.88094764084</v>
      </c>
      <c r="Q1182" s="59">
        <f>Ugovori_OPULJP3[[#This Row],[Bespovratna sredstva - Ukupno (EU+Nac) HRK
= Ukupna ugovorena vrijednost bespovratnih sredstava]]*Ugovori_OPULJP3[[#This Row],[STOPA NACIONALNOG SUFINANCIRANJA %]]</f>
        <v>178469.1</v>
      </c>
      <c r="R1182" s="60">
        <f>Ugovori_OPULJP3[[#This Row],[Bespovratna sredstva - Nacionalni dio - HRK]]/7.5345</f>
        <v>23686.920167230739</v>
      </c>
      <c r="S1182" s="59">
        <v>1189794</v>
      </c>
      <c r="T1182" s="60">
        <f>Ugovori_OPULJP3[[#This Row],[Bespovratna sredstva - Ukupno (EU+Nac) HRK
= Ukupna ugovorena vrijednost bespovratnih sredstava]]/7.5345</f>
        <v>157912.80111487157</v>
      </c>
      <c r="U1182" s="59">
        <v>0</v>
      </c>
      <c r="V1182" s="60">
        <f>Ugovori_OPULJP3[[#This Row],[Javni doprinos korisnika - HRK]]/7.5345</f>
        <v>0</v>
      </c>
      <c r="W1182" s="59">
        <v>0</v>
      </c>
      <c r="X1182" s="60">
        <f>Ugovori_OPULJP3[[#This Row],[Privatni doprinos korisnika - HRK]]/7.5345</f>
        <v>0</v>
      </c>
      <c r="Y1182" s="61">
        <v>1189794</v>
      </c>
      <c r="Z1182" s="62">
        <f>Ugovori_OPULJP3[[#This Row],[UKUPNI PRIHVATLJIVI IZDACI
TOTAL ELIGIBLE EXPENDITURE
= Bespovratna sredstva ukupno + doprinos korisnika
= Ukupni prihvatljivi troškovi
= Ukupna ugovorena vrijednost projekta HRK]]/7.5345</f>
        <v>157912.80111487157</v>
      </c>
      <c r="AA1182" s="66" t="s">
        <v>37</v>
      </c>
      <c r="AB1182" s="66" t="s">
        <v>34</v>
      </c>
      <c r="AC1182" s="65" t="s">
        <v>4532</v>
      </c>
      <c r="AD1182" s="72" t="s">
        <v>746</v>
      </c>
    </row>
    <row r="1183" spans="1:30" ht="38.25" customHeight="1" x14ac:dyDescent="0.2">
      <c r="A1183" s="70" t="s">
        <v>4533</v>
      </c>
      <c r="B1183" s="64" t="s">
        <v>742</v>
      </c>
      <c r="C1183" s="65" t="s">
        <v>743</v>
      </c>
      <c r="D1183" s="52" t="s">
        <v>3110</v>
      </c>
      <c r="E1183" s="66" t="s">
        <v>75</v>
      </c>
      <c r="F1183" s="71" t="s">
        <v>4534</v>
      </c>
      <c r="G1183" s="71" t="s">
        <v>4535</v>
      </c>
      <c r="H1183" s="68">
        <v>44328</v>
      </c>
      <c r="I1183" s="68">
        <v>44877</v>
      </c>
      <c r="J1183" s="57" t="str">
        <f>IF(Ugovori_OPULJP3[[#This Row],[DATUM ZAVRŠETKA OPERACIJE]]&gt;DATE(2024,12,31),"u provedbi","završen")</f>
        <v>završen</v>
      </c>
      <c r="K1183" s="67" t="s">
        <v>270</v>
      </c>
      <c r="L1183" s="67" t="s">
        <v>270</v>
      </c>
      <c r="M1183" s="58">
        <v>0.85</v>
      </c>
      <c r="N1183" s="58">
        <v>0.15</v>
      </c>
      <c r="O1183" s="59">
        <f>Ugovori_OPULJP3[[#This Row],[Bespovratna sredstva - Ukupno (EU+Nac) HRK
= Ukupna ugovorena vrijednost bespovratnih sredstava]]*Ugovori_OPULJP3[[#This Row],[EU STOPA SUFINANCIRANJA %
EU CO-FINANCING RATE %]]</f>
        <v>787142.5</v>
      </c>
      <c r="P1183" s="60">
        <f>Ugovori_OPULJP3[[#This Row],[Bespovratna sredstva - EU dio - HRK]]/7.5345</f>
        <v>104471.76322250978</v>
      </c>
      <c r="Q1183" s="59">
        <f>Ugovori_OPULJP3[[#This Row],[Bespovratna sredstva - Ukupno (EU+Nac) HRK
= Ukupna ugovorena vrijednost bespovratnih sredstava]]*Ugovori_OPULJP3[[#This Row],[STOPA NACIONALNOG SUFINANCIRANJA %]]</f>
        <v>138907.5</v>
      </c>
      <c r="R1183" s="60">
        <f>Ugovori_OPULJP3[[#This Row],[Bespovratna sredstva - Nacionalni dio - HRK]]/7.5345</f>
        <v>18436.193509854667</v>
      </c>
      <c r="S1183" s="59">
        <v>926050</v>
      </c>
      <c r="T1183" s="60">
        <f>Ugovori_OPULJP3[[#This Row],[Bespovratna sredstva - Ukupno (EU+Nac) HRK
= Ukupna ugovorena vrijednost bespovratnih sredstava]]/7.5345</f>
        <v>122907.95673236444</v>
      </c>
      <c r="U1183" s="59">
        <v>0</v>
      </c>
      <c r="V1183" s="60">
        <f>Ugovori_OPULJP3[[#This Row],[Javni doprinos korisnika - HRK]]/7.5345</f>
        <v>0</v>
      </c>
      <c r="W1183" s="59">
        <v>0</v>
      </c>
      <c r="X1183" s="60">
        <f>Ugovori_OPULJP3[[#This Row],[Privatni doprinos korisnika - HRK]]/7.5345</f>
        <v>0</v>
      </c>
      <c r="Y1183" s="61">
        <v>926050</v>
      </c>
      <c r="Z1183" s="62">
        <f>Ugovori_OPULJP3[[#This Row],[UKUPNI PRIHVATLJIVI IZDACI
TOTAL ELIGIBLE EXPENDITURE
= Bespovratna sredstva ukupno + doprinos korisnika
= Ukupni prihvatljivi troškovi
= Ukupna ugovorena vrijednost projekta HRK]]/7.5345</f>
        <v>122907.95673236444</v>
      </c>
      <c r="AA1183" s="53" t="s">
        <v>37</v>
      </c>
      <c r="AB1183" s="53" t="s">
        <v>34</v>
      </c>
      <c r="AC1183" s="65" t="s">
        <v>4536</v>
      </c>
      <c r="AD1183" s="72" t="s">
        <v>746</v>
      </c>
    </row>
    <row r="1184" spans="1:30" ht="51" customHeight="1" x14ac:dyDescent="0.2">
      <c r="A1184" s="70" t="s">
        <v>4537</v>
      </c>
      <c r="B1184" s="64" t="s">
        <v>742</v>
      </c>
      <c r="C1184" s="65" t="s">
        <v>743</v>
      </c>
      <c r="D1184" s="52" t="s">
        <v>3110</v>
      </c>
      <c r="E1184" s="66" t="s">
        <v>75</v>
      </c>
      <c r="F1184" s="71" t="s">
        <v>4538</v>
      </c>
      <c r="G1184" s="71" t="s">
        <v>4539</v>
      </c>
      <c r="H1184" s="68">
        <v>44328</v>
      </c>
      <c r="I1184" s="68">
        <v>44877</v>
      </c>
      <c r="J1184" s="57" t="str">
        <f>IF(Ugovori_OPULJP3[[#This Row],[DATUM ZAVRŠETKA OPERACIJE]]&gt;DATE(2024,12,31),"u provedbi","završen")</f>
        <v>završen</v>
      </c>
      <c r="K1184" s="67" t="s">
        <v>270</v>
      </c>
      <c r="L1184" s="67" t="s">
        <v>270</v>
      </c>
      <c r="M1184" s="58">
        <v>0.85</v>
      </c>
      <c r="N1184" s="58">
        <v>0.15</v>
      </c>
      <c r="O1184" s="59">
        <f>Ugovori_OPULJP3[[#This Row],[Bespovratna sredstva - Ukupno (EU+Nac) HRK
= Ukupna ugovorena vrijednost bespovratnih sredstava]]*Ugovori_OPULJP3[[#This Row],[EU STOPA SUFINANCIRANJA %
EU CO-FINANCING RATE %]]</f>
        <v>710362</v>
      </c>
      <c r="P1184" s="60">
        <f>Ugovori_OPULJP3[[#This Row],[Bespovratna sredstva - EU dio - HRK]]/7.5345</f>
        <v>94281.239631030592</v>
      </c>
      <c r="Q1184" s="59">
        <f>Ugovori_OPULJP3[[#This Row],[Bespovratna sredstva - Ukupno (EU+Nac) HRK
= Ukupna ugovorena vrijednost bespovratnih sredstava]]*Ugovori_OPULJP3[[#This Row],[STOPA NACIONALNOG SUFINANCIRANJA %]]</f>
        <v>125358</v>
      </c>
      <c r="R1184" s="60">
        <f>Ugovori_OPULJP3[[#This Row],[Bespovratna sredstva - Nacionalni dio - HRK]]/7.5345</f>
        <v>16637.86581724069</v>
      </c>
      <c r="S1184" s="59">
        <v>835720</v>
      </c>
      <c r="T1184" s="60">
        <f>Ugovori_OPULJP3[[#This Row],[Bespovratna sredstva - Ukupno (EU+Nac) HRK
= Ukupna ugovorena vrijednost bespovratnih sredstava]]/7.5345</f>
        <v>110919.10544827128</v>
      </c>
      <c r="U1184" s="59">
        <v>0</v>
      </c>
      <c r="V1184" s="60">
        <f>Ugovori_OPULJP3[[#This Row],[Javni doprinos korisnika - HRK]]/7.5345</f>
        <v>0</v>
      </c>
      <c r="W1184" s="59">
        <v>0</v>
      </c>
      <c r="X1184" s="60">
        <f>Ugovori_OPULJP3[[#This Row],[Privatni doprinos korisnika - HRK]]/7.5345</f>
        <v>0</v>
      </c>
      <c r="Y1184" s="61">
        <v>835720</v>
      </c>
      <c r="Z1184" s="62">
        <f>Ugovori_OPULJP3[[#This Row],[UKUPNI PRIHVATLJIVI IZDACI
TOTAL ELIGIBLE EXPENDITURE
= Bespovratna sredstva ukupno + doprinos korisnika
= Ukupni prihvatljivi troškovi
= Ukupna ugovorena vrijednost projekta HRK]]/7.5345</f>
        <v>110919.10544827128</v>
      </c>
      <c r="AA1184" s="53" t="s">
        <v>37</v>
      </c>
      <c r="AB1184" s="53" t="s">
        <v>34</v>
      </c>
      <c r="AC1184" s="65" t="s">
        <v>4540</v>
      </c>
      <c r="AD1184" s="72" t="s">
        <v>746</v>
      </c>
    </row>
    <row r="1185" spans="1:30" ht="51" customHeight="1" x14ac:dyDescent="0.2">
      <c r="A1185" s="75" t="s">
        <v>4541</v>
      </c>
      <c r="B1185" s="64" t="s">
        <v>742</v>
      </c>
      <c r="C1185" s="65" t="s">
        <v>743</v>
      </c>
      <c r="D1185" s="52" t="s">
        <v>3110</v>
      </c>
      <c r="E1185" s="66" t="s">
        <v>75</v>
      </c>
      <c r="F1185" s="71" t="s">
        <v>4542</v>
      </c>
      <c r="G1185" s="54" t="s">
        <v>1704</v>
      </c>
      <c r="H1185" s="68">
        <v>44370</v>
      </c>
      <c r="I1185" s="68">
        <v>44827</v>
      </c>
      <c r="J1185" s="57" t="str">
        <f>IF(Ugovori_OPULJP3[[#This Row],[DATUM ZAVRŠETKA OPERACIJE]]&gt;DATE(2024,12,31),"u provedbi","završen")</f>
        <v>završen</v>
      </c>
      <c r="K1185" s="67" t="s">
        <v>370</v>
      </c>
      <c r="L1185" s="76" t="s">
        <v>370</v>
      </c>
      <c r="M1185" s="82" t="s">
        <v>3093</v>
      </c>
      <c r="N1185" s="58">
        <v>0.15</v>
      </c>
      <c r="O1185" s="59">
        <f>Ugovori_OPULJP3[[#This Row],[Bespovratna sredstva - Ukupno (EU+Nac) HRK
= Ukupna ugovorena vrijednost bespovratnih sredstava]]*Ugovori_OPULJP3[[#This Row],[EU STOPA SUFINANCIRANJA %
EU CO-FINANCING RATE %]]</f>
        <v>946313.5</v>
      </c>
      <c r="P1185" s="60">
        <f>Ugovori_OPULJP3[[#This Row],[Bespovratna sredstva - EU dio - HRK]]/7.5345</f>
        <v>125597.38536067422</v>
      </c>
      <c r="Q1185" s="59">
        <f>Ugovori_OPULJP3[[#This Row],[Bespovratna sredstva - Ukupno (EU+Nac) HRK
= Ukupna ugovorena vrijednost bespovratnih sredstava]]*Ugovori_OPULJP3[[#This Row],[STOPA NACIONALNOG SUFINANCIRANJA %]]</f>
        <v>166996.5</v>
      </c>
      <c r="R1185" s="60">
        <f>Ugovori_OPULJP3[[#This Row],[Bespovratna sredstva - Nacionalni dio - HRK]]/7.5345</f>
        <v>22164.244475413099</v>
      </c>
      <c r="S1185" s="59">
        <v>1113310</v>
      </c>
      <c r="T1185" s="60">
        <f>Ugovori_OPULJP3[[#This Row],[Bespovratna sredstva - Ukupno (EU+Nac) HRK
= Ukupna ugovorena vrijednost bespovratnih sredstava]]/7.5345</f>
        <v>147761.62983608732</v>
      </c>
      <c r="U1185" s="59">
        <v>0</v>
      </c>
      <c r="V1185" s="60">
        <f>Ugovori_OPULJP3[[#This Row],[Javni doprinos korisnika - HRK]]/7.5345</f>
        <v>0</v>
      </c>
      <c r="W1185" s="59">
        <v>0</v>
      </c>
      <c r="X1185" s="60">
        <f>Ugovori_OPULJP3[[#This Row],[Privatni doprinos korisnika - HRK]]/7.5345</f>
        <v>0</v>
      </c>
      <c r="Y1185" s="61">
        <v>1113310</v>
      </c>
      <c r="Z1185" s="62">
        <f>Ugovori_OPULJP3[[#This Row],[UKUPNI PRIHVATLJIVI IZDACI
TOTAL ELIGIBLE EXPENDITURE
= Bespovratna sredstva ukupno + doprinos korisnika
= Ukupni prihvatljivi troškovi
= Ukupna ugovorena vrijednost projekta HRK]]/7.5345</f>
        <v>147761.62983608732</v>
      </c>
      <c r="AA1185" s="66" t="s">
        <v>37</v>
      </c>
      <c r="AB1185" s="66" t="s">
        <v>34</v>
      </c>
      <c r="AC1185" s="65" t="s">
        <v>4543</v>
      </c>
      <c r="AD1185" s="72" t="s">
        <v>746</v>
      </c>
    </row>
    <row r="1186" spans="1:30" ht="89.25" customHeight="1" x14ac:dyDescent="0.2">
      <c r="A1186" s="70" t="s">
        <v>4544</v>
      </c>
      <c r="B1186" s="64" t="s">
        <v>742</v>
      </c>
      <c r="C1186" s="52" t="s">
        <v>743</v>
      </c>
      <c r="D1186" s="52" t="s">
        <v>3110</v>
      </c>
      <c r="E1186" s="66" t="s">
        <v>75</v>
      </c>
      <c r="F1186" s="71" t="s">
        <v>4545</v>
      </c>
      <c r="G1186" s="71" t="s">
        <v>4546</v>
      </c>
      <c r="H1186" s="68">
        <v>44341</v>
      </c>
      <c r="I1186" s="68">
        <v>44890</v>
      </c>
      <c r="J1186" s="57" t="str">
        <f>IF(Ugovori_OPULJP3[[#This Row],[DATUM ZAVRŠETKA OPERACIJE]]&gt;DATE(2024,12,31),"u provedbi","završen")</f>
        <v>završen</v>
      </c>
      <c r="K1186" s="76" t="s">
        <v>248</v>
      </c>
      <c r="L1186" s="67" t="s">
        <v>248</v>
      </c>
      <c r="M1186" s="82" t="s">
        <v>3093</v>
      </c>
      <c r="N1186" s="58">
        <v>0.15</v>
      </c>
      <c r="O1186" s="59">
        <f>Ugovori_OPULJP3[[#This Row],[Bespovratna sredstva - Ukupno (EU+Nac) HRK
= Ukupna ugovorena vrijednost bespovratnih sredstava]]*Ugovori_OPULJP3[[#This Row],[EU STOPA SUFINANCIRANJA %
EU CO-FINANCING RATE %]]</f>
        <v>2525826</v>
      </c>
      <c r="P1186" s="60">
        <f>Ugovori_OPULJP3[[#This Row],[Bespovratna sredstva - EU dio - HRK]]/7.5345</f>
        <v>335234.72028668126</v>
      </c>
      <c r="Q1186" s="59">
        <f>Ugovori_OPULJP3[[#This Row],[Bespovratna sredstva - Ukupno (EU+Nac) HRK
= Ukupna ugovorena vrijednost bespovratnih sredstava]]*Ugovori_OPULJP3[[#This Row],[STOPA NACIONALNOG SUFINANCIRANJA %]]</f>
        <v>445734</v>
      </c>
      <c r="R1186" s="60">
        <f>Ugovori_OPULJP3[[#This Row],[Bespovratna sredstva - Nacionalni dio - HRK]]/7.5345</f>
        <v>59159.068285884925</v>
      </c>
      <c r="S1186" s="59">
        <v>2971560</v>
      </c>
      <c r="T1186" s="60">
        <f>Ugovori_OPULJP3[[#This Row],[Bespovratna sredstva - Ukupno (EU+Nac) HRK
= Ukupna ugovorena vrijednost bespovratnih sredstava]]/7.5345</f>
        <v>394393.78857256618</v>
      </c>
      <c r="U1186" s="59">
        <v>0</v>
      </c>
      <c r="V1186" s="60">
        <f>Ugovori_OPULJP3[[#This Row],[Javni doprinos korisnika - HRK]]/7.5345</f>
        <v>0</v>
      </c>
      <c r="W1186" s="59">
        <v>0</v>
      </c>
      <c r="X1186" s="60">
        <f>Ugovori_OPULJP3[[#This Row],[Privatni doprinos korisnika - HRK]]/7.5345</f>
        <v>0</v>
      </c>
      <c r="Y1186" s="61">
        <v>2971560</v>
      </c>
      <c r="Z1186" s="62">
        <f>Ugovori_OPULJP3[[#This Row],[UKUPNI PRIHVATLJIVI IZDACI
TOTAL ELIGIBLE EXPENDITURE
= Bespovratna sredstva ukupno + doprinos korisnika
= Ukupni prihvatljivi troškovi
= Ukupna ugovorena vrijednost projekta HRK]]/7.5345</f>
        <v>394393.78857256618</v>
      </c>
      <c r="AA1186" s="66" t="s">
        <v>37</v>
      </c>
      <c r="AB1186" s="66" t="s">
        <v>34</v>
      </c>
      <c r="AC1186" s="65" t="s">
        <v>4547</v>
      </c>
      <c r="AD1186" s="72" t="s">
        <v>746</v>
      </c>
    </row>
    <row r="1187" spans="1:30" ht="51" customHeight="1" x14ac:dyDescent="0.2">
      <c r="A1187" s="70" t="s">
        <v>4548</v>
      </c>
      <c r="B1187" s="64" t="s">
        <v>742</v>
      </c>
      <c r="C1187" s="52" t="s">
        <v>743</v>
      </c>
      <c r="D1187" s="52" t="s">
        <v>3110</v>
      </c>
      <c r="E1187" s="66" t="s">
        <v>75</v>
      </c>
      <c r="F1187" s="71" t="s">
        <v>4549</v>
      </c>
      <c r="G1187" s="54" t="s">
        <v>2072</v>
      </c>
      <c r="H1187" s="68">
        <v>44341</v>
      </c>
      <c r="I1187" s="68">
        <v>44712</v>
      </c>
      <c r="J1187" s="57" t="str">
        <f>IF(Ugovori_OPULJP3[[#This Row],[DATUM ZAVRŠETKA OPERACIJE]]&gt;DATE(2024,12,31),"u provedbi","završen")</f>
        <v>završen</v>
      </c>
      <c r="K1187" s="76" t="s">
        <v>248</v>
      </c>
      <c r="L1187" s="67" t="s">
        <v>248</v>
      </c>
      <c r="M1187" s="82" t="s">
        <v>3093</v>
      </c>
      <c r="N1187" s="58">
        <v>0.15</v>
      </c>
      <c r="O1187" s="59">
        <f>Ugovori_OPULJP3[[#This Row],[Bespovratna sredstva - Ukupno (EU+Nac) HRK
= Ukupna ugovorena vrijednost bespovratnih sredstava]]*Ugovori_OPULJP3[[#This Row],[EU STOPA SUFINANCIRANJA %
EU CO-FINANCING RATE %]]</f>
        <v>1652723</v>
      </c>
      <c r="P1187" s="60">
        <f>Ugovori_OPULJP3[[#This Row],[Bespovratna sredstva - EU dio - HRK]]/7.5345</f>
        <v>219354.03809144601</v>
      </c>
      <c r="Q1187" s="59">
        <f>Ugovori_OPULJP3[[#This Row],[Bespovratna sredstva - Ukupno (EU+Nac) HRK
= Ukupna ugovorena vrijednost bespovratnih sredstava]]*Ugovori_OPULJP3[[#This Row],[STOPA NACIONALNOG SUFINANCIRANJA %]]</f>
        <v>291657</v>
      </c>
      <c r="R1187" s="60">
        <f>Ugovori_OPULJP3[[#This Row],[Bespovratna sredstva - Nacionalni dio - HRK]]/7.5345</f>
        <v>38709.53613378459</v>
      </c>
      <c r="S1187" s="59">
        <v>1944380</v>
      </c>
      <c r="T1187" s="60">
        <f>Ugovori_OPULJP3[[#This Row],[Bespovratna sredstva - Ukupno (EU+Nac) HRK
= Ukupna ugovorena vrijednost bespovratnih sredstava]]/7.5345</f>
        <v>258063.57422523058</v>
      </c>
      <c r="U1187" s="59">
        <v>0</v>
      </c>
      <c r="V1187" s="60">
        <f>Ugovori_OPULJP3[[#This Row],[Javni doprinos korisnika - HRK]]/7.5345</f>
        <v>0</v>
      </c>
      <c r="W1187" s="59">
        <v>0</v>
      </c>
      <c r="X1187" s="60">
        <f>Ugovori_OPULJP3[[#This Row],[Privatni doprinos korisnika - HRK]]/7.5345</f>
        <v>0</v>
      </c>
      <c r="Y1187" s="61">
        <v>1944380</v>
      </c>
      <c r="Z1187" s="62">
        <f>Ugovori_OPULJP3[[#This Row],[UKUPNI PRIHVATLJIVI IZDACI
TOTAL ELIGIBLE EXPENDITURE
= Bespovratna sredstva ukupno + doprinos korisnika
= Ukupni prihvatljivi troškovi
= Ukupna ugovorena vrijednost projekta HRK]]/7.5345</f>
        <v>258063.57422523058</v>
      </c>
      <c r="AA1187" s="66" t="s">
        <v>37</v>
      </c>
      <c r="AB1187" s="66" t="s">
        <v>34</v>
      </c>
      <c r="AC1187" s="65" t="s">
        <v>4550</v>
      </c>
      <c r="AD1187" s="72" t="s">
        <v>746</v>
      </c>
    </row>
    <row r="1188" spans="1:30" ht="89.25" customHeight="1" x14ac:dyDescent="0.2">
      <c r="A1188" s="70" t="s">
        <v>4551</v>
      </c>
      <c r="B1188" s="64" t="s">
        <v>742</v>
      </c>
      <c r="C1188" s="65" t="s">
        <v>743</v>
      </c>
      <c r="D1188" s="52" t="s">
        <v>3110</v>
      </c>
      <c r="E1188" s="66" t="s">
        <v>75</v>
      </c>
      <c r="F1188" s="71" t="s">
        <v>4552</v>
      </c>
      <c r="G1188" s="71" t="s">
        <v>1564</v>
      </c>
      <c r="H1188" s="68">
        <v>44370</v>
      </c>
      <c r="I1188" s="68">
        <v>44918</v>
      </c>
      <c r="J1188" s="57" t="str">
        <f>IF(Ugovori_OPULJP3[[#This Row],[DATUM ZAVRŠETKA OPERACIJE]]&gt;DATE(2024,12,31),"u provedbi","završen")</f>
        <v>završen</v>
      </c>
      <c r="K1188" s="76" t="s">
        <v>98</v>
      </c>
      <c r="L1188" s="76" t="s">
        <v>98</v>
      </c>
      <c r="M1188" s="82" t="s">
        <v>3093</v>
      </c>
      <c r="N1188" s="58">
        <v>0.15</v>
      </c>
      <c r="O1188" s="59">
        <f>Ugovori_OPULJP3[[#This Row],[Bespovratna sredstva - Ukupno (EU+Nac) HRK
= Ukupna ugovorena vrijednost bespovratnih sredstava]]*Ugovori_OPULJP3[[#This Row],[EU STOPA SUFINANCIRANJA %
EU CO-FINANCING RATE %]]</f>
        <v>1578110</v>
      </c>
      <c r="P1188" s="60">
        <f>Ugovori_OPULJP3[[#This Row],[Bespovratna sredstva - EU dio - HRK]]/7.5345</f>
        <v>209451.19118720552</v>
      </c>
      <c r="Q1188" s="59">
        <f>Ugovori_OPULJP3[[#This Row],[Bespovratna sredstva - Ukupno (EU+Nac) HRK
= Ukupna ugovorena vrijednost bespovratnih sredstava]]*Ugovori_OPULJP3[[#This Row],[STOPA NACIONALNOG SUFINANCIRANJA %]]</f>
        <v>278490</v>
      </c>
      <c r="R1188" s="60">
        <f>Ugovori_OPULJP3[[#This Row],[Bespovratna sredstva - Nacionalni dio - HRK]]/7.5345</f>
        <v>36961.974915389204</v>
      </c>
      <c r="S1188" s="59">
        <v>1856600</v>
      </c>
      <c r="T1188" s="60">
        <f>Ugovori_OPULJP3[[#This Row],[Bespovratna sredstva - Ukupno (EU+Nac) HRK
= Ukupna ugovorena vrijednost bespovratnih sredstava]]/7.5345</f>
        <v>246413.16610259473</v>
      </c>
      <c r="U1188" s="59">
        <v>0</v>
      </c>
      <c r="V1188" s="60">
        <f>Ugovori_OPULJP3[[#This Row],[Javni doprinos korisnika - HRK]]/7.5345</f>
        <v>0</v>
      </c>
      <c r="W1188" s="59">
        <v>0</v>
      </c>
      <c r="X1188" s="60">
        <f>Ugovori_OPULJP3[[#This Row],[Privatni doprinos korisnika - HRK]]/7.5345</f>
        <v>0</v>
      </c>
      <c r="Y1188" s="61">
        <v>1856600</v>
      </c>
      <c r="Z1188" s="62">
        <f>Ugovori_OPULJP3[[#This Row],[UKUPNI PRIHVATLJIVI IZDACI
TOTAL ELIGIBLE EXPENDITURE
= Bespovratna sredstva ukupno + doprinos korisnika
= Ukupni prihvatljivi troškovi
= Ukupna ugovorena vrijednost projekta HRK]]/7.5345</f>
        <v>246413.16610259473</v>
      </c>
      <c r="AA1188" s="66" t="s">
        <v>37</v>
      </c>
      <c r="AB1188" s="66" t="s">
        <v>34</v>
      </c>
      <c r="AC1188" s="65" t="s">
        <v>4553</v>
      </c>
      <c r="AD1188" s="72" t="s">
        <v>746</v>
      </c>
    </row>
    <row r="1189" spans="1:30" ht="51" customHeight="1" x14ac:dyDescent="0.2">
      <c r="A1189" s="70" t="s">
        <v>4554</v>
      </c>
      <c r="B1189" s="64" t="s">
        <v>742</v>
      </c>
      <c r="C1189" s="52" t="s">
        <v>743</v>
      </c>
      <c r="D1189" s="52" t="s">
        <v>3110</v>
      </c>
      <c r="E1189" s="66" t="s">
        <v>75</v>
      </c>
      <c r="F1189" s="71" t="s">
        <v>4555</v>
      </c>
      <c r="G1189" s="71" t="s">
        <v>2016</v>
      </c>
      <c r="H1189" s="68">
        <v>44343</v>
      </c>
      <c r="I1189" s="68">
        <v>44800</v>
      </c>
      <c r="J1189" s="57" t="str">
        <f>IF(Ugovori_OPULJP3[[#This Row],[DATUM ZAVRŠETKA OPERACIJE]]&gt;DATE(2024,12,31),"u provedbi","završen")</f>
        <v>završen</v>
      </c>
      <c r="K1189" s="76" t="s">
        <v>248</v>
      </c>
      <c r="L1189" s="76" t="s">
        <v>248</v>
      </c>
      <c r="M1189" s="82" t="s">
        <v>3093</v>
      </c>
      <c r="N1189" s="58">
        <v>0.15</v>
      </c>
      <c r="O1189" s="59">
        <f>Ugovori_OPULJP3[[#This Row],[Bespovratna sredstva - Ukupno (EU+Nac) HRK
= Ukupna ugovorena vrijednost bespovratnih sredstava]]*Ugovori_OPULJP3[[#This Row],[EU STOPA SUFINANCIRANJA %
EU CO-FINANCING RATE %]]</f>
        <v>1339702.425</v>
      </c>
      <c r="P1189" s="60">
        <f>Ugovori_OPULJP3[[#This Row],[Bespovratna sredstva - EU dio - HRK]]/7.5345</f>
        <v>177809.06828588492</v>
      </c>
      <c r="Q1189" s="59">
        <f>Ugovori_OPULJP3[[#This Row],[Bespovratna sredstva - Ukupno (EU+Nac) HRK
= Ukupna ugovorena vrijednost bespovratnih sredstava]]*Ugovori_OPULJP3[[#This Row],[STOPA NACIONALNOG SUFINANCIRANJA %]]</f>
        <v>236418.07499999998</v>
      </c>
      <c r="R1189" s="60">
        <f>Ugovori_OPULJP3[[#This Row],[Bespovratna sredstva - Nacionalni dio - HRK]]/7.5345</f>
        <v>31378.07087397969</v>
      </c>
      <c r="S1189" s="59">
        <v>1576120.5</v>
      </c>
      <c r="T1189" s="60">
        <f>Ugovori_OPULJP3[[#This Row],[Bespovratna sredstva - Ukupno (EU+Nac) HRK
= Ukupna ugovorena vrijednost bespovratnih sredstava]]/7.5345</f>
        <v>209187.1391598646</v>
      </c>
      <c r="U1189" s="59">
        <v>0</v>
      </c>
      <c r="V1189" s="60">
        <f>Ugovori_OPULJP3[[#This Row],[Javni doprinos korisnika - HRK]]/7.5345</f>
        <v>0</v>
      </c>
      <c r="W1189" s="59">
        <v>0</v>
      </c>
      <c r="X1189" s="60">
        <f>Ugovori_OPULJP3[[#This Row],[Privatni doprinos korisnika - HRK]]/7.5345</f>
        <v>0</v>
      </c>
      <c r="Y1189" s="61">
        <v>1576120.5</v>
      </c>
      <c r="Z1189" s="62">
        <f>Ugovori_OPULJP3[[#This Row],[UKUPNI PRIHVATLJIVI IZDACI
TOTAL ELIGIBLE EXPENDITURE
= Bespovratna sredstva ukupno + doprinos korisnika
= Ukupni prihvatljivi troškovi
= Ukupna ugovorena vrijednost projekta HRK]]/7.5345</f>
        <v>209187.1391598646</v>
      </c>
      <c r="AA1189" s="66" t="s">
        <v>37</v>
      </c>
      <c r="AB1189" s="66" t="s">
        <v>34</v>
      </c>
      <c r="AC1189" s="65" t="s">
        <v>4556</v>
      </c>
      <c r="AD1189" s="72" t="s">
        <v>746</v>
      </c>
    </row>
    <row r="1190" spans="1:30" ht="51" customHeight="1" x14ac:dyDescent="0.2">
      <c r="A1190" s="70" t="s">
        <v>4557</v>
      </c>
      <c r="B1190" s="64" t="s">
        <v>742</v>
      </c>
      <c r="C1190" s="52" t="s">
        <v>743</v>
      </c>
      <c r="D1190" s="52" t="s">
        <v>3110</v>
      </c>
      <c r="E1190" s="66" t="s">
        <v>75</v>
      </c>
      <c r="F1190" s="71" t="s">
        <v>4558</v>
      </c>
      <c r="G1190" s="71" t="s">
        <v>4559</v>
      </c>
      <c r="H1190" s="68">
        <v>44341</v>
      </c>
      <c r="I1190" s="68">
        <v>44829</v>
      </c>
      <c r="J1190" s="57" t="str">
        <f>IF(Ugovori_OPULJP3[[#This Row],[DATUM ZAVRŠETKA OPERACIJE]]&gt;DATE(2024,12,31),"u provedbi","završen")</f>
        <v>završen</v>
      </c>
      <c r="K1190" s="76" t="s">
        <v>248</v>
      </c>
      <c r="L1190" s="76" t="s">
        <v>248</v>
      </c>
      <c r="M1190" s="82" t="s">
        <v>3093</v>
      </c>
      <c r="N1190" s="58">
        <v>0.15</v>
      </c>
      <c r="O1190" s="59">
        <f>Ugovori_OPULJP3[[#This Row],[Bespovratna sredstva - Ukupno (EU+Nac) HRK
= Ukupna ugovorena vrijednost bespovratnih sredstava]]*Ugovori_OPULJP3[[#This Row],[EU STOPA SUFINANCIRANJA %
EU CO-FINANCING RATE %]]</f>
        <v>788281.5</v>
      </c>
      <c r="P1190" s="60">
        <f>Ugovori_OPULJP3[[#This Row],[Bespovratna sredstva - EU dio - HRK]]/7.5345</f>
        <v>104622.93450129405</v>
      </c>
      <c r="Q1190" s="59">
        <f>Ugovori_OPULJP3[[#This Row],[Bespovratna sredstva - Ukupno (EU+Nac) HRK
= Ukupna ugovorena vrijednost bespovratnih sredstava]]*Ugovori_OPULJP3[[#This Row],[STOPA NACIONALNOG SUFINANCIRANJA %]]</f>
        <v>139108.5</v>
      </c>
      <c r="R1190" s="60">
        <f>Ugovori_OPULJP3[[#This Row],[Bespovratna sredstva - Nacionalni dio - HRK]]/7.5345</f>
        <v>18462.870794346007</v>
      </c>
      <c r="S1190" s="59">
        <v>927390</v>
      </c>
      <c r="T1190" s="60">
        <f>Ugovori_OPULJP3[[#This Row],[Bespovratna sredstva - Ukupno (EU+Nac) HRK
= Ukupna ugovorena vrijednost bespovratnih sredstava]]/7.5345</f>
        <v>123085.80529564005</v>
      </c>
      <c r="U1190" s="59">
        <v>0</v>
      </c>
      <c r="V1190" s="60">
        <f>Ugovori_OPULJP3[[#This Row],[Javni doprinos korisnika - HRK]]/7.5345</f>
        <v>0</v>
      </c>
      <c r="W1190" s="59">
        <v>0</v>
      </c>
      <c r="X1190" s="60">
        <f>Ugovori_OPULJP3[[#This Row],[Privatni doprinos korisnika - HRK]]/7.5345</f>
        <v>0</v>
      </c>
      <c r="Y1190" s="61">
        <v>927390</v>
      </c>
      <c r="Z1190" s="62">
        <f>Ugovori_OPULJP3[[#This Row],[UKUPNI PRIHVATLJIVI IZDACI
TOTAL ELIGIBLE EXPENDITURE
= Bespovratna sredstva ukupno + doprinos korisnika
= Ukupni prihvatljivi troškovi
= Ukupna ugovorena vrijednost projekta HRK]]/7.5345</f>
        <v>123085.80529564005</v>
      </c>
      <c r="AA1190" s="66" t="s">
        <v>37</v>
      </c>
      <c r="AB1190" s="66" t="s">
        <v>34</v>
      </c>
      <c r="AC1190" s="65" t="s">
        <v>4560</v>
      </c>
      <c r="AD1190" s="72" t="s">
        <v>746</v>
      </c>
    </row>
    <row r="1191" spans="1:30" ht="89.25" customHeight="1" x14ac:dyDescent="0.2">
      <c r="A1191" s="70" t="s">
        <v>4561</v>
      </c>
      <c r="B1191" s="64" t="s">
        <v>742</v>
      </c>
      <c r="C1191" s="52" t="s">
        <v>743</v>
      </c>
      <c r="D1191" s="52" t="s">
        <v>3110</v>
      </c>
      <c r="E1191" s="66" t="s">
        <v>75</v>
      </c>
      <c r="F1191" s="71" t="s">
        <v>4562</v>
      </c>
      <c r="G1191" s="71" t="s">
        <v>4563</v>
      </c>
      <c r="H1191" s="68">
        <v>44341</v>
      </c>
      <c r="I1191" s="68">
        <v>44849</v>
      </c>
      <c r="J1191" s="57" t="str">
        <f>IF(Ugovori_OPULJP3[[#This Row],[DATUM ZAVRŠETKA OPERACIJE]]&gt;DATE(2024,12,31),"u provedbi","završen")</f>
        <v>završen</v>
      </c>
      <c r="K1191" s="76" t="s">
        <v>248</v>
      </c>
      <c r="L1191" s="76" t="s">
        <v>248</v>
      </c>
      <c r="M1191" s="82" t="s">
        <v>3093</v>
      </c>
      <c r="N1191" s="58">
        <v>0.15</v>
      </c>
      <c r="O1191" s="59">
        <f>Ugovori_OPULJP3[[#This Row],[Bespovratna sredstva - Ukupno (EU+Nac) HRK
= Ukupna ugovorena vrijednost bespovratnih sredstava]]*Ugovori_OPULJP3[[#This Row],[EU STOPA SUFINANCIRANJA %
EU CO-FINANCING RATE %]]</f>
        <v>2367972.5</v>
      </c>
      <c r="P1191" s="60">
        <f>Ugovori_OPULJP3[[#This Row],[Bespovratna sredstva - EU dio - HRK]]/7.5345</f>
        <v>314283.96044860309</v>
      </c>
      <c r="Q1191" s="59">
        <f>Ugovori_OPULJP3[[#This Row],[Bespovratna sredstva - Ukupno (EU+Nac) HRK
= Ukupna ugovorena vrijednost bespovratnih sredstava]]*Ugovori_OPULJP3[[#This Row],[STOPA NACIONALNOG SUFINANCIRANJA %]]</f>
        <v>417877.5</v>
      </c>
      <c r="R1191" s="60">
        <f>Ugovori_OPULJP3[[#This Row],[Bespovratna sredstva - Nacionalni dio - HRK]]/7.5345</f>
        <v>55461.875373282899</v>
      </c>
      <c r="S1191" s="59">
        <v>2785850</v>
      </c>
      <c r="T1191" s="60">
        <f>Ugovori_OPULJP3[[#This Row],[Bespovratna sredstva - Ukupno (EU+Nac) HRK
= Ukupna ugovorena vrijednost bespovratnih sredstava]]/7.5345</f>
        <v>369745.83582188596</v>
      </c>
      <c r="U1191" s="59">
        <v>0</v>
      </c>
      <c r="V1191" s="60">
        <f>Ugovori_OPULJP3[[#This Row],[Javni doprinos korisnika - HRK]]/7.5345</f>
        <v>0</v>
      </c>
      <c r="W1191" s="59">
        <v>0</v>
      </c>
      <c r="X1191" s="60">
        <f>Ugovori_OPULJP3[[#This Row],[Privatni doprinos korisnika - HRK]]/7.5345</f>
        <v>0</v>
      </c>
      <c r="Y1191" s="61">
        <v>2785850</v>
      </c>
      <c r="Z1191" s="62">
        <f>Ugovori_OPULJP3[[#This Row],[UKUPNI PRIHVATLJIVI IZDACI
TOTAL ELIGIBLE EXPENDITURE
= Bespovratna sredstva ukupno + doprinos korisnika
= Ukupni prihvatljivi troškovi
= Ukupna ugovorena vrijednost projekta HRK]]/7.5345</f>
        <v>369745.83582188596</v>
      </c>
      <c r="AA1191" s="66" t="s">
        <v>37</v>
      </c>
      <c r="AB1191" s="66" t="s">
        <v>34</v>
      </c>
      <c r="AC1191" s="65" t="s">
        <v>4564</v>
      </c>
      <c r="AD1191" s="72" t="s">
        <v>746</v>
      </c>
    </row>
    <row r="1192" spans="1:30" ht="51" customHeight="1" x14ac:dyDescent="0.2">
      <c r="A1192" s="70" t="s">
        <v>4565</v>
      </c>
      <c r="B1192" s="64" t="s">
        <v>742</v>
      </c>
      <c r="C1192" s="65" t="s">
        <v>743</v>
      </c>
      <c r="D1192" s="65" t="s">
        <v>4566</v>
      </c>
      <c r="E1192" s="66" t="s">
        <v>75</v>
      </c>
      <c r="F1192" s="71" t="s">
        <v>4567</v>
      </c>
      <c r="G1192" s="71" t="s">
        <v>184</v>
      </c>
      <c r="H1192" s="68">
        <v>44235</v>
      </c>
      <c r="I1192" s="68">
        <v>44600</v>
      </c>
      <c r="J1192" s="57" t="str">
        <f>IF(Ugovori_OPULJP3[[#This Row],[DATUM ZAVRŠETKA OPERACIJE]]&gt;DATE(2024,12,31),"u provedbi","završen")</f>
        <v>završen</v>
      </c>
      <c r="K1192" s="67" t="s">
        <v>4568</v>
      </c>
      <c r="L1192" s="67" t="s">
        <v>185</v>
      </c>
      <c r="M1192" s="58">
        <v>0.85</v>
      </c>
      <c r="N1192" s="58">
        <v>0.15</v>
      </c>
      <c r="O1192" s="59">
        <f>Ugovori_OPULJP3[[#This Row],[Bespovratna sredstva - Ukupno (EU+Nac) HRK
= Ukupna ugovorena vrijednost bespovratnih sredstava]]*Ugovori_OPULJP3[[#This Row],[EU STOPA SUFINANCIRANJA %
EU CO-FINANCING RATE %]]</f>
        <v>417356.79999999999</v>
      </c>
      <c r="P1192" s="60">
        <f>Ugovori_OPULJP3[[#This Row],[Bespovratna sredstva - EU dio - HRK]]/7.5345</f>
        <v>55392.766606941397</v>
      </c>
      <c r="Q1192" s="59">
        <f>Ugovori_OPULJP3[[#This Row],[Bespovratna sredstva - Ukupno (EU+Nac) HRK
= Ukupna ugovorena vrijednost bespovratnih sredstava]]*Ugovori_OPULJP3[[#This Row],[STOPA NACIONALNOG SUFINANCIRANJA %]]</f>
        <v>73651.199999999997</v>
      </c>
      <c r="R1192" s="60">
        <f>Ugovori_OPULJP3[[#This Row],[Bespovratna sredstva - Nacionalni dio - HRK]]/7.5345</f>
        <v>9775.1941071073052</v>
      </c>
      <c r="S1192" s="59">
        <v>491008</v>
      </c>
      <c r="T1192" s="60">
        <f>Ugovori_OPULJP3[[#This Row],[Bespovratna sredstva - Ukupno (EU+Nac) HRK
= Ukupna ugovorena vrijednost bespovratnih sredstava]]/7.5345</f>
        <v>65167.960714048706</v>
      </c>
      <c r="U1192" s="59">
        <v>0</v>
      </c>
      <c r="V1192" s="60">
        <f>Ugovori_OPULJP3[[#This Row],[Javni doprinos korisnika - HRK]]/7.5345</f>
        <v>0</v>
      </c>
      <c r="W1192" s="59">
        <v>0</v>
      </c>
      <c r="X1192" s="60">
        <f>Ugovori_OPULJP3[[#This Row],[Privatni doprinos korisnika - HRK]]/7.5345</f>
        <v>0</v>
      </c>
      <c r="Y1192" s="61">
        <v>491008</v>
      </c>
      <c r="Z1192" s="62">
        <f>Ugovori_OPULJP3[[#This Row],[UKUPNI PRIHVATLJIVI IZDACI
TOTAL ELIGIBLE EXPENDITURE
= Bespovratna sredstva ukupno + doprinos korisnika
= Ukupni prihvatljivi troškovi
= Ukupna ugovorena vrijednost projekta HRK]]/7.5345</f>
        <v>65167.960714048706</v>
      </c>
      <c r="AA1192" s="66" t="s">
        <v>751</v>
      </c>
      <c r="AB1192" s="66" t="s">
        <v>752</v>
      </c>
      <c r="AC1192" s="65" t="s">
        <v>4569</v>
      </c>
      <c r="AD1192" s="65" t="s">
        <v>746</v>
      </c>
    </row>
    <row r="1193" spans="1:30" ht="102" customHeight="1" x14ac:dyDescent="0.2">
      <c r="A1193" s="70" t="s">
        <v>4570</v>
      </c>
      <c r="B1193" s="64" t="s">
        <v>742</v>
      </c>
      <c r="C1193" s="65" t="s">
        <v>743</v>
      </c>
      <c r="D1193" s="65" t="s">
        <v>4566</v>
      </c>
      <c r="E1193" s="66" t="s">
        <v>75</v>
      </c>
      <c r="F1193" s="71" t="s">
        <v>4571</v>
      </c>
      <c r="G1193" s="71" t="s">
        <v>4572</v>
      </c>
      <c r="H1193" s="68">
        <v>44237</v>
      </c>
      <c r="I1193" s="68">
        <v>44602</v>
      </c>
      <c r="J1193" s="57" t="str">
        <f>IF(Ugovori_OPULJP3[[#This Row],[DATUM ZAVRŠETKA OPERACIJE]]&gt;DATE(2024,12,31),"u provedbi","završen")</f>
        <v>završen</v>
      </c>
      <c r="K1193" s="67" t="s">
        <v>4568</v>
      </c>
      <c r="L1193" s="67" t="s">
        <v>36</v>
      </c>
      <c r="M1193" s="58">
        <v>0.85</v>
      </c>
      <c r="N1193" s="58">
        <v>0.15</v>
      </c>
      <c r="O1193" s="59">
        <f>Ugovori_OPULJP3[[#This Row],[Bespovratna sredstva - Ukupno (EU+Nac) HRK
= Ukupna ugovorena vrijednost bespovratnih sredstava]]*Ugovori_OPULJP3[[#This Row],[EU STOPA SUFINANCIRANJA %
EU CO-FINANCING RATE %]]</f>
        <v>424282.6</v>
      </c>
      <c r="P1193" s="60">
        <f>Ugovori_OPULJP3[[#This Row],[Bespovratna sredstva - EU dio - HRK]]/7.5345</f>
        <v>56311.978233459413</v>
      </c>
      <c r="Q1193" s="59">
        <f>Ugovori_OPULJP3[[#This Row],[Bespovratna sredstva - Ukupno (EU+Nac) HRK
= Ukupna ugovorena vrijednost bespovratnih sredstava]]*Ugovori_OPULJP3[[#This Row],[STOPA NACIONALNOG SUFINANCIRANJA %]]</f>
        <v>74873.399999999994</v>
      </c>
      <c r="R1193" s="60">
        <f>Ugovori_OPULJP3[[#This Row],[Bespovratna sredstva - Nacionalni dio - HRK]]/7.5345</f>
        <v>9937.4079235516601</v>
      </c>
      <c r="S1193" s="59">
        <v>499156</v>
      </c>
      <c r="T1193" s="60">
        <f>Ugovori_OPULJP3[[#This Row],[Bespovratna sredstva - Ukupno (EU+Nac) HRK
= Ukupna ugovorena vrijednost bespovratnih sredstava]]/7.5345</f>
        <v>66249.386157011075</v>
      </c>
      <c r="U1193" s="59">
        <v>0</v>
      </c>
      <c r="V1193" s="60">
        <f>Ugovori_OPULJP3[[#This Row],[Javni doprinos korisnika - HRK]]/7.5345</f>
        <v>0</v>
      </c>
      <c r="W1193" s="59">
        <v>0</v>
      </c>
      <c r="X1193" s="60">
        <f>Ugovori_OPULJP3[[#This Row],[Privatni doprinos korisnika - HRK]]/7.5345</f>
        <v>0</v>
      </c>
      <c r="Y1193" s="61">
        <v>499156</v>
      </c>
      <c r="Z1193" s="62">
        <f>Ugovori_OPULJP3[[#This Row],[UKUPNI PRIHVATLJIVI IZDACI
TOTAL ELIGIBLE EXPENDITURE
= Bespovratna sredstva ukupno + doprinos korisnika
= Ukupni prihvatljivi troškovi
= Ukupna ugovorena vrijednost projekta HRK]]/7.5345</f>
        <v>66249.386157011075</v>
      </c>
      <c r="AA1193" s="66" t="s">
        <v>751</v>
      </c>
      <c r="AB1193" s="66" t="s">
        <v>752</v>
      </c>
      <c r="AC1193" s="65" t="s">
        <v>4573</v>
      </c>
      <c r="AD1193" s="65" t="s">
        <v>746</v>
      </c>
    </row>
    <row r="1194" spans="1:30" ht="102" customHeight="1" x14ac:dyDescent="0.2">
      <c r="A1194" s="70" t="s">
        <v>4574</v>
      </c>
      <c r="B1194" s="64" t="s">
        <v>742</v>
      </c>
      <c r="C1194" s="65" t="s">
        <v>743</v>
      </c>
      <c r="D1194" s="65" t="s">
        <v>4566</v>
      </c>
      <c r="E1194" s="66" t="s">
        <v>75</v>
      </c>
      <c r="F1194" s="71" t="s">
        <v>4575</v>
      </c>
      <c r="G1194" s="71" t="s">
        <v>4576</v>
      </c>
      <c r="H1194" s="68">
        <v>44230</v>
      </c>
      <c r="I1194" s="68">
        <v>44595</v>
      </c>
      <c r="J1194" s="57" t="str">
        <f>IF(Ugovori_OPULJP3[[#This Row],[DATUM ZAVRŠETKA OPERACIJE]]&gt;DATE(2024,12,31),"u provedbi","završen")</f>
        <v>završen</v>
      </c>
      <c r="K1194" s="67" t="s">
        <v>35</v>
      </c>
      <c r="L1194" s="67" t="s">
        <v>36</v>
      </c>
      <c r="M1194" s="58">
        <v>0.85</v>
      </c>
      <c r="N1194" s="58">
        <v>0.15</v>
      </c>
      <c r="O1194" s="59">
        <f>Ugovori_OPULJP3[[#This Row],[Bespovratna sredstva - Ukupno (EU+Nac) HRK
= Ukupna ugovorena vrijednost bespovratnih sredstava]]*Ugovori_OPULJP3[[#This Row],[EU STOPA SUFINANCIRANJA %
EU CO-FINANCING RATE %]]</f>
        <v>271320</v>
      </c>
      <c r="P1194" s="60">
        <f>Ugovori_OPULJP3[[#This Row],[Bespovratna sredstva - EU dio - HRK]]/7.5345</f>
        <v>36010.352379056341</v>
      </c>
      <c r="Q1194" s="59">
        <f>Ugovori_OPULJP3[[#This Row],[Bespovratna sredstva - Ukupno (EU+Nac) HRK
= Ukupna ugovorena vrijednost bespovratnih sredstava]]*Ugovori_OPULJP3[[#This Row],[STOPA NACIONALNOG SUFINANCIRANJA %]]</f>
        <v>47880</v>
      </c>
      <c r="R1194" s="60">
        <f>Ugovori_OPULJP3[[#This Row],[Bespovratna sredstva - Nacionalni dio - HRK]]/7.5345</f>
        <v>6354.7680668922949</v>
      </c>
      <c r="S1194" s="59">
        <v>319200</v>
      </c>
      <c r="T1194" s="60">
        <f>Ugovori_OPULJP3[[#This Row],[Bespovratna sredstva - Ukupno (EU+Nac) HRK
= Ukupna ugovorena vrijednost bespovratnih sredstava]]/7.5345</f>
        <v>42365.120445948633</v>
      </c>
      <c r="U1194" s="59">
        <v>0</v>
      </c>
      <c r="V1194" s="60">
        <f>Ugovori_OPULJP3[[#This Row],[Javni doprinos korisnika - HRK]]/7.5345</f>
        <v>0</v>
      </c>
      <c r="W1194" s="59">
        <v>0</v>
      </c>
      <c r="X1194" s="60">
        <f>Ugovori_OPULJP3[[#This Row],[Privatni doprinos korisnika - HRK]]/7.5345</f>
        <v>0</v>
      </c>
      <c r="Y1194" s="61">
        <v>319200</v>
      </c>
      <c r="Z1194" s="62">
        <f>Ugovori_OPULJP3[[#This Row],[UKUPNI PRIHVATLJIVI IZDACI
TOTAL ELIGIBLE EXPENDITURE
= Bespovratna sredstva ukupno + doprinos korisnika
= Ukupni prihvatljivi troškovi
= Ukupna ugovorena vrijednost projekta HRK]]/7.5345</f>
        <v>42365.120445948633</v>
      </c>
      <c r="AA1194" s="66" t="s">
        <v>751</v>
      </c>
      <c r="AB1194" s="66" t="s">
        <v>752</v>
      </c>
      <c r="AC1194" s="65" t="s">
        <v>4577</v>
      </c>
      <c r="AD1194" s="65" t="s">
        <v>746</v>
      </c>
    </row>
    <row r="1195" spans="1:30" ht="38.25" customHeight="1" x14ac:dyDescent="0.2">
      <c r="A1195" s="70" t="s">
        <v>4578</v>
      </c>
      <c r="B1195" s="64" t="s">
        <v>742</v>
      </c>
      <c r="C1195" s="65" t="s">
        <v>743</v>
      </c>
      <c r="D1195" s="65" t="s">
        <v>4566</v>
      </c>
      <c r="E1195" s="66" t="s">
        <v>75</v>
      </c>
      <c r="F1195" s="71" t="s">
        <v>4579</v>
      </c>
      <c r="G1195" s="71" t="s">
        <v>4580</v>
      </c>
      <c r="H1195" s="68">
        <v>44242</v>
      </c>
      <c r="I1195" s="68">
        <v>44607</v>
      </c>
      <c r="J1195" s="57" t="str">
        <f>IF(Ugovori_OPULJP3[[#This Row],[DATUM ZAVRŠETKA OPERACIJE]]&gt;DATE(2024,12,31),"u provedbi","završen")</f>
        <v>završen</v>
      </c>
      <c r="K1195" s="67" t="s">
        <v>4581</v>
      </c>
      <c r="L1195" s="55" t="s">
        <v>154</v>
      </c>
      <c r="M1195" s="58">
        <v>0.85</v>
      </c>
      <c r="N1195" s="58">
        <v>0.15</v>
      </c>
      <c r="O1195" s="59">
        <f>Ugovori_OPULJP3[[#This Row],[Bespovratna sredstva - Ukupno (EU+Nac) HRK
= Ukupna ugovorena vrijednost bespovratnih sredstava]]*Ugovori_OPULJP3[[#This Row],[EU STOPA SUFINANCIRANJA %
EU CO-FINANCING RATE %]]</f>
        <v>410505.6385</v>
      </c>
      <c r="P1195" s="60">
        <f>Ugovori_OPULJP3[[#This Row],[Bespovratna sredstva - EU dio - HRK]]/7.5345</f>
        <v>54483.461211759241</v>
      </c>
      <c r="Q1195" s="59">
        <f>Ugovori_OPULJP3[[#This Row],[Bespovratna sredstva - Ukupno (EU+Nac) HRK
= Ukupna ugovorena vrijednost bespovratnih sredstava]]*Ugovori_OPULJP3[[#This Row],[STOPA NACIONALNOG SUFINANCIRANJA %]]</f>
        <v>72442.171499999997</v>
      </c>
      <c r="R1195" s="60">
        <f>Ugovori_OPULJP3[[#This Row],[Bespovratna sredstva - Nacionalni dio - HRK]]/7.5345</f>
        <v>9614.7284491339833</v>
      </c>
      <c r="S1195" s="59">
        <v>482947.81</v>
      </c>
      <c r="T1195" s="60">
        <f>Ugovori_OPULJP3[[#This Row],[Bespovratna sredstva - Ukupno (EU+Nac) HRK
= Ukupna ugovorena vrijednost bespovratnih sredstava]]/7.5345</f>
        <v>64098.189660893222</v>
      </c>
      <c r="U1195" s="59">
        <v>0</v>
      </c>
      <c r="V1195" s="60">
        <f>Ugovori_OPULJP3[[#This Row],[Javni doprinos korisnika - HRK]]/7.5345</f>
        <v>0</v>
      </c>
      <c r="W1195" s="59">
        <v>0</v>
      </c>
      <c r="X1195" s="60">
        <f>Ugovori_OPULJP3[[#This Row],[Privatni doprinos korisnika - HRK]]/7.5345</f>
        <v>0</v>
      </c>
      <c r="Y1195" s="61">
        <v>482947.81</v>
      </c>
      <c r="Z1195" s="62">
        <f>Ugovori_OPULJP3[[#This Row],[UKUPNI PRIHVATLJIVI IZDACI
TOTAL ELIGIBLE EXPENDITURE
= Bespovratna sredstva ukupno + doprinos korisnika
= Ukupni prihvatljivi troškovi
= Ukupna ugovorena vrijednost projekta HRK]]/7.5345</f>
        <v>64098.189660893222</v>
      </c>
      <c r="AA1195" s="66" t="s">
        <v>751</v>
      </c>
      <c r="AB1195" s="66" t="s">
        <v>752</v>
      </c>
      <c r="AC1195" s="65" t="s">
        <v>4582</v>
      </c>
      <c r="AD1195" s="65" t="s">
        <v>746</v>
      </c>
    </row>
    <row r="1196" spans="1:30" ht="51" customHeight="1" x14ac:dyDescent="0.2">
      <c r="A1196" s="70" t="s">
        <v>4583</v>
      </c>
      <c r="B1196" s="64" t="s">
        <v>742</v>
      </c>
      <c r="C1196" s="65" t="s">
        <v>743</v>
      </c>
      <c r="D1196" s="65" t="s">
        <v>4566</v>
      </c>
      <c r="E1196" s="66" t="s">
        <v>75</v>
      </c>
      <c r="F1196" s="71" t="s">
        <v>4584</v>
      </c>
      <c r="G1196" s="71" t="s">
        <v>193</v>
      </c>
      <c r="H1196" s="68">
        <v>44249</v>
      </c>
      <c r="I1196" s="68">
        <v>44614</v>
      </c>
      <c r="J1196" s="57" t="str">
        <f>IF(Ugovori_OPULJP3[[#This Row],[DATUM ZAVRŠETKA OPERACIJE]]&gt;DATE(2024,12,31),"u provedbi","završen")</f>
        <v>završen</v>
      </c>
      <c r="K1196" s="67" t="s">
        <v>194</v>
      </c>
      <c r="L1196" s="55" t="s">
        <v>83</v>
      </c>
      <c r="M1196" s="58">
        <v>0.85</v>
      </c>
      <c r="N1196" s="58">
        <v>0.15</v>
      </c>
      <c r="O1196" s="59">
        <f>Ugovori_OPULJP3[[#This Row],[Bespovratna sredstva - Ukupno (EU+Nac) HRK
= Ukupna ugovorena vrijednost bespovratnih sredstava]]*Ugovori_OPULJP3[[#This Row],[EU STOPA SUFINANCIRANJA %
EU CO-FINANCING RATE %]]</f>
        <v>424987.07999999996</v>
      </c>
      <c r="P1196" s="60">
        <f>Ugovori_OPULJP3[[#This Row],[Bespovratna sredstva - EU dio - HRK]]/7.5345</f>
        <v>56405.478797531345</v>
      </c>
      <c r="Q1196" s="59">
        <f>Ugovori_OPULJP3[[#This Row],[Bespovratna sredstva - Ukupno (EU+Nac) HRK
= Ukupna ugovorena vrijednost bespovratnih sredstava]]*Ugovori_OPULJP3[[#This Row],[STOPA NACIONALNOG SUFINANCIRANJA %]]</f>
        <v>74997.72</v>
      </c>
      <c r="R1196" s="60">
        <f>Ugovori_OPULJP3[[#This Row],[Bespovratna sredstva - Nacionalni dio - HRK]]/7.5345</f>
        <v>9953.9080230937689</v>
      </c>
      <c r="S1196" s="59">
        <v>499984.8</v>
      </c>
      <c r="T1196" s="60">
        <f>Ugovori_OPULJP3[[#This Row],[Bespovratna sredstva - Ukupno (EU+Nac) HRK
= Ukupna ugovorena vrijednost bespovratnih sredstava]]/7.5345</f>
        <v>66359.386820625121</v>
      </c>
      <c r="U1196" s="59">
        <v>0</v>
      </c>
      <c r="V1196" s="60">
        <f>Ugovori_OPULJP3[[#This Row],[Javni doprinos korisnika - HRK]]/7.5345</f>
        <v>0</v>
      </c>
      <c r="W1196" s="59">
        <v>0</v>
      </c>
      <c r="X1196" s="60">
        <f>Ugovori_OPULJP3[[#This Row],[Privatni doprinos korisnika - HRK]]/7.5345</f>
        <v>0</v>
      </c>
      <c r="Y1196" s="61">
        <v>499984.8</v>
      </c>
      <c r="Z1196" s="62">
        <f>Ugovori_OPULJP3[[#This Row],[UKUPNI PRIHVATLJIVI IZDACI
TOTAL ELIGIBLE EXPENDITURE
= Bespovratna sredstva ukupno + doprinos korisnika
= Ukupni prihvatljivi troškovi
= Ukupna ugovorena vrijednost projekta HRK]]/7.5345</f>
        <v>66359.386820625121</v>
      </c>
      <c r="AA1196" s="66" t="s">
        <v>751</v>
      </c>
      <c r="AB1196" s="66" t="s">
        <v>752</v>
      </c>
      <c r="AC1196" s="65" t="s">
        <v>4585</v>
      </c>
      <c r="AD1196" s="65" t="s">
        <v>746</v>
      </c>
    </row>
    <row r="1197" spans="1:30" ht="51" customHeight="1" x14ac:dyDescent="0.2">
      <c r="A1197" s="70" t="s">
        <v>4586</v>
      </c>
      <c r="B1197" s="64" t="s">
        <v>742</v>
      </c>
      <c r="C1197" s="65" t="s">
        <v>743</v>
      </c>
      <c r="D1197" s="65" t="s">
        <v>4566</v>
      </c>
      <c r="E1197" s="66" t="s">
        <v>75</v>
      </c>
      <c r="F1197" s="71" t="s">
        <v>4587</v>
      </c>
      <c r="G1197" s="71" t="s">
        <v>4588</v>
      </c>
      <c r="H1197" s="68">
        <v>44232</v>
      </c>
      <c r="I1197" s="68">
        <v>44535</v>
      </c>
      <c r="J1197" s="57" t="str">
        <f>IF(Ugovori_OPULJP3[[#This Row],[DATUM ZAVRŠETKA OPERACIJE]]&gt;DATE(2024,12,31),"u provedbi","završen")</f>
        <v>završen</v>
      </c>
      <c r="K1197" s="67" t="s">
        <v>4589</v>
      </c>
      <c r="L1197" s="67" t="s">
        <v>129</v>
      </c>
      <c r="M1197" s="58">
        <v>0.85</v>
      </c>
      <c r="N1197" s="58">
        <v>0.15</v>
      </c>
      <c r="O1197" s="59">
        <f>Ugovori_OPULJP3[[#This Row],[Bespovratna sredstva - Ukupno (EU+Nac) HRK
= Ukupna ugovorena vrijednost bespovratnih sredstava]]*Ugovori_OPULJP3[[#This Row],[EU STOPA SUFINANCIRANJA %
EU CO-FINANCING RATE %]]</f>
        <v>324937.26049999997</v>
      </c>
      <c r="P1197" s="60">
        <f>Ugovori_OPULJP3[[#This Row],[Bespovratna sredstva - EU dio - HRK]]/7.5345</f>
        <v>43126.58577211493</v>
      </c>
      <c r="Q1197" s="59">
        <f>Ugovori_OPULJP3[[#This Row],[Bespovratna sredstva - Ukupno (EU+Nac) HRK
= Ukupna ugovorena vrijednost bespovratnih sredstava]]*Ugovori_OPULJP3[[#This Row],[STOPA NACIONALNOG SUFINANCIRANJA %]]</f>
        <v>57341.869500000001</v>
      </c>
      <c r="R1197" s="60">
        <f>Ugovori_OPULJP3[[#This Row],[Bespovratna sredstva - Nacionalni dio - HRK]]/7.5345</f>
        <v>7610.5739597849888</v>
      </c>
      <c r="S1197" s="59">
        <v>382279.13</v>
      </c>
      <c r="T1197" s="60">
        <f>Ugovori_OPULJP3[[#This Row],[Bespovratna sredstva - Ukupno (EU+Nac) HRK
= Ukupna ugovorena vrijednost bespovratnih sredstava]]/7.5345</f>
        <v>50737.159731899927</v>
      </c>
      <c r="U1197" s="59">
        <v>0</v>
      </c>
      <c r="V1197" s="60">
        <f>Ugovori_OPULJP3[[#This Row],[Javni doprinos korisnika - HRK]]/7.5345</f>
        <v>0</v>
      </c>
      <c r="W1197" s="59">
        <v>0</v>
      </c>
      <c r="X1197" s="60">
        <f>Ugovori_OPULJP3[[#This Row],[Privatni doprinos korisnika - HRK]]/7.5345</f>
        <v>0</v>
      </c>
      <c r="Y1197" s="61">
        <v>382279.13</v>
      </c>
      <c r="Z1197" s="62">
        <f>Ugovori_OPULJP3[[#This Row],[UKUPNI PRIHVATLJIVI IZDACI
TOTAL ELIGIBLE EXPENDITURE
= Bespovratna sredstva ukupno + doprinos korisnika
= Ukupni prihvatljivi troškovi
= Ukupna ugovorena vrijednost projekta HRK]]/7.5345</f>
        <v>50737.159731899927</v>
      </c>
      <c r="AA1197" s="66" t="s">
        <v>751</v>
      </c>
      <c r="AB1197" s="66" t="s">
        <v>752</v>
      </c>
      <c r="AC1197" s="65" t="s">
        <v>4590</v>
      </c>
      <c r="AD1197" s="65" t="s">
        <v>746</v>
      </c>
    </row>
    <row r="1198" spans="1:30" ht="51" customHeight="1" x14ac:dyDescent="0.2">
      <c r="A1198" s="70" t="s">
        <v>4591</v>
      </c>
      <c r="B1198" s="64" t="s">
        <v>742</v>
      </c>
      <c r="C1198" s="65" t="s">
        <v>743</v>
      </c>
      <c r="D1198" s="65" t="s">
        <v>4566</v>
      </c>
      <c r="E1198" s="66" t="s">
        <v>75</v>
      </c>
      <c r="F1198" s="71" t="s">
        <v>4592</v>
      </c>
      <c r="G1198" s="71" t="s">
        <v>4593</v>
      </c>
      <c r="H1198" s="68">
        <v>44230</v>
      </c>
      <c r="I1198" s="68">
        <v>44595</v>
      </c>
      <c r="J1198" s="57" t="str">
        <f>IF(Ugovori_OPULJP3[[#This Row],[DATUM ZAVRŠETKA OPERACIJE]]&gt;DATE(2024,12,31),"u provedbi","završen")</f>
        <v>završen</v>
      </c>
      <c r="K1198" s="67" t="s">
        <v>35</v>
      </c>
      <c r="L1198" s="67" t="s">
        <v>36</v>
      </c>
      <c r="M1198" s="58">
        <v>0.85</v>
      </c>
      <c r="N1198" s="58">
        <v>0.15</v>
      </c>
      <c r="O1198" s="59">
        <f>Ugovori_OPULJP3[[#This Row],[Bespovratna sredstva - Ukupno (EU+Nac) HRK
= Ukupna ugovorena vrijednost bespovratnih sredstava]]*Ugovori_OPULJP3[[#This Row],[EU STOPA SUFINANCIRANJA %
EU CO-FINANCING RATE %]]</f>
        <v>393271.2</v>
      </c>
      <c r="P1198" s="60">
        <f>Ugovori_OPULJP3[[#This Row],[Bespovratna sredstva - EU dio - HRK]]/7.5345</f>
        <v>52196.058132590086</v>
      </c>
      <c r="Q1198" s="59">
        <f>Ugovori_OPULJP3[[#This Row],[Bespovratna sredstva - Ukupno (EU+Nac) HRK
= Ukupna ugovorena vrijednost bespovratnih sredstava]]*Ugovori_OPULJP3[[#This Row],[STOPA NACIONALNOG SUFINANCIRANJA %]]</f>
        <v>69400.800000000003</v>
      </c>
      <c r="R1198" s="60">
        <f>Ugovori_OPULJP3[[#This Row],[Bespovratna sredstva - Nacionalni dio - HRK]]/7.5345</f>
        <v>9211.0690822217803</v>
      </c>
      <c r="S1198" s="59">
        <v>462672</v>
      </c>
      <c r="T1198" s="60">
        <f>Ugovori_OPULJP3[[#This Row],[Bespovratna sredstva - Ukupno (EU+Nac) HRK
= Ukupna ugovorena vrijednost bespovratnih sredstava]]/7.5345</f>
        <v>61407.127214811859</v>
      </c>
      <c r="U1198" s="59">
        <v>0</v>
      </c>
      <c r="V1198" s="60">
        <f>Ugovori_OPULJP3[[#This Row],[Javni doprinos korisnika - HRK]]/7.5345</f>
        <v>0</v>
      </c>
      <c r="W1198" s="59">
        <v>0</v>
      </c>
      <c r="X1198" s="60">
        <f>Ugovori_OPULJP3[[#This Row],[Privatni doprinos korisnika - HRK]]/7.5345</f>
        <v>0</v>
      </c>
      <c r="Y1198" s="61">
        <v>462672</v>
      </c>
      <c r="Z1198" s="62">
        <f>Ugovori_OPULJP3[[#This Row],[UKUPNI PRIHVATLJIVI IZDACI
TOTAL ELIGIBLE EXPENDITURE
= Bespovratna sredstva ukupno + doprinos korisnika
= Ukupni prihvatljivi troškovi
= Ukupna ugovorena vrijednost projekta HRK]]/7.5345</f>
        <v>61407.127214811859</v>
      </c>
      <c r="AA1198" s="66" t="s">
        <v>751</v>
      </c>
      <c r="AB1198" s="66" t="s">
        <v>752</v>
      </c>
      <c r="AC1198" s="65" t="s">
        <v>4594</v>
      </c>
      <c r="AD1198" s="65" t="s">
        <v>746</v>
      </c>
    </row>
    <row r="1199" spans="1:30" ht="51" customHeight="1" x14ac:dyDescent="0.2">
      <c r="A1199" s="70" t="s">
        <v>4595</v>
      </c>
      <c r="B1199" s="64" t="s">
        <v>742</v>
      </c>
      <c r="C1199" s="65" t="s">
        <v>743</v>
      </c>
      <c r="D1199" s="65" t="s">
        <v>4566</v>
      </c>
      <c r="E1199" s="66" t="s">
        <v>75</v>
      </c>
      <c r="F1199" s="71" t="s">
        <v>4596</v>
      </c>
      <c r="G1199" s="71" t="s">
        <v>4597</v>
      </c>
      <c r="H1199" s="68">
        <v>44230</v>
      </c>
      <c r="I1199" s="68">
        <v>44595</v>
      </c>
      <c r="J1199" s="57" t="str">
        <f>IF(Ugovori_OPULJP3[[#This Row],[DATUM ZAVRŠETKA OPERACIJE]]&gt;DATE(2024,12,31),"u provedbi","završen")</f>
        <v>završen</v>
      </c>
      <c r="K1199" s="67" t="s">
        <v>35</v>
      </c>
      <c r="L1199" s="67" t="s">
        <v>36</v>
      </c>
      <c r="M1199" s="58">
        <v>0.85</v>
      </c>
      <c r="N1199" s="58">
        <v>0.15</v>
      </c>
      <c r="O1199" s="59">
        <f>Ugovori_OPULJP3[[#This Row],[Bespovratna sredstva - Ukupno (EU+Nac) HRK
= Ukupna ugovorena vrijednost bespovratnih sredstava]]*Ugovori_OPULJP3[[#This Row],[EU STOPA SUFINANCIRANJA %
EU CO-FINANCING RATE %]]</f>
        <v>407932</v>
      </c>
      <c r="P1199" s="60">
        <f>Ugovori_OPULJP3[[#This Row],[Bespovratna sredstva - EU dio - HRK]]/7.5345</f>
        <v>54141.880682195231</v>
      </c>
      <c r="Q1199" s="59">
        <f>Ugovori_OPULJP3[[#This Row],[Bespovratna sredstva - Ukupno (EU+Nac) HRK
= Ukupna ugovorena vrijednost bespovratnih sredstava]]*Ugovori_OPULJP3[[#This Row],[STOPA NACIONALNOG SUFINANCIRANJA %]]</f>
        <v>71988</v>
      </c>
      <c r="R1199" s="60">
        <f>Ugovori_OPULJP3[[#This Row],[Bespovratna sredstva - Nacionalni dio - HRK]]/7.5345</f>
        <v>9554.449532152099</v>
      </c>
      <c r="S1199" s="59">
        <v>479920</v>
      </c>
      <c r="T1199" s="60">
        <f>Ugovori_OPULJP3[[#This Row],[Bespovratna sredstva - Ukupno (EU+Nac) HRK
= Ukupna ugovorena vrijednost bespovratnih sredstava]]/7.5345</f>
        <v>63696.330214347334</v>
      </c>
      <c r="U1199" s="59">
        <v>0</v>
      </c>
      <c r="V1199" s="60">
        <f>Ugovori_OPULJP3[[#This Row],[Javni doprinos korisnika - HRK]]/7.5345</f>
        <v>0</v>
      </c>
      <c r="W1199" s="59">
        <v>0</v>
      </c>
      <c r="X1199" s="60">
        <f>Ugovori_OPULJP3[[#This Row],[Privatni doprinos korisnika - HRK]]/7.5345</f>
        <v>0</v>
      </c>
      <c r="Y1199" s="61">
        <v>479920</v>
      </c>
      <c r="Z1199" s="62">
        <f>Ugovori_OPULJP3[[#This Row],[UKUPNI PRIHVATLJIVI IZDACI
TOTAL ELIGIBLE EXPENDITURE
= Bespovratna sredstva ukupno + doprinos korisnika
= Ukupni prihvatljivi troškovi
= Ukupna ugovorena vrijednost projekta HRK]]/7.5345</f>
        <v>63696.330214347334</v>
      </c>
      <c r="AA1199" s="66" t="s">
        <v>751</v>
      </c>
      <c r="AB1199" s="66" t="s">
        <v>752</v>
      </c>
      <c r="AC1199" s="65" t="s">
        <v>4598</v>
      </c>
      <c r="AD1199" s="65" t="s">
        <v>746</v>
      </c>
    </row>
    <row r="1200" spans="1:30" ht="102" customHeight="1" x14ac:dyDescent="0.2">
      <c r="A1200" s="70" t="s">
        <v>4599</v>
      </c>
      <c r="B1200" s="64" t="s">
        <v>742</v>
      </c>
      <c r="C1200" s="65" t="s">
        <v>743</v>
      </c>
      <c r="D1200" s="65" t="s">
        <v>4566</v>
      </c>
      <c r="E1200" s="66" t="s">
        <v>75</v>
      </c>
      <c r="F1200" s="71" t="s">
        <v>4600</v>
      </c>
      <c r="G1200" s="54" t="s">
        <v>3152</v>
      </c>
      <c r="H1200" s="68">
        <v>44249</v>
      </c>
      <c r="I1200" s="68">
        <v>44614</v>
      </c>
      <c r="J1200" s="57" t="str">
        <f>IF(Ugovori_OPULJP3[[#This Row],[DATUM ZAVRŠETKA OPERACIJE]]&gt;DATE(2024,12,31),"u provedbi","završen")</f>
        <v>završen</v>
      </c>
      <c r="K1200" s="67" t="s">
        <v>83</v>
      </c>
      <c r="L1200" s="67" t="s">
        <v>83</v>
      </c>
      <c r="M1200" s="58">
        <v>0.85</v>
      </c>
      <c r="N1200" s="58">
        <v>0.15</v>
      </c>
      <c r="O1200" s="59">
        <f>Ugovori_OPULJP3[[#This Row],[Bespovratna sredstva - Ukupno (EU+Nac) HRK
= Ukupna ugovorena vrijednost bespovratnih sredstava]]*Ugovori_OPULJP3[[#This Row],[EU STOPA SUFINANCIRANJA %
EU CO-FINANCING RATE %]]</f>
        <v>418879.97449999995</v>
      </c>
      <c r="P1200" s="60">
        <f>Ugovori_OPULJP3[[#This Row],[Bespovratna sredstva - EU dio - HRK]]/7.5345</f>
        <v>55594.926604286935</v>
      </c>
      <c r="Q1200" s="59">
        <f>Ugovori_OPULJP3[[#This Row],[Bespovratna sredstva - Ukupno (EU+Nac) HRK
= Ukupna ugovorena vrijednost bespovratnih sredstava]]*Ugovori_OPULJP3[[#This Row],[STOPA NACIONALNOG SUFINANCIRANJA %]]</f>
        <v>73919.99549999999</v>
      </c>
      <c r="R1200" s="60">
        <f>Ugovori_OPULJP3[[#This Row],[Bespovratna sredstva - Nacionalni dio - HRK]]/7.5345</f>
        <v>9810.8694007565173</v>
      </c>
      <c r="S1200" s="59">
        <v>492799.97</v>
      </c>
      <c r="T1200" s="60">
        <f>Ugovori_OPULJP3[[#This Row],[Bespovratna sredstva - Ukupno (EU+Nac) HRK
= Ukupna ugovorena vrijednost bespovratnih sredstava]]/7.5345</f>
        <v>65405.796005043456</v>
      </c>
      <c r="U1200" s="59">
        <v>0</v>
      </c>
      <c r="V1200" s="60">
        <f>Ugovori_OPULJP3[[#This Row],[Javni doprinos korisnika - HRK]]/7.5345</f>
        <v>0</v>
      </c>
      <c r="W1200" s="59">
        <v>0</v>
      </c>
      <c r="X1200" s="60">
        <f>Ugovori_OPULJP3[[#This Row],[Privatni doprinos korisnika - HRK]]/7.5345</f>
        <v>0</v>
      </c>
      <c r="Y1200" s="61">
        <v>492799.97</v>
      </c>
      <c r="Z1200" s="62">
        <f>Ugovori_OPULJP3[[#This Row],[UKUPNI PRIHVATLJIVI IZDACI
TOTAL ELIGIBLE EXPENDITURE
= Bespovratna sredstva ukupno + doprinos korisnika
= Ukupni prihvatljivi troškovi
= Ukupna ugovorena vrijednost projekta HRK]]/7.5345</f>
        <v>65405.796005043456</v>
      </c>
      <c r="AA1200" s="66" t="s">
        <v>751</v>
      </c>
      <c r="AB1200" s="66" t="s">
        <v>752</v>
      </c>
      <c r="AC1200" s="65" t="s">
        <v>4601</v>
      </c>
      <c r="AD1200" s="65" t="s">
        <v>746</v>
      </c>
    </row>
    <row r="1201" spans="1:30" ht="51" customHeight="1" x14ac:dyDescent="0.2">
      <c r="A1201" s="70" t="s">
        <v>4602</v>
      </c>
      <c r="B1201" s="64" t="s">
        <v>742</v>
      </c>
      <c r="C1201" s="65" t="s">
        <v>743</v>
      </c>
      <c r="D1201" s="65" t="s">
        <v>4566</v>
      </c>
      <c r="E1201" s="66" t="s">
        <v>75</v>
      </c>
      <c r="F1201" s="71" t="s">
        <v>4603</v>
      </c>
      <c r="G1201" s="71" t="s">
        <v>4604</v>
      </c>
      <c r="H1201" s="68">
        <v>44230</v>
      </c>
      <c r="I1201" s="68">
        <v>44595</v>
      </c>
      <c r="J1201" s="57" t="str">
        <f>IF(Ugovori_OPULJP3[[#This Row],[DATUM ZAVRŠETKA OPERACIJE]]&gt;DATE(2024,12,31),"u provedbi","završen")</f>
        <v>završen</v>
      </c>
      <c r="K1201" s="67" t="s">
        <v>36</v>
      </c>
      <c r="L1201" s="67" t="s">
        <v>36</v>
      </c>
      <c r="M1201" s="58">
        <v>0.85</v>
      </c>
      <c r="N1201" s="58">
        <v>0.15</v>
      </c>
      <c r="O1201" s="59">
        <f>Ugovori_OPULJP3[[#This Row],[Bespovratna sredstva - Ukupno (EU+Nac) HRK
= Ukupna ugovorena vrijednost bespovratnih sredstava]]*Ugovori_OPULJP3[[#This Row],[EU STOPA SUFINANCIRANJA %
EU CO-FINANCING RATE %]]</f>
        <v>386153.86949999997</v>
      </c>
      <c r="P1201" s="60">
        <f>Ugovori_OPULJP3[[#This Row],[Bespovratna sredstva - EU dio - HRK]]/7.5345</f>
        <v>51251.426040215003</v>
      </c>
      <c r="Q1201" s="59">
        <f>Ugovori_OPULJP3[[#This Row],[Bespovratna sredstva - Ukupno (EU+Nac) HRK
= Ukupna ugovorena vrijednost bespovratnih sredstava]]*Ugovori_OPULJP3[[#This Row],[STOPA NACIONALNOG SUFINANCIRANJA %]]</f>
        <v>68144.800499999998</v>
      </c>
      <c r="R1201" s="60">
        <f>Ugovori_OPULJP3[[#This Row],[Bespovratna sredstva - Nacionalni dio - HRK]]/7.5345</f>
        <v>9044.3693012144122</v>
      </c>
      <c r="S1201" s="59">
        <v>454298.67</v>
      </c>
      <c r="T1201" s="60">
        <f>Ugovori_OPULJP3[[#This Row],[Bespovratna sredstva - Ukupno (EU+Nac) HRK
= Ukupna ugovorena vrijednost bespovratnih sredstava]]/7.5345</f>
        <v>60295.795341429417</v>
      </c>
      <c r="U1201" s="59">
        <v>0</v>
      </c>
      <c r="V1201" s="60">
        <f>Ugovori_OPULJP3[[#This Row],[Javni doprinos korisnika - HRK]]/7.5345</f>
        <v>0</v>
      </c>
      <c r="W1201" s="59">
        <v>0</v>
      </c>
      <c r="X1201" s="60">
        <f>Ugovori_OPULJP3[[#This Row],[Privatni doprinos korisnika - HRK]]/7.5345</f>
        <v>0</v>
      </c>
      <c r="Y1201" s="61">
        <v>454298.67</v>
      </c>
      <c r="Z1201" s="62">
        <f>Ugovori_OPULJP3[[#This Row],[UKUPNI PRIHVATLJIVI IZDACI
TOTAL ELIGIBLE EXPENDITURE
= Bespovratna sredstva ukupno + doprinos korisnika
= Ukupni prihvatljivi troškovi
= Ukupna ugovorena vrijednost projekta HRK]]/7.5345</f>
        <v>60295.795341429417</v>
      </c>
      <c r="AA1201" s="66" t="s">
        <v>751</v>
      </c>
      <c r="AB1201" s="66" t="s">
        <v>752</v>
      </c>
      <c r="AC1201" s="65" t="s">
        <v>4605</v>
      </c>
      <c r="AD1201" s="65" t="s">
        <v>746</v>
      </c>
    </row>
    <row r="1202" spans="1:30" ht="51" customHeight="1" x14ac:dyDescent="0.2">
      <c r="A1202" s="70" t="s">
        <v>4606</v>
      </c>
      <c r="B1202" s="64" t="s">
        <v>742</v>
      </c>
      <c r="C1202" s="65" t="s">
        <v>743</v>
      </c>
      <c r="D1202" s="65" t="s">
        <v>4566</v>
      </c>
      <c r="E1202" s="66" t="s">
        <v>75</v>
      </c>
      <c r="F1202" s="71" t="s">
        <v>4607</v>
      </c>
      <c r="G1202" s="71" t="s">
        <v>4608</v>
      </c>
      <c r="H1202" s="68">
        <v>44232</v>
      </c>
      <c r="I1202" s="68">
        <v>44597</v>
      </c>
      <c r="J1202" s="57" t="str">
        <f>IF(Ugovori_OPULJP3[[#This Row],[DATUM ZAVRŠETKA OPERACIJE]]&gt;DATE(2024,12,31),"u provedbi","završen")</f>
        <v>završen</v>
      </c>
      <c r="K1202" s="67" t="s">
        <v>153</v>
      </c>
      <c r="L1202" s="67" t="s">
        <v>36</v>
      </c>
      <c r="M1202" s="58">
        <v>0.85</v>
      </c>
      <c r="N1202" s="58">
        <v>0.15</v>
      </c>
      <c r="O1202" s="59">
        <f>Ugovori_OPULJP3[[#This Row],[Bespovratna sredstva - Ukupno (EU+Nac) HRK
= Ukupna ugovorena vrijednost bespovratnih sredstava]]*Ugovori_OPULJP3[[#This Row],[EU STOPA SUFINANCIRANJA %
EU CO-FINANCING RATE %]]</f>
        <v>297500</v>
      </c>
      <c r="P1202" s="60">
        <f>Ugovori_OPULJP3[[#This Row],[Bespovratna sredstva - EU dio - HRK]]/7.5345</f>
        <v>39485.035503351246</v>
      </c>
      <c r="Q1202" s="59">
        <f>Ugovori_OPULJP3[[#This Row],[Bespovratna sredstva - Ukupno (EU+Nac) HRK
= Ukupna ugovorena vrijednost bespovratnih sredstava]]*Ugovori_OPULJP3[[#This Row],[STOPA NACIONALNOG SUFINANCIRANJA %]]</f>
        <v>52500</v>
      </c>
      <c r="R1202" s="60">
        <f>Ugovori_OPULJP3[[#This Row],[Bespovratna sredstva - Nacionalni dio - HRK]]/7.5345</f>
        <v>6967.9474417678675</v>
      </c>
      <c r="S1202" s="59">
        <v>350000</v>
      </c>
      <c r="T1202" s="60">
        <f>Ugovori_OPULJP3[[#This Row],[Bespovratna sredstva - Ukupno (EU+Nac) HRK
= Ukupna ugovorena vrijednost bespovratnih sredstava]]/7.5345</f>
        <v>46452.982945119118</v>
      </c>
      <c r="U1202" s="59">
        <v>0</v>
      </c>
      <c r="V1202" s="60">
        <f>Ugovori_OPULJP3[[#This Row],[Javni doprinos korisnika - HRK]]/7.5345</f>
        <v>0</v>
      </c>
      <c r="W1202" s="59">
        <v>0</v>
      </c>
      <c r="X1202" s="60">
        <f>Ugovori_OPULJP3[[#This Row],[Privatni doprinos korisnika - HRK]]/7.5345</f>
        <v>0</v>
      </c>
      <c r="Y1202" s="61">
        <v>350000</v>
      </c>
      <c r="Z1202" s="62">
        <f>Ugovori_OPULJP3[[#This Row],[UKUPNI PRIHVATLJIVI IZDACI
TOTAL ELIGIBLE EXPENDITURE
= Bespovratna sredstva ukupno + doprinos korisnika
= Ukupni prihvatljivi troškovi
= Ukupna ugovorena vrijednost projekta HRK]]/7.5345</f>
        <v>46452.982945119118</v>
      </c>
      <c r="AA1202" s="66" t="s">
        <v>751</v>
      </c>
      <c r="AB1202" s="66" t="s">
        <v>752</v>
      </c>
      <c r="AC1202" s="65" t="s">
        <v>4609</v>
      </c>
      <c r="AD1202" s="65" t="s">
        <v>746</v>
      </c>
    </row>
    <row r="1203" spans="1:30" ht="63.75" customHeight="1" x14ac:dyDescent="0.2">
      <c r="A1203" s="70" t="s">
        <v>4610</v>
      </c>
      <c r="B1203" s="64" t="s">
        <v>742</v>
      </c>
      <c r="C1203" s="65" t="s">
        <v>743</v>
      </c>
      <c r="D1203" s="65" t="s">
        <v>4566</v>
      </c>
      <c r="E1203" s="66" t="s">
        <v>75</v>
      </c>
      <c r="F1203" s="71" t="s">
        <v>4611</v>
      </c>
      <c r="G1203" s="71" t="s">
        <v>4612</v>
      </c>
      <c r="H1203" s="68">
        <v>44231</v>
      </c>
      <c r="I1203" s="68">
        <v>44596</v>
      </c>
      <c r="J1203" s="57" t="str">
        <f>IF(Ugovori_OPULJP3[[#This Row],[DATUM ZAVRŠETKA OPERACIJE]]&gt;DATE(2024,12,31),"u provedbi","završen")</f>
        <v>završen</v>
      </c>
      <c r="K1203" s="67" t="s">
        <v>35</v>
      </c>
      <c r="L1203" s="67" t="s">
        <v>36</v>
      </c>
      <c r="M1203" s="58">
        <v>0.85</v>
      </c>
      <c r="N1203" s="58">
        <v>0.15</v>
      </c>
      <c r="O1203" s="59">
        <f>Ugovori_OPULJP3[[#This Row],[Bespovratna sredstva - Ukupno (EU+Nac) HRK
= Ukupna ugovorena vrijednost bespovratnih sredstava]]*Ugovori_OPULJP3[[#This Row],[EU STOPA SUFINANCIRANJA %
EU CO-FINANCING RATE %]]</f>
        <v>414020.04000000004</v>
      </c>
      <c r="P1203" s="60">
        <f>Ugovori_OPULJP3[[#This Row],[Bespovratna sredstva - EU dio - HRK]]/7.5345</f>
        <v>54949.902448735818</v>
      </c>
      <c r="Q1203" s="59">
        <f>Ugovori_OPULJP3[[#This Row],[Bespovratna sredstva - Ukupno (EU+Nac) HRK
= Ukupna ugovorena vrijednost bespovratnih sredstava]]*Ugovori_OPULJP3[[#This Row],[STOPA NACIONALNOG SUFINANCIRANJA %]]</f>
        <v>73062.36</v>
      </c>
      <c r="R1203" s="60">
        <f>Ugovori_OPULJP3[[#This Row],[Bespovratna sredstva - Nacionalni dio - HRK]]/7.5345</f>
        <v>9697.041608600437</v>
      </c>
      <c r="S1203" s="59">
        <v>487082.4</v>
      </c>
      <c r="T1203" s="60">
        <f>Ugovori_OPULJP3[[#This Row],[Bespovratna sredstva - Ukupno (EU+Nac) HRK
= Ukupna ugovorena vrijednost bespovratnih sredstava]]/7.5345</f>
        <v>64646.944057336252</v>
      </c>
      <c r="U1203" s="59">
        <v>0</v>
      </c>
      <c r="V1203" s="60">
        <f>Ugovori_OPULJP3[[#This Row],[Javni doprinos korisnika - HRK]]/7.5345</f>
        <v>0</v>
      </c>
      <c r="W1203" s="59">
        <v>0</v>
      </c>
      <c r="X1203" s="60">
        <f>Ugovori_OPULJP3[[#This Row],[Privatni doprinos korisnika - HRK]]/7.5345</f>
        <v>0</v>
      </c>
      <c r="Y1203" s="61">
        <v>487082.4</v>
      </c>
      <c r="Z1203" s="62">
        <f>Ugovori_OPULJP3[[#This Row],[UKUPNI PRIHVATLJIVI IZDACI
TOTAL ELIGIBLE EXPENDITURE
= Bespovratna sredstva ukupno + doprinos korisnika
= Ukupni prihvatljivi troškovi
= Ukupna ugovorena vrijednost projekta HRK]]/7.5345</f>
        <v>64646.944057336252</v>
      </c>
      <c r="AA1203" s="66" t="s">
        <v>751</v>
      </c>
      <c r="AB1203" s="66" t="s">
        <v>752</v>
      </c>
      <c r="AC1203" s="65" t="s">
        <v>4613</v>
      </c>
      <c r="AD1203" s="65" t="s">
        <v>746</v>
      </c>
    </row>
    <row r="1204" spans="1:30" ht="76.5" customHeight="1" x14ac:dyDescent="0.2">
      <c r="A1204" s="70" t="s">
        <v>4614</v>
      </c>
      <c r="B1204" s="64" t="s">
        <v>742</v>
      </c>
      <c r="C1204" s="65" t="s">
        <v>743</v>
      </c>
      <c r="D1204" s="65" t="s">
        <v>4566</v>
      </c>
      <c r="E1204" s="66" t="s">
        <v>75</v>
      </c>
      <c r="F1204" s="71" t="s">
        <v>4615</v>
      </c>
      <c r="G1204" s="54" t="s">
        <v>807</v>
      </c>
      <c r="H1204" s="68">
        <v>44242</v>
      </c>
      <c r="I1204" s="68">
        <v>44607</v>
      </c>
      <c r="J1204" s="57" t="str">
        <f>IF(Ugovori_OPULJP3[[#This Row],[DATUM ZAVRŠETKA OPERACIJE]]&gt;DATE(2024,12,31),"u provedbi","završen")</f>
        <v>završen</v>
      </c>
      <c r="K1204" s="67" t="s">
        <v>98</v>
      </c>
      <c r="L1204" s="67" t="s">
        <v>98</v>
      </c>
      <c r="M1204" s="58">
        <v>0.85</v>
      </c>
      <c r="N1204" s="58">
        <v>0.15</v>
      </c>
      <c r="O1204" s="59">
        <f>Ugovori_OPULJP3[[#This Row],[Bespovratna sredstva - Ukupno (EU+Nac) HRK
= Ukupna ugovorena vrijednost bespovratnih sredstava]]*Ugovori_OPULJP3[[#This Row],[EU STOPA SUFINANCIRANJA %
EU CO-FINANCING RATE %]]</f>
        <v>423428.84299999999</v>
      </c>
      <c r="P1204" s="60">
        <f>Ugovori_OPULJP3[[#This Row],[Bespovratna sredstva - EU dio - HRK]]/7.5345</f>
        <v>56198.66520671577</v>
      </c>
      <c r="Q1204" s="59">
        <f>Ugovori_OPULJP3[[#This Row],[Bespovratna sredstva - Ukupno (EU+Nac) HRK
= Ukupna ugovorena vrijednost bespovratnih sredstava]]*Ugovori_OPULJP3[[#This Row],[STOPA NACIONALNOG SUFINANCIRANJA %]]</f>
        <v>74722.736999999994</v>
      </c>
      <c r="R1204" s="60">
        <f>Ugovori_OPULJP3[[#This Row],[Bespovratna sredstva - Nacionalni dio - HRK]]/7.5345</f>
        <v>9917.4115070674889</v>
      </c>
      <c r="S1204" s="59">
        <v>498151.58</v>
      </c>
      <c r="T1204" s="60">
        <f>Ugovori_OPULJP3[[#This Row],[Bespovratna sredstva - Ukupno (EU+Nac) HRK
= Ukupna ugovorena vrijednost bespovratnih sredstava]]/7.5345</f>
        <v>66116.076713783259</v>
      </c>
      <c r="U1204" s="59">
        <v>0</v>
      </c>
      <c r="V1204" s="60">
        <f>Ugovori_OPULJP3[[#This Row],[Javni doprinos korisnika - HRK]]/7.5345</f>
        <v>0</v>
      </c>
      <c r="W1204" s="59">
        <v>0</v>
      </c>
      <c r="X1204" s="60">
        <f>Ugovori_OPULJP3[[#This Row],[Privatni doprinos korisnika - HRK]]/7.5345</f>
        <v>0</v>
      </c>
      <c r="Y1204" s="61">
        <v>498151.58</v>
      </c>
      <c r="Z1204" s="62">
        <f>Ugovori_OPULJP3[[#This Row],[UKUPNI PRIHVATLJIVI IZDACI
TOTAL ELIGIBLE EXPENDITURE
= Bespovratna sredstva ukupno + doprinos korisnika
= Ukupni prihvatljivi troškovi
= Ukupna ugovorena vrijednost projekta HRK]]/7.5345</f>
        <v>66116.076713783259</v>
      </c>
      <c r="AA1204" s="66" t="s">
        <v>751</v>
      </c>
      <c r="AB1204" s="66" t="s">
        <v>752</v>
      </c>
      <c r="AC1204" s="65" t="s">
        <v>4616</v>
      </c>
      <c r="AD1204" s="65" t="s">
        <v>746</v>
      </c>
    </row>
    <row r="1205" spans="1:30" ht="38.25" customHeight="1" x14ac:dyDescent="0.2">
      <c r="A1205" s="70" t="s">
        <v>4617</v>
      </c>
      <c r="B1205" s="64" t="s">
        <v>742</v>
      </c>
      <c r="C1205" s="65" t="s">
        <v>743</v>
      </c>
      <c r="D1205" s="65" t="s">
        <v>4566</v>
      </c>
      <c r="E1205" s="66" t="s">
        <v>75</v>
      </c>
      <c r="F1205" s="71" t="s">
        <v>4618</v>
      </c>
      <c r="G1205" s="71" t="s">
        <v>163</v>
      </c>
      <c r="H1205" s="68">
        <v>44235</v>
      </c>
      <c r="I1205" s="68">
        <v>44600</v>
      </c>
      <c r="J1205" s="57" t="str">
        <f>IF(Ugovori_OPULJP3[[#This Row],[DATUM ZAVRŠETKA OPERACIJE]]&gt;DATE(2024,12,31),"u provedbi","završen")</f>
        <v>završen</v>
      </c>
      <c r="K1205" s="67" t="s">
        <v>36</v>
      </c>
      <c r="L1205" s="67" t="s">
        <v>36</v>
      </c>
      <c r="M1205" s="58">
        <v>0.85</v>
      </c>
      <c r="N1205" s="58">
        <v>0.15</v>
      </c>
      <c r="O1205" s="59">
        <f>Ugovori_OPULJP3[[#This Row],[Bespovratna sredstva - Ukupno (EU+Nac) HRK
= Ukupna ugovorena vrijednost bespovratnih sredstava]]*Ugovori_OPULJP3[[#This Row],[EU STOPA SUFINANCIRANJA %
EU CO-FINANCING RATE %]]</f>
        <v>379990.8</v>
      </c>
      <c r="P1205" s="60">
        <f>Ugovori_OPULJP3[[#This Row],[Bespovratna sredstva - EU dio - HRK]]/7.5345</f>
        <v>50433.446147720482</v>
      </c>
      <c r="Q1205" s="59">
        <f>Ugovori_OPULJP3[[#This Row],[Bespovratna sredstva - Ukupno (EU+Nac) HRK
= Ukupna ugovorena vrijednost bespovratnih sredstava]]*Ugovori_OPULJP3[[#This Row],[STOPA NACIONALNOG SUFINANCIRANJA %]]</f>
        <v>67057.2</v>
      </c>
      <c r="R1205" s="60">
        <f>Ugovori_OPULJP3[[#This Row],[Bespovratna sredstva - Nacionalni dio - HRK]]/7.5345</f>
        <v>8900.0199084212618</v>
      </c>
      <c r="S1205" s="59">
        <v>447048</v>
      </c>
      <c r="T1205" s="60">
        <f>Ugovori_OPULJP3[[#This Row],[Bespovratna sredstva - Ukupno (EU+Nac) HRK
= Ukupna ugovorena vrijednost bespovratnih sredstava]]/7.5345</f>
        <v>59333.466056141748</v>
      </c>
      <c r="U1205" s="59">
        <v>0</v>
      </c>
      <c r="V1205" s="60">
        <f>Ugovori_OPULJP3[[#This Row],[Javni doprinos korisnika - HRK]]/7.5345</f>
        <v>0</v>
      </c>
      <c r="W1205" s="59">
        <v>0</v>
      </c>
      <c r="X1205" s="60">
        <f>Ugovori_OPULJP3[[#This Row],[Privatni doprinos korisnika - HRK]]/7.5345</f>
        <v>0</v>
      </c>
      <c r="Y1205" s="61">
        <v>447048</v>
      </c>
      <c r="Z1205" s="62">
        <f>Ugovori_OPULJP3[[#This Row],[UKUPNI PRIHVATLJIVI IZDACI
TOTAL ELIGIBLE EXPENDITURE
= Bespovratna sredstva ukupno + doprinos korisnika
= Ukupni prihvatljivi troškovi
= Ukupna ugovorena vrijednost projekta HRK]]/7.5345</f>
        <v>59333.466056141748</v>
      </c>
      <c r="AA1205" s="66" t="s">
        <v>751</v>
      </c>
      <c r="AB1205" s="66" t="s">
        <v>752</v>
      </c>
      <c r="AC1205" s="65" t="s">
        <v>4619</v>
      </c>
      <c r="AD1205" s="65" t="s">
        <v>746</v>
      </c>
    </row>
    <row r="1206" spans="1:30" ht="51" customHeight="1" x14ac:dyDescent="0.2">
      <c r="A1206" s="70" t="s">
        <v>4620</v>
      </c>
      <c r="B1206" s="64" t="s">
        <v>742</v>
      </c>
      <c r="C1206" s="65" t="s">
        <v>743</v>
      </c>
      <c r="D1206" s="65" t="s">
        <v>4566</v>
      </c>
      <c r="E1206" s="66" t="s">
        <v>75</v>
      </c>
      <c r="F1206" s="71" t="s">
        <v>4621</v>
      </c>
      <c r="G1206" s="71" t="s">
        <v>4622</v>
      </c>
      <c r="H1206" s="68">
        <v>44230</v>
      </c>
      <c r="I1206" s="68">
        <v>44595</v>
      </c>
      <c r="J1206" s="57" t="str">
        <f>IF(Ugovori_OPULJP3[[#This Row],[DATUM ZAVRŠETKA OPERACIJE]]&gt;DATE(2024,12,31),"u provedbi","završen")</f>
        <v>završen</v>
      </c>
      <c r="K1206" s="67" t="s">
        <v>4623</v>
      </c>
      <c r="L1206" s="67" t="s">
        <v>93</v>
      </c>
      <c r="M1206" s="58">
        <v>0.85</v>
      </c>
      <c r="N1206" s="58">
        <v>0.15</v>
      </c>
      <c r="O1206" s="59">
        <f>Ugovori_OPULJP3[[#This Row],[Bespovratna sredstva - Ukupno (EU+Nac) HRK
= Ukupna ugovorena vrijednost bespovratnih sredstava]]*Ugovori_OPULJP3[[#This Row],[EU STOPA SUFINANCIRANJA %
EU CO-FINANCING RATE %]]</f>
        <v>380681</v>
      </c>
      <c r="P1206" s="60">
        <f>Ugovori_OPULJP3[[#This Row],[Bespovratna sredstva - EU dio - HRK]]/7.5345</f>
        <v>50525.051430088257</v>
      </c>
      <c r="Q1206" s="59">
        <f>Ugovori_OPULJP3[[#This Row],[Bespovratna sredstva - Ukupno (EU+Nac) HRK
= Ukupna ugovorena vrijednost bespovratnih sredstava]]*Ugovori_OPULJP3[[#This Row],[STOPA NACIONALNOG SUFINANCIRANJA %]]</f>
        <v>67179</v>
      </c>
      <c r="R1206" s="60">
        <f>Ugovori_OPULJP3[[#This Row],[Bespovratna sredstva - Nacionalni dio - HRK]]/7.5345</f>
        <v>8916.1855464861637</v>
      </c>
      <c r="S1206" s="59">
        <v>447860</v>
      </c>
      <c r="T1206" s="60">
        <f>Ugovori_OPULJP3[[#This Row],[Bespovratna sredstva - Ukupno (EU+Nac) HRK
= Ukupna ugovorena vrijednost bespovratnih sredstava]]/7.5345</f>
        <v>59441.236976574422</v>
      </c>
      <c r="U1206" s="59">
        <v>0</v>
      </c>
      <c r="V1206" s="60">
        <f>Ugovori_OPULJP3[[#This Row],[Javni doprinos korisnika - HRK]]/7.5345</f>
        <v>0</v>
      </c>
      <c r="W1206" s="59">
        <v>0</v>
      </c>
      <c r="X1206" s="60">
        <f>Ugovori_OPULJP3[[#This Row],[Privatni doprinos korisnika - HRK]]/7.5345</f>
        <v>0</v>
      </c>
      <c r="Y1206" s="61">
        <v>447860</v>
      </c>
      <c r="Z1206" s="62">
        <f>Ugovori_OPULJP3[[#This Row],[UKUPNI PRIHVATLJIVI IZDACI
TOTAL ELIGIBLE EXPENDITURE
= Bespovratna sredstva ukupno + doprinos korisnika
= Ukupni prihvatljivi troškovi
= Ukupna ugovorena vrijednost projekta HRK]]/7.5345</f>
        <v>59441.236976574422</v>
      </c>
      <c r="AA1206" s="66" t="s">
        <v>751</v>
      </c>
      <c r="AB1206" s="66" t="s">
        <v>752</v>
      </c>
      <c r="AC1206" s="65" t="s">
        <v>4624</v>
      </c>
      <c r="AD1206" s="65" t="s">
        <v>746</v>
      </c>
    </row>
    <row r="1207" spans="1:30" ht="51" customHeight="1" x14ac:dyDescent="0.2">
      <c r="A1207" s="70" t="s">
        <v>4625</v>
      </c>
      <c r="B1207" s="64" t="s">
        <v>742</v>
      </c>
      <c r="C1207" s="65" t="s">
        <v>743</v>
      </c>
      <c r="D1207" s="65" t="s">
        <v>4566</v>
      </c>
      <c r="E1207" s="66" t="s">
        <v>75</v>
      </c>
      <c r="F1207" s="71" t="s">
        <v>4626</v>
      </c>
      <c r="G1207" s="71" t="s">
        <v>4627</v>
      </c>
      <c r="H1207" s="68">
        <v>44231</v>
      </c>
      <c r="I1207" s="68">
        <v>44596</v>
      </c>
      <c r="J1207" s="57" t="str">
        <f>IF(Ugovori_OPULJP3[[#This Row],[DATUM ZAVRŠETKA OPERACIJE]]&gt;DATE(2024,12,31),"u provedbi","završen")</f>
        <v>završen</v>
      </c>
      <c r="K1207" s="67" t="s">
        <v>153</v>
      </c>
      <c r="L1207" s="67" t="s">
        <v>36</v>
      </c>
      <c r="M1207" s="58">
        <v>0.85</v>
      </c>
      <c r="N1207" s="58">
        <v>0.15</v>
      </c>
      <c r="O1207" s="59">
        <f>Ugovori_OPULJP3[[#This Row],[Bespovratna sredstva - Ukupno (EU+Nac) HRK
= Ukupna ugovorena vrijednost bespovratnih sredstava]]*Ugovori_OPULJP3[[#This Row],[EU STOPA SUFINANCIRANJA %
EU CO-FINANCING RATE %]]</f>
        <v>190995</v>
      </c>
      <c r="P1207" s="60">
        <f>Ugovori_OPULJP3[[#This Row],[Bespovratna sredstva - EU dio - HRK]]/7.5345</f>
        <v>25349.392793151503</v>
      </c>
      <c r="Q1207" s="59">
        <f>Ugovori_OPULJP3[[#This Row],[Bespovratna sredstva - Ukupno (EU+Nac) HRK
= Ukupna ugovorena vrijednost bespovratnih sredstava]]*Ugovori_OPULJP3[[#This Row],[STOPA NACIONALNOG SUFINANCIRANJA %]]</f>
        <v>33705</v>
      </c>
      <c r="R1207" s="60">
        <f>Ugovori_OPULJP3[[#This Row],[Bespovratna sredstva - Nacionalni dio - HRK]]/7.5345</f>
        <v>4473.4222576149705</v>
      </c>
      <c r="S1207" s="59">
        <v>224700</v>
      </c>
      <c r="T1207" s="60">
        <f>Ugovori_OPULJP3[[#This Row],[Bespovratna sredstva - Ukupno (EU+Nac) HRK
= Ukupna ugovorena vrijednost bespovratnih sredstava]]/7.5345</f>
        <v>29822.815050766472</v>
      </c>
      <c r="U1207" s="59">
        <v>0</v>
      </c>
      <c r="V1207" s="60">
        <f>Ugovori_OPULJP3[[#This Row],[Javni doprinos korisnika - HRK]]/7.5345</f>
        <v>0</v>
      </c>
      <c r="W1207" s="59">
        <v>0</v>
      </c>
      <c r="X1207" s="60">
        <f>Ugovori_OPULJP3[[#This Row],[Privatni doprinos korisnika - HRK]]/7.5345</f>
        <v>0</v>
      </c>
      <c r="Y1207" s="61">
        <v>224700</v>
      </c>
      <c r="Z1207" s="62">
        <f>Ugovori_OPULJP3[[#This Row],[UKUPNI PRIHVATLJIVI IZDACI
TOTAL ELIGIBLE EXPENDITURE
= Bespovratna sredstva ukupno + doprinos korisnika
= Ukupni prihvatljivi troškovi
= Ukupna ugovorena vrijednost projekta HRK]]/7.5345</f>
        <v>29822.815050766472</v>
      </c>
      <c r="AA1207" s="66" t="s">
        <v>751</v>
      </c>
      <c r="AB1207" s="66" t="s">
        <v>752</v>
      </c>
      <c r="AC1207" s="65" t="s">
        <v>4628</v>
      </c>
      <c r="AD1207" s="65" t="s">
        <v>746</v>
      </c>
    </row>
    <row r="1208" spans="1:30" ht="38.25" customHeight="1" x14ac:dyDescent="0.2">
      <c r="A1208" s="70" t="s">
        <v>4629</v>
      </c>
      <c r="B1208" s="64" t="s">
        <v>742</v>
      </c>
      <c r="C1208" s="65" t="s">
        <v>743</v>
      </c>
      <c r="D1208" s="65" t="s">
        <v>4566</v>
      </c>
      <c r="E1208" s="66" t="s">
        <v>75</v>
      </c>
      <c r="F1208" s="71" t="s">
        <v>4630</v>
      </c>
      <c r="G1208" s="71" t="s">
        <v>4631</v>
      </c>
      <c r="H1208" s="68">
        <v>44242</v>
      </c>
      <c r="I1208" s="68">
        <v>44607</v>
      </c>
      <c r="J1208" s="57" t="str">
        <f>IF(Ugovori_OPULJP3[[#This Row],[DATUM ZAVRŠETKA OPERACIJE]]&gt;DATE(2024,12,31),"u provedbi","završen")</f>
        <v>završen</v>
      </c>
      <c r="K1208" s="67" t="s">
        <v>172</v>
      </c>
      <c r="L1208" s="67" t="s">
        <v>172</v>
      </c>
      <c r="M1208" s="58">
        <v>0.85</v>
      </c>
      <c r="N1208" s="58">
        <v>0.15</v>
      </c>
      <c r="O1208" s="59">
        <f>Ugovori_OPULJP3[[#This Row],[Bespovratna sredstva - Ukupno (EU+Nac) HRK
= Ukupna ugovorena vrijednost bespovratnih sredstava]]*Ugovori_OPULJP3[[#This Row],[EU STOPA SUFINANCIRANJA %
EU CO-FINANCING RATE %]]</f>
        <v>420914.87449999998</v>
      </c>
      <c r="P1208" s="60">
        <f>Ugovori_OPULJP3[[#This Row],[Bespovratna sredstva - EU dio - HRK]]/7.5345</f>
        <v>55865.004247129866</v>
      </c>
      <c r="Q1208" s="59">
        <f>Ugovori_OPULJP3[[#This Row],[Bespovratna sredstva - Ukupno (EU+Nac) HRK
= Ukupna ugovorena vrijednost bespovratnih sredstava]]*Ugovori_OPULJP3[[#This Row],[STOPA NACIONALNOG SUFINANCIRANJA %]]</f>
        <v>74279.095499999996</v>
      </c>
      <c r="R1208" s="60">
        <f>Ugovori_OPULJP3[[#This Row],[Bespovratna sredstva - Nacionalni dio - HRK]]/7.5345</f>
        <v>9858.5301612582116</v>
      </c>
      <c r="S1208" s="59">
        <v>495193.97</v>
      </c>
      <c r="T1208" s="60">
        <f>Ugovori_OPULJP3[[#This Row],[Bespovratna sredstva - Ukupno (EU+Nac) HRK
= Ukupna ugovorena vrijednost bespovratnih sredstava]]/7.5345</f>
        <v>65723.534408388077</v>
      </c>
      <c r="U1208" s="59">
        <v>0</v>
      </c>
      <c r="V1208" s="60">
        <f>Ugovori_OPULJP3[[#This Row],[Javni doprinos korisnika - HRK]]/7.5345</f>
        <v>0</v>
      </c>
      <c r="W1208" s="59">
        <v>0</v>
      </c>
      <c r="X1208" s="60">
        <f>Ugovori_OPULJP3[[#This Row],[Privatni doprinos korisnika - HRK]]/7.5345</f>
        <v>0</v>
      </c>
      <c r="Y1208" s="61">
        <v>495193.97</v>
      </c>
      <c r="Z1208" s="62">
        <f>Ugovori_OPULJP3[[#This Row],[UKUPNI PRIHVATLJIVI IZDACI
TOTAL ELIGIBLE EXPENDITURE
= Bespovratna sredstva ukupno + doprinos korisnika
= Ukupni prihvatljivi troškovi
= Ukupna ugovorena vrijednost projekta HRK]]/7.5345</f>
        <v>65723.534408388077</v>
      </c>
      <c r="AA1208" s="66" t="s">
        <v>751</v>
      </c>
      <c r="AB1208" s="66" t="s">
        <v>752</v>
      </c>
      <c r="AC1208" s="65" t="s">
        <v>4632</v>
      </c>
      <c r="AD1208" s="65" t="s">
        <v>746</v>
      </c>
    </row>
    <row r="1209" spans="1:30" ht="51" customHeight="1" x14ac:dyDescent="0.2">
      <c r="A1209" s="97" t="s">
        <v>4633</v>
      </c>
      <c r="B1209" s="64" t="s">
        <v>742</v>
      </c>
      <c r="C1209" s="65" t="s">
        <v>743</v>
      </c>
      <c r="D1209" s="65" t="s">
        <v>4566</v>
      </c>
      <c r="E1209" s="66" t="s">
        <v>75</v>
      </c>
      <c r="F1209" s="81" t="s">
        <v>4634</v>
      </c>
      <c r="G1209" s="81" t="s">
        <v>970</v>
      </c>
      <c r="H1209" s="98">
        <v>44287</v>
      </c>
      <c r="I1209" s="98">
        <v>44652</v>
      </c>
      <c r="J1209" s="57" t="str">
        <f>IF(Ugovori_OPULJP3[[#This Row],[DATUM ZAVRŠETKA OPERACIJE]]&gt;DATE(2024,12,31),"u provedbi","završen")</f>
        <v>završen</v>
      </c>
      <c r="K1209" s="76" t="s">
        <v>78</v>
      </c>
      <c r="L1209" s="76" t="s">
        <v>78</v>
      </c>
      <c r="M1209" s="58">
        <v>0.85</v>
      </c>
      <c r="N1209" s="58">
        <v>0.15</v>
      </c>
      <c r="O1209" s="99">
        <f>Ugovori_OPULJP3[[#This Row],[Bespovratna sredstva - Ukupno (EU+Nac) HRK
= Ukupna ugovorena vrijednost bespovratnih sredstava]]*Ugovori_OPULJP3[[#This Row],[EU STOPA SUFINANCIRANJA %
EU CO-FINANCING RATE %]]</f>
        <v>389623.1275</v>
      </c>
      <c r="P1209" s="100">
        <f>Ugovori_OPULJP3[[#This Row],[Bespovratna sredstva - EU dio - HRK]]/7.5345</f>
        <v>51711.875705089915</v>
      </c>
      <c r="Q1209" s="99">
        <f>Ugovori_OPULJP3[[#This Row],[Bespovratna sredstva - Ukupno (EU+Nac) HRK
= Ukupna ugovorena vrijednost bespovratnih sredstava]]*Ugovori_OPULJP3[[#This Row],[STOPA NACIONALNOG SUFINANCIRANJA %]]</f>
        <v>68757.022500000006</v>
      </c>
      <c r="R1209" s="100">
        <f>Ugovori_OPULJP3[[#This Row],[Bespovratna sredstva - Nacionalni dio - HRK]]/7.5345</f>
        <v>9125.6251244276336</v>
      </c>
      <c r="S1209" s="99">
        <v>458380.15</v>
      </c>
      <c r="T1209" s="100">
        <f>Ugovori_OPULJP3[[#This Row],[Bespovratna sredstva - Ukupno (EU+Nac) HRK
= Ukupna ugovorena vrijednost bespovratnih sredstava]]/7.5345</f>
        <v>60837.50082951755</v>
      </c>
      <c r="U1209" s="99">
        <v>0</v>
      </c>
      <c r="V1209" s="100">
        <f>Ugovori_OPULJP3[[#This Row],[Javni doprinos korisnika - HRK]]/7.5345</f>
        <v>0</v>
      </c>
      <c r="W1209" s="99">
        <v>0</v>
      </c>
      <c r="X1209" s="100">
        <f>Ugovori_OPULJP3[[#This Row],[Privatni doprinos korisnika - HRK]]/7.5345</f>
        <v>0</v>
      </c>
      <c r="Y1209" s="101">
        <v>458380.15</v>
      </c>
      <c r="Z1209" s="102">
        <f>Ugovori_OPULJP3[[#This Row],[UKUPNI PRIHVATLJIVI IZDACI
TOTAL ELIGIBLE EXPENDITURE
= Bespovratna sredstva ukupno + doprinos korisnika
= Ukupni prihvatljivi troškovi
= Ukupna ugovorena vrijednost projekta HRK]]/7.5345</f>
        <v>60837.50082951755</v>
      </c>
      <c r="AA1209" s="66" t="s">
        <v>751</v>
      </c>
      <c r="AB1209" s="66" t="s">
        <v>752</v>
      </c>
      <c r="AC1209" s="96" t="s">
        <v>4635</v>
      </c>
      <c r="AD1209" s="65" t="s">
        <v>746</v>
      </c>
    </row>
    <row r="1210" spans="1:30" ht="51" customHeight="1" x14ac:dyDescent="0.2">
      <c r="A1210" s="70" t="s">
        <v>4636</v>
      </c>
      <c r="B1210" s="64" t="s">
        <v>742</v>
      </c>
      <c r="C1210" s="65" t="s">
        <v>743</v>
      </c>
      <c r="D1210" s="65" t="s">
        <v>4566</v>
      </c>
      <c r="E1210" s="66" t="s">
        <v>75</v>
      </c>
      <c r="F1210" s="71" t="s">
        <v>4637</v>
      </c>
      <c r="G1210" s="71" t="s">
        <v>4638</v>
      </c>
      <c r="H1210" s="68">
        <v>44279</v>
      </c>
      <c r="I1210" s="68">
        <v>44644</v>
      </c>
      <c r="J1210" s="57" t="str">
        <f>IF(Ugovori_OPULJP3[[#This Row],[DATUM ZAVRŠETKA OPERACIJE]]&gt;DATE(2024,12,31),"u provedbi","završen")</f>
        <v>završen</v>
      </c>
      <c r="K1210" s="67" t="s">
        <v>172</v>
      </c>
      <c r="L1210" s="67" t="s">
        <v>172</v>
      </c>
      <c r="M1210" s="58">
        <v>0.85</v>
      </c>
      <c r="N1210" s="58">
        <v>0.15</v>
      </c>
      <c r="O1210" s="59">
        <f>Ugovori_OPULJP3[[#This Row],[Bespovratna sredstva - Ukupno (EU+Nac) HRK
= Ukupna ugovorena vrijednost bespovratnih sredstava]]*Ugovori_OPULJP3[[#This Row],[EU STOPA SUFINANCIRANJA %
EU CO-FINANCING RATE %]]</f>
        <v>355568.99949999998</v>
      </c>
      <c r="P1210" s="60">
        <f>Ugovori_OPULJP3[[#This Row],[Bespovratna sredstva - EU dio - HRK]]/7.5345</f>
        <v>47192.11619881876</v>
      </c>
      <c r="Q1210" s="59">
        <f>Ugovori_OPULJP3[[#This Row],[Bespovratna sredstva - Ukupno (EU+Nac) HRK
= Ukupna ugovorena vrijednost bespovratnih sredstava]]*Ugovori_OPULJP3[[#This Row],[STOPA NACIONALNOG SUFINANCIRANJA %]]</f>
        <v>62747.470499999996</v>
      </c>
      <c r="R1210" s="60">
        <f>Ugovori_OPULJP3[[#This Row],[Bespovratna sredstva - Nacionalni dio - HRK]]/7.5345</f>
        <v>8328.0205056738996</v>
      </c>
      <c r="S1210" s="59">
        <v>418316.47</v>
      </c>
      <c r="T1210" s="60">
        <f>Ugovori_OPULJP3[[#This Row],[Bespovratna sredstva - Ukupno (EU+Nac) HRK
= Ukupna ugovorena vrijednost bespovratnih sredstava]]/7.5345</f>
        <v>55520.136704492659</v>
      </c>
      <c r="U1210" s="99">
        <v>0</v>
      </c>
      <c r="V1210" s="100">
        <f>Ugovori_OPULJP3[[#This Row],[Javni doprinos korisnika - HRK]]/7.5345</f>
        <v>0</v>
      </c>
      <c r="W1210" s="99">
        <v>0</v>
      </c>
      <c r="X1210" s="100">
        <f>Ugovori_OPULJP3[[#This Row],[Privatni doprinos korisnika - HRK]]/7.5345</f>
        <v>0</v>
      </c>
      <c r="Y1210" s="61">
        <v>418316.47</v>
      </c>
      <c r="Z1210" s="62">
        <f>Ugovori_OPULJP3[[#This Row],[UKUPNI PRIHVATLJIVI IZDACI
TOTAL ELIGIBLE EXPENDITURE
= Bespovratna sredstva ukupno + doprinos korisnika
= Ukupni prihvatljivi troškovi
= Ukupna ugovorena vrijednost projekta HRK]]/7.5345</f>
        <v>55520.136704492659</v>
      </c>
      <c r="AA1210" s="66" t="s">
        <v>751</v>
      </c>
      <c r="AB1210" s="66" t="s">
        <v>752</v>
      </c>
      <c r="AC1210" s="65" t="s">
        <v>4639</v>
      </c>
      <c r="AD1210" s="65" t="s">
        <v>746</v>
      </c>
    </row>
    <row r="1211" spans="1:30" ht="63.75" customHeight="1" x14ac:dyDescent="0.2">
      <c r="A1211" s="97" t="s">
        <v>4640</v>
      </c>
      <c r="B1211" s="64" t="s">
        <v>742</v>
      </c>
      <c r="C1211" s="65" t="s">
        <v>743</v>
      </c>
      <c r="D1211" s="65" t="s">
        <v>4566</v>
      </c>
      <c r="E1211" s="66" t="s">
        <v>75</v>
      </c>
      <c r="F1211" s="81" t="s">
        <v>4641</v>
      </c>
      <c r="G1211" s="81" t="s">
        <v>4642</v>
      </c>
      <c r="H1211" s="98">
        <v>44287</v>
      </c>
      <c r="I1211" s="98">
        <v>44652</v>
      </c>
      <c r="J1211" s="57" t="str">
        <f>IF(Ugovori_OPULJP3[[#This Row],[DATUM ZAVRŠETKA OPERACIJE]]&gt;DATE(2024,12,31),"u provedbi","završen")</f>
        <v>završen</v>
      </c>
      <c r="K1211" s="76" t="s">
        <v>210</v>
      </c>
      <c r="L1211" s="76" t="s">
        <v>210</v>
      </c>
      <c r="M1211" s="58">
        <v>0.85</v>
      </c>
      <c r="N1211" s="77">
        <v>0.15</v>
      </c>
      <c r="O1211" s="99">
        <f>Ugovori_OPULJP3[[#This Row],[Bespovratna sredstva - Ukupno (EU+Nac) HRK
= Ukupna ugovorena vrijednost bespovratnih sredstava]]*Ugovori_OPULJP3[[#This Row],[EU STOPA SUFINANCIRANJA %
EU CO-FINANCING RATE %]]</f>
        <v>410312</v>
      </c>
      <c r="P1211" s="100">
        <f>Ugovori_OPULJP3[[#This Row],[Bespovratna sredstva - EU dio - HRK]]/7.5345</f>
        <v>54457.760966222042</v>
      </c>
      <c r="Q1211" s="99">
        <f>Ugovori_OPULJP3[[#This Row],[Bespovratna sredstva - Ukupno (EU+Nac) HRK
= Ukupna ugovorena vrijednost bespovratnih sredstava]]*Ugovori_OPULJP3[[#This Row],[STOPA NACIONALNOG SUFINANCIRANJA %]]</f>
        <v>72408</v>
      </c>
      <c r="R1211" s="100">
        <f>Ugovori_OPULJP3[[#This Row],[Bespovratna sredstva - Nacionalni dio - HRK]]/7.5345</f>
        <v>9610.1931116862434</v>
      </c>
      <c r="S1211" s="99">
        <v>482720</v>
      </c>
      <c r="T1211" s="100">
        <f>Ugovori_OPULJP3[[#This Row],[Bespovratna sredstva - Ukupno (EU+Nac) HRK
= Ukupna ugovorena vrijednost bespovratnih sredstava]]/7.5345</f>
        <v>64067.954077908282</v>
      </c>
      <c r="U1211" s="99">
        <v>0</v>
      </c>
      <c r="V1211" s="100">
        <f>Ugovori_OPULJP3[[#This Row],[Javni doprinos korisnika - HRK]]/7.5345</f>
        <v>0</v>
      </c>
      <c r="W1211" s="99">
        <v>0</v>
      </c>
      <c r="X1211" s="100">
        <f>Ugovori_OPULJP3[[#This Row],[Privatni doprinos korisnika - HRK]]/7.5345</f>
        <v>0</v>
      </c>
      <c r="Y1211" s="101">
        <v>482720</v>
      </c>
      <c r="Z1211" s="102">
        <f>Ugovori_OPULJP3[[#This Row],[UKUPNI PRIHVATLJIVI IZDACI
TOTAL ELIGIBLE EXPENDITURE
= Bespovratna sredstva ukupno + doprinos korisnika
= Ukupni prihvatljivi troškovi
= Ukupna ugovorena vrijednost projekta HRK]]/7.5345</f>
        <v>64067.954077908282</v>
      </c>
      <c r="AA1211" s="66" t="s">
        <v>751</v>
      </c>
      <c r="AB1211" s="66" t="s">
        <v>752</v>
      </c>
      <c r="AC1211" s="96" t="s">
        <v>4643</v>
      </c>
      <c r="AD1211" s="65" t="s">
        <v>746</v>
      </c>
    </row>
    <row r="1212" spans="1:30" ht="51" customHeight="1" x14ac:dyDescent="0.2">
      <c r="A1212" s="70" t="s">
        <v>4644</v>
      </c>
      <c r="B1212" s="64" t="s">
        <v>742</v>
      </c>
      <c r="C1212" s="65" t="s">
        <v>743</v>
      </c>
      <c r="D1212" s="65" t="s">
        <v>4566</v>
      </c>
      <c r="E1212" s="66" t="s">
        <v>75</v>
      </c>
      <c r="F1212" s="71" t="s">
        <v>4645</v>
      </c>
      <c r="G1212" s="54" t="s">
        <v>4646</v>
      </c>
      <c r="H1212" s="68">
        <v>44279</v>
      </c>
      <c r="I1212" s="68">
        <v>44644</v>
      </c>
      <c r="J1212" s="57" t="str">
        <f>IF(Ugovori_OPULJP3[[#This Row],[DATUM ZAVRŠETKA OPERACIJE]]&gt;DATE(2024,12,31),"u provedbi","završen")</f>
        <v>završen</v>
      </c>
      <c r="K1212" s="67" t="s">
        <v>248</v>
      </c>
      <c r="L1212" s="67" t="s">
        <v>248</v>
      </c>
      <c r="M1212" s="58">
        <v>0.85</v>
      </c>
      <c r="N1212" s="58">
        <v>0.15</v>
      </c>
      <c r="O1212" s="59">
        <f>Ugovori_OPULJP3[[#This Row],[Bespovratna sredstva - Ukupno (EU+Nac) HRK
= Ukupna ugovorena vrijednost bespovratnih sredstava]]*Ugovori_OPULJP3[[#This Row],[EU STOPA SUFINANCIRANJA %
EU CO-FINANCING RATE %]]</f>
        <v>411666.22</v>
      </c>
      <c r="P1212" s="60">
        <f>Ugovori_OPULJP3[[#This Row],[Bespovratna sredstva - EU dio - HRK]]/7.5345</f>
        <v>54637.496847833296</v>
      </c>
      <c r="Q1212" s="59">
        <f>Ugovori_OPULJP3[[#This Row],[Bespovratna sredstva - Ukupno (EU+Nac) HRK
= Ukupna ugovorena vrijednost bespovratnih sredstava]]*Ugovori_OPULJP3[[#This Row],[STOPA NACIONALNOG SUFINANCIRANJA %]]</f>
        <v>72646.98</v>
      </c>
      <c r="R1212" s="60">
        <f>Ugovori_OPULJP3[[#This Row],[Bespovratna sredstva - Nacionalni dio - HRK]]/7.5345</f>
        <v>9641.9112084411699</v>
      </c>
      <c r="S1212" s="59">
        <v>484313.2</v>
      </c>
      <c r="T1212" s="60">
        <f>Ugovori_OPULJP3[[#This Row],[Bespovratna sredstva - Ukupno (EU+Nac) HRK
= Ukupna ugovorena vrijednost bespovratnih sredstava]]/7.5345</f>
        <v>64279.408056274471</v>
      </c>
      <c r="U1212" s="99">
        <v>0</v>
      </c>
      <c r="V1212" s="100">
        <f>Ugovori_OPULJP3[[#This Row],[Javni doprinos korisnika - HRK]]/7.5345</f>
        <v>0</v>
      </c>
      <c r="W1212" s="99">
        <v>0</v>
      </c>
      <c r="X1212" s="100">
        <f>Ugovori_OPULJP3[[#This Row],[Privatni doprinos korisnika - HRK]]/7.5345</f>
        <v>0</v>
      </c>
      <c r="Y1212" s="61">
        <v>484313.2</v>
      </c>
      <c r="Z1212" s="62">
        <f>Ugovori_OPULJP3[[#This Row],[UKUPNI PRIHVATLJIVI IZDACI
TOTAL ELIGIBLE EXPENDITURE
= Bespovratna sredstva ukupno + doprinos korisnika
= Ukupni prihvatljivi troškovi
= Ukupna ugovorena vrijednost projekta HRK]]/7.5345</f>
        <v>64279.408056274471</v>
      </c>
      <c r="AA1212" s="66" t="s">
        <v>751</v>
      </c>
      <c r="AB1212" s="66" t="s">
        <v>752</v>
      </c>
      <c r="AC1212" s="65" t="s">
        <v>4647</v>
      </c>
      <c r="AD1212" s="65" t="s">
        <v>746</v>
      </c>
    </row>
    <row r="1213" spans="1:30" ht="51" customHeight="1" x14ac:dyDescent="0.2">
      <c r="A1213" s="70" t="s">
        <v>4648</v>
      </c>
      <c r="B1213" s="64" t="s">
        <v>742</v>
      </c>
      <c r="C1213" s="65" t="s">
        <v>743</v>
      </c>
      <c r="D1213" s="65" t="s">
        <v>4566</v>
      </c>
      <c r="E1213" s="66" t="s">
        <v>75</v>
      </c>
      <c r="F1213" s="71" t="s">
        <v>4649</v>
      </c>
      <c r="G1213" s="71" t="s">
        <v>4650</v>
      </c>
      <c r="H1213" s="68">
        <v>44279</v>
      </c>
      <c r="I1213" s="68">
        <v>44644</v>
      </c>
      <c r="J1213" s="57" t="str">
        <f>IF(Ugovori_OPULJP3[[#This Row],[DATUM ZAVRŠETKA OPERACIJE]]&gt;DATE(2024,12,31),"u provedbi","završen")</f>
        <v>završen</v>
      </c>
      <c r="K1213" s="67" t="s">
        <v>36</v>
      </c>
      <c r="L1213" s="67" t="s">
        <v>36</v>
      </c>
      <c r="M1213" s="58">
        <v>0.85</v>
      </c>
      <c r="N1213" s="58">
        <v>0.15</v>
      </c>
      <c r="O1213" s="59">
        <f>Ugovori_OPULJP3[[#This Row],[Bespovratna sredstva - Ukupno (EU+Nac) HRK
= Ukupna ugovorena vrijednost bespovratnih sredstava]]*Ugovori_OPULJP3[[#This Row],[EU STOPA SUFINANCIRANJA %
EU CO-FINANCING RATE %]]</f>
        <v>357000</v>
      </c>
      <c r="P1213" s="60">
        <f>Ugovori_OPULJP3[[#This Row],[Bespovratna sredstva - EU dio - HRK]]/7.5345</f>
        <v>47382.042604021495</v>
      </c>
      <c r="Q1213" s="59">
        <f>Ugovori_OPULJP3[[#This Row],[Bespovratna sredstva - Ukupno (EU+Nac) HRK
= Ukupna ugovorena vrijednost bespovratnih sredstava]]*Ugovori_OPULJP3[[#This Row],[STOPA NACIONALNOG SUFINANCIRANJA %]]</f>
        <v>63000</v>
      </c>
      <c r="R1213" s="60">
        <f>Ugovori_OPULJP3[[#This Row],[Bespovratna sredstva - Nacionalni dio - HRK]]/7.5345</f>
        <v>8361.5369301214414</v>
      </c>
      <c r="S1213" s="59">
        <v>420000</v>
      </c>
      <c r="T1213" s="60">
        <f>Ugovori_OPULJP3[[#This Row],[Bespovratna sredstva - Ukupno (EU+Nac) HRK
= Ukupna ugovorena vrijednost bespovratnih sredstava]]/7.5345</f>
        <v>55743.57953414294</v>
      </c>
      <c r="U1213" s="99">
        <v>0</v>
      </c>
      <c r="V1213" s="100">
        <f>Ugovori_OPULJP3[[#This Row],[Javni doprinos korisnika - HRK]]/7.5345</f>
        <v>0</v>
      </c>
      <c r="W1213" s="99">
        <v>0</v>
      </c>
      <c r="X1213" s="100">
        <f>Ugovori_OPULJP3[[#This Row],[Privatni doprinos korisnika - HRK]]/7.5345</f>
        <v>0</v>
      </c>
      <c r="Y1213" s="61">
        <v>420000</v>
      </c>
      <c r="Z1213" s="62">
        <f>Ugovori_OPULJP3[[#This Row],[UKUPNI PRIHVATLJIVI IZDACI
TOTAL ELIGIBLE EXPENDITURE
= Bespovratna sredstva ukupno + doprinos korisnika
= Ukupni prihvatljivi troškovi
= Ukupna ugovorena vrijednost projekta HRK]]/7.5345</f>
        <v>55743.57953414294</v>
      </c>
      <c r="AA1213" s="66" t="s">
        <v>751</v>
      </c>
      <c r="AB1213" s="66" t="s">
        <v>752</v>
      </c>
      <c r="AC1213" s="65" t="s">
        <v>4651</v>
      </c>
      <c r="AD1213" s="65" t="s">
        <v>746</v>
      </c>
    </row>
    <row r="1214" spans="1:30" ht="51" customHeight="1" x14ac:dyDescent="0.2">
      <c r="A1214" s="70" t="s">
        <v>4652</v>
      </c>
      <c r="B1214" s="64" t="s">
        <v>742</v>
      </c>
      <c r="C1214" s="65" t="s">
        <v>743</v>
      </c>
      <c r="D1214" s="65" t="s">
        <v>4566</v>
      </c>
      <c r="E1214" s="66" t="s">
        <v>75</v>
      </c>
      <c r="F1214" s="71" t="s">
        <v>4653</v>
      </c>
      <c r="G1214" s="71" t="s">
        <v>4654</v>
      </c>
      <c r="H1214" s="68">
        <v>44277</v>
      </c>
      <c r="I1214" s="68">
        <v>44642</v>
      </c>
      <c r="J1214" s="57" t="str">
        <f>IF(Ugovori_OPULJP3[[#This Row],[DATUM ZAVRŠETKA OPERACIJE]]&gt;DATE(2024,12,31),"u provedbi","završen")</f>
        <v>završen</v>
      </c>
      <c r="K1214" s="67" t="s">
        <v>172</v>
      </c>
      <c r="L1214" s="67" t="s">
        <v>172</v>
      </c>
      <c r="M1214" s="58">
        <v>0.85</v>
      </c>
      <c r="N1214" s="58">
        <v>0.15</v>
      </c>
      <c r="O1214" s="59">
        <f>Ugovori_OPULJP3[[#This Row],[Bespovratna sredstva - Ukupno (EU+Nac) HRK
= Ukupna ugovorena vrijednost bespovratnih sredstava]]*Ugovori_OPULJP3[[#This Row],[EU STOPA SUFINANCIRANJA %
EU CO-FINANCING RATE %]]</f>
        <v>295557.86050000001</v>
      </c>
      <c r="P1214" s="60">
        <f>Ugovori_OPULJP3[[#This Row],[Bespovratna sredstva - EU dio - HRK]]/7.5345</f>
        <v>39227.269294578269</v>
      </c>
      <c r="Q1214" s="59">
        <f>Ugovori_OPULJP3[[#This Row],[Bespovratna sredstva - Ukupno (EU+Nac) HRK
= Ukupna ugovorena vrijednost bespovratnih sredstava]]*Ugovori_OPULJP3[[#This Row],[STOPA NACIONALNOG SUFINANCIRANJA %]]</f>
        <v>52157.269500000002</v>
      </c>
      <c r="R1214" s="60">
        <f>Ugovori_OPULJP3[[#This Row],[Bespovratna sredstva - Nacionalni dio - HRK]]/7.5345</f>
        <v>6922.4592872785188</v>
      </c>
      <c r="S1214" s="59">
        <v>347715.13</v>
      </c>
      <c r="T1214" s="60">
        <f>Ugovori_OPULJP3[[#This Row],[Bespovratna sredstva - Ukupno (EU+Nac) HRK
= Ukupna ugovorena vrijednost bespovratnih sredstava]]/7.5345</f>
        <v>46149.728581856791</v>
      </c>
      <c r="U1214" s="99">
        <v>0</v>
      </c>
      <c r="V1214" s="100">
        <f>Ugovori_OPULJP3[[#This Row],[Javni doprinos korisnika - HRK]]/7.5345</f>
        <v>0</v>
      </c>
      <c r="W1214" s="99">
        <v>0</v>
      </c>
      <c r="X1214" s="100">
        <f>Ugovori_OPULJP3[[#This Row],[Privatni doprinos korisnika - HRK]]/7.5345</f>
        <v>0</v>
      </c>
      <c r="Y1214" s="61">
        <v>347715.13</v>
      </c>
      <c r="Z1214" s="62">
        <f>Ugovori_OPULJP3[[#This Row],[UKUPNI PRIHVATLJIVI IZDACI
TOTAL ELIGIBLE EXPENDITURE
= Bespovratna sredstva ukupno + doprinos korisnika
= Ukupni prihvatljivi troškovi
= Ukupna ugovorena vrijednost projekta HRK]]/7.5345</f>
        <v>46149.728581856791</v>
      </c>
      <c r="AA1214" s="66" t="s">
        <v>751</v>
      </c>
      <c r="AB1214" s="66" t="s">
        <v>752</v>
      </c>
      <c r="AC1214" s="65" t="s">
        <v>4655</v>
      </c>
      <c r="AD1214" s="65" t="s">
        <v>746</v>
      </c>
    </row>
    <row r="1215" spans="1:30" ht="38.25" customHeight="1" x14ac:dyDescent="0.2">
      <c r="A1215" s="70" t="s">
        <v>4656</v>
      </c>
      <c r="B1215" s="64" t="s">
        <v>742</v>
      </c>
      <c r="C1215" s="65" t="s">
        <v>743</v>
      </c>
      <c r="D1215" s="65" t="s">
        <v>4566</v>
      </c>
      <c r="E1215" s="66" t="s">
        <v>75</v>
      </c>
      <c r="F1215" s="71" t="s">
        <v>4657</v>
      </c>
      <c r="G1215" s="71" t="s">
        <v>3931</v>
      </c>
      <c r="H1215" s="68">
        <v>44278</v>
      </c>
      <c r="I1215" s="68">
        <v>44643</v>
      </c>
      <c r="J1215" s="57" t="str">
        <f>IF(Ugovori_OPULJP3[[#This Row],[DATUM ZAVRŠETKA OPERACIJE]]&gt;DATE(2024,12,31),"u provedbi","završen")</f>
        <v>završen</v>
      </c>
      <c r="K1215" s="67" t="s">
        <v>83</v>
      </c>
      <c r="L1215" s="67" t="s">
        <v>83</v>
      </c>
      <c r="M1215" s="58">
        <v>0.85</v>
      </c>
      <c r="N1215" s="58">
        <v>0.15</v>
      </c>
      <c r="O1215" s="59">
        <f>Ugovori_OPULJP3[[#This Row],[Bespovratna sredstva - Ukupno (EU+Nac) HRK
= Ukupna ugovorena vrijednost bespovratnih sredstava]]*Ugovori_OPULJP3[[#This Row],[EU STOPA SUFINANCIRANJA %
EU CO-FINANCING RATE %]]</f>
        <v>274371.15999999997</v>
      </c>
      <c r="P1215" s="60">
        <f>Ugovori_OPULJP3[[#This Row],[Bespovratna sredstva - EU dio - HRK]]/7.5345</f>
        <v>36415.310903178703</v>
      </c>
      <c r="Q1215" s="59">
        <f>Ugovori_OPULJP3[[#This Row],[Bespovratna sredstva - Ukupno (EU+Nac) HRK
= Ukupna ugovorena vrijednost bespovratnih sredstava]]*Ugovori_OPULJP3[[#This Row],[STOPA NACIONALNOG SUFINANCIRANJA %]]</f>
        <v>48418.439999999995</v>
      </c>
      <c r="R1215" s="60">
        <f>Ugovori_OPULJP3[[#This Row],[Bespovratna sredstva - Nacionalni dio - HRK]]/7.5345</f>
        <v>6426.2313358550655</v>
      </c>
      <c r="S1215" s="59">
        <v>322789.59999999998</v>
      </c>
      <c r="T1215" s="60">
        <f>Ugovori_OPULJP3[[#This Row],[Bespovratna sredstva - Ukupno (EU+Nac) HRK
= Ukupna ugovorena vrijednost bespovratnih sredstava]]/7.5345</f>
        <v>42841.54223903377</v>
      </c>
      <c r="U1215" s="99">
        <v>0</v>
      </c>
      <c r="V1215" s="100">
        <f>Ugovori_OPULJP3[[#This Row],[Javni doprinos korisnika - HRK]]/7.5345</f>
        <v>0</v>
      </c>
      <c r="W1215" s="99">
        <v>0</v>
      </c>
      <c r="X1215" s="100">
        <f>Ugovori_OPULJP3[[#This Row],[Privatni doprinos korisnika - HRK]]/7.5345</f>
        <v>0</v>
      </c>
      <c r="Y1215" s="61">
        <v>322789.59999999998</v>
      </c>
      <c r="Z1215" s="62">
        <f>Ugovori_OPULJP3[[#This Row],[UKUPNI PRIHVATLJIVI IZDACI
TOTAL ELIGIBLE EXPENDITURE
= Bespovratna sredstva ukupno + doprinos korisnika
= Ukupni prihvatljivi troškovi
= Ukupna ugovorena vrijednost projekta HRK]]/7.5345</f>
        <v>42841.54223903377</v>
      </c>
      <c r="AA1215" s="66" t="s">
        <v>751</v>
      </c>
      <c r="AB1215" s="66" t="s">
        <v>752</v>
      </c>
      <c r="AC1215" s="65" t="s">
        <v>4658</v>
      </c>
      <c r="AD1215" s="65" t="s">
        <v>746</v>
      </c>
    </row>
    <row r="1216" spans="1:30" ht="51" customHeight="1" x14ac:dyDescent="0.2">
      <c r="A1216" s="97" t="s">
        <v>4659</v>
      </c>
      <c r="B1216" s="64" t="s">
        <v>742</v>
      </c>
      <c r="C1216" s="65" t="s">
        <v>743</v>
      </c>
      <c r="D1216" s="65" t="s">
        <v>4566</v>
      </c>
      <c r="E1216" s="66" t="s">
        <v>75</v>
      </c>
      <c r="F1216" s="81" t="s">
        <v>4660</v>
      </c>
      <c r="G1216" s="81" t="s">
        <v>4661</v>
      </c>
      <c r="H1216" s="98">
        <v>44287</v>
      </c>
      <c r="I1216" s="98">
        <v>44652</v>
      </c>
      <c r="J1216" s="57" t="str">
        <f>IF(Ugovori_OPULJP3[[#This Row],[DATUM ZAVRŠETKA OPERACIJE]]&gt;DATE(2024,12,31),"u provedbi","završen")</f>
        <v>završen</v>
      </c>
      <c r="K1216" s="76" t="s">
        <v>593</v>
      </c>
      <c r="L1216" s="76" t="s">
        <v>593</v>
      </c>
      <c r="M1216" s="95" t="s">
        <v>3093</v>
      </c>
      <c r="N1216" s="77">
        <v>0.15</v>
      </c>
      <c r="O1216" s="99">
        <f>Ugovori_OPULJP3[[#This Row],[Bespovratna sredstva - Ukupno (EU+Nac) HRK
= Ukupna ugovorena vrijednost bespovratnih sredstava]]*Ugovori_OPULJP3[[#This Row],[EU STOPA SUFINANCIRANJA %
EU CO-FINANCING RATE %]]</f>
        <v>224449.5295</v>
      </c>
      <c r="P1216" s="100">
        <f>Ugovori_OPULJP3[[#This Row],[Bespovratna sredstva - EU dio - HRK]]/7.5345</f>
        <v>29789.571902581458</v>
      </c>
      <c r="Q1216" s="99">
        <f>Ugovori_OPULJP3[[#This Row],[Bespovratna sredstva - Ukupno (EU+Nac) HRK
= Ukupna ugovorena vrijednost bespovratnih sredstava]]*Ugovori_OPULJP3[[#This Row],[STOPA NACIONALNOG SUFINANCIRANJA %]]</f>
        <v>39608.7405</v>
      </c>
      <c r="R1216" s="100">
        <f>Ugovori_OPULJP3[[#This Row],[Bespovratna sredstva - Nacionalni dio - HRK]]/7.5345</f>
        <v>5256.9832769261393</v>
      </c>
      <c r="S1216" s="99">
        <v>264058.27</v>
      </c>
      <c r="T1216" s="100">
        <f>Ugovori_OPULJP3[[#This Row],[Bespovratna sredstva - Ukupno (EU+Nac) HRK
= Ukupna ugovorena vrijednost bespovratnih sredstava]]/7.5345</f>
        <v>35046.555179507595</v>
      </c>
      <c r="U1216" s="99">
        <v>0</v>
      </c>
      <c r="V1216" s="100">
        <f>Ugovori_OPULJP3[[#This Row],[Javni doprinos korisnika - HRK]]/7.5345</f>
        <v>0</v>
      </c>
      <c r="W1216" s="99">
        <v>0</v>
      </c>
      <c r="X1216" s="100">
        <f>Ugovori_OPULJP3[[#This Row],[Privatni doprinos korisnika - HRK]]/7.5345</f>
        <v>0</v>
      </c>
      <c r="Y1216" s="101">
        <v>264058.27</v>
      </c>
      <c r="Z1216" s="102">
        <f>Ugovori_OPULJP3[[#This Row],[UKUPNI PRIHVATLJIVI IZDACI
TOTAL ELIGIBLE EXPENDITURE
= Bespovratna sredstva ukupno + doprinos korisnika
= Ukupni prihvatljivi troškovi
= Ukupna ugovorena vrijednost projekta HRK]]/7.5345</f>
        <v>35046.555179507595</v>
      </c>
      <c r="AA1216" s="66" t="s">
        <v>751</v>
      </c>
      <c r="AB1216" s="66" t="s">
        <v>752</v>
      </c>
      <c r="AC1216" s="96" t="s">
        <v>4662</v>
      </c>
      <c r="AD1216" s="65" t="s">
        <v>746</v>
      </c>
    </row>
    <row r="1217" spans="1:30" ht="38.25" customHeight="1" x14ac:dyDescent="0.2">
      <c r="A1217" s="70" t="s">
        <v>4663</v>
      </c>
      <c r="B1217" s="64" t="s">
        <v>742</v>
      </c>
      <c r="C1217" s="65" t="s">
        <v>743</v>
      </c>
      <c r="D1217" s="65" t="s">
        <v>4566</v>
      </c>
      <c r="E1217" s="66" t="s">
        <v>75</v>
      </c>
      <c r="F1217" s="71" t="s">
        <v>4664</v>
      </c>
      <c r="G1217" s="71" t="s">
        <v>4665</v>
      </c>
      <c r="H1217" s="68">
        <v>44279</v>
      </c>
      <c r="I1217" s="68">
        <v>44644</v>
      </c>
      <c r="J1217" s="57" t="str">
        <f>IF(Ugovori_OPULJP3[[#This Row],[DATUM ZAVRŠETKA OPERACIJE]]&gt;DATE(2024,12,31),"u provedbi","završen")</f>
        <v>završen</v>
      </c>
      <c r="K1217" s="67" t="s">
        <v>4666</v>
      </c>
      <c r="L1217" s="67" t="s">
        <v>36</v>
      </c>
      <c r="M1217" s="58">
        <v>0.85</v>
      </c>
      <c r="N1217" s="58">
        <v>0.15</v>
      </c>
      <c r="O1217" s="59">
        <f>Ugovori_OPULJP3[[#This Row],[Bespovratna sredstva - Ukupno (EU+Nac) HRK
= Ukupna ugovorena vrijednost bespovratnih sredstava]]*Ugovori_OPULJP3[[#This Row],[EU STOPA SUFINANCIRANJA %
EU CO-FINANCING RATE %]]</f>
        <v>424582.95600000001</v>
      </c>
      <c r="P1217" s="60">
        <f>Ugovori_OPULJP3[[#This Row],[Bespovratna sredstva - EU dio - HRK]]/7.5345</f>
        <v>56351.842325303602</v>
      </c>
      <c r="Q1217" s="59">
        <f>Ugovori_OPULJP3[[#This Row],[Bespovratna sredstva - Ukupno (EU+Nac) HRK
= Ukupna ugovorena vrijednost bespovratnih sredstava]]*Ugovori_OPULJP3[[#This Row],[STOPA NACIONALNOG SUFINANCIRANJA %]]</f>
        <v>74926.403999999995</v>
      </c>
      <c r="R1217" s="60">
        <f>Ugovori_OPULJP3[[#This Row],[Bespovratna sredstva - Nacionalni dio - HRK]]/7.5345</f>
        <v>9944.4427632888692</v>
      </c>
      <c r="S1217" s="59">
        <v>499509.36</v>
      </c>
      <c r="T1217" s="60">
        <f>Ugovori_OPULJP3[[#This Row],[Bespovratna sredstva - Ukupno (EU+Nac) HRK
= Ukupna ugovorena vrijednost bespovratnih sredstava]]/7.5345</f>
        <v>66296.285088592471</v>
      </c>
      <c r="U1217" s="99">
        <v>0</v>
      </c>
      <c r="V1217" s="100">
        <f>Ugovori_OPULJP3[[#This Row],[Javni doprinos korisnika - HRK]]/7.5345</f>
        <v>0</v>
      </c>
      <c r="W1217" s="99">
        <v>0</v>
      </c>
      <c r="X1217" s="100">
        <f>Ugovori_OPULJP3[[#This Row],[Privatni doprinos korisnika - HRK]]/7.5345</f>
        <v>0</v>
      </c>
      <c r="Y1217" s="61">
        <v>499509.36</v>
      </c>
      <c r="Z1217" s="62">
        <f>Ugovori_OPULJP3[[#This Row],[UKUPNI PRIHVATLJIVI IZDACI
TOTAL ELIGIBLE EXPENDITURE
= Bespovratna sredstva ukupno + doprinos korisnika
= Ukupni prihvatljivi troškovi
= Ukupna ugovorena vrijednost projekta HRK]]/7.5345</f>
        <v>66296.285088592471</v>
      </c>
      <c r="AA1217" s="66" t="s">
        <v>751</v>
      </c>
      <c r="AB1217" s="66" t="s">
        <v>752</v>
      </c>
      <c r="AC1217" s="65" t="s">
        <v>4667</v>
      </c>
      <c r="AD1217" s="65" t="s">
        <v>746</v>
      </c>
    </row>
    <row r="1218" spans="1:30" ht="51" customHeight="1" x14ac:dyDescent="0.2">
      <c r="A1218" s="75" t="s">
        <v>4668</v>
      </c>
      <c r="B1218" s="64" t="s">
        <v>742</v>
      </c>
      <c r="C1218" s="52" t="s">
        <v>743</v>
      </c>
      <c r="D1218" s="65" t="s">
        <v>4566</v>
      </c>
      <c r="E1218" s="66" t="s">
        <v>75</v>
      </c>
      <c r="F1218" s="71" t="s">
        <v>4669</v>
      </c>
      <c r="G1218" s="71" t="s">
        <v>4670</v>
      </c>
      <c r="H1218" s="68">
        <v>44348</v>
      </c>
      <c r="I1218" s="68">
        <v>44713</v>
      </c>
      <c r="J1218" s="57" t="str">
        <f>IF(Ugovori_OPULJP3[[#This Row],[DATUM ZAVRŠETKA OPERACIJE]]&gt;DATE(2024,12,31),"u provedbi","završen")</f>
        <v>završen</v>
      </c>
      <c r="K1218" s="76" t="s">
        <v>199</v>
      </c>
      <c r="L1218" s="67" t="s">
        <v>199</v>
      </c>
      <c r="M1218" s="58">
        <v>0.85</v>
      </c>
      <c r="N1218" s="58">
        <v>0.15</v>
      </c>
      <c r="O1218" s="59">
        <f>Ugovori_OPULJP3[[#This Row],[Bespovratna sredstva - Ukupno (EU+Nac) HRK
= Ukupna ugovorena vrijednost bespovratnih sredstava]]*Ugovori_OPULJP3[[#This Row],[EU STOPA SUFINANCIRANJA %
EU CO-FINANCING RATE %]]</f>
        <v>394389.85099999997</v>
      </c>
      <c r="P1218" s="60">
        <f>Ugovori_OPULJP3[[#This Row],[Bespovratna sredstva - EU dio - HRK]]/7.5345</f>
        <v>52344.528634945906</v>
      </c>
      <c r="Q1218" s="59">
        <f>Ugovori_OPULJP3[[#This Row],[Bespovratna sredstva - Ukupno (EU+Nac) HRK
= Ukupna ugovorena vrijednost bespovratnih sredstava]]*Ugovori_OPULJP3[[#This Row],[STOPA NACIONALNOG SUFINANCIRANJA %]]</f>
        <v>69598.209000000003</v>
      </c>
      <c r="R1218" s="60">
        <f>Ugovori_OPULJP3[[#This Row],[Bespovratna sredstva - Nacionalni dio - HRK]]/7.5345</f>
        <v>9237.2697591081032</v>
      </c>
      <c r="S1218" s="59">
        <v>463988.06</v>
      </c>
      <c r="T1218" s="60">
        <f>Ugovori_OPULJP3[[#This Row],[Bespovratna sredstva - Ukupno (EU+Nac) HRK
= Ukupna ugovorena vrijednost bespovratnih sredstava]]/7.5345</f>
        <v>61581.798394054014</v>
      </c>
      <c r="U1218" s="99">
        <v>0</v>
      </c>
      <c r="V1218" s="100">
        <f>Ugovori_OPULJP3[[#This Row],[Javni doprinos korisnika - HRK]]/7.5345</f>
        <v>0</v>
      </c>
      <c r="W1218" s="99">
        <v>0</v>
      </c>
      <c r="X1218" s="100">
        <f>Ugovori_OPULJP3[[#This Row],[Privatni doprinos korisnika - HRK]]/7.5345</f>
        <v>0</v>
      </c>
      <c r="Y1218" s="61">
        <v>463988.06</v>
      </c>
      <c r="Z1218" s="62">
        <f>Ugovori_OPULJP3[[#This Row],[UKUPNI PRIHVATLJIVI IZDACI
TOTAL ELIGIBLE EXPENDITURE
= Bespovratna sredstva ukupno + doprinos korisnika
= Ukupni prihvatljivi troškovi
= Ukupna ugovorena vrijednost projekta HRK]]/7.5345</f>
        <v>61581.798394054014</v>
      </c>
      <c r="AA1218" s="66" t="s">
        <v>751</v>
      </c>
      <c r="AB1218" s="66" t="s">
        <v>752</v>
      </c>
      <c r="AC1218" s="65" t="s">
        <v>4671</v>
      </c>
      <c r="AD1218" s="72" t="s">
        <v>746</v>
      </c>
    </row>
    <row r="1219" spans="1:30" ht="51" customHeight="1" x14ac:dyDescent="0.2">
      <c r="A1219" s="70" t="s">
        <v>4672</v>
      </c>
      <c r="B1219" s="64" t="s">
        <v>742</v>
      </c>
      <c r="C1219" s="65" t="s">
        <v>743</v>
      </c>
      <c r="D1219" s="65" t="s">
        <v>4566</v>
      </c>
      <c r="E1219" s="66" t="s">
        <v>75</v>
      </c>
      <c r="F1219" s="71" t="s">
        <v>4673</v>
      </c>
      <c r="G1219" s="71" t="s">
        <v>4674</v>
      </c>
      <c r="H1219" s="68">
        <v>44279</v>
      </c>
      <c r="I1219" s="68">
        <v>44644</v>
      </c>
      <c r="J1219" s="57" t="str">
        <f>IF(Ugovori_OPULJP3[[#This Row],[DATUM ZAVRŠETKA OPERACIJE]]&gt;DATE(2024,12,31),"u provedbi","završen")</f>
        <v>završen</v>
      </c>
      <c r="K1219" s="67" t="s">
        <v>129</v>
      </c>
      <c r="L1219" s="67" t="s">
        <v>129</v>
      </c>
      <c r="M1219" s="58">
        <v>0.85</v>
      </c>
      <c r="N1219" s="58">
        <v>0.15</v>
      </c>
      <c r="O1219" s="59">
        <f>Ugovori_OPULJP3[[#This Row],[Bespovratna sredstva - Ukupno (EU+Nac) HRK
= Ukupna ugovorena vrijednost bespovratnih sredstava]]*Ugovori_OPULJP3[[#This Row],[EU STOPA SUFINANCIRANJA %
EU CO-FINANCING RATE %]]</f>
        <v>414053.30899999995</v>
      </c>
      <c r="P1219" s="60">
        <f>Ugovori_OPULJP3[[#This Row],[Bespovratna sredstva - EU dio - HRK]]/7.5345</f>
        <v>54954.318003848952</v>
      </c>
      <c r="Q1219" s="59">
        <f>Ugovori_OPULJP3[[#This Row],[Bespovratna sredstva - Ukupno (EU+Nac) HRK
= Ukupna ugovorena vrijednost bespovratnih sredstava]]*Ugovori_OPULJP3[[#This Row],[STOPA NACIONALNOG SUFINANCIRANJA %]]</f>
        <v>73068.231</v>
      </c>
      <c r="R1219" s="60">
        <f>Ugovori_OPULJP3[[#This Row],[Bespovratna sredstva - Nacionalni dio - HRK]]/7.5345</f>
        <v>9697.8208242086403</v>
      </c>
      <c r="S1219" s="59">
        <v>487121.54</v>
      </c>
      <c r="T1219" s="60">
        <f>Ugovori_OPULJP3[[#This Row],[Bespovratna sredstva - Ukupno (EU+Nac) HRK
= Ukupna ugovorena vrijednost bespovratnih sredstava]]/7.5345</f>
        <v>64652.138828057592</v>
      </c>
      <c r="U1219" s="99">
        <v>0</v>
      </c>
      <c r="V1219" s="100">
        <f>Ugovori_OPULJP3[[#This Row],[Javni doprinos korisnika - HRK]]/7.5345</f>
        <v>0</v>
      </c>
      <c r="W1219" s="99">
        <v>0</v>
      </c>
      <c r="X1219" s="100">
        <f>Ugovori_OPULJP3[[#This Row],[Privatni doprinos korisnika - HRK]]/7.5345</f>
        <v>0</v>
      </c>
      <c r="Y1219" s="61">
        <v>487121.54</v>
      </c>
      <c r="Z1219" s="62">
        <f>Ugovori_OPULJP3[[#This Row],[UKUPNI PRIHVATLJIVI IZDACI
TOTAL ELIGIBLE EXPENDITURE
= Bespovratna sredstva ukupno + doprinos korisnika
= Ukupni prihvatljivi troškovi
= Ukupna ugovorena vrijednost projekta HRK]]/7.5345</f>
        <v>64652.138828057592</v>
      </c>
      <c r="AA1219" s="66" t="s">
        <v>751</v>
      </c>
      <c r="AB1219" s="66" t="s">
        <v>752</v>
      </c>
      <c r="AC1219" s="65" t="s">
        <v>4675</v>
      </c>
      <c r="AD1219" s="65" t="s">
        <v>746</v>
      </c>
    </row>
    <row r="1220" spans="1:30" ht="51" customHeight="1" x14ac:dyDescent="0.2">
      <c r="A1220" s="70" t="s">
        <v>4676</v>
      </c>
      <c r="B1220" s="64" t="s">
        <v>742</v>
      </c>
      <c r="C1220" s="65" t="s">
        <v>743</v>
      </c>
      <c r="D1220" s="65" t="s">
        <v>4566</v>
      </c>
      <c r="E1220" s="66" t="s">
        <v>75</v>
      </c>
      <c r="F1220" s="71" t="s">
        <v>4677</v>
      </c>
      <c r="G1220" s="71" t="s">
        <v>1034</v>
      </c>
      <c r="H1220" s="68">
        <v>44279</v>
      </c>
      <c r="I1220" s="68">
        <v>44644</v>
      </c>
      <c r="J1220" s="57" t="str">
        <f>IF(Ugovori_OPULJP3[[#This Row],[DATUM ZAVRŠETKA OPERACIJE]]&gt;DATE(2024,12,31),"u provedbi","završen")</f>
        <v>završen</v>
      </c>
      <c r="K1220" s="67" t="s">
        <v>36</v>
      </c>
      <c r="L1220" s="67" t="s">
        <v>36</v>
      </c>
      <c r="M1220" s="58">
        <v>0.85</v>
      </c>
      <c r="N1220" s="58">
        <v>0.15</v>
      </c>
      <c r="O1220" s="59">
        <f>Ugovori_OPULJP3[[#This Row],[Bespovratna sredstva - Ukupno (EU+Nac) HRK
= Ukupna ugovorena vrijednost bespovratnih sredstava]]*Ugovori_OPULJP3[[#This Row],[EU STOPA SUFINANCIRANJA %
EU CO-FINANCING RATE %]]</f>
        <v>409463.40250000003</v>
      </c>
      <c r="P1220" s="60">
        <f>Ugovori_OPULJP3[[#This Row],[Bespovratna sredstva - EU dio - HRK]]/7.5345</f>
        <v>54345.132722808412</v>
      </c>
      <c r="Q1220" s="59">
        <f>Ugovori_OPULJP3[[#This Row],[Bespovratna sredstva - Ukupno (EU+Nac) HRK
= Ukupna ugovorena vrijednost bespovratnih sredstava]]*Ugovori_OPULJP3[[#This Row],[STOPA NACIONALNOG SUFINANCIRANJA %]]</f>
        <v>72258.247499999998</v>
      </c>
      <c r="R1220" s="60">
        <f>Ugovori_OPULJP3[[#This Row],[Bespovratna sredstva - Nacionalni dio - HRK]]/7.5345</f>
        <v>9590.3175393191304</v>
      </c>
      <c r="S1220" s="59">
        <v>481721.65</v>
      </c>
      <c r="T1220" s="60">
        <f>Ugovori_OPULJP3[[#This Row],[Bespovratna sredstva - Ukupno (EU+Nac) HRK
= Ukupna ugovorena vrijednost bespovratnih sredstava]]/7.5345</f>
        <v>63935.450262127546</v>
      </c>
      <c r="U1220" s="99">
        <v>0</v>
      </c>
      <c r="V1220" s="100">
        <f>Ugovori_OPULJP3[[#This Row],[Javni doprinos korisnika - HRK]]/7.5345</f>
        <v>0</v>
      </c>
      <c r="W1220" s="99">
        <v>0</v>
      </c>
      <c r="X1220" s="100">
        <f>Ugovori_OPULJP3[[#This Row],[Privatni doprinos korisnika - HRK]]/7.5345</f>
        <v>0</v>
      </c>
      <c r="Y1220" s="61">
        <v>481721.65</v>
      </c>
      <c r="Z1220" s="62">
        <f>Ugovori_OPULJP3[[#This Row],[UKUPNI PRIHVATLJIVI IZDACI
TOTAL ELIGIBLE EXPENDITURE
= Bespovratna sredstva ukupno + doprinos korisnika
= Ukupni prihvatljivi troškovi
= Ukupna ugovorena vrijednost projekta HRK]]/7.5345</f>
        <v>63935.450262127546</v>
      </c>
      <c r="AA1220" s="66" t="s">
        <v>751</v>
      </c>
      <c r="AB1220" s="66" t="s">
        <v>752</v>
      </c>
      <c r="AC1220" s="65" t="s">
        <v>4678</v>
      </c>
      <c r="AD1220" s="65" t="s">
        <v>746</v>
      </c>
    </row>
    <row r="1221" spans="1:30" ht="51" customHeight="1" x14ac:dyDescent="0.2">
      <c r="A1221" s="75" t="s">
        <v>4679</v>
      </c>
      <c r="B1221" s="64" t="s">
        <v>742</v>
      </c>
      <c r="C1221" s="52" t="s">
        <v>743</v>
      </c>
      <c r="D1221" s="65" t="s">
        <v>4566</v>
      </c>
      <c r="E1221" s="66" t="s">
        <v>75</v>
      </c>
      <c r="F1221" s="71" t="s">
        <v>4680</v>
      </c>
      <c r="G1221" s="71" t="s">
        <v>4681</v>
      </c>
      <c r="H1221" s="68">
        <v>44362</v>
      </c>
      <c r="I1221" s="68">
        <v>44727</v>
      </c>
      <c r="J1221" s="57" t="str">
        <f>IF(Ugovori_OPULJP3[[#This Row],[DATUM ZAVRŠETKA OPERACIJE]]&gt;DATE(2024,12,31),"u provedbi","završen")</f>
        <v>završen</v>
      </c>
      <c r="K1221" s="76" t="s">
        <v>593</v>
      </c>
      <c r="L1221" s="67" t="s">
        <v>593</v>
      </c>
      <c r="M1221" s="58">
        <v>0.85</v>
      </c>
      <c r="N1221" s="58">
        <v>0.15</v>
      </c>
      <c r="O1221" s="59">
        <f>Ugovori_OPULJP3[[#This Row],[Bespovratna sredstva - Ukupno (EU+Nac) HRK
= Ukupna ugovorena vrijednost bespovratnih sredstava]]*Ugovori_OPULJP3[[#This Row],[EU STOPA SUFINANCIRANJA %
EU CO-FINANCING RATE %]]</f>
        <v>398888</v>
      </c>
      <c r="P1221" s="60">
        <f>Ugovori_OPULJP3[[#This Row],[Bespovratna sredstva - EU dio - HRK]]/7.5345</f>
        <v>52941.535602893353</v>
      </c>
      <c r="Q1221" s="59">
        <f>Ugovori_OPULJP3[[#This Row],[Bespovratna sredstva - Ukupno (EU+Nac) HRK
= Ukupna ugovorena vrijednost bespovratnih sredstava]]*Ugovori_OPULJP3[[#This Row],[STOPA NACIONALNOG SUFINANCIRANJA %]]</f>
        <v>70392</v>
      </c>
      <c r="R1221" s="60">
        <f>Ugovori_OPULJP3[[#This Row],[Bespovratna sredstva - Nacionalni dio - HRK]]/7.5345</f>
        <v>9342.6239299223562</v>
      </c>
      <c r="S1221" s="59">
        <v>469280</v>
      </c>
      <c r="T1221" s="60">
        <f>Ugovori_OPULJP3[[#This Row],[Bespovratna sredstva - Ukupno (EU+Nac) HRK
= Ukupna ugovorena vrijednost bespovratnih sredstava]]/7.5345</f>
        <v>62284.159532815713</v>
      </c>
      <c r="U1221" s="99">
        <v>0</v>
      </c>
      <c r="V1221" s="100">
        <f>Ugovori_OPULJP3[[#This Row],[Javni doprinos korisnika - HRK]]/7.5345</f>
        <v>0</v>
      </c>
      <c r="W1221" s="99">
        <v>0</v>
      </c>
      <c r="X1221" s="100">
        <f>Ugovori_OPULJP3[[#This Row],[Privatni doprinos korisnika - HRK]]/7.5345</f>
        <v>0</v>
      </c>
      <c r="Y1221" s="61">
        <v>469280</v>
      </c>
      <c r="Z1221" s="62">
        <f>Ugovori_OPULJP3[[#This Row],[UKUPNI PRIHVATLJIVI IZDACI
TOTAL ELIGIBLE EXPENDITURE
= Bespovratna sredstva ukupno + doprinos korisnika
= Ukupni prihvatljivi troškovi
= Ukupna ugovorena vrijednost projekta HRK]]/7.5345</f>
        <v>62284.159532815713</v>
      </c>
      <c r="AA1221" s="66" t="s">
        <v>751</v>
      </c>
      <c r="AB1221" s="66" t="s">
        <v>752</v>
      </c>
      <c r="AC1221" s="65" t="s">
        <v>4682</v>
      </c>
      <c r="AD1221" s="72" t="s">
        <v>746</v>
      </c>
    </row>
    <row r="1222" spans="1:30" ht="51" customHeight="1" x14ac:dyDescent="0.2">
      <c r="A1222" s="75" t="s">
        <v>4683</v>
      </c>
      <c r="B1222" s="64" t="s">
        <v>742</v>
      </c>
      <c r="C1222" s="52" t="s">
        <v>743</v>
      </c>
      <c r="D1222" s="65" t="s">
        <v>4566</v>
      </c>
      <c r="E1222" s="66" t="s">
        <v>75</v>
      </c>
      <c r="F1222" s="71" t="s">
        <v>4684</v>
      </c>
      <c r="G1222" s="71" t="s">
        <v>4685</v>
      </c>
      <c r="H1222" s="68">
        <v>44362</v>
      </c>
      <c r="I1222" s="68">
        <v>44727</v>
      </c>
      <c r="J1222" s="57" t="str">
        <f>IF(Ugovori_OPULJP3[[#This Row],[DATUM ZAVRŠETKA OPERACIJE]]&gt;DATE(2024,12,31),"u provedbi","završen")</f>
        <v>završen</v>
      </c>
      <c r="K1222" s="76" t="s">
        <v>891</v>
      </c>
      <c r="L1222" s="76" t="s">
        <v>36</v>
      </c>
      <c r="M1222" s="58">
        <v>0.85</v>
      </c>
      <c r="N1222" s="58">
        <v>0.15</v>
      </c>
      <c r="O1222" s="59">
        <f>Ugovori_OPULJP3[[#This Row],[Bespovratna sredstva - Ukupno (EU+Nac) HRK
= Ukupna ugovorena vrijednost bespovratnih sredstava]]*Ugovori_OPULJP3[[#This Row],[EU STOPA SUFINANCIRANJA %
EU CO-FINANCING RATE %]]</f>
        <v>424354</v>
      </c>
      <c r="P1222" s="60">
        <f>Ugovori_OPULJP3[[#This Row],[Bespovratna sredstva - EU dio - HRK]]/7.5345</f>
        <v>56321.454641980221</v>
      </c>
      <c r="Q1222" s="59">
        <f>Ugovori_OPULJP3[[#This Row],[Bespovratna sredstva - Ukupno (EU+Nac) HRK
= Ukupna ugovorena vrijednost bespovratnih sredstava]]*Ugovori_OPULJP3[[#This Row],[STOPA NACIONALNOG SUFINANCIRANJA %]]</f>
        <v>74886</v>
      </c>
      <c r="R1222" s="60">
        <f>Ugovori_OPULJP3[[#This Row],[Bespovratna sredstva - Nacionalni dio - HRK]]/7.5345</f>
        <v>9939.0802309376868</v>
      </c>
      <c r="S1222" s="59">
        <v>499240</v>
      </c>
      <c r="T1222" s="60">
        <f>Ugovori_OPULJP3[[#This Row],[Bespovratna sredstva - Ukupno (EU+Nac) HRK
= Ukupna ugovorena vrijednost bespovratnih sredstava]]/7.5345</f>
        <v>66260.53487291791</v>
      </c>
      <c r="U1222" s="99">
        <v>0</v>
      </c>
      <c r="V1222" s="100">
        <f>Ugovori_OPULJP3[[#This Row],[Javni doprinos korisnika - HRK]]/7.5345</f>
        <v>0</v>
      </c>
      <c r="W1222" s="99">
        <v>0</v>
      </c>
      <c r="X1222" s="100">
        <f>Ugovori_OPULJP3[[#This Row],[Privatni doprinos korisnika - HRK]]/7.5345</f>
        <v>0</v>
      </c>
      <c r="Y1222" s="61">
        <v>499240</v>
      </c>
      <c r="Z1222" s="62">
        <f>Ugovori_OPULJP3[[#This Row],[UKUPNI PRIHVATLJIVI IZDACI
TOTAL ELIGIBLE EXPENDITURE
= Bespovratna sredstva ukupno + doprinos korisnika
= Ukupni prihvatljivi troškovi
= Ukupna ugovorena vrijednost projekta HRK]]/7.5345</f>
        <v>66260.53487291791</v>
      </c>
      <c r="AA1222" s="66" t="s">
        <v>751</v>
      </c>
      <c r="AB1222" s="66" t="s">
        <v>752</v>
      </c>
      <c r="AC1222" s="65" t="s">
        <v>4686</v>
      </c>
      <c r="AD1222" s="72" t="s">
        <v>746</v>
      </c>
    </row>
    <row r="1223" spans="1:30" ht="51" customHeight="1" x14ac:dyDescent="0.2">
      <c r="A1223" s="75" t="s">
        <v>4687</v>
      </c>
      <c r="B1223" s="64" t="s">
        <v>742</v>
      </c>
      <c r="C1223" s="52" t="s">
        <v>743</v>
      </c>
      <c r="D1223" s="65" t="s">
        <v>4566</v>
      </c>
      <c r="E1223" s="66" t="s">
        <v>75</v>
      </c>
      <c r="F1223" s="71" t="s">
        <v>4688</v>
      </c>
      <c r="G1223" s="71" t="s">
        <v>4689</v>
      </c>
      <c r="H1223" s="68">
        <v>44363</v>
      </c>
      <c r="I1223" s="68">
        <v>44728</v>
      </c>
      <c r="J1223" s="57" t="str">
        <f>IF(Ugovori_OPULJP3[[#This Row],[DATUM ZAVRŠETKA OPERACIJE]]&gt;DATE(2024,12,31),"u provedbi","završen")</f>
        <v>završen</v>
      </c>
      <c r="K1223" s="76" t="s">
        <v>593</v>
      </c>
      <c r="L1223" s="67" t="s">
        <v>593</v>
      </c>
      <c r="M1223" s="58">
        <v>0.85</v>
      </c>
      <c r="N1223" s="58">
        <v>0.15</v>
      </c>
      <c r="O1223" s="59">
        <f>Ugovori_OPULJP3[[#This Row],[Bespovratna sredstva - Ukupno (EU+Nac) HRK
= Ukupna ugovorena vrijednost bespovratnih sredstava]]*Ugovori_OPULJP3[[#This Row],[EU STOPA SUFINANCIRANJA %
EU CO-FINANCING RATE %]]</f>
        <v>408141.38900000002</v>
      </c>
      <c r="P1223" s="60">
        <f>Ugovori_OPULJP3[[#This Row],[Bespovratna sredstva - EU dio - HRK]]/7.5345</f>
        <v>54169.671378326362</v>
      </c>
      <c r="Q1223" s="59">
        <f>Ugovori_OPULJP3[[#This Row],[Bespovratna sredstva - Ukupno (EU+Nac) HRK
= Ukupna ugovorena vrijednost bespovratnih sredstava]]*Ugovori_OPULJP3[[#This Row],[STOPA NACIONALNOG SUFINANCIRANJA %]]</f>
        <v>72024.951000000001</v>
      </c>
      <c r="R1223" s="60">
        <f>Ugovori_OPULJP3[[#This Row],[Bespovratna sredstva - Nacionalni dio - HRK]]/7.5345</f>
        <v>9559.3537726458289</v>
      </c>
      <c r="S1223" s="59">
        <v>480166.34</v>
      </c>
      <c r="T1223" s="60">
        <f>Ugovori_OPULJP3[[#This Row],[Bespovratna sredstva - Ukupno (EU+Nac) HRK
= Ukupna ugovorena vrijednost bespovratnih sredstava]]/7.5345</f>
        <v>63729.025150972193</v>
      </c>
      <c r="U1223" s="99">
        <v>0</v>
      </c>
      <c r="V1223" s="100">
        <f>Ugovori_OPULJP3[[#This Row],[Javni doprinos korisnika - HRK]]/7.5345</f>
        <v>0</v>
      </c>
      <c r="W1223" s="99">
        <v>0</v>
      </c>
      <c r="X1223" s="100">
        <f>Ugovori_OPULJP3[[#This Row],[Privatni doprinos korisnika - HRK]]/7.5345</f>
        <v>0</v>
      </c>
      <c r="Y1223" s="61">
        <v>480166.34</v>
      </c>
      <c r="Z1223" s="62">
        <f>Ugovori_OPULJP3[[#This Row],[UKUPNI PRIHVATLJIVI IZDACI
TOTAL ELIGIBLE EXPENDITURE
= Bespovratna sredstva ukupno + doprinos korisnika
= Ukupni prihvatljivi troškovi
= Ukupna ugovorena vrijednost projekta HRK]]/7.5345</f>
        <v>63729.025150972193</v>
      </c>
      <c r="AA1223" s="66" t="s">
        <v>751</v>
      </c>
      <c r="AB1223" s="66" t="s">
        <v>752</v>
      </c>
      <c r="AC1223" s="65" t="s">
        <v>4690</v>
      </c>
      <c r="AD1223" s="72" t="s">
        <v>746</v>
      </c>
    </row>
    <row r="1224" spans="1:30" ht="51" customHeight="1" x14ac:dyDescent="0.2">
      <c r="A1224" s="75" t="s">
        <v>4691</v>
      </c>
      <c r="B1224" s="64" t="s">
        <v>742</v>
      </c>
      <c r="C1224" s="52" t="s">
        <v>743</v>
      </c>
      <c r="D1224" s="65" t="s">
        <v>4566</v>
      </c>
      <c r="E1224" s="66" t="s">
        <v>75</v>
      </c>
      <c r="F1224" s="71" t="s">
        <v>4692</v>
      </c>
      <c r="G1224" s="71" t="s">
        <v>4693</v>
      </c>
      <c r="H1224" s="68">
        <v>44356</v>
      </c>
      <c r="I1224" s="68">
        <v>44721</v>
      </c>
      <c r="J1224" s="57" t="str">
        <f>IF(Ugovori_OPULJP3[[#This Row],[DATUM ZAVRŠETKA OPERACIJE]]&gt;DATE(2024,12,31),"u provedbi","završen")</f>
        <v>završen</v>
      </c>
      <c r="K1224" s="76" t="s">
        <v>199</v>
      </c>
      <c r="L1224" s="67" t="s">
        <v>199</v>
      </c>
      <c r="M1224" s="58">
        <v>0.85</v>
      </c>
      <c r="N1224" s="58">
        <v>0.15</v>
      </c>
      <c r="O1224" s="59">
        <f>Ugovori_OPULJP3[[#This Row],[Bespovratna sredstva - Ukupno (EU+Nac) HRK
= Ukupna ugovorena vrijednost bespovratnih sredstava]]*Ugovori_OPULJP3[[#This Row],[EU STOPA SUFINANCIRANJA %
EU CO-FINANCING RATE %]]</f>
        <v>343315</v>
      </c>
      <c r="P1224" s="60">
        <f>Ugovori_OPULJP3[[#This Row],[Bespovratna sredstva - EU dio - HRK]]/7.5345</f>
        <v>45565.730970867342</v>
      </c>
      <c r="Q1224" s="59">
        <f>Ugovori_OPULJP3[[#This Row],[Bespovratna sredstva - Ukupno (EU+Nac) HRK
= Ukupna ugovorena vrijednost bespovratnih sredstava]]*Ugovori_OPULJP3[[#This Row],[STOPA NACIONALNOG SUFINANCIRANJA %]]</f>
        <v>60585</v>
      </c>
      <c r="R1224" s="60">
        <f>Ugovori_OPULJP3[[#This Row],[Bespovratna sredstva - Nacionalni dio - HRK]]/7.5345</f>
        <v>8041.0113478001194</v>
      </c>
      <c r="S1224" s="59">
        <v>403900</v>
      </c>
      <c r="T1224" s="60">
        <f>Ugovori_OPULJP3[[#This Row],[Bespovratna sredstva - Ukupno (EU+Nac) HRK
= Ukupna ugovorena vrijednost bespovratnih sredstava]]/7.5345</f>
        <v>53606.742318667457</v>
      </c>
      <c r="U1224" s="99">
        <v>0</v>
      </c>
      <c r="V1224" s="100">
        <f>Ugovori_OPULJP3[[#This Row],[Javni doprinos korisnika - HRK]]/7.5345</f>
        <v>0</v>
      </c>
      <c r="W1224" s="99">
        <v>0</v>
      </c>
      <c r="X1224" s="100">
        <f>Ugovori_OPULJP3[[#This Row],[Privatni doprinos korisnika - HRK]]/7.5345</f>
        <v>0</v>
      </c>
      <c r="Y1224" s="61">
        <v>403900</v>
      </c>
      <c r="Z1224" s="62">
        <f>Ugovori_OPULJP3[[#This Row],[UKUPNI PRIHVATLJIVI IZDACI
TOTAL ELIGIBLE EXPENDITURE
= Bespovratna sredstva ukupno + doprinos korisnika
= Ukupni prihvatljivi troškovi
= Ukupna ugovorena vrijednost projekta HRK]]/7.5345</f>
        <v>53606.742318667457</v>
      </c>
      <c r="AA1224" s="66" t="s">
        <v>751</v>
      </c>
      <c r="AB1224" s="66" t="s">
        <v>752</v>
      </c>
      <c r="AC1224" s="65" t="s">
        <v>4694</v>
      </c>
      <c r="AD1224" s="72" t="s">
        <v>746</v>
      </c>
    </row>
    <row r="1225" spans="1:30" ht="51" customHeight="1" x14ac:dyDescent="0.2">
      <c r="A1225" s="75" t="s">
        <v>4695</v>
      </c>
      <c r="B1225" s="64" t="s">
        <v>742</v>
      </c>
      <c r="C1225" s="52" t="s">
        <v>743</v>
      </c>
      <c r="D1225" s="65" t="s">
        <v>4566</v>
      </c>
      <c r="E1225" s="66" t="s">
        <v>75</v>
      </c>
      <c r="F1225" s="71" t="s">
        <v>4696</v>
      </c>
      <c r="G1225" s="71" t="s">
        <v>4697</v>
      </c>
      <c r="H1225" s="68">
        <v>44361</v>
      </c>
      <c r="I1225" s="68">
        <v>44665</v>
      </c>
      <c r="J1225" s="57" t="str">
        <f>IF(Ugovori_OPULJP3[[#This Row],[DATUM ZAVRŠETKA OPERACIJE]]&gt;DATE(2024,12,31),"u provedbi","završen")</f>
        <v>završen</v>
      </c>
      <c r="K1225" s="67" t="s">
        <v>248</v>
      </c>
      <c r="L1225" s="67" t="s">
        <v>248</v>
      </c>
      <c r="M1225" s="58">
        <v>0.85</v>
      </c>
      <c r="N1225" s="58">
        <v>0.15</v>
      </c>
      <c r="O1225" s="59">
        <f>Ugovori_OPULJP3[[#This Row],[Bespovratna sredstva - Ukupno (EU+Nac) HRK
= Ukupna ugovorena vrijednost bespovratnih sredstava]]*Ugovori_OPULJP3[[#This Row],[EU STOPA SUFINANCIRANJA %
EU CO-FINANCING RATE %]]</f>
        <v>166385.79999999999</v>
      </c>
      <c r="P1225" s="60">
        <f>Ugovori_OPULJP3[[#This Row],[Bespovratna sredstva - EU dio - HRK]]/7.5345</f>
        <v>22083.190656314284</v>
      </c>
      <c r="Q1225" s="59">
        <f>Ugovori_OPULJP3[[#This Row],[Bespovratna sredstva - Ukupno (EU+Nac) HRK
= Ukupna ugovorena vrijednost bespovratnih sredstava]]*Ugovori_OPULJP3[[#This Row],[STOPA NACIONALNOG SUFINANCIRANJA %]]</f>
        <v>29362.2</v>
      </c>
      <c r="R1225" s="60">
        <f>Ugovori_OPULJP3[[#This Row],[Bespovratna sredstva - Nacionalni dio - HRK]]/7.5345</f>
        <v>3897.033645231933</v>
      </c>
      <c r="S1225" s="59">
        <v>195748</v>
      </c>
      <c r="T1225" s="60">
        <f>Ugovori_OPULJP3[[#This Row],[Bespovratna sredstva - Ukupno (EU+Nac) HRK
= Ukupna ugovorena vrijednost bespovratnih sredstava]]/7.5345</f>
        <v>25980.224301546219</v>
      </c>
      <c r="U1225" s="99">
        <v>0</v>
      </c>
      <c r="V1225" s="100">
        <f>Ugovori_OPULJP3[[#This Row],[Javni doprinos korisnika - HRK]]/7.5345</f>
        <v>0</v>
      </c>
      <c r="W1225" s="99">
        <v>0</v>
      </c>
      <c r="X1225" s="100">
        <f>Ugovori_OPULJP3[[#This Row],[Privatni doprinos korisnika - HRK]]/7.5345</f>
        <v>0</v>
      </c>
      <c r="Y1225" s="61">
        <v>195748</v>
      </c>
      <c r="Z1225" s="62">
        <f>Ugovori_OPULJP3[[#This Row],[UKUPNI PRIHVATLJIVI IZDACI
TOTAL ELIGIBLE EXPENDITURE
= Bespovratna sredstva ukupno + doprinos korisnika
= Ukupni prihvatljivi troškovi
= Ukupna ugovorena vrijednost projekta HRK]]/7.5345</f>
        <v>25980.224301546219</v>
      </c>
      <c r="AA1225" s="66" t="s">
        <v>751</v>
      </c>
      <c r="AB1225" s="66" t="s">
        <v>752</v>
      </c>
      <c r="AC1225" s="65" t="s">
        <v>4698</v>
      </c>
      <c r="AD1225" s="72" t="s">
        <v>746</v>
      </c>
    </row>
    <row r="1226" spans="1:30" ht="51" customHeight="1" x14ac:dyDescent="0.2">
      <c r="A1226" s="75" t="s">
        <v>4699</v>
      </c>
      <c r="B1226" s="64" t="s">
        <v>742</v>
      </c>
      <c r="C1226" s="52" t="s">
        <v>743</v>
      </c>
      <c r="D1226" s="65" t="s">
        <v>4566</v>
      </c>
      <c r="E1226" s="66" t="s">
        <v>75</v>
      </c>
      <c r="F1226" s="71" t="s">
        <v>4700</v>
      </c>
      <c r="G1226" s="54" t="s">
        <v>2107</v>
      </c>
      <c r="H1226" s="68">
        <v>44351</v>
      </c>
      <c r="I1226" s="68">
        <v>44716</v>
      </c>
      <c r="J1226" s="57" t="str">
        <f>IF(Ugovori_OPULJP3[[#This Row],[DATUM ZAVRŠETKA OPERACIJE]]&gt;DATE(2024,12,31),"u provedbi","završen")</f>
        <v>završen</v>
      </c>
      <c r="K1226" s="76" t="s">
        <v>35</v>
      </c>
      <c r="L1226" s="67" t="s">
        <v>98</v>
      </c>
      <c r="M1226" s="58">
        <v>0.85</v>
      </c>
      <c r="N1226" s="58">
        <v>0.15</v>
      </c>
      <c r="O1226" s="91">
        <f>Ugovori_OPULJP3[[#This Row],[Bespovratna sredstva - Ukupno (EU+Nac) HRK
= Ukupna ugovorena vrijednost bespovratnih sredstava]]*Ugovori_OPULJP3[[#This Row],[EU STOPA SUFINANCIRANJA %
EU CO-FINANCING RATE %]]</f>
        <v>412692</v>
      </c>
      <c r="P1226" s="92">
        <f>Ugovori_OPULJP3[[#This Row],[Bespovratna sredstva - EU dio - HRK]]/7.5345</f>
        <v>54773.641250248853</v>
      </c>
      <c r="Q1226" s="91">
        <f>Ugovori_OPULJP3[[#This Row],[Bespovratna sredstva - Ukupno (EU+Nac) HRK
= Ukupna ugovorena vrijednost bespovratnih sredstava]]*Ugovori_OPULJP3[[#This Row],[STOPA NACIONALNOG SUFINANCIRANJA %]]</f>
        <v>72828</v>
      </c>
      <c r="R1226" s="92">
        <f>Ugovori_OPULJP3[[#This Row],[Bespovratna sredstva - Nacionalni dio - HRK]]/7.5345</f>
        <v>9665.9366912203859</v>
      </c>
      <c r="S1226" s="91">
        <v>485520</v>
      </c>
      <c r="T1226" s="92">
        <f>Ugovori_OPULJP3[[#This Row],[Bespovratna sredstva - Ukupno (EU+Nac) HRK
= Ukupna ugovorena vrijednost bespovratnih sredstava]]/7.5345</f>
        <v>64439.577941469237</v>
      </c>
      <c r="U1226" s="99">
        <v>0</v>
      </c>
      <c r="V1226" s="100">
        <f>Ugovori_OPULJP3[[#This Row],[Javni doprinos korisnika - HRK]]/7.5345</f>
        <v>0</v>
      </c>
      <c r="W1226" s="99">
        <v>0</v>
      </c>
      <c r="X1226" s="100">
        <f>Ugovori_OPULJP3[[#This Row],[Privatni doprinos korisnika - HRK]]/7.5345</f>
        <v>0</v>
      </c>
      <c r="Y1226" s="93">
        <v>485520</v>
      </c>
      <c r="Z1226" s="94">
        <f>Ugovori_OPULJP3[[#This Row],[UKUPNI PRIHVATLJIVI IZDACI
TOTAL ELIGIBLE EXPENDITURE
= Bespovratna sredstva ukupno + doprinos korisnika
= Ukupni prihvatljivi troškovi
= Ukupna ugovorena vrijednost projekta HRK]]/7.5345</f>
        <v>64439.577941469237</v>
      </c>
      <c r="AA1226" s="66" t="s">
        <v>751</v>
      </c>
      <c r="AB1226" s="66" t="s">
        <v>752</v>
      </c>
      <c r="AC1226" s="65" t="s">
        <v>4701</v>
      </c>
      <c r="AD1226" s="72" t="s">
        <v>746</v>
      </c>
    </row>
    <row r="1227" spans="1:30" ht="51" customHeight="1" x14ac:dyDescent="0.2">
      <c r="A1227" s="75" t="s">
        <v>4702</v>
      </c>
      <c r="B1227" s="64" t="s">
        <v>742</v>
      </c>
      <c r="C1227" s="65" t="s">
        <v>743</v>
      </c>
      <c r="D1227" s="65" t="s">
        <v>4566</v>
      </c>
      <c r="E1227" s="66" t="s">
        <v>75</v>
      </c>
      <c r="F1227" s="71" t="s">
        <v>4703</v>
      </c>
      <c r="G1227" s="71" t="s">
        <v>4704</v>
      </c>
      <c r="H1227" s="68">
        <v>44361</v>
      </c>
      <c r="I1227" s="68">
        <v>44726</v>
      </c>
      <c r="J1227" s="57" t="str">
        <f>IF(Ugovori_OPULJP3[[#This Row],[DATUM ZAVRŠETKA OPERACIJE]]&gt;DATE(2024,12,31),"u provedbi","završen")</f>
        <v>završen</v>
      </c>
      <c r="K1227" s="76" t="s">
        <v>35</v>
      </c>
      <c r="L1227" s="67" t="s">
        <v>78</v>
      </c>
      <c r="M1227" s="58">
        <v>0.85</v>
      </c>
      <c r="N1227" s="58">
        <v>0.15</v>
      </c>
      <c r="O1227" s="59">
        <f>Ugovori_OPULJP3[[#This Row],[Bespovratna sredstva - Ukupno (EU+Nac) HRK
= Ukupna ugovorena vrijednost bespovratnih sredstava]]*Ugovori_OPULJP3[[#This Row],[EU STOPA SUFINANCIRANJA %
EU CO-FINANCING RATE %]]</f>
        <v>291550</v>
      </c>
      <c r="P1227" s="60">
        <f>Ugovori_OPULJP3[[#This Row],[Bespovratna sredstva - EU dio - HRK]]/7.5345</f>
        <v>38695.334793284223</v>
      </c>
      <c r="Q1227" s="59">
        <f>Ugovori_OPULJP3[[#This Row],[Bespovratna sredstva - Ukupno (EU+Nac) HRK
= Ukupna ugovorena vrijednost bespovratnih sredstava]]*Ugovori_OPULJP3[[#This Row],[STOPA NACIONALNOG SUFINANCIRANJA %]]</f>
        <v>51450</v>
      </c>
      <c r="R1227" s="60">
        <f>Ugovori_OPULJP3[[#This Row],[Bespovratna sredstva - Nacionalni dio - HRK]]/7.5345</f>
        <v>6828.5884929325102</v>
      </c>
      <c r="S1227" s="59">
        <v>343000</v>
      </c>
      <c r="T1227" s="60">
        <f>Ugovori_OPULJP3[[#This Row],[Bespovratna sredstva - Ukupno (EU+Nac) HRK
= Ukupna ugovorena vrijednost bespovratnih sredstava]]/7.5345</f>
        <v>45523.923286216734</v>
      </c>
      <c r="U1227" s="59">
        <v>0</v>
      </c>
      <c r="V1227" s="60">
        <f>Ugovori_OPULJP3[[#This Row],[Javni doprinos korisnika - HRK]]/7.5345</f>
        <v>0</v>
      </c>
      <c r="W1227" s="59">
        <v>0</v>
      </c>
      <c r="X1227" s="60">
        <f>Ugovori_OPULJP3[[#This Row],[Privatni doprinos korisnika - HRK]]/7.5345</f>
        <v>0</v>
      </c>
      <c r="Y1227" s="61">
        <v>343000</v>
      </c>
      <c r="Z1227" s="62">
        <f>Ugovori_OPULJP3[[#This Row],[UKUPNI PRIHVATLJIVI IZDACI
TOTAL ELIGIBLE EXPENDITURE
= Bespovratna sredstva ukupno + doprinos korisnika
= Ukupni prihvatljivi troškovi
= Ukupna ugovorena vrijednost projekta HRK]]/7.5345</f>
        <v>45523.923286216734</v>
      </c>
      <c r="AA1227" s="66" t="s">
        <v>751</v>
      </c>
      <c r="AB1227" s="66" t="s">
        <v>752</v>
      </c>
      <c r="AC1227" s="65" t="s">
        <v>4705</v>
      </c>
      <c r="AD1227" s="72" t="s">
        <v>746</v>
      </c>
    </row>
    <row r="1228" spans="1:30" ht="51" customHeight="1" x14ac:dyDescent="0.2">
      <c r="A1228" s="70" t="s">
        <v>4706</v>
      </c>
      <c r="B1228" s="64" t="s">
        <v>742</v>
      </c>
      <c r="C1228" s="65" t="s">
        <v>743</v>
      </c>
      <c r="D1228" s="65" t="s">
        <v>4566</v>
      </c>
      <c r="E1228" s="66" t="s">
        <v>75</v>
      </c>
      <c r="F1228" s="71" t="s">
        <v>4707</v>
      </c>
      <c r="G1228" s="71" t="s">
        <v>4708</v>
      </c>
      <c r="H1228" s="68">
        <v>44349</v>
      </c>
      <c r="I1228" s="68">
        <v>44714</v>
      </c>
      <c r="J1228" s="57" t="str">
        <f>IF(Ugovori_OPULJP3[[#This Row],[DATUM ZAVRŠETKA OPERACIJE]]&gt;DATE(2024,12,31),"u provedbi","završen")</f>
        <v>završen</v>
      </c>
      <c r="K1228" s="76" t="s">
        <v>4709</v>
      </c>
      <c r="L1228" s="67" t="s">
        <v>36</v>
      </c>
      <c r="M1228" s="58">
        <v>0.85</v>
      </c>
      <c r="N1228" s="58">
        <v>0.15</v>
      </c>
      <c r="O1228" s="59">
        <f>Ugovori_OPULJP3[[#This Row],[Bespovratna sredstva - Ukupno (EU+Nac) HRK
= Ukupna ugovorena vrijednost bespovratnih sredstava]]*Ugovori_OPULJP3[[#This Row],[EU STOPA SUFINANCIRANJA %
EU CO-FINANCING RATE %]]</f>
        <v>387035.6</v>
      </c>
      <c r="P1228" s="60">
        <f>Ugovori_OPULJP3[[#This Row],[Bespovratna sredstva - EU dio - HRK]]/7.5345</f>
        <v>51368.451788439837</v>
      </c>
      <c r="Q1228" s="59">
        <f>Ugovori_OPULJP3[[#This Row],[Bespovratna sredstva - Ukupno (EU+Nac) HRK
= Ukupna ugovorena vrijednost bespovratnih sredstava]]*Ugovori_OPULJP3[[#This Row],[STOPA NACIONALNOG SUFINANCIRANJA %]]</f>
        <v>68300.399999999994</v>
      </c>
      <c r="R1228" s="60">
        <f>Ugovori_OPULJP3[[#This Row],[Bespovratna sredstva - Nacionalni dio - HRK]]/7.5345</f>
        <v>9065.0209038423236</v>
      </c>
      <c r="S1228" s="59">
        <v>455336</v>
      </c>
      <c r="T1228" s="60">
        <f>Ugovori_OPULJP3[[#This Row],[Bespovratna sredstva - Ukupno (EU+Nac) HRK
= Ukupna ugovorena vrijednost bespovratnih sredstava]]/7.5345</f>
        <v>60433.472692282165</v>
      </c>
      <c r="U1228" s="59">
        <v>0</v>
      </c>
      <c r="V1228" s="60">
        <f>Ugovori_OPULJP3[[#This Row],[Javni doprinos korisnika - HRK]]/7.5345</f>
        <v>0</v>
      </c>
      <c r="W1228" s="59">
        <v>0</v>
      </c>
      <c r="X1228" s="60">
        <f>Ugovori_OPULJP3[[#This Row],[Privatni doprinos korisnika - HRK]]/7.5345</f>
        <v>0</v>
      </c>
      <c r="Y1228" s="61">
        <v>455336</v>
      </c>
      <c r="Z1228" s="62">
        <f>Ugovori_OPULJP3[[#This Row],[UKUPNI PRIHVATLJIVI IZDACI
TOTAL ELIGIBLE EXPENDITURE
= Bespovratna sredstva ukupno + doprinos korisnika
= Ukupni prihvatljivi troškovi
= Ukupna ugovorena vrijednost projekta HRK]]/7.5345</f>
        <v>60433.472692282165</v>
      </c>
      <c r="AA1228" s="66" t="s">
        <v>751</v>
      </c>
      <c r="AB1228" s="66" t="s">
        <v>752</v>
      </c>
      <c r="AC1228" s="65" t="s">
        <v>4710</v>
      </c>
      <c r="AD1228" s="72" t="s">
        <v>746</v>
      </c>
    </row>
    <row r="1229" spans="1:30" ht="51" customHeight="1" x14ac:dyDescent="0.2">
      <c r="A1229" s="75" t="s">
        <v>4711</v>
      </c>
      <c r="B1229" s="64" t="s">
        <v>742</v>
      </c>
      <c r="C1229" s="52" t="s">
        <v>743</v>
      </c>
      <c r="D1229" s="65" t="s">
        <v>4566</v>
      </c>
      <c r="E1229" s="66" t="s">
        <v>75</v>
      </c>
      <c r="F1229" s="71" t="s">
        <v>4712</v>
      </c>
      <c r="G1229" s="71" t="s">
        <v>899</v>
      </c>
      <c r="H1229" s="68">
        <v>44348</v>
      </c>
      <c r="I1229" s="68">
        <v>44713</v>
      </c>
      <c r="J1229" s="57" t="str">
        <f>IF(Ugovori_OPULJP3[[#This Row],[DATUM ZAVRŠETKA OPERACIJE]]&gt;DATE(2024,12,31),"u provedbi","završen")</f>
        <v>završen</v>
      </c>
      <c r="K1229" s="76" t="s">
        <v>270</v>
      </c>
      <c r="L1229" s="67" t="s">
        <v>270</v>
      </c>
      <c r="M1229" s="58">
        <v>0.85</v>
      </c>
      <c r="N1229" s="58">
        <v>0.15</v>
      </c>
      <c r="O1229" s="91">
        <f>Ugovori_OPULJP3[[#This Row],[Bespovratna sredstva - Ukupno (EU+Nac) HRK
= Ukupna ugovorena vrijednost bespovratnih sredstava]]*Ugovori_OPULJP3[[#This Row],[EU STOPA SUFINANCIRANJA %
EU CO-FINANCING RATE %]]</f>
        <v>402339</v>
      </c>
      <c r="P1229" s="92">
        <f>Ugovori_OPULJP3[[#This Row],[Bespovratna sredstva - EU dio - HRK]]/7.5345</f>
        <v>53399.562014732226</v>
      </c>
      <c r="Q1229" s="91">
        <f>Ugovori_OPULJP3[[#This Row],[Bespovratna sredstva - Ukupno (EU+Nac) HRK
= Ukupna ugovorena vrijednost bespovratnih sredstava]]*Ugovori_OPULJP3[[#This Row],[STOPA NACIONALNOG SUFINANCIRANJA %]]</f>
        <v>71001</v>
      </c>
      <c r="R1229" s="92">
        <f>Ugovori_OPULJP3[[#This Row],[Bespovratna sredstva - Nacionalni dio - HRK]]/7.5345</f>
        <v>9423.4521202468641</v>
      </c>
      <c r="S1229" s="91">
        <v>473340</v>
      </c>
      <c r="T1229" s="92">
        <f>Ugovori_OPULJP3[[#This Row],[Bespovratna sredstva - Ukupno (EU+Nac) HRK
= Ukupna ugovorena vrijednost bespovratnih sredstava]]/7.5345</f>
        <v>62823.014134979094</v>
      </c>
      <c r="U1229" s="99">
        <v>0</v>
      </c>
      <c r="V1229" s="100">
        <f>Ugovori_OPULJP3[[#This Row],[Javni doprinos korisnika - HRK]]/7.5345</f>
        <v>0</v>
      </c>
      <c r="W1229" s="99">
        <v>0</v>
      </c>
      <c r="X1229" s="100">
        <f>Ugovori_OPULJP3[[#This Row],[Privatni doprinos korisnika - HRK]]/7.5345</f>
        <v>0</v>
      </c>
      <c r="Y1229" s="93">
        <v>473340</v>
      </c>
      <c r="Z1229" s="94">
        <f>Ugovori_OPULJP3[[#This Row],[UKUPNI PRIHVATLJIVI IZDACI
TOTAL ELIGIBLE EXPENDITURE
= Bespovratna sredstva ukupno + doprinos korisnika
= Ukupni prihvatljivi troškovi
= Ukupna ugovorena vrijednost projekta HRK]]/7.5345</f>
        <v>62823.014134979094</v>
      </c>
      <c r="AA1229" s="66" t="s">
        <v>751</v>
      </c>
      <c r="AB1229" s="66" t="s">
        <v>752</v>
      </c>
      <c r="AC1229" s="65" t="s">
        <v>4713</v>
      </c>
      <c r="AD1229" s="72" t="s">
        <v>746</v>
      </c>
    </row>
    <row r="1230" spans="1:30" ht="51" customHeight="1" x14ac:dyDescent="0.2">
      <c r="A1230" s="75" t="s">
        <v>4714</v>
      </c>
      <c r="B1230" s="64" t="s">
        <v>742</v>
      </c>
      <c r="C1230" s="65" t="s">
        <v>743</v>
      </c>
      <c r="D1230" s="65" t="s">
        <v>4566</v>
      </c>
      <c r="E1230" s="66" t="s">
        <v>75</v>
      </c>
      <c r="F1230" s="71" t="s">
        <v>4715</v>
      </c>
      <c r="G1230" s="71" t="s">
        <v>3827</v>
      </c>
      <c r="H1230" s="68">
        <v>44363</v>
      </c>
      <c r="I1230" s="68">
        <v>44728</v>
      </c>
      <c r="J1230" s="57" t="str">
        <f>IF(Ugovori_OPULJP3[[#This Row],[DATUM ZAVRŠETKA OPERACIJE]]&gt;DATE(2024,12,31),"u provedbi","završen")</f>
        <v>završen</v>
      </c>
      <c r="K1230" s="76" t="s">
        <v>103</v>
      </c>
      <c r="L1230" s="67" t="s">
        <v>103</v>
      </c>
      <c r="M1230" s="58">
        <v>0.85</v>
      </c>
      <c r="N1230" s="58">
        <v>0.15</v>
      </c>
      <c r="O1230" s="59">
        <f>Ugovori_OPULJP3[[#This Row],[Bespovratna sredstva - Ukupno (EU+Nac) HRK
= Ukupna ugovorena vrijednost bespovratnih sredstava]]*Ugovori_OPULJP3[[#This Row],[EU STOPA SUFINANCIRANJA %
EU CO-FINANCING RATE %]]</f>
        <v>424830</v>
      </c>
      <c r="P1230" s="60">
        <f>Ugovori_OPULJP3[[#This Row],[Bespovratna sredstva - EU dio - HRK]]/7.5345</f>
        <v>56384.630698785586</v>
      </c>
      <c r="Q1230" s="59">
        <f>Ugovori_OPULJP3[[#This Row],[Bespovratna sredstva - Ukupno (EU+Nac) HRK
= Ukupna ugovorena vrijednost bespovratnih sredstava]]*Ugovori_OPULJP3[[#This Row],[STOPA NACIONALNOG SUFINANCIRANJA %]]</f>
        <v>74970</v>
      </c>
      <c r="R1230" s="60">
        <f>Ugovori_OPULJP3[[#This Row],[Bespovratna sredstva - Nacionalni dio - HRK]]/7.5345</f>
        <v>9950.2289468445142</v>
      </c>
      <c r="S1230" s="59">
        <v>499800</v>
      </c>
      <c r="T1230" s="60">
        <f>Ugovori_OPULJP3[[#This Row],[Bespovratna sredstva - Ukupno (EU+Nac) HRK
= Ukupna ugovorena vrijednost bespovratnih sredstava]]/7.5345</f>
        <v>66334.859645630102</v>
      </c>
      <c r="U1230" s="59">
        <v>0</v>
      </c>
      <c r="V1230" s="60">
        <f>Ugovori_OPULJP3[[#This Row],[Javni doprinos korisnika - HRK]]/7.5345</f>
        <v>0</v>
      </c>
      <c r="W1230" s="59">
        <v>0</v>
      </c>
      <c r="X1230" s="60">
        <f>Ugovori_OPULJP3[[#This Row],[Privatni doprinos korisnika - HRK]]/7.5345</f>
        <v>0</v>
      </c>
      <c r="Y1230" s="61">
        <v>499800</v>
      </c>
      <c r="Z1230" s="62">
        <f>Ugovori_OPULJP3[[#This Row],[UKUPNI PRIHVATLJIVI IZDACI
TOTAL ELIGIBLE EXPENDITURE
= Bespovratna sredstva ukupno + doprinos korisnika
= Ukupni prihvatljivi troškovi
= Ukupna ugovorena vrijednost projekta HRK]]/7.5345</f>
        <v>66334.859645630102</v>
      </c>
      <c r="AA1230" s="66" t="s">
        <v>751</v>
      </c>
      <c r="AB1230" s="66" t="s">
        <v>752</v>
      </c>
      <c r="AC1230" s="65" t="s">
        <v>4716</v>
      </c>
      <c r="AD1230" s="72" t="s">
        <v>746</v>
      </c>
    </row>
    <row r="1231" spans="1:30" ht="38.25" customHeight="1" x14ac:dyDescent="0.2">
      <c r="A1231" s="70" t="s">
        <v>4717</v>
      </c>
      <c r="B1231" s="64" t="s">
        <v>742</v>
      </c>
      <c r="C1231" s="65" t="s">
        <v>743</v>
      </c>
      <c r="D1231" s="65" t="s">
        <v>4566</v>
      </c>
      <c r="E1231" s="66" t="s">
        <v>75</v>
      </c>
      <c r="F1231" s="71" t="s">
        <v>4718</v>
      </c>
      <c r="G1231" s="71" t="s">
        <v>4719</v>
      </c>
      <c r="H1231" s="68">
        <v>44386</v>
      </c>
      <c r="I1231" s="68">
        <v>44751</v>
      </c>
      <c r="J1231" s="57" t="str">
        <f>IF(Ugovori_OPULJP3[[#This Row],[DATUM ZAVRŠETKA OPERACIJE]]&gt;DATE(2024,12,31),"u provedbi","završen")</f>
        <v>završen</v>
      </c>
      <c r="K1231" s="67" t="s">
        <v>4720</v>
      </c>
      <c r="L1231" s="67" t="s">
        <v>36</v>
      </c>
      <c r="M1231" s="58">
        <v>0.85</v>
      </c>
      <c r="N1231" s="58">
        <v>0.15</v>
      </c>
      <c r="O1231" s="59">
        <f>Ugovori_OPULJP3[[#This Row],[Bespovratna sredstva - Ukupno (EU+Nac) HRK
= Ukupna ugovorena vrijednost bespovratnih sredstava]]*Ugovori_OPULJP3[[#This Row],[EU STOPA SUFINANCIRANJA %
EU CO-FINANCING RATE %]]</f>
        <v>370456.70699999999</v>
      </c>
      <c r="P1231" s="60">
        <f>Ugovori_OPULJP3[[#This Row],[Bespovratna sredstva - EU dio - HRK]]/7.5345</f>
        <v>49168.054549074252</v>
      </c>
      <c r="Q1231" s="59">
        <f>Ugovori_OPULJP3[[#This Row],[Bespovratna sredstva - Ukupno (EU+Nac) HRK
= Ukupna ugovorena vrijednost bespovratnih sredstava]]*Ugovori_OPULJP3[[#This Row],[STOPA NACIONALNOG SUFINANCIRANJA %]]</f>
        <v>65374.712999999996</v>
      </c>
      <c r="R1231" s="60">
        <f>Ugovori_OPULJP3[[#This Row],[Bespovratna sredstva - Nacionalni dio - HRK]]/7.5345</f>
        <v>8676.7155086601615</v>
      </c>
      <c r="S1231" s="59">
        <v>435831.42</v>
      </c>
      <c r="T1231" s="60">
        <f>Ugovori_OPULJP3[[#This Row],[Bespovratna sredstva - Ukupno (EU+Nac) HRK
= Ukupna ugovorena vrijednost bespovratnih sredstava]]/7.5345</f>
        <v>57844.770057734415</v>
      </c>
      <c r="U1231" s="59">
        <v>0</v>
      </c>
      <c r="V1231" s="60">
        <f>Ugovori_OPULJP3[[#This Row],[Javni doprinos korisnika - HRK]]/7.5345</f>
        <v>0</v>
      </c>
      <c r="W1231" s="59">
        <v>0</v>
      </c>
      <c r="X1231" s="60">
        <f>Ugovori_OPULJP3[[#This Row],[Privatni doprinos korisnika - HRK]]/7.5345</f>
        <v>0</v>
      </c>
      <c r="Y1231" s="61">
        <v>435831.42</v>
      </c>
      <c r="Z1231" s="62">
        <f>Ugovori_OPULJP3[[#This Row],[UKUPNI PRIHVATLJIVI IZDACI
TOTAL ELIGIBLE EXPENDITURE
= Bespovratna sredstva ukupno + doprinos korisnika
= Ukupni prihvatljivi troškovi
= Ukupna ugovorena vrijednost projekta HRK]]/7.5345</f>
        <v>57844.770057734415</v>
      </c>
      <c r="AA1231" s="66" t="s">
        <v>751</v>
      </c>
      <c r="AB1231" s="66" t="s">
        <v>752</v>
      </c>
      <c r="AC1231" s="65" t="s">
        <v>4721</v>
      </c>
      <c r="AD1231" s="72" t="s">
        <v>746</v>
      </c>
    </row>
    <row r="1232" spans="1:30" ht="51" customHeight="1" x14ac:dyDescent="0.2">
      <c r="A1232" s="70" t="s">
        <v>4722</v>
      </c>
      <c r="B1232" s="64" t="s">
        <v>742</v>
      </c>
      <c r="C1232" s="65" t="s">
        <v>743</v>
      </c>
      <c r="D1232" s="65" t="s">
        <v>4566</v>
      </c>
      <c r="E1232" s="66" t="s">
        <v>75</v>
      </c>
      <c r="F1232" s="71" t="s">
        <v>4723</v>
      </c>
      <c r="G1232" s="71" t="s">
        <v>4724</v>
      </c>
      <c r="H1232" s="68">
        <v>44409</v>
      </c>
      <c r="I1232" s="68">
        <v>44652</v>
      </c>
      <c r="J1232" s="57" t="str">
        <f>IF(Ugovori_OPULJP3[[#This Row],[DATUM ZAVRŠETKA OPERACIJE]]&gt;DATE(2024,12,31),"u provedbi","završen")</f>
        <v>završen</v>
      </c>
      <c r="K1232" s="67" t="s">
        <v>243</v>
      </c>
      <c r="L1232" s="67" t="s">
        <v>36</v>
      </c>
      <c r="M1232" s="58">
        <v>0.85</v>
      </c>
      <c r="N1232" s="58">
        <v>0.15</v>
      </c>
      <c r="O1232" s="59">
        <f>Ugovori_OPULJP3[[#This Row],[Bespovratna sredstva - Ukupno (EU+Nac) HRK
= Ukupna ugovorena vrijednost bespovratnih sredstava]]*Ugovori_OPULJP3[[#This Row],[EU STOPA SUFINANCIRANJA %
EU CO-FINANCING RATE %]]</f>
        <v>393021.60599999997</v>
      </c>
      <c r="P1232" s="60">
        <f>Ugovori_OPULJP3[[#This Row],[Bespovratna sredstva - EU dio - HRK]]/7.5345</f>
        <v>52162.93131594664</v>
      </c>
      <c r="Q1232" s="59">
        <f>Ugovori_OPULJP3[[#This Row],[Bespovratna sredstva - Ukupno (EU+Nac) HRK
= Ukupna ugovorena vrijednost bespovratnih sredstava]]*Ugovori_OPULJP3[[#This Row],[STOPA NACIONALNOG SUFINANCIRANJA %]]</f>
        <v>69356.754000000001</v>
      </c>
      <c r="R1232" s="60">
        <f>Ugovori_OPULJP3[[#This Row],[Bespovratna sredstva - Nacionalni dio - HRK]]/7.5345</f>
        <v>9205.223173402348</v>
      </c>
      <c r="S1232" s="59">
        <v>462378.36</v>
      </c>
      <c r="T1232" s="60">
        <f>Ugovori_OPULJP3[[#This Row],[Bespovratna sredstva - Ukupno (EU+Nac) HRK
= Ukupna ugovorena vrijednost bespovratnih sredstava]]/7.5345</f>
        <v>61368.154489348992</v>
      </c>
      <c r="U1232" s="59">
        <v>0</v>
      </c>
      <c r="V1232" s="60">
        <f>Ugovori_OPULJP3[[#This Row],[Javni doprinos korisnika - HRK]]/7.5345</f>
        <v>0</v>
      </c>
      <c r="W1232" s="59">
        <v>0</v>
      </c>
      <c r="X1232" s="60">
        <f>Ugovori_OPULJP3[[#This Row],[Privatni doprinos korisnika - HRK]]/7.5345</f>
        <v>0</v>
      </c>
      <c r="Y1232" s="61">
        <v>462378.36</v>
      </c>
      <c r="Z1232" s="62">
        <f>Ugovori_OPULJP3[[#This Row],[UKUPNI PRIHVATLJIVI IZDACI
TOTAL ELIGIBLE EXPENDITURE
= Bespovratna sredstva ukupno + doprinos korisnika
= Ukupni prihvatljivi troškovi
= Ukupna ugovorena vrijednost projekta HRK]]/7.5345</f>
        <v>61368.154489348992</v>
      </c>
      <c r="AA1232" s="66" t="s">
        <v>751</v>
      </c>
      <c r="AB1232" s="66" t="s">
        <v>752</v>
      </c>
      <c r="AC1232" s="65" t="s">
        <v>4725</v>
      </c>
      <c r="AD1232" s="72" t="s">
        <v>746</v>
      </c>
    </row>
    <row r="1233" spans="1:30" ht="89.25" customHeight="1" x14ac:dyDescent="0.2">
      <c r="A1233" s="70" t="s">
        <v>4726</v>
      </c>
      <c r="B1233" s="64" t="s">
        <v>742</v>
      </c>
      <c r="C1233" s="65" t="s">
        <v>743</v>
      </c>
      <c r="D1233" s="65" t="s">
        <v>4566</v>
      </c>
      <c r="E1233" s="66" t="s">
        <v>75</v>
      </c>
      <c r="F1233" s="71" t="s">
        <v>4727</v>
      </c>
      <c r="G1233" s="71" t="s">
        <v>4728</v>
      </c>
      <c r="H1233" s="68">
        <v>44379</v>
      </c>
      <c r="I1233" s="68">
        <v>44744</v>
      </c>
      <c r="J1233" s="57" t="str">
        <f>IF(Ugovori_OPULJP3[[#This Row],[DATUM ZAVRŠETKA OPERACIJE]]&gt;DATE(2024,12,31),"u provedbi","završen")</f>
        <v>završen</v>
      </c>
      <c r="K1233" s="67" t="s">
        <v>129</v>
      </c>
      <c r="L1233" s="67" t="s">
        <v>129</v>
      </c>
      <c r="M1233" s="58">
        <v>0.85</v>
      </c>
      <c r="N1233" s="58">
        <v>0.15</v>
      </c>
      <c r="O1233" s="59">
        <f>Ugovori_OPULJP3[[#This Row],[Bespovratna sredstva - Ukupno (EU+Nac) HRK
= Ukupna ugovorena vrijednost bespovratnih sredstava]]*Ugovori_OPULJP3[[#This Row],[EU STOPA SUFINANCIRANJA %
EU CO-FINANCING RATE %]]</f>
        <v>398012.25349999999</v>
      </c>
      <c r="P1233" s="60">
        <f>Ugovori_OPULJP3[[#This Row],[Bespovratna sredstva - EU dio - HRK]]/7.5345</f>
        <v>52825.304067954072</v>
      </c>
      <c r="Q1233" s="59">
        <f>Ugovori_OPULJP3[[#This Row],[Bespovratna sredstva - Ukupno (EU+Nac) HRK
= Ukupna ugovorena vrijednost bespovratnih sredstava]]*Ugovori_OPULJP3[[#This Row],[STOPA NACIONALNOG SUFINANCIRANJA %]]</f>
        <v>70237.4565</v>
      </c>
      <c r="R1233" s="60">
        <f>Ugovori_OPULJP3[[#This Row],[Bespovratna sredstva - Nacionalni dio - HRK]]/7.5345</f>
        <v>9322.1124825801307</v>
      </c>
      <c r="S1233" s="59">
        <v>468249.71</v>
      </c>
      <c r="T1233" s="60">
        <f>Ugovori_OPULJP3[[#This Row],[Bespovratna sredstva - Ukupno (EU+Nac) HRK
= Ukupna ugovorena vrijednost bespovratnih sredstava]]/7.5345</f>
        <v>62147.41655053421</v>
      </c>
      <c r="U1233" s="59">
        <v>0</v>
      </c>
      <c r="V1233" s="60">
        <f>Ugovori_OPULJP3[[#This Row],[Javni doprinos korisnika - HRK]]/7.5345</f>
        <v>0</v>
      </c>
      <c r="W1233" s="59">
        <v>0</v>
      </c>
      <c r="X1233" s="60">
        <f>Ugovori_OPULJP3[[#This Row],[Privatni doprinos korisnika - HRK]]/7.5345</f>
        <v>0</v>
      </c>
      <c r="Y1233" s="61">
        <v>468249.71</v>
      </c>
      <c r="Z1233" s="62">
        <f>Ugovori_OPULJP3[[#This Row],[UKUPNI PRIHVATLJIVI IZDACI
TOTAL ELIGIBLE EXPENDITURE
= Bespovratna sredstva ukupno + doprinos korisnika
= Ukupni prihvatljivi troškovi
= Ukupna ugovorena vrijednost projekta HRK]]/7.5345</f>
        <v>62147.41655053421</v>
      </c>
      <c r="AA1233" s="66" t="s">
        <v>751</v>
      </c>
      <c r="AB1233" s="66" t="s">
        <v>752</v>
      </c>
      <c r="AC1233" s="65" t="s">
        <v>4729</v>
      </c>
      <c r="AD1233" s="72" t="s">
        <v>746</v>
      </c>
    </row>
    <row r="1234" spans="1:30" ht="51" customHeight="1" x14ac:dyDescent="0.2">
      <c r="A1234" s="70" t="s">
        <v>4730</v>
      </c>
      <c r="B1234" s="64" t="s">
        <v>742</v>
      </c>
      <c r="C1234" s="65" t="s">
        <v>743</v>
      </c>
      <c r="D1234" s="65" t="s">
        <v>4566</v>
      </c>
      <c r="E1234" s="66" t="s">
        <v>75</v>
      </c>
      <c r="F1234" s="71" t="s">
        <v>4731</v>
      </c>
      <c r="G1234" s="71" t="s">
        <v>588</v>
      </c>
      <c r="H1234" s="68">
        <v>44392</v>
      </c>
      <c r="I1234" s="68">
        <v>44757</v>
      </c>
      <c r="J1234" s="57" t="str">
        <f>IF(Ugovori_OPULJP3[[#This Row],[DATUM ZAVRŠETKA OPERACIJE]]&gt;DATE(2024,12,31),"u provedbi","završen")</f>
        <v>završen</v>
      </c>
      <c r="K1234" s="67" t="s">
        <v>35</v>
      </c>
      <c r="L1234" s="67" t="s">
        <v>270</v>
      </c>
      <c r="M1234" s="58">
        <v>0.85</v>
      </c>
      <c r="N1234" s="58">
        <v>0.15</v>
      </c>
      <c r="O1234" s="59">
        <f>Ugovori_OPULJP3[[#This Row],[Bespovratna sredstva - Ukupno (EU+Nac) HRK
= Ukupna ugovorena vrijednost bespovratnih sredstava]]*Ugovori_OPULJP3[[#This Row],[EU STOPA SUFINANCIRANJA %
EU CO-FINANCING RATE %]]</f>
        <v>418761</v>
      </c>
      <c r="P1234" s="60">
        <f>Ugovori_OPULJP3[[#This Row],[Bespovratna sredstva - EU dio - HRK]]/7.5345</f>
        <v>55579.135974517216</v>
      </c>
      <c r="Q1234" s="59">
        <f>Ugovori_OPULJP3[[#This Row],[Bespovratna sredstva - Ukupno (EU+Nac) HRK
= Ukupna ugovorena vrijednost bespovratnih sredstava]]*Ugovori_OPULJP3[[#This Row],[STOPA NACIONALNOG SUFINANCIRANJA %]]</f>
        <v>73899</v>
      </c>
      <c r="R1234" s="60">
        <f>Ugovori_OPULJP3[[#This Row],[Bespovratna sredstva - Nacionalni dio - HRK]]/7.5345</f>
        <v>9808.0828190324501</v>
      </c>
      <c r="S1234" s="59">
        <v>492660</v>
      </c>
      <c r="T1234" s="60">
        <f>Ugovori_OPULJP3[[#This Row],[Bespovratna sredstva - Ukupno (EU+Nac) HRK
= Ukupna ugovorena vrijednost bespovratnih sredstava]]/7.5345</f>
        <v>65387.218793549669</v>
      </c>
      <c r="U1234" s="59">
        <v>0</v>
      </c>
      <c r="V1234" s="60">
        <f>Ugovori_OPULJP3[[#This Row],[Javni doprinos korisnika - HRK]]/7.5345</f>
        <v>0</v>
      </c>
      <c r="W1234" s="59">
        <v>0</v>
      </c>
      <c r="X1234" s="60">
        <f>Ugovori_OPULJP3[[#This Row],[Privatni doprinos korisnika - HRK]]/7.5345</f>
        <v>0</v>
      </c>
      <c r="Y1234" s="61">
        <v>492660</v>
      </c>
      <c r="Z1234" s="62">
        <f>Ugovori_OPULJP3[[#This Row],[UKUPNI PRIHVATLJIVI IZDACI
TOTAL ELIGIBLE EXPENDITURE
= Bespovratna sredstva ukupno + doprinos korisnika
= Ukupni prihvatljivi troškovi
= Ukupna ugovorena vrijednost projekta HRK]]/7.5345</f>
        <v>65387.218793549669</v>
      </c>
      <c r="AA1234" s="66" t="s">
        <v>751</v>
      </c>
      <c r="AB1234" s="66" t="s">
        <v>752</v>
      </c>
      <c r="AC1234" s="65" t="s">
        <v>4732</v>
      </c>
      <c r="AD1234" s="72" t="s">
        <v>746</v>
      </c>
    </row>
    <row r="1235" spans="1:30" ht="51" customHeight="1" x14ac:dyDescent="0.2">
      <c r="A1235" s="70" t="s">
        <v>4733</v>
      </c>
      <c r="B1235" s="64" t="s">
        <v>742</v>
      </c>
      <c r="C1235" s="65" t="s">
        <v>743</v>
      </c>
      <c r="D1235" s="65" t="s">
        <v>4566</v>
      </c>
      <c r="E1235" s="66" t="s">
        <v>75</v>
      </c>
      <c r="F1235" s="71" t="s">
        <v>4734</v>
      </c>
      <c r="G1235" s="54" t="s">
        <v>819</v>
      </c>
      <c r="H1235" s="68">
        <v>44383</v>
      </c>
      <c r="I1235" s="68">
        <v>44748</v>
      </c>
      <c r="J1235" s="57" t="str">
        <f>IF(Ugovori_OPULJP3[[#This Row],[DATUM ZAVRŠETKA OPERACIJE]]&gt;DATE(2024,12,31),"u provedbi","završen")</f>
        <v>završen</v>
      </c>
      <c r="K1235" s="67" t="s">
        <v>199</v>
      </c>
      <c r="L1235" s="67" t="s">
        <v>199</v>
      </c>
      <c r="M1235" s="58">
        <v>0.85</v>
      </c>
      <c r="N1235" s="58">
        <v>0.15</v>
      </c>
      <c r="O1235" s="59">
        <f>Ugovori_OPULJP3[[#This Row],[Bespovratna sredstva - Ukupno (EU+Nac) HRK
= Ukupna ugovorena vrijednost bespovratnih sredstava]]*Ugovori_OPULJP3[[#This Row],[EU STOPA SUFINANCIRANJA %
EU CO-FINANCING RATE %]]</f>
        <v>419209.45999999996</v>
      </c>
      <c r="P1235" s="60">
        <f>Ugovori_OPULJP3[[#This Row],[Bespovratna sredstva - EU dio - HRK]]/7.5345</f>
        <v>55638.656845178833</v>
      </c>
      <c r="Q1235" s="59">
        <f>Ugovori_OPULJP3[[#This Row],[Bespovratna sredstva - Ukupno (EU+Nac) HRK
= Ukupna ugovorena vrijednost bespovratnih sredstava]]*Ugovori_OPULJP3[[#This Row],[STOPA NACIONALNOG SUFINANCIRANJA %]]</f>
        <v>73978.14</v>
      </c>
      <c r="R1235" s="60">
        <f>Ugovori_OPULJP3[[#This Row],[Bespovratna sredstva - Nacionalni dio - HRK]]/7.5345</f>
        <v>9818.5865020903839</v>
      </c>
      <c r="S1235" s="59">
        <v>493187.6</v>
      </c>
      <c r="T1235" s="60">
        <f>Ugovori_OPULJP3[[#This Row],[Bespovratna sredstva - Ukupno (EU+Nac) HRK
= Ukupna ugovorena vrijednost bespovratnih sredstava]]/7.5345</f>
        <v>65457.243347269221</v>
      </c>
      <c r="U1235" s="59">
        <v>0</v>
      </c>
      <c r="V1235" s="60">
        <f>Ugovori_OPULJP3[[#This Row],[Javni doprinos korisnika - HRK]]/7.5345</f>
        <v>0</v>
      </c>
      <c r="W1235" s="59">
        <v>0</v>
      </c>
      <c r="X1235" s="60">
        <f>Ugovori_OPULJP3[[#This Row],[Privatni doprinos korisnika - HRK]]/7.5345</f>
        <v>0</v>
      </c>
      <c r="Y1235" s="61">
        <v>493187.6</v>
      </c>
      <c r="Z1235" s="62">
        <f>Ugovori_OPULJP3[[#This Row],[UKUPNI PRIHVATLJIVI IZDACI
TOTAL ELIGIBLE EXPENDITURE
= Bespovratna sredstva ukupno + doprinos korisnika
= Ukupni prihvatljivi troškovi
= Ukupna ugovorena vrijednost projekta HRK]]/7.5345</f>
        <v>65457.243347269221</v>
      </c>
      <c r="AA1235" s="66" t="s">
        <v>751</v>
      </c>
      <c r="AB1235" s="66" t="s">
        <v>752</v>
      </c>
      <c r="AC1235" s="65" t="s">
        <v>4735</v>
      </c>
      <c r="AD1235" s="72" t="s">
        <v>746</v>
      </c>
    </row>
    <row r="1236" spans="1:30" ht="51" customHeight="1" x14ac:dyDescent="0.2">
      <c r="A1236" s="75" t="s">
        <v>4736</v>
      </c>
      <c r="B1236" s="64" t="s">
        <v>742</v>
      </c>
      <c r="C1236" s="65" t="s">
        <v>743</v>
      </c>
      <c r="D1236" s="65" t="s">
        <v>4566</v>
      </c>
      <c r="E1236" s="66" t="s">
        <v>75</v>
      </c>
      <c r="F1236" s="71" t="s">
        <v>4737</v>
      </c>
      <c r="G1236" s="71" t="s">
        <v>4738</v>
      </c>
      <c r="H1236" s="68">
        <v>44736</v>
      </c>
      <c r="I1236" s="68">
        <v>45101</v>
      </c>
      <c r="J1236" s="57" t="str">
        <f>IF(Ugovori_OPULJP3[[#This Row],[DATUM ZAVRŠETKA OPERACIJE]]&gt;DATE(2024,12,31),"u provedbi","završen")</f>
        <v>završen</v>
      </c>
      <c r="K1236" s="67" t="s">
        <v>35</v>
      </c>
      <c r="L1236" s="76" t="s">
        <v>36</v>
      </c>
      <c r="M1236" s="58">
        <v>0.85</v>
      </c>
      <c r="N1236" s="58">
        <v>0.15</v>
      </c>
      <c r="O1236" s="59">
        <f>Ugovori_OPULJP3[[#This Row],[Bespovratna sredstva - Ukupno (EU+Nac) HRK
= Ukupna ugovorena vrijednost bespovratnih sredstava]]*Ugovori_OPULJP3[[#This Row],[EU STOPA SUFINANCIRANJA %
EU CO-FINANCING RATE %]]</f>
        <v>350169.93550000002</v>
      </c>
      <c r="P1236" s="60">
        <f>Ugovori_OPULJP3[[#This Row],[Bespovratna sredstva - EU dio - HRK]]/7.5345</f>
        <v>46475.537261928461</v>
      </c>
      <c r="Q1236" s="59">
        <f>Ugovori_OPULJP3[[#This Row],[Bespovratna sredstva - Ukupno (EU+Nac) HRK
= Ukupna ugovorena vrijednost bespovratnih sredstava]]*Ugovori_OPULJP3[[#This Row],[STOPA NACIONALNOG SUFINANCIRANJA %]]</f>
        <v>61794.694499999998</v>
      </c>
      <c r="R1236" s="60">
        <f>Ugovori_OPULJP3[[#This Row],[Bespovratna sredstva - Nacionalni dio - HRK]]/7.5345</f>
        <v>8201.5653991638465</v>
      </c>
      <c r="S1236" s="59">
        <v>411964.63</v>
      </c>
      <c r="T1236" s="60">
        <f>Ugovori_OPULJP3[[#This Row],[Bespovratna sredstva - Ukupno (EU+Nac) HRK
= Ukupna ugovorena vrijednost bespovratnih sredstava]]/7.5345</f>
        <v>54677.102661092307</v>
      </c>
      <c r="U1236" s="59">
        <v>0</v>
      </c>
      <c r="V1236" s="60">
        <f>Ugovori_OPULJP3[[#This Row],[Javni doprinos korisnika - HRK]]/7.5345</f>
        <v>0</v>
      </c>
      <c r="W1236" s="59">
        <v>0</v>
      </c>
      <c r="X1236" s="60">
        <f>Ugovori_OPULJP3[[#This Row],[Privatni doprinos korisnika - HRK]]/7.5345</f>
        <v>0</v>
      </c>
      <c r="Y1236" s="61">
        <v>411964.63</v>
      </c>
      <c r="Z1236" s="62">
        <f>Ugovori_OPULJP3[[#This Row],[UKUPNI PRIHVATLJIVI IZDACI
TOTAL ELIGIBLE EXPENDITURE
= Bespovratna sredstva ukupno + doprinos korisnika
= Ukupni prihvatljivi troškovi
= Ukupna ugovorena vrijednost projekta HRK]]/7.5345</f>
        <v>54677.102661092307</v>
      </c>
      <c r="AA1236" s="66" t="s">
        <v>751</v>
      </c>
      <c r="AB1236" s="66" t="s">
        <v>752</v>
      </c>
      <c r="AC1236" s="65" t="s">
        <v>4739</v>
      </c>
      <c r="AD1236" s="65" t="s">
        <v>746</v>
      </c>
    </row>
    <row r="1237" spans="1:30" ht="51" customHeight="1" x14ac:dyDescent="0.2">
      <c r="A1237" s="70" t="s">
        <v>4740</v>
      </c>
      <c r="B1237" s="64" t="s">
        <v>742</v>
      </c>
      <c r="C1237" s="65" t="s">
        <v>743</v>
      </c>
      <c r="D1237" s="65" t="s">
        <v>4566</v>
      </c>
      <c r="E1237" s="66" t="s">
        <v>75</v>
      </c>
      <c r="F1237" s="71" t="s">
        <v>4741</v>
      </c>
      <c r="G1237" s="71" t="s">
        <v>4742</v>
      </c>
      <c r="H1237" s="68">
        <v>44440</v>
      </c>
      <c r="I1237" s="68">
        <v>44805</v>
      </c>
      <c r="J1237" s="57" t="str">
        <f>IF(Ugovori_OPULJP3[[#This Row],[DATUM ZAVRŠETKA OPERACIJE]]&gt;DATE(2024,12,31),"u provedbi","završen")</f>
        <v>završen</v>
      </c>
      <c r="K1237" s="67" t="s">
        <v>35</v>
      </c>
      <c r="L1237" s="67" t="s">
        <v>36</v>
      </c>
      <c r="M1237" s="58">
        <v>0.85</v>
      </c>
      <c r="N1237" s="58">
        <v>0.15</v>
      </c>
      <c r="O1237" s="59">
        <f>Ugovori_OPULJP3[[#This Row],[Bespovratna sredstva - Ukupno (EU+Nac) HRK
= Ukupna ugovorena vrijednost bespovratnih sredstava]]*Ugovori_OPULJP3[[#This Row],[EU STOPA SUFINANCIRANJA %
EU CO-FINANCING RATE %]]</f>
        <v>424333.821</v>
      </c>
      <c r="P1237" s="60">
        <f>Ugovori_OPULJP3[[#This Row],[Bespovratna sredstva - EU dio - HRK]]/7.5345</f>
        <v>56318.776428429221</v>
      </c>
      <c r="Q1237" s="59">
        <f>Ugovori_OPULJP3[[#This Row],[Bespovratna sredstva - Ukupno (EU+Nac) HRK
= Ukupna ugovorena vrijednost bespovratnih sredstava]]*Ugovori_OPULJP3[[#This Row],[STOPA NACIONALNOG SUFINANCIRANJA %]]</f>
        <v>74882.438999999998</v>
      </c>
      <c r="R1237" s="60">
        <f>Ugovori_OPULJP3[[#This Row],[Bespovratna sredstva - Nacionalni dio - HRK]]/7.5345</f>
        <v>9938.6076050169213</v>
      </c>
      <c r="S1237" s="59">
        <v>499216.26</v>
      </c>
      <c r="T1237" s="60">
        <f>Ugovori_OPULJP3[[#This Row],[Bespovratna sredstva - Ukupno (EU+Nac) HRK
= Ukupna ugovorena vrijednost bespovratnih sredstava]]/7.5345</f>
        <v>66257.384033446142</v>
      </c>
      <c r="U1237" s="59">
        <v>0</v>
      </c>
      <c r="V1237" s="60">
        <f>Ugovori_OPULJP3[[#This Row],[Javni doprinos korisnika - HRK]]/7.5345</f>
        <v>0</v>
      </c>
      <c r="W1237" s="59">
        <v>0</v>
      </c>
      <c r="X1237" s="60">
        <f>Ugovori_OPULJP3[[#This Row],[Privatni doprinos korisnika - HRK]]/7.5345</f>
        <v>0</v>
      </c>
      <c r="Y1237" s="61">
        <v>499216.26</v>
      </c>
      <c r="Z1237" s="62">
        <f>Ugovori_OPULJP3[[#This Row],[UKUPNI PRIHVATLJIVI IZDACI
TOTAL ELIGIBLE EXPENDITURE
= Bespovratna sredstva ukupno + doprinos korisnika
= Ukupni prihvatljivi troškovi
= Ukupna ugovorena vrijednost projekta HRK]]/7.5345</f>
        <v>66257.384033446142</v>
      </c>
      <c r="AA1237" s="66" t="s">
        <v>751</v>
      </c>
      <c r="AB1237" s="66" t="s">
        <v>752</v>
      </c>
      <c r="AC1237" s="65" t="s">
        <v>4743</v>
      </c>
      <c r="AD1237" s="72" t="s">
        <v>746</v>
      </c>
    </row>
    <row r="1238" spans="1:30" ht="38.25" customHeight="1" x14ac:dyDescent="0.2">
      <c r="A1238" s="70" t="s">
        <v>4744</v>
      </c>
      <c r="B1238" s="64" t="s">
        <v>742</v>
      </c>
      <c r="C1238" s="65" t="s">
        <v>743</v>
      </c>
      <c r="D1238" s="65" t="s">
        <v>4566</v>
      </c>
      <c r="E1238" s="66" t="s">
        <v>75</v>
      </c>
      <c r="F1238" s="71" t="s">
        <v>4745</v>
      </c>
      <c r="G1238" s="71" t="s">
        <v>4746</v>
      </c>
      <c r="H1238" s="68">
        <v>44440</v>
      </c>
      <c r="I1238" s="68">
        <v>44652</v>
      </c>
      <c r="J1238" s="57" t="str">
        <f>IF(Ugovori_OPULJP3[[#This Row],[DATUM ZAVRŠETKA OPERACIJE]]&gt;DATE(2024,12,31),"u provedbi","završen")</f>
        <v>završen</v>
      </c>
      <c r="K1238" s="67" t="s">
        <v>593</v>
      </c>
      <c r="L1238" s="67" t="s">
        <v>593</v>
      </c>
      <c r="M1238" s="58">
        <v>0.85</v>
      </c>
      <c r="N1238" s="58">
        <v>0.15</v>
      </c>
      <c r="O1238" s="59">
        <f>Ugovori_OPULJP3[[#This Row],[Bespovratna sredstva - Ukupno (EU+Nac) HRK
= Ukupna ugovorena vrijednost bespovratnih sredstava]]*Ugovori_OPULJP3[[#This Row],[EU STOPA SUFINANCIRANJA %
EU CO-FINANCING RATE %]]</f>
        <v>396984</v>
      </c>
      <c r="P1238" s="60">
        <f>Ugovori_OPULJP3[[#This Row],[Bespovratna sredstva - EU dio - HRK]]/7.5345</f>
        <v>52688.831375671907</v>
      </c>
      <c r="Q1238" s="59">
        <f>Ugovori_OPULJP3[[#This Row],[Bespovratna sredstva - Ukupno (EU+Nac) HRK
= Ukupna ugovorena vrijednost bespovratnih sredstava]]*Ugovori_OPULJP3[[#This Row],[STOPA NACIONALNOG SUFINANCIRANJA %]]</f>
        <v>70056</v>
      </c>
      <c r="R1238" s="60">
        <f>Ugovori_OPULJP3[[#This Row],[Bespovratna sredstva - Nacionalni dio - HRK]]/7.5345</f>
        <v>9298.0290662950429</v>
      </c>
      <c r="S1238" s="59">
        <v>467040</v>
      </c>
      <c r="T1238" s="60">
        <f>Ugovori_OPULJP3[[#This Row],[Bespovratna sredstva - Ukupno (EU+Nac) HRK
= Ukupna ugovorena vrijednost bespovratnih sredstava]]/7.5345</f>
        <v>61986.86044196695</v>
      </c>
      <c r="U1238" s="59">
        <v>0</v>
      </c>
      <c r="V1238" s="60">
        <f>Ugovori_OPULJP3[[#This Row],[Javni doprinos korisnika - HRK]]/7.5345</f>
        <v>0</v>
      </c>
      <c r="W1238" s="59">
        <v>0</v>
      </c>
      <c r="X1238" s="60">
        <f>Ugovori_OPULJP3[[#This Row],[Privatni doprinos korisnika - HRK]]/7.5345</f>
        <v>0</v>
      </c>
      <c r="Y1238" s="61">
        <v>467040</v>
      </c>
      <c r="Z1238" s="62">
        <f>Ugovori_OPULJP3[[#This Row],[UKUPNI PRIHVATLJIVI IZDACI
TOTAL ELIGIBLE EXPENDITURE
= Bespovratna sredstva ukupno + doprinos korisnika
= Ukupni prihvatljivi troškovi
= Ukupna ugovorena vrijednost projekta HRK]]/7.5345</f>
        <v>61986.86044196695</v>
      </c>
      <c r="AA1238" s="66" t="s">
        <v>751</v>
      </c>
      <c r="AB1238" s="66" t="s">
        <v>752</v>
      </c>
      <c r="AC1238" s="65" t="s">
        <v>4747</v>
      </c>
      <c r="AD1238" s="72" t="s">
        <v>746</v>
      </c>
    </row>
    <row r="1239" spans="1:30" ht="38.25" customHeight="1" x14ac:dyDescent="0.2">
      <c r="A1239" s="70" t="s">
        <v>4748</v>
      </c>
      <c r="B1239" s="64" t="s">
        <v>742</v>
      </c>
      <c r="C1239" s="65" t="s">
        <v>743</v>
      </c>
      <c r="D1239" s="65" t="s">
        <v>4566</v>
      </c>
      <c r="E1239" s="66" t="s">
        <v>75</v>
      </c>
      <c r="F1239" s="71" t="s">
        <v>4749</v>
      </c>
      <c r="G1239" s="71" t="s">
        <v>4750</v>
      </c>
      <c r="H1239" s="68">
        <v>44440</v>
      </c>
      <c r="I1239" s="68">
        <v>44713</v>
      </c>
      <c r="J1239" s="57" t="str">
        <f>IF(Ugovori_OPULJP3[[#This Row],[DATUM ZAVRŠETKA OPERACIJE]]&gt;DATE(2024,12,31),"u provedbi","završen")</f>
        <v>završen</v>
      </c>
      <c r="K1239" s="67" t="s">
        <v>36</v>
      </c>
      <c r="L1239" s="67" t="s">
        <v>36</v>
      </c>
      <c r="M1239" s="58">
        <v>0.85</v>
      </c>
      <c r="N1239" s="58">
        <v>0.15</v>
      </c>
      <c r="O1239" s="59">
        <f>Ugovori_OPULJP3[[#This Row],[Bespovratna sredstva - Ukupno (EU+Nac) HRK
= Ukupna ugovorena vrijednost bespovratnih sredstava]]*Ugovori_OPULJP3[[#This Row],[EU STOPA SUFINANCIRANJA %
EU CO-FINANCING RATE %]]</f>
        <v>170928.90549999999</v>
      </c>
      <c r="P1239" s="60">
        <f>Ugovori_OPULJP3[[#This Row],[Bespovratna sredstva - EU dio - HRK]]/7.5345</f>
        <v>22686.16437719822</v>
      </c>
      <c r="Q1239" s="59">
        <f>Ugovori_OPULJP3[[#This Row],[Bespovratna sredstva - Ukupno (EU+Nac) HRK
= Ukupna ugovorena vrijednost bespovratnih sredstava]]*Ugovori_OPULJP3[[#This Row],[STOPA NACIONALNOG SUFINANCIRANJA %]]</f>
        <v>30163.924499999997</v>
      </c>
      <c r="R1239" s="60">
        <f>Ugovori_OPULJP3[[#This Row],[Bespovratna sredstva - Nacionalni dio - HRK]]/7.5345</f>
        <v>4003.4407724467442</v>
      </c>
      <c r="S1239" s="59">
        <v>201092.83</v>
      </c>
      <c r="T1239" s="60">
        <f>Ugovori_OPULJP3[[#This Row],[Bespovratna sredstva - Ukupno (EU+Nac) HRK
= Ukupna ugovorena vrijednost bespovratnih sredstava]]/7.5345</f>
        <v>26689.605149644962</v>
      </c>
      <c r="U1239" s="59">
        <v>0</v>
      </c>
      <c r="V1239" s="60">
        <f>Ugovori_OPULJP3[[#This Row],[Javni doprinos korisnika - HRK]]/7.5345</f>
        <v>0</v>
      </c>
      <c r="W1239" s="59">
        <v>0</v>
      </c>
      <c r="X1239" s="60">
        <f>Ugovori_OPULJP3[[#This Row],[Privatni doprinos korisnika - HRK]]/7.5345</f>
        <v>0</v>
      </c>
      <c r="Y1239" s="61">
        <v>201092.83</v>
      </c>
      <c r="Z1239" s="62">
        <f>Ugovori_OPULJP3[[#This Row],[UKUPNI PRIHVATLJIVI IZDACI
TOTAL ELIGIBLE EXPENDITURE
= Bespovratna sredstva ukupno + doprinos korisnika
= Ukupni prihvatljivi troškovi
= Ukupna ugovorena vrijednost projekta HRK]]/7.5345</f>
        <v>26689.605149644962</v>
      </c>
      <c r="AA1239" s="66" t="s">
        <v>751</v>
      </c>
      <c r="AB1239" s="66" t="s">
        <v>752</v>
      </c>
      <c r="AC1239" s="65" t="s">
        <v>4751</v>
      </c>
      <c r="AD1239" s="72" t="s">
        <v>746</v>
      </c>
    </row>
    <row r="1240" spans="1:30" ht="38.25" customHeight="1" x14ac:dyDescent="0.2">
      <c r="A1240" s="70" t="s">
        <v>4752</v>
      </c>
      <c r="B1240" s="51" t="s">
        <v>742</v>
      </c>
      <c r="C1240" s="65" t="s">
        <v>743</v>
      </c>
      <c r="D1240" s="65" t="s">
        <v>4566</v>
      </c>
      <c r="E1240" s="66" t="s">
        <v>75</v>
      </c>
      <c r="F1240" s="71" t="s">
        <v>4753</v>
      </c>
      <c r="G1240" s="71" t="s">
        <v>4513</v>
      </c>
      <c r="H1240" s="68">
        <v>44515</v>
      </c>
      <c r="I1240" s="68">
        <v>44880</v>
      </c>
      <c r="J1240" s="57" t="str">
        <f>IF(Ugovori_OPULJP3[[#This Row],[DATUM ZAVRŠETKA OPERACIJE]]&gt;DATE(2024,12,31),"u provedbi","završen")</f>
        <v>završen</v>
      </c>
      <c r="K1240" s="76" t="s">
        <v>370</v>
      </c>
      <c r="L1240" s="76" t="s">
        <v>370</v>
      </c>
      <c r="M1240" s="58">
        <v>0.85</v>
      </c>
      <c r="N1240" s="58">
        <v>0.15</v>
      </c>
      <c r="O1240" s="59">
        <f>Ugovori_OPULJP3[[#This Row],[Bespovratna sredstva - Ukupno (EU+Nac) HRK
= Ukupna ugovorena vrijednost bespovratnih sredstava]]*Ugovori_OPULJP3[[#This Row],[EU STOPA SUFINANCIRANJA %
EU CO-FINANCING RATE %]]</f>
        <v>312970</v>
      </c>
      <c r="P1240" s="60">
        <f>Ugovori_OPULJP3[[#This Row],[Bespovratna sredstva - EU dio - HRK]]/7.5345</f>
        <v>41538.257349525513</v>
      </c>
      <c r="Q1240" s="59">
        <f>Ugovori_OPULJP3[[#This Row],[Bespovratna sredstva - Ukupno (EU+Nac) HRK
= Ukupna ugovorena vrijednost bespovratnih sredstava]]*Ugovori_OPULJP3[[#This Row],[STOPA NACIONALNOG SUFINANCIRANJA %]]</f>
        <v>55230</v>
      </c>
      <c r="R1240" s="60">
        <f>Ugovori_OPULJP3[[#This Row],[Bespovratna sredstva - Nacionalni dio - HRK]]/7.5345</f>
        <v>7330.2807087397969</v>
      </c>
      <c r="S1240" s="59">
        <v>368200</v>
      </c>
      <c r="T1240" s="60">
        <f>Ugovori_OPULJP3[[#This Row],[Bespovratna sredstva - Ukupno (EU+Nac) HRK
= Ukupna ugovorena vrijednost bespovratnih sredstava]]/7.5345</f>
        <v>48868.538058265309</v>
      </c>
      <c r="U1240" s="59">
        <v>0</v>
      </c>
      <c r="V1240" s="60">
        <f>Ugovori_OPULJP3[[#This Row],[Javni doprinos korisnika - HRK]]/7.5345</f>
        <v>0</v>
      </c>
      <c r="W1240" s="59">
        <v>0</v>
      </c>
      <c r="X1240" s="60">
        <f>Ugovori_OPULJP3[[#This Row],[Privatni doprinos korisnika - HRK]]/7.5345</f>
        <v>0</v>
      </c>
      <c r="Y1240" s="61">
        <v>368200</v>
      </c>
      <c r="Z1240" s="62">
        <f>Ugovori_OPULJP3[[#This Row],[UKUPNI PRIHVATLJIVI IZDACI
TOTAL ELIGIBLE EXPENDITURE
= Bespovratna sredstva ukupno + doprinos korisnika
= Ukupni prihvatljivi troškovi
= Ukupna ugovorena vrijednost projekta HRK]]/7.5345</f>
        <v>48868.538058265309</v>
      </c>
      <c r="AA1240" s="66" t="s">
        <v>751</v>
      </c>
      <c r="AB1240" s="66" t="s">
        <v>752</v>
      </c>
      <c r="AC1240" s="65" t="s">
        <v>4754</v>
      </c>
      <c r="AD1240" s="65" t="s">
        <v>746</v>
      </c>
    </row>
    <row r="1241" spans="1:30" ht="51" customHeight="1" x14ac:dyDescent="0.2">
      <c r="A1241" s="70" t="s">
        <v>4755</v>
      </c>
      <c r="B1241" s="64" t="s">
        <v>742</v>
      </c>
      <c r="C1241" s="65" t="s">
        <v>743</v>
      </c>
      <c r="D1241" s="65" t="s">
        <v>4566</v>
      </c>
      <c r="E1241" s="66" t="s">
        <v>75</v>
      </c>
      <c r="F1241" s="71" t="s">
        <v>4756</v>
      </c>
      <c r="G1241" s="71" t="s">
        <v>923</v>
      </c>
      <c r="H1241" s="68">
        <v>44706</v>
      </c>
      <c r="I1241" s="68">
        <v>45071</v>
      </c>
      <c r="J1241" s="57" t="str">
        <f>IF(Ugovori_OPULJP3[[#This Row],[DATUM ZAVRŠETKA OPERACIJE]]&gt;DATE(2024,12,31),"u provedbi","završen")</f>
        <v>završen</v>
      </c>
      <c r="K1241" s="76" t="s">
        <v>35</v>
      </c>
      <c r="L1241" s="76" t="s">
        <v>36</v>
      </c>
      <c r="M1241" s="58">
        <v>0.85</v>
      </c>
      <c r="N1241" s="58">
        <v>0.15</v>
      </c>
      <c r="O1241" s="59">
        <f>Ugovori_OPULJP3[[#This Row],[Bespovratna sredstva - Ukupno (EU+Nac) HRK
= Ukupna ugovorena vrijednost bespovratnih sredstava]]*Ugovori_OPULJP3[[#This Row],[EU STOPA SUFINANCIRANJA %
EU CO-FINANCING RATE %]]</f>
        <v>268999.55949999997</v>
      </c>
      <c r="P1241" s="60">
        <f>Ugovori_OPULJP3[[#This Row],[Bespovratna sredstva - EU dio - HRK]]/7.5345</f>
        <v>35702.376999137297</v>
      </c>
      <c r="Q1241" s="59">
        <f>Ugovori_OPULJP3[[#This Row],[Bespovratna sredstva - Ukupno (EU+Nac) HRK
= Ukupna ugovorena vrijednost bespovratnih sredstava]]*Ugovori_OPULJP3[[#This Row],[STOPA NACIONALNOG SUFINANCIRANJA %]]</f>
        <v>47470.510499999997</v>
      </c>
      <c r="R1241" s="60">
        <f>Ugovori_OPULJP3[[#This Row],[Bespovratna sredstva - Nacionalni dio - HRK]]/7.5345</f>
        <v>6300.4194704359934</v>
      </c>
      <c r="S1241" s="59">
        <v>316470.07</v>
      </c>
      <c r="T1241" s="60">
        <f>Ugovori_OPULJP3[[#This Row],[Bespovratna sredstva - Ukupno (EU+Nac) HRK
= Ukupna ugovorena vrijednost bespovratnih sredstava]]/7.5345</f>
        <v>42002.796469573295</v>
      </c>
      <c r="U1241" s="59">
        <v>0</v>
      </c>
      <c r="V1241" s="60">
        <f>Ugovori_OPULJP3[[#This Row],[Javni doprinos korisnika - HRK]]/7.5345</f>
        <v>0</v>
      </c>
      <c r="W1241" s="59">
        <v>0</v>
      </c>
      <c r="X1241" s="60">
        <f>Ugovori_OPULJP3[[#This Row],[Privatni doprinos korisnika - HRK]]/7.5345</f>
        <v>0</v>
      </c>
      <c r="Y1241" s="61">
        <v>316470.07</v>
      </c>
      <c r="Z1241" s="62">
        <f>Ugovori_OPULJP3[[#This Row],[UKUPNI PRIHVATLJIVI IZDACI
TOTAL ELIGIBLE EXPENDITURE
= Bespovratna sredstva ukupno + doprinos korisnika
= Ukupni prihvatljivi troškovi
= Ukupna ugovorena vrijednost projekta HRK]]/7.5345</f>
        <v>42002.796469573295</v>
      </c>
      <c r="AA1241" s="66" t="s">
        <v>751</v>
      </c>
      <c r="AB1241" s="66" t="s">
        <v>752</v>
      </c>
      <c r="AC1241" s="65" t="s">
        <v>4757</v>
      </c>
      <c r="AD1241" s="65" t="s">
        <v>746</v>
      </c>
    </row>
    <row r="1242" spans="1:30" ht="51" customHeight="1" x14ac:dyDescent="0.2">
      <c r="A1242" s="70" t="s">
        <v>4758</v>
      </c>
      <c r="B1242" s="51" t="s">
        <v>742</v>
      </c>
      <c r="C1242" s="65" t="s">
        <v>743</v>
      </c>
      <c r="D1242" s="65" t="s">
        <v>4566</v>
      </c>
      <c r="E1242" s="66" t="s">
        <v>75</v>
      </c>
      <c r="F1242" s="71" t="s">
        <v>4759</v>
      </c>
      <c r="G1242" s="71" t="s">
        <v>4760</v>
      </c>
      <c r="H1242" s="68">
        <v>44512</v>
      </c>
      <c r="I1242" s="68">
        <v>44754</v>
      </c>
      <c r="J1242" s="57" t="str">
        <f>IF(Ugovori_OPULJP3[[#This Row],[DATUM ZAVRŠETKA OPERACIJE]]&gt;DATE(2024,12,31),"u provedbi","završen")</f>
        <v>završen</v>
      </c>
      <c r="K1242" s="76" t="s">
        <v>83</v>
      </c>
      <c r="L1242" s="76" t="s">
        <v>83</v>
      </c>
      <c r="M1242" s="58">
        <v>0.85</v>
      </c>
      <c r="N1242" s="58">
        <v>0.15</v>
      </c>
      <c r="O1242" s="59">
        <f>Ugovori_OPULJP3[[#This Row],[Bespovratna sredstva - Ukupno (EU+Nac) HRK
= Ukupna ugovorena vrijednost bespovratnih sredstava]]*Ugovori_OPULJP3[[#This Row],[EU STOPA SUFINANCIRANJA %
EU CO-FINANCING RATE %]]</f>
        <v>307692.11199999996</v>
      </c>
      <c r="P1242" s="60">
        <f>Ugovori_OPULJP3[[#This Row],[Bespovratna sredstva - EU dio - HRK]]/7.5345</f>
        <v>40837.761231667653</v>
      </c>
      <c r="Q1242" s="59">
        <f>Ugovori_OPULJP3[[#This Row],[Bespovratna sredstva - Ukupno (EU+Nac) HRK
= Ukupna ugovorena vrijednost bespovratnih sredstava]]*Ugovori_OPULJP3[[#This Row],[STOPA NACIONALNOG SUFINANCIRANJA %]]</f>
        <v>54298.607999999993</v>
      </c>
      <c r="R1242" s="60">
        <f>Ugovori_OPULJP3[[#This Row],[Bespovratna sredstva - Nacionalni dio - HRK]]/7.5345</f>
        <v>7206.6637467648798</v>
      </c>
      <c r="S1242" s="59">
        <v>361990.72</v>
      </c>
      <c r="T1242" s="60">
        <f>Ugovori_OPULJP3[[#This Row],[Bespovratna sredstva - Ukupno (EU+Nac) HRK
= Ukupna ugovorena vrijednost bespovratnih sredstava]]/7.5345</f>
        <v>48044.424978432537</v>
      </c>
      <c r="U1242" s="59">
        <v>0</v>
      </c>
      <c r="V1242" s="60">
        <f>Ugovori_OPULJP3[[#This Row],[Javni doprinos korisnika - HRK]]/7.5345</f>
        <v>0</v>
      </c>
      <c r="W1242" s="59">
        <v>0</v>
      </c>
      <c r="X1242" s="60">
        <f>Ugovori_OPULJP3[[#This Row],[Privatni doprinos korisnika - HRK]]/7.5345</f>
        <v>0</v>
      </c>
      <c r="Y1242" s="61">
        <v>361990.72</v>
      </c>
      <c r="Z1242" s="62">
        <f>Ugovori_OPULJP3[[#This Row],[UKUPNI PRIHVATLJIVI IZDACI
TOTAL ELIGIBLE EXPENDITURE
= Bespovratna sredstva ukupno + doprinos korisnika
= Ukupni prihvatljivi troškovi
= Ukupna ugovorena vrijednost projekta HRK]]/7.5345</f>
        <v>48044.424978432537</v>
      </c>
      <c r="AA1242" s="66" t="s">
        <v>751</v>
      </c>
      <c r="AB1242" s="66" t="s">
        <v>752</v>
      </c>
      <c r="AC1242" s="65" t="s">
        <v>4761</v>
      </c>
      <c r="AD1242" s="65" t="s">
        <v>746</v>
      </c>
    </row>
    <row r="1243" spans="1:30" ht="63.75" customHeight="1" x14ac:dyDescent="0.2">
      <c r="A1243" s="70" t="s">
        <v>4762</v>
      </c>
      <c r="B1243" s="51" t="s">
        <v>742</v>
      </c>
      <c r="C1243" s="65" t="s">
        <v>743</v>
      </c>
      <c r="D1243" s="65" t="s">
        <v>4566</v>
      </c>
      <c r="E1243" s="66" t="s">
        <v>75</v>
      </c>
      <c r="F1243" s="71" t="s">
        <v>4763</v>
      </c>
      <c r="G1243" s="71" t="s">
        <v>881</v>
      </c>
      <c r="H1243" s="68">
        <v>44515</v>
      </c>
      <c r="I1243" s="68">
        <v>44880</v>
      </c>
      <c r="J1243" s="57" t="str">
        <f>IF(Ugovori_OPULJP3[[#This Row],[DATUM ZAVRŠETKA OPERACIJE]]&gt;DATE(2024,12,31),"u provedbi","završen")</f>
        <v>završen</v>
      </c>
      <c r="K1243" s="76" t="s">
        <v>36</v>
      </c>
      <c r="L1243" s="76" t="s">
        <v>36</v>
      </c>
      <c r="M1243" s="58">
        <v>0.85</v>
      </c>
      <c r="N1243" s="58">
        <v>0.15</v>
      </c>
      <c r="O1243" s="59">
        <f>Ugovori_OPULJP3[[#This Row],[Bespovratna sredstva - Ukupno (EU+Nac) HRK
= Ukupna ugovorena vrijednost bespovratnih sredstava]]*Ugovori_OPULJP3[[#This Row],[EU STOPA SUFINANCIRANJA %
EU CO-FINANCING RATE %]]</f>
        <v>391270.83549999999</v>
      </c>
      <c r="P1243" s="60">
        <f>Ugovori_OPULJP3[[#This Row],[Bespovratna sredstva - EU dio - HRK]]/7.5345</f>
        <v>51930.564138297159</v>
      </c>
      <c r="Q1243" s="59">
        <f>Ugovori_OPULJP3[[#This Row],[Bespovratna sredstva - Ukupno (EU+Nac) HRK
= Ukupna ugovorena vrijednost bespovratnih sredstava]]*Ugovori_OPULJP3[[#This Row],[STOPA NACIONALNOG SUFINANCIRANJA %]]</f>
        <v>69047.794500000004</v>
      </c>
      <c r="R1243" s="60">
        <f>Ugovori_OPULJP3[[#This Row],[Bespovratna sredstva - Nacionalni dio - HRK]]/7.5345</f>
        <v>9164.2172008759699</v>
      </c>
      <c r="S1243" s="59">
        <v>460318.63</v>
      </c>
      <c r="T1243" s="60">
        <f>Ugovori_OPULJP3[[#This Row],[Bespovratna sredstva - Ukupno (EU+Nac) HRK
= Ukupna ugovorena vrijednost bespovratnih sredstava]]/7.5345</f>
        <v>61094.781339173132</v>
      </c>
      <c r="U1243" s="59">
        <v>0</v>
      </c>
      <c r="V1243" s="60">
        <f>Ugovori_OPULJP3[[#This Row],[Javni doprinos korisnika - HRK]]/7.5345</f>
        <v>0</v>
      </c>
      <c r="W1243" s="59">
        <v>0</v>
      </c>
      <c r="X1243" s="60">
        <f>Ugovori_OPULJP3[[#This Row],[Privatni doprinos korisnika - HRK]]/7.5345</f>
        <v>0</v>
      </c>
      <c r="Y1243" s="61">
        <v>460318.63</v>
      </c>
      <c r="Z1243" s="62">
        <f>Ugovori_OPULJP3[[#This Row],[UKUPNI PRIHVATLJIVI IZDACI
TOTAL ELIGIBLE EXPENDITURE
= Bespovratna sredstva ukupno + doprinos korisnika
= Ukupni prihvatljivi troškovi
= Ukupna ugovorena vrijednost projekta HRK]]/7.5345</f>
        <v>61094.781339173132</v>
      </c>
      <c r="AA1243" s="66" t="s">
        <v>751</v>
      </c>
      <c r="AB1243" s="66" t="s">
        <v>752</v>
      </c>
      <c r="AC1243" s="65" t="s">
        <v>4764</v>
      </c>
      <c r="AD1243" s="65" t="s">
        <v>746</v>
      </c>
    </row>
    <row r="1244" spans="1:30" ht="51" customHeight="1" x14ac:dyDescent="0.2">
      <c r="A1244" s="70" t="s">
        <v>4765</v>
      </c>
      <c r="B1244" s="51" t="s">
        <v>742</v>
      </c>
      <c r="C1244" s="65" t="s">
        <v>743</v>
      </c>
      <c r="D1244" s="65" t="s">
        <v>4566</v>
      </c>
      <c r="E1244" s="66" t="s">
        <v>75</v>
      </c>
      <c r="F1244" s="71" t="s">
        <v>4766</v>
      </c>
      <c r="G1244" s="71" t="s">
        <v>4767</v>
      </c>
      <c r="H1244" s="68">
        <v>44522</v>
      </c>
      <c r="I1244" s="68">
        <v>44887</v>
      </c>
      <c r="J1244" s="57" t="str">
        <f>IF(Ugovori_OPULJP3[[#This Row],[DATUM ZAVRŠETKA OPERACIJE]]&gt;DATE(2024,12,31),"u provedbi","završen")</f>
        <v>završen</v>
      </c>
      <c r="K1244" s="76" t="s">
        <v>36</v>
      </c>
      <c r="L1244" s="76" t="s">
        <v>36</v>
      </c>
      <c r="M1244" s="58">
        <v>0.85</v>
      </c>
      <c r="N1244" s="58">
        <v>0.15</v>
      </c>
      <c r="O1244" s="59">
        <f>Ugovori_OPULJP3[[#This Row],[Bespovratna sredstva - Ukupno (EU+Nac) HRK
= Ukupna ugovorena vrijednost bespovratnih sredstava]]*Ugovori_OPULJP3[[#This Row],[EU STOPA SUFINANCIRANJA %
EU CO-FINANCING RATE %]]</f>
        <v>398650</v>
      </c>
      <c r="P1244" s="60">
        <f>Ugovori_OPULJP3[[#This Row],[Bespovratna sredstva - EU dio - HRK]]/7.5345</f>
        <v>52909.947574490674</v>
      </c>
      <c r="Q1244" s="59">
        <f>Ugovori_OPULJP3[[#This Row],[Bespovratna sredstva - Ukupno (EU+Nac) HRK
= Ukupna ugovorena vrijednost bespovratnih sredstava]]*Ugovori_OPULJP3[[#This Row],[STOPA NACIONALNOG SUFINANCIRANJA %]]</f>
        <v>70350</v>
      </c>
      <c r="R1244" s="60">
        <f>Ugovori_OPULJP3[[#This Row],[Bespovratna sredstva - Nacionalni dio - HRK]]/7.5345</f>
        <v>9337.0495719689425</v>
      </c>
      <c r="S1244" s="59">
        <v>469000</v>
      </c>
      <c r="T1244" s="60">
        <f>Ugovori_OPULJP3[[#This Row],[Bespovratna sredstva - Ukupno (EU+Nac) HRK
= Ukupna ugovorena vrijednost bespovratnih sredstava]]/7.5345</f>
        <v>62246.997146459616</v>
      </c>
      <c r="U1244" s="59">
        <v>0</v>
      </c>
      <c r="V1244" s="60">
        <f>Ugovori_OPULJP3[[#This Row],[Javni doprinos korisnika - HRK]]/7.5345</f>
        <v>0</v>
      </c>
      <c r="W1244" s="59">
        <v>0</v>
      </c>
      <c r="X1244" s="60">
        <f>Ugovori_OPULJP3[[#This Row],[Privatni doprinos korisnika - HRK]]/7.5345</f>
        <v>0</v>
      </c>
      <c r="Y1244" s="61">
        <v>469000</v>
      </c>
      <c r="Z1244" s="62">
        <f>Ugovori_OPULJP3[[#This Row],[UKUPNI PRIHVATLJIVI IZDACI
TOTAL ELIGIBLE EXPENDITURE
= Bespovratna sredstva ukupno + doprinos korisnika
= Ukupni prihvatljivi troškovi
= Ukupna ugovorena vrijednost projekta HRK]]/7.5345</f>
        <v>62246.997146459616</v>
      </c>
      <c r="AA1244" s="66" t="s">
        <v>751</v>
      </c>
      <c r="AB1244" s="66" t="s">
        <v>752</v>
      </c>
      <c r="AC1244" s="65" t="s">
        <v>4768</v>
      </c>
      <c r="AD1244" s="72" t="s">
        <v>746</v>
      </c>
    </row>
    <row r="1245" spans="1:30" ht="51" customHeight="1" x14ac:dyDescent="0.2">
      <c r="A1245" s="70" t="s">
        <v>4769</v>
      </c>
      <c r="B1245" s="51" t="s">
        <v>742</v>
      </c>
      <c r="C1245" s="65" t="s">
        <v>743</v>
      </c>
      <c r="D1245" s="65" t="s">
        <v>4566</v>
      </c>
      <c r="E1245" s="66" t="s">
        <v>75</v>
      </c>
      <c r="F1245" s="71" t="s">
        <v>4770</v>
      </c>
      <c r="G1245" s="71" t="s">
        <v>4771</v>
      </c>
      <c r="H1245" s="68">
        <v>44509</v>
      </c>
      <c r="I1245" s="68">
        <v>44874</v>
      </c>
      <c r="J1245" s="57" t="str">
        <f>IF(Ugovori_OPULJP3[[#This Row],[DATUM ZAVRŠETKA OPERACIJE]]&gt;DATE(2024,12,31),"u provedbi","završen")</f>
        <v>završen</v>
      </c>
      <c r="K1245" s="67" t="s">
        <v>35</v>
      </c>
      <c r="L1245" s="67" t="s">
        <v>36</v>
      </c>
      <c r="M1245" s="58">
        <v>0.85</v>
      </c>
      <c r="N1245" s="58">
        <v>0.15</v>
      </c>
      <c r="O1245" s="59">
        <f>Ugovori_OPULJP3[[#This Row],[Bespovratna sredstva - Ukupno (EU+Nac) HRK
= Ukupna ugovorena vrijednost bespovratnih sredstava]]*Ugovori_OPULJP3[[#This Row],[EU STOPA SUFINANCIRANJA %
EU CO-FINANCING RATE %]]</f>
        <v>405790</v>
      </c>
      <c r="P1245" s="60">
        <f>Ugovori_OPULJP3[[#This Row],[Bespovratna sredstva - EU dio - HRK]]/7.5345</f>
        <v>53857.588426571107</v>
      </c>
      <c r="Q1245" s="59">
        <f>Ugovori_OPULJP3[[#This Row],[Bespovratna sredstva - Ukupno (EU+Nac) HRK
= Ukupna ugovorena vrijednost bespovratnih sredstava]]*Ugovori_OPULJP3[[#This Row],[STOPA NACIONALNOG SUFINANCIRANJA %]]</f>
        <v>71610</v>
      </c>
      <c r="R1245" s="60">
        <f>Ugovori_OPULJP3[[#This Row],[Bespovratna sredstva - Nacionalni dio - HRK]]/7.5345</f>
        <v>9504.280310571372</v>
      </c>
      <c r="S1245" s="59">
        <v>477400</v>
      </c>
      <c r="T1245" s="60">
        <f>Ugovori_OPULJP3[[#This Row],[Bespovratna sredstva - Ukupno (EU+Nac) HRK
= Ukupna ugovorena vrijednost bespovratnih sredstava]]/7.5345</f>
        <v>63361.868737142475</v>
      </c>
      <c r="U1245" s="59">
        <v>0</v>
      </c>
      <c r="V1245" s="60">
        <f>Ugovori_OPULJP3[[#This Row],[Javni doprinos korisnika - HRK]]/7.5345</f>
        <v>0</v>
      </c>
      <c r="W1245" s="59">
        <v>0</v>
      </c>
      <c r="X1245" s="60">
        <f>Ugovori_OPULJP3[[#This Row],[Privatni doprinos korisnika - HRK]]/7.5345</f>
        <v>0</v>
      </c>
      <c r="Y1245" s="61">
        <v>477400</v>
      </c>
      <c r="Z1245" s="62">
        <f>Ugovori_OPULJP3[[#This Row],[UKUPNI PRIHVATLJIVI IZDACI
TOTAL ELIGIBLE EXPENDITURE
= Bespovratna sredstva ukupno + doprinos korisnika
= Ukupni prihvatljivi troškovi
= Ukupna ugovorena vrijednost projekta HRK]]/7.5345</f>
        <v>63361.868737142475</v>
      </c>
      <c r="AA1245" s="66" t="s">
        <v>751</v>
      </c>
      <c r="AB1245" s="66" t="s">
        <v>752</v>
      </c>
      <c r="AC1245" s="65" t="s">
        <v>4772</v>
      </c>
      <c r="AD1245" s="65" t="s">
        <v>746</v>
      </c>
    </row>
    <row r="1246" spans="1:30" ht="63.75" customHeight="1" x14ac:dyDescent="0.2">
      <c r="A1246" s="70" t="s">
        <v>4773</v>
      </c>
      <c r="B1246" s="51" t="s">
        <v>742</v>
      </c>
      <c r="C1246" s="65" t="s">
        <v>743</v>
      </c>
      <c r="D1246" s="65" t="s">
        <v>4566</v>
      </c>
      <c r="E1246" s="66" t="s">
        <v>75</v>
      </c>
      <c r="F1246" s="71" t="s">
        <v>4774</v>
      </c>
      <c r="G1246" s="71" t="s">
        <v>4775</v>
      </c>
      <c r="H1246" s="68">
        <v>44517</v>
      </c>
      <c r="I1246" s="68">
        <v>44882</v>
      </c>
      <c r="J1246" s="57" t="str">
        <f>IF(Ugovori_OPULJP3[[#This Row],[DATUM ZAVRŠETKA OPERACIJE]]&gt;DATE(2024,12,31),"u provedbi","završen")</f>
        <v>završen</v>
      </c>
      <c r="K1246" s="67" t="s">
        <v>103</v>
      </c>
      <c r="L1246" s="55" t="s">
        <v>103</v>
      </c>
      <c r="M1246" s="58">
        <v>0.85</v>
      </c>
      <c r="N1246" s="58">
        <v>0.15</v>
      </c>
      <c r="O1246" s="59">
        <f>Ugovori_OPULJP3[[#This Row],[Bespovratna sredstva - Ukupno (EU+Nac) HRK
= Ukupna ugovorena vrijednost bespovratnih sredstava]]*Ugovori_OPULJP3[[#This Row],[EU STOPA SUFINANCIRANJA %
EU CO-FINANCING RATE %]]</f>
        <v>391896.75</v>
      </c>
      <c r="P1246" s="60">
        <f>Ugovori_OPULJP3[[#This Row],[Bespovratna sredstva - EU dio - HRK]]/7.5345</f>
        <v>52013.637268564598</v>
      </c>
      <c r="Q1246" s="59">
        <f>Ugovori_OPULJP3[[#This Row],[Bespovratna sredstva - Ukupno (EU+Nac) HRK
= Ukupna ugovorena vrijednost bespovratnih sredstava]]*Ugovori_OPULJP3[[#This Row],[STOPA NACIONALNOG SUFINANCIRANJA %]]</f>
        <v>69158.25</v>
      </c>
      <c r="R1246" s="60">
        <f>Ugovori_OPULJP3[[#This Row],[Bespovratna sredstva - Nacionalni dio - HRK]]/7.5345</f>
        <v>9178.8771650408125</v>
      </c>
      <c r="S1246" s="59">
        <v>461055</v>
      </c>
      <c r="T1246" s="60">
        <f>Ugovori_OPULJP3[[#This Row],[Bespovratna sredstva - Ukupno (EU+Nac) HRK
= Ukupna ugovorena vrijednost bespovratnih sredstava]]/7.5345</f>
        <v>61192.514433605415</v>
      </c>
      <c r="U1246" s="59">
        <v>0</v>
      </c>
      <c r="V1246" s="60">
        <f>Ugovori_OPULJP3[[#This Row],[Javni doprinos korisnika - HRK]]/7.5345</f>
        <v>0</v>
      </c>
      <c r="W1246" s="59">
        <v>0</v>
      </c>
      <c r="X1246" s="60">
        <f>Ugovori_OPULJP3[[#This Row],[Privatni doprinos korisnika - HRK]]/7.5345</f>
        <v>0</v>
      </c>
      <c r="Y1246" s="61">
        <v>461055</v>
      </c>
      <c r="Z1246" s="62">
        <f>Ugovori_OPULJP3[[#This Row],[UKUPNI PRIHVATLJIVI IZDACI
TOTAL ELIGIBLE EXPENDITURE
= Bespovratna sredstva ukupno + doprinos korisnika
= Ukupni prihvatljivi troškovi
= Ukupna ugovorena vrijednost projekta HRK]]/7.5345</f>
        <v>61192.514433605415</v>
      </c>
      <c r="AA1246" s="66" t="s">
        <v>751</v>
      </c>
      <c r="AB1246" s="66" t="s">
        <v>752</v>
      </c>
      <c r="AC1246" s="65" t="s">
        <v>4776</v>
      </c>
      <c r="AD1246" s="72" t="s">
        <v>746</v>
      </c>
    </row>
    <row r="1247" spans="1:30" ht="51" customHeight="1" x14ac:dyDescent="0.2">
      <c r="A1247" s="70" t="s">
        <v>4777</v>
      </c>
      <c r="B1247" s="64" t="s">
        <v>742</v>
      </c>
      <c r="C1247" s="65" t="s">
        <v>743</v>
      </c>
      <c r="D1247" s="65" t="s">
        <v>4566</v>
      </c>
      <c r="E1247" s="66" t="s">
        <v>75</v>
      </c>
      <c r="F1247" s="71" t="s">
        <v>4778</v>
      </c>
      <c r="G1247" s="54" t="s">
        <v>4779</v>
      </c>
      <c r="H1247" s="68">
        <v>44736</v>
      </c>
      <c r="I1247" s="68">
        <v>45040</v>
      </c>
      <c r="J1247" s="57" t="str">
        <f>IF(Ugovori_OPULJP3[[#This Row],[DATUM ZAVRŠETKA OPERACIJE]]&gt;DATE(2024,12,31),"u provedbi","završen")</f>
        <v>završen</v>
      </c>
      <c r="K1247" s="55" t="s">
        <v>36</v>
      </c>
      <c r="L1247" s="67" t="s">
        <v>36</v>
      </c>
      <c r="M1247" s="58">
        <v>0.85</v>
      </c>
      <c r="N1247" s="58">
        <v>0.15</v>
      </c>
      <c r="O1247" s="59">
        <f>Ugovori_OPULJP3[[#This Row],[Bespovratna sredstva - Ukupno (EU+Nac) HRK
= Ukupna ugovorena vrijednost bespovratnih sredstava]]*Ugovori_OPULJP3[[#This Row],[EU STOPA SUFINANCIRANJA %
EU CO-FINANCING RATE %]]</f>
        <v>236574.90699999998</v>
      </c>
      <c r="P1247" s="60">
        <f>Ugovori_OPULJP3[[#This Row],[Bespovratna sredstva - EU dio - HRK]]/7.5345</f>
        <v>31398.886057468972</v>
      </c>
      <c r="Q1247" s="59">
        <f>Ugovori_OPULJP3[[#This Row],[Bespovratna sredstva - Ukupno (EU+Nac) HRK
= Ukupna ugovorena vrijednost bespovratnih sredstava]]*Ugovori_OPULJP3[[#This Row],[STOPA NACIONALNOG SUFINANCIRANJA %]]</f>
        <v>41748.512999999999</v>
      </c>
      <c r="R1247" s="60">
        <f>Ugovori_OPULJP3[[#This Row],[Bespovratna sredstva - Nacionalni dio - HRK]]/7.5345</f>
        <v>5540.9798924945244</v>
      </c>
      <c r="S1247" s="59">
        <v>278323.42</v>
      </c>
      <c r="T1247" s="60">
        <f>Ugovori_OPULJP3[[#This Row],[Bespovratna sredstva - Ukupno (EU+Nac) HRK
= Ukupna ugovorena vrijednost bespovratnih sredstava]]/7.5345</f>
        <v>36939.865949963496</v>
      </c>
      <c r="U1247" s="59">
        <v>0</v>
      </c>
      <c r="V1247" s="60">
        <f>Ugovori_OPULJP3[[#This Row],[Javni doprinos korisnika - HRK]]/7.5345</f>
        <v>0</v>
      </c>
      <c r="W1247" s="59">
        <v>0</v>
      </c>
      <c r="X1247" s="60">
        <f>Ugovori_OPULJP3[[#This Row],[Privatni doprinos korisnika - HRK]]/7.5345</f>
        <v>0</v>
      </c>
      <c r="Y1247" s="61">
        <v>278323.42</v>
      </c>
      <c r="Z1247" s="62">
        <f>Ugovori_OPULJP3[[#This Row],[UKUPNI PRIHVATLJIVI IZDACI
TOTAL ELIGIBLE EXPENDITURE
= Bespovratna sredstva ukupno + doprinos korisnika
= Ukupni prihvatljivi troškovi
= Ukupna ugovorena vrijednost projekta HRK]]/7.5345</f>
        <v>36939.865949963496</v>
      </c>
      <c r="AA1247" s="66" t="s">
        <v>751</v>
      </c>
      <c r="AB1247" s="66" t="s">
        <v>752</v>
      </c>
      <c r="AC1247" s="65" t="s">
        <v>4780</v>
      </c>
      <c r="AD1247" s="65" t="s">
        <v>746</v>
      </c>
    </row>
    <row r="1248" spans="1:30" ht="51" customHeight="1" x14ac:dyDescent="0.2">
      <c r="A1248" s="70" t="s">
        <v>4781</v>
      </c>
      <c r="B1248" s="64" t="s">
        <v>742</v>
      </c>
      <c r="C1248" s="65" t="s">
        <v>743</v>
      </c>
      <c r="D1248" s="65" t="s">
        <v>4566</v>
      </c>
      <c r="E1248" s="66" t="s">
        <v>75</v>
      </c>
      <c r="F1248" s="71" t="s">
        <v>4782</v>
      </c>
      <c r="G1248" s="71" t="s">
        <v>4783</v>
      </c>
      <c r="H1248" s="68">
        <v>44708</v>
      </c>
      <c r="I1248" s="103">
        <v>45043</v>
      </c>
      <c r="J1248" s="57" t="str">
        <f>IF(Ugovori_OPULJP3[[#This Row],[DATUM ZAVRŠETKA OPERACIJE]]&gt;DATE(2024,12,31),"u provedbi","završen")</f>
        <v>završen</v>
      </c>
      <c r="K1248" s="67" t="s">
        <v>36</v>
      </c>
      <c r="L1248" s="67" t="s">
        <v>36</v>
      </c>
      <c r="M1248" s="58">
        <v>0.85</v>
      </c>
      <c r="N1248" s="58">
        <v>0.15</v>
      </c>
      <c r="O1248" s="59">
        <f>Ugovori_OPULJP3[[#This Row],[Bespovratna sredstva - Ukupno (EU+Nac) HRK
= Ukupna ugovorena vrijednost bespovratnih sredstava]]*Ugovori_OPULJP3[[#This Row],[EU STOPA SUFINANCIRANJA %
EU CO-FINANCING RATE %]]</f>
        <v>234970.97399999999</v>
      </c>
      <c r="P1248" s="60">
        <f>Ugovori_OPULJP3[[#This Row],[Bespovratna sredstva - EU dio - HRK]]/7.5345</f>
        <v>31186.007565200078</v>
      </c>
      <c r="Q1248" s="59">
        <f>Ugovori_OPULJP3[[#This Row],[Bespovratna sredstva - Ukupno (EU+Nac) HRK
= Ukupna ugovorena vrijednost bespovratnih sredstava]]*Ugovori_OPULJP3[[#This Row],[STOPA NACIONALNOG SUFINANCIRANJA %]]</f>
        <v>41465.466</v>
      </c>
      <c r="R1248" s="60">
        <f>Ugovori_OPULJP3[[#This Row],[Bespovratna sredstva - Nacionalni dio - HRK]]/7.5345</f>
        <v>5503.4130997411903</v>
      </c>
      <c r="S1248" s="59">
        <v>276436.44</v>
      </c>
      <c r="T1248" s="60">
        <f>Ugovori_OPULJP3[[#This Row],[Bespovratna sredstva - Ukupno (EU+Nac) HRK
= Ukupna ugovorena vrijednost bespovratnih sredstava]]/7.5345</f>
        <v>36689.420664941266</v>
      </c>
      <c r="U1248" s="59">
        <v>0</v>
      </c>
      <c r="V1248" s="60">
        <f>Ugovori_OPULJP3[[#This Row],[Javni doprinos korisnika - HRK]]/7.5345</f>
        <v>0</v>
      </c>
      <c r="W1248" s="59">
        <v>0</v>
      </c>
      <c r="X1248" s="60">
        <f>Ugovori_OPULJP3[[#This Row],[Privatni doprinos korisnika - HRK]]/7.5345</f>
        <v>0</v>
      </c>
      <c r="Y1248" s="61">
        <v>276436.44</v>
      </c>
      <c r="Z1248" s="62">
        <f>Ugovori_OPULJP3[[#This Row],[UKUPNI PRIHVATLJIVI IZDACI
TOTAL ELIGIBLE EXPENDITURE
= Bespovratna sredstva ukupno + doprinos korisnika
= Ukupni prihvatljivi troškovi
= Ukupna ugovorena vrijednost projekta HRK]]/7.5345</f>
        <v>36689.420664941266</v>
      </c>
      <c r="AA1248" s="66" t="s">
        <v>751</v>
      </c>
      <c r="AB1248" s="66" t="s">
        <v>752</v>
      </c>
      <c r="AC1248" s="65" t="s">
        <v>4784</v>
      </c>
      <c r="AD1248" s="65" t="s">
        <v>746</v>
      </c>
    </row>
    <row r="1249" spans="1:30" ht="38.25" customHeight="1" x14ac:dyDescent="0.2">
      <c r="A1249" s="70" t="s">
        <v>4785</v>
      </c>
      <c r="B1249" s="64" t="s">
        <v>742</v>
      </c>
      <c r="C1249" s="65" t="s">
        <v>743</v>
      </c>
      <c r="D1249" s="65" t="s">
        <v>4566</v>
      </c>
      <c r="E1249" s="66" t="s">
        <v>75</v>
      </c>
      <c r="F1249" s="71" t="s">
        <v>4786</v>
      </c>
      <c r="G1249" s="71" t="s">
        <v>860</v>
      </c>
      <c r="H1249" s="68">
        <v>44708</v>
      </c>
      <c r="I1249" s="68">
        <v>45073</v>
      </c>
      <c r="J1249" s="57" t="str">
        <f>IF(Ugovori_OPULJP3[[#This Row],[DATUM ZAVRŠETKA OPERACIJE]]&gt;DATE(2024,12,31),"u provedbi","završen")</f>
        <v>završen</v>
      </c>
      <c r="K1249" s="76" t="s">
        <v>593</v>
      </c>
      <c r="L1249" s="76" t="s">
        <v>36</v>
      </c>
      <c r="M1249" s="58">
        <v>0.85</v>
      </c>
      <c r="N1249" s="58">
        <v>0.15</v>
      </c>
      <c r="O1249" s="59">
        <f>Ugovori_OPULJP3[[#This Row],[Bespovratna sredstva - Ukupno (EU+Nac) HRK
= Ukupna ugovorena vrijednost bespovratnih sredstava]]*Ugovori_OPULJP3[[#This Row],[EU STOPA SUFINANCIRANJA %
EU CO-FINANCING RATE %]]</f>
        <v>235620</v>
      </c>
      <c r="P1249" s="60">
        <f>Ugovori_OPULJP3[[#This Row],[Bespovratna sredstva - EU dio - HRK]]/7.5345</f>
        <v>31272.14811865419</v>
      </c>
      <c r="Q1249" s="59">
        <f>Ugovori_OPULJP3[[#This Row],[Bespovratna sredstva - Ukupno (EU+Nac) HRK
= Ukupna ugovorena vrijednost bespovratnih sredstava]]*Ugovori_OPULJP3[[#This Row],[STOPA NACIONALNOG SUFINANCIRANJA %]]</f>
        <v>41580</v>
      </c>
      <c r="R1249" s="60">
        <f>Ugovori_OPULJP3[[#This Row],[Bespovratna sredstva - Nacionalni dio - HRK]]/7.5345</f>
        <v>5518.6143738801511</v>
      </c>
      <c r="S1249" s="59">
        <v>277200</v>
      </c>
      <c r="T1249" s="60">
        <f>Ugovori_OPULJP3[[#This Row],[Bespovratna sredstva - Ukupno (EU+Nac) HRK
= Ukupna ugovorena vrijednost bespovratnih sredstava]]/7.5345</f>
        <v>36790.762492534341</v>
      </c>
      <c r="U1249" s="59">
        <v>0</v>
      </c>
      <c r="V1249" s="60">
        <f>Ugovori_OPULJP3[[#This Row],[Javni doprinos korisnika - HRK]]/7.5345</f>
        <v>0</v>
      </c>
      <c r="W1249" s="59">
        <v>0</v>
      </c>
      <c r="X1249" s="60">
        <f>Ugovori_OPULJP3[[#This Row],[Privatni doprinos korisnika - HRK]]/7.5345</f>
        <v>0</v>
      </c>
      <c r="Y1249" s="61">
        <v>277200</v>
      </c>
      <c r="Z1249" s="62">
        <f>Ugovori_OPULJP3[[#This Row],[UKUPNI PRIHVATLJIVI IZDACI
TOTAL ELIGIBLE EXPENDITURE
= Bespovratna sredstva ukupno + doprinos korisnika
= Ukupni prihvatljivi troškovi
= Ukupna ugovorena vrijednost projekta HRK]]/7.5345</f>
        <v>36790.762492534341</v>
      </c>
      <c r="AA1249" s="66" t="s">
        <v>751</v>
      </c>
      <c r="AB1249" s="66" t="s">
        <v>752</v>
      </c>
      <c r="AC1249" s="65" t="s">
        <v>4787</v>
      </c>
      <c r="AD1249" s="65" t="s">
        <v>746</v>
      </c>
    </row>
    <row r="1250" spans="1:30" ht="51" customHeight="1" x14ac:dyDescent="0.2">
      <c r="A1250" s="70" t="s">
        <v>4788</v>
      </c>
      <c r="B1250" s="64" t="s">
        <v>742</v>
      </c>
      <c r="C1250" s="65" t="s">
        <v>743</v>
      </c>
      <c r="D1250" s="65" t="s">
        <v>4566</v>
      </c>
      <c r="E1250" s="66" t="s">
        <v>75</v>
      </c>
      <c r="F1250" s="71" t="s">
        <v>4789</v>
      </c>
      <c r="G1250" s="71" t="s">
        <v>4790</v>
      </c>
      <c r="H1250" s="68">
        <v>44706</v>
      </c>
      <c r="I1250" s="68">
        <v>44982</v>
      </c>
      <c r="J1250" s="57" t="str">
        <f>IF(Ugovori_OPULJP3[[#This Row],[DATUM ZAVRŠETKA OPERACIJE]]&gt;DATE(2024,12,31),"u provedbi","završen")</f>
        <v>završen</v>
      </c>
      <c r="K1250" s="76" t="s">
        <v>4791</v>
      </c>
      <c r="L1250" s="76" t="s">
        <v>154</v>
      </c>
      <c r="M1250" s="58">
        <v>0.85</v>
      </c>
      <c r="N1250" s="58">
        <v>0.15</v>
      </c>
      <c r="O1250" s="59">
        <f>Ugovori_OPULJP3[[#This Row],[Bespovratna sredstva - Ukupno (EU+Nac) HRK
= Ukupna ugovorena vrijednost bespovratnih sredstava]]*Ugovori_OPULJP3[[#This Row],[EU STOPA SUFINANCIRANJA %
EU CO-FINANCING RATE %]]</f>
        <v>129234</v>
      </c>
      <c r="P1250" s="60">
        <f>Ugovori_OPULJP3[[#This Row],[Bespovratna sredstva - EU dio - HRK]]/7.5345</f>
        <v>17152.299422655782</v>
      </c>
      <c r="Q1250" s="59">
        <f>Ugovori_OPULJP3[[#This Row],[Bespovratna sredstva - Ukupno (EU+Nac) HRK
= Ukupna ugovorena vrijednost bespovratnih sredstava]]*Ugovori_OPULJP3[[#This Row],[STOPA NACIONALNOG SUFINANCIRANJA %]]</f>
        <v>22806</v>
      </c>
      <c r="R1250" s="60">
        <f>Ugovori_OPULJP3[[#This Row],[Bespovratna sredstva - Nacionalni dio - HRK]]/7.5345</f>
        <v>3026.8763687039618</v>
      </c>
      <c r="S1250" s="59">
        <v>152040</v>
      </c>
      <c r="T1250" s="60">
        <f>Ugovori_OPULJP3[[#This Row],[Bespovratna sredstva - Ukupno (EU+Nac) HRK
= Ukupna ugovorena vrijednost bespovratnih sredstava]]/7.5345</f>
        <v>20179.175791359743</v>
      </c>
      <c r="U1250" s="59">
        <v>0</v>
      </c>
      <c r="V1250" s="60">
        <f>Ugovori_OPULJP3[[#This Row],[Javni doprinos korisnika - HRK]]/7.5345</f>
        <v>0</v>
      </c>
      <c r="W1250" s="59">
        <v>0</v>
      </c>
      <c r="X1250" s="60">
        <f>Ugovori_OPULJP3[[#This Row],[Privatni doprinos korisnika - HRK]]/7.5345</f>
        <v>0</v>
      </c>
      <c r="Y1250" s="61">
        <v>152040</v>
      </c>
      <c r="Z1250" s="62">
        <f>Ugovori_OPULJP3[[#This Row],[UKUPNI PRIHVATLJIVI IZDACI
TOTAL ELIGIBLE EXPENDITURE
= Bespovratna sredstva ukupno + doprinos korisnika
= Ukupni prihvatljivi troškovi
= Ukupna ugovorena vrijednost projekta HRK]]/7.5345</f>
        <v>20179.175791359743</v>
      </c>
      <c r="AA1250" s="66" t="s">
        <v>751</v>
      </c>
      <c r="AB1250" s="66" t="s">
        <v>752</v>
      </c>
      <c r="AC1250" s="65" t="s">
        <v>4792</v>
      </c>
      <c r="AD1250" s="65" t="s">
        <v>746</v>
      </c>
    </row>
    <row r="1251" spans="1:30" ht="51" customHeight="1" x14ac:dyDescent="0.2">
      <c r="A1251" s="70" t="s">
        <v>4793</v>
      </c>
      <c r="B1251" s="64" t="s">
        <v>742</v>
      </c>
      <c r="C1251" s="65" t="s">
        <v>743</v>
      </c>
      <c r="D1251" s="96" t="s">
        <v>4566</v>
      </c>
      <c r="E1251" s="66" t="s">
        <v>75</v>
      </c>
      <c r="F1251" s="71" t="s">
        <v>4794</v>
      </c>
      <c r="G1251" s="71" t="s">
        <v>4795</v>
      </c>
      <c r="H1251" s="68">
        <v>44762</v>
      </c>
      <c r="I1251" s="68">
        <v>45127</v>
      </c>
      <c r="J1251" s="57" t="str">
        <f>IF(Ugovori_OPULJP3[[#This Row],[DATUM ZAVRŠETKA OPERACIJE]]&gt;DATE(2024,12,31),"u provedbi","završen")</f>
        <v>završen</v>
      </c>
      <c r="K1251" s="76" t="s">
        <v>4796</v>
      </c>
      <c r="L1251" s="67" t="s">
        <v>36</v>
      </c>
      <c r="M1251" s="58">
        <v>0.85</v>
      </c>
      <c r="N1251" s="58">
        <v>0.15</v>
      </c>
      <c r="O1251" s="59">
        <f>Ugovori_OPULJP3[[#This Row],[Bespovratna sredstva - Ukupno (EU+Nac) HRK
= Ukupna ugovorena vrijednost bespovratnih sredstava]]*Ugovori_OPULJP3[[#This Row],[EU STOPA SUFINANCIRANJA %
EU CO-FINANCING RATE %]]</f>
        <v>337085.11199999996</v>
      </c>
      <c r="P1251" s="60">
        <f>Ugovori_OPULJP3[[#This Row],[Bespovratna sredstva - EU dio - HRK]]/7.5345</f>
        <v>44738.882739398759</v>
      </c>
      <c r="Q1251" s="59">
        <f>Ugovori_OPULJP3[[#This Row],[Bespovratna sredstva - Ukupno (EU+Nac) HRK
= Ukupna ugovorena vrijednost bespovratnih sredstava]]*Ugovori_OPULJP3[[#This Row],[STOPA NACIONALNOG SUFINANCIRANJA %]]</f>
        <v>59485.607999999993</v>
      </c>
      <c r="R1251" s="60">
        <f>Ugovori_OPULJP3[[#This Row],[Bespovratna sredstva - Nacionalni dio - HRK]]/7.5345</f>
        <v>7895.0969540115457</v>
      </c>
      <c r="S1251" s="59">
        <v>396570.72</v>
      </c>
      <c r="T1251" s="60">
        <f>Ugovori_OPULJP3[[#This Row],[Bespovratna sredstva - Ukupno (EU+Nac) HRK
= Ukupna ugovorena vrijednost bespovratnih sredstava]]/7.5345</f>
        <v>52633.979693410307</v>
      </c>
      <c r="U1251" s="59">
        <v>0</v>
      </c>
      <c r="V1251" s="60">
        <f>Ugovori_OPULJP3[[#This Row],[Javni doprinos korisnika - HRK]]/7.5345</f>
        <v>0</v>
      </c>
      <c r="W1251" s="59">
        <v>0</v>
      </c>
      <c r="X1251" s="60">
        <f>Ugovori_OPULJP3[[#This Row],[Privatni doprinos korisnika - HRK]]/7.5345</f>
        <v>0</v>
      </c>
      <c r="Y1251" s="61">
        <v>396570.72</v>
      </c>
      <c r="Z1251" s="62">
        <f>Ugovori_OPULJP3[[#This Row],[UKUPNI PRIHVATLJIVI IZDACI
TOTAL ELIGIBLE EXPENDITURE
= Bespovratna sredstva ukupno + doprinos korisnika
= Ukupni prihvatljivi troškovi
= Ukupna ugovorena vrijednost projekta HRK]]/7.5345</f>
        <v>52633.979693410307</v>
      </c>
      <c r="AA1251" s="66" t="s">
        <v>751</v>
      </c>
      <c r="AB1251" s="66" t="s">
        <v>752</v>
      </c>
      <c r="AC1251" s="65" t="s">
        <v>4797</v>
      </c>
      <c r="AD1251" s="72" t="s">
        <v>746</v>
      </c>
    </row>
    <row r="1252" spans="1:30" ht="51" customHeight="1" x14ac:dyDescent="0.2">
      <c r="A1252" s="70" t="s">
        <v>4798</v>
      </c>
      <c r="B1252" s="64" t="s">
        <v>742</v>
      </c>
      <c r="C1252" s="65" t="s">
        <v>743</v>
      </c>
      <c r="D1252" s="65" t="s">
        <v>4566</v>
      </c>
      <c r="E1252" s="66" t="s">
        <v>75</v>
      </c>
      <c r="F1252" s="71" t="s">
        <v>4799</v>
      </c>
      <c r="G1252" s="71" t="s">
        <v>4800</v>
      </c>
      <c r="H1252" s="68">
        <v>44743</v>
      </c>
      <c r="I1252" s="68">
        <v>45047</v>
      </c>
      <c r="J1252" s="57" t="str">
        <f>IF(Ugovori_OPULJP3[[#This Row],[DATUM ZAVRŠETKA OPERACIJE]]&gt;DATE(2024,12,31),"u provedbi","završen")</f>
        <v>završen</v>
      </c>
      <c r="K1252" s="76" t="s">
        <v>35</v>
      </c>
      <c r="L1252" s="76" t="s">
        <v>36</v>
      </c>
      <c r="M1252" s="58">
        <v>0.85</v>
      </c>
      <c r="N1252" s="58">
        <v>0.15</v>
      </c>
      <c r="O1252" s="59">
        <f>Ugovori_OPULJP3[[#This Row],[Bespovratna sredstva - Ukupno (EU+Nac) HRK
= Ukupna ugovorena vrijednost bespovratnih sredstava]]*Ugovori_OPULJP3[[#This Row],[EU STOPA SUFINANCIRANJA %
EU CO-FINANCING RATE %]]</f>
        <v>134991.27100000001</v>
      </c>
      <c r="P1252" s="60">
        <f>Ugovori_OPULJP3[[#This Row],[Bespovratna sredstva - EU dio - HRK]]/7.5345</f>
        <v>17916.420598579865</v>
      </c>
      <c r="Q1252" s="59">
        <f>Ugovori_OPULJP3[[#This Row],[Bespovratna sredstva - Ukupno (EU+Nac) HRK
= Ukupna ugovorena vrijednost bespovratnih sredstava]]*Ugovori_OPULJP3[[#This Row],[STOPA NACIONALNOG SUFINANCIRANJA %]]</f>
        <v>23821.989000000001</v>
      </c>
      <c r="R1252" s="60">
        <f>Ugovori_OPULJP3[[#This Row],[Bespovratna sredstva - Nacionalni dio - HRK]]/7.5345</f>
        <v>3161.7212821023295</v>
      </c>
      <c r="S1252" s="59">
        <v>158813.26</v>
      </c>
      <c r="T1252" s="60">
        <f>Ugovori_OPULJP3[[#This Row],[Bespovratna sredstva - Ukupno (EU+Nac) HRK
= Ukupna ugovorena vrijednost bespovratnih sredstava]]/7.5345</f>
        <v>21078.141880682197</v>
      </c>
      <c r="U1252" s="59">
        <v>0</v>
      </c>
      <c r="V1252" s="60">
        <f>Ugovori_OPULJP3[[#This Row],[Javni doprinos korisnika - HRK]]/7.5345</f>
        <v>0</v>
      </c>
      <c r="W1252" s="59">
        <v>0</v>
      </c>
      <c r="X1252" s="60">
        <f>Ugovori_OPULJP3[[#This Row],[Privatni doprinos korisnika - HRK]]/7.5345</f>
        <v>0</v>
      </c>
      <c r="Y1252" s="61">
        <v>158813.26</v>
      </c>
      <c r="Z1252" s="62">
        <f>Ugovori_OPULJP3[[#This Row],[UKUPNI PRIHVATLJIVI IZDACI
TOTAL ELIGIBLE EXPENDITURE
= Bespovratna sredstva ukupno + doprinos korisnika
= Ukupni prihvatljivi troškovi
= Ukupna ugovorena vrijednost projekta HRK]]/7.5345</f>
        <v>21078.141880682197</v>
      </c>
      <c r="AA1252" s="66" t="s">
        <v>751</v>
      </c>
      <c r="AB1252" s="66" t="s">
        <v>752</v>
      </c>
      <c r="AC1252" s="65" t="s">
        <v>4801</v>
      </c>
      <c r="AD1252" s="65" t="s">
        <v>746</v>
      </c>
    </row>
    <row r="1253" spans="1:30" ht="51" customHeight="1" x14ac:dyDescent="0.2">
      <c r="A1253" s="70" t="s">
        <v>4802</v>
      </c>
      <c r="B1253" s="64" t="s">
        <v>742</v>
      </c>
      <c r="C1253" s="65" t="s">
        <v>743</v>
      </c>
      <c r="D1253" s="65" t="s">
        <v>4566</v>
      </c>
      <c r="E1253" s="66" t="s">
        <v>75</v>
      </c>
      <c r="F1253" s="71" t="s">
        <v>4803</v>
      </c>
      <c r="G1253" s="71" t="s">
        <v>791</v>
      </c>
      <c r="H1253" s="68">
        <v>44708</v>
      </c>
      <c r="I1253" s="68">
        <v>45073</v>
      </c>
      <c r="J1253" s="57" t="str">
        <f>IF(Ugovori_OPULJP3[[#This Row],[DATUM ZAVRŠETKA OPERACIJE]]&gt;DATE(2024,12,31),"u provedbi","završen")</f>
        <v>završen</v>
      </c>
      <c r="K1253" s="76" t="s">
        <v>199</v>
      </c>
      <c r="L1253" s="76" t="s">
        <v>199</v>
      </c>
      <c r="M1253" s="58">
        <v>0.85</v>
      </c>
      <c r="N1253" s="58">
        <v>0.15</v>
      </c>
      <c r="O1253" s="59">
        <f>Ugovori_OPULJP3[[#This Row],[Bespovratna sredstva - Ukupno (EU+Nac) HRK
= Ukupna ugovorena vrijednost bespovratnih sredstava]]*Ugovori_OPULJP3[[#This Row],[EU STOPA SUFINANCIRANJA %
EU CO-FINANCING RATE %]]</f>
        <v>408077.08649999998</v>
      </c>
      <c r="P1253" s="60">
        <f>Ugovori_OPULJP3[[#This Row],[Bespovratna sredstva - EU dio - HRK]]/7.5345</f>
        <v>54161.136969938278</v>
      </c>
      <c r="Q1253" s="59">
        <f>Ugovori_OPULJP3[[#This Row],[Bespovratna sredstva - Ukupno (EU+Nac) HRK
= Ukupna ugovorena vrijednost bespovratnih sredstava]]*Ugovori_OPULJP3[[#This Row],[STOPA NACIONALNOG SUFINANCIRANJA %]]</f>
        <v>72013.603499999997</v>
      </c>
      <c r="R1253" s="60">
        <f>Ugovori_OPULJP3[[#This Row],[Bespovratna sredstva - Nacionalni dio - HRK]]/7.5345</f>
        <v>9557.8477005773439</v>
      </c>
      <c r="S1253" s="59">
        <v>480090.69</v>
      </c>
      <c r="T1253" s="60">
        <f>Ugovori_OPULJP3[[#This Row],[Bespovratna sredstva - Ukupno (EU+Nac) HRK
= Ukupna ugovorena vrijednost bespovratnih sredstava]]/7.5345</f>
        <v>63718.984670515623</v>
      </c>
      <c r="U1253" s="59">
        <v>0</v>
      </c>
      <c r="V1253" s="60">
        <f>Ugovori_OPULJP3[[#This Row],[Javni doprinos korisnika - HRK]]/7.5345</f>
        <v>0</v>
      </c>
      <c r="W1253" s="59">
        <v>0</v>
      </c>
      <c r="X1253" s="60">
        <f>Ugovori_OPULJP3[[#This Row],[Privatni doprinos korisnika - HRK]]/7.5345</f>
        <v>0</v>
      </c>
      <c r="Y1253" s="61">
        <v>480090.69</v>
      </c>
      <c r="Z1253" s="62">
        <f>Ugovori_OPULJP3[[#This Row],[UKUPNI PRIHVATLJIVI IZDACI
TOTAL ELIGIBLE EXPENDITURE
= Bespovratna sredstva ukupno + doprinos korisnika
= Ukupni prihvatljivi troškovi
= Ukupna ugovorena vrijednost projekta HRK]]/7.5345</f>
        <v>63718.984670515623</v>
      </c>
      <c r="AA1253" s="66" t="s">
        <v>751</v>
      </c>
      <c r="AB1253" s="66" t="s">
        <v>752</v>
      </c>
      <c r="AC1253" s="65" t="s">
        <v>4804</v>
      </c>
      <c r="AD1253" s="65" t="s">
        <v>746</v>
      </c>
    </row>
    <row r="1254" spans="1:30" ht="51" customHeight="1" x14ac:dyDescent="0.2">
      <c r="A1254" s="70" t="s">
        <v>4805</v>
      </c>
      <c r="B1254" s="64" t="s">
        <v>742</v>
      </c>
      <c r="C1254" s="65" t="s">
        <v>743</v>
      </c>
      <c r="D1254" s="65" t="s">
        <v>4566</v>
      </c>
      <c r="E1254" s="66" t="s">
        <v>75</v>
      </c>
      <c r="F1254" s="71" t="s">
        <v>4806</v>
      </c>
      <c r="G1254" s="71" t="s">
        <v>4807</v>
      </c>
      <c r="H1254" s="68">
        <v>44708</v>
      </c>
      <c r="I1254" s="68">
        <v>45073</v>
      </c>
      <c r="J1254" s="57" t="str">
        <f>IF(Ugovori_OPULJP3[[#This Row],[DATUM ZAVRŠETKA OPERACIJE]]&gt;DATE(2024,12,31),"u provedbi","završen")</f>
        <v>završen</v>
      </c>
      <c r="K1254" s="67" t="s">
        <v>36</v>
      </c>
      <c r="L1254" s="67" t="s">
        <v>36</v>
      </c>
      <c r="M1254" s="58">
        <v>0.85</v>
      </c>
      <c r="N1254" s="58">
        <v>0.15</v>
      </c>
      <c r="O1254" s="59">
        <f>Ugovori_OPULJP3[[#This Row],[Bespovratna sredstva - Ukupno (EU+Nac) HRK
= Ukupna ugovorena vrijednost bespovratnih sredstava]]*Ugovori_OPULJP3[[#This Row],[EU STOPA SUFINANCIRANJA %
EU CO-FINANCING RATE %]]</f>
        <v>411943.84700000001</v>
      </c>
      <c r="P1254" s="60">
        <f>Ugovori_OPULJP3[[#This Row],[Bespovratna sredstva - EU dio - HRK]]/7.5345</f>
        <v>54674.344282965023</v>
      </c>
      <c r="Q1254" s="59">
        <f>Ugovori_OPULJP3[[#This Row],[Bespovratna sredstva - Ukupno (EU+Nac) HRK
= Ukupna ugovorena vrijednost bespovratnih sredstava]]*Ugovori_OPULJP3[[#This Row],[STOPA NACIONALNOG SUFINANCIRANJA %]]</f>
        <v>72695.972999999998</v>
      </c>
      <c r="R1254" s="60">
        <f>Ugovori_OPULJP3[[#This Row],[Bespovratna sredstva - Nacionalni dio - HRK]]/7.5345</f>
        <v>9648.4136969938281</v>
      </c>
      <c r="S1254" s="59">
        <v>484639.82</v>
      </c>
      <c r="T1254" s="60">
        <f>Ugovori_OPULJP3[[#This Row],[Bespovratna sredstva - Ukupno (EU+Nac) HRK
= Ukupna ugovorena vrijednost bespovratnih sredstava]]/7.5345</f>
        <v>64322.757979958857</v>
      </c>
      <c r="U1254" s="59">
        <v>0</v>
      </c>
      <c r="V1254" s="60">
        <f>Ugovori_OPULJP3[[#This Row],[Javni doprinos korisnika - HRK]]/7.5345</f>
        <v>0</v>
      </c>
      <c r="W1254" s="59">
        <v>0</v>
      </c>
      <c r="X1254" s="60">
        <f>Ugovori_OPULJP3[[#This Row],[Privatni doprinos korisnika - HRK]]/7.5345</f>
        <v>0</v>
      </c>
      <c r="Y1254" s="61">
        <v>484639.82</v>
      </c>
      <c r="Z1254" s="62">
        <f>Ugovori_OPULJP3[[#This Row],[UKUPNI PRIHVATLJIVI IZDACI
TOTAL ELIGIBLE EXPENDITURE
= Bespovratna sredstva ukupno + doprinos korisnika
= Ukupni prihvatljivi troškovi
= Ukupna ugovorena vrijednost projekta HRK]]/7.5345</f>
        <v>64322.757979958857</v>
      </c>
      <c r="AA1254" s="66" t="s">
        <v>751</v>
      </c>
      <c r="AB1254" s="66" t="s">
        <v>752</v>
      </c>
      <c r="AC1254" s="65" t="s">
        <v>4808</v>
      </c>
      <c r="AD1254" s="65" t="s">
        <v>746</v>
      </c>
    </row>
    <row r="1255" spans="1:30" ht="51" customHeight="1" x14ac:dyDescent="0.2">
      <c r="A1255" s="70" t="s">
        <v>4809</v>
      </c>
      <c r="B1255" s="64" t="s">
        <v>742</v>
      </c>
      <c r="C1255" s="65" t="s">
        <v>743</v>
      </c>
      <c r="D1255" s="65" t="s">
        <v>4566</v>
      </c>
      <c r="E1255" s="66" t="s">
        <v>75</v>
      </c>
      <c r="F1255" s="71" t="s">
        <v>4810</v>
      </c>
      <c r="G1255" s="71" t="s">
        <v>4811</v>
      </c>
      <c r="H1255" s="68">
        <v>44707</v>
      </c>
      <c r="I1255" s="68">
        <v>45072</v>
      </c>
      <c r="J1255" s="57" t="str">
        <f>IF(Ugovori_OPULJP3[[#This Row],[DATUM ZAVRŠETKA OPERACIJE]]&gt;DATE(2024,12,31),"u provedbi","završen")</f>
        <v>završen</v>
      </c>
      <c r="K1255" s="76" t="s">
        <v>103</v>
      </c>
      <c r="L1255" s="76" t="s">
        <v>103</v>
      </c>
      <c r="M1255" s="58">
        <v>0.85</v>
      </c>
      <c r="N1255" s="58">
        <v>0.15</v>
      </c>
      <c r="O1255" s="59">
        <f>Ugovori_OPULJP3[[#This Row],[Bespovratna sredstva - Ukupno (EU+Nac) HRK
= Ukupna ugovorena vrijednost bespovratnih sredstava]]*Ugovori_OPULJP3[[#This Row],[EU STOPA SUFINANCIRANJA %
EU CO-FINANCING RATE %]]</f>
        <v>424830</v>
      </c>
      <c r="P1255" s="60">
        <f>Ugovori_OPULJP3[[#This Row],[Bespovratna sredstva - EU dio - HRK]]/7.5345</f>
        <v>56384.630698785586</v>
      </c>
      <c r="Q1255" s="59">
        <f>Ugovori_OPULJP3[[#This Row],[Bespovratna sredstva - Ukupno (EU+Nac) HRK
= Ukupna ugovorena vrijednost bespovratnih sredstava]]*Ugovori_OPULJP3[[#This Row],[STOPA NACIONALNOG SUFINANCIRANJA %]]</f>
        <v>74970</v>
      </c>
      <c r="R1255" s="60">
        <f>Ugovori_OPULJP3[[#This Row],[Bespovratna sredstva - Nacionalni dio - HRK]]/7.5345</f>
        <v>9950.2289468445142</v>
      </c>
      <c r="S1255" s="59">
        <v>499800</v>
      </c>
      <c r="T1255" s="60">
        <f>Ugovori_OPULJP3[[#This Row],[Bespovratna sredstva - Ukupno (EU+Nac) HRK
= Ukupna ugovorena vrijednost bespovratnih sredstava]]/7.5345</f>
        <v>66334.859645630102</v>
      </c>
      <c r="U1255" s="59">
        <v>0</v>
      </c>
      <c r="V1255" s="60">
        <f>Ugovori_OPULJP3[[#This Row],[Javni doprinos korisnika - HRK]]/7.5345</f>
        <v>0</v>
      </c>
      <c r="W1255" s="59">
        <v>0</v>
      </c>
      <c r="X1255" s="60">
        <f>Ugovori_OPULJP3[[#This Row],[Privatni doprinos korisnika - HRK]]/7.5345</f>
        <v>0</v>
      </c>
      <c r="Y1255" s="61">
        <v>499800</v>
      </c>
      <c r="Z1255" s="62">
        <f>Ugovori_OPULJP3[[#This Row],[UKUPNI PRIHVATLJIVI IZDACI
TOTAL ELIGIBLE EXPENDITURE
= Bespovratna sredstva ukupno + doprinos korisnika
= Ukupni prihvatljivi troškovi
= Ukupna ugovorena vrijednost projekta HRK]]/7.5345</f>
        <v>66334.859645630102</v>
      </c>
      <c r="AA1255" s="66" t="s">
        <v>751</v>
      </c>
      <c r="AB1255" s="66" t="s">
        <v>752</v>
      </c>
      <c r="AC1255" s="65" t="s">
        <v>4812</v>
      </c>
      <c r="AD1255" s="65" t="s">
        <v>746</v>
      </c>
    </row>
    <row r="1256" spans="1:30" ht="57.75" customHeight="1" x14ac:dyDescent="0.2">
      <c r="A1256" s="75" t="s">
        <v>4813</v>
      </c>
      <c r="B1256" s="64" t="s">
        <v>742</v>
      </c>
      <c r="C1256" s="65" t="s">
        <v>743</v>
      </c>
      <c r="D1256" s="65" t="s">
        <v>4566</v>
      </c>
      <c r="E1256" s="66" t="s">
        <v>75</v>
      </c>
      <c r="F1256" s="71" t="s">
        <v>4814</v>
      </c>
      <c r="G1256" s="71" t="s">
        <v>4815</v>
      </c>
      <c r="H1256" s="68">
        <v>44732</v>
      </c>
      <c r="I1256" s="68">
        <v>45097</v>
      </c>
      <c r="J1256" s="57" t="str">
        <f>IF(Ugovori_OPULJP3[[#This Row],[DATUM ZAVRŠETKA OPERACIJE]]&gt;DATE(2024,12,31),"u provedbi","završen")</f>
        <v>završen</v>
      </c>
      <c r="K1256" s="67" t="s">
        <v>185</v>
      </c>
      <c r="L1256" s="67" t="s">
        <v>185</v>
      </c>
      <c r="M1256" s="58">
        <v>0.85</v>
      </c>
      <c r="N1256" s="58">
        <v>0.15</v>
      </c>
      <c r="O1256" s="59">
        <f>Ugovori_OPULJP3[[#This Row],[Bespovratna sredstva - Ukupno (EU+Nac) HRK
= Ukupna ugovorena vrijednost bespovratnih sredstava]]*Ugovori_OPULJP3[[#This Row],[EU STOPA SUFINANCIRANJA %
EU CO-FINANCING RATE %]]</f>
        <v>417894.44199999998</v>
      </c>
      <c r="P1256" s="60">
        <f>Ugovori_OPULJP3[[#This Row],[Bespovratna sredstva - EU dio - HRK]]/7.5345</f>
        <v>55464.123963103055</v>
      </c>
      <c r="Q1256" s="59">
        <f>Ugovori_OPULJP3[[#This Row],[Bespovratna sredstva - Ukupno (EU+Nac) HRK
= Ukupna ugovorena vrijednost bespovratnih sredstava]]*Ugovori_OPULJP3[[#This Row],[STOPA NACIONALNOG SUFINANCIRANJA %]]</f>
        <v>73746.077999999994</v>
      </c>
      <c r="R1256" s="60">
        <f>Ugovori_OPULJP3[[#This Row],[Bespovratna sredstva - Nacionalni dio - HRK]]/7.5345</f>
        <v>9787.7865817240672</v>
      </c>
      <c r="S1256" s="59">
        <v>491640.52</v>
      </c>
      <c r="T1256" s="60">
        <f>Ugovori_OPULJP3[[#This Row],[Bespovratna sredstva - Ukupno (EU+Nac) HRK
= Ukupna ugovorena vrijednost bespovratnih sredstava]]/7.5345</f>
        <v>65251.910544827129</v>
      </c>
      <c r="U1256" s="59">
        <v>0</v>
      </c>
      <c r="V1256" s="60">
        <f>Ugovori_OPULJP3[[#This Row],[Javni doprinos korisnika - HRK]]/7.5345</f>
        <v>0</v>
      </c>
      <c r="W1256" s="59">
        <v>0</v>
      </c>
      <c r="X1256" s="60">
        <f>Ugovori_OPULJP3[[#This Row],[Privatni doprinos korisnika - HRK]]/7.5345</f>
        <v>0</v>
      </c>
      <c r="Y1256" s="61">
        <v>491640.52</v>
      </c>
      <c r="Z1256" s="62">
        <f>Ugovori_OPULJP3[[#This Row],[UKUPNI PRIHVATLJIVI IZDACI
TOTAL ELIGIBLE EXPENDITURE
= Bespovratna sredstva ukupno + doprinos korisnika
= Ukupni prihvatljivi troškovi
= Ukupna ugovorena vrijednost projekta HRK]]/7.5345</f>
        <v>65251.910544827129</v>
      </c>
      <c r="AA1256" s="66" t="s">
        <v>751</v>
      </c>
      <c r="AB1256" s="66" t="s">
        <v>752</v>
      </c>
      <c r="AC1256" s="65" t="s">
        <v>4816</v>
      </c>
      <c r="AD1256" s="65" t="s">
        <v>746</v>
      </c>
    </row>
    <row r="1257" spans="1:30" ht="38.25" customHeight="1" x14ac:dyDescent="0.2">
      <c r="A1257" s="75" t="s">
        <v>4817</v>
      </c>
      <c r="B1257" s="64" t="s">
        <v>742</v>
      </c>
      <c r="C1257" s="65" t="s">
        <v>743</v>
      </c>
      <c r="D1257" s="65" t="s">
        <v>4566</v>
      </c>
      <c r="E1257" s="66" t="s">
        <v>75</v>
      </c>
      <c r="F1257" s="71" t="s">
        <v>4818</v>
      </c>
      <c r="G1257" s="71" t="s">
        <v>4819</v>
      </c>
      <c r="H1257" s="68">
        <v>44735</v>
      </c>
      <c r="I1257" s="68">
        <v>45100</v>
      </c>
      <c r="J1257" s="57" t="str">
        <f>IF(Ugovori_OPULJP3[[#This Row],[DATUM ZAVRŠETKA OPERACIJE]]&gt;DATE(2024,12,31),"u provedbi","završen")</f>
        <v>završen</v>
      </c>
      <c r="K1257" s="67" t="s">
        <v>83</v>
      </c>
      <c r="L1257" s="67" t="s">
        <v>83</v>
      </c>
      <c r="M1257" s="58">
        <v>0.85</v>
      </c>
      <c r="N1257" s="58">
        <v>0.15</v>
      </c>
      <c r="O1257" s="59">
        <f>Ugovori_OPULJP3[[#This Row],[Bespovratna sredstva - Ukupno (EU+Nac) HRK
= Ukupna ugovorena vrijednost bespovratnih sredstava]]*Ugovori_OPULJP3[[#This Row],[EU STOPA SUFINANCIRANJA %
EU CO-FINANCING RATE %]]</f>
        <v>329273</v>
      </c>
      <c r="P1257" s="60">
        <f>Ugovori_OPULJP3[[#This Row],[Bespovratna sredstva - EU dio - HRK]]/7.5345</f>
        <v>43702.037295109163</v>
      </c>
      <c r="Q1257" s="59">
        <f>Ugovori_OPULJP3[[#This Row],[Bespovratna sredstva - Ukupno (EU+Nac) HRK
= Ukupna ugovorena vrijednost bespovratnih sredstava]]*Ugovori_OPULJP3[[#This Row],[STOPA NACIONALNOG SUFINANCIRANJA %]]</f>
        <v>58107</v>
      </c>
      <c r="R1257" s="60">
        <f>Ugovori_OPULJP3[[#This Row],[Bespovratna sredstva - Nacionalni dio - HRK]]/7.5345</f>
        <v>7712.124228548676</v>
      </c>
      <c r="S1257" s="59">
        <v>387380</v>
      </c>
      <c r="T1257" s="60">
        <f>Ugovori_OPULJP3[[#This Row],[Bespovratna sredstva - Ukupno (EU+Nac) HRK
= Ukupna ugovorena vrijednost bespovratnih sredstava]]/7.5345</f>
        <v>51414.161523657836</v>
      </c>
      <c r="U1257" s="59">
        <v>0</v>
      </c>
      <c r="V1257" s="60">
        <f>Ugovori_OPULJP3[[#This Row],[Javni doprinos korisnika - HRK]]/7.5345</f>
        <v>0</v>
      </c>
      <c r="W1257" s="59">
        <v>0</v>
      </c>
      <c r="X1257" s="60">
        <f>Ugovori_OPULJP3[[#This Row],[Privatni doprinos korisnika - HRK]]/7.5345</f>
        <v>0</v>
      </c>
      <c r="Y1257" s="61">
        <v>387380</v>
      </c>
      <c r="Z1257" s="62">
        <f>Ugovori_OPULJP3[[#This Row],[UKUPNI PRIHVATLJIVI IZDACI
TOTAL ELIGIBLE EXPENDITURE
= Bespovratna sredstva ukupno + doprinos korisnika
= Ukupni prihvatljivi troškovi
= Ukupna ugovorena vrijednost projekta HRK]]/7.5345</f>
        <v>51414.161523657836</v>
      </c>
      <c r="AA1257" s="66" t="s">
        <v>751</v>
      </c>
      <c r="AB1257" s="66" t="s">
        <v>752</v>
      </c>
      <c r="AC1257" s="65" t="s">
        <v>4820</v>
      </c>
      <c r="AD1257" s="65" t="s">
        <v>746</v>
      </c>
    </row>
    <row r="1258" spans="1:30" ht="38.25" customHeight="1" x14ac:dyDescent="0.2">
      <c r="A1258" s="75" t="s">
        <v>4821</v>
      </c>
      <c r="B1258" s="64" t="s">
        <v>742</v>
      </c>
      <c r="C1258" s="65" t="s">
        <v>743</v>
      </c>
      <c r="D1258" s="65" t="s">
        <v>4566</v>
      </c>
      <c r="E1258" s="66" t="s">
        <v>75</v>
      </c>
      <c r="F1258" s="71" t="s">
        <v>4822</v>
      </c>
      <c r="G1258" s="71" t="s">
        <v>4823</v>
      </c>
      <c r="H1258" s="68">
        <v>44722</v>
      </c>
      <c r="I1258" s="68">
        <v>45026</v>
      </c>
      <c r="J1258" s="57" t="str">
        <f>IF(Ugovori_OPULJP3[[#This Row],[DATUM ZAVRŠETKA OPERACIJE]]&gt;DATE(2024,12,31),"u provedbi","završen")</f>
        <v>završen</v>
      </c>
      <c r="K1258" s="67" t="s">
        <v>199</v>
      </c>
      <c r="L1258" s="55" t="s">
        <v>199</v>
      </c>
      <c r="M1258" s="58">
        <v>0.85</v>
      </c>
      <c r="N1258" s="58">
        <v>0.15</v>
      </c>
      <c r="O1258" s="59">
        <f>Ugovori_OPULJP3[[#This Row],[Bespovratna sredstva - Ukupno (EU+Nac) HRK
= Ukupna ugovorena vrijednost bespovratnih sredstava]]*Ugovori_OPULJP3[[#This Row],[EU STOPA SUFINANCIRANJA %
EU CO-FINANCING RATE %]]</f>
        <v>156244.02499999999</v>
      </c>
      <c r="P1258" s="60">
        <f>Ugovori_OPULJP3[[#This Row],[Bespovratna sredstva - EU dio - HRK]]/7.5345</f>
        <v>20737.145796005043</v>
      </c>
      <c r="Q1258" s="59">
        <f>Ugovori_OPULJP3[[#This Row],[Bespovratna sredstva - Ukupno (EU+Nac) HRK
= Ukupna ugovorena vrijednost bespovratnih sredstava]]*Ugovori_OPULJP3[[#This Row],[STOPA NACIONALNOG SUFINANCIRANJA %]]</f>
        <v>27572.474999999999</v>
      </c>
      <c r="R1258" s="60">
        <f>Ugovori_OPULJP3[[#This Row],[Bespovratna sredstva - Nacionalni dio - HRK]]/7.5345</f>
        <v>3659.4963169420662</v>
      </c>
      <c r="S1258" s="59">
        <v>183816.5</v>
      </c>
      <c r="T1258" s="60">
        <f>Ugovori_OPULJP3[[#This Row],[Bespovratna sredstva - Ukupno (EU+Nac) HRK
= Ukupna ugovorena vrijednost bespovratnih sredstava]]/7.5345</f>
        <v>24396.642112947109</v>
      </c>
      <c r="U1258" s="59">
        <v>0</v>
      </c>
      <c r="V1258" s="60">
        <f>Ugovori_OPULJP3[[#This Row],[Javni doprinos korisnika - HRK]]/7.5345</f>
        <v>0</v>
      </c>
      <c r="W1258" s="59">
        <v>0</v>
      </c>
      <c r="X1258" s="60">
        <f>Ugovori_OPULJP3[[#This Row],[Privatni doprinos korisnika - HRK]]/7.5345</f>
        <v>0</v>
      </c>
      <c r="Y1258" s="61">
        <v>183816.5</v>
      </c>
      <c r="Z1258" s="62">
        <f>Ugovori_OPULJP3[[#This Row],[UKUPNI PRIHVATLJIVI IZDACI
TOTAL ELIGIBLE EXPENDITURE
= Bespovratna sredstva ukupno + doprinos korisnika
= Ukupni prihvatljivi troškovi
= Ukupna ugovorena vrijednost projekta HRK]]/7.5345</f>
        <v>24396.642112947109</v>
      </c>
      <c r="AA1258" s="66" t="s">
        <v>751</v>
      </c>
      <c r="AB1258" s="66" t="s">
        <v>752</v>
      </c>
      <c r="AC1258" s="65" t="s">
        <v>4824</v>
      </c>
      <c r="AD1258" s="65" t="s">
        <v>746</v>
      </c>
    </row>
    <row r="1259" spans="1:30" ht="51" customHeight="1" x14ac:dyDescent="0.2">
      <c r="A1259" s="75" t="s">
        <v>4825</v>
      </c>
      <c r="B1259" s="64" t="s">
        <v>742</v>
      </c>
      <c r="C1259" s="65" t="s">
        <v>743</v>
      </c>
      <c r="D1259" s="65" t="s">
        <v>4566</v>
      </c>
      <c r="E1259" s="66" t="s">
        <v>75</v>
      </c>
      <c r="F1259" s="71" t="s">
        <v>4826</v>
      </c>
      <c r="G1259" s="71" t="s">
        <v>4827</v>
      </c>
      <c r="H1259" s="68">
        <v>44733</v>
      </c>
      <c r="I1259" s="68">
        <v>45098</v>
      </c>
      <c r="J1259" s="57" t="str">
        <f>IF(Ugovori_OPULJP3[[#This Row],[DATUM ZAVRŠETKA OPERACIJE]]&gt;DATE(2024,12,31),"u provedbi","završen")</f>
        <v>završen</v>
      </c>
      <c r="K1259" s="67" t="s">
        <v>199</v>
      </c>
      <c r="L1259" s="67" t="s">
        <v>199</v>
      </c>
      <c r="M1259" s="58">
        <v>0.85</v>
      </c>
      <c r="N1259" s="58">
        <v>0.15</v>
      </c>
      <c r="O1259" s="59">
        <f>Ugovori_OPULJP3[[#This Row],[Bespovratna sredstva - Ukupno (EU+Nac) HRK
= Ukupna ugovorena vrijednost bespovratnih sredstava]]*Ugovori_OPULJP3[[#This Row],[EU STOPA SUFINANCIRANJA %
EU CO-FINANCING RATE %]]</f>
        <v>340475.92349999998</v>
      </c>
      <c r="P1259" s="60">
        <f>Ugovori_OPULJP3[[#This Row],[Bespovratna sredstva - EU dio - HRK]]/7.5345</f>
        <v>45188.920764483373</v>
      </c>
      <c r="Q1259" s="59">
        <f>Ugovori_OPULJP3[[#This Row],[Bespovratna sredstva - Ukupno (EU+Nac) HRK
= Ukupna ugovorena vrijednost bespovratnih sredstava]]*Ugovori_OPULJP3[[#This Row],[STOPA NACIONALNOG SUFINANCIRANJA %]]</f>
        <v>60083.986499999992</v>
      </c>
      <c r="R1259" s="60">
        <f>Ugovori_OPULJP3[[#This Row],[Bespovratna sredstva - Nacionalni dio - HRK]]/7.5345</f>
        <v>7974.5154290264763</v>
      </c>
      <c r="S1259" s="59">
        <v>400559.91</v>
      </c>
      <c r="T1259" s="60">
        <f>Ugovori_OPULJP3[[#This Row],[Bespovratna sredstva - Ukupno (EU+Nac) HRK
= Ukupna ugovorena vrijednost bespovratnih sredstava]]/7.5345</f>
        <v>53163.43619350985</v>
      </c>
      <c r="U1259" s="59">
        <v>0</v>
      </c>
      <c r="V1259" s="60">
        <f>Ugovori_OPULJP3[[#This Row],[Javni doprinos korisnika - HRK]]/7.5345</f>
        <v>0</v>
      </c>
      <c r="W1259" s="59">
        <v>0</v>
      </c>
      <c r="X1259" s="60">
        <f>Ugovori_OPULJP3[[#This Row],[Privatni doprinos korisnika - HRK]]/7.5345</f>
        <v>0</v>
      </c>
      <c r="Y1259" s="61">
        <v>400559.91</v>
      </c>
      <c r="Z1259" s="62">
        <f>Ugovori_OPULJP3[[#This Row],[UKUPNI PRIHVATLJIVI IZDACI
TOTAL ELIGIBLE EXPENDITURE
= Bespovratna sredstva ukupno + doprinos korisnika
= Ukupni prihvatljivi troškovi
= Ukupna ugovorena vrijednost projekta HRK]]/7.5345</f>
        <v>53163.43619350985</v>
      </c>
      <c r="AA1259" s="66" t="s">
        <v>751</v>
      </c>
      <c r="AB1259" s="66" t="s">
        <v>752</v>
      </c>
      <c r="AC1259" s="65" t="s">
        <v>4828</v>
      </c>
      <c r="AD1259" s="65" t="s">
        <v>746</v>
      </c>
    </row>
    <row r="1260" spans="1:30" ht="51" customHeight="1" x14ac:dyDescent="0.2">
      <c r="A1260" s="50" t="s">
        <v>4829</v>
      </c>
      <c r="B1260" s="64" t="s">
        <v>742</v>
      </c>
      <c r="C1260" s="65" t="s">
        <v>743</v>
      </c>
      <c r="D1260" s="65" t="s">
        <v>4566</v>
      </c>
      <c r="E1260" s="66" t="s">
        <v>75</v>
      </c>
      <c r="F1260" s="71" t="s">
        <v>4830</v>
      </c>
      <c r="G1260" s="71" t="s">
        <v>4831</v>
      </c>
      <c r="H1260" s="68">
        <v>44769</v>
      </c>
      <c r="I1260" s="68">
        <v>45134</v>
      </c>
      <c r="J1260" s="57" t="str">
        <f>IF(Ugovori_OPULJP3[[#This Row],[DATUM ZAVRŠETKA OPERACIJE]]&gt;DATE(2024,12,31),"u provedbi","završen")</f>
        <v>završen</v>
      </c>
      <c r="K1260" s="76" t="s">
        <v>35</v>
      </c>
      <c r="L1260" s="67" t="s">
        <v>129</v>
      </c>
      <c r="M1260" s="58">
        <v>0.85</v>
      </c>
      <c r="N1260" s="58">
        <v>0.15</v>
      </c>
      <c r="O1260" s="59">
        <f>Ugovori_OPULJP3[[#This Row],[Bespovratna sredstva - Ukupno (EU+Nac) HRK
= Ukupna ugovorena vrijednost bespovratnih sredstava]]*Ugovori_OPULJP3[[#This Row],[EU STOPA SUFINANCIRANJA %
EU CO-FINANCING RATE %]]</f>
        <v>421438.5</v>
      </c>
      <c r="P1260" s="60">
        <f>Ugovori_OPULJP3[[#This Row],[Bespovratna sredstva - EU dio - HRK]]/7.5345</f>
        <v>55934.501294047383</v>
      </c>
      <c r="Q1260" s="59">
        <f>Ugovori_OPULJP3[[#This Row],[Bespovratna sredstva - Ukupno (EU+Nac) HRK
= Ukupna ugovorena vrijednost bespovratnih sredstava]]*Ugovori_OPULJP3[[#This Row],[STOPA NACIONALNOG SUFINANCIRANJA %]]</f>
        <v>74371.5</v>
      </c>
      <c r="R1260" s="60">
        <f>Ugovori_OPULJP3[[#This Row],[Bespovratna sredstva - Nacionalni dio - HRK]]/7.5345</f>
        <v>9870.7943460083607</v>
      </c>
      <c r="S1260" s="59">
        <v>495810</v>
      </c>
      <c r="T1260" s="60">
        <f>Ugovori_OPULJP3[[#This Row],[Bespovratna sredstva - Ukupno (EU+Nac) HRK
= Ukupna ugovorena vrijednost bespovratnih sredstava]]/7.5345</f>
        <v>65805.295640055745</v>
      </c>
      <c r="U1260" s="59">
        <v>0</v>
      </c>
      <c r="V1260" s="60">
        <f>Ugovori_OPULJP3[[#This Row],[Javni doprinos korisnika - HRK]]/7.5345</f>
        <v>0</v>
      </c>
      <c r="W1260" s="59">
        <v>0</v>
      </c>
      <c r="X1260" s="60">
        <f>Ugovori_OPULJP3[[#This Row],[Privatni doprinos korisnika - HRK]]/7.5345</f>
        <v>0</v>
      </c>
      <c r="Y1260" s="61">
        <v>495810</v>
      </c>
      <c r="Z1260" s="62">
        <f>Ugovori_OPULJP3[[#This Row],[UKUPNI PRIHVATLJIVI IZDACI
TOTAL ELIGIBLE EXPENDITURE
= Bespovratna sredstva ukupno + doprinos korisnika
= Ukupni prihvatljivi troškovi
= Ukupna ugovorena vrijednost projekta HRK]]/7.5345</f>
        <v>65805.295640055745</v>
      </c>
      <c r="AA1260" s="66" t="s">
        <v>751</v>
      </c>
      <c r="AB1260" s="66" t="s">
        <v>752</v>
      </c>
      <c r="AC1260" s="65" t="s">
        <v>4832</v>
      </c>
      <c r="AD1260" s="72" t="s">
        <v>746</v>
      </c>
    </row>
    <row r="1261" spans="1:30" ht="51" customHeight="1" x14ac:dyDescent="0.2">
      <c r="A1261" s="70" t="s">
        <v>4833</v>
      </c>
      <c r="B1261" s="64" t="s">
        <v>742</v>
      </c>
      <c r="C1261" s="65" t="s">
        <v>743</v>
      </c>
      <c r="D1261" s="65" t="s">
        <v>4566</v>
      </c>
      <c r="E1261" s="66" t="s">
        <v>75</v>
      </c>
      <c r="F1261" s="71" t="s">
        <v>4834</v>
      </c>
      <c r="G1261" s="71" t="s">
        <v>4835</v>
      </c>
      <c r="H1261" s="68">
        <v>44771</v>
      </c>
      <c r="I1261" s="68">
        <v>45136</v>
      </c>
      <c r="J1261" s="57" t="str">
        <f>IF(Ugovori_OPULJP3[[#This Row],[DATUM ZAVRŠETKA OPERACIJE]]&gt;DATE(2024,12,31),"u provedbi","završen")</f>
        <v>završen</v>
      </c>
      <c r="K1261" s="55" t="s">
        <v>370</v>
      </c>
      <c r="L1261" s="55" t="s">
        <v>370</v>
      </c>
      <c r="M1261" s="58">
        <v>0.85</v>
      </c>
      <c r="N1261" s="58">
        <v>0.15</v>
      </c>
      <c r="O1261" s="59">
        <f>Ugovori_OPULJP3[[#This Row],[Bespovratna sredstva - Ukupno (EU+Nac) HRK
= Ukupna ugovorena vrijednost bespovratnih sredstava]]*Ugovori_OPULJP3[[#This Row],[EU STOPA SUFINANCIRANJA %
EU CO-FINANCING RATE %]]</f>
        <v>337960</v>
      </c>
      <c r="P1261" s="60">
        <f>Ugovori_OPULJP3[[#This Row],[Bespovratna sredstva - EU dio - HRK]]/7.5345</f>
        <v>44855.000331807016</v>
      </c>
      <c r="Q1261" s="59">
        <f>Ugovori_OPULJP3[[#This Row],[Bespovratna sredstva - Ukupno (EU+Nac) HRK
= Ukupna ugovorena vrijednost bespovratnih sredstava]]*Ugovori_OPULJP3[[#This Row],[STOPA NACIONALNOG SUFINANCIRANJA %]]</f>
        <v>59640</v>
      </c>
      <c r="R1261" s="60">
        <f>Ugovori_OPULJP3[[#This Row],[Bespovratna sredstva - Nacionalni dio - HRK]]/7.5345</f>
        <v>7915.5882938482973</v>
      </c>
      <c r="S1261" s="59">
        <v>397600</v>
      </c>
      <c r="T1261" s="60">
        <f>Ugovori_OPULJP3[[#This Row],[Bespovratna sredstva - Ukupno (EU+Nac) HRK
= Ukupna ugovorena vrijednost bespovratnih sredstava]]/7.5345</f>
        <v>52770.588625655313</v>
      </c>
      <c r="U1261" s="59">
        <v>0</v>
      </c>
      <c r="V1261" s="60">
        <f>Ugovori_OPULJP3[[#This Row],[Javni doprinos korisnika - HRK]]/7.5345</f>
        <v>0</v>
      </c>
      <c r="W1261" s="59">
        <v>0</v>
      </c>
      <c r="X1261" s="60">
        <f>Ugovori_OPULJP3[[#This Row],[Privatni doprinos korisnika - HRK]]/7.5345</f>
        <v>0</v>
      </c>
      <c r="Y1261" s="61">
        <v>397600</v>
      </c>
      <c r="Z1261" s="62">
        <f>Ugovori_OPULJP3[[#This Row],[UKUPNI PRIHVATLJIVI IZDACI
TOTAL ELIGIBLE EXPENDITURE
= Bespovratna sredstva ukupno + doprinos korisnika
= Ukupni prihvatljivi troškovi
= Ukupna ugovorena vrijednost projekta HRK]]/7.5345</f>
        <v>52770.588625655313</v>
      </c>
      <c r="AA1261" s="66" t="s">
        <v>751</v>
      </c>
      <c r="AB1261" s="66" t="s">
        <v>752</v>
      </c>
      <c r="AC1261" s="65" t="s">
        <v>4836</v>
      </c>
      <c r="AD1261" s="72" t="s">
        <v>746</v>
      </c>
    </row>
    <row r="1262" spans="1:30" ht="38.25" customHeight="1" x14ac:dyDescent="0.2">
      <c r="A1262" s="70" t="s">
        <v>4837</v>
      </c>
      <c r="B1262" s="64" t="s">
        <v>742</v>
      </c>
      <c r="C1262" s="65" t="s">
        <v>743</v>
      </c>
      <c r="D1262" s="65" t="s">
        <v>4566</v>
      </c>
      <c r="E1262" s="66" t="s">
        <v>75</v>
      </c>
      <c r="F1262" s="71" t="s">
        <v>4838</v>
      </c>
      <c r="G1262" s="54" t="s">
        <v>873</v>
      </c>
      <c r="H1262" s="68">
        <v>44770</v>
      </c>
      <c r="I1262" s="68">
        <v>45135</v>
      </c>
      <c r="J1262" s="57" t="str">
        <f>IF(Ugovori_OPULJP3[[#This Row],[DATUM ZAVRŠETKA OPERACIJE]]&gt;DATE(2024,12,31),"u provedbi","završen")</f>
        <v>završen</v>
      </c>
      <c r="K1262" s="76" t="s">
        <v>36</v>
      </c>
      <c r="L1262" s="67" t="s">
        <v>36</v>
      </c>
      <c r="M1262" s="58">
        <v>0.85</v>
      </c>
      <c r="N1262" s="58">
        <v>0.15</v>
      </c>
      <c r="O1262" s="59">
        <f>Ugovori_OPULJP3[[#This Row],[Bespovratna sredstva - Ukupno (EU+Nac) HRK
= Ukupna ugovorena vrijednost bespovratnih sredstava]]*Ugovori_OPULJP3[[#This Row],[EU STOPA SUFINANCIRANJA %
EU CO-FINANCING RATE %]]</f>
        <v>403585.049</v>
      </c>
      <c r="P1262" s="60">
        <f>Ugovori_OPULJP3[[#This Row],[Bespovratna sredstva - EU dio - HRK]]/7.5345</f>
        <v>53564.941137434464</v>
      </c>
      <c r="Q1262" s="59">
        <f>Ugovori_OPULJP3[[#This Row],[Bespovratna sredstva - Ukupno (EU+Nac) HRK
= Ukupna ugovorena vrijednost bespovratnih sredstava]]*Ugovori_OPULJP3[[#This Row],[STOPA NACIONALNOG SUFINANCIRANJA %]]</f>
        <v>71220.891000000003</v>
      </c>
      <c r="R1262" s="60">
        <f>Ugovori_OPULJP3[[#This Row],[Bespovratna sredstva - Nacionalni dio - HRK]]/7.5345</f>
        <v>9452.6366713119642</v>
      </c>
      <c r="S1262" s="59">
        <v>474805.94</v>
      </c>
      <c r="T1262" s="60">
        <f>Ugovori_OPULJP3[[#This Row],[Bespovratna sredstva - Ukupno (EU+Nac) HRK
= Ukupna ugovorena vrijednost bespovratnih sredstava]]/7.5345</f>
        <v>63017.577808746428</v>
      </c>
      <c r="U1262" s="59">
        <v>0</v>
      </c>
      <c r="V1262" s="60">
        <f>Ugovori_OPULJP3[[#This Row],[Javni doprinos korisnika - HRK]]/7.5345</f>
        <v>0</v>
      </c>
      <c r="W1262" s="59">
        <v>0</v>
      </c>
      <c r="X1262" s="60">
        <f>Ugovori_OPULJP3[[#This Row],[Privatni doprinos korisnika - HRK]]/7.5345</f>
        <v>0</v>
      </c>
      <c r="Y1262" s="61">
        <v>474805.94</v>
      </c>
      <c r="Z1262" s="62">
        <f>Ugovori_OPULJP3[[#This Row],[UKUPNI PRIHVATLJIVI IZDACI
TOTAL ELIGIBLE EXPENDITURE
= Bespovratna sredstva ukupno + doprinos korisnika
= Ukupni prihvatljivi troškovi
= Ukupna ugovorena vrijednost projekta HRK]]/7.5345</f>
        <v>63017.577808746428</v>
      </c>
      <c r="AA1262" s="66" t="s">
        <v>751</v>
      </c>
      <c r="AB1262" s="66" t="s">
        <v>752</v>
      </c>
      <c r="AC1262" s="65" t="s">
        <v>4839</v>
      </c>
      <c r="AD1262" s="72" t="s">
        <v>746</v>
      </c>
    </row>
    <row r="1263" spans="1:30" ht="51" customHeight="1" x14ac:dyDescent="0.2">
      <c r="A1263" s="75" t="s">
        <v>4840</v>
      </c>
      <c r="B1263" s="64" t="s">
        <v>742</v>
      </c>
      <c r="C1263" s="65" t="s">
        <v>743</v>
      </c>
      <c r="D1263" s="65" t="s">
        <v>4566</v>
      </c>
      <c r="E1263" s="66" t="s">
        <v>75</v>
      </c>
      <c r="F1263" s="71" t="s">
        <v>4841</v>
      </c>
      <c r="G1263" s="71" t="s">
        <v>4842</v>
      </c>
      <c r="H1263" s="68">
        <v>44763</v>
      </c>
      <c r="I1263" s="68">
        <v>45128</v>
      </c>
      <c r="J1263" s="57" t="str">
        <f>IF(Ugovori_OPULJP3[[#This Row],[DATUM ZAVRŠETKA OPERACIJE]]&gt;DATE(2024,12,31),"u provedbi","završen")</f>
        <v>završen</v>
      </c>
      <c r="K1263" s="76" t="s">
        <v>35</v>
      </c>
      <c r="L1263" s="67" t="s">
        <v>36</v>
      </c>
      <c r="M1263" s="58">
        <v>0.85</v>
      </c>
      <c r="N1263" s="58">
        <v>0.15</v>
      </c>
      <c r="O1263" s="59">
        <f>Ugovori_OPULJP3[[#This Row],[Bespovratna sredstva - Ukupno (EU+Nac) HRK
= Ukupna ugovorena vrijednost bespovratnih sredstava]]*Ugovori_OPULJP3[[#This Row],[EU STOPA SUFINANCIRANJA %
EU CO-FINANCING RATE %]]</f>
        <v>418860.49249999999</v>
      </c>
      <c r="P1263" s="60">
        <f>Ugovori_OPULJP3[[#This Row],[Bespovratna sredstva - EU dio - HRK]]/7.5345</f>
        <v>55592.34089853341</v>
      </c>
      <c r="Q1263" s="59">
        <f>Ugovori_OPULJP3[[#This Row],[Bespovratna sredstva - Ukupno (EU+Nac) HRK
= Ukupna ugovorena vrijednost bespovratnih sredstava]]*Ugovori_OPULJP3[[#This Row],[STOPA NACIONALNOG SUFINANCIRANJA %]]</f>
        <v>73916.557499999995</v>
      </c>
      <c r="R1263" s="60">
        <f>Ugovori_OPULJP3[[#This Row],[Bespovratna sredstva - Nacionalni dio - HRK]]/7.5345</f>
        <v>9810.4130997411885</v>
      </c>
      <c r="S1263" s="59">
        <v>492777.05</v>
      </c>
      <c r="T1263" s="60">
        <f>Ugovori_OPULJP3[[#This Row],[Bespovratna sredstva - Ukupno (EU+Nac) HRK
= Ukupna ugovorena vrijednost bespovratnih sredstava]]/7.5345</f>
        <v>65402.753998274595</v>
      </c>
      <c r="U1263" s="59">
        <v>0</v>
      </c>
      <c r="V1263" s="60">
        <f>Ugovori_OPULJP3[[#This Row],[Javni doprinos korisnika - HRK]]/7.5345</f>
        <v>0</v>
      </c>
      <c r="W1263" s="59">
        <v>0</v>
      </c>
      <c r="X1263" s="60">
        <f>Ugovori_OPULJP3[[#This Row],[Privatni doprinos korisnika - HRK]]/7.5345</f>
        <v>0</v>
      </c>
      <c r="Y1263" s="61">
        <v>492777.05</v>
      </c>
      <c r="Z1263" s="62">
        <f>Ugovori_OPULJP3[[#This Row],[UKUPNI PRIHVATLJIVI IZDACI
TOTAL ELIGIBLE EXPENDITURE
= Bespovratna sredstva ukupno + doprinos korisnika
= Ukupni prihvatljivi troškovi
= Ukupna ugovorena vrijednost projekta HRK]]/7.5345</f>
        <v>65402.753998274595</v>
      </c>
      <c r="AA1263" s="66" t="s">
        <v>751</v>
      </c>
      <c r="AB1263" s="66" t="s">
        <v>752</v>
      </c>
      <c r="AC1263" s="65" t="s">
        <v>4843</v>
      </c>
      <c r="AD1263" s="72" t="s">
        <v>746</v>
      </c>
    </row>
    <row r="1264" spans="1:30" ht="51" customHeight="1" x14ac:dyDescent="0.2">
      <c r="A1264" s="70" t="s">
        <v>4844</v>
      </c>
      <c r="B1264" s="64" t="s">
        <v>742</v>
      </c>
      <c r="C1264" s="65" t="s">
        <v>743</v>
      </c>
      <c r="D1264" s="65" t="s">
        <v>4566</v>
      </c>
      <c r="E1264" s="66" t="s">
        <v>75</v>
      </c>
      <c r="F1264" s="71" t="s">
        <v>4845</v>
      </c>
      <c r="G1264" s="54" t="s">
        <v>908</v>
      </c>
      <c r="H1264" s="68">
        <v>44763</v>
      </c>
      <c r="I1264" s="68">
        <v>45128</v>
      </c>
      <c r="J1264" s="57" t="str">
        <f>IF(Ugovori_OPULJP3[[#This Row],[DATUM ZAVRŠETKA OPERACIJE]]&gt;DATE(2024,12,31),"u provedbi","završen")</f>
        <v>završen</v>
      </c>
      <c r="K1264" s="67" t="s">
        <v>35</v>
      </c>
      <c r="L1264" s="67" t="s">
        <v>36</v>
      </c>
      <c r="M1264" s="58">
        <v>0.85</v>
      </c>
      <c r="N1264" s="58">
        <v>0.15</v>
      </c>
      <c r="O1264" s="59">
        <f>Ugovori_OPULJP3[[#This Row],[Bespovratna sredstva - Ukupno (EU+Nac) HRK
= Ukupna ugovorena vrijednost bespovratnih sredstava]]*Ugovori_OPULJP3[[#This Row],[EU STOPA SUFINANCIRANJA %
EU CO-FINANCING RATE %]]</f>
        <v>375636.23299999995</v>
      </c>
      <c r="P1264" s="60">
        <f>Ugovori_OPULJP3[[#This Row],[Bespovratna sredstva - EU dio - HRK]]/7.5345</f>
        <v>49855.495786050822</v>
      </c>
      <c r="Q1264" s="59">
        <f>Ugovori_OPULJP3[[#This Row],[Bespovratna sredstva - Ukupno (EU+Nac) HRK
= Ukupna ugovorena vrijednost bespovratnih sredstava]]*Ugovori_OPULJP3[[#This Row],[STOPA NACIONALNOG SUFINANCIRANJA %]]</f>
        <v>66288.746999999988</v>
      </c>
      <c r="R1264" s="60">
        <f>Ugovori_OPULJP3[[#This Row],[Bespovratna sredstva - Nacionalni dio - HRK]]/7.5345</f>
        <v>8798.0286681266152</v>
      </c>
      <c r="S1264" s="59">
        <v>441924.98</v>
      </c>
      <c r="T1264" s="60">
        <f>Ugovori_OPULJP3[[#This Row],[Bespovratna sredstva - Ukupno (EU+Nac) HRK
= Ukupna ugovorena vrijednost bespovratnih sredstava]]/7.5345</f>
        <v>58653.524454177445</v>
      </c>
      <c r="U1264" s="59">
        <v>0</v>
      </c>
      <c r="V1264" s="60">
        <f>Ugovori_OPULJP3[[#This Row],[Javni doprinos korisnika - HRK]]/7.5345</f>
        <v>0</v>
      </c>
      <c r="W1264" s="59">
        <v>0</v>
      </c>
      <c r="X1264" s="60">
        <f>Ugovori_OPULJP3[[#This Row],[Privatni doprinos korisnika - HRK]]/7.5345</f>
        <v>0</v>
      </c>
      <c r="Y1264" s="61">
        <v>441924.98</v>
      </c>
      <c r="Z1264" s="62">
        <f>Ugovori_OPULJP3[[#This Row],[UKUPNI PRIHVATLJIVI IZDACI
TOTAL ELIGIBLE EXPENDITURE
= Bespovratna sredstva ukupno + doprinos korisnika
= Ukupni prihvatljivi troškovi
= Ukupna ugovorena vrijednost projekta HRK]]/7.5345</f>
        <v>58653.524454177445</v>
      </c>
      <c r="AA1264" s="66" t="s">
        <v>751</v>
      </c>
      <c r="AB1264" s="66" t="s">
        <v>752</v>
      </c>
      <c r="AC1264" s="65" t="s">
        <v>4846</v>
      </c>
      <c r="AD1264" s="72" t="s">
        <v>746</v>
      </c>
    </row>
    <row r="1265" spans="1:30" ht="38.25" customHeight="1" x14ac:dyDescent="0.2">
      <c r="A1265" s="70" t="s">
        <v>4847</v>
      </c>
      <c r="B1265" s="64" t="s">
        <v>742</v>
      </c>
      <c r="C1265" s="65" t="s">
        <v>743</v>
      </c>
      <c r="D1265" s="65" t="s">
        <v>4566</v>
      </c>
      <c r="E1265" s="66" t="s">
        <v>75</v>
      </c>
      <c r="F1265" s="71" t="s">
        <v>4848</v>
      </c>
      <c r="G1265" s="71" t="s">
        <v>4849</v>
      </c>
      <c r="H1265" s="68">
        <v>44771</v>
      </c>
      <c r="I1265" s="68">
        <v>45136</v>
      </c>
      <c r="J1265" s="57" t="str">
        <f>IF(Ugovori_OPULJP3[[#This Row],[DATUM ZAVRŠETKA OPERACIJE]]&gt;DATE(2024,12,31),"u provedbi","završen")</f>
        <v>završen</v>
      </c>
      <c r="K1265" s="76" t="s">
        <v>35</v>
      </c>
      <c r="L1265" s="67" t="s">
        <v>98</v>
      </c>
      <c r="M1265" s="58">
        <v>0.85</v>
      </c>
      <c r="N1265" s="58">
        <v>0.15</v>
      </c>
      <c r="O1265" s="59">
        <f>Ugovori_OPULJP3[[#This Row],[Bespovratna sredstva - Ukupno (EU+Nac) HRK
= Ukupna ugovorena vrijednost bespovratnih sredstava]]*Ugovori_OPULJP3[[#This Row],[EU STOPA SUFINANCIRANJA %
EU CO-FINANCING RATE %]]</f>
        <v>302855</v>
      </c>
      <c r="P1265" s="60">
        <f>Ugovori_OPULJP3[[#This Row],[Bespovratna sredstva - EU dio - HRK]]/7.5345</f>
        <v>40195.766142411572</v>
      </c>
      <c r="Q1265" s="59">
        <f>Ugovori_OPULJP3[[#This Row],[Bespovratna sredstva - Ukupno (EU+Nac) HRK
= Ukupna ugovorena vrijednost bespovratnih sredstava]]*Ugovori_OPULJP3[[#This Row],[STOPA NACIONALNOG SUFINANCIRANJA %]]</f>
        <v>53445</v>
      </c>
      <c r="R1265" s="60">
        <f>Ugovori_OPULJP3[[#This Row],[Bespovratna sredstva - Nacionalni dio - HRK]]/7.5345</f>
        <v>7093.3704957196887</v>
      </c>
      <c r="S1265" s="59">
        <v>356300</v>
      </c>
      <c r="T1265" s="60">
        <f>Ugovori_OPULJP3[[#This Row],[Bespovratna sredstva - Ukupno (EU+Nac) HRK
= Ukupna ugovorena vrijednost bespovratnih sredstava]]/7.5345</f>
        <v>47289.136638131262</v>
      </c>
      <c r="U1265" s="59">
        <v>0</v>
      </c>
      <c r="V1265" s="60">
        <f>Ugovori_OPULJP3[[#This Row],[Javni doprinos korisnika - HRK]]/7.5345</f>
        <v>0</v>
      </c>
      <c r="W1265" s="59">
        <v>0</v>
      </c>
      <c r="X1265" s="60">
        <f>Ugovori_OPULJP3[[#This Row],[Privatni doprinos korisnika - HRK]]/7.5345</f>
        <v>0</v>
      </c>
      <c r="Y1265" s="61">
        <v>356300</v>
      </c>
      <c r="Z1265" s="62">
        <f>Ugovori_OPULJP3[[#This Row],[UKUPNI PRIHVATLJIVI IZDACI
TOTAL ELIGIBLE EXPENDITURE
= Bespovratna sredstva ukupno + doprinos korisnika
= Ukupni prihvatljivi troškovi
= Ukupna ugovorena vrijednost projekta HRK]]/7.5345</f>
        <v>47289.136638131262</v>
      </c>
      <c r="AA1265" s="66" t="s">
        <v>751</v>
      </c>
      <c r="AB1265" s="66" t="s">
        <v>752</v>
      </c>
      <c r="AC1265" s="65" t="s">
        <v>4850</v>
      </c>
      <c r="AD1265" s="72" t="s">
        <v>746</v>
      </c>
    </row>
    <row r="1266" spans="1:30" ht="51" customHeight="1" x14ac:dyDescent="0.2">
      <c r="A1266" s="50" t="s">
        <v>4851</v>
      </c>
      <c r="B1266" s="64" t="s">
        <v>742</v>
      </c>
      <c r="C1266" s="65" t="s">
        <v>743</v>
      </c>
      <c r="D1266" s="65" t="s">
        <v>4566</v>
      </c>
      <c r="E1266" s="66" t="s">
        <v>75</v>
      </c>
      <c r="F1266" s="71" t="s">
        <v>4852</v>
      </c>
      <c r="G1266" s="54" t="s">
        <v>1090</v>
      </c>
      <c r="H1266" s="68">
        <v>44769</v>
      </c>
      <c r="I1266" s="68">
        <v>45134</v>
      </c>
      <c r="J1266" s="57" t="str">
        <f>IF(Ugovori_OPULJP3[[#This Row],[DATUM ZAVRŠETKA OPERACIJE]]&gt;DATE(2024,12,31),"u provedbi","završen")</f>
        <v>završen</v>
      </c>
      <c r="K1266" s="76" t="s">
        <v>83</v>
      </c>
      <c r="L1266" s="67" t="s">
        <v>83</v>
      </c>
      <c r="M1266" s="58">
        <v>0.85</v>
      </c>
      <c r="N1266" s="58">
        <v>0.15</v>
      </c>
      <c r="O1266" s="59">
        <f>Ugovori_OPULJP3[[#This Row],[Bespovratna sredstva - Ukupno (EU+Nac) HRK
= Ukupna ugovorena vrijednost bespovratnih sredstava]]*Ugovori_OPULJP3[[#This Row],[EU STOPA SUFINANCIRANJA %
EU CO-FINANCING RATE %]]</f>
        <v>347896.5085</v>
      </c>
      <c r="P1266" s="60">
        <f>Ugovori_OPULJP3[[#This Row],[Bespovratna sredstva - EU dio - HRK]]/7.5345</f>
        <v>46173.801645762818</v>
      </c>
      <c r="Q1266" s="59">
        <f>Ugovori_OPULJP3[[#This Row],[Bespovratna sredstva - Ukupno (EU+Nac) HRK
= Ukupna ugovorena vrijednost bespovratnih sredstava]]*Ugovori_OPULJP3[[#This Row],[STOPA NACIONALNOG SUFINANCIRANJA %]]</f>
        <v>61393.501499999998</v>
      </c>
      <c r="R1266" s="60">
        <f>Ugovori_OPULJP3[[#This Row],[Bespovratna sredstva - Nacionalni dio - HRK]]/7.5345</f>
        <v>8148.3179374875563</v>
      </c>
      <c r="S1266" s="59">
        <v>409290.01</v>
      </c>
      <c r="T1266" s="60">
        <f>Ugovori_OPULJP3[[#This Row],[Bespovratna sredstva - Ukupno (EU+Nac) HRK
= Ukupna ugovorena vrijednost bespovratnih sredstava]]/7.5345</f>
        <v>54322.11958325038</v>
      </c>
      <c r="U1266" s="59">
        <v>0</v>
      </c>
      <c r="V1266" s="60">
        <f>Ugovori_OPULJP3[[#This Row],[Javni doprinos korisnika - HRK]]/7.5345</f>
        <v>0</v>
      </c>
      <c r="W1266" s="59">
        <v>0</v>
      </c>
      <c r="X1266" s="60">
        <f>Ugovori_OPULJP3[[#This Row],[Privatni doprinos korisnika - HRK]]/7.5345</f>
        <v>0</v>
      </c>
      <c r="Y1266" s="61">
        <v>409290.01</v>
      </c>
      <c r="Z1266" s="62">
        <f>Ugovori_OPULJP3[[#This Row],[UKUPNI PRIHVATLJIVI IZDACI
TOTAL ELIGIBLE EXPENDITURE
= Bespovratna sredstva ukupno + doprinos korisnika
= Ukupni prihvatljivi troškovi
= Ukupna ugovorena vrijednost projekta HRK]]/7.5345</f>
        <v>54322.11958325038</v>
      </c>
      <c r="AA1266" s="66" t="s">
        <v>751</v>
      </c>
      <c r="AB1266" s="66" t="s">
        <v>752</v>
      </c>
      <c r="AC1266" s="65" t="s">
        <v>4853</v>
      </c>
      <c r="AD1266" s="72" t="s">
        <v>746</v>
      </c>
    </row>
    <row r="1267" spans="1:30" ht="51" customHeight="1" x14ac:dyDescent="0.2">
      <c r="A1267" s="70" t="s">
        <v>4854</v>
      </c>
      <c r="B1267" s="64" t="s">
        <v>742</v>
      </c>
      <c r="C1267" s="65" t="s">
        <v>743</v>
      </c>
      <c r="D1267" s="65" t="s">
        <v>4566</v>
      </c>
      <c r="E1267" s="66" t="s">
        <v>75</v>
      </c>
      <c r="F1267" s="71" t="s">
        <v>4855</v>
      </c>
      <c r="G1267" s="71" t="s">
        <v>811</v>
      </c>
      <c r="H1267" s="68">
        <v>44771</v>
      </c>
      <c r="I1267" s="68">
        <v>45106</v>
      </c>
      <c r="J1267" s="57" t="str">
        <f>IF(Ugovori_OPULJP3[[#This Row],[DATUM ZAVRŠETKA OPERACIJE]]&gt;DATE(2024,12,31),"u provedbi","završen")</f>
        <v>završen</v>
      </c>
      <c r="K1267" s="55" t="s">
        <v>35</v>
      </c>
      <c r="L1267" s="67" t="s">
        <v>36</v>
      </c>
      <c r="M1267" s="58">
        <v>0.85</v>
      </c>
      <c r="N1267" s="58">
        <v>0.15</v>
      </c>
      <c r="O1267" s="59">
        <f>Ugovori_OPULJP3[[#This Row],[Bespovratna sredstva - Ukupno (EU+Nac) HRK
= Ukupna ugovorena vrijednost bespovratnih sredstava]]*Ugovori_OPULJP3[[#This Row],[EU STOPA SUFINANCIRANJA %
EU CO-FINANCING RATE %]]</f>
        <v>300983.72499999998</v>
      </c>
      <c r="P1267" s="60">
        <f>Ugovori_OPULJP3[[#This Row],[Bespovratna sredstva - EU dio - HRK]]/7.5345</f>
        <v>39947.405269095492</v>
      </c>
      <c r="Q1267" s="59">
        <f>Ugovori_OPULJP3[[#This Row],[Bespovratna sredstva - Ukupno (EU+Nac) HRK
= Ukupna ugovorena vrijednost bespovratnih sredstava]]*Ugovori_OPULJP3[[#This Row],[STOPA NACIONALNOG SUFINANCIRANJA %]]</f>
        <v>53114.775000000001</v>
      </c>
      <c r="R1267" s="60">
        <f>Ugovori_OPULJP3[[#This Row],[Bespovratna sredstva - Nacionalni dio - HRK]]/7.5345</f>
        <v>7049.5421063109698</v>
      </c>
      <c r="S1267" s="59">
        <v>354098.5</v>
      </c>
      <c r="T1267" s="60">
        <f>Ugovori_OPULJP3[[#This Row],[Bespovratna sredstva - Ukupno (EU+Nac) HRK
= Ukupna ugovorena vrijednost bespovratnih sredstava]]/7.5345</f>
        <v>46996.94737540646</v>
      </c>
      <c r="U1267" s="59">
        <v>0</v>
      </c>
      <c r="V1267" s="60">
        <f>Ugovori_OPULJP3[[#This Row],[Javni doprinos korisnika - HRK]]/7.5345</f>
        <v>0</v>
      </c>
      <c r="W1267" s="59">
        <v>0</v>
      </c>
      <c r="X1267" s="60">
        <f>Ugovori_OPULJP3[[#This Row],[Privatni doprinos korisnika - HRK]]/7.5345</f>
        <v>0</v>
      </c>
      <c r="Y1267" s="61">
        <v>354098.5</v>
      </c>
      <c r="Z1267" s="62">
        <f>Ugovori_OPULJP3[[#This Row],[UKUPNI PRIHVATLJIVI IZDACI
TOTAL ELIGIBLE EXPENDITURE
= Bespovratna sredstva ukupno + doprinos korisnika
= Ukupni prihvatljivi troškovi
= Ukupna ugovorena vrijednost projekta HRK]]/7.5345</f>
        <v>46996.94737540646</v>
      </c>
      <c r="AA1267" s="66" t="s">
        <v>751</v>
      </c>
      <c r="AB1267" s="66" t="s">
        <v>752</v>
      </c>
      <c r="AC1267" s="65" t="s">
        <v>4856</v>
      </c>
      <c r="AD1267" s="72" t="s">
        <v>746</v>
      </c>
    </row>
    <row r="1268" spans="1:30" ht="38.25" customHeight="1" x14ac:dyDescent="0.2">
      <c r="A1268" s="70" t="s">
        <v>4858</v>
      </c>
      <c r="B1268" s="64" t="s">
        <v>742</v>
      </c>
      <c r="C1268" s="65" t="s">
        <v>743</v>
      </c>
      <c r="D1268" s="65" t="s">
        <v>4859</v>
      </c>
      <c r="E1268" s="66" t="s">
        <v>231</v>
      </c>
      <c r="F1268" s="71" t="s">
        <v>4860</v>
      </c>
      <c r="G1268" s="71" t="s">
        <v>4513</v>
      </c>
      <c r="H1268" s="68">
        <v>44757</v>
      </c>
      <c r="I1268" s="68">
        <v>45122</v>
      </c>
      <c r="J1268" s="57" t="str">
        <f>IF(Ugovori_OPULJP3[[#This Row],[DATUM ZAVRŠETKA OPERACIJE]]&gt;DATE(2024,12,31),"u provedbi","završen")</f>
        <v>završen</v>
      </c>
      <c r="K1268" s="76" t="s">
        <v>370</v>
      </c>
      <c r="L1268" s="67" t="s">
        <v>370</v>
      </c>
      <c r="M1268" s="58">
        <v>0.85</v>
      </c>
      <c r="N1268" s="58">
        <v>0.15</v>
      </c>
      <c r="O1268" s="59">
        <f>Ugovori_OPULJP3[[#This Row],[Bespovratna sredstva - Ukupno (EU+Nac) HRK
= Ukupna ugovorena vrijednost bespovratnih sredstava]]*Ugovori_OPULJP3[[#This Row],[EU STOPA SUFINANCIRANJA %
EU CO-FINANCING RATE %]]</f>
        <v>395258.5</v>
      </c>
      <c r="P1268" s="60">
        <f>Ugovori_OPULJP3[[#This Row],[Bespovratna sredstva - EU dio - HRK]]/7.5345</f>
        <v>52459.818169752471</v>
      </c>
      <c r="Q1268" s="59">
        <f>Ugovori_OPULJP3[[#This Row],[Bespovratna sredstva - Ukupno (EU+Nac) HRK
= Ukupna ugovorena vrijednost bespovratnih sredstava]]*Ugovori_OPULJP3[[#This Row],[STOPA NACIONALNOG SUFINANCIRANJA %]]</f>
        <v>69751.5</v>
      </c>
      <c r="R1268" s="60">
        <f>Ugovori_OPULJP3[[#This Row],[Bespovratna sredstva - Nacionalni dio - HRK]]/7.5345</f>
        <v>9257.6149711327889</v>
      </c>
      <c r="S1268" s="59">
        <v>465010</v>
      </c>
      <c r="T1268" s="60">
        <f>Ugovori_OPULJP3[[#This Row],[Bespovratna sredstva - Ukupno (EU+Nac) HRK
= Ukupna ugovorena vrijednost bespovratnih sredstava]]/7.5345</f>
        <v>61717.433140885259</v>
      </c>
      <c r="U1268" s="59">
        <v>0</v>
      </c>
      <c r="V1268" s="60">
        <f>Ugovori_OPULJP3[[#This Row],[Javni doprinos korisnika - HRK]]/7.5345</f>
        <v>0</v>
      </c>
      <c r="W1268" s="59">
        <v>0</v>
      </c>
      <c r="X1268" s="60">
        <f>Ugovori_OPULJP3[[#This Row],[Privatni doprinos korisnika - HRK]]/7.5345</f>
        <v>0</v>
      </c>
      <c r="Y1268" s="61">
        <v>465010</v>
      </c>
      <c r="Z1268" s="62">
        <f>Ugovori_OPULJP3[[#This Row],[UKUPNI PRIHVATLJIVI IZDACI
TOTAL ELIGIBLE EXPENDITURE
= Bespovratna sredstva ukupno + doprinos korisnika
= Ukupni prihvatljivi troškovi
= Ukupna ugovorena vrijednost projekta HRK]]/7.5345</f>
        <v>61717.433140885259</v>
      </c>
      <c r="AA1268" s="53" t="s">
        <v>751</v>
      </c>
      <c r="AB1268" s="53" t="s">
        <v>752</v>
      </c>
      <c r="AC1268" s="65" t="s">
        <v>4861</v>
      </c>
      <c r="AD1268" s="52" t="s">
        <v>746</v>
      </c>
    </row>
    <row r="1269" spans="1:30" ht="38.25" customHeight="1" x14ac:dyDescent="0.2">
      <c r="A1269" s="70" t="s">
        <v>4862</v>
      </c>
      <c r="B1269" s="64" t="s">
        <v>742</v>
      </c>
      <c r="C1269" s="65" t="s">
        <v>743</v>
      </c>
      <c r="D1269" s="65" t="s">
        <v>4859</v>
      </c>
      <c r="E1269" s="66" t="s">
        <v>231</v>
      </c>
      <c r="F1269" s="71" t="s">
        <v>4863</v>
      </c>
      <c r="G1269" s="71" t="s">
        <v>4597</v>
      </c>
      <c r="H1269" s="68">
        <v>44753</v>
      </c>
      <c r="I1269" s="68">
        <v>45118</v>
      </c>
      <c r="J1269" s="57" t="str">
        <f>IF(Ugovori_OPULJP3[[#This Row],[DATUM ZAVRŠETKA OPERACIJE]]&gt;DATE(2024,12,31),"u provedbi","završen")</f>
        <v>završen</v>
      </c>
      <c r="K1269" s="76" t="s">
        <v>35</v>
      </c>
      <c r="L1269" s="67" t="s">
        <v>36</v>
      </c>
      <c r="M1269" s="58">
        <v>0.85</v>
      </c>
      <c r="N1269" s="58">
        <v>0.15</v>
      </c>
      <c r="O1269" s="59">
        <f>Ugovori_OPULJP3[[#This Row],[Bespovratna sredstva - Ukupno (EU+Nac) HRK
= Ukupna ugovorena vrijednost bespovratnih sredstava]]*Ugovori_OPULJP3[[#This Row],[EU STOPA SUFINANCIRANJA %
EU CO-FINANCING RATE %]]</f>
        <v>355572</v>
      </c>
      <c r="P1269" s="60">
        <f>Ugovori_OPULJP3[[#This Row],[Bespovratna sredstva - EU dio - HRK]]/7.5345</f>
        <v>47192.514433605415</v>
      </c>
      <c r="Q1269" s="59">
        <f>Ugovori_OPULJP3[[#This Row],[Bespovratna sredstva - Ukupno (EU+Nac) HRK
= Ukupna ugovorena vrijednost bespovratnih sredstava]]*Ugovori_OPULJP3[[#This Row],[STOPA NACIONALNOG SUFINANCIRANJA %]]</f>
        <v>62748</v>
      </c>
      <c r="R1269" s="60">
        <f>Ugovori_OPULJP3[[#This Row],[Bespovratna sredstva - Nacionalni dio - HRK]]/7.5345</f>
        <v>8328.0907824009555</v>
      </c>
      <c r="S1269" s="59">
        <v>418320</v>
      </c>
      <c r="T1269" s="60">
        <f>Ugovori_OPULJP3[[#This Row],[Bespovratna sredstva - Ukupno (EU+Nac) HRK
= Ukupna ugovorena vrijednost bespovratnih sredstava]]/7.5345</f>
        <v>55520.60521600637</v>
      </c>
      <c r="U1269" s="59">
        <v>0</v>
      </c>
      <c r="V1269" s="60">
        <f>Ugovori_OPULJP3[[#This Row],[Javni doprinos korisnika - HRK]]/7.5345</f>
        <v>0</v>
      </c>
      <c r="W1269" s="59">
        <v>0</v>
      </c>
      <c r="X1269" s="60">
        <f>Ugovori_OPULJP3[[#This Row],[Privatni doprinos korisnika - HRK]]/7.5345</f>
        <v>0</v>
      </c>
      <c r="Y1269" s="61">
        <v>418320</v>
      </c>
      <c r="Z1269" s="62">
        <f>Ugovori_OPULJP3[[#This Row],[UKUPNI PRIHVATLJIVI IZDACI
TOTAL ELIGIBLE EXPENDITURE
= Bespovratna sredstva ukupno + doprinos korisnika
= Ukupni prihvatljivi troškovi
= Ukupna ugovorena vrijednost projekta HRK]]/7.5345</f>
        <v>55520.60521600637</v>
      </c>
      <c r="AA1269" s="53" t="s">
        <v>751</v>
      </c>
      <c r="AB1269" s="53" t="s">
        <v>752</v>
      </c>
      <c r="AC1269" s="65" t="s">
        <v>4864</v>
      </c>
      <c r="AD1269" s="52" t="s">
        <v>746</v>
      </c>
    </row>
    <row r="1270" spans="1:30" ht="51" customHeight="1" x14ac:dyDescent="0.2">
      <c r="A1270" s="70" t="s">
        <v>4865</v>
      </c>
      <c r="B1270" s="51" t="s">
        <v>742</v>
      </c>
      <c r="C1270" s="52" t="s">
        <v>743</v>
      </c>
      <c r="D1270" s="65" t="s">
        <v>4859</v>
      </c>
      <c r="E1270" s="53" t="s">
        <v>231</v>
      </c>
      <c r="F1270" s="71" t="s">
        <v>4866</v>
      </c>
      <c r="G1270" s="71" t="s">
        <v>4593</v>
      </c>
      <c r="H1270" s="68">
        <v>44747</v>
      </c>
      <c r="I1270" s="68">
        <v>45112</v>
      </c>
      <c r="J1270" s="57" t="str">
        <f>IF(Ugovori_OPULJP3[[#This Row],[DATUM ZAVRŠETKA OPERACIJE]]&gt;DATE(2024,12,31),"u provedbi","završen")</f>
        <v>završen</v>
      </c>
      <c r="K1270" s="55" t="s">
        <v>35</v>
      </c>
      <c r="L1270" s="67" t="s">
        <v>36</v>
      </c>
      <c r="M1270" s="58">
        <v>0.85</v>
      </c>
      <c r="N1270" s="58">
        <v>0.15</v>
      </c>
      <c r="O1270" s="59">
        <f>Ugovori_OPULJP3[[#This Row],[Bespovratna sredstva - Ukupno (EU+Nac) HRK
= Ukupna ugovorena vrijednost bespovratnih sredstava]]*Ugovori_OPULJP3[[#This Row],[EU STOPA SUFINANCIRANJA %
EU CO-FINANCING RATE %]]</f>
        <v>347480</v>
      </c>
      <c r="P1270" s="60">
        <f>Ugovori_OPULJP3[[#This Row],[Bespovratna sredstva - EU dio - HRK]]/7.5345</f>
        <v>46118.521467914259</v>
      </c>
      <c r="Q1270" s="59">
        <f>Ugovori_OPULJP3[[#This Row],[Bespovratna sredstva - Ukupno (EU+Nac) HRK
= Ukupna ugovorena vrijednost bespovratnih sredstava]]*Ugovori_OPULJP3[[#This Row],[STOPA NACIONALNOG SUFINANCIRANJA %]]</f>
        <v>61320</v>
      </c>
      <c r="R1270" s="60">
        <f>Ugovori_OPULJP3[[#This Row],[Bespovratna sredstva - Nacionalni dio - HRK]]/7.5345</f>
        <v>8138.5626119848694</v>
      </c>
      <c r="S1270" s="59">
        <v>408800</v>
      </c>
      <c r="T1270" s="60">
        <f>Ugovori_OPULJP3[[#This Row],[Bespovratna sredstva - Ukupno (EU+Nac) HRK
= Ukupna ugovorena vrijednost bespovratnih sredstava]]/7.5345</f>
        <v>54257.084079899127</v>
      </c>
      <c r="U1270" s="59">
        <v>0</v>
      </c>
      <c r="V1270" s="60">
        <f>Ugovori_OPULJP3[[#This Row],[Javni doprinos korisnika - HRK]]/7.5345</f>
        <v>0</v>
      </c>
      <c r="W1270" s="59">
        <v>0</v>
      </c>
      <c r="X1270" s="60">
        <f>Ugovori_OPULJP3[[#This Row],[Privatni doprinos korisnika - HRK]]/7.5345</f>
        <v>0</v>
      </c>
      <c r="Y1270" s="61">
        <v>408800</v>
      </c>
      <c r="Z1270" s="62">
        <f>Ugovori_OPULJP3[[#This Row],[UKUPNI PRIHVATLJIVI IZDACI
TOTAL ELIGIBLE EXPENDITURE
= Bespovratna sredstva ukupno + doprinos korisnika
= Ukupni prihvatljivi troškovi
= Ukupna ugovorena vrijednost projekta HRK]]/7.5345</f>
        <v>54257.084079899127</v>
      </c>
      <c r="AA1270" s="53" t="s">
        <v>751</v>
      </c>
      <c r="AB1270" s="53" t="s">
        <v>752</v>
      </c>
      <c r="AC1270" s="65" t="s">
        <v>4867</v>
      </c>
      <c r="AD1270" s="52" t="s">
        <v>746</v>
      </c>
    </row>
    <row r="1271" spans="1:30" ht="51" customHeight="1" x14ac:dyDescent="0.2">
      <c r="A1271" s="70" t="s">
        <v>4868</v>
      </c>
      <c r="B1271" s="51" t="s">
        <v>742</v>
      </c>
      <c r="C1271" s="52" t="s">
        <v>743</v>
      </c>
      <c r="D1271" s="65" t="s">
        <v>4859</v>
      </c>
      <c r="E1271" s="53" t="s">
        <v>231</v>
      </c>
      <c r="F1271" s="71" t="s">
        <v>4869</v>
      </c>
      <c r="G1271" s="71" t="s">
        <v>4622</v>
      </c>
      <c r="H1271" s="68">
        <v>44747</v>
      </c>
      <c r="I1271" s="68">
        <v>45112</v>
      </c>
      <c r="J1271" s="57" t="str">
        <f>IF(Ugovori_OPULJP3[[#This Row],[DATUM ZAVRŠETKA OPERACIJE]]&gt;DATE(2024,12,31),"u provedbi","završen")</f>
        <v>završen</v>
      </c>
      <c r="K1271" s="76" t="s">
        <v>93</v>
      </c>
      <c r="L1271" s="67" t="s">
        <v>93</v>
      </c>
      <c r="M1271" s="58">
        <v>0.85</v>
      </c>
      <c r="N1271" s="58">
        <v>0.15</v>
      </c>
      <c r="O1271" s="59">
        <f>Ugovori_OPULJP3[[#This Row],[Bespovratna sredstva - Ukupno (EU+Nac) HRK
= Ukupna ugovorena vrijednost bespovratnih sredstava]]*Ugovori_OPULJP3[[#This Row],[EU STOPA SUFINANCIRANJA %
EU CO-FINANCING RATE %]]</f>
        <v>391272</v>
      </c>
      <c r="P1271" s="60">
        <f>Ugovori_OPULJP3[[#This Row],[Bespovratna sredstva - EU dio - HRK]]/7.5345</f>
        <v>51930.718694007563</v>
      </c>
      <c r="Q1271" s="59">
        <f>Ugovori_OPULJP3[[#This Row],[Bespovratna sredstva - Ukupno (EU+Nac) HRK
= Ukupna ugovorena vrijednost bespovratnih sredstava]]*Ugovori_OPULJP3[[#This Row],[STOPA NACIONALNOG SUFINANCIRANJA %]]</f>
        <v>69048</v>
      </c>
      <c r="R1271" s="60">
        <f>Ugovori_OPULJP3[[#This Row],[Bespovratna sredstva - Nacionalni dio - HRK]]/7.5345</f>
        <v>9164.2444754130993</v>
      </c>
      <c r="S1271" s="59">
        <v>460320</v>
      </c>
      <c r="T1271" s="60">
        <f>Ugovori_OPULJP3[[#This Row],[Bespovratna sredstva - Ukupno (EU+Nac) HRK
= Ukupna ugovorena vrijednost bespovratnih sredstava]]/7.5345</f>
        <v>61094.963169420662</v>
      </c>
      <c r="U1271" s="59">
        <v>0</v>
      </c>
      <c r="V1271" s="60">
        <f>Ugovori_OPULJP3[[#This Row],[Javni doprinos korisnika - HRK]]/7.5345</f>
        <v>0</v>
      </c>
      <c r="W1271" s="59">
        <v>0</v>
      </c>
      <c r="X1271" s="60">
        <f>Ugovori_OPULJP3[[#This Row],[Privatni doprinos korisnika - HRK]]/7.5345</f>
        <v>0</v>
      </c>
      <c r="Y1271" s="61">
        <v>460320</v>
      </c>
      <c r="Z1271" s="62">
        <f>Ugovori_OPULJP3[[#This Row],[UKUPNI PRIHVATLJIVI IZDACI
TOTAL ELIGIBLE EXPENDITURE
= Bespovratna sredstva ukupno + doprinos korisnika
= Ukupni prihvatljivi troškovi
= Ukupna ugovorena vrijednost projekta HRK]]/7.5345</f>
        <v>61094.963169420662</v>
      </c>
      <c r="AA1271" s="53" t="s">
        <v>751</v>
      </c>
      <c r="AB1271" s="53" t="s">
        <v>752</v>
      </c>
      <c r="AC1271" s="65" t="s">
        <v>4870</v>
      </c>
      <c r="AD1271" s="52" t="s">
        <v>746</v>
      </c>
    </row>
    <row r="1272" spans="1:30" ht="38.25" customHeight="1" x14ac:dyDescent="0.2">
      <c r="A1272" s="70" t="s">
        <v>4871</v>
      </c>
      <c r="B1272" s="64" t="s">
        <v>742</v>
      </c>
      <c r="C1272" s="65" t="s">
        <v>743</v>
      </c>
      <c r="D1272" s="65" t="s">
        <v>4859</v>
      </c>
      <c r="E1272" s="66" t="s">
        <v>231</v>
      </c>
      <c r="F1272" s="71" t="s">
        <v>4872</v>
      </c>
      <c r="G1272" s="71" t="s">
        <v>4873</v>
      </c>
      <c r="H1272" s="68">
        <v>44753</v>
      </c>
      <c r="I1272" s="68">
        <v>45118</v>
      </c>
      <c r="J1272" s="57" t="str">
        <f>IF(Ugovori_OPULJP3[[#This Row],[DATUM ZAVRŠETKA OPERACIJE]]&gt;DATE(2024,12,31),"u provedbi","završen")</f>
        <v>završen</v>
      </c>
      <c r="K1272" s="76" t="s">
        <v>103</v>
      </c>
      <c r="L1272" s="67" t="s">
        <v>103</v>
      </c>
      <c r="M1272" s="58">
        <v>0.85</v>
      </c>
      <c r="N1272" s="58">
        <v>0.15</v>
      </c>
      <c r="O1272" s="59">
        <f>Ugovori_OPULJP3[[#This Row],[Bespovratna sredstva - Ukupno (EU+Nac) HRK
= Ukupna ugovorena vrijednost bespovratnih sredstava]]*Ugovori_OPULJP3[[#This Row],[EU STOPA SUFINANCIRANJA %
EU CO-FINANCING RATE %]]</f>
        <v>289926.84000000003</v>
      </c>
      <c r="P1272" s="60">
        <f>Ugovori_OPULJP3[[#This Row],[Bespovratna sredstva - EU dio - HRK]]/7.5345</f>
        <v>38479.904439577942</v>
      </c>
      <c r="Q1272" s="59">
        <f>Ugovori_OPULJP3[[#This Row],[Bespovratna sredstva - Ukupno (EU+Nac) HRK
= Ukupna ugovorena vrijednost bespovratnih sredstava]]*Ugovori_OPULJP3[[#This Row],[STOPA NACIONALNOG SUFINANCIRANJA %]]</f>
        <v>51163.560000000005</v>
      </c>
      <c r="R1272" s="60">
        <f>Ugovori_OPULJP3[[#This Row],[Bespovratna sredstva - Nacionalni dio - HRK]]/7.5345</f>
        <v>6790.5713716902255</v>
      </c>
      <c r="S1272" s="59">
        <v>341090.4</v>
      </c>
      <c r="T1272" s="60">
        <f>Ugovori_OPULJP3[[#This Row],[Bespovratna sredstva - Ukupno (EU+Nac) HRK
= Ukupna ugovorena vrijednost bespovratnih sredstava]]/7.5345</f>
        <v>45270.475811268167</v>
      </c>
      <c r="U1272" s="59">
        <v>0</v>
      </c>
      <c r="V1272" s="60">
        <f>Ugovori_OPULJP3[[#This Row],[Javni doprinos korisnika - HRK]]/7.5345</f>
        <v>0</v>
      </c>
      <c r="W1272" s="59">
        <v>0</v>
      </c>
      <c r="X1272" s="60">
        <f>Ugovori_OPULJP3[[#This Row],[Privatni doprinos korisnika - HRK]]/7.5345</f>
        <v>0</v>
      </c>
      <c r="Y1272" s="61">
        <v>341090.4</v>
      </c>
      <c r="Z1272" s="62">
        <f>Ugovori_OPULJP3[[#This Row],[UKUPNI PRIHVATLJIVI IZDACI
TOTAL ELIGIBLE EXPENDITURE
= Bespovratna sredstva ukupno + doprinos korisnika
= Ukupni prihvatljivi troškovi
= Ukupna ugovorena vrijednost projekta HRK]]/7.5345</f>
        <v>45270.475811268167</v>
      </c>
      <c r="AA1272" s="53" t="s">
        <v>751</v>
      </c>
      <c r="AB1272" s="53" t="s">
        <v>752</v>
      </c>
      <c r="AC1272" s="65" t="s">
        <v>4874</v>
      </c>
      <c r="AD1272" s="52" t="s">
        <v>746</v>
      </c>
    </row>
    <row r="1273" spans="1:30" ht="51" customHeight="1" x14ac:dyDescent="0.2">
      <c r="A1273" s="70" t="s">
        <v>4875</v>
      </c>
      <c r="B1273" s="64" t="s">
        <v>742</v>
      </c>
      <c r="C1273" s="65" t="s">
        <v>743</v>
      </c>
      <c r="D1273" s="65" t="s">
        <v>4859</v>
      </c>
      <c r="E1273" s="66" t="s">
        <v>231</v>
      </c>
      <c r="F1273" s="71" t="s">
        <v>4876</v>
      </c>
      <c r="G1273" s="71" t="s">
        <v>4877</v>
      </c>
      <c r="H1273" s="68">
        <v>44750</v>
      </c>
      <c r="I1273" s="68">
        <v>45115</v>
      </c>
      <c r="J1273" s="57" t="str">
        <f>IF(Ugovori_OPULJP3[[#This Row],[DATUM ZAVRŠETKA OPERACIJE]]&gt;DATE(2024,12,31),"u provedbi","završen")</f>
        <v>završen</v>
      </c>
      <c r="K1273" s="76" t="s">
        <v>424</v>
      </c>
      <c r="L1273" s="67" t="s">
        <v>424</v>
      </c>
      <c r="M1273" s="58">
        <v>0.85</v>
      </c>
      <c r="N1273" s="58">
        <v>0.15</v>
      </c>
      <c r="O1273" s="59">
        <f>Ugovori_OPULJP3[[#This Row],[Bespovratna sredstva - Ukupno (EU+Nac) HRK
= Ukupna ugovorena vrijednost bespovratnih sredstava]]*Ugovori_OPULJP3[[#This Row],[EU STOPA SUFINANCIRANJA %
EU CO-FINANCING RATE %]]</f>
        <v>263002.46950000001</v>
      </c>
      <c r="P1273" s="60">
        <f>Ugovori_OPULJP3[[#This Row],[Bespovratna sredstva - EU dio - HRK]]/7.5345</f>
        <v>34906.426372022033</v>
      </c>
      <c r="Q1273" s="59">
        <f>Ugovori_OPULJP3[[#This Row],[Bespovratna sredstva - Ukupno (EU+Nac) HRK
= Ukupna ugovorena vrijednost bespovratnih sredstava]]*Ugovori_OPULJP3[[#This Row],[STOPA NACIONALNOG SUFINANCIRANJA %]]</f>
        <v>46412.200499999999</v>
      </c>
      <c r="R1273" s="60">
        <f>Ugovori_OPULJP3[[#This Row],[Bespovratna sredstva - Nacionalni dio - HRK]]/7.5345</f>
        <v>6159.9575950627113</v>
      </c>
      <c r="S1273" s="59">
        <v>309414.67</v>
      </c>
      <c r="T1273" s="60">
        <f>Ugovori_OPULJP3[[#This Row],[Bespovratna sredstva - Ukupno (EU+Nac) HRK
= Ukupna ugovorena vrijednost bespovratnih sredstava]]/7.5345</f>
        <v>41066.383967084737</v>
      </c>
      <c r="U1273" s="59">
        <v>0</v>
      </c>
      <c r="V1273" s="60">
        <f>Ugovori_OPULJP3[[#This Row],[Javni doprinos korisnika - HRK]]/7.5345</f>
        <v>0</v>
      </c>
      <c r="W1273" s="59">
        <v>0</v>
      </c>
      <c r="X1273" s="60">
        <f>Ugovori_OPULJP3[[#This Row],[Privatni doprinos korisnika - HRK]]/7.5345</f>
        <v>0</v>
      </c>
      <c r="Y1273" s="61">
        <v>309414.67</v>
      </c>
      <c r="Z1273" s="62">
        <f>Ugovori_OPULJP3[[#This Row],[UKUPNI PRIHVATLJIVI IZDACI
TOTAL ELIGIBLE EXPENDITURE
= Bespovratna sredstva ukupno + doprinos korisnika
= Ukupni prihvatljivi troškovi
= Ukupna ugovorena vrijednost projekta HRK]]/7.5345</f>
        <v>41066.383967084737</v>
      </c>
      <c r="AA1273" s="53" t="s">
        <v>751</v>
      </c>
      <c r="AB1273" s="53" t="s">
        <v>752</v>
      </c>
      <c r="AC1273" s="65" t="s">
        <v>4878</v>
      </c>
      <c r="AD1273" s="52" t="s">
        <v>746</v>
      </c>
    </row>
    <row r="1274" spans="1:30" ht="51" customHeight="1" x14ac:dyDescent="0.2">
      <c r="A1274" s="70" t="s">
        <v>4879</v>
      </c>
      <c r="B1274" s="51" t="s">
        <v>742</v>
      </c>
      <c r="C1274" s="52" t="s">
        <v>743</v>
      </c>
      <c r="D1274" s="65" t="s">
        <v>4859</v>
      </c>
      <c r="E1274" s="53" t="s">
        <v>231</v>
      </c>
      <c r="F1274" s="71" t="s">
        <v>4880</v>
      </c>
      <c r="G1274" s="71" t="s">
        <v>4881</v>
      </c>
      <c r="H1274" s="68">
        <v>44748</v>
      </c>
      <c r="I1274" s="68">
        <v>45113</v>
      </c>
      <c r="J1274" s="57" t="str">
        <f>IF(Ugovori_OPULJP3[[#This Row],[DATUM ZAVRŠETKA OPERACIJE]]&gt;DATE(2024,12,31),"u provedbi","završen")</f>
        <v>završen</v>
      </c>
      <c r="K1274" s="76" t="s">
        <v>153</v>
      </c>
      <c r="L1274" s="67" t="s">
        <v>36</v>
      </c>
      <c r="M1274" s="58">
        <v>0.85</v>
      </c>
      <c r="N1274" s="58">
        <v>0.15</v>
      </c>
      <c r="O1274" s="59">
        <f>Ugovori_OPULJP3[[#This Row],[Bespovratna sredstva - Ukupno (EU+Nac) HRK
= Ukupna ugovorena vrijednost bespovratnih sredstava]]*Ugovori_OPULJP3[[#This Row],[EU STOPA SUFINANCIRANJA %
EU CO-FINANCING RATE %]]</f>
        <v>424805.96199999994</v>
      </c>
      <c r="P1274" s="60">
        <f>Ugovori_OPULJP3[[#This Row],[Bespovratna sredstva - EU dio - HRK]]/7.5345</f>
        <v>56381.440307916906</v>
      </c>
      <c r="Q1274" s="59">
        <f>Ugovori_OPULJP3[[#This Row],[Bespovratna sredstva - Ukupno (EU+Nac) HRK
= Ukupna ugovorena vrijednost bespovratnih sredstava]]*Ugovori_OPULJP3[[#This Row],[STOPA NACIONALNOG SUFINANCIRANJA %]]</f>
        <v>74965.757999999987</v>
      </c>
      <c r="R1274" s="60">
        <f>Ugovori_OPULJP3[[#This Row],[Bespovratna sredstva - Nacionalni dio - HRK]]/7.5345</f>
        <v>9949.6659366912172</v>
      </c>
      <c r="S1274" s="59">
        <v>499771.72</v>
      </c>
      <c r="T1274" s="60">
        <f>Ugovori_OPULJP3[[#This Row],[Bespovratna sredstva - Ukupno (EU+Nac) HRK
= Ukupna ugovorena vrijednost bespovratnih sredstava]]/7.5345</f>
        <v>66331.106244608134</v>
      </c>
      <c r="U1274" s="59">
        <v>0</v>
      </c>
      <c r="V1274" s="60">
        <f>Ugovori_OPULJP3[[#This Row],[Javni doprinos korisnika - HRK]]/7.5345</f>
        <v>0</v>
      </c>
      <c r="W1274" s="59">
        <v>0</v>
      </c>
      <c r="X1274" s="60">
        <f>Ugovori_OPULJP3[[#This Row],[Privatni doprinos korisnika - HRK]]/7.5345</f>
        <v>0</v>
      </c>
      <c r="Y1274" s="61">
        <v>499771.72</v>
      </c>
      <c r="Z1274" s="62">
        <f>Ugovori_OPULJP3[[#This Row],[UKUPNI PRIHVATLJIVI IZDACI
TOTAL ELIGIBLE EXPENDITURE
= Bespovratna sredstva ukupno + doprinos korisnika
= Ukupni prihvatljivi troškovi
= Ukupna ugovorena vrijednost projekta HRK]]/7.5345</f>
        <v>66331.106244608134</v>
      </c>
      <c r="AA1274" s="53" t="s">
        <v>751</v>
      </c>
      <c r="AB1274" s="53" t="s">
        <v>752</v>
      </c>
      <c r="AC1274" s="65" t="s">
        <v>4882</v>
      </c>
      <c r="AD1274" s="52" t="s">
        <v>746</v>
      </c>
    </row>
    <row r="1275" spans="1:30" ht="51" customHeight="1" x14ac:dyDescent="0.2">
      <c r="A1275" s="70" t="s">
        <v>4883</v>
      </c>
      <c r="B1275" s="51" t="s">
        <v>742</v>
      </c>
      <c r="C1275" s="52" t="s">
        <v>743</v>
      </c>
      <c r="D1275" s="65" t="s">
        <v>4859</v>
      </c>
      <c r="E1275" s="53" t="s">
        <v>231</v>
      </c>
      <c r="F1275" s="71" t="s">
        <v>4884</v>
      </c>
      <c r="G1275" s="71" t="s">
        <v>774</v>
      </c>
      <c r="H1275" s="68">
        <v>44743</v>
      </c>
      <c r="I1275" s="68">
        <v>44986</v>
      </c>
      <c r="J1275" s="57" t="str">
        <f>IF(Ugovori_OPULJP3[[#This Row],[DATUM ZAVRŠETKA OPERACIJE]]&gt;DATE(2024,12,31),"u provedbi","završen")</f>
        <v>završen</v>
      </c>
      <c r="K1275" s="55" t="s">
        <v>36</v>
      </c>
      <c r="L1275" s="67" t="s">
        <v>36</v>
      </c>
      <c r="M1275" s="58">
        <v>0.85</v>
      </c>
      <c r="N1275" s="58">
        <v>0.15</v>
      </c>
      <c r="O1275" s="59">
        <f>Ugovori_OPULJP3[[#This Row],[Bespovratna sredstva - Ukupno (EU+Nac) HRK
= Ukupna ugovorena vrijednost bespovratnih sredstava]]*Ugovori_OPULJP3[[#This Row],[EU STOPA SUFINANCIRANJA %
EU CO-FINANCING RATE %]]</f>
        <v>300475</v>
      </c>
      <c r="P1275" s="60">
        <f>Ugovori_OPULJP3[[#This Row],[Bespovratna sredstva - EU dio - HRK]]/7.5345</f>
        <v>39879.885858384761</v>
      </c>
      <c r="Q1275" s="59">
        <f>Ugovori_OPULJP3[[#This Row],[Bespovratna sredstva - Ukupno (EU+Nac) HRK
= Ukupna ugovorena vrijednost bespovratnih sredstava]]*Ugovori_OPULJP3[[#This Row],[STOPA NACIONALNOG SUFINANCIRANJA %]]</f>
        <v>53025</v>
      </c>
      <c r="R1275" s="60">
        <f>Ugovori_OPULJP3[[#This Row],[Bespovratna sredstva - Nacionalni dio - HRK]]/7.5345</f>
        <v>7037.6269161855462</v>
      </c>
      <c r="S1275" s="59">
        <v>353500</v>
      </c>
      <c r="T1275" s="60">
        <f>Ugovori_OPULJP3[[#This Row],[Bespovratna sredstva - Ukupno (EU+Nac) HRK
= Ukupna ugovorena vrijednost bespovratnih sredstava]]/7.5345</f>
        <v>46917.512774570307</v>
      </c>
      <c r="U1275" s="59">
        <v>0</v>
      </c>
      <c r="V1275" s="60">
        <f>Ugovori_OPULJP3[[#This Row],[Javni doprinos korisnika - HRK]]/7.5345</f>
        <v>0</v>
      </c>
      <c r="W1275" s="59">
        <v>0</v>
      </c>
      <c r="X1275" s="60">
        <f>Ugovori_OPULJP3[[#This Row],[Privatni doprinos korisnika - HRK]]/7.5345</f>
        <v>0</v>
      </c>
      <c r="Y1275" s="61">
        <v>353500</v>
      </c>
      <c r="Z1275" s="62">
        <f>Ugovori_OPULJP3[[#This Row],[UKUPNI PRIHVATLJIVI IZDACI
TOTAL ELIGIBLE EXPENDITURE
= Bespovratna sredstva ukupno + doprinos korisnika
= Ukupni prihvatljivi troškovi
= Ukupna ugovorena vrijednost projekta HRK]]/7.5345</f>
        <v>46917.512774570307</v>
      </c>
      <c r="AA1275" s="53" t="s">
        <v>751</v>
      </c>
      <c r="AB1275" s="53" t="s">
        <v>752</v>
      </c>
      <c r="AC1275" s="65" t="s">
        <v>4885</v>
      </c>
      <c r="AD1275" s="52" t="s">
        <v>746</v>
      </c>
    </row>
    <row r="1276" spans="1:30" ht="38.25" customHeight="1" x14ac:dyDescent="0.2">
      <c r="A1276" s="70" t="s">
        <v>4886</v>
      </c>
      <c r="B1276" s="64" t="s">
        <v>742</v>
      </c>
      <c r="C1276" s="65" t="s">
        <v>743</v>
      </c>
      <c r="D1276" s="96" t="s">
        <v>4859</v>
      </c>
      <c r="E1276" s="66" t="s">
        <v>231</v>
      </c>
      <c r="F1276" s="71" t="s">
        <v>4887</v>
      </c>
      <c r="G1276" s="54" t="s">
        <v>807</v>
      </c>
      <c r="H1276" s="68">
        <v>44762</v>
      </c>
      <c r="I1276" s="68">
        <v>45127</v>
      </c>
      <c r="J1276" s="57" t="str">
        <f>IF(Ugovori_OPULJP3[[#This Row],[DATUM ZAVRŠETKA OPERACIJE]]&gt;DATE(2024,12,31),"u provedbi","završen")</f>
        <v>završen</v>
      </c>
      <c r="K1276" s="76" t="s">
        <v>98</v>
      </c>
      <c r="L1276" s="67" t="s">
        <v>98</v>
      </c>
      <c r="M1276" s="58">
        <v>0.85</v>
      </c>
      <c r="N1276" s="58">
        <v>0.15</v>
      </c>
      <c r="O1276" s="59">
        <f>Ugovori_OPULJP3[[#This Row],[Bespovratna sredstva - Ukupno (EU+Nac) HRK
= Ukupna ugovorena vrijednost bespovratnih sredstava]]*Ugovori_OPULJP3[[#This Row],[EU STOPA SUFINANCIRANJA %
EU CO-FINANCING RATE %]]</f>
        <v>414283.69300000003</v>
      </c>
      <c r="P1276" s="60">
        <f>Ugovori_OPULJP3[[#This Row],[Bespovratna sredstva - EU dio - HRK]]/7.5345</f>
        <v>54984.89521534276</v>
      </c>
      <c r="Q1276" s="59">
        <f>Ugovori_OPULJP3[[#This Row],[Bespovratna sredstva - Ukupno (EU+Nac) HRK
= Ukupna ugovorena vrijednost bespovratnih sredstava]]*Ugovori_OPULJP3[[#This Row],[STOPA NACIONALNOG SUFINANCIRANJA %]]</f>
        <v>73108.887000000002</v>
      </c>
      <c r="R1276" s="60">
        <f>Ugovori_OPULJP3[[#This Row],[Bespovratna sredstva - Nacionalni dio - HRK]]/7.5345</f>
        <v>9703.2168027075459</v>
      </c>
      <c r="S1276" s="59">
        <v>487392.58</v>
      </c>
      <c r="T1276" s="60">
        <f>Ugovori_OPULJP3[[#This Row],[Bespovratna sredstva - Ukupno (EU+Nac) HRK
= Ukupna ugovorena vrijednost bespovratnih sredstava]]/7.5345</f>
        <v>64688.112018050299</v>
      </c>
      <c r="U1276" s="59">
        <v>0</v>
      </c>
      <c r="V1276" s="60">
        <f>Ugovori_OPULJP3[[#This Row],[Javni doprinos korisnika - HRK]]/7.5345</f>
        <v>0</v>
      </c>
      <c r="W1276" s="59">
        <v>0</v>
      </c>
      <c r="X1276" s="60">
        <f>Ugovori_OPULJP3[[#This Row],[Privatni doprinos korisnika - HRK]]/7.5345</f>
        <v>0</v>
      </c>
      <c r="Y1276" s="61">
        <v>487392.58</v>
      </c>
      <c r="Z1276" s="62">
        <f>Ugovori_OPULJP3[[#This Row],[UKUPNI PRIHVATLJIVI IZDACI
TOTAL ELIGIBLE EXPENDITURE
= Bespovratna sredstva ukupno + doprinos korisnika
= Ukupni prihvatljivi troškovi
= Ukupna ugovorena vrijednost projekta HRK]]/7.5345</f>
        <v>64688.112018050299</v>
      </c>
      <c r="AA1276" s="66" t="s">
        <v>751</v>
      </c>
      <c r="AB1276" s="66" t="s">
        <v>752</v>
      </c>
      <c r="AC1276" s="65" t="s">
        <v>4888</v>
      </c>
      <c r="AD1276" s="72" t="s">
        <v>746</v>
      </c>
    </row>
    <row r="1277" spans="1:30" ht="38.25" customHeight="1" x14ac:dyDescent="0.2">
      <c r="A1277" s="75" t="s">
        <v>4889</v>
      </c>
      <c r="B1277" s="64" t="s">
        <v>742</v>
      </c>
      <c r="C1277" s="65" t="s">
        <v>743</v>
      </c>
      <c r="D1277" s="65" t="s">
        <v>4859</v>
      </c>
      <c r="E1277" s="66" t="s">
        <v>231</v>
      </c>
      <c r="F1277" s="71" t="s">
        <v>4890</v>
      </c>
      <c r="G1277" s="71" t="s">
        <v>4891</v>
      </c>
      <c r="H1277" s="68">
        <v>44455</v>
      </c>
      <c r="I1277" s="68">
        <v>45185</v>
      </c>
      <c r="J1277" s="57" t="str">
        <f>IF(Ugovori_OPULJP3[[#This Row],[DATUM ZAVRŠETKA OPERACIJE]]&gt;DATE(2024,12,31),"u provedbi","završen")</f>
        <v>završen</v>
      </c>
      <c r="K1277" s="76" t="s">
        <v>248</v>
      </c>
      <c r="L1277" s="76" t="s">
        <v>248</v>
      </c>
      <c r="M1277" s="58">
        <v>0.85</v>
      </c>
      <c r="N1277" s="58">
        <v>0.15</v>
      </c>
      <c r="O1277" s="59">
        <f>Ugovori_OPULJP3[[#This Row],[Bespovratna sredstva - Ukupno (EU+Nac) HRK
= Ukupna ugovorena vrijednost bespovratnih sredstava]]*Ugovori_OPULJP3[[#This Row],[EU STOPA SUFINANCIRANJA %
EU CO-FINANCING RATE %]]</f>
        <v>3347498.0075000003</v>
      </c>
      <c r="P1277" s="60">
        <f>Ugovori_OPULJP3[[#This Row],[Bespovratna sredstva - EU dio - HRK]]/7.5345</f>
        <v>444289.33671776496</v>
      </c>
      <c r="Q1277" s="59">
        <f>Ugovori_OPULJP3[[#This Row],[Bespovratna sredstva - Ukupno (EU+Nac) HRK
= Ukupna ugovorena vrijednost bespovratnih sredstava]]*Ugovori_OPULJP3[[#This Row],[STOPA NACIONALNOG SUFINANCIRANJA %]]</f>
        <v>590734.9425</v>
      </c>
      <c r="R1277" s="60">
        <f>Ugovori_OPULJP3[[#This Row],[Bespovratna sredstva - Nacionalni dio - HRK]]/7.5345</f>
        <v>78404.000597252627</v>
      </c>
      <c r="S1277" s="59">
        <v>3938232.95</v>
      </c>
      <c r="T1277" s="60">
        <f>Ugovori_OPULJP3[[#This Row],[Bespovratna sredstva - Ukupno (EU+Nac) HRK
= Ukupna ugovorena vrijednost bespovratnih sredstava]]/7.5345</f>
        <v>522693.33731501759</v>
      </c>
      <c r="U1277" s="59">
        <v>0</v>
      </c>
      <c r="V1277" s="60">
        <f>Ugovori_OPULJP3[[#This Row],[Javni doprinos korisnika - HRK]]/7.5345</f>
        <v>0</v>
      </c>
      <c r="W1277" s="59">
        <v>0</v>
      </c>
      <c r="X1277" s="60">
        <f>Ugovori_OPULJP3[[#This Row],[Privatni doprinos korisnika - HRK]]/7.5345</f>
        <v>0</v>
      </c>
      <c r="Y1277" s="61">
        <v>3938232.95</v>
      </c>
      <c r="Z1277" s="62">
        <f>Ugovori_OPULJP3[[#This Row],[UKUPNI PRIHVATLJIVI IZDACI
TOTAL ELIGIBLE EXPENDITURE
= Bespovratna sredstva ukupno + doprinos korisnika
= Ukupni prihvatljivi troškovi
= Ukupna ugovorena vrijednost projekta HRK]]/7.5345</f>
        <v>522693.33731501759</v>
      </c>
      <c r="AA1277" s="66" t="s">
        <v>751</v>
      </c>
      <c r="AB1277" s="66" t="s">
        <v>752</v>
      </c>
      <c r="AC1277" s="65" t="s">
        <v>4892</v>
      </c>
      <c r="AD1277" s="72" t="s">
        <v>746</v>
      </c>
    </row>
    <row r="1278" spans="1:30" ht="38.25" customHeight="1" x14ac:dyDescent="0.2">
      <c r="A1278" s="70" t="s">
        <v>4893</v>
      </c>
      <c r="B1278" s="64" t="s">
        <v>742</v>
      </c>
      <c r="C1278" s="65" t="s">
        <v>743</v>
      </c>
      <c r="D1278" s="65" t="s">
        <v>4859</v>
      </c>
      <c r="E1278" s="66" t="s">
        <v>231</v>
      </c>
      <c r="F1278" s="71" t="s">
        <v>4894</v>
      </c>
      <c r="G1278" s="71" t="s">
        <v>4895</v>
      </c>
      <c r="H1278" s="68">
        <v>44455</v>
      </c>
      <c r="I1278" s="68">
        <v>45185</v>
      </c>
      <c r="J1278" s="57" t="str">
        <f>IF(Ugovori_OPULJP3[[#This Row],[DATUM ZAVRŠETKA OPERACIJE]]&gt;DATE(2024,12,31),"u provedbi","završen")</f>
        <v>završen</v>
      </c>
      <c r="K1278" s="76" t="s">
        <v>199</v>
      </c>
      <c r="L1278" s="76" t="s">
        <v>199</v>
      </c>
      <c r="M1278" s="58">
        <v>0.85</v>
      </c>
      <c r="N1278" s="58">
        <v>0.15</v>
      </c>
      <c r="O1278" s="59">
        <f>Ugovori_OPULJP3[[#This Row],[Bespovratna sredstva - Ukupno (EU+Nac) HRK
= Ukupna ugovorena vrijednost bespovratnih sredstava]]*Ugovori_OPULJP3[[#This Row],[EU STOPA SUFINANCIRANJA %
EU CO-FINANCING RATE %]]</f>
        <v>1812896.8895</v>
      </c>
      <c r="P1278" s="60">
        <f>Ugovori_OPULJP3[[#This Row],[Bespovratna sredstva - EU dio - HRK]]/7.5345</f>
        <v>240612.76654057999</v>
      </c>
      <c r="Q1278" s="59">
        <f>Ugovori_OPULJP3[[#This Row],[Bespovratna sredstva - Ukupno (EU+Nac) HRK
= Ukupna ugovorena vrijednost bespovratnih sredstava]]*Ugovori_OPULJP3[[#This Row],[STOPA NACIONALNOG SUFINANCIRANJA %]]</f>
        <v>319922.98050000001</v>
      </c>
      <c r="R1278" s="60">
        <f>Ugovori_OPULJP3[[#This Row],[Bespovratna sredstva - Nacionalni dio - HRK]]/7.5345</f>
        <v>42461.076448337648</v>
      </c>
      <c r="S1278" s="59">
        <v>2132819.87</v>
      </c>
      <c r="T1278" s="60">
        <f>Ugovori_OPULJP3[[#This Row],[Bespovratna sredstva - Ukupno (EU+Nac) HRK
= Ukupna ugovorena vrijednost bespovratnih sredstava]]/7.5345</f>
        <v>283073.84298891766</v>
      </c>
      <c r="U1278" s="59">
        <v>0</v>
      </c>
      <c r="V1278" s="60">
        <f>Ugovori_OPULJP3[[#This Row],[Javni doprinos korisnika - HRK]]/7.5345</f>
        <v>0</v>
      </c>
      <c r="W1278" s="59">
        <v>0</v>
      </c>
      <c r="X1278" s="60">
        <f>Ugovori_OPULJP3[[#This Row],[Privatni doprinos korisnika - HRK]]/7.5345</f>
        <v>0</v>
      </c>
      <c r="Y1278" s="61">
        <v>2132819.87</v>
      </c>
      <c r="Z1278" s="62">
        <f>Ugovori_OPULJP3[[#This Row],[UKUPNI PRIHVATLJIVI IZDACI
TOTAL ELIGIBLE EXPENDITURE
= Bespovratna sredstva ukupno + doprinos korisnika
= Ukupni prihvatljivi troškovi
= Ukupna ugovorena vrijednost projekta HRK]]/7.5345</f>
        <v>283073.84298891766</v>
      </c>
      <c r="AA1278" s="66" t="s">
        <v>751</v>
      </c>
      <c r="AB1278" s="66" t="s">
        <v>752</v>
      </c>
      <c r="AC1278" s="65" t="s">
        <v>4896</v>
      </c>
      <c r="AD1278" s="72" t="s">
        <v>746</v>
      </c>
    </row>
    <row r="1279" spans="1:30" ht="38.25" customHeight="1" x14ac:dyDescent="0.2">
      <c r="A1279" s="70" t="s">
        <v>4897</v>
      </c>
      <c r="B1279" s="64" t="s">
        <v>742</v>
      </c>
      <c r="C1279" s="65" t="s">
        <v>743</v>
      </c>
      <c r="D1279" s="65" t="s">
        <v>4859</v>
      </c>
      <c r="E1279" s="66" t="s">
        <v>231</v>
      </c>
      <c r="F1279" s="71" t="s">
        <v>4898</v>
      </c>
      <c r="G1279" s="71" t="s">
        <v>4899</v>
      </c>
      <c r="H1279" s="68">
        <v>44455</v>
      </c>
      <c r="I1279" s="68">
        <v>45185</v>
      </c>
      <c r="J1279" s="57" t="str">
        <f>IF(Ugovori_OPULJP3[[#This Row],[DATUM ZAVRŠETKA OPERACIJE]]&gt;DATE(2024,12,31),"u provedbi","završen")</f>
        <v>završen</v>
      </c>
      <c r="K1279" s="76" t="s">
        <v>103</v>
      </c>
      <c r="L1279" s="76" t="s">
        <v>103</v>
      </c>
      <c r="M1279" s="58">
        <v>0.85</v>
      </c>
      <c r="N1279" s="58">
        <v>0.15</v>
      </c>
      <c r="O1279" s="59">
        <f>Ugovori_OPULJP3[[#This Row],[Bespovratna sredstva - Ukupno (EU+Nac) HRK
= Ukupna ugovorena vrijednost bespovratnih sredstava]]*Ugovori_OPULJP3[[#This Row],[EU STOPA SUFINANCIRANJA %
EU CO-FINANCING RATE %]]</f>
        <v>3392116.7854999998</v>
      </c>
      <c r="P1279" s="60">
        <f>Ugovori_OPULJP3[[#This Row],[Bespovratna sredstva - EU dio - HRK]]/7.5345</f>
        <v>450211.26624195365</v>
      </c>
      <c r="Q1279" s="59">
        <f>Ugovori_OPULJP3[[#This Row],[Bespovratna sredstva - Ukupno (EU+Nac) HRK
= Ukupna ugovorena vrijednost bespovratnih sredstava]]*Ugovori_OPULJP3[[#This Row],[STOPA NACIONALNOG SUFINANCIRANJA %]]</f>
        <v>598608.84450000001</v>
      </c>
      <c r="R1279" s="60">
        <f>Ugovori_OPULJP3[[#This Row],[Bespovratna sredstva - Nacionalni dio - HRK]]/7.5345</f>
        <v>79449.04698387417</v>
      </c>
      <c r="S1279" s="59">
        <v>3990725.63</v>
      </c>
      <c r="T1279" s="60">
        <f>Ugovori_OPULJP3[[#This Row],[Bespovratna sredstva - Ukupno (EU+Nac) HRK
= Ukupna ugovorena vrijednost bespovratnih sredstava]]/7.5345</f>
        <v>529660.31322582776</v>
      </c>
      <c r="U1279" s="59">
        <v>0</v>
      </c>
      <c r="V1279" s="60">
        <f>Ugovori_OPULJP3[[#This Row],[Javni doprinos korisnika - HRK]]/7.5345</f>
        <v>0</v>
      </c>
      <c r="W1279" s="59">
        <v>0</v>
      </c>
      <c r="X1279" s="60">
        <f>Ugovori_OPULJP3[[#This Row],[Privatni doprinos korisnika - HRK]]/7.5345</f>
        <v>0</v>
      </c>
      <c r="Y1279" s="61">
        <v>3990725.63</v>
      </c>
      <c r="Z1279" s="62">
        <f>Ugovori_OPULJP3[[#This Row],[UKUPNI PRIHVATLJIVI IZDACI
TOTAL ELIGIBLE EXPENDITURE
= Bespovratna sredstva ukupno + doprinos korisnika
= Ukupni prihvatljivi troškovi
= Ukupna ugovorena vrijednost projekta HRK]]/7.5345</f>
        <v>529660.31322582776</v>
      </c>
      <c r="AA1279" s="66" t="s">
        <v>751</v>
      </c>
      <c r="AB1279" s="66" t="s">
        <v>752</v>
      </c>
      <c r="AC1279" s="65" t="s">
        <v>4900</v>
      </c>
      <c r="AD1279" s="72" t="s">
        <v>746</v>
      </c>
    </row>
    <row r="1280" spans="1:30" ht="51" customHeight="1" x14ac:dyDescent="0.2">
      <c r="A1280" s="70" t="s">
        <v>4901</v>
      </c>
      <c r="B1280" s="64" t="s">
        <v>742</v>
      </c>
      <c r="C1280" s="65" t="s">
        <v>743</v>
      </c>
      <c r="D1280" s="96" t="s">
        <v>4859</v>
      </c>
      <c r="E1280" s="66" t="s">
        <v>231</v>
      </c>
      <c r="F1280" s="71" t="s">
        <v>4902</v>
      </c>
      <c r="G1280" s="71" t="s">
        <v>4697</v>
      </c>
      <c r="H1280" s="68">
        <v>44761</v>
      </c>
      <c r="I1280" s="68">
        <v>45126</v>
      </c>
      <c r="J1280" s="57" t="str">
        <f>IF(Ugovori_OPULJP3[[#This Row],[DATUM ZAVRŠETKA OPERACIJE]]&gt;DATE(2024,12,31),"u provedbi","završen")</f>
        <v>završen</v>
      </c>
      <c r="K1280" s="76" t="s">
        <v>248</v>
      </c>
      <c r="L1280" s="67" t="s">
        <v>248</v>
      </c>
      <c r="M1280" s="58">
        <v>0.85</v>
      </c>
      <c r="N1280" s="58">
        <v>0.15</v>
      </c>
      <c r="O1280" s="59">
        <f>Ugovori_OPULJP3[[#This Row],[Bespovratna sredstva - Ukupno (EU+Nac) HRK
= Ukupna ugovorena vrijednost bespovratnih sredstava]]*Ugovori_OPULJP3[[#This Row],[EU STOPA SUFINANCIRANJA %
EU CO-FINANCING RATE %]]</f>
        <v>236929</v>
      </c>
      <c r="P1280" s="60">
        <f>Ugovori_OPULJP3[[#This Row],[Bespovratna sredstva - EU dio - HRK]]/7.5345</f>
        <v>31445.882274868934</v>
      </c>
      <c r="Q1280" s="59">
        <f>Ugovori_OPULJP3[[#This Row],[Bespovratna sredstva - Ukupno (EU+Nac) HRK
= Ukupna ugovorena vrijednost bespovratnih sredstava]]*Ugovori_OPULJP3[[#This Row],[STOPA NACIONALNOG SUFINANCIRANJA %]]</f>
        <v>41811</v>
      </c>
      <c r="R1280" s="60">
        <f>Ugovori_OPULJP3[[#This Row],[Bespovratna sredstva - Nacionalni dio - HRK]]/7.5345</f>
        <v>5549.2733426239292</v>
      </c>
      <c r="S1280" s="59">
        <v>278740</v>
      </c>
      <c r="T1280" s="60">
        <f>Ugovori_OPULJP3[[#This Row],[Bespovratna sredstva - Ukupno (EU+Nac) HRK
= Ukupna ugovorena vrijednost bespovratnih sredstava]]/7.5345</f>
        <v>36995.155617492863</v>
      </c>
      <c r="U1280" s="59">
        <v>0</v>
      </c>
      <c r="V1280" s="60">
        <f>Ugovori_OPULJP3[[#This Row],[Javni doprinos korisnika - HRK]]/7.5345</f>
        <v>0</v>
      </c>
      <c r="W1280" s="59">
        <v>0</v>
      </c>
      <c r="X1280" s="60">
        <f>Ugovori_OPULJP3[[#This Row],[Privatni doprinos korisnika - HRK]]/7.5345</f>
        <v>0</v>
      </c>
      <c r="Y1280" s="61">
        <v>278740</v>
      </c>
      <c r="Z1280" s="62">
        <f>Ugovori_OPULJP3[[#This Row],[UKUPNI PRIHVATLJIVI IZDACI
TOTAL ELIGIBLE EXPENDITURE
= Bespovratna sredstva ukupno + doprinos korisnika
= Ukupni prihvatljivi troškovi
= Ukupna ugovorena vrijednost projekta HRK]]/7.5345</f>
        <v>36995.155617492863</v>
      </c>
      <c r="AA1280" s="66" t="s">
        <v>751</v>
      </c>
      <c r="AB1280" s="66" t="s">
        <v>752</v>
      </c>
      <c r="AC1280" s="65" t="s">
        <v>4903</v>
      </c>
      <c r="AD1280" s="72" t="s">
        <v>746</v>
      </c>
    </row>
    <row r="1281" spans="1:30" ht="51" customHeight="1" x14ac:dyDescent="0.2">
      <c r="A1281" s="70" t="s">
        <v>4904</v>
      </c>
      <c r="B1281" s="64" t="s">
        <v>742</v>
      </c>
      <c r="C1281" s="65" t="s">
        <v>743</v>
      </c>
      <c r="D1281" s="65" t="s">
        <v>4859</v>
      </c>
      <c r="E1281" s="66" t="s">
        <v>231</v>
      </c>
      <c r="F1281" s="71" t="s">
        <v>4905</v>
      </c>
      <c r="G1281" s="71" t="s">
        <v>4906</v>
      </c>
      <c r="H1281" s="68">
        <v>44754</v>
      </c>
      <c r="I1281" s="68">
        <v>45119</v>
      </c>
      <c r="J1281" s="57" t="str">
        <f>IF(Ugovori_OPULJP3[[#This Row],[DATUM ZAVRŠETKA OPERACIJE]]&gt;DATE(2024,12,31),"u provedbi","završen")</f>
        <v>završen</v>
      </c>
      <c r="K1281" s="76" t="s">
        <v>78</v>
      </c>
      <c r="L1281" s="67" t="s">
        <v>78</v>
      </c>
      <c r="M1281" s="58">
        <v>0.85</v>
      </c>
      <c r="N1281" s="58">
        <v>0.15</v>
      </c>
      <c r="O1281" s="59">
        <f>Ugovori_OPULJP3[[#This Row],[Bespovratna sredstva - Ukupno (EU+Nac) HRK
= Ukupna ugovorena vrijednost bespovratnih sredstava]]*Ugovori_OPULJP3[[#This Row],[EU STOPA SUFINANCIRANJA %
EU CO-FINANCING RATE %]]</f>
        <v>290070.09899999999</v>
      </c>
      <c r="P1281" s="60">
        <f>Ugovori_OPULJP3[[#This Row],[Bespovratna sredstva - EU dio - HRK]]/7.5345</f>
        <v>38498.918176388608</v>
      </c>
      <c r="Q1281" s="59">
        <f>Ugovori_OPULJP3[[#This Row],[Bespovratna sredstva - Ukupno (EU+Nac) HRK
= Ukupna ugovorena vrijednost bespovratnih sredstava]]*Ugovori_OPULJP3[[#This Row],[STOPA NACIONALNOG SUFINANCIRANJA %]]</f>
        <v>51188.841</v>
      </c>
      <c r="R1281" s="60">
        <f>Ugovori_OPULJP3[[#This Row],[Bespovratna sredstva - Nacionalni dio - HRK]]/7.5345</f>
        <v>6793.926737009755</v>
      </c>
      <c r="S1281" s="59">
        <v>341258.94</v>
      </c>
      <c r="T1281" s="60">
        <f>Ugovori_OPULJP3[[#This Row],[Bespovratna sredstva - Ukupno (EU+Nac) HRK
= Ukupna ugovorena vrijednost bespovratnih sredstava]]/7.5345</f>
        <v>45292.844913398367</v>
      </c>
      <c r="U1281" s="59">
        <v>0</v>
      </c>
      <c r="V1281" s="60">
        <f>Ugovori_OPULJP3[[#This Row],[Javni doprinos korisnika - HRK]]/7.5345</f>
        <v>0</v>
      </c>
      <c r="W1281" s="59">
        <v>0</v>
      </c>
      <c r="X1281" s="60">
        <f>Ugovori_OPULJP3[[#This Row],[Privatni doprinos korisnika - HRK]]/7.5345</f>
        <v>0</v>
      </c>
      <c r="Y1281" s="61">
        <v>341258.94</v>
      </c>
      <c r="Z1281" s="62">
        <f>Ugovori_OPULJP3[[#This Row],[UKUPNI PRIHVATLJIVI IZDACI
TOTAL ELIGIBLE EXPENDITURE
= Bespovratna sredstva ukupno + doprinos korisnika
= Ukupni prihvatljivi troškovi
= Ukupna ugovorena vrijednost projekta HRK]]/7.5345</f>
        <v>45292.844913398367</v>
      </c>
      <c r="AA1281" s="53" t="s">
        <v>751</v>
      </c>
      <c r="AB1281" s="53" t="s">
        <v>752</v>
      </c>
      <c r="AC1281" s="65" t="s">
        <v>4907</v>
      </c>
      <c r="AD1281" s="52" t="s">
        <v>746</v>
      </c>
    </row>
    <row r="1282" spans="1:30" ht="51" customHeight="1" x14ac:dyDescent="0.2">
      <c r="A1282" s="70" t="s">
        <v>4908</v>
      </c>
      <c r="B1282" s="64" t="s">
        <v>742</v>
      </c>
      <c r="C1282" s="65" t="s">
        <v>743</v>
      </c>
      <c r="D1282" s="65" t="s">
        <v>4859</v>
      </c>
      <c r="E1282" s="66" t="s">
        <v>231</v>
      </c>
      <c r="F1282" s="71" t="s">
        <v>4909</v>
      </c>
      <c r="G1282" s="71" t="s">
        <v>4910</v>
      </c>
      <c r="H1282" s="68">
        <v>44754</v>
      </c>
      <c r="I1282" s="68">
        <v>45119</v>
      </c>
      <c r="J1282" s="57" t="str">
        <f>IF(Ugovori_OPULJP3[[#This Row],[DATUM ZAVRŠETKA OPERACIJE]]&gt;DATE(2024,12,31),"u provedbi","završen")</f>
        <v>završen</v>
      </c>
      <c r="K1282" s="76" t="s">
        <v>332</v>
      </c>
      <c r="L1282" s="67" t="s">
        <v>332</v>
      </c>
      <c r="M1282" s="58">
        <v>0.85</v>
      </c>
      <c r="N1282" s="58">
        <v>0.15</v>
      </c>
      <c r="O1282" s="59">
        <f>Ugovori_OPULJP3[[#This Row],[Bespovratna sredstva - Ukupno (EU+Nac) HRK
= Ukupna ugovorena vrijednost bespovratnih sredstava]]*Ugovori_OPULJP3[[#This Row],[EU STOPA SUFINANCIRANJA %
EU CO-FINANCING RATE %]]</f>
        <v>376755.071</v>
      </c>
      <c r="P1282" s="60">
        <f>Ugovori_OPULJP3[[#This Row],[Bespovratna sredstva - EU dio - HRK]]/7.5345</f>
        <v>50003.991107571834</v>
      </c>
      <c r="Q1282" s="59">
        <f>Ugovori_OPULJP3[[#This Row],[Bespovratna sredstva - Ukupno (EU+Nac) HRK
= Ukupna ugovorena vrijednost bespovratnih sredstava]]*Ugovori_OPULJP3[[#This Row],[STOPA NACIONALNOG SUFINANCIRANJA %]]</f>
        <v>66486.188999999998</v>
      </c>
      <c r="R1282" s="60">
        <f>Ugovori_OPULJP3[[#This Row],[Bespovratna sredstva - Nacionalni dio - HRK]]/7.5345</f>
        <v>8824.2337248656168</v>
      </c>
      <c r="S1282" s="59">
        <v>443241.26</v>
      </c>
      <c r="T1282" s="60">
        <f>Ugovori_OPULJP3[[#This Row],[Bespovratna sredstva - Ukupno (EU+Nac) HRK
= Ukupna ugovorena vrijednost bespovratnih sredstava]]/7.5345</f>
        <v>58828.224832437452</v>
      </c>
      <c r="U1282" s="59">
        <v>0</v>
      </c>
      <c r="V1282" s="60">
        <f>Ugovori_OPULJP3[[#This Row],[Javni doprinos korisnika - HRK]]/7.5345</f>
        <v>0</v>
      </c>
      <c r="W1282" s="59">
        <v>0</v>
      </c>
      <c r="X1282" s="60">
        <f>Ugovori_OPULJP3[[#This Row],[Privatni doprinos korisnika - HRK]]/7.5345</f>
        <v>0</v>
      </c>
      <c r="Y1282" s="61">
        <v>443241.26</v>
      </c>
      <c r="Z1282" s="62">
        <f>Ugovori_OPULJP3[[#This Row],[UKUPNI PRIHVATLJIVI IZDACI
TOTAL ELIGIBLE EXPENDITURE
= Bespovratna sredstva ukupno + doprinos korisnika
= Ukupni prihvatljivi troškovi
= Ukupna ugovorena vrijednost projekta HRK]]/7.5345</f>
        <v>58828.224832437452</v>
      </c>
      <c r="AA1282" s="53" t="s">
        <v>751</v>
      </c>
      <c r="AB1282" s="53" t="s">
        <v>752</v>
      </c>
      <c r="AC1282" s="65" t="s">
        <v>4911</v>
      </c>
      <c r="AD1282" s="52" t="s">
        <v>746</v>
      </c>
    </row>
    <row r="1283" spans="1:30" ht="38.25" customHeight="1" x14ac:dyDescent="0.2">
      <c r="A1283" s="70" t="s">
        <v>4912</v>
      </c>
      <c r="B1283" s="64" t="s">
        <v>742</v>
      </c>
      <c r="C1283" s="65" t="s">
        <v>743</v>
      </c>
      <c r="D1283" s="65" t="s">
        <v>4859</v>
      </c>
      <c r="E1283" s="66" t="s">
        <v>231</v>
      </c>
      <c r="F1283" s="71" t="s">
        <v>4913</v>
      </c>
      <c r="G1283" s="71" t="s">
        <v>4914</v>
      </c>
      <c r="H1283" s="68">
        <v>44455</v>
      </c>
      <c r="I1283" s="68">
        <v>45185</v>
      </c>
      <c r="J1283" s="57" t="str">
        <f>IF(Ugovori_OPULJP3[[#This Row],[DATUM ZAVRŠETKA OPERACIJE]]&gt;DATE(2024,12,31),"u provedbi","završen")</f>
        <v>završen</v>
      </c>
      <c r="K1283" s="76" t="s">
        <v>185</v>
      </c>
      <c r="L1283" s="76" t="s">
        <v>185</v>
      </c>
      <c r="M1283" s="58">
        <v>0.85</v>
      </c>
      <c r="N1283" s="58">
        <v>0.15</v>
      </c>
      <c r="O1283" s="59">
        <f>Ugovori_OPULJP3[[#This Row],[Bespovratna sredstva - Ukupno (EU+Nac) HRK
= Ukupna ugovorena vrijednost bespovratnih sredstava]]*Ugovori_OPULJP3[[#This Row],[EU STOPA SUFINANCIRANJA %
EU CO-FINANCING RATE %]]</f>
        <v>1589449</v>
      </c>
      <c r="P1283" s="60">
        <f>Ugovori_OPULJP3[[#This Row],[Bespovratna sredstva - EU dio - HRK]]/7.5345</f>
        <v>210956.13511181896</v>
      </c>
      <c r="Q1283" s="59">
        <f>Ugovori_OPULJP3[[#This Row],[Bespovratna sredstva - Ukupno (EU+Nac) HRK
= Ukupna ugovorena vrijednost bespovratnih sredstava]]*Ugovori_OPULJP3[[#This Row],[STOPA NACIONALNOG SUFINANCIRANJA %]]</f>
        <v>280491</v>
      </c>
      <c r="R1283" s="60">
        <f>Ugovori_OPULJP3[[#This Row],[Bespovratna sredstva - Nacionalni dio - HRK]]/7.5345</f>
        <v>37227.553255026876</v>
      </c>
      <c r="S1283" s="59">
        <v>1869940</v>
      </c>
      <c r="T1283" s="60">
        <f>Ugovori_OPULJP3[[#This Row],[Bespovratna sredstva - Ukupno (EU+Nac) HRK
= Ukupna ugovorena vrijednost bespovratnih sredstava]]/7.5345</f>
        <v>248183.68836684583</v>
      </c>
      <c r="U1283" s="59">
        <v>0</v>
      </c>
      <c r="V1283" s="60">
        <f>Ugovori_OPULJP3[[#This Row],[Javni doprinos korisnika - HRK]]/7.5345</f>
        <v>0</v>
      </c>
      <c r="W1283" s="59">
        <v>0</v>
      </c>
      <c r="X1283" s="60">
        <f>Ugovori_OPULJP3[[#This Row],[Privatni doprinos korisnika - HRK]]/7.5345</f>
        <v>0</v>
      </c>
      <c r="Y1283" s="61">
        <v>1869940</v>
      </c>
      <c r="Z1283" s="62">
        <f>Ugovori_OPULJP3[[#This Row],[UKUPNI PRIHVATLJIVI IZDACI
TOTAL ELIGIBLE EXPENDITURE
= Bespovratna sredstva ukupno + doprinos korisnika
= Ukupni prihvatljivi troškovi
= Ukupna ugovorena vrijednost projekta HRK]]/7.5345</f>
        <v>248183.68836684583</v>
      </c>
      <c r="AA1283" s="66" t="s">
        <v>751</v>
      </c>
      <c r="AB1283" s="66" t="s">
        <v>752</v>
      </c>
      <c r="AC1283" s="65" t="s">
        <v>4915</v>
      </c>
      <c r="AD1283" s="72" t="s">
        <v>746</v>
      </c>
    </row>
    <row r="1284" spans="1:30" ht="38.25" customHeight="1" x14ac:dyDescent="0.2">
      <c r="A1284" s="70" t="s">
        <v>4916</v>
      </c>
      <c r="B1284" s="64" t="s">
        <v>742</v>
      </c>
      <c r="C1284" s="65" t="s">
        <v>743</v>
      </c>
      <c r="D1284" s="65" t="s">
        <v>4859</v>
      </c>
      <c r="E1284" s="66" t="s">
        <v>231</v>
      </c>
      <c r="F1284" s="71" t="s">
        <v>4917</v>
      </c>
      <c r="G1284" s="71" t="s">
        <v>4918</v>
      </c>
      <c r="H1284" s="68">
        <v>44455</v>
      </c>
      <c r="I1284" s="68">
        <v>45185</v>
      </c>
      <c r="J1284" s="57" t="str">
        <f>IF(Ugovori_OPULJP3[[#This Row],[DATUM ZAVRŠETKA OPERACIJE]]&gt;DATE(2024,12,31),"u provedbi","završen")</f>
        <v>završen</v>
      </c>
      <c r="K1284" s="76" t="s">
        <v>270</v>
      </c>
      <c r="L1284" s="76" t="s">
        <v>270</v>
      </c>
      <c r="M1284" s="58">
        <v>0.85</v>
      </c>
      <c r="N1284" s="58">
        <v>0.15</v>
      </c>
      <c r="O1284" s="59">
        <f>Ugovori_OPULJP3[[#This Row],[Bespovratna sredstva - Ukupno (EU+Nac) HRK
= Ukupna ugovorena vrijednost bespovratnih sredstava]]*Ugovori_OPULJP3[[#This Row],[EU STOPA SUFINANCIRANJA %
EU CO-FINANCING RATE %]]</f>
        <v>2998900.5719999997</v>
      </c>
      <c r="P1284" s="60">
        <f>Ugovori_OPULJP3[[#This Row],[Bespovratna sredstva - EU dio - HRK]]/7.5345</f>
        <v>398022.50607206841</v>
      </c>
      <c r="Q1284" s="59">
        <f>Ugovori_OPULJP3[[#This Row],[Bespovratna sredstva - Ukupno (EU+Nac) HRK
= Ukupna ugovorena vrijednost bespovratnih sredstava]]*Ugovori_OPULJP3[[#This Row],[STOPA NACIONALNOG SUFINANCIRANJA %]]</f>
        <v>529217.74799999991</v>
      </c>
      <c r="R1284" s="60">
        <f>Ugovori_OPULJP3[[#This Row],[Bespovratna sredstva - Nacionalni dio - HRK]]/7.5345</f>
        <v>70239.265777423832</v>
      </c>
      <c r="S1284" s="59">
        <v>3528118.32</v>
      </c>
      <c r="T1284" s="60">
        <f>Ugovori_OPULJP3[[#This Row],[Bespovratna sredstva - Ukupno (EU+Nac) HRK
= Ukupna ugovorena vrijednost bespovratnih sredstava]]/7.5345</f>
        <v>468261.77184949227</v>
      </c>
      <c r="U1284" s="59">
        <v>0</v>
      </c>
      <c r="V1284" s="60">
        <f>Ugovori_OPULJP3[[#This Row],[Javni doprinos korisnika - HRK]]/7.5345</f>
        <v>0</v>
      </c>
      <c r="W1284" s="59">
        <v>0</v>
      </c>
      <c r="X1284" s="60">
        <f>Ugovori_OPULJP3[[#This Row],[Privatni doprinos korisnika - HRK]]/7.5345</f>
        <v>0</v>
      </c>
      <c r="Y1284" s="61">
        <v>3528118.32</v>
      </c>
      <c r="Z1284" s="62">
        <f>Ugovori_OPULJP3[[#This Row],[UKUPNI PRIHVATLJIVI IZDACI
TOTAL ELIGIBLE EXPENDITURE
= Bespovratna sredstva ukupno + doprinos korisnika
= Ukupni prihvatljivi troškovi
= Ukupna ugovorena vrijednost projekta HRK]]/7.5345</f>
        <v>468261.77184949227</v>
      </c>
      <c r="AA1284" s="66" t="s">
        <v>751</v>
      </c>
      <c r="AB1284" s="66" t="s">
        <v>752</v>
      </c>
      <c r="AC1284" s="65" t="s">
        <v>4919</v>
      </c>
      <c r="AD1284" s="72" t="s">
        <v>746</v>
      </c>
    </row>
    <row r="1285" spans="1:30" ht="51" customHeight="1" x14ac:dyDescent="0.2">
      <c r="A1285" s="70" t="s">
        <v>4920</v>
      </c>
      <c r="B1285" s="64" t="s">
        <v>742</v>
      </c>
      <c r="C1285" s="65" t="s">
        <v>743</v>
      </c>
      <c r="D1285" s="65" t="s">
        <v>4859</v>
      </c>
      <c r="E1285" s="66" t="s">
        <v>231</v>
      </c>
      <c r="F1285" s="71" t="s">
        <v>4921</v>
      </c>
      <c r="G1285" s="71" t="s">
        <v>4922</v>
      </c>
      <c r="H1285" s="68">
        <v>44455</v>
      </c>
      <c r="I1285" s="68">
        <v>45185</v>
      </c>
      <c r="J1285" s="57" t="str">
        <f>IF(Ugovori_OPULJP3[[#This Row],[DATUM ZAVRŠETKA OPERACIJE]]&gt;DATE(2024,12,31),"u provedbi","završen")</f>
        <v>završen</v>
      </c>
      <c r="K1285" s="76" t="s">
        <v>370</v>
      </c>
      <c r="L1285" s="76" t="s">
        <v>370</v>
      </c>
      <c r="M1285" s="58">
        <v>0.85</v>
      </c>
      <c r="N1285" s="58">
        <v>0.15</v>
      </c>
      <c r="O1285" s="59">
        <f>Ugovori_OPULJP3[[#This Row],[Bespovratna sredstva - Ukupno (EU+Nac) HRK
= Ukupna ugovorena vrijednost bespovratnih sredstava]]*Ugovori_OPULJP3[[#This Row],[EU STOPA SUFINANCIRANJA %
EU CO-FINANCING RATE %]]</f>
        <v>2145163.3259999999</v>
      </c>
      <c r="P1285" s="60">
        <f>Ugovori_OPULJP3[[#This Row],[Bespovratna sredstva - EU dio - HRK]]/7.5345</f>
        <v>284712.10113477998</v>
      </c>
      <c r="Q1285" s="59">
        <f>Ugovori_OPULJP3[[#This Row],[Bespovratna sredstva - Ukupno (EU+Nac) HRK
= Ukupna ugovorena vrijednost bespovratnih sredstava]]*Ugovori_OPULJP3[[#This Row],[STOPA NACIONALNOG SUFINANCIRANJA %]]</f>
        <v>378558.234</v>
      </c>
      <c r="R1285" s="60">
        <f>Ugovori_OPULJP3[[#This Row],[Bespovratna sredstva - Nacionalni dio - HRK]]/7.5345</f>
        <v>50243.311964961176</v>
      </c>
      <c r="S1285" s="59">
        <v>2523721.56</v>
      </c>
      <c r="T1285" s="60">
        <f>Ugovori_OPULJP3[[#This Row],[Bespovratna sredstva - Ukupno (EU+Nac) HRK
= Ukupna ugovorena vrijednost bespovratnih sredstava]]/7.5345</f>
        <v>334955.41309974116</v>
      </c>
      <c r="U1285" s="59">
        <v>0</v>
      </c>
      <c r="V1285" s="60">
        <f>Ugovori_OPULJP3[[#This Row],[Javni doprinos korisnika - HRK]]/7.5345</f>
        <v>0</v>
      </c>
      <c r="W1285" s="59">
        <v>0</v>
      </c>
      <c r="X1285" s="60">
        <f>Ugovori_OPULJP3[[#This Row],[Privatni doprinos korisnika - HRK]]/7.5345</f>
        <v>0</v>
      </c>
      <c r="Y1285" s="61">
        <v>2523721.56</v>
      </c>
      <c r="Z1285" s="62">
        <f>Ugovori_OPULJP3[[#This Row],[UKUPNI PRIHVATLJIVI IZDACI
TOTAL ELIGIBLE EXPENDITURE
= Bespovratna sredstva ukupno + doprinos korisnika
= Ukupni prihvatljivi troškovi
= Ukupna ugovorena vrijednost projekta HRK]]/7.5345</f>
        <v>334955.41309974116</v>
      </c>
      <c r="AA1285" s="66" t="s">
        <v>751</v>
      </c>
      <c r="AB1285" s="66" t="s">
        <v>752</v>
      </c>
      <c r="AC1285" s="65" t="s">
        <v>4923</v>
      </c>
      <c r="AD1285" s="72" t="s">
        <v>746</v>
      </c>
    </row>
    <row r="1286" spans="1:30" ht="38.25" customHeight="1" x14ac:dyDescent="0.2">
      <c r="A1286" s="70" t="s">
        <v>4924</v>
      </c>
      <c r="B1286" s="64" t="s">
        <v>742</v>
      </c>
      <c r="C1286" s="65" t="s">
        <v>743</v>
      </c>
      <c r="D1286" s="65" t="s">
        <v>4859</v>
      </c>
      <c r="E1286" s="66" t="s">
        <v>231</v>
      </c>
      <c r="F1286" s="71" t="s">
        <v>4925</v>
      </c>
      <c r="G1286" s="71" t="s">
        <v>3407</v>
      </c>
      <c r="H1286" s="68">
        <v>44455</v>
      </c>
      <c r="I1286" s="68">
        <v>45185</v>
      </c>
      <c r="J1286" s="57" t="str">
        <f>IF(Ugovori_OPULJP3[[#This Row],[DATUM ZAVRŠETKA OPERACIJE]]&gt;DATE(2024,12,31),"u provedbi","završen")</f>
        <v>završen</v>
      </c>
      <c r="K1286" s="76" t="s">
        <v>93</v>
      </c>
      <c r="L1286" s="76" t="s">
        <v>93</v>
      </c>
      <c r="M1286" s="58">
        <v>0.85</v>
      </c>
      <c r="N1286" s="58">
        <v>0.15</v>
      </c>
      <c r="O1286" s="59">
        <f>Ugovori_OPULJP3[[#This Row],[Bespovratna sredstva - Ukupno (EU+Nac) HRK
= Ukupna ugovorena vrijednost bespovratnih sredstava]]*Ugovori_OPULJP3[[#This Row],[EU STOPA SUFINANCIRANJA %
EU CO-FINANCING RATE %]]</f>
        <v>2500362.9834999996</v>
      </c>
      <c r="P1286" s="60">
        <f>Ugovori_OPULJP3[[#This Row],[Bespovratna sredstva - EU dio - HRK]]/7.5345</f>
        <v>331855.19722609321</v>
      </c>
      <c r="Q1286" s="59">
        <f>Ugovori_OPULJP3[[#This Row],[Bespovratna sredstva - Ukupno (EU+Nac) HRK
= Ukupna ugovorena vrijednost bespovratnih sredstava]]*Ugovori_OPULJP3[[#This Row],[STOPA NACIONALNOG SUFINANCIRANJA %]]</f>
        <v>441240.52649999998</v>
      </c>
      <c r="R1286" s="60">
        <f>Ugovori_OPULJP3[[#This Row],[Bespovratna sredstva - Nacionalni dio - HRK]]/7.5345</f>
        <v>58562.681863428224</v>
      </c>
      <c r="S1286" s="59">
        <v>2941603.51</v>
      </c>
      <c r="T1286" s="60">
        <f>Ugovori_OPULJP3[[#This Row],[Bespovratna sredstva - Ukupno (EU+Nac) HRK
= Ukupna ugovorena vrijednost bespovratnih sredstava]]/7.5345</f>
        <v>390417.87908952148</v>
      </c>
      <c r="U1286" s="59">
        <v>0</v>
      </c>
      <c r="V1286" s="60">
        <f>Ugovori_OPULJP3[[#This Row],[Javni doprinos korisnika - HRK]]/7.5345</f>
        <v>0</v>
      </c>
      <c r="W1286" s="59">
        <v>0</v>
      </c>
      <c r="X1286" s="60">
        <f>Ugovori_OPULJP3[[#This Row],[Privatni doprinos korisnika - HRK]]/7.5345</f>
        <v>0</v>
      </c>
      <c r="Y1286" s="61">
        <v>2941603.51</v>
      </c>
      <c r="Z1286" s="62">
        <f>Ugovori_OPULJP3[[#This Row],[UKUPNI PRIHVATLJIVI IZDACI
TOTAL ELIGIBLE EXPENDITURE
= Bespovratna sredstva ukupno + doprinos korisnika
= Ukupni prihvatljivi troškovi
= Ukupna ugovorena vrijednost projekta HRK]]/7.5345</f>
        <v>390417.87908952148</v>
      </c>
      <c r="AA1286" s="66" t="s">
        <v>751</v>
      </c>
      <c r="AB1286" s="66" t="s">
        <v>752</v>
      </c>
      <c r="AC1286" s="65" t="s">
        <v>4926</v>
      </c>
      <c r="AD1286" s="72" t="s">
        <v>746</v>
      </c>
    </row>
    <row r="1287" spans="1:30" ht="38.25" customHeight="1" x14ac:dyDescent="0.2">
      <c r="A1287" s="70" t="s">
        <v>4927</v>
      </c>
      <c r="B1287" s="64" t="s">
        <v>742</v>
      </c>
      <c r="C1287" s="65" t="s">
        <v>743</v>
      </c>
      <c r="D1287" s="65" t="s">
        <v>4859</v>
      </c>
      <c r="E1287" s="66" t="s">
        <v>231</v>
      </c>
      <c r="F1287" s="71" t="s">
        <v>4928</v>
      </c>
      <c r="G1287" s="71" t="s">
        <v>4929</v>
      </c>
      <c r="H1287" s="68">
        <v>44455</v>
      </c>
      <c r="I1287" s="68">
        <v>45185</v>
      </c>
      <c r="J1287" s="57" t="str">
        <f>IF(Ugovori_OPULJP3[[#This Row],[DATUM ZAVRŠETKA OPERACIJE]]&gt;DATE(2024,12,31),"u provedbi","završen")</f>
        <v>završen</v>
      </c>
      <c r="K1287" s="76" t="s">
        <v>210</v>
      </c>
      <c r="L1287" s="76" t="s">
        <v>210</v>
      </c>
      <c r="M1287" s="58">
        <v>0.85</v>
      </c>
      <c r="N1287" s="58">
        <v>0.15</v>
      </c>
      <c r="O1287" s="59">
        <f>Ugovori_OPULJP3[[#This Row],[Bespovratna sredstva - Ukupno (EU+Nac) HRK
= Ukupna ugovorena vrijednost bespovratnih sredstava]]*Ugovori_OPULJP3[[#This Row],[EU STOPA SUFINANCIRANJA %
EU CO-FINANCING RATE %]]</f>
        <v>2039139.3155</v>
      </c>
      <c r="P1287" s="60">
        <f>Ugovori_OPULJP3[[#This Row],[Bespovratna sredstva - EU dio - HRK]]/7.5345</f>
        <v>270640.2967018382</v>
      </c>
      <c r="Q1287" s="59">
        <f>Ugovori_OPULJP3[[#This Row],[Bespovratna sredstva - Ukupno (EU+Nac) HRK
= Ukupna ugovorena vrijednost bespovratnih sredstava]]*Ugovori_OPULJP3[[#This Row],[STOPA NACIONALNOG SUFINANCIRANJA %]]</f>
        <v>359848.11450000003</v>
      </c>
      <c r="R1287" s="60">
        <f>Ugovori_OPULJP3[[#This Row],[Bespovratna sredstva - Nacionalni dio - HRK]]/7.5345</f>
        <v>47760.052359147921</v>
      </c>
      <c r="S1287" s="59">
        <v>2398987.4300000002</v>
      </c>
      <c r="T1287" s="60">
        <f>Ugovori_OPULJP3[[#This Row],[Bespovratna sredstva - Ukupno (EU+Nac) HRK
= Ukupna ugovorena vrijednost bespovratnih sredstava]]/7.5345</f>
        <v>318400.34906098613</v>
      </c>
      <c r="U1287" s="59">
        <v>0</v>
      </c>
      <c r="V1287" s="60">
        <f>Ugovori_OPULJP3[[#This Row],[Javni doprinos korisnika - HRK]]/7.5345</f>
        <v>0</v>
      </c>
      <c r="W1287" s="59">
        <v>0</v>
      </c>
      <c r="X1287" s="60">
        <f>Ugovori_OPULJP3[[#This Row],[Privatni doprinos korisnika - HRK]]/7.5345</f>
        <v>0</v>
      </c>
      <c r="Y1287" s="61">
        <v>2398987.4300000002</v>
      </c>
      <c r="Z1287" s="62">
        <f>Ugovori_OPULJP3[[#This Row],[UKUPNI PRIHVATLJIVI IZDACI
TOTAL ELIGIBLE EXPENDITURE
= Bespovratna sredstva ukupno + doprinos korisnika
= Ukupni prihvatljivi troškovi
= Ukupna ugovorena vrijednost projekta HRK]]/7.5345</f>
        <v>318400.34906098613</v>
      </c>
      <c r="AA1287" s="66" t="s">
        <v>751</v>
      </c>
      <c r="AB1287" s="66" t="s">
        <v>752</v>
      </c>
      <c r="AC1287" s="65" t="s">
        <v>4930</v>
      </c>
      <c r="AD1287" s="72" t="s">
        <v>746</v>
      </c>
    </row>
    <row r="1288" spans="1:30" ht="51" customHeight="1" x14ac:dyDescent="0.2">
      <c r="A1288" s="70" t="s">
        <v>4931</v>
      </c>
      <c r="B1288" s="64" t="s">
        <v>742</v>
      </c>
      <c r="C1288" s="65" t="s">
        <v>743</v>
      </c>
      <c r="D1288" s="65" t="s">
        <v>4859</v>
      </c>
      <c r="E1288" s="66" t="s">
        <v>231</v>
      </c>
      <c r="F1288" s="71" t="s">
        <v>4932</v>
      </c>
      <c r="G1288" s="71" t="s">
        <v>4933</v>
      </c>
      <c r="H1288" s="68">
        <v>44455</v>
      </c>
      <c r="I1288" s="68">
        <v>45185</v>
      </c>
      <c r="J1288" s="57" t="str">
        <f>IF(Ugovori_OPULJP3[[#This Row],[DATUM ZAVRŠETKA OPERACIJE]]&gt;DATE(2024,12,31),"u provedbi","završen")</f>
        <v>završen</v>
      </c>
      <c r="K1288" s="76" t="s">
        <v>593</v>
      </c>
      <c r="L1288" s="76" t="s">
        <v>593</v>
      </c>
      <c r="M1288" s="58">
        <v>0.85</v>
      </c>
      <c r="N1288" s="58">
        <v>0.15</v>
      </c>
      <c r="O1288" s="59">
        <f>Ugovori_OPULJP3[[#This Row],[Bespovratna sredstva - Ukupno (EU+Nac) HRK
= Ukupna ugovorena vrijednost bespovratnih sredstava]]*Ugovori_OPULJP3[[#This Row],[EU STOPA SUFINANCIRANJA %
EU CO-FINANCING RATE %]]</f>
        <v>2854924.2655000002</v>
      </c>
      <c r="P1288" s="60">
        <f>Ugovori_OPULJP3[[#This Row],[Bespovratna sredstva - EU dio - HRK]]/7.5345</f>
        <v>378913.5663282235</v>
      </c>
      <c r="Q1288" s="59">
        <f>Ugovori_OPULJP3[[#This Row],[Bespovratna sredstva - Ukupno (EU+Nac) HRK
= Ukupna ugovorena vrijednost bespovratnih sredstava]]*Ugovori_OPULJP3[[#This Row],[STOPA NACIONALNOG SUFINANCIRANJA %]]</f>
        <v>503810.16450000001</v>
      </c>
      <c r="R1288" s="60">
        <f>Ugovori_OPULJP3[[#This Row],[Bespovratna sredstva - Nacionalni dio - HRK]]/7.5345</f>
        <v>66867.09994027474</v>
      </c>
      <c r="S1288" s="59">
        <v>3358734.43</v>
      </c>
      <c r="T1288" s="60">
        <f>Ugovori_OPULJP3[[#This Row],[Bespovratna sredstva - Ukupno (EU+Nac) HRK
= Ukupna ugovorena vrijednost bespovratnih sredstava]]/7.5345</f>
        <v>445780.66626849823</v>
      </c>
      <c r="U1288" s="59">
        <v>0</v>
      </c>
      <c r="V1288" s="60">
        <f>Ugovori_OPULJP3[[#This Row],[Javni doprinos korisnika - HRK]]/7.5345</f>
        <v>0</v>
      </c>
      <c r="W1288" s="59">
        <v>0</v>
      </c>
      <c r="X1288" s="60">
        <f>Ugovori_OPULJP3[[#This Row],[Privatni doprinos korisnika - HRK]]/7.5345</f>
        <v>0</v>
      </c>
      <c r="Y1288" s="61">
        <v>3358734.43</v>
      </c>
      <c r="Z1288" s="62">
        <f>Ugovori_OPULJP3[[#This Row],[UKUPNI PRIHVATLJIVI IZDACI
TOTAL ELIGIBLE EXPENDITURE
= Bespovratna sredstva ukupno + doprinos korisnika
= Ukupni prihvatljivi troškovi
= Ukupna ugovorena vrijednost projekta HRK]]/7.5345</f>
        <v>445780.66626849823</v>
      </c>
      <c r="AA1288" s="66" t="s">
        <v>751</v>
      </c>
      <c r="AB1288" s="66" t="s">
        <v>752</v>
      </c>
      <c r="AC1288" s="65" t="s">
        <v>4934</v>
      </c>
      <c r="AD1288" s="72" t="s">
        <v>746</v>
      </c>
    </row>
    <row r="1289" spans="1:30" ht="51" customHeight="1" x14ac:dyDescent="0.2">
      <c r="A1289" s="70" t="s">
        <v>4935</v>
      </c>
      <c r="B1289" s="64" t="s">
        <v>742</v>
      </c>
      <c r="C1289" s="65" t="s">
        <v>743</v>
      </c>
      <c r="D1289" s="65" t="s">
        <v>4859</v>
      </c>
      <c r="E1289" s="66" t="s">
        <v>231</v>
      </c>
      <c r="F1289" s="71" t="s">
        <v>4936</v>
      </c>
      <c r="G1289" s="71" t="s">
        <v>4937</v>
      </c>
      <c r="H1289" s="68">
        <v>44455</v>
      </c>
      <c r="I1289" s="68">
        <v>45185</v>
      </c>
      <c r="J1289" s="57" t="str">
        <f>IF(Ugovori_OPULJP3[[#This Row],[DATUM ZAVRŠETKA OPERACIJE]]&gt;DATE(2024,12,31),"u provedbi","završen")</f>
        <v>završen</v>
      </c>
      <c r="K1289" s="76" t="s">
        <v>210</v>
      </c>
      <c r="L1289" s="76" t="s">
        <v>210</v>
      </c>
      <c r="M1289" s="58">
        <v>0.85</v>
      </c>
      <c r="N1289" s="58">
        <v>0.15</v>
      </c>
      <c r="O1289" s="59">
        <f>Ugovori_OPULJP3[[#This Row],[Bespovratna sredstva - Ukupno (EU+Nac) HRK
= Ukupna ugovorena vrijednost bespovratnih sredstava]]*Ugovori_OPULJP3[[#This Row],[EU STOPA SUFINANCIRANJA %
EU CO-FINANCING RATE %]]</f>
        <v>3298440.1129999999</v>
      </c>
      <c r="P1289" s="60">
        <f>Ugovori_OPULJP3[[#This Row],[Bespovratna sredstva - EU dio - HRK]]/7.5345</f>
        <v>437778.23518481647</v>
      </c>
      <c r="Q1289" s="59">
        <f>Ugovori_OPULJP3[[#This Row],[Bespovratna sredstva - Ukupno (EU+Nac) HRK
= Ukupna ugovorena vrijednost bespovratnih sredstava]]*Ugovori_OPULJP3[[#This Row],[STOPA NACIONALNOG SUFINANCIRANJA %]]</f>
        <v>582077.6669999999</v>
      </c>
      <c r="R1289" s="60">
        <f>Ugovori_OPULJP3[[#This Row],[Bespovratna sredstva - Nacionalni dio - HRK]]/7.5345</f>
        <v>77254.982679673485</v>
      </c>
      <c r="S1289" s="59">
        <v>3880517.78</v>
      </c>
      <c r="T1289" s="60">
        <f>Ugovori_OPULJP3[[#This Row],[Bespovratna sredstva - Ukupno (EU+Nac) HRK
= Ukupna ugovorena vrijednost bespovratnih sredstava]]/7.5345</f>
        <v>515033.21786448994</v>
      </c>
      <c r="U1289" s="59">
        <v>0</v>
      </c>
      <c r="V1289" s="60">
        <f>Ugovori_OPULJP3[[#This Row],[Javni doprinos korisnika - HRK]]/7.5345</f>
        <v>0</v>
      </c>
      <c r="W1289" s="59">
        <v>0</v>
      </c>
      <c r="X1289" s="60">
        <f>Ugovori_OPULJP3[[#This Row],[Privatni doprinos korisnika - HRK]]/7.5345</f>
        <v>0</v>
      </c>
      <c r="Y1289" s="61">
        <v>3880517.78</v>
      </c>
      <c r="Z1289" s="62">
        <f>Ugovori_OPULJP3[[#This Row],[UKUPNI PRIHVATLJIVI IZDACI
TOTAL ELIGIBLE EXPENDITURE
= Bespovratna sredstva ukupno + doprinos korisnika
= Ukupni prihvatljivi troškovi
= Ukupna ugovorena vrijednost projekta HRK]]/7.5345</f>
        <v>515033.21786448994</v>
      </c>
      <c r="AA1289" s="66" t="s">
        <v>751</v>
      </c>
      <c r="AB1289" s="66" t="s">
        <v>752</v>
      </c>
      <c r="AC1289" s="65" t="s">
        <v>4938</v>
      </c>
      <c r="AD1289" s="72" t="s">
        <v>746</v>
      </c>
    </row>
    <row r="1290" spans="1:30" ht="38.25" customHeight="1" x14ac:dyDescent="0.2">
      <c r="A1290" s="70" t="s">
        <v>4939</v>
      </c>
      <c r="B1290" s="64" t="s">
        <v>742</v>
      </c>
      <c r="C1290" s="65" t="s">
        <v>743</v>
      </c>
      <c r="D1290" s="65" t="s">
        <v>4859</v>
      </c>
      <c r="E1290" s="66" t="s">
        <v>231</v>
      </c>
      <c r="F1290" s="71" t="s">
        <v>4940</v>
      </c>
      <c r="G1290" s="71" t="s">
        <v>4941</v>
      </c>
      <c r="H1290" s="68">
        <v>44455</v>
      </c>
      <c r="I1290" s="68">
        <v>45185</v>
      </c>
      <c r="J1290" s="57" t="str">
        <f>IF(Ugovori_OPULJP3[[#This Row],[DATUM ZAVRŠETKA OPERACIJE]]&gt;DATE(2024,12,31),"u provedbi","završen")</f>
        <v>završen</v>
      </c>
      <c r="K1290" s="76" t="s">
        <v>129</v>
      </c>
      <c r="L1290" s="76" t="s">
        <v>129</v>
      </c>
      <c r="M1290" s="58">
        <v>0.85</v>
      </c>
      <c r="N1290" s="58">
        <v>0.15</v>
      </c>
      <c r="O1290" s="59">
        <f>Ugovori_OPULJP3[[#This Row],[Bespovratna sredstva - Ukupno (EU+Nac) HRK
= Ukupna ugovorena vrijednost bespovratnih sredstava]]*Ugovori_OPULJP3[[#This Row],[EU STOPA SUFINANCIRANJA %
EU CO-FINANCING RATE %]]</f>
        <v>1753226.1669999999</v>
      </c>
      <c r="P1290" s="60">
        <f>Ugovori_OPULJP3[[#This Row],[Bespovratna sredstva - EU dio - HRK]]/7.5345</f>
        <v>232693.10067025016</v>
      </c>
      <c r="Q1290" s="59">
        <f>Ugovori_OPULJP3[[#This Row],[Bespovratna sredstva - Ukupno (EU+Nac) HRK
= Ukupna ugovorena vrijednost bespovratnih sredstava]]*Ugovori_OPULJP3[[#This Row],[STOPA NACIONALNOG SUFINANCIRANJA %]]</f>
        <v>309392.853</v>
      </c>
      <c r="R1290" s="60">
        <f>Ugovori_OPULJP3[[#This Row],[Bespovratna sredstva - Nacionalni dio - HRK]]/7.5345</f>
        <v>41063.488353573557</v>
      </c>
      <c r="S1290" s="59">
        <v>2062619.02</v>
      </c>
      <c r="T1290" s="60">
        <f>Ugovori_OPULJP3[[#This Row],[Bespovratna sredstva - Ukupno (EU+Nac) HRK
= Ukupna ugovorena vrijednost bespovratnih sredstava]]/7.5345</f>
        <v>273756.58902382373</v>
      </c>
      <c r="U1290" s="59">
        <v>0</v>
      </c>
      <c r="V1290" s="60">
        <f>Ugovori_OPULJP3[[#This Row],[Javni doprinos korisnika - HRK]]/7.5345</f>
        <v>0</v>
      </c>
      <c r="W1290" s="59">
        <v>0</v>
      </c>
      <c r="X1290" s="60">
        <f>Ugovori_OPULJP3[[#This Row],[Privatni doprinos korisnika - HRK]]/7.5345</f>
        <v>0</v>
      </c>
      <c r="Y1290" s="61">
        <v>2062619.02</v>
      </c>
      <c r="Z1290" s="62">
        <f>Ugovori_OPULJP3[[#This Row],[UKUPNI PRIHVATLJIVI IZDACI
TOTAL ELIGIBLE EXPENDITURE
= Bespovratna sredstva ukupno + doprinos korisnika
= Ukupni prihvatljivi troškovi
= Ukupna ugovorena vrijednost projekta HRK]]/7.5345</f>
        <v>273756.58902382373</v>
      </c>
      <c r="AA1290" s="66" t="s">
        <v>751</v>
      </c>
      <c r="AB1290" s="66" t="s">
        <v>752</v>
      </c>
      <c r="AC1290" s="65" t="s">
        <v>4942</v>
      </c>
      <c r="AD1290" s="72" t="s">
        <v>746</v>
      </c>
    </row>
    <row r="1291" spans="1:30" ht="51" customHeight="1" x14ac:dyDescent="0.2">
      <c r="A1291" s="75" t="s">
        <v>4943</v>
      </c>
      <c r="B1291" s="64" t="s">
        <v>742</v>
      </c>
      <c r="C1291" s="65" t="s">
        <v>743</v>
      </c>
      <c r="D1291" s="96" t="s">
        <v>4944</v>
      </c>
      <c r="E1291" s="66" t="s">
        <v>75</v>
      </c>
      <c r="F1291" s="71" t="s">
        <v>4945</v>
      </c>
      <c r="G1291" s="71" t="s">
        <v>3939</v>
      </c>
      <c r="H1291" s="68">
        <v>44923</v>
      </c>
      <c r="I1291" s="68">
        <v>45166</v>
      </c>
      <c r="J1291" s="57" t="str">
        <f>IF(Ugovori_OPULJP3[[#This Row],[DATUM ZAVRŠETKA OPERACIJE]]&gt;DATE(2024,12,31),"u provedbi","završen")</f>
        <v>završen</v>
      </c>
      <c r="K1291" s="67" t="s">
        <v>210</v>
      </c>
      <c r="L1291" s="67" t="s">
        <v>210</v>
      </c>
      <c r="M1291" s="58">
        <v>0.85</v>
      </c>
      <c r="N1291" s="58">
        <v>0.15</v>
      </c>
      <c r="O1291" s="59">
        <f>Ugovori_OPULJP3[[#This Row],[Bespovratna sredstva - Ukupno (EU+Nac) HRK
= Ukupna ugovorena vrijednost bespovratnih sredstava]]*Ugovori_OPULJP3[[#This Row],[EU STOPA SUFINANCIRANJA %
EU CO-FINANCING RATE %]]</f>
        <v>625260</v>
      </c>
      <c r="P1291" s="60">
        <f>Ugovori_OPULJP3[[#This Row],[Bespovratna sredstva - EU dio - HRK]]/7.5345</f>
        <v>82986.263189329082</v>
      </c>
      <c r="Q1291" s="59">
        <f>Ugovori_OPULJP3[[#This Row],[Bespovratna sredstva - Ukupno (EU+Nac) HRK
= Ukupna ugovorena vrijednost bespovratnih sredstava]]*Ugovori_OPULJP3[[#This Row],[STOPA NACIONALNOG SUFINANCIRANJA %]]</f>
        <v>110340</v>
      </c>
      <c r="R1291" s="60">
        <f>Ugovori_OPULJP3[[#This Row],[Bespovratna sredstva - Nacionalni dio - HRK]]/7.5345</f>
        <v>14644.634680469839</v>
      </c>
      <c r="S1291" s="59">
        <v>735600</v>
      </c>
      <c r="T1291" s="60">
        <f>Ugovori_OPULJP3[[#This Row],[Bespovratna sredstva - Ukupno (EU+Nac) HRK
= Ukupna ugovorena vrijednost bespovratnih sredstava]]/7.5345</f>
        <v>97630.897869798922</v>
      </c>
      <c r="U1291" s="59">
        <v>0</v>
      </c>
      <c r="V1291" s="60">
        <f>Ugovori_OPULJP3[[#This Row],[Javni doprinos korisnika - HRK]]/7.5345</f>
        <v>0</v>
      </c>
      <c r="W1291" s="59">
        <v>0</v>
      </c>
      <c r="X1291" s="60">
        <f>Ugovori_OPULJP3[[#This Row],[Privatni doprinos korisnika - HRK]]/7.5345</f>
        <v>0</v>
      </c>
      <c r="Y1291" s="61">
        <v>735600</v>
      </c>
      <c r="Z1291" s="62">
        <f>Ugovori_OPULJP3[[#This Row],[UKUPNI PRIHVATLJIVI IZDACI
TOTAL ELIGIBLE EXPENDITURE
= Bespovratna sredstva ukupno + doprinos korisnika
= Ukupni prihvatljivi troškovi
= Ukupna ugovorena vrijednost projekta HRK]]/7.5345</f>
        <v>97630.897869798922</v>
      </c>
      <c r="AA1291" s="66" t="s">
        <v>37</v>
      </c>
      <c r="AB1291" s="66" t="s">
        <v>34</v>
      </c>
      <c r="AC1291" s="65" t="s">
        <v>4946</v>
      </c>
      <c r="AD1291" s="72" t="s">
        <v>746</v>
      </c>
    </row>
    <row r="1292" spans="1:30" ht="38.25" customHeight="1" x14ac:dyDescent="0.2">
      <c r="A1292" s="70" t="s">
        <v>4947</v>
      </c>
      <c r="B1292" s="64" t="s">
        <v>742</v>
      </c>
      <c r="C1292" s="65" t="s">
        <v>743</v>
      </c>
      <c r="D1292" s="96" t="s">
        <v>4944</v>
      </c>
      <c r="E1292" s="66" t="s">
        <v>75</v>
      </c>
      <c r="F1292" s="71" t="s">
        <v>4948</v>
      </c>
      <c r="G1292" s="71" t="s">
        <v>2225</v>
      </c>
      <c r="H1292" s="68">
        <v>44917</v>
      </c>
      <c r="I1292" s="68">
        <v>45160</v>
      </c>
      <c r="J1292" s="57" t="str">
        <f>IF(Ugovori_OPULJP3[[#This Row],[DATUM ZAVRŠETKA OPERACIJE]]&gt;DATE(2024,12,31),"u provedbi","završen")</f>
        <v>završen</v>
      </c>
      <c r="K1292" s="55" t="s">
        <v>93</v>
      </c>
      <c r="L1292" s="55" t="s">
        <v>93</v>
      </c>
      <c r="M1292" s="58">
        <v>0.85</v>
      </c>
      <c r="N1292" s="58">
        <v>0.15</v>
      </c>
      <c r="O1292" s="59">
        <f>Ugovori_OPULJP3[[#This Row],[Bespovratna sredstva - Ukupno (EU+Nac) HRK
= Ukupna ugovorena vrijednost bespovratnih sredstava]]*Ugovori_OPULJP3[[#This Row],[EU STOPA SUFINANCIRANJA %
EU CO-FINANCING RATE %]]</f>
        <v>1260720</v>
      </c>
      <c r="P1292" s="60">
        <f>Ugovori_OPULJP3[[#This Row],[Bespovratna sredstva - EU dio - HRK]]/7.5345</f>
        <v>167326.29902448735</v>
      </c>
      <c r="Q1292" s="59">
        <f>Ugovori_OPULJP3[[#This Row],[Bespovratna sredstva - Ukupno (EU+Nac) HRK
= Ukupna ugovorena vrijednost bespovratnih sredstava]]*Ugovori_OPULJP3[[#This Row],[STOPA NACIONALNOG SUFINANCIRANJA %]]</f>
        <v>222480</v>
      </c>
      <c r="R1292" s="60">
        <f>Ugovori_OPULJP3[[#This Row],[Bespovratna sredstva - Nacionalni dio - HRK]]/7.5345</f>
        <v>29528.170416086003</v>
      </c>
      <c r="S1292" s="59">
        <v>1483200</v>
      </c>
      <c r="T1292" s="60">
        <f>Ugovori_OPULJP3[[#This Row],[Bespovratna sredstva - Ukupno (EU+Nac) HRK
= Ukupna ugovorena vrijednost bespovratnih sredstava]]/7.5345</f>
        <v>196854.46944057336</v>
      </c>
      <c r="U1292" s="59">
        <v>0</v>
      </c>
      <c r="V1292" s="60">
        <f>Ugovori_OPULJP3[[#This Row],[Javni doprinos korisnika - HRK]]/7.5345</f>
        <v>0</v>
      </c>
      <c r="W1292" s="59">
        <v>0</v>
      </c>
      <c r="X1292" s="60">
        <f>Ugovori_OPULJP3[[#This Row],[Privatni doprinos korisnika - HRK]]/7.5345</f>
        <v>0</v>
      </c>
      <c r="Y1292" s="61">
        <v>1483200</v>
      </c>
      <c r="Z1292" s="62">
        <f>Ugovori_OPULJP3[[#This Row],[UKUPNI PRIHVATLJIVI IZDACI
TOTAL ELIGIBLE EXPENDITURE
= Bespovratna sredstva ukupno + doprinos korisnika
= Ukupni prihvatljivi troškovi
= Ukupna ugovorena vrijednost projekta HRK]]/7.5345</f>
        <v>196854.46944057336</v>
      </c>
      <c r="AA1292" s="66" t="s">
        <v>37</v>
      </c>
      <c r="AB1292" s="66" t="s">
        <v>34</v>
      </c>
      <c r="AC1292" s="65" t="s">
        <v>4949</v>
      </c>
      <c r="AD1292" s="72" t="s">
        <v>746</v>
      </c>
    </row>
    <row r="1293" spans="1:30" ht="63.75" customHeight="1" x14ac:dyDescent="0.2">
      <c r="A1293" s="70" t="s">
        <v>4950</v>
      </c>
      <c r="B1293" s="64" t="s">
        <v>742</v>
      </c>
      <c r="C1293" s="65" t="s">
        <v>743</v>
      </c>
      <c r="D1293" s="96" t="s">
        <v>4944</v>
      </c>
      <c r="E1293" s="66" t="s">
        <v>75</v>
      </c>
      <c r="F1293" s="71" t="s">
        <v>4951</v>
      </c>
      <c r="G1293" s="71" t="s">
        <v>2149</v>
      </c>
      <c r="H1293" s="68">
        <v>44902</v>
      </c>
      <c r="I1293" s="68">
        <v>45145</v>
      </c>
      <c r="J1293" s="57" t="str">
        <f>IF(Ugovori_OPULJP3[[#This Row],[DATUM ZAVRŠETKA OPERACIJE]]&gt;DATE(2024,12,31),"u provedbi","završen")</f>
        <v>završen</v>
      </c>
      <c r="K1293" s="55" t="s">
        <v>78</v>
      </c>
      <c r="L1293" s="55" t="s">
        <v>78</v>
      </c>
      <c r="M1293" s="58">
        <v>0.85</v>
      </c>
      <c r="N1293" s="58">
        <v>0.15</v>
      </c>
      <c r="O1293" s="59">
        <f>Ugovori_OPULJP3[[#This Row],[Bespovratna sredstva - Ukupno (EU+Nac) HRK
= Ukupna ugovorena vrijednost bespovratnih sredstava]]*Ugovori_OPULJP3[[#This Row],[EU STOPA SUFINANCIRANJA %
EU CO-FINANCING RATE %]]</f>
        <v>420183.424</v>
      </c>
      <c r="P1293" s="60">
        <f>Ugovori_OPULJP3[[#This Row],[Bespovratna sredstva - EU dio - HRK]]/7.5345</f>
        <v>55767.924082553582</v>
      </c>
      <c r="Q1293" s="59">
        <f>Ugovori_OPULJP3[[#This Row],[Bespovratna sredstva - Ukupno (EU+Nac) HRK
= Ukupna ugovorena vrijednost bespovratnih sredstava]]*Ugovori_OPULJP3[[#This Row],[STOPA NACIONALNOG SUFINANCIRANJA %]]</f>
        <v>74150.016000000003</v>
      </c>
      <c r="R1293" s="60">
        <f>Ugovori_OPULJP3[[#This Row],[Bespovratna sredstva - Nacionalni dio - HRK]]/7.5345</f>
        <v>9841.3983675094569</v>
      </c>
      <c r="S1293" s="59">
        <v>494333.44</v>
      </c>
      <c r="T1293" s="60">
        <f>Ugovori_OPULJP3[[#This Row],[Bespovratna sredstva - Ukupno (EU+Nac) HRK
= Ukupna ugovorena vrijednost bespovratnih sredstava]]/7.5345</f>
        <v>65609.322450063046</v>
      </c>
      <c r="U1293" s="59">
        <v>0</v>
      </c>
      <c r="V1293" s="60">
        <f>Ugovori_OPULJP3[[#This Row],[Javni doprinos korisnika - HRK]]/7.5345</f>
        <v>0</v>
      </c>
      <c r="W1293" s="59">
        <v>0</v>
      </c>
      <c r="X1293" s="60">
        <f>Ugovori_OPULJP3[[#This Row],[Privatni doprinos korisnika - HRK]]/7.5345</f>
        <v>0</v>
      </c>
      <c r="Y1293" s="61">
        <v>494333.44</v>
      </c>
      <c r="Z1293" s="62">
        <f>Ugovori_OPULJP3[[#This Row],[UKUPNI PRIHVATLJIVI IZDACI
TOTAL ELIGIBLE EXPENDITURE
= Bespovratna sredstva ukupno + doprinos korisnika
= Ukupni prihvatljivi troškovi
= Ukupna ugovorena vrijednost projekta HRK]]/7.5345</f>
        <v>65609.322450063046</v>
      </c>
      <c r="AA1293" s="66" t="s">
        <v>37</v>
      </c>
      <c r="AB1293" s="66" t="s">
        <v>34</v>
      </c>
      <c r="AC1293" s="65" t="s">
        <v>4952</v>
      </c>
      <c r="AD1293" s="72" t="s">
        <v>746</v>
      </c>
    </row>
    <row r="1294" spans="1:30" ht="38.25" customHeight="1" x14ac:dyDescent="0.2">
      <c r="A1294" s="70" t="s">
        <v>4953</v>
      </c>
      <c r="B1294" s="64" t="s">
        <v>742</v>
      </c>
      <c r="C1294" s="65" t="s">
        <v>743</v>
      </c>
      <c r="D1294" s="96" t="s">
        <v>4944</v>
      </c>
      <c r="E1294" s="66" t="s">
        <v>75</v>
      </c>
      <c r="F1294" s="71" t="s">
        <v>4954</v>
      </c>
      <c r="G1294" s="54" t="s">
        <v>1418</v>
      </c>
      <c r="H1294" s="68">
        <v>44910</v>
      </c>
      <c r="I1294" s="68">
        <v>45153</v>
      </c>
      <c r="J1294" s="57" t="str">
        <f>IF(Ugovori_OPULJP3[[#This Row],[DATUM ZAVRŠETKA OPERACIJE]]&gt;DATE(2024,12,31),"u provedbi","završen")</f>
        <v>završen</v>
      </c>
      <c r="K1294" s="55" t="s">
        <v>593</v>
      </c>
      <c r="L1294" s="55" t="s">
        <v>593</v>
      </c>
      <c r="M1294" s="58">
        <v>0.85</v>
      </c>
      <c r="N1294" s="58">
        <v>0.15</v>
      </c>
      <c r="O1294" s="59">
        <f>Ugovori_OPULJP3[[#This Row],[Bespovratna sredstva - Ukupno (EU+Nac) HRK
= Ukupna ugovorena vrijednost bespovratnih sredstava]]*Ugovori_OPULJP3[[#This Row],[EU STOPA SUFINANCIRANJA %
EU CO-FINANCING RATE %]]</f>
        <v>414800</v>
      </c>
      <c r="P1294" s="60">
        <f>Ugovori_OPULJP3[[#This Row],[Bespovratna sredstva - EU dio - HRK]]/7.5345</f>
        <v>55053.420930386885</v>
      </c>
      <c r="Q1294" s="59">
        <f>Ugovori_OPULJP3[[#This Row],[Bespovratna sredstva - Ukupno (EU+Nac) HRK
= Ukupna ugovorena vrijednost bespovratnih sredstava]]*Ugovori_OPULJP3[[#This Row],[STOPA NACIONALNOG SUFINANCIRANJA %]]</f>
        <v>73200</v>
      </c>
      <c r="R1294" s="60">
        <f>Ugovori_OPULJP3[[#This Row],[Bespovratna sredstva - Nacionalni dio - HRK]]/7.5345</f>
        <v>9715.3095759506268</v>
      </c>
      <c r="S1294" s="59">
        <v>488000</v>
      </c>
      <c r="T1294" s="60">
        <f>Ugovori_OPULJP3[[#This Row],[Bespovratna sredstva - Ukupno (EU+Nac) HRK
= Ukupna ugovorena vrijednost bespovratnih sredstava]]/7.5345</f>
        <v>64768.73050633751</v>
      </c>
      <c r="U1294" s="59">
        <v>0</v>
      </c>
      <c r="V1294" s="60">
        <f>Ugovori_OPULJP3[[#This Row],[Javni doprinos korisnika - HRK]]/7.5345</f>
        <v>0</v>
      </c>
      <c r="W1294" s="59">
        <v>0</v>
      </c>
      <c r="X1294" s="60">
        <f>Ugovori_OPULJP3[[#This Row],[Privatni doprinos korisnika - HRK]]/7.5345</f>
        <v>0</v>
      </c>
      <c r="Y1294" s="61">
        <v>488000</v>
      </c>
      <c r="Z1294" s="62">
        <f>Ugovori_OPULJP3[[#This Row],[UKUPNI PRIHVATLJIVI IZDACI
TOTAL ELIGIBLE EXPENDITURE
= Bespovratna sredstva ukupno + doprinos korisnika
= Ukupni prihvatljivi troškovi
= Ukupna ugovorena vrijednost projekta HRK]]/7.5345</f>
        <v>64768.73050633751</v>
      </c>
      <c r="AA1294" s="66" t="s">
        <v>37</v>
      </c>
      <c r="AB1294" s="66" t="s">
        <v>34</v>
      </c>
      <c r="AC1294" s="65" t="s">
        <v>4955</v>
      </c>
      <c r="AD1294" s="72" t="s">
        <v>746</v>
      </c>
    </row>
    <row r="1295" spans="1:30" ht="38.25" customHeight="1" x14ac:dyDescent="0.2">
      <c r="A1295" s="70" t="s">
        <v>4956</v>
      </c>
      <c r="B1295" s="64" t="s">
        <v>742</v>
      </c>
      <c r="C1295" s="65" t="s">
        <v>743</v>
      </c>
      <c r="D1295" s="96" t="s">
        <v>4944</v>
      </c>
      <c r="E1295" s="66" t="s">
        <v>75</v>
      </c>
      <c r="F1295" s="71" t="s">
        <v>4957</v>
      </c>
      <c r="G1295" s="71" t="s">
        <v>1134</v>
      </c>
      <c r="H1295" s="68">
        <v>44923</v>
      </c>
      <c r="I1295" s="68">
        <v>45166</v>
      </c>
      <c r="J1295" s="57" t="str">
        <f>IF(Ugovori_OPULJP3[[#This Row],[DATUM ZAVRŠETKA OPERACIJE]]&gt;DATE(2024,12,31),"u provedbi","završen")</f>
        <v>završen</v>
      </c>
      <c r="K1295" s="67" t="s">
        <v>210</v>
      </c>
      <c r="L1295" s="76" t="s">
        <v>210</v>
      </c>
      <c r="M1295" s="58">
        <v>0.85</v>
      </c>
      <c r="N1295" s="58">
        <v>0.15</v>
      </c>
      <c r="O1295" s="59">
        <f>Ugovori_OPULJP3[[#This Row],[Bespovratna sredstva - Ukupno (EU+Nac) HRK
= Ukupna ugovorena vrijednost bespovratnih sredstava]]*Ugovori_OPULJP3[[#This Row],[EU STOPA SUFINANCIRANJA %
EU CO-FINANCING RATE %]]</f>
        <v>840905</v>
      </c>
      <c r="P1295" s="60">
        <f>Ugovori_OPULJP3[[#This Row],[Bespovratna sredstva - EU dio - HRK]]/7.5345</f>
        <v>111607.27320990112</v>
      </c>
      <c r="Q1295" s="59">
        <f>Ugovori_OPULJP3[[#This Row],[Bespovratna sredstva - Ukupno (EU+Nac) HRK
= Ukupna ugovorena vrijednost bespovratnih sredstava]]*Ugovori_OPULJP3[[#This Row],[STOPA NACIONALNOG SUFINANCIRANJA %]]</f>
        <v>148395</v>
      </c>
      <c r="R1295" s="60">
        <f>Ugovori_OPULJP3[[#This Row],[Bespovratna sredstva - Nacionalni dio - HRK]]/7.5345</f>
        <v>19695.401154688432</v>
      </c>
      <c r="S1295" s="59">
        <v>989300</v>
      </c>
      <c r="T1295" s="60">
        <f>Ugovori_OPULJP3[[#This Row],[Bespovratna sredstva - Ukupno (EU+Nac) HRK
= Ukupna ugovorena vrijednost bespovratnih sredstava]]/7.5345</f>
        <v>131302.67436458953</v>
      </c>
      <c r="U1295" s="59">
        <v>0</v>
      </c>
      <c r="V1295" s="60">
        <f>Ugovori_OPULJP3[[#This Row],[Javni doprinos korisnika - HRK]]/7.5345</f>
        <v>0</v>
      </c>
      <c r="W1295" s="59">
        <v>0</v>
      </c>
      <c r="X1295" s="60">
        <f>Ugovori_OPULJP3[[#This Row],[Privatni doprinos korisnika - HRK]]/7.5345</f>
        <v>0</v>
      </c>
      <c r="Y1295" s="61">
        <v>989300</v>
      </c>
      <c r="Z1295" s="62">
        <f>Ugovori_OPULJP3[[#This Row],[UKUPNI PRIHVATLJIVI IZDACI
TOTAL ELIGIBLE EXPENDITURE
= Bespovratna sredstva ukupno + doprinos korisnika
= Ukupni prihvatljivi troškovi
= Ukupna ugovorena vrijednost projekta HRK]]/7.5345</f>
        <v>131302.67436458953</v>
      </c>
      <c r="AA1295" s="66" t="s">
        <v>37</v>
      </c>
      <c r="AB1295" s="66" t="s">
        <v>34</v>
      </c>
      <c r="AC1295" s="65" t="s">
        <v>1135</v>
      </c>
      <c r="AD1295" s="72" t="s">
        <v>746</v>
      </c>
    </row>
    <row r="1296" spans="1:30" ht="51" customHeight="1" x14ac:dyDescent="0.2">
      <c r="A1296" s="70" t="s">
        <v>4958</v>
      </c>
      <c r="B1296" s="64" t="s">
        <v>742</v>
      </c>
      <c r="C1296" s="65" t="s">
        <v>743</v>
      </c>
      <c r="D1296" s="96" t="s">
        <v>4944</v>
      </c>
      <c r="E1296" s="66" t="s">
        <v>75</v>
      </c>
      <c r="F1296" s="71" t="s">
        <v>4959</v>
      </c>
      <c r="G1296" s="71" t="s">
        <v>2028</v>
      </c>
      <c r="H1296" s="68">
        <v>44783</v>
      </c>
      <c r="I1296" s="68">
        <v>45026</v>
      </c>
      <c r="J1296" s="57" t="str">
        <f>IF(Ugovori_OPULJP3[[#This Row],[DATUM ZAVRŠETKA OPERACIJE]]&gt;DATE(2024,12,31),"u provedbi","završen")</f>
        <v>završen</v>
      </c>
      <c r="K1296" s="55" t="s">
        <v>154</v>
      </c>
      <c r="L1296" s="55" t="s">
        <v>154</v>
      </c>
      <c r="M1296" s="58">
        <v>0.85</v>
      </c>
      <c r="N1296" s="58">
        <v>0.15</v>
      </c>
      <c r="O1296" s="59">
        <f>Ugovori_OPULJP3[[#This Row],[Bespovratna sredstva - Ukupno (EU+Nac) HRK
= Ukupna ugovorena vrijednost bespovratnih sredstava]]*Ugovori_OPULJP3[[#This Row],[EU STOPA SUFINANCIRANJA %
EU CO-FINANCING RATE %]]</f>
        <v>837802.5</v>
      </c>
      <c r="P1296" s="60">
        <f>Ugovori_OPULJP3[[#This Row],[Bespovratna sredstva - EU dio - HRK]]/7.5345</f>
        <v>111195.50069679474</v>
      </c>
      <c r="Q1296" s="59">
        <f>Ugovori_OPULJP3[[#This Row],[Bespovratna sredstva - Ukupno (EU+Nac) HRK
= Ukupna ugovorena vrijednost bespovratnih sredstava]]*Ugovori_OPULJP3[[#This Row],[STOPA NACIONALNOG SUFINANCIRANJA %]]</f>
        <v>147847.5</v>
      </c>
      <c r="R1296" s="60">
        <f>Ugovori_OPULJP3[[#This Row],[Bespovratna sredstva - Nacionalni dio - HRK]]/7.5345</f>
        <v>19622.735417081425</v>
      </c>
      <c r="S1296" s="59">
        <v>985650</v>
      </c>
      <c r="T1296" s="60">
        <f>Ugovori_OPULJP3[[#This Row],[Bespovratna sredstva - Ukupno (EU+Nac) HRK
= Ukupna ugovorena vrijednost bespovratnih sredstava]]/7.5345</f>
        <v>130818.23611387616</v>
      </c>
      <c r="U1296" s="59">
        <v>0</v>
      </c>
      <c r="V1296" s="60">
        <f>Ugovori_OPULJP3[[#This Row],[Javni doprinos korisnika - HRK]]/7.5345</f>
        <v>0</v>
      </c>
      <c r="W1296" s="59">
        <v>0</v>
      </c>
      <c r="X1296" s="60">
        <f>Ugovori_OPULJP3[[#This Row],[Privatni doprinos korisnika - HRK]]/7.5345</f>
        <v>0</v>
      </c>
      <c r="Y1296" s="61">
        <v>985650</v>
      </c>
      <c r="Z1296" s="62">
        <f>Ugovori_OPULJP3[[#This Row],[UKUPNI PRIHVATLJIVI IZDACI
TOTAL ELIGIBLE EXPENDITURE
= Bespovratna sredstva ukupno + doprinos korisnika
= Ukupni prihvatljivi troškovi
= Ukupna ugovorena vrijednost projekta HRK]]/7.5345</f>
        <v>130818.23611387616</v>
      </c>
      <c r="AA1296" s="66" t="s">
        <v>37</v>
      </c>
      <c r="AB1296" s="66" t="s">
        <v>34</v>
      </c>
      <c r="AC1296" s="65" t="s">
        <v>4960</v>
      </c>
      <c r="AD1296" s="72" t="s">
        <v>746</v>
      </c>
    </row>
    <row r="1297" spans="1:30" ht="51" customHeight="1" x14ac:dyDescent="0.2">
      <c r="A1297" s="70" t="s">
        <v>4961</v>
      </c>
      <c r="B1297" s="64" t="s">
        <v>742</v>
      </c>
      <c r="C1297" s="65" t="s">
        <v>743</v>
      </c>
      <c r="D1297" s="96" t="s">
        <v>4944</v>
      </c>
      <c r="E1297" s="66" t="s">
        <v>75</v>
      </c>
      <c r="F1297" s="71" t="s">
        <v>3677</v>
      </c>
      <c r="G1297" s="54" t="s">
        <v>3735</v>
      </c>
      <c r="H1297" s="68">
        <v>44818</v>
      </c>
      <c r="I1297" s="68">
        <v>45060</v>
      </c>
      <c r="J1297" s="57" t="str">
        <f>IF(Ugovori_OPULJP3[[#This Row],[DATUM ZAVRŠETKA OPERACIJE]]&gt;DATE(2024,12,31),"u provedbi","završen")</f>
        <v>završen</v>
      </c>
      <c r="K1297" s="55" t="s">
        <v>154</v>
      </c>
      <c r="L1297" s="55" t="s">
        <v>154</v>
      </c>
      <c r="M1297" s="58">
        <v>0.85</v>
      </c>
      <c r="N1297" s="58">
        <v>0.15</v>
      </c>
      <c r="O1297" s="59">
        <f>Ugovori_OPULJP3[[#This Row],[Bespovratna sredstva - Ukupno (EU+Nac) HRK
= Ukupna ugovorena vrijednost bespovratnih sredstava]]*Ugovori_OPULJP3[[#This Row],[EU STOPA SUFINANCIRANJA %
EU CO-FINANCING RATE %]]</f>
        <v>504288</v>
      </c>
      <c r="P1297" s="60">
        <f>Ugovori_OPULJP3[[#This Row],[Bespovratna sredstva - EU dio - HRK]]/7.5345</f>
        <v>66930.519609794937</v>
      </c>
      <c r="Q1297" s="59">
        <f>Ugovori_OPULJP3[[#This Row],[Bespovratna sredstva - Ukupno (EU+Nac) HRK
= Ukupna ugovorena vrijednost bespovratnih sredstava]]*Ugovori_OPULJP3[[#This Row],[STOPA NACIONALNOG SUFINANCIRANJA %]]</f>
        <v>88992</v>
      </c>
      <c r="R1297" s="60">
        <f>Ugovori_OPULJP3[[#This Row],[Bespovratna sredstva - Nacionalni dio - HRK]]/7.5345</f>
        <v>11811.268166434402</v>
      </c>
      <c r="S1297" s="59">
        <v>593280</v>
      </c>
      <c r="T1297" s="60">
        <f>Ugovori_OPULJP3[[#This Row],[Bespovratna sredstva - Ukupno (EU+Nac) HRK
= Ukupna ugovorena vrijednost bespovratnih sredstava]]/7.5345</f>
        <v>78741.787776229336</v>
      </c>
      <c r="U1297" s="59">
        <v>0</v>
      </c>
      <c r="V1297" s="60">
        <f>Ugovori_OPULJP3[[#This Row],[Javni doprinos korisnika - HRK]]/7.5345</f>
        <v>0</v>
      </c>
      <c r="W1297" s="59">
        <v>0</v>
      </c>
      <c r="X1297" s="60">
        <f>Ugovori_OPULJP3[[#This Row],[Privatni doprinos korisnika - HRK]]/7.5345</f>
        <v>0</v>
      </c>
      <c r="Y1297" s="61">
        <v>593280</v>
      </c>
      <c r="Z1297" s="62">
        <f>Ugovori_OPULJP3[[#This Row],[UKUPNI PRIHVATLJIVI IZDACI
TOTAL ELIGIBLE EXPENDITURE
= Bespovratna sredstva ukupno + doprinos korisnika
= Ukupni prihvatljivi troškovi
= Ukupna ugovorena vrijednost projekta HRK]]/7.5345</f>
        <v>78741.787776229336</v>
      </c>
      <c r="AA1297" s="66" t="s">
        <v>37</v>
      </c>
      <c r="AB1297" s="66" t="s">
        <v>34</v>
      </c>
      <c r="AC1297" s="65" t="s">
        <v>4962</v>
      </c>
      <c r="AD1297" s="72" t="s">
        <v>746</v>
      </c>
    </row>
    <row r="1298" spans="1:30" ht="51" customHeight="1" x14ac:dyDescent="0.2">
      <c r="A1298" s="70" t="s">
        <v>4963</v>
      </c>
      <c r="B1298" s="64" t="s">
        <v>742</v>
      </c>
      <c r="C1298" s="65" t="s">
        <v>743</v>
      </c>
      <c r="D1298" s="96" t="s">
        <v>4944</v>
      </c>
      <c r="E1298" s="66" t="s">
        <v>75</v>
      </c>
      <c r="F1298" s="71" t="s">
        <v>4964</v>
      </c>
      <c r="G1298" s="71" t="s">
        <v>3909</v>
      </c>
      <c r="H1298" s="68">
        <v>44908</v>
      </c>
      <c r="I1298" s="68">
        <v>45151</v>
      </c>
      <c r="J1298" s="57" t="str">
        <f>IF(Ugovori_OPULJP3[[#This Row],[DATUM ZAVRŠETKA OPERACIJE]]&gt;DATE(2024,12,31),"u provedbi","završen")</f>
        <v>završen</v>
      </c>
      <c r="K1298" s="55" t="s">
        <v>270</v>
      </c>
      <c r="L1298" s="55" t="s">
        <v>270</v>
      </c>
      <c r="M1298" s="58">
        <v>0.85</v>
      </c>
      <c r="N1298" s="58">
        <v>0.15</v>
      </c>
      <c r="O1298" s="59">
        <f>Ugovori_OPULJP3[[#This Row],[Bespovratna sredstva - Ukupno (EU+Nac) HRK
= Ukupna ugovorena vrijednost bespovratnih sredstava]]*Ugovori_OPULJP3[[#This Row],[EU STOPA SUFINANCIRANJA %
EU CO-FINANCING RATE %]]</f>
        <v>1258637.5</v>
      </c>
      <c r="P1298" s="60">
        <f>Ugovori_OPULJP3[[#This Row],[Bespovratna sredstva - EU dio - HRK]]/7.5345</f>
        <v>167049.9037759639</v>
      </c>
      <c r="Q1298" s="59">
        <f>Ugovori_OPULJP3[[#This Row],[Bespovratna sredstva - Ukupno (EU+Nac) HRK
= Ukupna ugovorena vrijednost bespovratnih sredstava]]*Ugovori_OPULJP3[[#This Row],[STOPA NACIONALNOG SUFINANCIRANJA %]]</f>
        <v>222112.5</v>
      </c>
      <c r="R1298" s="60">
        <f>Ugovori_OPULJP3[[#This Row],[Bespovratna sredstva - Nacionalni dio - HRK]]/7.5345</f>
        <v>29479.394783993626</v>
      </c>
      <c r="S1298" s="59">
        <v>1480750</v>
      </c>
      <c r="T1298" s="60">
        <f>Ugovori_OPULJP3[[#This Row],[Bespovratna sredstva - Ukupno (EU+Nac) HRK
= Ukupna ugovorena vrijednost bespovratnih sredstava]]/7.5345</f>
        <v>196529.2985599575</v>
      </c>
      <c r="U1298" s="59">
        <v>0</v>
      </c>
      <c r="V1298" s="60">
        <f>Ugovori_OPULJP3[[#This Row],[Javni doprinos korisnika - HRK]]/7.5345</f>
        <v>0</v>
      </c>
      <c r="W1298" s="59">
        <v>0</v>
      </c>
      <c r="X1298" s="60">
        <f>Ugovori_OPULJP3[[#This Row],[Privatni doprinos korisnika - HRK]]/7.5345</f>
        <v>0</v>
      </c>
      <c r="Y1298" s="61">
        <v>1480750</v>
      </c>
      <c r="Z1298" s="62">
        <f>Ugovori_OPULJP3[[#This Row],[UKUPNI PRIHVATLJIVI IZDACI
TOTAL ELIGIBLE EXPENDITURE
= Bespovratna sredstva ukupno + doprinos korisnika
= Ukupni prihvatljivi troškovi
= Ukupna ugovorena vrijednost projekta HRK]]/7.5345</f>
        <v>196529.2985599575</v>
      </c>
      <c r="AA1298" s="66" t="s">
        <v>37</v>
      </c>
      <c r="AB1298" s="66" t="s">
        <v>34</v>
      </c>
      <c r="AC1298" s="65" t="s">
        <v>4965</v>
      </c>
      <c r="AD1298" s="72" t="s">
        <v>746</v>
      </c>
    </row>
    <row r="1299" spans="1:30" ht="51" customHeight="1" x14ac:dyDescent="0.2">
      <c r="A1299" s="70" t="s">
        <v>4966</v>
      </c>
      <c r="B1299" s="64" t="s">
        <v>742</v>
      </c>
      <c r="C1299" s="65" t="s">
        <v>743</v>
      </c>
      <c r="D1299" s="96" t="s">
        <v>4944</v>
      </c>
      <c r="E1299" s="66" t="s">
        <v>75</v>
      </c>
      <c r="F1299" s="71" t="s">
        <v>4967</v>
      </c>
      <c r="G1299" s="71" t="s">
        <v>3257</v>
      </c>
      <c r="H1299" s="68">
        <v>44771</v>
      </c>
      <c r="I1299" s="68">
        <v>45014</v>
      </c>
      <c r="J1299" s="57" t="str">
        <f>IF(Ugovori_OPULJP3[[#This Row],[DATUM ZAVRŠETKA OPERACIJE]]&gt;DATE(2024,12,31),"u provedbi","završen")</f>
        <v>završen</v>
      </c>
      <c r="K1299" s="67" t="s">
        <v>593</v>
      </c>
      <c r="L1299" s="67" t="s">
        <v>593</v>
      </c>
      <c r="M1299" s="58">
        <v>0.85</v>
      </c>
      <c r="N1299" s="58">
        <v>0.15</v>
      </c>
      <c r="O1299" s="59">
        <f>Ugovori_OPULJP3[[#This Row],[Bespovratna sredstva - Ukupno (EU+Nac) HRK
= Ukupna ugovorena vrijednost bespovratnih sredstava]]*Ugovori_OPULJP3[[#This Row],[EU STOPA SUFINANCIRANJA %
EU CO-FINANCING RATE %]]</f>
        <v>672775</v>
      </c>
      <c r="P1299" s="60">
        <f>Ugovori_OPULJP3[[#This Row],[Bespovratna sredstva - EU dio - HRK]]/7.5345</f>
        <v>89292.587431150037</v>
      </c>
      <c r="Q1299" s="59">
        <f>Ugovori_OPULJP3[[#This Row],[Bespovratna sredstva - Ukupno (EU+Nac) HRK
= Ukupna ugovorena vrijednost bespovratnih sredstava]]*Ugovori_OPULJP3[[#This Row],[STOPA NACIONALNOG SUFINANCIRANJA %]]</f>
        <v>118725</v>
      </c>
      <c r="R1299" s="60">
        <f>Ugovori_OPULJP3[[#This Row],[Bespovratna sredstva - Nacionalni dio - HRK]]/7.5345</f>
        <v>15757.515429026478</v>
      </c>
      <c r="S1299" s="59">
        <v>791500</v>
      </c>
      <c r="T1299" s="60">
        <f>Ugovori_OPULJP3[[#This Row],[Bespovratna sredstva - Ukupno (EU+Nac) HRK
= Ukupna ugovorena vrijednost bespovratnih sredstava]]/7.5345</f>
        <v>105050.10286017651</v>
      </c>
      <c r="U1299" s="59">
        <v>0</v>
      </c>
      <c r="V1299" s="60">
        <f>Ugovori_OPULJP3[[#This Row],[Javni doprinos korisnika - HRK]]/7.5345</f>
        <v>0</v>
      </c>
      <c r="W1299" s="59">
        <v>0</v>
      </c>
      <c r="X1299" s="60">
        <f>Ugovori_OPULJP3[[#This Row],[Privatni doprinos korisnika - HRK]]/7.5345</f>
        <v>0</v>
      </c>
      <c r="Y1299" s="61">
        <v>791500</v>
      </c>
      <c r="Z1299" s="62">
        <f>Ugovori_OPULJP3[[#This Row],[UKUPNI PRIHVATLJIVI IZDACI
TOTAL ELIGIBLE EXPENDITURE
= Bespovratna sredstva ukupno + doprinos korisnika
= Ukupni prihvatljivi troškovi
= Ukupna ugovorena vrijednost projekta HRK]]/7.5345</f>
        <v>105050.10286017651</v>
      </c>
      <c r="AA1299" s="66" t="s">
        <v>37</v>
      </c>
      <c r="AB1299" s="66" t="s">
        <v>34</v>
      </c>
      <c r="AC1299" s="65" t="s">
        <v>4968</v>
      </c>
      <c r="AD1299" s="72" t="s">
        <v>746</v>
      </c>
    </row>
    <row r="1300" spans="1:30" ht="51" customHeight="1" x14ac:dyDescent="0.2">
      <c r="A1300" s="75" t="s">
        <v>4969</v>
      </c>
      <c r="B1300" s="64" t="s">
        <v>742</v>
      </c>
      <c r="C1300" s="65" t="s">
        <v>743</v>
      </c>
      <c r="D1300" s="96" t="s">
        <v>4944</v>
      </c>
      <c r="E1300" s="66" t="s">
        <v>75</v>
      </c>
      <c r="F1300" s="71" t="s">
        <v>4970</v>
      </c>
      <c r="G1300" s="71" t="s">
        <v>1802</v>
      </c>
      <c r="H1300" s="68">
        <v>44923</v>
      </c>
      <c r="I1300" s="68">
        <v>45166</v>
      </c>
      <c r="J1300" s="57" t="str">
        <f>IF(Ugovori_OPULJP3[[#This Row],[DATUM ZAVRŠETKA OPERACIJE]]&gt;DATE(2024,12,31),"u provedbi","završen")</f>
        <v>završen</v>
      </c>
      <c r="K1300" s="67" t="s">
        <v>210</v>
      </c>
      <c r="L1300" s="55" t="s">
        <v>210</v>
      </c>
      <c r="M1300" s="58">
        <v>0.85</v>
      </c>
      <c r="N1300" s="58">
        <v>0.15</v>
      </c>
      <c r="O1300" s="59">
        <f>Ugovori_OPULJP3[[#This Row],[Bespovratna sredstva - Ukupno (EU+Nac) HRK
= Ukupna ugovorena vrijednost bespovratnih sredstava]]*Ugovori_OPULJP3[[#This Row],[EU STOPA SUFINANCIRANJA %
EU CO-FINANCING RATE %]]</f>
        <v>1049996.5</v>
      </c>
      <c r="P1300" s="60">
        <f>Ugovori_OPULJP3[[#This Row],[Bespovratna sredstva - EU dio - HRK]]/7.5345</f>
        <v>139358.48430552791</v>
      </c>
      <c r="Q1300" s="59">
        <f>Ugovori_OPULJP3[[#This Row],[Bespovratna sredstva - Ukupno (EU+Nac) HRK
= Ukupna ugovorena vrijednost bespovratnih sredstava]]*Ugovori_OPULJP3[[#This Row],[STOPA NACIONALNOG SUFINANCIRANJA %]]</f>
        <v>185293.5</v>
      </c>
      <c r="R1300" s="60">
        <f>Ugovori_OPULJP3[[#This Row],[Bespovratna sredstva - Nacionalni dio - HRK]]/7.5345</f>
        <v>24592.673700975512</v>
      </c>
      <c r="S1300" s="59">
        <v>1235290</v>
      </c>
      <c r="T1300" s="60">
        <f>Ugovori_OPULJP3[[#This Row],[Bespovratna sredstva - Ukupno (EU+Nac) HRK
= Ukupna ugovorena vrijednost bespovratnih sredstava]]/7.5345</f>
        <v>163951.15800650342</v>
      </c>
      <c r="U1300" s="59">
        <v>0</v>
      </c>
      <c r="V1300" s="60">
        <f>Ugovori_OPULJP3[[#This Row],[Javni doprinos korisnika - HRK]]/7.5345</f>
        <v>0</v>
      </c>
      <c r="W1300" s="59">
        <v>0</v>
      </c>
      <c r="X1300" s="60">
        <f>Ugovori_OPULJP3[[#This Row],[Privatni doprinos korisnika - HRK]]/7.5345</f>
        <v>0</v>
      </c>
      <c r="Y1300" s="61">
        <v>1235290</v>
      </c>
      <c r="Z1300" s="62">
        <f>Ugovori_OPULJP3[[#This Row],[UKUPNI PRIHVATLJIVI IZDACI
TOTAL ELIGIBLE EXPENDITURE
= Bespovratna sredstva ukupno + doprinos korisnika
= Ukupni prihvatljivi troškovi
= Ukupna ugovorena vrijednost projekta HRK]]/7.5345</f>
        <v>163951.15800650342</v>
      </c>
      <c r="AA1300" s="66" t="s">
        <v>37</v>
      </c>
      <c r="AB1300" s="66" t="s">
        <v>34</v>
      </c>
      <c r="AC1300" s="65" t="s">
        <v>4971</v>
      </c>
      <c r="AD1300" s="72" t="s">
        <v>746</v>
      </c>
    </row>
    <row r="1301" spans="1:30" ht="38.25" customHeight="1" x14ac:dyDescent="0.2">
      <c r="A1301" s="70" t="s">
        <v>4972</v>
      </c>
      <c r="B1301" s="64" t="s">
        <v>742</v>
      </c>
      <c r="C1301" s="65" t="s">
        <v>743</v>
      </c>
      <c r="D1301" s="96" t="s">
        <v>4944</v>
      </c>
      <c r="E1301" s="66" t="s">
        <v>75</v>
      </c>
      <c r="F1301" s="71" t="s">
        <v>4973</v>
      </c>
      <c r="G1301" s="71" t="s">
        <v>3316</v>
      </c>
      <c r="H1301" s="68">
        <v>44783</v>
      </c>
      <c r="I1301" s="68">
        <v>45026</v>
      </c>
      <c r="J1301" s="57" t="str">
        <f>IF(Ugovori_OPULJP3[[#This Row],[DATUM ZAVRŠETKA OPERACIJE]]&gt;DATE(2024,12,31),"u provedbi","završen")</f>
        <v>završen</v>
      </c>
      <c r="K1301" s="55" t="s">
        <v>210</v>
      </c>
      <c r="L1301" s="55" t="s">
        <v>210</v>
      </c>
      <c r="M1301" s="58">
        <v>0.85</v>
      </c>
      <c r="N1301" s="58">
        <v>0.15</v>
      </c>
      <c r="O1301" s="59">
        <f>Ugovori_OPULJP3[[#This Row],[Bespovratna sredstva - Ukupno (EU+Nac) HRK
= Ukupna ugovorena vrijednost bespovratnih sredstava]]*Ugovori_OPULJP3[[#This Row],[EU STOPA SUFINANCIRANJA %
EU CO-FINANCING RATE %]]</f>
        <v>838992.5</v>
      </c>
      <c r="P1301" s="60">
        <f>Ugovori_OPULJP3[[#This Row],[Bespovratna sredstva - EU dio - HRK]]/7.5345</f>
        <v>111353.44083880815</v>
      </c>
      <c r="Q1301" s="59">
        <f>Ugovori_OPULJP3[[#This Row],[Bespovratna sredstva - Ukupno (EU+Nac) HRK
= Ukupna ugovorena vrijednost bespovratnih sredstava]]*Ugovori_OPULJP3[[#This Row],[STOPA NACIONALNOG SUFINANCIRANJA %]]</f>
        <v>148057.5</v>
      </c>
      <c r="R1301" s="60">
        <f>Ugovori_OPULJP3[[#This Row],[Bespovratna sredstva - Nacionalni dio - HRK]]/7.5345</f>
        <v>19650.607206848497</v>
      </c>
      <c r="S1301" s="59">
        <v>987050</v>
      </c>
      <c r="T1301" s="60">
        <f>Ugovori_OPULJP3[[#This Row],[Bespovratna sredstva - Ukupno (EU+Nac) HRK
= Ukupna ugovorena vrijednost bespovratnih sredstava]]/7.5345</f>
        <v>131004.04804565664</v>
      </c>
      <c r="U1301" s="59">
        <v>0</v>
      </c>
      <c r="V1301" s="60">
        <f>Ugovori_OPULJP3[[#This Row],[Javni doprinos korisnika - HRK]]/7.5345</f>
        <v>0</v>
      </c>
      <c r="W1301" s="59">
        <v>0</v>
      </c>
      <c r="X1301" s="60">
        <f>Ugovori_OPULJP3[[#This Row],[Privatni doprinos korisnika - HRK]]/7.5345</f>
        <v>0</v>
      </c>
      <c r="Y1301" s="61">
        <v>987050</v>
      </c>
      <c r="Z1301" s="62">
        <f>Ugovori_OPULJP3[[#This Row],[UKUPNI PRIHVATLJIVI IZDACI
TOTAL ELIGIBLE EXPENDITURE
= Bespovratna sredstva ukupno + doprinos korisnika
= Ukupni prihvatljivi troškovi
= Ukupna ugovorena vrijednost projekta HRK]]/7.5345</f>
        <v>131004.04804565664</v>
      </c>
      <c r="AA1301" s="66" t="s">
        <v>37</v>
      </c>
      <c r="AB1301" s="66" t="s">
        <v>34</v>
      </c>
      <c r="AC1301" s="65" t="s">
        <v>4974</v>
      </c>
      <c r="AD1301" s="72" t="s">
        <v>746</v>
      </c>
    </row>
    <row r="1302" spans="1:30" ht="38.25" customHeight="1" x14ac:dyDescent="0.2">
      <c r="A1302" s="105" t="s">
        <v>4975</v>
      </c>
      <c r="B1302" s="64" t="s">
        <v>742</v>
      </c>
      <c r="C1302" s="65" t="s">
        <v>743</v>
      </c>
      <c r="D1302" s="96" t="s">
        <v>4944</v>
      </c>
      <c r="E1302" s="66" t="s">
        <v>75</v>
      </c>
      <c r="F1302" s="71" t="s">
        <v>4976</v>
      </c>
      <c r="G1302" s="71" t="s">
        <v>4977</v>
      </c>
      <c r="H1302" s="68">
        <v>44872</v>
      </c>
      <c r="I1302" s="68">
        <v>45114</v>
      </c>
      <c r="J1302" s="57" t="str">
        <f>IF(Ugovori_OPULJP3[[#This Row],[DATUM ZAVRŠETKA OPERACIJE]]&gt;DATE(2024,12,31),"u provedbi","završen")</f>
        <v>završen</v>
      </c>
      <c r="K1302" s="55" t="s">
        <v>36</v>
      </c>
      <c r="L1302" s="67" t="s">
        <v>36</v>
      </c>
      <c r="M1302" s="58">
        <v>0.85</v>
      </c>
      <c r="N1302" s="58">
        <v>0.15</v>
      </c>
      <c r="O1302" s="59">
        <f>Ugovori_OPULJP3[[#This Row],[Bespovratna sredstva - Ukupno (EU+Nac) HRK
= Ukupna ugovorena vrijednost bespovratnih sredstava]]*Ugovori_OPULJP3[[#This Row],[EU STOPA SUFINANCIRANJA %
EU CO-FINANCING RATE %]]</f>
        <v>1093100</v>
      </c>
      <c r="P1302" s="60">
        <f>Ugovori_OPULJP3[[#This Row],[Bespovratna sredstva - EU dio - HRK]]/7.5345</f>
        <v>145079.30187802773</v>
      </c>
      <c r="Q1302" s="59">
        <f>Ugovori_OPULJP3[[#This Row],[Bespovratna sredstva - Ukupno (EU+Nac) HRK
= Ukupna ugovorena vrijednost bespovratnih sredstava]]*Ugovori_OPULJP3[[#This Row],[STOPA NACIONALNOG SUFINANCIRANJA %]]</f>
        <v>192900</v>
      </c>
      <c r="R1302" s="60">
        <f>Ugovori_OPULJP3[[#This Row],[Bespovratna sredstva - Nacionalni dio - HRK]]/7.5345</f>
        <v>25602.229743181364</v>
      </c>
      <c r="S1302" s="59">
        <v>1286000</v>
      </c>
      <c r="T1302" s="60">
        <f>Ugovori_OPULJP3[[#This Row],[Bespovratna sredstva - Ukupno (EU+Nac) HRK
= Ukupna ugovorena vrijednost bespovratnih sredstava]]/7.5345</f>
        <v>170681.53162120908</v>
      </c>
      <c r="U1302" s="59">
        <v>0</v>
      </c>
      <c r="V1302" s="60">
        <f>Ugovori_OPULJP3[[#This Row],[Javni doprinos korisnika - HRK]]/7.5345</f>
        <v>0</v>
      </c>
      <c r="W1302" s="59">
        <v>0</v>
      </c>
      <c r="X1302" s="60">
        <f>Ugovori_OPULJP3[[#This Row],[Privatni doprinos korisnika - HRK]]/7.5345</f>
        <v>0</v>
      </c>
      <c r="Y1302" s="61">
        <v>1286000</v>
      </c>
      <c r="Z1302" s="62">
        <f>Ugovori_OPULJP3[[#This Row],[UKUPNI PRIHVATLJIVI IZDACI
TOTAL ELIGIBLE EXPENDITURE
= Bespovratna sredstva ukupno + doprinos korisnika
= Ukupni prihvatljivi troškovi
= Ukupna ugovorena vrijednost projekta HRK]]/7.5345</f>
        <v>170681.53162120908</v>
      </c>
      <c r="AA1302" s="66" t="s">
        <v>37</v>
      </c>
      <c r="AB1302" s="66" t="s">
        <v>34</v>
      </c>
      <c r="AC1302" s="65" t="s">
        <v>4978</v>
      </c>
      <c r="AD1302" s="72" t="s">
        <v>746</v>
      </c>
    </row>
    <row r="1303" spans="1:30" ht="51" customHeight="1" x14ac:dyDescent="0.2">
      <c r="A1303" s="70" t="s">
        <v>4979</v>
      </c>
      <c r="B1303" s="64" t="s">
        <v>742</v>
      </c>
      <c r="C1303" s="65" t="s">
        <v>743</v>
      </c>
      <c r="D1303" s="96" t="s">
        <v>4944</v>
      </c>
      <c r="E1303" s="66" t="s">
        <v>75</v>
      </c>
      <c r="F1303" s="71" t="s">
        <v>4980</v>
      </c>
      <c r="G1303" s="71" t="s">
        <v>1774</v>
      </c>
      <c r="H1303" s="68">
        <v>44902</v>
      </c>
      <c r="I1303" s="68">
        <v>45145</v>
      </c>
      <c r="J1303" s="57" t="str">
        <f>IF(Ugovori_OPULJP3[[#This Row],[DATUM ZAVRŠETKA OPERACIJE]]&gt;DATE(2024,12,31),"u provedbi","završen")</f>
        <v>završen</v>
      </c>
      <c r="K1303" s="67" t="s">
        <v>270</v>
      </c>
      <c r="L1303" s="67" t="s">
        <v>270</v>
      </c>
      <c r="M1303" s="58">
        <v>0.85</v>
      </c>
      <c r="N1303" s="58">
        <v>0.15</v>
      </c>
      <c r="O1303" s="59">
        <f>Ugovori_OPULJP3[[#This Row],[Bespovratna sredstva - Ukupno (EU+Nac) HRK
= Ukupna ugovorena vrijednost bespovratnih sredstava]]*Ugovori_OPULJP3[[#This Row],[EU STOPA SUFINANCIRANJA %
EU CO-FINANCING RATE %]]</f>
        <v>586687</v>
      </c>
      <c r="P1303" s="60">
        <f>Ugovori_OPULJP3[[#This Row],[Bespovratna sredstva - EU dio - HRK]]/7.5345</f>
        <v>77866.746300351704</v>
      </c>
      <c r="Q1303" s="59">
        <f>Ugovori_OPULJP3[[#This Row],[Bespovratna sredstva - Ukupno (EU+Nac) HRK
= Ukupna ugovorena vrijednost bespovratnih sredstava]]*Ugovori_OPULJP3[[#This Row],[STOPA NACIONALNOG SUFINANCIRANJA %]]</f>
        <v>103533</v>
      </c>
      <c r="R1303" s="60">
        <f>Ugovori_OPULJP3[[#This Row],[Bespovratna sredstva - Nacionalni dio - HRK]]/7.5345</f>
        <v>13741.190523591478</v>
      </c>
      <c r="S1303" s="59">
        <v>690220</v>
      </c>
      <c r="T1303" s="60">
        <f>Ugovori_OPULJP3[[#This Row],[Bespovratna sredstva - Ukupno (EU+Nac) HRK
= Ukupna ugovorena vrijednost bespovratnih sredstava]]/7.5345</f>
        <v>91607.936823943193</v>
      </c>
      <c r="U1303" s="59">
        <v>0</v>
      </c>
      <c r="V1303" s="60">
        <f>Ugovori_OPULJP3[[#This Row],[Javni doprinos korisnika - HRK]]/7.5345</f>
        <v>0</v>
      </c>
      <c r="W1303" s="59">
        <v>0</v>
      </c>
      <c r="X1303" s="60">
        <f>Ugovori_OPULJP3[[#This Row],[Privatni doprinos korisnika - HRK]]/7.5345</f>
        <v>0</v>
      </c>
      <c r="Y1303" s="61">
        <v>690220</v>
      </c>
      <c r="Z1303" s="62">
        <f>Ugovori_OPULJP3[[#This Row],[UKUPNI PRIHVATLJIVI IZDACI
TOTAL ELIGIBLE EXPENDITURE
= Bespovratna sredstva ukupno + doprinos korisnika
= Ukupni prihvatljivi troškovi
= Ukupna ugovorena vrijednost projekta HRK]]/7.5345</f>
        <v>91607.936823943193</v>
      </c>
      <c r="AA1303" s="66" t="s">
        <v>37</v>
      </c>
      <c r="AB1303" s="66" t="s">
        <v>34</v>
      </c>
      <c r="AC1303" s="65" t="s">
        <v>4981</v>
      </c>
      <c r="AD1303" s="72" t="s">
        <v>746</v>
      </c>
    </row>
    <row r="1304" spans="1:30" ht="51" customHeight="1" x14ac:dyDescent="0.2">
      <c r="A1304" s="105" t="s">
        <v>4982</v>
      </c>
      <c r="B1304" s="64" t="s">
        <v>742</v>
      </c>
      <c r="C1304" s="65" t="s">
        <v>743</v>
      </c>
      <c r="D1304" s="96" t="s">
        <v>4944</v>
      </c>
      <c r="E1304" s="66" t="s">
        <v>75</v>
      </c>
      <c r="F1304" s="71" t="s">
        <v>4983</v>
      </c>
      <c r="G1304" s="54" t="s">
        <v>1860</v>
      </c>
      <c r="H1304" s="68">
        <v>44859</v>
      </c>
      <c r="I1304" s="68">
        <v>45071</v>
      </c>
      <c r="J1304" s="57" t="str">
        <f>IF(Ugovori_OPULJP3[[#This Row],[DATUM ZAVRŠETKA OPERACIJE]]&gt;DATE(2024,12,31),"u provedbi","završen")</f>
        <v>završen</v>
      </c>
      <c r="K1304" s="55" t="s">
        <v>154</v>
      </c>
      <c r="L1304" s="55" t="s">
        <v>154</v>
      </c>
      <c r="M1304" s="58">
        <v>0.85</v>
      </c>
      <c r="N1304" s="58">
        <v>0.15</v>
      </c>
      <c r="O1304" s="59">
        <f>Ugovori_OPULJP3[[#This Row],[Bespovratna sredstva - Ukupno (EU+Nac) HRK
= Ukupna ugovorena vrijednost bespovratnih sredstava]]*Ugovori_OPULJP3[[#This Row],[EU STOPA SUFINANCIRANJA %
EU CO-FINANCING RATE %]]</f>
        <v>419900</v>
      </c>
      <c r="P1304" s="60">
        <f>Ugovori_OPULJP3[[#This Row],[Bespovratna sredstva - EU dio - HRK]]/7.5345</f>
        <v>55730.307253301478</v>
      </c>
      <c r="Q1304" s="59">
        <f>Ugovori_OPULJP3[[#This Row],[Bespovratna sredstva - Ukupno (EU+Nac) HRK
= Ukupna ugovorena vrijednost bespovratnih sredstava]]*Ugovori_OPULJP3[[#This Row],[STOPA NACIONALNOG SUFINANCIRANJA %]]</f>
        <v>74100</v>
      </c>
      <c r="R1304" s="60">
        <f>Ugovori_OPULJP3[[#This Row],[Bespovratna sredstva - Nacionalni dio - HRK]]/7.5345</f>
        <v>9834.7601035237894</v>
      </c>
      <c r="S1304" s="59">
        <v>494000</v>
      </c>
      <c r="T1304" s="60">
        <f>Ugovori_OPULJP3[[#This Row],[Bespovratna sredstva - Ukupno (EU+Nac) HRK
= Ukupna ugovorena vrijednost bespovratnih sredstava]]/7.5345</f>
        <v>65565.067356825268</v>
      </c>
      <c r="U1304" s="59">
        <v>0</v>
      </c>
      <c r="V1304" s="60">
        <f>Ugovori_OPULJP3[[#This Row],[Javni doprinos korisnika - HRK]]/7.5345</f>
        <v>0</v>
      </c>
      <c r="W1304" s="59">
        <v>0</v>
      </c>
      <c r="X1304" s="60">
        <f>Ugovori_OPULJP3[[#This Row],[Privatni doprinos korisnika - HRK]]/7.5345</f>
        <v>0</v>
      </c>
      <c r="Y1304" s="61">
        <v>494000</v>
      </c>
      <c r="Z1304" s="62">
        <f>Ugovori_OPULJP3[[#This Row],[UKUPNI PRIHVATLJIVI IZDACI
TOTAL ELIGIBLE EXPENDITURE
= Bespovratna sredstva ukupno + doprinos korisnika
= Ukupni prihvatljivi troškovi
= Ukupna ugovorena vrijednost projekta HRK]]/7.5345</f>
        <v>65565.067356825268</v>
      </c>
      <c r="AA1304" s="66" t="s">
        <v>37</v>
      </c>
      <c r="AB1304" s="66" t="s">
        <v>34</v>
      </c>
      <c r="AC1304" s="65" t="s">
        <v>4984</v>
      </c>
      <c r="AD1304" s="72" t="s">
        <v>746</v>
      </c>
    </row>
    <row r="1305" spans="1:30" ht="51" customHeight="1" x14ac:dyDescent="0.2">
      <c r="A1305" s="70" t="s">
        <v>4985</v>
      </c>
      <c r="B1305" s="64" t="s">
        <v>742</v>
      </c>
      <c r="C1305" s="65" t="s">
        <v>743</v>
      </c>
      <c r="D1305" s="96" t="s">
        <v>4944</v>
      </c>
      <c r="E1305" s="66" t="s">
        <v>75</v>
      </c>
      <c r="F1305" s="71" t="s">
        <v>4986</v>
      </c>
      <c r="G1305" s="71" t="s">
        <v>1831</v>
      </c>
      <c r="H1305" s="68">
        <v>44927</v>
      </c>
      <c r="I1305" s="68">
        <v>45170</v>
      </c>
      <c r="J1305" s="57" t="str">
        <f>IF(Ugovori_OPULJP3[[#This Row],[DATUM ZAVRŠETKA OPERACIJE]]&gt;DATE(2024,12,31),"u provedbi","završen")</f>
        <v>završen</v>
      </c>
      <c r="K1305" s="55" t="s">
        <v>154</v>
      </c>
      <c r="L1305" s="55" t="s">
        <v>154</v>
      </c>
      <c r="M1305" s="58">
        <v>0.85</v>
      </c>
      <c r="N1305" s="58">
        <v>0.15</v>
      </c>
      <c r="O1305" s="59">
        <f>Ugovori_OPULJP3[[#This Row],[Bespovratna sredstva - Ukupno (EU+Nac) HRK
= Ukupna ugovorena vrijednost bespovratnih sredstava]]*Ugovori_OPULJP3[[#This Row],[EU STOPA SUFINANCIRANJA %
EU CO-FINANCING RATE %]]</f>
        <v>416797.5</v>
      </c>
      <c r="P1305" s="60">
        <f>Ugovori_OPULJP3[[#This Row],[Bespovratna sredstva - EU dio - HRK]]/7.5345</f>
        <v>55318.5347401951</v>
      </c>
      <c r="Q1305" s="59">
        <f>Ugovori_OPULJP3[[#This Row],[Bespovratna sredstva - Ukupno (EU+Nac) HRK
= Ukupna ugovorena vrijednost bespovratnih sredstava]]*Ugovori_OPULJP3[[#This Row],[STOPA NACIONALNOG SUFINANCIRANJA %]]</f>
        <v>73552.5</v>
      </c>
      <c r="R1305" s="60">
        <f>Ugovori_OPULJP3[[#This Row],[Bespovratna sredstva - Nacionalni dio - HRK]]/7.5345</f>
        <v>9762.0943659167824</v>
      </c>
      <c r="S1305" s="59">
        <v>490350</v>
      </c>
      <c r="T1305" s="60">
        <f>Ugovori_OPULJP3[[#This Row],[Bespovratna sredstva - Ukupno (EU+Nac) HRK
= Ukupna ugovorena vrijednost bespovratnih sredstava]]/7.5345</f>
        <v>65080.629106111883</v>
      </c>
      <c r="U1305" s="59">
        <v>0</v>
      </c>
      <c r="V1305" s="60">
        <f>Ugovori_OPULJP3[[#This Row],[Javni doprinos korisnika - HRK]]/7.5345</f>
        <v>0</v>
      </c>
      <c r="W1305" s="59">
        <v>0</v>
      </c>
      <c r="X1305" s="60">
        <f>Ugovori_OPULJP3[[#This Row],[Privatni doprinos korisnika - HRK]]/7.5345</f>
        <v>0</v>
      </c>
      <c r="Y1305" s="61">
        <v>490350</v>
      </c>
      <c r="Z1305" s="62">
        <f>Ugovori_OPULJP3[[#This Row],[UKUPNI PRIHVATLJIVI IZDACI
TOTAL ELIGIBLE EXPENDITURE
= Bespovratna sredstva ukupno + doprinos korisnika
= Ukupni prihvatljivi troškovi
= Ukupna ugovorena vrijednost projekta HRK]]/7.5345</f>
        <v>65080.629106111883</v>
      </c>
      <c r="AA1305" s="66" t="s">
        <v>37</v>
      </c>
      <c r="AB1305" s="66" t="s">
        <v>34</v>
      </c>
      <c r="AC1305" s="65" t="s">
        <v>4987</v>
      </c>
      <c r="AD1305" s="72" t="s">
        <v>746</v>
      </c>
    </row>
    <row r="1306" spans="1:30" ht="51" customHeight="1" x14ac:dyDescent="0.2">
      <c r="A1306" s="105" t="s">
        <v>4988</v>
      </c>
      <c r="B1306" s="64" t="s">
        <v>742</v>
      </c>
      <c r="C1306" s="65" t="s">
        <v>743</v>
      </c>
      <c r="D1306" s="96" t="s">
        <v>4944</v>
      </c>
      <c r="E1306" s="66" t="s">
        <v>75</v>
      </c>
      <c r="F1306" s="71" t="s">
        <v>4989</v>
      </c>
      <c r="G1306" s="71" t="s">
        <v>1810</v>
      </c>
      <c r="H1306" s="68">
        <v>44859</v>
      </c>
      <c r="I1306" s="68">
        <v>45102</v>
      </c>
      <c r="J1306" s="57" t="str">
        <f>IF(Ugovori_OPULJP3[[#This Row],[DATUM ZAVRŠETKA OPERACIJE]]&gt;DATE(2024,12,31),"u provedbi","završen")</f>
        <v>završen</v>
      </c>
      <c r="K1306" s="55" t="s">
        <v>172</v>
      </c>
      <c r="L1306" s="55" t="s">
        <v>172</v>
      </c>
      <c r="M1306" s="58">
        <v>0.85</v>
      </c>
      <c r="N1306" s="58">
        <v>0.15</v>
      </c>
      <c r="O1306" s="59">
        <f>Ugovori_OPULJP3[[#This Row],[Bespovratna sredstva - Ukupno (EU+Nac) HRK
= Ukupna ugovorena vrijednost bespovratnih sredstava]]*Ugovori_OPULJP3[[#This Row],[EU STOPA SUFINANCIRANJA %
EU CO-FINANCING RATE %]]</f>
        <v>756432</v>
      </c>
      <c r="P1306" s="60">
        <f>Ugovori_OPULJP3[[#This Row],[Bespovratna sredstva - EU dio - HRK]]/7.5345</f>
        <v>100395.77941469241</v>
      </c>
      <c r="Q1306" s="59">
        <f>Ugovori_OPULJP3[[#This Row],[Bespovratna sredstva - Ukupno (EU+Nac) HRK
= Ukupna ugovorena vrijednost bespovratnih sredstava]]*Ugovori_OPULJP3[[#This Row],[STOPA NACIONALNOG SUFINANCIRANJA %]]</f>
        <v>133488</v>
      </c>
      <c r="R1306" s="60">
        <f>Ugovori_OPULJP3[[#This Row],[Bespovratna sredstva - Nacionalni dio - HRK]]/7.5345</f>
        <v>17716.902249651601</v>
      </c>
      <c r="S1306" s="59">
        <v>889920</v>
      </c>
      <c r="T1306" s="60">
        <f>Ugovori_OPULJP3[[#This Row],[Bespovratna sredstva - Ukupno (EU+Nac) HRK
= Ukupna ugovorena vrijednost bespovratnih sredstava]]/7.5345</f>
        <v>118112.68166434401</v>
      </c>
      <c r="U1306" s="59">
        <v>0</v>
      </c>
      <c r="V1306" s="60">
        <f>Ugovori_OPULJP3[[#This Row],[Javni doprinos korisnika - HRK]]/7.5345</f>
        <v>0</v>
      </c>
      <c r="W1306" s="59">
        <v>0</v>
      </c>
      <c r="X1306" s="60">
        <f>Ugovori_OPULJP3[[#This Row],[Privatni doprinos korisnika - HRK]]/7.5345</f>
        <v>0</v>
      </c>
      <c r="Y1306" s="61">
        <v>889920</v>
      </c>
      <c r="Z1306" s="62">
        <f>Ugovori_OPULJP3[[#This Row],[UKUPNI PRIHVATLJIVI IZDACI
TOTAL ELIGIBLE EXPENDITURE
= Bespovratna sredstva ukupno + doprinos korisnika
= Ukupni prihvatljivi troškovi
= Ukupna ugovorena vrijednost projekta HRK]]/7.5345</f>
        <v>118112.68166434401</v>
      </c>
      <c r="AA1306" s="66" t="s">
        <v>37</v>
      </c>
      <c r="AB1306" s="66" t="s">
        <v>34</v>
      </c>
      <c r="AC1306" s="65" t="s">
        <v>4990</v>
      </c>
      <c r="AD1306" s="72" t="s">
        <v>746</v>
      </c>
    </row>
    <row r="1307" spans="1:30" ht="38.25" customHeight="1" x14ac:dyDescent="0.2">
      <c r="A1307" s="105" t="s">
        <v>4991</v>
      </c>
      <c r="B1307" s="64" t="s">
        <v>742</v>
      </c>
      <c r="C1307" s="65" t="s">
        <v>743</v>
      </c>
      <c r="D1307" s="96" t="s">
        <v>4944</v>
      </c>
      <c r="E1307" s="66" t="s">
        <v>75</v>
      </c>
      <c r="F1307" s="71" t="s">
        <v>4992</v>
      </c>
      <c r="G1307" s="71" t="s">
        <v>3438</v>
      </c>
      <c r="H1307" s="68">
        <v>44859</v>
      </c>
      <c r="I1307" s="68">
        <v>45102</v>
      </c>
      <c r="J1307" s="57" t="str">
        <f>IF(Ugovori_OPULJP3[[#This Row],[DATUM ZAVRŠETKA OPERACIJE]]&gt;DATE(2024,12,31),"u provedbi","završen")</f>
        <v>završen</v>
      </c>
      <c r="K1307" s="55" t="s">
        <v>172</v>
      </c>
      <c r="L1307" s="55" t="s">
        <v>172</v>
      </c>
      <c r="M1307" s="58">
        <v>0.85</v>
      </c>
      <c r="N1307" s="58">
        <v>0.15</v>
      </c>
      <c r="O1307" s="59">
        <f>Ugovori_OPULJP3[[#This Row],[Bespovratna sredstva - Ukupno (EU+Nac) HRK
= Ukupna ugovorena vrijednost bespovratnih sredstava]]*Ugovori_OPULJP3[[#This Row],[EU STOPA SUFINANCIRANJA %
EU CO-FINANCING RATE %]]</f>
        <v>420240</v>
      </c>
      <c r="P1307" s="60">
        <f>Ugovori_OPULJP3[[#This Row],[Bespovratna sredstva - EU dio - HRK]]/7.5345</f>
        <v>55775.43300816245</v>
      </c>
      <c r="Q1307" s="59">
        <f>Ugovori_OPULJP3[[#This Row],[Bespovratna sredstva - Ukupno (EU+Nac) HRK
= Ukupna ugovorena vrijednost bespovratnih sredstava]]*Ugovori_OPULJP3[[#This Row],[STOPA NACIONALNOG SUFINANCIRANJA %]]</f>
        <v>74160</v>
      </c>
      <c r="R1307" s="60">
        <f>Ugovori_OPULJP3[[#This Row],[Bespovratna sredstva - Nacionalni dio - HRK]]/7.5345</f>
        <v>9842.7234720286669</v>
      </c>
      <c r="S1307" s="59">
        <v>494400</v>
      </c>
      <c r="T1307" s="60">
        <f>Ugovori_OPULJP3[[#This Row],[Bespovratna sredstva - Ukupno (EU+Nac) HRK
= Ukupna ugovorena vrijednost bespovratnih sredstava]]/7.5345</f>
        <v>65618.156480191115</v>
      </c>
      <c r="U1307" s="59">
        <v>0</v>
      </c>
      <c r="V1307" s="60">
        <f>Ugovori_OPULJP3[[#This Row],[Javni doprinos korisnika - HRK]]/7.5345</f>
        <v>0</v>
      </c>
      <c r="W1307" s="59">
        <v>0</v>
      </c>
      <c r="X1307" s="60">
        <f>Ugovori_OPULJP3[[#This Row],[Privatni doprinos korisnika - HRK]]/7.5345</f>
        <v>0</v>
      </c>
      <c r="Y1307" s="61">
        <v>494400</v>
      </c>
      <c r="Z1307" s="62">
        <f>Ugovori_OPULJP3[[#This Row],[UKUPNI PRIHVATLJIVI IZDACI
TOTAL ELIGIBLE EXPENDITURE
= Bespovratna sredstva ukupno + doprinos korisnika
= Ukupni prihvatljivi troškovi
= Ukupna ugovorena vrijednost projekta HRK]]/7.5345</f>
        <v>65618.156480191115</v>
      </c>
      <c r="AA1307" s="66" t="s">
        <v>37</v>
      </c>
      <c r="AB1307" s="66" t="s">
        <v>34</v>
      </c>
      <c r="AC1307" s="65" t="s">
        <v>4993</v>
      </c>
      <c r="AD1307" s="72" t="s">
        <v>746</v>
      </c>
    </row>
    <row r="1308" spans="1:30" ht="38.25" customHeight="1" x14ac:dyDescent="0.2">
      <c r="A1308" s="105" t="s">
        <v>4994</v>
      </c>
      <c r="B1308" s="64" t="s">
        <v>742</v>
      </c>
      <c r="C1308" s="65" t="s">
        <v>743</v>
      </c>
      <c r="D1308" s="96" t="s">
        <v>4944</v>
      </c>
      <c r="E1308" s="66" t="s">
        <v>75</v>
      </c>
      <c r="F1308" s="71" t="s">
        <v>4995</v>
      </c>
      <c r="G1308" s="71" t="s">
        <v>4996</v>
      </c>
      <c r="H1308" s="68">
        <v>44859</v>
      </c>
      <c r="I1308" s="68">
        <v>45102</v>
      </c>
      <c r="J1308" s="57" t="str">
        <f>IF(Ugovori_OPULJP3[[#This Row],[DATUM ZAVRŠETKA OPERACIJE]]&gt;DATE(2024,12,31),"u provedbi","završen")</f>
        <v>završen</v>
      </c>
      <c r="K1308" s="67" t="s">
        <v>172</v>
      </c>
      <c r="L1308" s="67" t="s">
        <v>172</v>
      </c>
      <c r="M1308" s="58">
        <v>0.85</v>
      </c>
      <c r="N1308" s="58">
        <v>0.15</v>
      </c>
      <c r="O1308" s="59">
        <f>Ugovori_OPULJP3[[#This Row],[Bespovratna sredstva - Ukupno (EU+Nac) HRK
= Ukupna ugovorena vrijednost bespovratnih sredstava]]*Ugovori_OPULJP3[[#This Row],[EU STOPA SUFINANCIRANJA %
EU CO-FINANCING RATE %]]</f>
        <v>1260646.628</v>
      </c>
      <c r="P1308" s="60">
        <f>Ugovori_OPULJP3[[#This Row],[Bespovratna sredstva - EU dio - HRK]]/7.5345</f>
        <v>167316.56088658836</v>
      </c>
      <c r="Q1308" s="59">
        <f>Ugovori_OPULJP3[[#This Row],[Bespovratna sredstva - Ukupno (EU+Nac) HRK
= Ukupna ugovorena vrijednost bespovratnih sredstava]]*Ugovori_OPULJP3[[#This Row],[STOPA NACIONALNOG SUFINANCIRANJA %]]</f>
        <v>222467.052</v>
      </c>
      <c r="R1308" s="60">
        <f>Ugovori_OPULJP3[[#This Row],[Bespovratna sredstva - Nacionalni dio - HRK]]/7.5345</f>
        <v>29526.45192116265</v>
      </c>
      <c r="S1308" s="59">
        <v>1483113.68</v>
      </c>
      <c r="T1308" s="60">
        <f>Ugovori_OPULJP3[[#This Row],[Bespovratna sredstva - Ukupno (EU+Nac) HRK
= Ukupna ugovorena vrijednost bespovratnih sredstava]]/7.5345</f>
        <v>196843.01280775099</v>
      </c>
      <c r="U1308" s="59">
        <v>0</v>
      </c>
      <c r="V1308" s="60">
        <f>Ugovori_OPULJP3[[#This Row],[Javni doprinos korisnika - HRK]]/7.5345</f>
        <v>0</v>
      </c>
      <c r="W1308" s="59">
        <v>0</v>
      </c>
      <c r="X1308" s="60">
        <f>Ugovori_OPULJP3[[#This Row],[Privatni doprinos korisnika - HRK]]/7.5345</f>
        <v>0</v>
      </c>
      <c r="Y1308" s="61">
        <v>1483113.68</v>
      </c>
      <c r="Z1308" s="62">
        <f>Ugovori_OPULJP3[[#This Row],[UKUPNI PRIHVATLJIVI IZDACI
TOTAL ELIGIBLE EXPENDITURE
= Bespovratna sredstva ukupno + doprinos korisnika
= Ukupni prihvatljivi troškovi
= Ukupna ugovorena vrijednost projekta HRK]]/7.5345</f>
        <v>196843.01280775099</v>
      </c>
      <c r="AA1308" s="66" t="s">
        <v>37</v>
      </c>
      <c r="AB1308" s="66" t="s">
        <v>34</v>
      </c>
      <c r="AC1308" s="65" t="s">
        <v>4997</v>
      </c>
      <c r="AD1308" s="72" t="s">
        <v>746</v>
      </c>
    </row>
    <row r="1309" spans="1:30" ht="38.25" customHeight="1" x14ac:dyDescent="0.2">
      <c r="A1309" s="70" t="s">
        <v>4998</v>
      </c>
      <c r="B1309" s="64" t="s">
        <v>742</v>
      </c>
      <c r="C1309" s="65" t="s">
        <v>743</v>
      </c>
      <c r="D1309" s="96" t="s">
        <v>4944</v>
      </c>
      <c r="E1309" s="66" t="s">
        <v>75</v>
      </c>
      <c r="F1309" s="71" t="s">
        <v>4999</v>
      </c>
      <c r="G1309" s="71" t="s">
        <v>171</v>
      </c>
      <c r="H1309" s="68">
        <v>44907</v>
      </c>
      <c r="I1309" s="68">
        <v>45150</v>
      </c>
      <c r="J1309" s="57" t="str">
        <f>IF(Ugovori_OPULJP3[[#This Row],[DATUM ZAVRŠETKA OPERACIJE]]&gt;DATE(2024,12,31),"u provedbi","završen")</f>
        <v>završen</v>
      </c>
      <c r="K1309" s="67" t="s">
        <v>172</v>
      </c>
      <c r="L1309" s="67" t="s">
        <v>172</v>
      </c>
      <c r="M1309" s="58">
        <v>0.85</v>
      </c>
      <c r="N1309" s="58">
        <v>0.15</v>
      </c>
      <c r="O1309" s="59">
        <f>Ugovori_OPULJP3[[#This Row],[Bespovratna sredstva - Ukupno (EU+Nac) HRK
= Ukupna ugovorena vrijednost bespovratnih sredstava]]*Ugovori_OPULJP3[[#This Row],[EU STOPA SUFINANCIRANJA %
EU CO-FINANCING RATE %]]</f>
        <v>1260327.878</v>
      </c>
      <c r="P1309" s="60">
        <f>Ugovori_OPULJP3[[#This Row],[Bespovratna sredstva - EU dio - HRK]]/7.5345</f>
        <v>167274.25549140619</v>
      </c>
      <c r="Q1309" s="59">
        <f>Ugovori_OPULJP3[[#This Row],[Bespovratna sredstva - Ukupno (EU+Nac) HRK
= Ukupna ugovorena vrijednost bespovratnih sredstava]]*Ugovori_OPULJP3[[#This Row],[STOPA NACIONALNOG SUFINANCIRANJA %]]</f>
        <v>222410.802</v>
      </c>
      <c r="R1309" s="60">
        <f>Ugovori_OPULJP3[[#This Row],[Bespovratna sredstva - Nacionalni dio - HRK]]/7.5345</f>
        <v>29518.986263189327</v>
      </c>
      <c r="S1309" s="59">
        <v>1482738.68</v>
      </c>
      <c r="T1309" s="60">
        <f>Ugovori_OPULJP3[[#This Row],[Bespovratna sredstva - Ukupno (EU+Nac) HRK
= Ukupna ugovorena vrijednost bespovratnih sredstava]]/7.5345</f>
        <v>196793.24175459551</v>
      </c>
      <c r="U1309" s="59">
        <v>0</v>
      </c>
      <c r="V1309" s="60">
        <f>Ugovori_OPULJP3[[#This Row],[Javni doprinos korisnika - HRK]]/7.5345</f>
        <v>0</v>
      </c>
      <c r="W1309" s="59">
        <v>0</v>
      </c>
      <c r="X1309" s="60">
        <f>Ugovori_OPULJP3[[#This Row],[Privatni doprinos korisnika - HRK]]/7.5345</f>
        <v>0</v>
      </c>
      <c r="Y1309" s="61">
        <v>1482738.68</v>
      </c>
      <c r="Z1309" s="62">
        <f>Ugovori_OPULJP3[[#This Row],[UKUPNI PRIHVATLJIVI IZDACI
TOTAL ELIGIBLE EXPENDITURE
= Bespovratna sredstva ukupno + doprinos korisnika
= Ukupni prihvatljivi troškovi
= Ukupna ugovorena vrijednost projekta HRK]]/7.5345</f>
        <v>196793.24175459551</v>
      </c>
      <c r="AA1309" s="66" t="s">
        <v>37</v>
      </c>
      <c r="AB1309" s="66" t="s">
        <v>34</v>
      </c>
      <c r="AC1309" s="65" t="s">
        <v>5000</v>
      </c>
      <c r="AD1309" s="72" t="s">
        <v>746</v>
      </c>
    </row>
    <row r="1310" spans="1:30" ht="51" customHeight="1" x14ac:dyDescent="0.2">
      <c r="A1310" s="70" t="s">
        <v>5001</v>
      </c>
      <c r="B1310" s="64" t="s">
        <v>742</v>
      </c>
      <c r="C1310" s="65" t="s">
        <v>743</v>
      </c>
      <c r="D1310" s="96" t="s">
        <v>4944</v>
      </c>
      <c r="E1310" s="66" t="s">
        <v>75</v>
      </c>
      <c r="F1310" s="71" t="s">
        <v>4138</v>
      </c>
      <c r="G1310" s="71" t="s">
        <v>5002</v>
      </c>
      <c r="H1310" s="68">
        <v>44930</v>
      </c>
      <c r="I1310" s="68">
        <v>45173</v>
      </c>
      <c r="J1310" s="57" t="str">
        <f>IF(Ugovori_OPULJP3[[#This Row],[DATUM ZAVRŠETKA OPERACIJE]]&gt;DATE(2024,12,31),"u provedbi","završen")</f>
        <v>završen</v>
      </c>
      <c r="K1310" s="76" t="s">
        <v>172</v>
      </c>
      <c r="L1310" s="76" t="s">
        <v>172</v>
      </c>
      <c r="M1310" s="58">
        <v>0.85</v>
      </c>
      <c r="N1310" s="58">
        <v>0.15</v>
      </c>
      <c r="O1310" s="59">
        <f>Ugovori_OPULJP3[[#This Row],[Bespovratna sredstva - Ukupno (EU+Nac) HRK
= Ukupna ugovorena vrijednost bespovratnih sredstava]]*Ugovori_OPULJP3[[#This Row],[EU STOPA SUFINANCIRANJA %
EU CO-FINANCING RATE %]]</f>
        <v>420240</v>
      </c>
      <c r="P1310" s="60">
        <f>Ugovori_OPULJP3[[#This Row],[Bespovratna sredstva - EU dio - HRK]]/7.5345</f>
        <v>55775.43300816245</v>
      </c>
      <c r="Q1310" s="59">
        <f>Ugovori_OPULJP3[[#This Row],[Bespovratna sredstva - Ukupno (EU+Nac) HRK
= Ukupna ugovorena vrijednost bespovratnih sredstava]]*Ugovori_OPULJP3[[#This Row],[STOPA NACIONALNOG SUFINANCIRANJA %]]</f>
        <v>74160</v>
      </c>
      <c r="R1310" s="60">
        <f>Ugovori_OPULJP3[[#This Row],[Bespovratna sredstva - Nacionalni dio - HRK]]/7.5345</f>
        <v>9842.7234720286669</v>
      </c>
      <c r="S1310" s="59">
        <v>494400</v>
      </c>
      <c r="T1310" s="60">
        <f>Ugovori_OPULJP3[[#This Row],[Bespovratna sredstva - Ukupno (EU+Nac) HRK
= Ukupna ugovorena vrijednost bespovratnih sredstava]]/7.5345</f>
        <v>65618.156480191115</v>
      </c>
      <c r="U1310" s="59">
        <v>0</v>
      </c>
      <c r="V1310" s="60">
        <f>Ugovori_OPULJP3[[#This Row],[Javni doprinos korisnika - HRK]]/7.5345</f>
        <v>0</v>
      </c>
      <c r="W1310" s="59">
        <v>0</v>
      </c>
      <c r="X1310" s="60">
        <f>Ugovori_OPULJP3[[#This Row],[Privatni doprinos korisnika - HRK]]/7.5345</f>
        <v>0</v>
      </c>
      <c r="Y1310" s="61">
        <v>494400</v>
      </c>
      <c r="Z1310" s="62">
        <f>Ugovori_OPULJP3[[#This Row],[UKUPNI PRIHVATLJIVI IZDACI
TOTAL ELIGIBLE EXPENDITURE
= Bespovratna sredstva ukupno + doprinos korisnika
= Ukupni prihvatljivi troškovi
= Ukupna ugovorena vrijednost projekta HRK]]/7.5345</f>
        <v>65618.156480191115</v>
      </c>
      <c r="AA1310" s="66" t="s">
        <v>37</v>
      </c>
      <c r="AB1310" s="66" t="s">
        <v>34</v>
      </c>
      <c r="AC1310" s="65" t="s">
        <v>5003</v>
      </c>
      <c r="AD1310" s="72" t="s">
        <v>746</v>
      </c>
    </row>
    <row r="1311" spans="1:30" ht="51" customHeight="1" x14ac:dyDescent="0.2">
      <c r="A1311" s="106" t="s">
        <v>5004</v>
      </c>
      <c r="B1311" s="64" t="s">
        <v>742</v>
      </c>
      <c r="C1311" s="65" t="s">
        <v>743</v>
      </c>
      <c r="D1311" s="96" t="s">
        <v>4944</v>
      </c>
      <c r="E1311" s="66" t="s">
        <v>75</v>
      </c>
      <c r="F1311" s="71" t="s">
        <v>5005</v>
      </c>
      <c r="G1311" s="71" t="s">
        <v>1379</v>
      </c>
      <c r="H1311" s="68">
        <v>44770</v>
      </c>
      <c r="I1311" s="68">
        <v>45013</v>
      </c>
      <c r="J1311" s="57" t="str">
        <f>IF(Ugovori_OPULJP3[[#This Row],[DATUM ZAVRŠETKA OPERACIJE]]&gt;DATE(2024,12,31),"u provedbi","završen")</f>
        <v>završen</v>
      </c>
      <c r="K1311" s="76" t="s">
        <v>593</v>
      </c>
      <c r="L1311" s="76" t="s">
        <v>593</v>
      </c>
      <c r="M1311" s="58">
        <v>0.85</v>
      </c>
      <c r="N1311" s="58">
        <v>0.15</v>
      </c>
      <c r="O1311" s="59">
        <f>Ugovori_OPULJP3[[#This Row],[Bespovratna sredstva - Ukupno (EU+Nac) HRK
= Ukupna ugovorena vrijednost bespovratnih sredstava]]*Ugovori_OPULJP3[[#This Row],[EU STOPA SUFINANCIRANJA %
EU CO-FINANCING RATE %]]</f>
        <v>881229</v>
      </c>
      <c r="P1311" s="60">
        <f>Ugovori_OPULJP3[[#This Row],[Bespovratna sredstva - EU dio - HRK]]/7.5345</f>
        <v>116959.1877364125</v>
      </c>
      <c r="Q1311" s="59">
        <f>Ugovori_OPULJP3[[#This Row],[Bespovratna sredstva - Ukupno (EU+Nac) HRK
= Ukupna ugovorena vrijednost bespovratnih sredstava]]*Ugovori_OPULJP3[[#This Row],[STOPA NACIONALNOG SUFINANCIRANJA %]]</f>
        <v>155511</v>
      </c>
      <c r="R1311" s="60">
        <f>Ugovori_OPULJP3[[#This Row],[Bespovratna sredstva - Nacionalni dio - HRK]]/7.5345</f>
        <v>20639.856659366909</v>
      </c>
      <c r="S1311" s="59">
        <v>1036740</v>
      </c>
      <c r="T1311" s="60">
        <f>Ugovori_OPULJP3[[#This Row],[Bespovratna sredstva - Ukupno (EU+Nac) HRK
= Ukupna ugovorena vrijednost bespovratnih sredstava]]/7.5345</f>
        <v>137599.04439577941</v>
      </c>
      <c r="U1311" s="59">
        <v>0</v>
      </c>
      <c r="V1311" s="60">
        <f>Ugovori_OPULJP3[[#This Row],[Javni doprinos korisnika - HRK]]/7.5345</f>
        <v>0</v>
      </c>
      <c r="W1311" s="59">
        <v>0</v>
      </c>
      <c r="X1311" s="60">
        <f>Ugovori_OPULJP3[[#This Row],[Privatni doprinos korisnika - HRK]]/7.5345</f>
        <v>0</v>
      </c>
      <c r="Y1311" s="61">
        <v>1036740</v>
      </c>
      <c r="Z1311" s="62">
        <f>Ugovori_OPULJP3[[#This Row],[UKUPNI PRIHVATLJIVI IZDACI
TOTAL ELIGIBLE EXPENDITURE
= Bespovratna sredstva ukupno + doprinos korisnika
= Ukupni prihvatljivi troškovi
= Ukupna ugovorena vrijednost projekta HRK]]/7.5345</f>
        <v>137599.04439577941</v>
      </c>
      <c r="AA1311" s="66" t="s">
        <v>37</v>
      </c>
      <c r="AB1311" s="66" t="s">
        <v>34</v>
      </c>
      <c r="AC1311" s="65" t="s">
        <v>5006</v>
      </c>
      <c r="AD1311" s="72" t="s">
        <v>746</v>
      </c>
    </row>
    <row r="1312" spans="1:30" ht="51" customHeight="1" x14ac:dyDescent="0.2">
      <c r="A1312" s="105" t="s">
        <v>5007</v>
      </c>
      <c r="B1312" s="64" t="s">
        <v>742</v>
      </c>
      <c r="C1312" s="65" t="s">
        <v>743</v>
      </c>
      <c r="D1312" s="96" t="s">
        <v>4944</v>
      </c>
      <c r="E1312" s="66" t="s">
        <v>75</v>
      </c>
      <c r="F1312" s="71" t="s">
        <v>5008</v>
      </c>
      <c r="G1312" s="71" t="s">
        <v>5009</v>
      </c>
      <c r="H1312" s="68">
        <v>44830</v>
      </c>
      <c r="I1312" s="68">
        <v>45072</v>
      </c>
      <c r="J1312" s="57" t="str">
        <f>IF(Ugovori_OPULJP3[[#This Row],[DATUM ZAVRŠETKA OPERACIJE]]&gt;DATE(2024,12,31),"u provedbi","završen")</f>
        <v>završen</v>
      </c>
      <c r="K1312" s="67" t="s">
        <v>36</v>
      </c>
      <c r="L1312" s="67" t="s">
        <v>36</v>
      </c>
      <c r="M1312" s="58">
        <v>0.85</v>
      </c>
      <c r="N1312" s="58">
        <v>0.15</v>
      </c>
      <c r="O1312" s="59">
        <f>Ugovori_OPULJP3[[#This Row],[Bespovratna sredstva - Ukupno (EU+Nac) HRK
= Ukupna ugovorena vrijednost bespovratnih sredstava]]*Ugovori_OPULJP3[[#This Row],[EU STOPA SUFINANCIRANJA %
EU CO-FINANCING RATE %]]</f>
        <v>1261825</v>
      </c>
      <c r="P1312" s="60">
        <f>Ugovori_OPULJP3[[#This Row],[Bespovratna sredstva - EU dio - HRK]]/7.5345</f>
        <v>167472.95772778551</v>
      </c>
      <c r="Q1312" s="59">
        <f>Ugovori_OPULJP3[[#This Row],[Bespovratna sredstva - Ukupno (EU+Nac) HRK
= Ukupna ugovorena vrijednost bespovratnih sredstava]]*Ugovori_OPULJP3[[#This Row],[STOPA NACIONALNOG SUFINANCIRANJA %]]</f>
        <v>222675</v>
      </c>
      <c r="R1312" s="60">
        <f>Ugovori_OPULJP3[[#This Row],[Bespovratna sredstva - Nacionalni dio - HRK]]/7.5345</f>
        <v>29554.051363726856</v>
      </c>
      <c r="S1312" s="59">
        <v>1484500</v>
      </c>
      <c r="T1312" s="60">
        <f>Ugovori_OPULJP3[[#This Row],[Bespovratna sredstva - Ukupno (EU+Nac) HRK
= Ukupna ugovorena vrijednost bespovratnih sredstava]]/7.5345</f>
        <v>197027.00909151236</v>
      </c>
      <c r="U1312" s="59">
        <v>0</v>
      </c>
      <c r="V1312" s="60">
        <f>Ugovori_OPULJP3[[#This Row],[Javni doprinos korisnika - HRK]]/7.5345</f>
        <v>0</v>
      </c>
      <c r="W1312" s="59">
        <v>0</v>
      </c>
      <c r="X1312" s="60">
        <f>Ugovori_OPULJP3[[#This Row],[Privatni doprinos korisnika - HRK]]/7.5345</f>
        <v>0</v>
      </c>
      <c r="Y1312" s="61">
        <v>1484500</v>
      </c>
      <c r="Z1312" s="62">
        <f>Ugovori_OPULJP3[[#This Row],[UKUPNI PRIHVATLJIVI IZDACI
TOTAL ELIGIBLE EXPENDITURE
= Bespovratna sredstva ukupno + doprinos korisnika
= Ukupni prihvatljivi troškovi
= Ukupna ugovorena vrijednost projekta HRK]]/7.5345</f>
        <v>197027.00909151236</v>
      </c>
      <c r="AA1312" s="66" t="s">
        <v>37</v>
      </c>
      <c r="AB1312" s="66" t="s">
        <v>34</v>
      </c>
      <c r="AC1312" s="65" t="s">
        <v>5010</v>
      </c>
      <c r="AD1312" s="72" t="s">
        <v>746</v>
      </c>
    </row>
    <row r="1313" spans="1:30" ht="51" customHeight="1" x14ac:dyDescent="0.2">
      <c r="A1313" s="70" t="s">
        <v>5011</v>
      </c>
      <c r="B1313" s="64" t="s">
        <v>742</v>
      </c>
      <c r="C1313" s="65" t="s">
        <v>743</v>
      </c>
      <c r="D1313" s="96" t="s">
        <v>4944</v>
      </c>
      <c r="E1313" s="66" t="s">
        <v>75</v>
      </c>
      <c r="F1313" s="71" t="s">
        <v>5012</v>
      </c>
      <c r="G1313" s="71" t="s">
        <v>2489</v>
      </c>
      <c r="H1313" s="68">
        <v>44928</v>
      </c>
      <c r="I1313" s="68">
        <v>45171</v>
      </c>
      <c r="J1313" s="57" t="str">
        <f>IF(Ugovori_OPULJP3[[#This Row],[DATUM ZAVRŠETKA OPERACIJE]]&gt;DATE(2024,12,31),"u provedbi","završen")</f>
        <v>završen</v>
      </c>
      <c r="K1313" s="55" t="s">
        <v>593</v>
      </c>
      <c r="L1313" s="55" t="s">
        <v>593</v>
      </c>
      <c r="M1313" s="58">
        <v>0.85</v>
      </c>
      <c r="N1313" s="58">
        <v>0.15</v>
      </c>
      <c r="O1313" s="59">
        <f>Ugovori_OPULJP3[[#This Row],[Bespovratna sredstva - Ukupno (EU+Nac) HRK
= Ukupna ugovorena vrijednost bespovratnih sredstava]]*Ugovori_OPULJP3[[#This Row],[EU STOPA SUFINANCIRANJA %
EU CO-FINANCING RATE %]]</f>
        <v>420240</v>
      </c>
      <c r="P1313" s="60">
        <f>Ugovori_OPULJP3[[#This Row],[Bespovratna sredstva - EU dio - HRK]]/7.5345</f>
        <v>55775.43300816245</v>
      </c>
      <c r="Q1313" s="59">
        <f>Ugovori_OPULJP3[[#This Row],[Bespovratna sredstva - Ukupno (EU+Nac) HRK
= Ukupna ugovorena vrijednost bespovratnih sredstava]]*Ugovori_OPULJP3[[#This Row],[STOPA NACIONALNOG SUFINANCIRANJA %]]</f>
        <v>74160</v>
      </c>
      <c r="R1313" s="60">
        <f>Ugovori_OPULJP3[[#This Row],[Bespovratna sredstva - Nacionalni dio - HRK]]/7.5345</f>
        <v>9842.7234720286669</v>
      </c>
      <c r="S1313" s="59">
        <v>494400</v>
      </c>
      <c r="T1313" s="60">
        <f>Ugovori_OPULJP3[[#This Row],[Bespovratna sredstva - Ukupno (EU+Nac) HRK
= Ukupna ugovorena vrijednost bespovratnih sredstava]]/7.5345</f>
        <v>65618.156480191115</v>
      </c>
      <c r="U1313" s="59">
        <v>0</v>
      </c>
      <c r="V1313" s="60">
        <f>Ugovori_OPULJP3[[#This Row],[Javni doprinos korisnika - HRK]]/7.5345</f>
        <v>0</v>
      </c>
      <c r="W1313" s="59">
        <v>0</v>
      </c>
      <c r="X1313" s="60">
        <f>Ugovori_OPULJP3[[#This Row],[Privatni doprinos korisnika - HRK]]/7.5345</f>
        <v>0</v>
      </c>
      <c r="Y1313" s="61">
        <v>494400</v>
      </c>
      <c r="Z1313" s="62">
        <f>Ugovori_OPULJP3[[#This Row],[UKUPNI PRIHVATLJIVI IZDACI
TOTAL ELIGIBLE EXPENDITURE
= Bespovratna sredstva ukupno + doprinos korisnika
= Ukupni prihvatljivi troškovi
= Ukupna ugovorena vrijednost projekta HRK]]/7.5345</f>
        <v>65618.156480191115</v>
      </c>
      <c r="AA1313" s="66" t="s">
        <v>37</v>
      </c>
      <c r="AB1313" s="66" t="s">
        <v>34</v>
      </c>
      <c r="AC1313" s="65" t="s">
        <v>5013</v>
      </c>
      <c r="AD1313" s="72" t="s">
        <v>746</v>
      </c>
    </row>
    <row r="1314" spans="1:30" ht="51" customHeight="1" x14ac:dyDescent="0.2">
      <c r="A1314" s="70" t="s">
        <v>5014</v>
      </c>
      <c r="B1314" s="64" t="s">
        <v>742</v>
      </c>
      <c r="C1314" s="65" t="s">
        <v>743</v>
      </c>
      <c r="D1314" s="96" t="s">
        <v>4944</v>
      </c>
      <c r="E1314" s="66" t="s">
        <v>75</v>
      </c>
      <c r="F1314" s="71" t="s">
        <v>5015</v>
      </c>
      <c r="G1314" s="71" t="s">
        <v>5016</v>
      </c>
      <c r="H1314" s="68">
        <v>44929</v>
      </c>
      <c r="I1314" s="68">
        <v>45172</v>
      </c>
      <c r="J1314" s="57" t="str">
        <f>IF(Ugovori_OPULJP3[[#This Row],[DATUM ZAVRŠETKA OPERACIJE]]&gt;DATE(2024,12,31),"u provedbi","završen")</f>
        <v>završen</v>
      </c>
      <c r="K1314" s="76" t="s">
        <v>172</v>
      </c>
      <c r="L1314" s="76" t="s">
        <v>172</v>
      </c>
      <c r="M1314" s="58">
        <v>0.85</v>
      </c>
      <c r="N1314" s="58">
        <v>0.15</v>
      </c>
      <c r="O1314" s="59">
        <f>Ugovori_OPULJP3[[#This Row],[Bespovratna sredstva - Ukupno (EU+Nac) HRK
= Ukupna ugovorena vrijednost bespovratnih sredstava]]*Ugovori_OPULJP3[[#This Row],[EU STOPA SUFINANCIRANJA %
EU CO-FINANCING RATE %]]</f>
        <v>420240</v>
      </c>
      <c r="P1314" s="60">
        <f>Ugovori_OPULJP3[[#This Row],[Bespovratna sredstva - EU dio - HRK]]/7.5345</f>
        <v>55775.43300816245</v>
      </c>
      <c r="Q1314" s="59">
        <f>Ugovori_OPULJP3[[#This Row],[Bespovratna sredstva - Ukupno (EU+Nac) HRK
= Ukupna ugovorena vrijednost bespovratnih sredstava]]*Ugovori_OPULJP3[[#This Row],[STOPA NACIONALNOG SUFINANCIRANJA %]]</f>
        <v>74160</v>
      </c>
      <c r="R1314" s="60">
        <f>Ugovori_OPULJP3[[#This Row],[Bespovratna sredstva - Nacionalni dio - HRK]]/7.5345</f>
        <v>9842.7234720286669</v>
      </c>
      <c r="S1314" s="59">
        <v>494400</v>
      </c>
      <c r="T1314" s="60">
        <f>Ugovori_OPULJP3[[#This Row],[Bespovratna sredstva - Ukupno (EU+Nac) HRK
= Ukupna ugovorena vrijednost bespovratnih sredstava]]/7.5345</f>
        <v>65618.156480191115</v>
      </c>
      <c r="U1314" s="59">
        <v>0</v>
      </c>
      <c r="V1314" s="60">
        <f>Ugovori_OPULJP3[[#This Row],[Javni doprinos korisnika - HRK]]/7.5345</f>
        <v>0</v>
      </c>
      <c r="W1314" s="59">
        <v>0</v>
      </c>
      <c r="X1314" s="60">
        <f>Ugovori_OPULJP3[[#This Row],[Privatni doprinos korisnika - HRK]]/7.5345</f>
        <v>0</v>
      </c>
      <c r="Y1314" s="61">
        <v>494400</v>
      </c>
      <c r="Z1314" s="62">
        <f>Ugovori_OPULJP3[[#This Row],[UKUPNI PRIHVATLJIVI IZDACI
TOTAL ELIGIBLE EXPENDITURE
= Bespovratna sredstva ukupno + doprinos korisnika
= Ukupni prihvatljivi troškovi
= Ukupna ugovorena vrijednost projekta HRK]]/7.5345</f>
        <v>65618.156480191115</v>
      </c>
      <c r="AA1314" s="66" t="s">
        <v>37</v>
      </c>
      <c r="AB1314" s="66" t="s">
        <v>34</v>
      </c>
      <c r="AC1314" s="65" t="s">
        <v>5017</v>
      </c>
      <c r="AD1314" s="72" t="s">
        <v>746</v>
      </c>
    </row>
    <row r="1315" spans="1:30" ht="51" customHeight="1" x14ac:dyDescent="0.2">
      <c r="A1315" s="105" t="s">
        <v>5018</v>
      </c>
      <c r="B1315" s="64" t="s">
        <v>742</v>
      </c>
      <c r="C1315" s="65" t="s">
        <v>743</v>
      </c>
      <c r="D1315" s="96" t="s">
        <v>4944</v>
      </c>
      <c r="E1315" s="66" t="s">
        <v>75</v>
      </c>
      <c r="F1315" s="71" t="s">
        <v>5019</v>
      </c>
      <c r="G1315" s="71" t="s">
        <v>5020</v>
      </c>
      <c r="H1315" s="68">
        <v>44770</v>
      </c>
      <c r="I1315" s="68">
        <v>45013</v>
      </c>
      <c r="J1315" s="57" t="str">
        <f>IF(Ugovori_OPULJP3[[#This Row],[DATUM ZAVRŠETKA OPERACIJE]]&gt;DATE(2024,12,31),"u provedbi","završen")</f>
        <v>završen</v>
      </c>
      <c r="K1315" s="55" t="s">
        <v>270</v>
      </c>
      <c r="L1315" s="55" t="s">
        <v>270</v>
      </c>
      <c r="M1315" s="58">
        <v>0.85</v>
      </c>
      <c r="N1315" s="58">
        <v>0.15</v>
      </c>
      <c r="O1315" s="59">
        <f>Ugovori_OPULJP3[[#This Row],[Bespovratna sredstva - Ukupno (EU+Nac) HRK
= Ukupna ugovorena vrijednost bespovratnih sredstava]]*Ugovori_OPULJP3[[#This Row],[EU STOPA SUFINANCIRANJA %
EU CO-FINANCING RATE %]]</f>
        <v>1256215</v>
      </c>
      <c r="P1315" s="60">
        <f>Ugovori_OPULJP3[[#This Row],[Bespovratna sredstva - EU dio - HRK]]/7.5345</f>
        <v>166728.38277257947</v>
      </c>
      <c r="Q1315" s="59">
        <f>Ugovori_OPULJP3[[#This Row],[Bespovratna sredstva - Ukupno (EU+Nac) HRK
= Ukupna ugovorena vrijednost bespovratnih sredstava]]*Ugovori_OPULJP3[[#This Row],[STOPA NACIONALNOG SUFINANCIRANJA %]]</f>
        <v>221685</v>
      </c>
      <c r="R1315" s="60">
        <f>Ugovori_OPULJP3[[#This Row],[Bespovratna sredstva - Nacionalni dio - HRK]]/7.5345</f>
        <v>29422.655783396374</v>
      </c>
      <c r="S1315" s="59">
        <v>1477900</v>
      </c>
      <c r="T1315" s="60">
        <f>Ugovori_OPULJP3[[#This Row],[Bespovratna sredstva - Ukupno (EU+Nac) HRK
= Ukupna ugovorena vrijednost bespovratnih sredstava]]/7.5345</f>
        <v>196151.03855597583</v>
      </c>
      <c r="U1315" s="59">
        <v>0</v>
      </c>
      <c r="V1315" s="60">
        <f>Ugovori_OPULJP3[[#This Row],[Javni doprinos korisnika - HRK]]/7.5345</f>
        <v>0</v>
      </c>
      <c r="W1315" s="59">
        <v>0</v>
      </c>
      <c r="X1315" s="60">
        <f>Ugovori_OPULJP3[[#This Row],[Privatni doprinos korisnika - HRK]]/7.5345</f>
        <v>0</v>
      </c>
      <c r="Y1315" s="61">
        <v>1477900</v>
      </c>
      <c r="Z1315" s="62">
        <f>Ugovori_OPULJP3[[#This Row],[UKUPNI PRIHVATLJIVI IZDACI
TOTAL ELIGIBLE EXPENDITURE
= Bespovratna sredstva ukupno + doprinos korisnika
= Ukupni prihvatljivi troškovi
= Ukupna ugovorena vrijednost projekta HRK]]/7.5345</f>
        <v>196151.03855597583</v>
      </c>
      <c r="AA1315" s="66" t="s">
        <v>37</v>
      </c>
      <c r="AB1315" s="66" t="s">
        <v>34</v>
      </c>
      <c r="AC1315" s="65" t="s">
        <v>5021</v>
      </c>
      <c r="AD1315" s="72" t="s">
        <v>746</v>
      </c>
    </row>
    <row r="1316" spans="1:30" ht="51" customHeight="1" x14ac:dyDescent="0.2">
      <c r="A1316" s="70" t="s">
        <v>5022</v>
      </c>
      <c r="B1316" s="64" t="s">
        <v>742</v>
      </c>
      <c r="C1316" s="65" t="s">
        <v>743</v>
      </c>
      <c r="D1316" s="96" t="s">
        <v>4944</v>
      </c>
      <c r="E1316" s="66" t="s">
        <v>75</v>
      </c>
      <c r="F1316" s="71" t="s">
        <v>5023</v>
      </c>
      <c r="G1316" s="71" t="s">
        <v>1532</v>
      </c>
      <c r="H1316" s="68">
        <v>44927</v>
      </c>
      <c r="I1316" s="68">
        <v>45170</v>
      </c>
      <c r="J1316" s="57" t="str">
        <f>IF(Ugovori_OPULJP3[[#This Row],[DATUM ZAVRŠETKA OPERACIJE]]&gt;DATE(2024,12,31),"u provedbi","završen")</f>
        <v>završen</v>
      </c>
      <c r="K1316" s="67" t="s">
        <v>593</v>
      </c>
      <c r="L1316" s="67" t="s">
        <v>593</v>
      </c>
      <c r="M1316" s="58">
        <v>0.85</v>
      </c>
      <c r="N1316" s="58">
        <v>0.15</v>
      </c>
      <c r="O1316" s="59">
        <f>Ugovori_OPULJP3[[#This Row],[Bespovratna sredstva - Ukupno (EU+Nac) HRK
= Ukupna ugovorena vrijednost bespovratnih sredstava]]*Ugovori_OPULJP3[[#This Row],[EU STOPA SUFINANCIRANJA %
EU CO-FINANCING RATE %]]</f>
        <v>378420</v>
      </c>
      <c r="P1316" s="60">
        <f>Ugovori_OPULJP3[[#This Row],[Bespovratna sredstva - EU dio - HRK]]/7.5345</f>
        <v>50224.965160262786</v>
      </c>
      <c r="Q1316" s="59">
        <f>Ugovori_OPULJP3[[#This Row],[Bespovratna sredstva - Ukupno (EU+Nac) HRK
= Ukupna ugovorena vrijednost bespovratnih sredstava]]*Ugovori_OPULJP3[[#This Row],[STOPA NACIONALNOG SUFINANCIRANJA %]]</f>
        <v>66780</v>
      </c>
      <c r="R1316" s="60">
        <f>Ugovori_OPULJP3[[#This Row],[Bespovratna sredstva - Nacionalni dio - HRK]]/7.5345</f>
        <v>8863.229145928728</v>
      </c>
      <c r="S1316" s="59">
        <v>445200</v>
      </c>
      <c r="T1316" s="60">
        <f>Ugovori_OPULJP3[[#This Row],[Bespovratna sredstva - Ukupno (EU+Nac) HRK
= Ukupna ugovorena vrijednost bespovratnih sredstava]]/7.5345</f>
        <v>59088.194306191515</v>
      </c>
      <c r="U1316" s="59">
        <v>0</v>
      </c>
      <c r="V1316" s="60">
        <f>Ugovori_OPULJP3[[#This Row],[Javni doprinos korisnika - HRK]]/7.5345</f>
        <v>0</v>
      </c>
      <c r="W1316" s="59">
        <v>0</v>
      </c>
      <c r="X1316" s="60">
        <f>Ugovori_OPULJP3[[#This Row],[Privatni doprinos korisnika - HRK]]/7.5345</f>
        <v>0</v>
      </c>
      <c r="Y1316" s="61">
        <v>445200</v>
      </c>
      <c r="Z1316" s="62">
        <f>Ugovori_OPULJP3[[#This Row],[UKUPNI PRIHVATLJIVI IZDACI
TOTAL ELIGIBLE EXPENDITURE
= Bespovratna sredstva ukupno + doprinos korisnika
= Ukupni prihvatljivi troškovi
= Ukupna ugovorena vrijednost projekta HRK]]/7.5345</f>
        <v>59088.194306191515</v>
      </c>
      <c r="AA1316" s="66" t="s">
        <v>37</v>
      </c>
      <c r="AB1316" s="66" t="s">
        <v>34</v>
      </c>
      <c r="AC1316" s="65" t="s">
        <v>5024</v>
      </c>
      <c r="AD1316" s="72" t="s">
        <v>746</v>
      </c>
    </row>
    <row r="1317" spans="1:30" ht="38.25" customHeight="1" x14ac:dyDescent="0.2">
      <c r="A1317" s="70" t="s">
        <v>5025</v>
      </c>
      <c r="B1317" s="64" t="s">
        <v>742</v>
      </c>
      <c r="C1317" s="65" t="s">
        <v>743</v>
      </c>
      <c r="D1317" s="96" t="s">
        <v>4944</v>
      </c>
      <c r="E1317" s="66" t="s">
        <v>75</v>
      </c>
      <c r="F1317" s="71" t="s">
        <v>5026</v>
      </c>
      <c r="G1317" s="71" t="s">
        <v>3719</v>
      </c>
      <c r="H1317" s="68">
        <v>44914</v>
      </c>
      <c r="I1317" s="68">
        <v>45157</v>
      </c>
      <c r="J1317" s="57" t="str">
        <f>IF(Ugovori_OPULJP3[[#This Row],[DATUM ZAVRŠETKA OPERACIJE]]&gt;DATE(2024,12,31),"u provedbi","završen")</f>
        <v>završen</v>
      </c>
      <c r="K1317" s="76" t="s">
        <v>154</v>
      </c>
      <c r="L1317" s="76" t="s">
        <v>154</v>
      </c>
      <c r="M1317" s="58">
        <v>0.85</v>
      </c>
      <c r="N1317" s="58">
        <v>0.15</v>
      </c>
      <c r="O1317" s="59">
        <f>Ugovori_OPULJP3[[#This Row],[Bespovratna sredstva - Ukupno (EU+Nac) HRK
= Ukupna ugovorena vrijednost bespovratnih sredstava]]*Ugovori_OPULJP3[[#This Row],[EU STOPA SUFINANCIRANJA %
EU CO-FINANCING RATE %]]</f>
        <v>375414.39999999997</v>
      </c>
      <c r="P1317" s="60">
        <f>Ugovori_OPULJP3[[#This Row],[Bespovratna sredstva - EU dio - HRK]]/7.5345</f>
        <v>49826.053487291785</v>
      </c>
      <c r="Q1317" s="59">
        <f>Ugovori_OPULJP3[[#This Row],[Bespovratna sredstva - Ukupno (EU+Nac) HRK
= Ukupna ugovorena vrijednost bespovratnih sredstava]]*Ugovori_OPULJP3[[#This Row],[STOPA NACIONALNOG SUFINANCIRANJA %]]</f>
        <v>66249.599999999991</v>
      </c>
      <c r="R1317" s="60">
        <f>Ugovori_OPULJP3[[#This Row],[Bespovratna sredstva - Nacionalni dio - HRK]]/7.5345</f>
        <v>8792.8329683456086</v>
      </c>
      <c r="S1317" s="59">
        <v>441664</v>
      </c>
      <c r="T1317" s="60">
        <f>Ugovori_OPULJP3[[#This Row],[Bespovratna sredstva - Ukupno (EU+Nac) HRK
= Ukupna ugovorena vrijednost bespovratnih sredstava]]/7.5345</f>
        <v>58618.886455637396</v>
      </c>
      <c r="U1317" s="59">
        <v>0</v>
      </c>
      <c r="V1317" s="60">
        <f>Ugovori_OPULJP3[[#This Row],[Javni doprinos korisnika - HRK]]/7.5345</f>
        <v>0</v>
      </c>
      <c r="W1317" s="59">
        <v>0</v>
      </c>
      <c r="X1317" s="60">
        <f>Ugovori_OPULJP3[[#This Row],[Privatni doprinos korisnika - HRK]]/7.5345</f>
        <v>0</v>
      </c>
      <c r="Y1317" s="61">
        <v>441664</v>
      </c>
      <c r="Z1317" s="62">
        <f>Ugovori_OPULJP3[[#This Row],[UKUPNI PRIHVATLJIVI IZDACI
TOTAL ELIGIBLE EXPENDITURE
= Bespovratna sredstva ukupno + doprinos korisnika
= Ukupni prihvatljivi troškovi
= Ukupna ugovorena vrijednost projekta HRK]]/7.5345</f>
        <v>58618.886455637396</v>
      </c>
      <c r="AA1317" s="66" t="s">
        <v>37</v>
      </c>
      <c r="AB1317" s="66" t="s">
        <v>34</v>
      </c>
      <c r="AC1317" s="65" t="s">
        <v>5027</v>
      </c>
      <c r="AD1317" s="72" t="s">
        <v>746</v>
      </c>
    </row>
    <row r="1318" spans="1:30" ht="51" customHeight="1" x14ac:dyDescent="0.2">
      <c r="A1318" s="105" t="s">
        <v>5028</v>
      </c>
      <c r="B1318" s="64" t="s">
        <v>742</v>
      </c>
      <c r="C1318" s="65" t="s">
        <v>743</v>
      </c>
      <c r="D1318" s="96" t="s">
        <v>4944</v>
      </c>
      <c r="E1318" s="66" t="s">
        <v>75</v>
      </c>
      <c r="F1318" s="71" t="s">
        <v>5029</v>
      </c>
      <c r="G1318" s="71" t="s">
        <v>1716</v>
      </c>
      <c r="H1318" s="68">
        <v>44866</v>
      </c>
      <c r="I1318" s="68">
        <v>45078</v>
      </c>
      <c r="J1318" s="57" t="str">
        <f>IF(Ugovori_OPULJP3[[#This Row],[DATUM ZAVRŠETKA OPERACIJE]]&gt;DATE(2024,12,31),"u provedbi","završen")</f>
        <v>završen</v>
      </c>
      <c r="K1318" s="55" t="s">
        <v>593</v>
      </c>
      <c r="L1318" s="55" t="s">
        <v>593</v>
      </c>
      <c r="M1318" s="58">
        <v>0.85</v>
      </c>
      <c r="N1318" s="58">
        <v>0.15</v>
      </c>
      <c r="O1318" s="59">
        <f>Ugovori_OPULJP3[[#This Row],[Bespovratna sredstva - Ukupno (EU+Nac) HRK
= Ukupna ugovorena vrijednost bespovratnih sredstava]]*Ugovori_OPULJP3[[#This Row],[EU STOPA SUFINANCIRANJA %
EU CO-FINANCING RATE %]]</f>
        <v>630360</v>
      </c>
      <c r="P1318" s="60">
        <f>Ugovori_OPULJP3[[#This Row],[Bespovratna sredstva - EU dio - HRK]]/7.5345</f>
        <v>83663.149512243675</v>
      </c>
      <c r="Q1318" s="59">
        <f>Ugovori_OPULJP3[[#This Row],[Bespovratna sredstva - Ukupno (EU+Nac) HRK
= Ukupna ugovorena vrijednost bespovratnih sredstava]]*Ugovori_OPULJP3[[#This Row],[STOPA NACIONALNOG SUFINANCIRANJA %]]</f>
        <v>111240</v>
      </c>
      <c r="R1318" s="60">
        <f>Ugovori_OPULJP3[[#This Row],[Bespovratna sredstva - Nacionalni dio - HRK]]/7.5345</f>
        <v>14764.085208043001</v>
      </c>
      <c r="S1318" s="59">
        <v>741600</v>
      </c>
      <c r="T1318" s="60">
        <f>Ugovori_OPULJP3[[#This Row],[Bespovratna sredstva - Ukupno (EU+Nac) HRK
= Ukupna ugovorena vrijednost bespovratnih sredstava]]/7.5345</f>
        <v>98427.23472028668</v>
      </c>
      <c r="U1318" s="59">
        <v>0</v>
      </c>
      <c r="V1318" s="60">
        <f>Ugovori_OPULJP3[[#This Row],[Javni doprinos korisnika - HRK]]/7.5345</f>
        <v>0</v>
      </c>
      <c r="W1318" s="59">
        <v>0</v>
      </c>
      <c r="X1318" s="60">
        <f>Ugovori_OPULJP3[[#This Row],[Privatni doprinos korisnika - HRK]]/7.5345</f>
        <v>0</v>
      </c>
      <c r="Y1318" s="61">
        <v>741600</v>
      </c>
      <c r="Z1318" s="62">
        <f>Ugovori_OPULJP3[[#This Row],[UKUPNI PRIHVATLJIVI IZDACI
TOTAL ELIGIBLE EXPENDITURE
= Bespovratna sredstva ukupno + doprinos korisnika
= Ukupni prihvatljivi troškovi
= Ukupna ugovorena vrijednost projekta HRK]]/7.5345</f>
        <v>98427.23472028668</v>
      </c>
      <c r="AA1318" s="66" t="s">
        <v>37</v>
      </c>
      <c r="AB1318" s="66" t="s">
        <v>34</v>
      </c>
      <c r="AC1318" s="65" t="s">
        <v>5030</v>
      </c>
      <c r="AD1318" s="72" t="s">
        <v>746</v>
      </c>
    </row>
    <row r="1319" spans="1:30" ht="38.25" customHeight="1" x14ac:dyDescent="0.2">
      <c r="A1319" s="105" t="s">
        <v>5031</v>
      </c>
      <c r="B1319" s="64" t="s">
        <v>742</v>
      </c>
      <c r="C1319" s="65" t="s">
        <v>743</v>
      </c>
      <c r="D1319" s="96" t="s">
        <v>4944</v>
      </c>
      <c r="E1319" s="66" t="s">
        <v>75</v>
      </c>
      <c r="F1319" s="71" t="s">
        <v>5032</v>
      </c>
      <c r="G1319" s="71" t="s">
        <v>2318</v>
      </c>
      <c r="H1319" s="68">
        <v>44859</v>
      </c>
      <c r="I1319" s="68">
        <v>45102</v>
      </c>
      <c r="J1319" s="57" t="str">
        <f>IF(Ugovori_OPULJP3[[#This Row],[DATUM ZAVRŠETKA OPERACIJE]]&gt;DATE(2024,12,31),"u provedbi","završen")</f>
        <v>završen</v>
      </c>
      <c r="K1319" s="76" t="s">
        <v>154</v>
      </c>
      <c r="L1319" s="76" t="s">
        <v>154</v>
      </c>
      <c r="M1319" s="58">
        <v>0.85</v>
      </c>
      <c r="N1319" s="58">
        <v>0.15</v>
      </c>
      <c r="O1319" s="59">
        <f>Ugovori_OPULJP3[[#This Row],[Bespovratna sredstva - Ukupno (EU+Nac) HRK
= Ukupna ugovorena vrijednost bespovratnih sredstava]]*Ugovori_OPULJP3[[#This Row],[EU STOPA SUFINANCIRANJA %
EU CO-FINANCING RATE %]]</f>
        <v>416214.39999999997</v>
      </c>
      <c r="P1319" s="60">
        <f>Ugovori_OPULJP3[[#This Row],[Bespovratna sredstva - EU dio - HRK]]/7.5345</f>
        <v>55241.144070608527</v>
      </c>
      <c r="Q1319" s="59">
        <f>Ugovori_OPULJP3[[#This Row],[Bespovratna sredstva - Ukupno (EU+Nac) HRK
= Ukupna ugovorena vrijednost bespovratnih sredstava]]*Ugovori_OPULJP3[[#This Row],[STOPA NACIONALNOG SUFINANCIRANJA %]]</f>
        <v>73449.599999999991</v>
      </c>
      <c r="R1319" s="60">
        <f>Ugovori_OPULJP3[[#This Row],[Bespovratna sredstva - Nacionalni dio - HRK]]/7.5345</f>
        <v>9748.4371889309168</v>
      </c>
      <c r="S1319" s="59">
        <v>489664</v>
      </c>
      <c r="T1319" s="60">
        <f>Ugovori_OPULJP3[[#This Row],[Bespovratna sredstva - Ukupno (EU+Nac) HRK
= Ukupna ugovorena vrijednost bespovratnih sredstava]]/7.5345</f>
        <v>64989.581259539445</v>
      </c>
      <c r="U1319" s="59">
        <v>0</v>
      </c>
      <c r="V1319" s="60">
        <f>Ugovori_OPULJP3[[#This Row],[Javni doprinos korisnika - HRK]]/7.5345</f>
        <v>0</v>
      </c>
      <c r="W1319" s="59">
        <v>0</v>
      </c>
      <c r="X1319" s="60">
        <f>Ugovori_OPULJP3[[#This Row],[Privatni doprinos korisnika - HRK]]/7.5345</f>
        <v>0</v>
      </c>
      <c r="Y1319" s="61">
        <v>489664</v>
      </c>
      <c r="Z1319" s="62">
        <f>Ugovori_OPULJP3[[#This Row],[UKUPNI PRIHVATLJIVI IZDACI
TOTAL ELIGIBLE EXPENDITURE
= Bespovratna sredstva ukupno + doprinos korisnika
= Ukupni prihvatljivi troškovi
= Ukupna ugovorena vrijednost projekta HRK]]/7.5345</f>
        <v>64989.581259539445</v>
      </c>
      <c r="AA1319" s="66" t="s">
        <v>37</v>
      </c>
      <c r="AB1319" s="66" t="s">
        <v>34</v>
      </c>
      <c r="AC1319" s="65" t="s">
        <v>5033</v>
      </c>
      <c r="AD1319" s="72" t="s">
        <v>746</v>
      </c>
    </row>
    <row r="1320" spans="1:30" ht="38.25" customHeight="1" x14ac:dyDescent="0.2">
      <c r="A1320" s="70" t="s">
        <v>5034</v>
      </c>
      <c r="B1320" s="64" t="s">
        <v>742</v>
      </c>
      <c r="C1320" s="65" t="s">
        <v>743</v>
      </c>
      <c r="D1320" s="96" t="s">
        <v>4944</v>
      </c>
      <c r="E1320" s="66" t="s">
        <v>75</v>
      </c>
      <c r="F1320" s="71" t="s">
        <v>5035</v>
      </c>
      <c r="G1320" s="71" t="s">
        <v>2084</v>
      </c>
      <c r="H1320" s="68">
        <v>44998</v>
      </c>
      <c r="I1320" s="68">
        <v>45243</v>
      </c>
      <c r="J1320" s="57" t="str">
        <f>IF(Ugovori_OPULJP3[[#This Row],[DATUM ZAVRŠETKA OPERACIJE]]&gt;DATE(2024,12,31),"u provedbi","završen")</f>
        <v>završen</v>
      </c>
      <c r="K1320" s="55" t="s">
        <v>210</v>
      </c>
      <c r="L1320" s="55" t="s">
        <v>210</v>
      </c>
      <c r="M1320" s="58">
        <v>0.85</v>
      </c>
      <c r="N1320" s="58">
        <v>0.15</v>
      </c>
      <c r="O1320" s="59">
        <f>Ugovori_OPULJP3[[#This Row],[Bespovratna sredstva - Ukupno (EU+Nac) HRK
= Ukupna ugovorena vrijednost bespovratnih sredstava]]*Ugovori_OPULJP3[[#This Row],[EU STOPA SUFINANCIRANJA %
EU CO-FINANCING RATE %]]</f>
        <v>1051365</v>
      </c>
      <c r="P1320" s="60">
        <f>Ugovori_OPULJP3[[#This Row],[Bespovratna sredstva - EU dio - HRK]]/7.5345</f>
        <v>139540.11546884332</v>
      </c>
      <c r="Q1320" s="59">
        <f>Ugovori_OPULJP3[[#This Row],[Bespovratna sredstva - Ukupno (EU+Nac) HRK
= Ukupna ugovorena vrijednost bespovratnih sredstava]]*Ugovori_OPULJP3[[#This Row],[STOPA NACIONALNOG SUFINANCIRANJA %]]</f>
        <v>185535</v>
      </c>
      <c r="R1320" s="60">
        <f>Ugovori_OPULJP3[[#This Row],[Bespovratna sredstva - Nacionalni dio - HRK]]/7.5345</f>
        <v>24624.726259207644</v>
      </c>
      <c r="S1320" s="59">
        <v>1236900</v>
      </c>
      <c r="T1320" s="60">
        <f>Ugovori_OPULJP3[[#This Row],[Bespovratna sredstva - Ukupno (EU+Nac) HRK
= Ukupna ugovorena vrijednost bespovratnih sredstava]]/7.5345</f>
        <v>164164.84172805096</v>
      </c>
      <c r="U1320" s="59">
        <v>0</v>
      </c>
      <c r="V1320" s="60">
        <f>Ugovori_OPULJP3[[#This Row],[Javni doprinos korisnika - HRK]]/7.5345</f>
        <v>0</v>
      </c>
      <c r="W1320" s="59">
        <v>0</v>
      </c>
      <c r="X1320" s="60">
        <f>Ugovori_OPULJP3[[#This Row],[Privatni doprinos korisnika - HRK]]/7.5345</f>
        <v>0</v>
      </c>
      <c r="Y1320" s="61">
        <v>1236900</v>
      </c>
      <c r="Z1320" s="62">
        <f>Ugovori_OPULJP3[[#This Row],[UKUPNI PRIHVATLJIVI IZDACI
TOTAL ELIGIBLE EXPENDITURE
= Bespovratna sredstva ukupno + doprinos korisnika
= Ukupni prihvatljivi troškovi
= Ukupna ugovorena vrijednost projekta HRK]]/7.5345</f>
        <v>164164.84172805096</v>
      </c>
      <c r="AA1320" s="66" t="s">
        <v>37</v>
      </c>
      <c r="AB1320" s="66" t="s">
        <v>34</v>
      </c>
      <c r="AC1320" s="65" t="s">
        <v>5036</v>
      </c>
      <c r="AD1320" s="72" t="s">
        <v>746</v>
      </c>
    </row>
    <row r="1321" spans="1:30" ht="38.25" customHeight="1" x14ac:dyDescent="0.2">
      <c r="A1321" s="105" t="s">
        <v>5037</v>
      </c>
      <c r="B1321" s="64" t="s">
        <v>742</v>
      </c>
      <c r="C1321" s="65" t="s">
        <v>743</v>
      </c>
      <c r="D1321" s="96" t="s">
        <v>4944</v>
      </c>
      <c r="E1321" s="66" t="s">
        <v>75</v>
      </c>
      <c r="F1321" s="71" t="s">
        <v>5038</v>
      </c>
      <c r="G1321" s="71" t="s">
        <v>1785</v>
      </c>
      <c r="H1321" s="68">
        <v>44859</v>
      </c>
      <c r="I1321" s="68">
        <v>45102</v>
      </c>
      <c r="J1321" s="57" t="str">
        <f>IF(Ugovori_OPULJP3[[#This Row],[DATUM ZAVRŠETKA OPERACIJE]]&gt;DATE(2024,12,31),"u provedbi","završen")</f>
        <v>završen</v>
      </c>
      <c r="K1321" s="55" t="s">
        <v>270</v>
      </c>
      <c r="L1321" s="55" t="s">
        <v>270</v>
      </c>
      <c r="M1321" s="58">
        <v>0.85</v>
      </c>
      <c r="N1321" s="58">
        <v>0.15</v>
      </c>
      <c r="O1321" s="59">
        <f>Ugovori_OPULJP3[[#This Row],[Bespovratna sredstva - Ukupno (EU+Nac) HRK
= Ukupna ugovorena vrijednost bespovratnih sredstava]]*Ugovori_OPULJP3[[#This Row],[EU STOPA SUFINANCIRANJA %
EU CO-FINANCING RATE %]]</f>
        <v>420240</v>
      </c>
      <c r="P1321" s="60">
        <f>Ugovori_OPULJP3[[#This Row],[Bespovratna sredstva - EU dio - HRK]]/7.5345</f>
        <v>55775.43300816245</v>
      </c>
      <c r="Q1321" s="59">
        <f>Ugovori_OPULJP3[[#This Row],[Bespovratna sredstva - Ukupno (EU+Nac) HRK
= Ukupna ugovorena vrijednost bespovratnih sredstava]]*Ugovori_OPULJP3[[#This Row],[STOPA NACIONALNOG SUFINANCIRANJA %]]</f>
        <v>74160</v>
      </c>
      <c r="R1321" s="60">
        <f>Ugovori_OPULJP3[[#This Row],[Bespovratna sredstva - Nacionalni dio - HRK]]/7.5345</f>
        <v>9842.7234720286669</v>
      </c>
      <c r="S1321" s="59">
        <v>494400</v>
      </c>
      <c r="T1321" s="60">
        <f>Ugovori_OPULJP3[[#This Row],[Bespovratna sredstva - Ukupno (EU+Nac) HRK
= Ukupna ugovorena vrijednost bespovratnih sredstava]]/7.5345</f>
        <v>65618.156480191115</v>
      </c>
      <c r="U1321" s="59">
        <v>0</v>
      </c>
      <c r="V1321" s="60">
        <f>Ugovori_OPULJP3[[#This Row],[Javni doprinos korisnika - HRK]]/7.5345</f>
        <v>0</v>
      </c>
      <c r="W1321" s="59">
        <v>0</v>
      </c>
      <c r="X1321" s="60">
        <f>Ugovori_OPULJP3[[#This Row],[Privatni doprinos korisnika - HRK]]/7.5345</f>
        <v>0</v>
      </c>
      <c r="Y1321" s="61">
        <v>494400</v>
      </c>
      <c r="Z1321" s="62">
        <f>Ugovori_OPULJP3[[#This Row],[UKUPNI PRIHVATLJIVI IZDACI
TOTAL ELIGIBLE EXPENDITURE
= Bespovratna sredstva ukupno + doprinos korisnika
= Ukupni prihvatljivi troškovi
= Ukupna ugovorena vrijednost projekta HRK]]/7.5345</f>
        <v>65618.156480191115</v>
      </c>
      <c r="AA1321" s="66" t="s">
        <v>37</v>
      </c>
      <c r="AB1321" s="66" t="s">
        <v>34</v>
      </c>
      <c r="AC1321" s="65" t="s">
        <v>5039</v>
      </c>
      <c r="AD1321" s="72" t="s">
        <v>746</v>
      </c>
    </row>
    <row r="1322" spans="1:30" ht="38.25" customHeight="1" x14ac:dyDescent="0.2">
      <c r="A1322" s="70" t="s">
        <v>5040</v>
      </c>
      <c r="B1322" s="64" t="s">
        <v>742</v>
      </c>
      <c r="C1322" s="65" t="s">
        <v>743</v>
      </c>
      <c r="D1322" s="96" t="s">
        <v>4944</v>
      </c>
      <c r="E1322" s="66" t="s">
        <v>75</v>
      </c>
      <c r="F1322" s="71" t="s">
        <v>5041</v>
      </c>
      <c r="G1322" s="71" t="s">
        <v>5042</v>
      </c>
      <c r="H1322" s="68">
        <v>44928</v>
      </c>
      <c r="I1322" s="68">
        <v>45140</v>
      </c>
      <c r="J1322" s="57" t="str">
        <f>IF(Ugovori_OPULJP3[[#This Row],[DATUM ZAVRŠETKA OPERACIJE]]&gt;DATE(2024,12,31),"u provedbi","završen")</f>
        <v>završen</v>
      </c>
      <c r="K1322" s="55" t="s">
        <v>129</v>
      </c>
      <c r="L1322" s="55" t="s">
        <v>129</v>
      </c>
      <c r="M1322" s="58">
        <v>0.85</v>
      </c>
      <c r="N1322" s="58">
        <v>0.15</v>
      </c>
      <c r="O1322" s="59">
        <f>Ugovori_OPULJP3[[#This Row],[Bespovratna sredstva - Ukupno (EU+Nac) HRK
= Ukupna ugovorena vrijednost bespovratnih sredstava]]*Ugovori_OPULJP3[[#This Row],[EU STOPA SUFINANCIRANJA %
EU CO-FINANCING RATE %]]</f>
        <v>820675</v>
      </c>
      <c r="P1322" s="60">
        <f>Ugovori_OPULJP3[[#This Row],[Bespovratna sredstva - EU dio - HRK]]/7.5345</f>
        <v>108922.29079567322</v>
      </c>
      <c r="Q1322" s="59">
        <f>Ugovori_OPULJP3[[#This Row],[Bespovratna sredstva - Ukupno (EU+Nac) HRK
= Ukupna ugovorena vrijednost bespovratnih sredstava]]*Ugovori_OPULJP3[[#This Row],[STOPA NACIONALNOG SUFINANCIRANJA %]]</f>
        <v>144825</v>
      </c>
      <c r="R1322" s="60">
        <f>Ugovori_OPULJP3[[#This Row],[Bespovratna sredstva - Nacionalni dio - HRK]]/7.5345</f>
        <v>19221.580728648216</v>
      </c>
      <c r="S1322" s="59">
        <v>965500</v>
      </c>
      <c r="T1322" s="60">
        <f>Ugovori_OPULJP3[[#This Row],[Bespovratna sredstva - Ukupno (EU+Nac) HRK
= Ukupna ugovorena vrijednost bespovratnih sredstava]]/7.5345</f>
        <v>128143.87152432145</v>
      </c>
      <c r="U1322" s="59">
        <v>0</v>
      </c>
      <c r="V1322" s="60">
        <f>Ugovori_OPULJP3[[#This Row],[Javni doprinos korisnika - HRK]]/7.5345</f>
        <v>0</v>
      </c>
      <c r="W1322" s="59">
        <v>0</v>
      </c>
      <c r="X1322" s="60">
        <f>Ugovori_OPULJP3[[#This Row],[Privatni doprinos korisnika - HRK]]/7.5345</f>
        <v>0</v>
      </c>
      <c r="Y1322" s="61">
        <v>965500</v>
      </c>
      <c r="Z1322" s="62">
        <f>Ugovori_OPULJP3[[#This Row],[UKUPNI PRIHVATLJIVI IZDACI
TOTAL ELIGIBLE EXPENDITURE
= Bespovratna sredstva ukupno + doprinos korisnika
= Ukupni prihvatljivi troškovi
= Ukupna ugovorena vrijednost projekta HRK]]/7.5345</f>
        <v>128143.87152432145</v>
      </c>
      <c r="AA1322" s="66" t="s">
        <v>37</v>
      </c>
      <c r="AB1322" s="66" t="s">
        <v>34</v>
      </c>
      <c r="AC1322" s="65" t="s">
        <v>5043</v>
      </c>
      <c r="AD1322" s="72" t="s">
        <v>746</v>
      </c>
    </row>
    <row r="1323" spans="1:30" ht="51" customHeight="1" x14ac:dyDescent="0.2">
      <c r="A1323" s="105" t="s">
        <v>5044</v>
      </c>
      <c r="B1323" s="64" t="s">
        <v>742</v>
      </c>
      <c r="C1323" s="65" t="s">
        <v>743</v>
      </c>
      <c r="D1323" s="96" t="s">
        <v>4944</v>
      </c>
      <c r="E1323" s="66" t="s">
        <v>75</v>
      </c>
      <c r="F1323" s="71" t="s">
        <v>5045</v>
      </c>
      <c r="G1323" s="71" t="s">
        <v>1844</v>
      </c>
      <c r="H1323" s="68">
        <v>44818</v>
      </c>
      <c r="I1323" s="68">
        <v>45060</v>
      </c>
      <c r="J1323" s="57" t="str">
        <f>IF(Ugovori_OPULJP3[[#This Row],[DATUM ZAVRŠETKA OPERACIJE]]&gt;DATE(2024,12,31),"u provedbi","završen")</f>
        <v>završen</v>
      </c>
      <c r="K1323" s="55" t="s">
        <v>593</v>
      </c>
      <c r="L1323" s="55" t="s">
        <v>593</v>
      </c>
      <c r="M1323" s="58">
        <v>0.85</v>
      </c>
      <c r="N1323" s="58">
        <v>0.15</v>
      </c>
      <c r="O1323" s="59">
        <f>Ugovori_OPULJP3[[#This Row],[Bespovratna sredstva - Ukupno (EU+Nac) HRK
= Ukupna ugovorena vrijednost bespovratnih sredstava]]*Ugovori_OPULJP3[[#This Row],[EU STOPA SUFINANCIRANJA %
EU CO-FINANCING RATE %]]</f>
        <v>420240</v>
      </c>
      <c r="P1323" s="60">
        <f>Ugovori_OPULJP3[[#This Row],[Bespovratna sredstva - EU dio - HRK]]/7.5345</f>
        <v>55775.43300816245</v>
      </c>
      <c r="Q1323" s="59">
        <f>Ugovori_OPULJP3[[#This Row],[Bespovratna sredstva - Ukupno (EU+Nac) HRK
= Ukupna ugovorena vrijednost bespovratnih sredstava]]*Ugovori_OPULJP3[[#This Row],[STOPA NACIONALNOG SUFINANCIRANJA %]]</f>
        <v>74160</v>
      </c>
      <c r="R1323" s="60">
        <f>Ugovori_OPULJP3[[#This Row],[Bespovratna sredstva - Nacionalni dio - HRK]]/7.5345</f>
        <v>9842.7234720286669</v>
      </c>
      <c r="S1323" s="59">
        <v>494400</v>
      </c>
      <c r="T1323" s="60">
        <f>Ugovori_OPULJP3[[#This Row],[Bespovratna sredstva - Ukupno (EU+Nac) HRK
= Ukupna ugovorena vrijednost bespovratnih sredstava]]/7.5345</f>
        <v>65618.156480191115</v>
      </c>
      <c r="U1323" s="59">
        <v>0</v>
      </c>
      <c r="V1323" s="60">
        <f>Ugovori_OPULJP3[[#This Row],[Javni doprinos korisnika - HRK]]/7.5345</f>
        <v>0</v>
      </c>
      <c r="W1323" s="59">
        <v>0</v>
      </c>
      <c r="X1323" s="60">
        <f>Ugovori_OPULJP3[[#This Row],[Privatni doprinos korisnika - HRK]]/7.5345</f>
        <v>0</v>
      </c>
      <c r="Y1323" s="61">
        <v>494400</v>
      </c>
      <c r="Z1323" s="62">
        <f>Ugovori_OPULJP3[[#This Row],[UKUPNI PRIHVATLJIVI IZDACI
TOTAL ELIGIBLE EXPENDITURE
= Bespovratna sredstva ukupno + doprinos korisnika
= Ukupni prihvatljivi troškovi
= Ukupna ugovorena vrijednost projekta HRK]]/7.5345</f>
        <v>65618.156480191115</v>
      </c>
      <c r="AA1323" s="66" t="s">
        <v>37</v>
      </c>
      <c r="AB1323" s="66" t="s">
        <v>34</v>
      </c>
      <c r="AC1323" s="65" t="s">
        <v>5046</v>
      </c>
      <c r="AD1323" s="72" t="s">
        <v>746</v>
      </c>
    </row>
    <row r="1324" spans="1:30" ht="38.25" customHeight="1" x14ac:dyDescent="0.2">
      <c r="A1324" s="70" t="s">
        <v>5047</v>
      </c>
      <c r="B1324" s="64" t="s">
        <v>742</v>
      </c>
      <c r="C1324" s="65" t="s">
        <v>743</v>
      </c>
      <c r="D1324" s="96" t="s">
        <v>4944</v>
      </c>
      <c r="E1324" s="66" t="s">
        <v>75</v>
      </c>
      <c r="F1324" s="71" t="s">
        <v>3283</v>
      </c>
      <c r="G1324" s="71" t="s">
        <v>3284</v>
      </c>
      <c r="H1324" s="68">
        <v>44907</v>
      </c>
      <c r="I1324" s="68">
        <v>45150</v>
      </c>
      <c r="J1324" s="57" t="str">
        <f>IF(Ugovori_OPULJP3[[#This Row],[DATUM ZAVRŠETKA OPERACIJE]]&gt;DATE(2024,12,31),"u provedbi","završen")</f>
        <v>završen</v>
      </c>
      <c r="K1324" s="55" t="s">
        <v>270</v>
      </c>
      <c r="L1324" s="55" t="s">
        <v>270</v>
      </c>
      <c r="M1324" s="58">
        <v>0.85</v>
      </c>
      <c r="N1324" s="58">
        <v>0.15</v>
      </c>
      <c r="O1324" s="59">
        <f>Ugovori_OPULJP3[[#This Row],[Bespovratna sredstva - Ukupno (EU+Nac) HRK
= Ukupna ugovorena vrijednost bespovratnih sredstava]]*Ugovori_OPULJP3[[#This Row],[EU STOPA SUFINANCIRANJA %
EU CO-FINANCING RATE %]]</f>
        <v>966552</v>
      </c>
      <c r="P1324" s="60">
        <f>Ugovori_OPULJP3[[#This Row],[Bespovratna sredstva - EU dio - HRK]]/7.5345</f>
        <v>128283.49591877364</v>
      </c>
      <c r="Q1324" s="59">
        <f>Ugovori_OPULJP3[[#This Row],[Bespovratna sredstva - Ukupno (EU+Nac) HRK
= Ukupna ugovorena vrijednost bespovratnih sredstava]]*Ugovori_OPULJP3[[#This Row],[STOPA NACIONALNOG SUFINANCIRANJA %]]</f>
        <v>170568</v>
      </c>
      <c r="R1324" s="60">
        <f>Ugovori_OPULJP3[[#This Row],[Bespovratna sredstva - Nacionalni dio - HRK]]/7.5345</f>
        <v>22638.263985665937</v>
      </c>
      <c r="S1324" s="59">
        <v>1137120</v>
      </c>
      <c r="T1324" s="60">
        <f>Ugovori_OPULJP3[[#This Row],[Bespovratna sredstva - Ukupno (EU+Nac) HRK
= Ukupna ugovorena vrijednost bespovratnih sredstava]]/7.5345</f>
        <v>150921.75990443956</v>
      </c>
      <c r="U1324" s="59">
        <v>0</v>
      </c>
      <c r="V1324" s="60">
        <f>Ugovori_OPULJP3[[#This Row],[Javni doprinos korisnika - HRK]]/7.5345</f>
        <v>0</v>
      </c>
      <c r="W1324" s="59">
        <v>0</v>
      </c>
      <c r="X1324" s="60">
        <f>Ugovori_OPULJP3[[#This Row],[Privatni doprinos korisnika - HRK]]/7.5345</f>
        <v>0</v>
      </c>
      <c r="Y1324" s="61">
        <v>1137120</v>
      </c>
      <c r="Z1324" s="62">
        <f>Ugovori_OPULJP3[[#This Row],[UKUPNI PRIHVATLJIVI IZDACI
TOTAL ELIGIBLE EXPENDITURE
= Bespovratna sredstva ukupno + doprinos korisnika
= Ukupni prihvatljivi troškovi
= Ukupna ugovorena vrijednost projekta HRK]]/7.5345</f>
        <v>150921.75990443956</v>
      </c>
      <c r="AA1324" s="66" t="s">
        <v>37</v>
      </c>
      <c r="AB1324" s="66" t="s">
        <v>34</v>
      </c>
      <c r="AC1324" s="65" t="s">
        <v>5048</v>
      </c>
      <c r="AD1324" s="72" t="s">
        <v>746</v>
      </c>
    </row>
    <row r="1325" spans="1:30" ht="38.25" customHeight="1" x14ac:dyDescent="0.2">
      <c r="A1325" s="75" t="s">
        <v>5049</v>
      </c>
      <c r="B1325" s="64" t="s">
        <v>742</v>
      </c>
      <c r="C1325" s="65" t="s">
        <v>743</v>
      </c>
      <c r="D1325" s="96" t="s">
        <v>4944</v>
      </c>
      <c r="E1325" s="66" t="s">
        <v>75</v>
      </c>
      <c r="F1325" s="71" t="s">
        <v>5050</v>
      </c>
      <c r="G1325" s="71" t="s">
        <v>5051</v>
      </c>
      <c r="H1325" s="68">
        <v>44942</v>
      </c>
      <c r="I1325" s="68">
        <v>45185</v>
      </c>
      <c r="J1325" s="57" t="str">
        <f>IF(Ugovori_OPULJP3[[#This Row],[DATUM ZAVRŠETKA OPERACIJE]]&gt;DATE(2024,12,31),"u provedbi","završen")</f>
        <v>završen</v>
      </c>
      <c r="K1325" s="67" t="s">
        <v>270</v>
      </c>
      <c r="L1325" s="67" t="s">
        <v>270</v>
      </c>
      <c r="M1325" s="58">
        <v>0.85</v>
      </c>
      <c r="N1325" s="58">
        <v>0.15</v>
      </c>
      <c r="O1325" s="59">
        <f>Ugovori_OPULJP3[[#This Row],[Bespovratna sredstva - Ukupno (EU+Nac) HRK
= Ukupna ugovorena vrijednost bespovratnih sredstava]]*Ugovori_OPULJP3[[#This Row],[EU STOPA SUFINANCIRANJA %
EU CO-FINANCING RATE %]]</f>
        <v>502010</v>
      </c>
      <c r="P1325" s="60">
        <f>Ugovori_OPULJP3[[#This Row],[Bespovratna sredstva - EU dio - HRK]]/7.5345</f>
        <v>66628.177052226427</v>
      </c>
      <c r="Q1325" s="59">
        <f>Ugovori_OPULJP3[[#This Row],[Bespovratna sredstva - Ukupno (EU+Nac) HRK
= Ukupna ugovorena vrijednost bespovratnih sredstava]]*Ugovori_OPULJP3[[#This Row],[STOPA NACIONALNOG SUFINANCIRANJA %]]</f>
        <v>88590</v>
      </c>
      <c r="R1325" s="60">
        <f>Ugovori_OPULJP3[[#This Row],[Bespovratna sredstva - Nacionalni dio - HRK]]/7.5345</f>
        <v>11757.913597451721</v>
      </c>
      <c r="S1325" s="59">
        <v>590600</v>
      </c>
      <c r="T1325" s="60">
        <f>Ugovori_OPULJP3[[#This Row],[Bespovratna sredstva - Ukupno (EU+Nac) HRK
= Ukupna ugovorena vrijednost bespovratnih sredstava]]/7.5345</f>
        <v>78386.090649678139</v>
      </c>
      <c r="U1325" s="59">
        <v>0</v>
      </c>
      <c r="V1325" s="60">
        <f>Ugovori_OPULJP3[[#This Row],[Javni doprinos korisnika - HRK]]/7.5345</f>
        <v>0</v>
      </c>
      <c r="W1325" s="59">
        <v>0</v>
      </c>
      <c r="X1325" s="60">
        <f>Ugovori_OPULJP3[[#This Row],[Privatni doprinos korisnika - HRK]]/7.5345</f>
        <v>0</v>
      </c>
      <c r="Y1325" s="61">
        <v>590600</v>
      </c>
      <c r="Z1325" s="62">
        <f>Ugovori_OPULJP3[[#This Row],[UKUPNI PRIHVATLJIVI IZDACI
TOTAL ELIGIBLE EXPENDITURE
= Bespovratna sredstva ukupno + doprinos korisnika
= Ukupni prihvatljivi troškovi
= Ukupna ugovorena vrijednost projekta HRK]]/7.5345</f>
        <v>78386.090649678139</v>
      </c>
      <c r="AA1325" s="66" t="s">
        <v>37</v>
      </c>
      <c r="AB1325" s="66" t="s">
        <v>34</v>
      </c>
      <c r="AC1325" s="65" t="s">
        <v>5052</v>
      </c>
      <c r="AD1325" s="72" t="s">
        <v>746</v>
      </c>
    </row>
    <row r="1326" spans="1:30" ht="38.25" customHeight="1" x14ac:dyDescent="0.2">
      <c r="A1326" s="105" t="s">
        <v>5053</v>
      </c>
      <c r="B1326" s="64" t="s">
        <v>742</v>
      </c>
      <c r="C1326" s="65" t="s">
        <v>743</v>
      </c>
      <c r="D1326" s="96" t="s">
        <v>4944</v>
      </c>
      <c r="E1326" s="66" t="s">
        <v>75</v>
      </c>
      <c r="F1326" s="71" t="s">
        <v>5054</v>
      </c>
      <c r="G1326" s="71" t="s">
        <v>176</v>
      </c>
      <c r="H1326" s="68">
        <v>44770</v>
      </c>
      <c r="I1326" s="68">
        <v>45013</v>
      </c>
      <c r="J1326" s="57" t="str">
        <f>IF(Ugovori_OPULJP3[[#This Row],[DATUM ZAVRŠETKA OPERACIJE]]&gt;DATE(2024,12,31),"u provedbi","završen")</f>
        <v>završen</v>
      </c>
      <c r="K1326" s="67" t="s">
        <v>36</v>
      </c>
      <c r="L1326" s="67" t="s">
        <v>36</v>
      </c>
      <c r="M1326" s="58">
        <v>0.85</v>
      </c>
      <c r="N1326" s="58">
        <v>0.15</v>
      </c>
      <c r="O1326" s="59">
        <f>Ugovori_OPULJP3[[#This Row],[Bespovratna sredstva - Ukupno (EU+Nac) HRK
= Ukupna ugovorena vrijednost bespovratnih sredstava]]*Ugovori_OPULJP3[[#This Row],[EU STOPA SUFINANCIRANJA %
EU CO-FINANCING RATE %]]</f>
        <v>420240</v>
      </c>
      <c r="P1326" s="60">
        <f>Ugovori_OPULJP3[[#This Row],[Bespovratna sredstva - EU dio - HRK]]/7.5345</f>
        <v>55775.43300816245</v>
      </c>
      <c r="Q1326" s="59">
        <f>Ugovori_OPULJP3[[#This Row],[Bespovratna sredstva - Ukupno (EU+Nac) HRK
= Ukupna ugovorena vrijednost bespovratnih sredstava]]*Ugovori_OPULJP3[[#This Row],[STOPA NACIONALNOG SUFINANCIRANJA %]]</f>
        <v>74160</v>
      </c>
      <c r="R1326" s="60">
        <f>Ugovori_OPULJP3[[#This Row],[Bespovratna sredstva - Nacionalni dio - HRK]]/7.5345</f>
        <v>9842.7234720286669</v>
      </c>
      <c r="S1326" s="59">
        <v>494400</v>
      </c>
      <c r="T1326" s="60">
        <f>Ugovori_OPULJP3[[#This Row],[Bespovratna sredstva - Ukupno (EU+Nac) HRK
= Ukupna ugovorena vrijednost bespovratnih sredstava]]/7.5345</f>
        <v>65618.156480191115</v>
      </c>
      <c r="U1326" s="59">
        <v>0</v>
      </c>
      <c r="V1326" s="60">
        <f>Ugovori_OPULJP3[[#This Row],[Javni doprinos korisnika - HRK]]/7.5345</f>
        <v>0</v>
      </c>
      <c r="W1326" s="59">
        <v>0</v>
      </c>
      <c r="X1326" s="60">
        <f>Ugovori_OPULJP3[[#This Row],[Privatni doprinos korisnika - HRK]]/7.5345</f>
        <v>0</v>
      </c>
      <c r="Y1326" s="61">
        <v>494400</v>
      </c>
      <c r="Z1326" s="62">
        <f>Ugovori_OPULJP3[[#This Row],[UKUPNI PRIHVATLJIVI IZDACI
TOTAL ELIGIBLE EXPENDITURE
= Bespovratna sredstva ukupno + doprinos korisnika
= Ukupni prihvatljivi troškovi
= Ukupna ugovorena vrijednost projekta HRK]]/7.5345</f>
        <v>65618.156480191115</v>
      </c>
      <c r="AA1326" s="66" t="s">
        <v>37</v>
      </c>
      <c r="AB1326" s="66" t="s">
        <v>34</v>
      </c>
      <c r="AC1326" s="65" t="s">
        <v>5055</v>
      </c>
      <c r="AD1326" s="72" t="s">
        <v>746</v>
      </c>
    </row>
    <row r="1327" spans="1:30" ht="38.25" customHeight="1" x14ac:dyDescent="0.2">
      <c r="A1327" s="70" t="s">
        <v>5056</v>
      </c>
      <c r="B1327" s="64" t="s">
        <v>742</v>
      </c>
      <c r="C1327" s="65" t="s">
        <v>743</v>
      </c>
      <c r="D1327" s="96" t="s">
        <v>4944</v>
      </c>
      <c r="E1327" s="66" t="s">
        <v>75</v>
      </c>
      <c r="F1327" s="71" t="s">
        <v>1413</v>
      </c>
      <c r="G1327" s="54" t="s">
        <v>1414</v>
      </c>
      <c r="H1327" s="68">
        <v>44998</v>
      </c>
      <c r="I1327" s="68">
        <v>45243</v>
      </c>
      <c r="J1327" s="57" t="str">
        <f>IF(Ugovori_OPULJP3[[#This Row],[DATUM ZAVRŠETKA OPERACIJE]]&gt;DATE(2024,12,31),"u provedbi","završen")</f>
        <v>završen</v>
      </c>
      <c r="K1327" s="55" t="s">
        <v>210</v>
      </c>
      <c r="L1327" s="55" t="s">
        <v>210</v>
      </c>
      <c r="M1327" s="58">
        <v>0.85</v>
      </c>
      <c r="N1327" s="58">
        <v>0.15</v>
      </c>
      <c r="O1327" s="59">
        <f>Ugovori_OPULJP3[[#This Row],[Bespovratna sredstva - Ukupno (EU+Nac) HRK
= Ukupna ugovorena vrijednost bespovratnih sredstava]]*Ugovori_OPULJP3[[#This Row],[EU STOPA SUFINANCIRANJA %
EU CO-FINANCING RATE %]]</f>
        <v>1172575</v>
      </c>
      <c r="P1327" s="60">
        <f>Ugovori_OPULJP3[[#This Row],[Bespovratna sredstva - EU dio - HRK]]/7.5345</f>
        <v>155627.44707678014</v>
      </c>
      <c r="Q1327" s="59">
        <f>Ugovori_OPULJP3[[#This Row],[Bespovratna sredstva - Ukupno (EU+Nac) HRK
= Ukupna ugovorena vrijednost bespovratnih sredstava]]*Ugovori_OPULJP3[[#This Row],[STOPA NACIONALNOG SUFINANCIRANJA %]]</f>
        <v>206925</v>
      </c>
      <c r="R1327" s="60">
        <f>Ugovori_OPULJP3[[#This Row],[Bespovratna sredstva - Nacionalni dio - HRK]]/7.5345</f>
        <v>27463.667131196493</v>
      </c>
      <c r="S1327" s="59">
        <v>1379500</v>
      </c>
      <c r="T1327" s="60">
        <f>Ugovori_OPULJP3[[#This Row],[Bespovratna sredstva - Ukupno (EU+Nac) HRK
= Ukupna ugovorena vrijednost bespovratnih sredstava]]/7.5345</f>
        <v>183091.11420797664</v>
      </c>
      <c r="U1327" s="59">
        <v>0</v>
      </c>
      <c r="V1327" s="60">
        <f>Ugovori_OPULJP3[[#This Row],[Javni doprinos korisnika - HRK]]/7.5345</f>
        <v>0</v>
      </c>
      <c r="W1327" s="59">
        <v>0</v>
      </c>
      <c r="X1327" s="60">
        <f>Ugovori_OPULJP3[[#This Row],[Privatni doprinos korisnika - HRK]]/7.5345</f>
        <v>0</v>
      </c>
      <c r="Y1327" s="61">
        <v>1379500</v>
      </c>
      <c r="Z1327" s="62">
        <f>Ugovori_OPULJP3[[#This Row],[UKUPNI PRIHVATLJIVI IZDACI
TOTAL ELIGIBLE EXPENDITURE
= Bespovratna sredstva ukupno + doprinos korisnika
= Ukupni prihvatljivi troškovi
= Ukupna ugovorena vrijednost projekta HRK]]/7.5345</f>
        <v>183091.11420797664</v>
      </c>
      <c r="AA1327" s="66" t="s">
        <v>37</v>
      </c>
      <c r="AB1327" s="66" t="s">
        <v>34</v>
      </c>
      <c r="AC1327" s="65" t="s">
        <v>5057</v>
      </c>
      <c r="AD1327" s="72" t="s">
        <v>746</v>
      </c>
    </row>
    <row r="1328" spans="1:30" ht="38.25" customHeight="1" x14ac:dyDescent="0.2">
      <c r="A1328" s="70" t="s">
        <v>5058</v>
      </c>
      <c r="B1328" s="64" t="s">
        <v>742</v>
      </c>
      <c r="C1328" s="65" t="s">
        <v>743</v>
      </c>
      <c r="D1328" s="96" t="s">
        <v>4944</v>
      </c>
      <c r="E1328" s="66" t="s">
        <v>75</v>
      </c>
      <c r="F1328" s="71" t="s">
        <v>5059</v>
      </c>
      <c r="G1328" s="71" t="s">
        <v>3434</v>
      </c>
      <c r="H1328" s="68">
        <v>44894</v>
      </c>
      <c r="I1328" s="68">
        <v>45136</v>
      </c>
      <c r="J1328" s="57" t="str">
        <f>IF(Ugovori_OPULJP3[[#This Row],[DATUM ZAVRŠETKA OPERACIJE]]&gt;DATE(2024,12,31),"u provedbi","završen")</f>
        <v>završen</v>
      </c>
      <c r="K1328" s="55" t="s">
        <v>210</v>
      </c>
      <c r="L1328" s="55" t="s">
        <v>210</v>
      </c>
      <c r="M1328" s="58">
        <v>0.85</v>
      </c>
      <c r="N1328" s="58">
        <v>0.15</v>
      </c>
      <c r="O1328" s="59">
        <f>Ugovori_OPULJP3[[#This Row],[Bespovratna sredstva - Ukupno (EU+Nac) HRK
= Ukupna ugovorena vrijednost bespovratnih sredstava]]*Ugovori_OPULJP3[[#This Row],[EU STOPA SUFINANCIRANJA %
EU CO-FINANCING RATE %]]</f>
        <v>1261570</v>
      </c>
      <c r="P1328" s="60">
        <f>Ugovori_OPULJP3[[#This Row],[Bespovratna sredstva - EU dio - HRK]]/7.5345</f>
        <v>167439.11341163979</v>
      </c>
      <c r="Q1328" s="59">
        <f>Ugovori_OPULJP3[[#This Row],[Bespovratna sredstva - Ukupno (EU+Nac) HRK
= Ukupna ugovorena vrijednost bespovratnih sredstava]]*Ugovori_OPULJP3[[#This Row],[STOPA NACIONALNOG SUFINANCIRANJA %]]</f>
        <v>222630</v>
      </c>
      <c r="R1328" s="60">
        <f>Ugovori_OPULJP3[[#This Row],[Bespovratna sredstva - Nacionalni dio - HRK]]/7.5345</f>
        <v>29548.078837348196</v>
      </c>
      <c r="S1328" s="59">
        <v>1484200</v>
      </c>
      <c r="T1328" s="60">
        <f>Ugovori_OPULJP3[[#This Row],[Bespovratna sredstva - Ukupno (EU+Nac) HRK
= Ukupna ugovorena vrijednost bespovratnih sredstava]]/7.5345</f>
        <v>196987.19224898797</v>
      </c>
      <c r="U1328" s="59">
        <v>0</v>
      </c>
      <c r="V1328" s="60">
        <f>Ugovori_OPULJP3[[#This Row],[Javni doprinos korisnika - HRK]]/7.5345</f>
        <v>0</v>
      </c>
      <c r="W1328" s="59">
        <v>0</v>
      </c>
      <c r="X1328" s="60">
        <f>Ugovori_OPULJP3[[#This Row],[Privatni doprinos korisnika - HRK]]/7.5345</f>
        <v>0</v>
      </c>
      <c r="Y1328" s="61">
        <v>1484200</v>
      </c>
      <c r="Z1328" s="62">
        <f>Ugovori_OPULJP3[[#This Row],[UKUPNI PRIHVATLJIVI IZDACI
TOTAL ELIGIBLE EXPENDITURE
= Bespovratna sredstva ukupno + doprinos korisnika
= Ukupni prihvatljivi troškovi
= Ukupna ugovorena vrijednost projekta HRK]]/7.5345</f>
        <v>196987.19224898797</v>
      </c>
      <c r="AA1328" s="66" t="s">
        <v>37</v>
      </c>
      <c r="AB1328" s="66" t="s">
        <v>34</v>
      </c>
      <c r="AC1328" s="65" t="s">
        <v>5060</v>
      </c>
      <c r="AD1328" s="72" t="s">
        <v>746</v>
      </c>
    </row>
    <row r="1329" spans="1:30" ht="38.25" customHeight="1" x14ac:dyDescent="0.2">
      <c r="A1329" s="75" t="s">
        <v>5061</v>
      </c>
      <c r="B1329" s="64" t="s">
        <v>742</v>
      </c>
      <c r="C1329" s="65" t="s">
        <v>743</v>
      </c>
      <c r="D1329" s="96" t="s">
        <v>4944</v>
      </c>
      <c r="E1329" s="66" t="s">
        <v>75</v>
      </c>
      <c r="F1329" s="71" t="s">
        <v>5062</v>
      </c>
      <c r="G1329" s="71" t="s">
        <v>684</v>
      </c>
      <c r="H1329" s="68">
        <v>44923</v>
      </c>
      <c r="I1329" s="68">
        <v>45166</v>
      </c>
      <c r="J1329" s="57" t="str">
        <f>IF(Ugovori_OPULJP3[[#This Row],[DATUM ZAVRŠETKA OPERACIJE]]&gt;DATE(2024,12,31),"u provedbi","završen")</f>
        <v>završen</v>
      </c>
      <c r="K1329" s="67" t="s">
        <v>210</v>
      </c>
      <c r="L1329" s="55" t="s">
        <v>210</v>
      </c>
      <c r="M1329" s="58">
        <v>0.85</v>
      </c>
      <c r="N1329" s="58">
        <v>0.15</v>
      </c>
      <c r="O1329" s="59">
        <f>Ugovori_OPULJP3[[#This Row],[Bespovratna sredstva - Ukupno (EU+Nac) HRK
= Ukupna ugovorena vrijednost bespovratnih sredstava]]*Ugovori_OPULJP3[[#This Row],[EU STOPA SUFINANCIRANJA %
EU CO-FINANCING RATE %]]</f>
        <v>504645</v>
      </c>
      <c r="P1329" s="60">
        <f>Ugovori_OPULJP3[[#This Row],[Bespovratna sredstva - EU dio - HRK]]/7.5345</f>
        <v>66977.901652398956</v>
      </c>
      <c r="Q1329" s="59">
        <f>Ugovori_OPULJP3[[#This Row],[Bespovratna sredstva - Ukupno (EU+Nac) HRK
= Ukupna ugovorena vrijednost bespovratnih sredstava]]*Ugovori_OPULJP3[[#This Row],[STOPA NACIONALNOG SUFINANCIRANJA %]]</f>
        <v>89055</v>
      </c>
      <c r="R1329" s="60">
        <f>Ugovori_OPULJP3[[#This Row],[Bespovratna sredstva - Nacionalni dio - HRK]]/7.5345</f>
        <v>11819.629703364522</v>
      </c>
      <c r="S1329" s="59">
        <v>593700</v>
      </c>
      <c r="T1329" s="60">
        <f>Ugovori_OPULJP3[[#This Row],[Bespovratna sredstva - Ukupno (EU+Nac) HRK
= Ukupna ugovorena vrijednost bespovratnih sredstava]]/7.5345</f>
        <v>78797.53135576348</v>
      </c>
      <c r="U1329" s="59">
        <v>0</v>
      </c>
      <c r="V1329" s="60">
        <f>Ugovori_OPULJP3[[#This Row],[Javni doprinos korisnika - HRK]]/7.5345</f>
        <v>0</v>
      </c>
      <c r="W1329" s="59">
        <v>0</v>
      </c>
      <c r="X1329" s="60">
        <f>Ugovori_OPULJP3[[#This Row],[Privatni doprinos korisnika - HRK]]/7.5345</f>
        <v>0</v>
      </c>
      <c r="Y1329" s="61">
        <v>593700</v>
      </c>
      <c r="Z1329" s="62">
        <f>Ugovori_OPULJP3[[#This Row],[UKUPNI PRIHVATLJIVI IZDACI
TOTAL ELIGIBLE EXPENDITURE
= Bespovratna sredstva ukupno + doprinos korisnika
= Ukupni prihvatljivi troškovi
= Ukupna ugovorena vrijednost projekta HRK]]/7.5345</f>
        <v>78797.53135576348</v>
      </c>
      <c r="AA1329" s="66" t="s">
        <v>37</v>
      </c>
      <c r="AB1329" s="66" t="s">
        <v>34</v>
      </c>
      <c r="AC1329" s="65" t="s">
        <v>5063</v>
      </c>
      <c r="AD1329" s="72" t="s">
        <v>746</v>
      </c>
    </row>
    <row r="1330" spans="1:30" ht="51" customHeight="1" x14ac:dyDescent="0.2">
      <c r="A1330" s="70" t="s">
        <v>5064</v>
      </c>
      <c r="B1330" s="64" t="s">
        <v>742</v>
      </c>
      <c r="C1330" s="65" t="s">
        <v>743</v>
      </c>
      <c r="D1330" s="96" t="s">
        <v>4944</v>
      </c>
      <c r="E1330" s="66" t="s">
        <v>75</v>
      </c>
      <c r="F1330" s="71" t="s">
        <v>5065</v>
      </c>
      <c r="G1330" s="71" t="s">
        <v>5066</v>
      </c>
      <c r="H1330" s="68">
        <v>44998</v>
      </c>
      <c r="I1330" s="68">
        <v>45243</v>
      </c>
      <c r="J1330" s="57" t="str">
        <f>IF(Ugovori_OPULJP3[[#This Row],[DATUM ZAVRŠETKA OPERACIJE]]&gt;DATE(2024,12,31),"u provedbi","završen")</f>
        <v>završen</v>
      </c>
      <c r="K1330" s="55" t="s">
        <v>210</v>
      </c>
      <c r="L1330" s="55" t="s">
        <v>210</v>
      </c>
      <c r="M1330" s="58">
        <v>0.85</v>
      </c>
      <c r="N1330" s="58">
        <v>0.15</v>
      </c>
      <c r="O1330" s="59">
        <f>Ugovori_OPULJP3[[#This Row],[Bespovratna sredstva - Ukupno (EU+Nac) HRK
= Ukupna ugovorena vrijednost bespovratnih sredstava]]*Ugovori_OPULJP3[[#This Row],[EU STOPA SUFINANCIRANJA %
EU CO-FINANCING RATE %]]</f>
        <v>629000</v>
      </c>
      <c r="P1330" s="60">
        <f>Ugovori_OPULJP3[[#This Row],[Bespovratna sredstva - EU dio - HRK]]/7.5345</f>
        <v>83482.646492799788</v>
      </c>
      <c r="Q1330" s="59">
        <f>Ugovori_OPULJP3[[#This Row],[Bespovratna sredstva - Ukupno (EU+Nac) HRK
= Ukupna ugovorena vrijednost bespovratnih sredstava]]*Ugovori_OPULJP3[[#This Row],[STOPA NACIONALNOG SUFINANCIRANJA %]]</f>
        <v>111000</v>
      </c>
      <c r="R1330" s="60">
        <f>Ugovori_OPULJP3[[#This Row],[Bespovratna sredstva - Nacionalni dio - HRK]]/7.5345</f>
        <v>14732.231734023491</v>
      </c>
      <c r="S1330" s="59">
        <v>740000</v>
      </c>
      <c r="T1330" s="60">
        <f>Ugovori_OPULJP3[[#This Row],[Bespovratna sredstva - Ukupno (EU+Nac) HRK
= Ukupna ugovorena vrijednost bespovratnih sredstava]]/7.5345</f>
        <v>98214.878226823275</v>
      </c>
      <c r="U1330" s="59">
        <v>0</v>
      </c>
      <c r="V1330" s="60">
        <f>Ugovori_OPULJP3[[#This Row],[Javni doprinos korisnika - HRK]]/7.5345</f>
        <v>0</v>
      </c>
      <c r="W1330" s="59">
        <v>0</v>
      </c>
      <c r="X1330" s="60">
        <f>Ugovori_OPULJP3[[#This Row],[Privatni doprinos korisnika - HRK]]/7.5345</f>
        <v>0</v>
      </c>
      <c r="Y1330" s="61">
        <v>740000</v>
      </c>
      <c r="Z1330" s="62">
        <f>Ugovori_OPULJP3[[#This Row],[UKUPNI PRIHVATLJIVI IZDACI
TOTAL ELIGIBLE EXPENDITURE
= Bespovratna sredstva ukupno + doprinos korisnika
= Ukupni prihvatljivi troškovi
= Ukupna ugovorena vrijednost projekta HRK]]/7.5345</f>
        <v>98214.878226823275</v>
      </c>
      <c r="AA1330" s="66" t="s">
        <v>37</v>
      </c>
      <c r="AB1330" s="66" t="s">
        <v>34</v>
      </c>
      <c r="AC1330" s="65" t="s">
        <v>5067</v>
      </c>
      <c r="AD1330" s="72" t="s">
        <v>746</v>
      </c>
    </row>
    <row r="1331" spans="1:30" ht="38.25" customHeight="1" x14ac:dyDescent="0.2">
      <c r="A1331" s="105" t="s">
        <v>5068</v>
      </c>
      <c r="B1331" s="64" t="s">
        <v>742</v>
      </c>
      <c r="C1331" s="65" t="s">
        <v>743</v>
      </c>
      <c r="D1331" s="96" t="s">
        <v>4944</v>
      </c>
      <c r="E1331" s="66" t="s">
        <v>75</v>
      </c>
      <c r="F1331" s="71" t="s">
        <v>5069</v>
      </c>
      <c r="G1331" s="71" t="s">
        <v>3988</v>
      </c>
      <c r="H1331" s="68">
        <v>44770</v>
      </c>
      <c r="I1331" s="68">
        <v>45013</v>
      </c>
      <c r="J1331" s="57" t="str">
        <f>IF(Ugovori_OPULJP3[[#This Row],[DATUM ZAVRŠETKA OPERACIJE]]&gt;DATE(2024,12,31),"u provedbi","završen")</f>
        <v>završen</v>
      </c>
      <c r="K1331" s="67" t="s">
        <v>36</v>
      </c>
      <c r="L1331" s="67" t="s">
        <v>36</v>
      </c>
      <c r="M1331" s="58">
        <v>0.85</v>
      </c>
      <c r="N1331" s="58">
        <v>0.15</v>
      </c>
      <c r="O1331" s="59">
        <f>Ugovori_OPULJP3[[#This Row],[Bespovratna sredstva - Ukupno (EU+Nac) HRK
= Ukupna ugovorena vrijednost bespovratnih sredstava]]*Ugovori_OPULJP3[[#This Row],[EU STOPA SUFINANCIRANJA %
EU CO-FINANCING RATE %]]</f>
        <v>378143.75</v>
      </c>
      <c r="P1331" s="60">
        <f>Ugovori_OPULJP3[[#This Row],[Bespovratna sredstva - EU dio - HRK]]/7.5345</f>
        <v>50188.300484438245</v>
      </c>
      <c r="Q1331" s="59">
        <f>Ugovori_OPULJP3[[#This Row],[Bespovratna sredstva - Ukupno (EU+Nac) HRK
= Ukupna ugovorena vrijednost bespovratnih sredstava]]*Ugovori_OPULJP3[[#This Row],[STOPA NACIONALNOG SUFINANCIRANJA %]]</f>
        <v>66731.25</v>
      </c>
      <c r="R1331" s="60">
        <f>Ugovori_OPULJP3[[#This Row],[Bespovratna sredstva - Nacionalni dio - HRK]]/7.5345</f>
        <v>8856.7589090185138</v>
      </c>
      <c r="S1331" s="59">
        <v>444875</v>
      </c>
      <c r="T1331" s="60">
        <f>Ugovori_OPULJP3[[#This Row],[Bespovratna sredstva - Ukupno (EU+Nac) HRK
= Ukupna ugovorena vrijednost bespovratnih sredstava]]/7.5345</f>
        <v>59045.059393456759</v>
      </c>
      <c r="U1331" s="59">
        <v>0</v>
      </c>
      <c r="V1331" s="60">
        <f>Ugovori_OPULJP3[[#This Row],[Javni doprinos korisnika - HRK]]/7.5345</f>
        <v>0</v>
      </c>
      <c r="W1331" s="59">
        <v>0</v>
      </c>
      <c r="X1331" s="60">
        <f>Ugovori_OPULJP3[[#This Row],[Privatni doprinos korisnika - HRK]]/7.5345</f>
        <v>0</v>
      </c>
      <c r="Y1331" s="61">
        <v>444875</v>
      </c>
      <c r="Z1331" s="62">
        <f>Ugovori_OPULJP3[[#This Row],[UKUPNI PRIHVATLJIVI IZDACI
TOTAL ELIGIBLE EXPENDITURE
= Bespovratna sredstva ukupno + doprinos korisnika
= Ukupni prihvatljivi troškovi
= Ukupna ugovorena vrijednost projekta HRK]]/7.5345</f>
        <v>59045.059393456759</v>
      </c>
      <c r="AA1331" s="66" t="s">
        <v>37</v>
      </c>
      <c r="AB1331" s="66" t="s">
        <v>34</v>
      </c>
      <c r="AC1331" s="65" t="s">
        <v>5070</v>
      </c>
      <c r="AD1331" s="72" t="s">
        <v>746</v>
      </c>
    </row>
    <row r="1332" spans="1:30" ht="38.25" customHeight="1" x14ac:dyDescent="0.2">
      <c r="A1332" s="70" t="s">
        <v>5071</v>
      </c>
      <c r="B1332" s="64" t="s">
        <v>742</v>
      </c>
      <c r="C1332" s="65" t="s">
        <v>743</v>
      </c>
      <c r="D1332" s="96" t="s">
        <v>4944</v>
      </c>
      <c r="E1332" s="66" t="s">
        <v>75</v>
      </c>
      <c r="F1332" s="71" t="s">
        <v>5072</v>
      </c>
      <c r="G1332" s="71" t="s">
        <v>4013</v>
      </c>
      <c r="H1332" s="68">
        <v>44908</v>
      </c>
      <c r="I1332" s="68">
        <v>45151</v>
      </c>
      <c r="J1332" s="57" t="str">
        <f>IF(Ugovori_OPULJP3[[#This Row],[DATUM ZAVRŠETKA OPERACIJE]]&gt;DATE(2024,12,31),"u provedbi","završen")</f>
        <v>završen</v>
      </c>
      <c r="K1332" s="55" t="s">
        <v>98</v>
      </c>
      <c r="L1332" s="55" t="s">
        <v>98</v>
      </c>
      <c r="M1332" s="58">
        <v>0.85</v>
      </c>
      <c r="N1332" s="58">
        <v>0.15</v>
      </c>
      <c r="O1332" s="59">
        <f>Ugovori_OPULJP3[[#This Row],[Bespovratna sredstva - Ukupno (EU+Nac) HRK
= Ukupna ugovorena vrijednost bespovratnih sredstava]]*Ugovori_OPULJP3[[#This Row],[EU STOPA SUFINANCIRANJA %
EU CO-FINANCING RATE %]]</f>
        <v>420325</v>
      </c>
      <c r="P1332" s="60">
        <f>Ugovori_OPULJP3[[#This Row],[Bespovratna sredstva - EU dio - HRK]]/7.5345</f>
        <v>55786.71444687769</v>
      </c>
      <c r="Q1332" s="59">
        <f>Ugovori_OPULJP3[[#This Row],[Bespovratna sredstva - Ukupno (EU+Nac) HRK
= Ukupna ugovorena vrijednost bespovratnih sredstava]]*Ugovori_OPULJP3[[#This Row],[STOPA NACIONALNOG SUFINANCIRANJA %]]</f>
        <v>74175</v>
      </c>
      <c r="R1332" s="60">
        <f>Ugovori_OPULJP3[[#This Row],[Bespovratna sredstva - Nacionalni dio - HRK]]/7.5345</f>
        <v>9844.7143141548877</v>
      </c>
      <c r="S1332" s="59">
        <v>494500</v>
      </c>
      <c r="T1332" s="60">
        <f>Ugovori_OPULJP3[[#This Row],[Bespovratna sredstva - Ukupno (EU+Nac) HRK
= Ukupna ugovorena vrijednost bespovratnih sredstava]]/7.5345</f>
        <v>65631.428761032585</v>
      </c>
      <c r="U1332" s="59">
        <v>0</v>
      </c>
      <c r="V1332" s="60">
        <f>Ugovori_OPULJP3[[#This Row],[Javni doprinos korisnika - HRK]]/7.5345</f>
        <v>0</v>
      </c>
      <c r="W1332" s="59">
        <v>0</v>
      </c>
      <c r="X1332" s="60">
        <f>Ugovori_OPULJP3[[#This Row],[Privatni doprinos korisnika - HRK]]/7.5345</f>
        <v>0</v>
      </c>
      <c r="Y1332" s="61">
        <v>494500</v>
      </c>
      <c r="Z1332" s="62">
        <f>Ugovori_OPULJP3[[#This Row],[UKUPNI PRIHVATLJIVI IZDACI
TOTAL ELIGIBLE EXPENDITURE
= Bespovratna sredstva ukupno + doprinos korisnika
= Ukupni prihvatljivi troškovi
= Ukupna ugovorena vrijednost projekta HRK]]/7.5345</f>
        <v>65631.428761032585</v>
      </c>
      <c r="AA1332" s="66" t="s">
        <v>37</v>
      </c>
      <c r="AB1332" s="66" t="s">
        <v>34</v>
      </c>
      <c r="AC1332" s="65" t="s">
        <v>5073</v>
      </c>
      <c r="AD1332" s="72" t="s">
        <v>746</v>
      </c>
    </row>
    <row r="1333" spans="1:30" ht="51" customHeight="1" x14ac:dyDescent="0.2">
      <c r="A1333" s="70" t="s">
        <v>5074</v>
      </c>
      <c r="B1333" s="64" t="s">
        <v>742</v>
      </c>
      <c r="C1333" s="65" t="s">
        <v>743</v>
      </c>
      <c r="D1333" s="96" t="s">
        <v>4944</v>
      </c>
      <c r="E1333" s="66" t="s">
        <v>75</v>
      </c>
      <c r="F1333" s="71" t="s">
        <v>5075</v>
      </c>
      <c r="G1333" s="71" t="s">
        <v>1747</v>
      </c>
      <c r="H1333" s="68">
        <v>44902</v>
      </c>
      <c r="I1333" s="68">
        <v>45145</v>
      </c>
      <c r="J1333" s="57" t="str">
        <f>IF(Ugovori_OPULJP3[[#This Row],[DATUM ZAVRŠETKA OPERACIJE]]&gt;DATE(2024,12,31),"u provedbi","završen")</f>
        <v>završen</v>
      </c>
      <c r="K1333" s="55" t="s">
        <v>83</v>
      </c>
      <c r="L1333" s="55" t="s">
        <v>83</v>
      </c>
      <c r="M1333" s="58">
        <v>0.85</v>
      </c>
      <c r="N1333" s="58">
        <v>0.15</v>
      </c>
      <c r="O1333" s="59">
        <f>Ugovori_OPULJP3[[#This Row],[Bespovratna sredstva - Ukupno (EU+Nac) HRK
= Ukupna ugovorena vrijednost bespovratnih sredstava]]*Ugovori_OPULJP3[[#This Row],[EU STOPA SUFINANCIRANJA %
EU CO-FINANCING RATE %]]</f>
        <v>1045649.8125</v>
      </c>
      <c r="P1333" s="60">
        <f>Ugovori_OPULJP3[[#This Row],[Bespovratna sredstva - EU dio - HRK]]/7.5345</f>
        <v>138781.57973322715</v>
      </c>
      <c r="Q1333" s="59">
        <f>Ugovori_OPULJP3[[#This Row],[Bespovratna sredstva - Ukupno (EU+Nac) HRK
= Ukupna ugovorena vrijednost bespovratnih sredstava]]*Ugovori_OPULJP3[[#This Row],[STOPA NACIONALNOG SUFINANCIRANJA %]]</f>
        <v>184526.4375</v>
      </c>
      <c r="R1333" s="60">
        <f>Ugovori_OPULJP3[[#This Row],[Bespovratna sredstva - Nacionalni dio - HRK]]/7.5345</f>
        <v>24490.867011745966</v>
      </c>
      <c r="S1333" s="59">
        <v>1230176.25</v>
      </c>
      <c r="T1333" s="60">
        <f>Ugovori_OPULJP3[[#This Row],[Bespovratna sredstva - Ukupno (EU+Nac) HRK
= Ukupna ugovorena vrijednost bespovratnih sredstava]]/7.5345</f>
        <v>163272.4467449731</v>
      </c>
      <c r="U1333" s="59">
        <v>0</v>
      </c>
      <c r="V1333" s="60">
        <f>Ugovori_OPULJP3[[#This Row],[Javni doprinos korisnika - HRK]]/7.5345</f>
        <v>0</v>
      </c>
      <c r="W1333" s="59">
        <v>0</v>
      </c>
      <c r="X1333" s="60">
        <f>Ugovori_OPULJP3[[#This Row],[Privatni doprinos korisnika - HRK]]/7.5345</f>
        <v>0</v>
      </c>
      <c r="Y1333" s="61">
        <v>1230176.25</v>
      </c>
      <c r="Z1333" s="62">
        <f>Ugovori_OPULJP3[[#This Row],[UKUPNI PRIHVATLJIVI IZDACI
TOTAL ELIGIBLE EXPENDITURE
= Bespovratna sredstva ukupno + doprinos korisnika
= Ukupni prihvatljivi troškovi
= Ukupna ugovorena vrijednost projekta HRK]]/7.5345</f>
        <v>163272.4467449731</v>
      </c>
      <c r="AA1333" s="66" t="s">
        <v>37</v>
      </c>
      <c r="AB1333" s="66" t="s">
        <v>34</v>
      </c>
      <c r="AC1333" s="65" t="s">
        <v>5076</v>
      </c>
      <c r="AD1333" s="72" t="s">
        <v>746</v>
      </c>
    </row>
    <row r="1334" spans="1:30" ht="63.75" customHeight="1" x14ac:dyDescent="0.2">
      <c r="A1334" s="106" t="s">
        <v>5077</v>
      </c>
      <c r="B1334" s="64" t="s">
        <v>742</v>
      </c>
      <c r="C1334" s="65" t="s">
        <v>743</v>
      </c>
      <c r="D1334" s="96" t="s">
        <v>4944</v>
      </c>
      <c r="E1334" s="66" t="s">
        <v>75</v>
      </c>
      <c r="F1334" s="71" t="s">
        <v>5078</v>
      </c>
      <c r="G1334" s="54" t="s">
        <v>465</v>
      </c>
      <c r="H1334" s="68">
        <v>44820</v>
      </c>
      <c r="I1334" s="68">
        <v>45062</v>
      </c>
      <c r="J1334" s="57" t="str">
        <f>IF(Ugovori_OPULJP3[[#This Row],[DATUM ZAVRŠETKA OPERACIJE]]&gt;DATE(2024,12,31),"u provedbi","završen")</f>
        <v>završen</v>
      </c>
      <c r="K1334" s="55" t="s">
        <v>93</v>
      </c>
      <c r="L1334" s="55" t="s">
        <v>93</v>
      </c>
      <c r="M1334" s="58">
        <v>0.85</v>
      </c>
      <c r="N1334" s="58">
        <v>0.15</v>
      </c>
      <c r="O1334" s="59">
        <f>Ugovori_OPULJP3[[#This Row],[Bespovratna sredstva - Ukupno (EU+Nac) HRK
= Ukupna ugovorena vrijednost bespovratnih sredstava]]*Ugovori_OPULJP3[[#This Row],[EU STOPA SUFINANCIRANJA %
EU CO-FINANCING RATE %]]</f>
        <v>624750</v>
      </c>
      <c r="P1334" s="60">
        <f>Ugovori_OPULJP3[[#This Row],[Bespovratna sredstva - EU dio - HRK]]/7.5345</f>
        <v>82918.574557037617</v>
      </c>
      <c r="Q1334" s="59">
        <f>Ugovori_OPULJP3[[#This Row],[Bespovratna sredstva - Ukupno (EU+Nac) HRK
= Ukupna ugovorena vrijednost bespovratnih sredstava]]*Ugovori_OPULJP3[[#This Row],[STOPA NACIONALNOG SUFINANCIRANJA %]]</f>
        <v>110250</v>
      </c>
      <c r="R1334" s="60">
        <f>Ugovori_OPULJP3[[#This Row],[Bespovratna sredstva - Nacionalni dio - HRK]]/7.5345</f>
        <v>14632.689627712522</v>
      </c>
      <c r="S1334" s="59">
        <v>735000</v>
      </c>
      <c r="T1334" s="60">
        <f>Ugovori_OPULJP3[[#This Row],[Bespovratna sredstva - Ukupno (EU+Nac) HRK
= Ukupna ugovorena vrijednost bespovratnih sredstava]]/7.5345</f>
        <v>97551.264184750151</v>
      </c>
      <c r="U1334" s="59">
        <v>0</v>
      </c>
      <c r="V1334" s="60">
        <f>Ugovori_OPULJP3[[#This Row],[Javni doprinos korisnika - HRK]]/7.5345</f>
        <v>0</v>
      </c>
      <c r="W1334" s="59">
        <v>0</v>
      </c>
      <c r="X1334" s="60">
        <f>Ugovori_OPULJP3[[#This Row],[Privatni doprinos korisnika - HRK]]/7.5345</f>
        <v>0</v>
      </c>
      <c r="Y1334" s="61">
        <v>735000</v>
      </c>
      <c r="Z1334" s="62">
        <f>Ugovori_OPULJP3[[#This Row],[UKUPNI PRIHVATLJIVI IZDACI
TOTAL ELIGIBLE EXPENDITURE
= Bespovratna sredstva ukupno + doprinos korisnika
= Ukupni prihvatljivi troškovi
= Ukupna ugovorena vrijednost projekta HRK]]/7.5345</f>
        <v>97551.264184750151</v>
      </c>
      <c r="AA1334" s="66" t="s">
        <v>37</v>
      </c>
      <c r="AB1334" s="66" t="s">
        <v>34</v>
      </c>
      <c r="AC1334" s="65" t="s">
        <v>5079</v>
      </c>
      <c r="AD1334" s="72" t="s">
        <v>746</v>
      </c>
    </row>
    <row r="1335" spans="1:30" ht="51" customHeight="1" x14ac:dyDescent="0.2">
      <c r="A1335" s="105" t="s">
        <v>5080</v>
      </c>
      <c r="B1335" s="64" t="s">
        <v>742</v>
      </c>
      <c r="C1335" s="65" t="s">
        <v>743</v>
      </c>
      <c r="D1335" s="96" t="s">
        <v>4944</v>
      </c>
      <c r="E1335" s="66" t="s">
        <v>75</v>
      </c>
      <c r="F1335" s="71" t="s">
        <v>5081</v>
      </c>
      <c r="G1335" s="71" t="s">
        <v>3407</v>
      </c>
      <c r="H1335" s="68">
        <v>44818</v>
      </c>
      <c r="I1335" s="68">
        <v>45060</v>
      </c>
      <c r="J1335" s="57" t="str">
        <f>IF(Ugovori_OPULJP3[[#This Row],[DATUM ZAVRŠETKA OPERACIJE]]&gt;DATE(2024,12,31),"u provedbi","završen")</f>
        <v>završen</v>
      </c>
      <c r="K1335" s="55" t="s">
        <v>93</v>
      </c>
      <c r="L1335" s="55" t="s">
        <v>93</v>
      </c>
      <c r="M1335" s="58">
        <v>0.85</v>
      </c>
      <c r="N1335" s="58">
        <v>0.15</v>
      </c>
      <c r="O1335" s="59">
        <f>Ugovori_OPULJP3[[#This Row],[Bespovratna sredstva - Ukupno (EU+Nac) HRK
= Ukupna ugovorena vrijednost bespovratnih sredstava]]*Ugovori_OPULJP3[[#This Row],[EU STOPA SUFINANCIRANJA %
EU CO-FINANCING RATE %]]</f>
        <v>629371.0845</v>
      </c>
      <c r="P1335" s="60">
        <f>Ugovori_OPULJP3[[#This Row],[Bespovratna sredstva - EU dio - HRK]]/7.5345</f>
        <v>83531.897869798922</v>
      </c>
      <c r="Q1335" s="59">
        <f>Ugovori_OPULJP3[[#This Row],[Bespovratna sredstva - Ukupno (EU+Nac) HRK
= Ukupna ugovorena vrijednost bespovratnih sredstava]]*Ugovori_OPULJP3[[#This Row],[STOPA NACIONALNOG SUFINANCIRANJA %]]</f>
        <v>111065.4855</v>
      </c>
      <c r="R1335" s="60">
        <f>Ugovori_OPULJP3[[#This Row],[Bespovratna sredstva - Nacionalni dio - HRK]]/7.5345</f>
        <v>14740.923153493926</v>
      </c>
      <c r="S1335" s="59">
        <v>740436.57</v>
      </c>
      <c r="T1335" s="60">
        <f>Ugovori_OPULJP3[[#This Row],[Bespovratna sredstva - Ukupno (EU+Nac) HRK
= Ukupna ugovorena vrijednost bespovratnih sredstava]]/7.5345</f>
        <v>98272.82102329284</v>
      </c>
      <c r="U1335" s="59">
        <v>0</v>
      </c>
      <c r="V1335" s="60">
        <f>Ugovori_OPULJP3[[#This Row],[Javni doprinos korisnika - HRK]]/7.5345</f>
        <v>0</v>
      </c>
      <c r="W1335" s="59">
        <v>0</v>
      </c>
      <c r="X1335" s="60">
        <f>Ugovori_OPULJP3[[#This Row],[Privatni doprinos korisnika - HRK]]/7.5345</f>
        <v>0</v>
      </c>
      <c r="Y1335" s="61">
        <v>740436.57</v>
      </c>
      <c r="Z1335" s="62">
        <f>Ugovori_OPULJP3[[#This Row],[UKUPNI PRIHVATLJIVI IZDACI
TOTAL ELIGIBLE EXPENDITURE
= Bespovratna sredstva ukupno + doprinos korisnika
= Ukupni prihvatljivi troškovi
= Ukupna ugovorena vrijednost projekta HRK]]/7.5345</f>
        <v>98272.82102329284</v>
      </c>
      <c r="AA1335" s="66" t="s">
        <v>37</v>
      </c>
      <c r="AB1335" s="66" t="s">
        <v>34</v>
      </c>
      <c r="AC1335" s="65" t="s">
        <v>5082</v>
      </c>
      <c r="AD1335" s="72" t="s">
        <v>746</v>
      </c>
    </row>
    <row r="1336" spans="1:30" ht="38.25" customHeight="1" x14ac:dyDescent="0.2">
      <c r="A1336" s="105" t="s">
        <v>5083</v>
      </c>
      <c r="B1336" s="64" t="s">
        <v>742</v>
      </c>
      <c r="C1336" s="65" t="s">
        <v>743</v>
      </c>
      <c r="D1336" s="96" t="s">
        <v>4944</v>
      </c>
      <c r="E1336" s="66" t="s">
        <v>75</v>
      </c>
      <c r="F1336" s="71" t="s">
        <v>5084</v>
      </c>
      <c r="G1336" s="71" t="s">
        <v>3203</v>
      </c>
      <c r="H1336" s="68">
        <v>44818</v>
      </c>
      <c r="I1336" s="68">
        <v>45060</v>
      </c>
      <c r="J1336" s="57" t="str">
        <f>IF(Ugovori_OPULJP3[[#This Row],[DATUM ZAVRŠETKA OPERACIJE]]&gt;DATE(2024,12,31),"u provedbi","završen")</f>
        <v>završen</v>
      </c>
      <c r="K1336" s="55" t="s">
        <v>103</v>
      </c>
      <c r="L1336" s="55" t="s">
        <v>103</v>
      </c>
      <c r="M1336" s="58">
        <v>0.85</v>
      </c>
      <c r="N1336" s="58">
        <v>0.15</v>
      </c>
      <c r="O1336" s="59">
        <f>Ugovori_OPULJP3[[#This Row],[Bespovratna sredstva - Ukupno (EU+Nac) HRK
= Ukupna ugovorena vrijednost bespovratnih sredstava]]*Ugovori_OPULJP3[[#This Row],[EU STOPA SUFINANCIRANJA %
EU CO-FINANCING RATE %]]</f>
        <v>630360</v>
      </c>
      <c r="P1336" s="60">
        <f>Ugovori_OPULJP3[[#This Row],[Bespovratna sredstva - EU dio - HRK]]/7.5345</f>
        <v>83663.149512243675</v>
      </c>
      <c r="Q1336" s="59">
        <f>Ugovori_OPULJP3[[#This Row],[Bespovratna sredstva - Ukupno (EU+Nac) HRK
= Ukupna ugovorena vrijednost bespovratnih sredstava]]*Ugovori_OPULJP3[[#This Row],[STOPA NACIONALNOG SUFINANCIRANJA %]]</f>
        <v>111240</v>
      </c>
      <c r="R1336" s="60">
        <f>Ugovori_OPULJP3[[#This Row],[Bespovratna sredstva - Nacionalni dio - HRK]]/7.5345</f>
        <v>14764.085208043001</v>
      </c>
      <c r="S1336" s="59">
        <v>741600</v>
      </c>
      <c r="T1336" s="60">
        <f>Ugovori_OPULJP3[[#This Row],[Bespovratna sredstva - Ukupno (EU+Nac) HRK
= Ukupna ugovorena vrijednost bespovratnih sredstava]]/7.5345</f>
        <v>98427.23472028668</v>
      </c>
      <c r="U1336" s="59">
        <v>0</v>
      </c>
      <c r="V1336" s="60">
        <f>Ugovori_OPULJP3[[#This Row],[Javni doprinos korisnika - HRK]]/7.5345</f>
        <v>0</v>
      </c>
      <c r="W1336" s="59">
        <v>0</v>
      </c>
      <c r="X1336" s="60">
        <f>Ugovori_OPULJP3[[#This Row],[Privatni doprinos korisnika - HRK]]/7.5345</f>
        <v>0</v>
      </c>
      <c r="Y1336" s="61">
        <v>741600</v>
      </c>
      <c r="Z1336" s="62">
        <f>Ugovori_OPULJP3[[#This Row],[UKUPNI PRIHVATLJIVI IZDACI
TOTAL ELIGIBLE EXPENDITURE
= Bespovratna sredstva ukupno + doprinos korisnika
= Ukupni prihvatljivi troškovi
= Ukupna ugovorena vrijednost projekta HRK]]/7.5345</f>
        <v>98427.23472028668</v>
      </c>
      <c r="AA1336" s="66" t="s">
        <v>37</v>
      </c>
      <c r="AB1336" s="66" t="s">
        <v>34</v>
      </c>
      <c r="AC1336" s="65" t="s">
        <v>5085</v>
      </c>
      <c r="AD1336" s="72" t="s">
        <v>746</v>
      </c>
    </row>
    <row r="1337" spans="1:30" ht="38.25" customHeight="1" x14ac:dyDescent="0.2">
      <c r="A1337" s="75" t="s">
        <v>5086</v>
      </c>
      <c r="B1337" s="64" t="s">
        <v>742</v>
      </c>
      <c r="C1337" s="65" t="s">
        <v>743</v>
      </c>
      <c r="D1337" s="96" t="s">
        <v>4944</v>
      </c>
      <c r="E1337" s="66" t="s">
        <v>75</v>
      </c>
      <c r="F1337" s="71" t="s">
        <v>5087</v>
      </c>
      <c r="G1337" s="71" t="s">
        <v>3488</v>
      </c>
      <c r="H1337" s="68">
        <v>44915</v>
      </c>
      <c r="I1337" s="68">
        <v>45158</v>
      </c>
      <c r="J1337" s="57" t="str">
        <f>IF(Ugovori_OPULJP3[[#This Row],[DATUM ZAVRŠETKA OPERACIJE]]&gt;DATE(2024,12,31),"u provedbi","završen")</f>
        <v>završen</v>
      </c>
      <c r="K1337" s="67" t="s">
        <v>93</v>
      </c>
      <c r="L1337" s="55" t="s">
        <v>93</v>
      </c>
      <c r="M1337" s="58">
        <v>0.85</v>
      </c>
      <c r="N1337" s="58">
        <v>0.15</v>
      </c>
      <c r="O1337" s="59">
        <f>Ugovori_OPULJP3[[#This Row],[Bespovratna sredstva - Ukupno (EU+Nac) HRK
= Ukupna ugovorena vrijednost bespovratnih sredstava]]*Ugovori_OPULJP3[[#This Row],[EU STOPA SUFINANCIRANJA %
EU CO-FINANCING RATE %]]</f>
        <v>422322.5</v>
      </c>
      <c r="P1337" s="60">
        <f>Ugovori_OPULJP3[[#This Row],[Bespovratna sredstva - EU dio - HRK]]/7.5345</f>
        <v>56051.828256685905</v>
      </c>
      <c r="Q1337" s="59">
        <f>Ugovori_OPULJP3[[#This Row],[Bespovratna sredstva - Ukupno (EU+Nac) HRK
= Ukupna ugovorena vrijednost bespovratnih sredstava]]*Ugovori_OPULJP3[[#This Row],[STOPA NACIONALNOG SUFINANCIRANJA %]]</f>
        <v>74527.5</v>
      </c>
      <c r="R1337" s="60">
        <f>Ugovori_OPULJP3[[#This Row],[Bespovratna sredstva - Nacionalni dio - HRK]]/7.5345</f>
        <v>9891.4991041210433</v>
      </c>
      <c r="S1337" s="59">
        <v>496850</v>
      </c>
      <c r="T1337" s="60">
        <f>Ugovori_OPULJP3[[#This Row],[Bespovratna sredstva - Ukupno (EU+Nac) HRK
= Ukupna ugovorena vrijednost bespovratnih sredstava]]/7.5345</f>
        <v>65943.327360806958</v>
      </c>
      <c r="U1337" s="59">
        <v>0</v>
      </c>
      <c r="V1337" s="60">
        <f>Ugovori_OPULJP3[[#This Row],[Javni doprinos korisnika - HRK]]/7.5345</f>
        <v>0</v>
      </c>
      <c r="W1337" s="59">
        <v>0</v>
      </c>
      <c r="X1337" s="60">
        <f>Ugovori_OPULJP3[[#This Row],[Privatni doprinos korisnika - HRK]]/7.5345</f>
        <v>0</v>
      </c>
      <c r="Y1337" s="61">
        <v>496850</v>
      </c>
      <c r="Z1337" s="62">
        <f>Ugovori_OPULJP3[[#This Row],[UKUPNI PRIHVATLJIVI IZDACI
TOTAL ELIGIBLE EXPENDITURE
= Bespovratna sredstva ukupno + doprinos korisnika
= Ukupni prihvatljivi troškovi
= Ukupna ugovorena vrijednost projekta HRK]]/7.5345</f>
        <v>65943.327360806958</v>
      </c>
      <c r="AA1337" s="66" t="s">
        <v>37</v>
      </c>
      <c r="AB1337" s="66" t="s">
        <v>34</v>
      </c>
      <c r="AC1337" s="65" t="s">
        <v>5088</v>
      </c>
      <c r="AD1337" s="72" t="s">
        <v>746</v>
      </c>
    </row>
    <row r="1338" spans="1:30" ht="38.25" customHeight="1" x14ac:dyDescent="0.2">
      <c r="A1338" s="70" t="s">
        <v>5089</v>
      </c>
      <c r="B1338" s="64" t="s">
        <v>742</v>
      </c>
      <c r="C1338" s="65" t="s">
        <v>743</v>
      </c>
      <c r="D1338" s="96" t="s">
        <v>4944</v>
      </c>
      <c r="E1338" s="66" t="s">
        <v>75</v>
      </c>
      <c r="F1338" s="71" t="s">
        <v>5090</v>
      </c>
      <c r="G1338" s="71" t="s">
        <v>5091</v>
      </c>
      <c r="H1338" s="68">
        <v>44928</v>
      </c>
      <c r="I1338" s="68">
        <v>45140</v>
      </c>
      <c r="J1338" s="57" t="str">
        <f>IF(Ugovori_OPULJP3[[#This Row],[DATUM ZAVRŠETKA OPERACIJE]]&gt;DATE(2024,12,31),"u provedbi","završen")</f>
        <v>završen</v>
      </c>
      <c r="K1338" s="67" t="s">
        <v>5092</v>
      </c>
      <c r="L1338" s="67" t="s">
        <v>98</v>
      </c>
      <c r="M1338" s="58">
        <v>0.85</v>
      </c>
      <c r="N1338" s="58">
        <v>0.15</v>
      </c>
      <c r="O1338" s="59">
        <f>Ugovori_OPULJP3[[#This Row],[Bespovratna sredstva - Ukupno (EU+Nac) HRK
= Ukupna ugovorena vrijednost bespovratnih sredstava]]*Ugovori_OPULJP3[[#This Row],[EU STOPA SUFINANCIRANJA %
EU CO-FINANCING RATE %]]</f>
        <v>967331.45</v>
      </c>
      <c r="P1338" s="60">
        <f>Ugovori_OPULJP3[[#This Row],[Bespovratna sredstva - EU dio - HRK]]/7.5345</f>
        <v>128386.94671179241</v>
      </c>
      <c r="Q1338" s="59">
        <f>Ugovori_OPULJP3[[#This Row],[Bespovratna sredstva - Ukupno (EU+Nac) HRK
= Ukupna ugovorena vrijednost bespovratnih sredstava]]*Ugovori_OPULJP3[[#This Row],[STOPA NACIONALNOG SUFINANCIRANJA %]]</f>
        <v>170705.55</v>
      </c>
      <c r="R1338" s="60">
        <f>Ugovori_OPULJP3[[#This Row],[Bespovratna sredstva - Nacionalni dio - HRK]]/7.5345</f>
        <v>22656.520007963365</v>
      </c>
      <c r="S1338" s="59">
        <v>1138037</v>
      </c>
      <c r="T1338" s="60">
        <f>Ugovori_OPULJP3[[#This Row],[Bespovratna sredstva - Ukupno (EU+Nac) HRK
= Ukupna ugovorena vrijednost bespovratnih sredstava]]/7.5345</f>
        <v>151043.46671975579</v>
      </c>
      <c r="U1338" s="59">
        <v>0</v>
      </c>
      <c r="V1338" s="60">
        <f>Ugovori_OPULJP3[[#This Row],[Javni doprinos korisnika - HRK]]/7.5345</f>
        <v>0</v>
      </c>
      <c r="W1338" s="59">
        <v>0</v>
      </c>
      <c r="X1338" s="60">
        <f>Ugovori_OPULJP3[[#This Row],[Privatni doprinos korisnika - HRK]]/7.5345</f>
        <v>0</v>
      </c>
      <c r="Y1338" s="61">
        <v>1138037</v>
      </c>
      <c r="Z1338" s="62">
        <f>Ugovori_OPULJP3[[#This Row],[UKUPNI PRIHVATLJIVI IZDACI
TOTAL ELIGIBLE EXPENDITURE
= Bespovratna sredstva ukupno + doprinos korisnika
= Ukupni prihvatljivi troškovi
= Ukupna ugovorena vrijednost projekta HRK]]/7.5345</f>
        <v>151043.46671975579</v>
      </c>
      <c r="AA1338" s="66" t="s">
        <v>37</v>
      </c>
      <c r="AB1338" s="66" t="s">
        <v>34</v>
      </c>
      <c r="AC1338" s="65" t="s">
        <v>5093</v>
      </c>
      <c r="AD1338" s="72" t="s">
        <v>746</v>
      </c>
    </row>
    <row r="1339" spans="1:30" ht="38.25" customHeight="1" x14ac:dyDescent="0.2">
      <c r="A1339" s="75" t="s">
        <v>5094</v>
      </c>
      <c r="B1339" s="64" t="s">
        <v>742</v>
      </c>
      <c r="C1339" s="65" t="s">
        <v>743</v>
      </c>
      <c r="D1339" s="96" t="s">
        <v>4944</v>
      </c>
      <c r="E1339" s="66" t="s">
        <v>75</v>
      </c>
      <c r="F1339" s="71" t="s">
        <v>5095</v>
      </c>
      <c r="G1339" s="71" t="s">
        <v>1520</v>
      </c>
      <c r="H1339" s="68">
        <v>44922</v>
      </c>
      <c r="I1339" s="68">
        <v>45165</v>
      </c>
      <c r="J1339" s="57" t="str">
        <f>IF(Ugovori_OPULJP3[[#This Row],[DATUM ZAVRŠETKA OPERACIJE]]&gt;DATE(2024,12,31),"u provedbi","završen")</f>
        <v>završen</v>
      </c>
      <c r="K1339" s="67" t="s">
        <v>98</v>
      </c>
      <c r="L1339" s="55" t="s">
        <v>98</v>
      </c>
      <c r="M1339" s="58">
        <v>0.85</v>
      </c>
      <c r="N1339" s="58">
        <v>0.15</v>
      </c>
      <c r="O1339" s="59">
        <f>Ugovori_OPULJP3[[#This Row],[Bespovratna sredstva - Ukupno (EU+Nac) HRK
= Ukupna ugovorena vrijednost bespovratnih sredstava]]*Ugovori_OPULJP3[[#This Row],[EU STOPA SUFINANCIRANJA %
EU CO-FINANCING RATE %]]</f>
        <v>630360</v>
      </c>
      <c r="P1339" s="60">
        <f>Ugovori_OPULJP3[[#This Row],[Bespovratna sredstva - EU dio - HRK]]/7.5345</f>
        <v>83663.149512243675</v>
      </c>
      <c r="Q1339" s="59">
        <f>Ugovori_OPULJP3[[#This Row],[Bespovratna sredstva - Ukupno (EU+Nac) HRK
= Ukupna ugovorena vrijednost bespovratnih sredstava]]*Ugovori_OPULJP3[[#This Row],[STOPA NACIONALNOG SUFINANCIRANJA %]]</f>
        <v>111240</v>
      </c>
      <c r="R1339" s="60">
        <f>Ugovori_OPULJP3[[#This Row],[Bespovratna sredstva - Nacionalni dio - HRK]]/7.5345</f>
        <v>14764.085208043001</v>
      </c>
      <c r="S1339" s="59">
        <v>741600</v>
      </c>
      <c r="T1339" s="60">
        <f>Ugovori_OPULJP3[[#This Row],[Bespovratna sredstva - Ukupno (EU+Nac) HRK
= Ukupna ugovorena vrijednost bespovratnih sredstava]]/7.5345</f>
        <v>98427.23472028668</v>
      </c>
      <c r="U1339" s="59">
        <v>0</v>
      </c>
      <c r="V1339" s="60">
        <f>Ugovori_OPULJP3[[#This Row],[Javni doprinos korisnika - HRK]]/7.5345</f>
        <v>0</v>
      </c>
      <c r="W1339" s="59">
        <v>0</v>
      </c>
      <c r="X1339" s="60">
        <f>Ugovori_OPULJP3[[#This Row],[Privatni doprinos korisnika - HRK]]/7.5345</f>
        <v>0</v>
      </c>
      <c r="Y1339" s="61">
        <v>741600</v>
      </c>
      <c r="Z1339" s="62">
        <f>Ugovori_OPULJP3[[#This Row],[UKUPNI PRIHVATLJIVI IZDACI
TOTAL ELIGIBLE EXPENDITURE
= Bespovratna sredstva ukupno + doprinos korisnika
= Ukupni prihvatljivi troškovi
= Ukupna ugovorena vrijednost projekta HRK]]/7.5345</f>
        <v>98427.23472028668</v>
      </c>
      <c r="AA1339" s="66" t="s">
        <v>37</v>
      </c>
      <c r="AB1339" s="66" t="s">
        <v>34</v>
      </c>
      <c r="AC1339" s="65" t="s">
        <v>5096</v>
      </c>
      <c r="AD1339" s="72" t="s">
        <v>746</v>
      </c>
    </row>
    <row r="1340" spans="1:30" ht="38.25" customHeight="1" x14ac:dyDescent="0.2">
      <c r="A1340" s="70" t="s">
        <v>5097</v>
      </c>
      <c r="B1340" s="64" t="s">
        <v>742</v>
      </c>
      <c r="C1340" s="65" t="s">
        <v>743</v>
      </c>
      <c r="D1340" s="96" t="s">
        <v>4944</v>
      </c>
      <c r="E1340" s="66" t="s">
        <v>75</v>
      </c>
      <c r="F1340" s="71" t="s">
        <v>5098</v>
      </c>
      <c r="G1340" s="71" t="s">
        <v>1883</v>
      </c>
      <c r="H1340" s="68">
        <v>44907</v>
      </c>
      <c r="I1340" s="68">
        <v>45089</v>
      </c>
      <c r="J1340" s="57" t="str">
        <f>IF(Ugovori_OPULJP3[[#This Row],[DATUM ZAVRŠETKA OPERACIJE]]&gt;DATE(2024,12,31),"u provedbi","završen")</f>
        <v>završen</v>
      </c>
      <c r="K1340" s="67" t="s">
        <v>78</v>
      </c>
      <c r="L1340" s="55" t="s">
        <v>78</v>
      </c>
      <c r="M1340" s="58">
        <v>0.85</v>
      </c>
      <c r="N1340" s="58">
        <v>0.15</v>
      </c>
      <c r="O1340" s="59">
        <f>Ugovori_OPULJP3[[#This Row],[Bespovratna sredstva - Ukupno (EU+Nac) HRK
= Ukupna ugovorena vrijednost bespovratnih sredstava]]*Ugovori_OPULJP3[[#This Row],[EU STOPA SUFINANCIRANJA %
EU CO-FINANCING RATE %]]</f>
        <v>504220</v>
      </c>
      <c r="P1340" s="60">
        <f>Ugovori_OPULJP3[[#This Row],[Bespovratna sredstva - EU dio - HRK]]/7.5345</f>
        <v>66921.494458822752</v>
      </c>
      <c r="Q1340" s="59">
        <f>Ugovori_OPULJP3[[#This Row],[Bespovratna sredstva - Ukupno (EU+Nac) HRK
= Ukupna ugovorena vrijednost bespovratnih sredstava]]*Ugovori_OPULJP3[[#This Row],[STOPA NACIONALNOG SUFINANCIRANJA %]]</f>
        <v>88980</v>
      </c>
      <c r="R1340" s="60">
        <f>Ugovori_OPULJP3[[#This Row],[Bespovratna sredstva - Nacionalni dio - HRK]]/7.5345</f>
        <v>11809.675492733426</v>
      </c>
      <c r="S1340" s="59">
        <v>593200</v>
      </c>
      <c r="T1340" s="60">
        <f>Ugovori_OPULJP3[[#This Row],[Bespovratna sredstva - Ukupno (EU+Nac) HRK
= Ukupna ugovorena vrijednost bespovratnih sredstava]]/7.5345</f>
        <v>78731.169951556178</v>
      </c>
      <c r="U1340" s="59">
        <v>0</v>
      </c>
      <c r="V1340" s="60">
        <f>Ugovori_OPULJP3[[#This Row],[Javni doprinos korisnika - HRK]]/7.5345</f>
        <v>0</v>
      </c>
      <c r="W1340" s="59">
        <v>0</v>
      </c>
      <c r="X1340" s="60">
        <f>Ugovori_OPULJP3[[#This Row],[Privatni doprinos korisnika - HRK]]/7.5345</f>
        <v>0</v>
      </c>
      <c r="Y1340" s="61">
        <v>593200</v>
      </c>
      <c r="Z1340" s="62">
        <f>Ugovori_OPULJP3[[#This Row],[UKUPNI PRIHVATLJIVI IZDACI
TOTAL ELIGIBLE EXPENDITURE
= Bespovratna sredstva ukupno + doprinos korisnika
= Ukupni prihvatljivi troškovi
= Ukupna ugovorena vrijednost projekta HRK]]/7.5345</f>
        <v>78731.169951556178</v>
      </c>
      <c r="AA1340" s="66" t="s">
        <v>37</v>
      </c>
      <c r="AB1340" s="66" t="s">
        <v>34</v>
      </c>
      <c r="AC1340" s="65" t="s">
        <v>5099</v>
      </c>
      <c r="AD1340" s="72" t="s">
        <v>746</v>
      </c>
    </row>
    <row r="1341" spans="1:30" ht="51" customHeight="1" x14ac:dyDescent="0.2">
      <c r="A1341" s="105" t="s">
        <v>5100</v>
      </c>
      <c r="B1341" s="64" t="s">
        <v>742</v>
      </c>
      <c r="C1341" s="65" t="s">
        <v>743</v>
      </c>
      <c r="D1341" s="96" t="s">
        <v>4944</v>
      </c>
      <c r="E1341" s="66" t="s">
        <v>75</v>
      </c>
      <c r="F1341" s="71" t="s">
        <v>5101</v>
      </c>
      <c r="G1341" s="71" t="s">
        <v>1246</v>
      </c>
      <c r="H1341" s="68">
        <v>44855</v>
      </c>
      <c r="I1341" s="68">
        <v>45098</v>
      </c>
      <c r="J1341" s="57" t="str">
        <f>IF(Ugovori_OPULJP3[[#This Row],[DATUM ZAVRŠETKA OPERACIJE]]&gt;DATE(2024,12,31),"u provedbi","završen")</f>
        <v>završen</v>
      </c>
      <c r="K1341" s="55" t="s">
        <v>103</v>
      </c>
      <c r="L1341" s="55" t="s">
        <v>103</v>
      </c>
      <c r="M1341" s="58">
        <v>0.85</v>
      </c>
      <c r="N1341" s="58">
        <v>0.15</v>
      </c>
      <c r="O1341" s="59">
        <f>Ugovori_OPULJP3[[#This Row],[Bespovratna sredstva - Ukupno (EU+Nac) HRK
= Ukupna ugovorena vrijednost bespovratnih sredstava]]*Ugovori_OPULJP3[[#This Row],[EU STOPA SUFINANCIRANJA %
EU CO-FINANCING RATE %]]</f>
        <v>923040.5</v>
      </c>
      <c r="P1341" s="60">
        <f>Ugovori_OPULJP3[[#This Row],[Bespovratna sredstva - EU dio - HRK]]/7.5345</f>
        <v>122508.52744044064</v>
      </c>
      <c r="Q1341" s="59">
        <f>Ugovori_OPULJP3[[#This Row],[Bespovratna sredstva - Ukupno (EU+Nac) HRK
= Ukupna ugovorena vrijednost bespovratnih sredstava]]*Ugovori_OPULJP3[[#This Row],[STOPA NACIONALNOG SUFINANCIRANJA %]]</f>
        <v>162889.5</v>
      </c>
      <c r="R1341" s="60">
        <f>Ugovori_OPULJP3[[#This Row],[Bespovratna sredstva - Nacionalni dio - HRK]]/7.5345</f>
        <v>21619.15190125423</v>
      </c>
      <c r="S1341" s="59">
        <v>1085930</v>
      </c>
      <c r="T1341" s="60">
        <f>Ugovori_OPULJP3[[#This Row],[Bespovratna sredstva - Ukupno (EU+Nac) HRK
= Ukupna ugovorena vrijednost bespovratnih sredstava]]/7.5345</f>
        <v>144127.67934169486</v>
      </c>
      <c r="U1341" s="59">
        <v>0</v>
      </c>
      <c r="V1341" s="60">
        <f>Ugovori_OPULJP3[[#This Row],[Javni doprinos korisnika - HRK]]/7.5345</f>
        <v>0</v>
      </c>
      <c r="W1341" s="59">
        <v>0</v>
      </c>
      <c r="X1341" s="60">
        <f>Ugovori_OPULJP3[[#This Row],[Privatni doprinos korisnika - HRK]]/7.5345</f>
        <v>0</v>
      </c>
      <c r="Y1341" s="61">
        <v>1085930</v>
      </c>
      <c r="Z1341" s="62">
        <f>Ugovori_OPULJP3[[#This Row],[UKUPNI PRIHVATLJIVI IZDACI
TOTAL ELIGIBLE EXPENDITURE
= Bespovratna sredstva ukupno + doprinos korisnika
= Ukupni prihvatljivi troškovi
= Ukupna ugovorena vrijednost projekta HRK]]/7.5345</f>
        <v>144127.67934169486</v>
      </c>
      <c r="AA1341" s="66" t="s">
        <v>37</v>
      </c>
      <c r="AB1341" s="66" t="s">
        <v>34</v>
      </c>
      <c r="AC1341" s="65" t="s">
        <v>5102</v>
      </c>
      <c r="AD1341" s="72" t="s">
        <v>746</v>
      </c>
    </row>
    <row r="1342" spans="1:30" ht="38.25" customHeight="1" x14ac:dyDescent="0.2">
      <c r="A1342" s="105" t="s">
        <v>5103</v>
      </c>
      <c r="B1342" s="64" t="s">
        <v>742</v>
      </c>
      <c r="C1342" s="65" t="s">
        <v>743</v>
      </c>
      <c r="D1342" s="96" t="s">
        <v>4944</v>
      </c>
      <c r="E1342" s="66" t="s">
        <v>75</v>
      </c>
      <c r="F1342" s="71" t="s">
        <v>5104</v>
      </c>
      <c r="G1342" s="54" t="s">
        <v>3162</v>
      </c>
      <c r="H1342" s="68">
        <v>44855</v>
      </c>
      <c r="I1342" s="68">
        <v>45098</v>
      </c>
      <c r="J1342" s="57" t="str">
        <f>IF(Ugovori_OPULJP3[[#This Row],[DATUM ZAVRŠETKA OPERACIJE]]&gt;DATE(2024,12,31),"u provedbi","završen")</f>
        <v>završen</v>
      </c>
      <c r="K1342" s="55" t="s">
        <v>98</v>
      </c>
      <c r="L1342" s="55" t="s">
        <v>98</v>
      </c>
      <c r="M1342" s="58">
        <v>0.85</v>
      </c>
      <c r="N1342" s="58">
        <v>0.15</v>
      </c>
      <c r="O1342" s="59">
        <f>Ugovori_OPULJP3[[#This Row],[Bespovratna sredstva - Ukupno (EU+Nac) HRK
= Ukupna ugovorena vrijednost bespovratnih sredstava]]*Ugovori_OPULJP3[[#This Row],[EU STOPA SUFINANCIRANJA %
EU CO-FINANCING RATE %]]</f>
        <v>1050600</v>
      </c>
      <c r="P1342" s="60">
        <f>Ugovori_OPULJP3[[#This Row],[Bespovratna sredstva - EU dio - HRK]]/7.5345</f>
        <v>139438.58252040611</v>
      </c>
      <c r="Q1342" s="59">
        <f>Ugovori_OPULJP3[[#This Row],[Bespovratna sredstva - Ukupno (EU+Nac) HRK
= Ukupna ugovorena vrijednost bespovratnih sredstava]]*Ugovori_OPULJP3[[#This Row],[STOPA NACIONALNOG SUFINANCIRANJA %]]</f>
        <v>185400</v>
      </c>
      <c r="R1342" s="60">
        <f>Ugovori_OPULJP3[[#This Row],[Bespovratna sredstva - Nacionalni dio - HRK]]/7.5345</f>
        <v>24606.80868007167</v>
      </c>
      <c r="S1342" s="59">
        <v>1236000</v>
      </c>
      <c r="T1342" s="60">
        <f>Ugovori_OPULJP3[[#This Row],[Bespovratna sredstva - Ukupno (EU+Nac) HRK
= Ukupna ugovorena vrijednost bespovratnih sredstava]]/7.5345</f>
        <v>164045.39120047778</v>
      </c>
      <c r="U1342" s="59">
        <v>0</v>
      </c>
      <c r="V1342" s="60">
        <f>Ugovori_OPULJP3[[#This Row],[Javni doprinos korisnika - HRK]]/7.5345</f>
        <v>0</v>
      </c>
      <c r="W1342" s="59">
        <v>0</v>
      </c>
      <c r="X1342" s="60">
        <f>Ugovori_OPULJP3[[#This Row],[Privatni doprinos korisnika - HRK]]/7.5345</f>
        <v>0</v>
      </c>
      <c r="Y1342" s="61">
        <v>1236000</v>
      </c>
      <c r="Z1342" s="62">
        <f>Ugovori_OPULJP3[[#This Row],[UKUPNI PRIHVATLJIVI IZDACI
TOTAL ELIGIBLE EXPENDITURE
= Bespovratna sredstva ukupno + doprinos korisnika
= Ukupni prihvatljivi troškovi
= Ukupna ugovorena vrijednost projekta HRK]]/7.5345</f>
        <v>164045.39120047778</v>
      </c>
      <c r="AA1342" s="66" t="s">
        <v>37</v>
      </c>
      <c r="AB1342" s="66" t="s">
        <v>34</v>
      </c>
      <c r="AC1342" s="65" t="s">
        <v>5105</v>
      </c>
      <c r="AD1342" s="72" t="s">
        <v>746</v>
      </c>
    </row>
    <row r="1343" spans="1:30" ht="38.25" customHeight="1" x14ac:dyDescent="0.2">
      <c r="A1343" s="105" t="s">
        <v>5106</v>
      </c>
      <c r="B1343" s="64" t="s">
        <v>742</v>
      </c>
      <c r="C1343" s="65" t="s">
        <v>743</v>
      </c>
      <c r="D1343" s="96" t="s">
        <v>4944</v>
      </c>
      <c r="E1343" s="66" t="s">
        <v>75</v>
      </c>
      <c r="F1343" s="71" t="s">
        <v>5107</v>
      </c>
      <c r="G1343" s="71" t="s">
        <v>5108</v>
      </c>
      <c r="H1343" s="68">
        <v>44818</v>
      </c>
      <c r="I1343" s="68">
        <v>45060</v>
      </c>
      <c r="J1343" s="57" t="str">
        <f>IF(Ugovori_OPULJP3[[#This Row],[DATUM ZAVRŠETKA OPERACIJE]]&gt;DATE(2024,12,31),"u provedbi","završen")</f>
        <v>završen</v>
      </c>
      <c r="K1343" s="55" t="s">
        <v>103</v>
      </c>
      <c r="L1343" s="55" t="s">
        <v>103</v>
      </c>
      <c r="M1343" s="58">
        <v>0.85</v>
      </c>
      <c r="N1343" s="58">
        <v>0.15</v>
      </c>
      <c r="O1343" s="59">
        <f>Ugovori_OPULJP3[[#This Row],[Bespovratna sredstva - Ukupno (EU+Nac) HRK
= Ukupna ugovorena vrijednost bespovratnih sredstava]]*Ugovori_OPULJP3[[#This Row],[EU STOPA SUFINANCIRANJA %
EU CO-FINANCING RATE %]]</f>
        <v>1048305</v>
      </c>
      <c r="P1343" s="60">
        <f>Ugovori_OPULJP3[[#This Row],[Bespovratna sredstva - EU dio - HRK]]/7.5345</f>
        <v>139133.98367509455</v>
      </c>
      <c r="Q1343" s="59">
        <f>Ugovori_OPULJP3[[#This Row],[Bespovratna sredstva - Ukupno (EU+Nac) HRK
= Ukupna ugovorena vrijednost bespovratnih sredstava]]*Ugovori_OPULJP3[[#This Row],[STOPA NACIONALNOG SUFINANCIRANJA %]]</f>
        <v>184995</v>
      </c>
      <c r="R1343" s="60">
        <f>Ugovori_OPULJP3[[#This Row],[Bespovratna sredstva - Nacionalni dio - HRK]]/7.5345</f>
        <v>24553.055942663745</v>
      </c>
      <c r="S1343" s="59">
        <v>1233300</v>
      </c>
      <c r="T1343" s="60">
        <f>Ugovori_OPULJP3[[#This Row],[Bespovratna sredstva - Ukupno (EU+Nac) HRK
= Ukupna ugovorena vrijednost bespovratnih sredstava]]/7.5345</f>
        <v>163687.0396177583</v>
      </c>
      <c r="U1343" s="59">
        <v>0</v>
      </c>
      <c r="V1343" s="60">
        <f>Ugovori_OPULJP3[[#This Row],[Javni doprinos korisnika - HRK]]/7.5345</f>
        <v>0</v>
      </c>
      <c r="W1343" s="59">
        <v>0</v>
      </c>
      <c r="X1343" s="60">
        <f>Ugovori_OPULJP3[[#This Row],[Privatni doprinos korisnika - HRK]]/7.5345</f>
        <v>0</v>
      </c>
      <c r="Y1343" s="61">
        <v>1233300</v>
      </c>
      <c r="Z1343" s="62">
        <f>Ugovori_OPULJP3[[#This Row],[UKUPNI PRIHVATLJIVI IZDACI
TOTAL ELIGIBLE EXPENDITURE
= Bespovratna sredstva ukupno + doprinos korisnika
= Ukupni prihvatljivi troškovi
= Ukupna ugovorena vrijednost projekta HRK]]/7.5345</f>
        <v>163687.0396177583</v>
      </c>
      <c r="AA1343" s="66" t="s">
        <v>37</v>
      </c>
      <c r="AB1343" s="66" t="s">
        <v>34</v>
      </c>
      <c r="AC1343" s="65" t="s">
        <v>5109</v>
      </c>
      <c r="AD1343" s="72" t="s">
        <v>746</v>
      </c>
    </row>
    <row r="1344" spans="1:30" ht="38.25" customHeight="1" x14ac:dyDescent="0.2">
      <c r="A1344" s="70" t="s">
        <v>5110</v>
      </c>
      <c r="B1344" s="64" t="s">
        <v>742</v>
      </c>
      <c r="C1344" s="65" t="s">
        <v>743</v>
      </c>
      <c r="D1344" s="96" t="s">
        <v>4944</v>
      </c>
      <c r="E1344" s="66" t="s">
        <v>75</v>
      </c>
      <c r="F1344" s="71" t="s">
        <v>5111</v>
      </c>
      <c r="G1344" s="71" t="s">
        <v>864</v>
      </c>
      <c r="H1344" s="68">
        <v>44911</v>
      </c>
      <c r="I1344" s="68">
        <v>45154</v>
      </c>
      <c r="J1344" s="57" t="str">
        <f>IF(Ugovori_OPULJP3[[#This Row],[DATUM ZAVRŠETKA OPERACIJE]]&gt;DATE(2024,12,31),"u provedbi","završen")</f>
        <v>završen</v>
      </c>
      <c r="K1344" s="67" t="s">
        <v>103</v>
      </c>
      <c r="L1344" s="67" t="s">
        <v>103</v>
      </c>
      <c r="M1344" s="58">
        <v>0.85</v>
      </c>
      <c r="N1344" s="58">
        <v>0.15</v>
      </c>
      <c r="O1344" s="59">
        <f>Ugovori_OPULJP3[[#This Row],[Bespovratna sredstva - Ukupno (EU+Nac) HRK
= Ukupna ugovorena vrijednost bespovratnih sredstava]]*Ugovori_OPULJP3[[#This Row],[EU STOPA SUFINANCIRANJA %
EU CO-FINANCING RATE %]]</f>
        <v>1260511.75</v>
      </c>
      <c r="P1344" s="60">
        <f>Ugovori_OPULJP3[[#This Row],[Bespovratna sredstva - EU dio - HRK]]/7.5345</f>
        <v>167298.65949963499</v>
      </c>
      <c r="Q1344" s="59">
        <f>Ugovori_OPULJP3[[#This Row],[Bespovratna sredstva - Ukupno (EU+Nac) HRK
= Ukupna ugovorena vrijednost bespovratnih sredstava]]*Ugovori_OPULJP3[[#This Row],[STOPA NACIONALNOG SUFINANCIRANJA %]]</f>
        <v>222443.25</v>
      </c>
      <c r="R1344" s="60">
        <f>Ugovori_OPULJP3[[#This Row],[Bespovratna sredstva - Nacionalni dio - HRK]]/7.5345</f>
        <v>29523.292852876766</v>
      </c>
      <c r="S1344" s="59">
        <v>1482955</v>
      </c>
      <c r="T1344" s="60">
        <f>Ugovori_OPULJP3[[#This Row],[Bespovratna sredstva - Ukupno (EU+Nac) HRK
= Ukupna ugovorena vrijednost bespovratnih sredstava]]/7.5345</f>
        <v>196821.95235251175</v>
      </c>
      <c r="U1344" s="59">
        <v>0</v>
      </c>
      <c r="V1344" s="60">
        <f>Ugovori_OPULJP3[[#This Row],[Javni doprinos korisnika - HRK]]/7.5345</f>
        <v>0</v>
      </c>
      <c r="W1344" s="59">
        <v>0</v>
      </c>
      <c r="X1344" s="60">
        <f>Ugovori_OPULJP3[[#This Row],[Privatni doprinos korisnika - HRK]]/7.5345</f>
        <v>0</v>
      </c>
      <c r="Y1344" s="61">
        <v>1482955</v>
      </c>
      <c r="Z1344" s="62">
        <f>Ugovori_OPULJP3[[#This Row],[UKUPNI PRIHVATLJIVI IZDACI
TOTAL ELIGIBLE EXPENDITURE
= Bespovratna sredstva ukupno + doprinos korisnika
= Ukupni prihvatljivi troškovi
= Ukupna ugovorena vrijednost projekta HRK]]/7.5345</f>
        <v>196821.95235251175</v>
      </c>
      <c r="AA1344" s="66" t="s">
        <v>37</v>
      </c>
      <c r="AB1344" s="66" t="s">
        <v>34</v>
      </c>
      <c r="AC1344" s="65" t="s">
        <v>5112</v>
      </c>
      <c r="AD1344" s="72" t="s">
        <v>746</v>
      </c>
    </row>
    <row r="1345" spans="1:30" ht="38.25" customHeight="1" x14ac:dyDescent="0.2">
      <c r="A1345" s="70" t="s">
        <v>5113</v>
      </c>
      <c r="B1345" s="64" t="s">
        <v>742</v>
      </c>
      <c r="C1345" s="65" t="s">
        <v>743</v>
      </c>
      <c r="D1345" s="96" t="s">
        <v>4944</v>
      </c>
      <c r="E1345" s="66" t="s">
        <v>75</v>
      </c>
      <c r="F1345" s="71" t="s">
        <v>5114</v>
      </c>
      <c r="G1345" s="71" t="s">
        <v>3148</v>
      </c>
      <c r="H1345" s="68">
        <v>44902</v>
      </c>
      <c r="I1345" s="68">
        <v>45145</v>
      </c>
      <c r="J1345" s="57" t="str">
        <f>IF(Ugovori_OPULJP3[[#This Row],[DATUM ZAVRŠETKA OPERACIJE]]&gt;DATE(2024,12,31),"u provedbi","završen")</f>
        <v>završen</v>
      </c>
      <c r="K1345" s="67" t="s">
        <v>88</v>
      </c>
      <c r="L1345" s="67" t="s">
        <v>83</v>
      </c>
      <c r="M1345" s="58">
        <v>0.85</v>
      </c>
      <c r="N1345" s="58">
        <v>0.15</v>
      </c>
      <c r="O1345" s="59">
        <f>Ugovori_OPULJP3[[#This Row],[Bespovratna sredstva - Ukupno (EU+Nac) HRK
= Ukupna ugovorena vrijednost bespovratnih sredstava]]*Ugovori_OPULJP3[[#This Row],[EU STOPA SUFINANCIRANJA %
EU CO-FINANCING RATE %]]</f>
        <v>456280</v>
      </c>
      <c r="P1345" s="60">
        <f>Ugovori_OPULJP3[[#This Row],[Bespovratna sredstva - EU dio - HRK]]/7.5345</f>
        <v>60558.76302342557</v>
      </c>
      <c r="Q1345" s="59">
        <f>Ugovori_OPULJP3[[#This Row],[Bespovratna sredstva - Ukupno (EU+Nac) HRK
= Ukupna ugovorena vrijednost bespovratnih sredstava]]*Ugovori_OPULJP3[[#This Row],[STOPA NACIONALNOG SUFINANCIRANJA %]]</f>
        <v>80520</v>
      </c>
      <c r="R1345" s="60">
        <f>Ugovori_OPULJP3[[#This Row],[Bespovratna sredstva - Nacionalni dio - HRK]]/7.5345</f>
        <v>10686.84053354569</v>
      </c>
      <c r="S1345" s="59">
        <v>536800</v>
      </c>
      <c r="T1345" s="60">
        <f>Ugovori_OPULJP3[[#This Row],[Bespovratna sredstva - Ukupno (EU+Nac) HRK
= Ukupna ugovorena vrijednost bespovratnih sredstava]]/7.5345</f>
        <v>71245.603556971255</v>
      </c>
      <c r="U1345" s="59">
        <v>0</v>
      </c>
      <c r="V1345" s="60">
        <f>Ugovori_OPULJP3[[#This Row],[Javni doprinos korisnika - HRK]]/7.5345</f>
        <v>0</v>
      </c>
      <c r="W1345" s="59">
        <v>0</v>
      </c>
      <c r="X1345" s="60">
        <f>Ugovori_OPULJP3[[#This Row],[Privatni doprinos korisnika - HRK]]/7.5345</f>
        <v>0</v>
      </c>
      <c r="Y1345" s="61">
        <v>536800</v>
      </c>
      <c r="Z1345" s="62">
        <f>Ugovori_OPULJP3[[#This Row],[UKUPNI PRIHVATLJIVI IZDACI
TOTAL ELIGIBLE EXPENDITURE
= Bespovratna sredstva ukupno + doprinos korisnika
= Ukupni prihvatljivi troškovi
= Ukupna ugovorena vrijednost projekta HRK]]/7.5345</f>
        <v>71245.603556971255</v>
      </c>
      <c r="AA1345" s="66" t="s">
        <v>37</v>
      </c>
      <c r="AB1345" s="66" t="s">
        <v>34</v>
      </c>
      <c r="AC1345" s="65" t="s">
        <v>5115</v>
      </c>
      <c r="AD1345" s="72" t="s">
        <v>746</v>
      </c>
    </row>
    <row r="1346" spans="1:30" ht="38.25" customHeight="1" x14ac:dyDescent="0.2">
      <c r="A1346" s="105" t="s">
        <v>5116</v>
      </c>
      <c r="B1346" s="64" t="s">
        <v>742</v>
      </c>
      <c r="C1346" s="65" t="s">
        <v>743</v>
      </c>
      <c r="D1346" s="96" t="s">
        <v>4944</v>
      </c>
      <c r="E1346" s="66" t="s">
        <v>75</v>
      </c>
      <c r="F1346" s="71" t="s">
        <v>5117</v>
      </c>
      <c r="G1346" s="54" t="s">
        <v>1090</v>
      </c>
      <c r="H1346" s="68">
        <v>44770</v>
      </c>
      <c r="I1346" s="68">
        <v>45013</v>
      </c>
      <c r="J1346" s="57" t="str">
        <f>IF(Ugovori_OPULJP3[[#This Row],[DATUM ZAVRŠETKA OPERACIJE]]&gt;DATE(2024,12,31),"u provedbi","završen")</f>
        <v>završen</v>
      </c>
      <c r="K1346" s="67" t="s">
        <v>88</v>
      </c>
      <c r="L1346" s="67" t="s">
        <v>83</v>
      </c>
      <c r="M1346" s="58">
        <v>0.85</v>
      </c>
      <c r="N1346" s="58">
        <v>0.15</v>
      </c>
      <c r="O1346" s="59">
        <f>Ugovori_OPULJP3[[#This Row],[Bespovratna sredstva - Ukupno (EU+Nac) HRK
= Ukupna ugovorena vrijednost bespovratnih sredstava]]*Ugovori_OPULJP3[[#This Row],[EU STOPA SUFINANCIRANJA %
EU CO-FINANCING RATE %]]</f>
        <v>417180</v>
      </c>
      <c r="P1346" s="60">
        <f>Ugovori_OPULJP3[[#This Row],[Bespovratna sredstva - EU dio - HRK]]/7.5345</f>
        <v>55369.301214413696</v>
      </c>
      <c r="Q1346" s="59">
        <f>Ugovori_OPULJP3[[#This Row],[Bespovratna sredstva - Ukupno (EU+Nac) HRK
= Ukupna ugovorena vrijednost bespovratnih sredstava]]*Ugovori_OPULJP3[[#This Row],[STOPA NACIONALNOG SUFINANCIRANJA %]]</f>
        <v>73620</v>
      </c>
      <c r="R1346" s="60">
        <f>Ugovori_OPULJP3[[#This Row],[Bespovratna sredstva - Nacionalni dio - HRK]]/7.5345</f>
        <v>9771.0531554847694</v>
      </c>
      <c r="S1346" s="59">
        <v>490800</v>
      </c>
      <c r="T1346" s="60">
        <f>Ugovori_OPULJP3[[#This Row],[Bespovratna sredstva - Ukupno (EU+Nac) HRK
= Ukupna ugovorena vrijednost bespovratnih sredstava]]/7.5345</f>
        <v>65140.354369898465</v>
      </c>
      <c r="U1346" s="59">
        <v>0</v>
      </c>
      <c r="V1346" s="60">
        <f>Ugovori_OPULJP3[[#This Row],[Javni doprinos korisnika - HRK]]/7.5345</f>
        <v>0</v>
      </c>
      <c r="W1346" s="59">
        <v>0</v>
      </c>
      <c r="X1346" s="60">
        <f>Ugovori_OPULJP3[[#This Row],[Privatni doprinos korisnika - HRK]]/7.5345</f>
        <v>0</v>
      </c>
      <c r="Y1346" s="61">
        <v>490800</v>
      </c>
      <c r="Z1346" s="62">
        <f>Ugovori_OPULJP3[[#This Row],[UKUPNI PRIHVATLJIVI IZDACI
TOTAL ELIGIBLE EXPENDITURE
= Bespovratna sredstva ukupno + doprinos korisnika
= Ukupni prihvatljivi troškovi
= Ukupna ugovorena vrijednost projekta HRK]]/7.5345</f>
        <v>65140.354369898465</v>
      </c>
      <c r="AA1346" s="66" t="s">
        <v>37</v>
      </c>
      <c r="AB1346" s="66" t="s">
        <v>34</v>
      </c>
      <c r="AC1346" s="65" t="s">
        <v>5118</v>
      </c>
      <c r="AD1346" s="72" t="s">
        <v>746</v>
      </c>
    </row>
    <row r="1347" spans="1:30" ht="51" customHeight="1" x14ac:dyDescent="0.2">
      <c r="A1347" s="70" t="s">
        <v>5119</v>
      </c>
      <c r="B1347" s="64" t="s">
        <v>742</v>
      </c>
      <c r="C1347" s="65" t="s">
        <v>743</v>
      </c>
      <c r="D1347" s="96" t="s">
        <v>4944</v>
      </c>
      <c r="E1347" s="66" t="s">
        <v>75</v>
      </c>
      <c r="F1347" s="71" t="s">
        <v>5120</v>
      </c>
      <c r="G1347" s="71" t="s">
        <v>640</v>
      </c>
      <c r="H1347" s="68">
        <v>44915</v>
      </c>
      <c r="I1347" s="68">
        <v>45158</v>
      </c>
      <c r="J1347" s="57" t="str">
        <f>IF(Ugovori_OPULJP3[[#This Row],[DATUM ZAVRŠETKA OPERACIJE]]&gt;DATE(2024,12,31),"u provedbi","završen")</f>
        <v>završen</v>
      </c>
      <c r="K1347" s="67" t="s">
        <v>103</v>
      </c>
      <c r="L1347" s="67" t="s">
        <v>103</v>
      </c>
      <c r="M1347" s="58">
        <v>0.85</v>
      </c>
      <c r="N1347" s="58">
        <v>0.15</v>
      </c>
      <c r="O1347" s="59">
        <f>Ugovori_OPULJP3[[#This Row],[Bespovratna sredstva - Ukupno (EU+Nac) HRK
= Ukupna ugovorena vrijednost bespovratnih sredstava]]*Ugovori_OPULJP3[[#This Row],[EU STOPA SUFINANCIRANJA %
EU CO-FINANCING RATE %]]</f>
        <v>420367.5</v>
      </c>
      <c r="P1347" s="60">
        <f>Ugovori_OPULJP3[[#This Row],[Bespovratna sredstva - EU dio - HRK]]/7.5345</f>
        <v>55792.355166235313</v>
      </c>
      <c r="Q1347" s="59">
        <f>Ugovori_OPULJP3[[#This Row],[Bespovratna sredstva - Ukupno (EU+Nac) HRK
= Ukupna ugovorena vrijednost bespovratnih sredstava]]*Ugovori_OPULJP3[[#This Row],[STOPA NACIONALNOG SUFINANCIRANJA %]]</f>
        <v>74182.5</v>
      </c>
      <c r="R1347" s="60">
        <f>Ugovori_OPULJP3[[#This Row],[Bespovratna sredstva - Nacionalni dio - HRK]]/7.5345</f>
        <v>9845.7097352179971</v>
      </c>
      <c r="S1347" s="59">
        <v>494550</v>
      </c>
      <c r="T1347" s="60">
        <f>Ugovori_OPULJP3[[#This Row],[Bespovratna sredstva - Ukupno (EU+Nac) HRK
= Ukupna ugovorena vrijednost bespovratnih sredstava]]/7.5345</f>
        <v>65638.064901453312</v>
      </c>
      <c r="U1347" s="59">
        <v>0</v>
      </c>
      <c r="V1347" s="60">
        <f>Ugovori_OPULJP3[[#This Row],[Javni doprinos korisnika - HRK]]/7.5345</f>
        <v>0</v>
      </c>
      <c r="W1347" s="59">
        <v>0</v>
      </c>
      <c r="X1347" s="60">
        <f>Ugovori_OPULJP3[[#This Row],[Privatni doprinos korisnika - HRK]]/7.5345</f>
        <v>0</v>
      </c>
      <c r="Y1347" s="61">
        <v>494550</v>
      </c>
      <c r="Z1347" s="62">
        <f>Ugovori_OPULJP3[[#This Row],[UKUPNI PRIHVATLJIVI IZDACI
TOTAL ELIGIBLE EXPENDITURE
= Bespovratna sredstva ukupno + doprinos korisnika
= Ukupni prihvatljivi troškovi
= Ukupna ugovorena vrijednost projekta HRK]]/7.5345</f>
        <v>65638.064901453312</v>
      </c>
      <c r="AA1347" s="66" t="s">
        <v>37</v>
      </c>
      <c r="AB1347" s="66" t="s">
        <v>34</v>
      </c>
      <c r="AC1347" s="65" t="s">
        <v>5121</v>
      </c>
      <c r="AD1347" s="72" t="s">
        <v>746</v>
      </c>
    </row>
    <row r="1348" spans="1:30" ht="38.25" customHeight="1" x14ac:dyDescent="0.2">
      <c r="A1348" s="106" t="s">
        <v>5122</v>
      </c>
      <c r="B1348" s="64" t="s">
        <v>742</v>
      </c>
      <c r="C1348" s="65" t="s">
        <v>743</v>
      </c>
      <c r="D1348" s="96" t="s">
        <v>4944</v>
      </c>
      <c r="E1348" s="66" t="s">
        <v>75</v>
      </c>
      <c r="F1348" s="71" t="s">
        <v>5123</v>
      </c>
      <c r="G1348" s="71" t="s">
        <v>5124</v>
      </c>
      <c r="H1348" s="68">
        <v>44770</v>
      </c>
      <c r="I1348" s="68">
        <v>45013</v>
      </c>
      <c r="J1348" s="57" t="str">
        <f>IF(Ugovori_OPULJP3[[#This Row],[DATUM ZAVRŠETKA OPERACIJE]]&gt;DATE(2024,12,31),"u provedbi","završen")</f>
        <v>završen</v>
      </c>
      <c r="K1348" s="55" t="s">
        <v>103</v>
      </c>
      <c r="L1348" s="55" t="s">
        <v>103</v>
      </c>
      <c r="M1348" s="58">
        <v>0.85</v>
      </c>
      <c r="N1348" s="58">
        <v>0.15</v>
      </c>
      <c r="O1348" s="59">
        <f>Ugovori_OPULJP3[[#This Row],[Bespovratna sredstva - Ukupno (EU+Nac) HRK
= Ukupna ugovorena vrijednost bespovratnih sredstava]]*Ugovori_OPULJP3[[#This Row],[EU STOPA SUFINANCIRANJA %
EU CO-FINANCING RATE %]]</f>
        <v>420240</v>
      </c>
      <c r="P1348" s="60">
        <f>Ugovori_OPULJP3[[#This Row],[Bespovratna sredstva - EU dio - HRK]]/7.5345</f>
        <v>55775.43300816245</v>
      </c>
      <c r="Q1348" s="59">
        <f>Ugovori_OPULJP3[[#This Row],[Bespovratna sredstva - Ukupno (EU+Nac) HRK
= Ukupna ugovorena vrijednost bespovratnih sredstava]]*Ugovori_OPULJP3[[#This Row],[STOPA NACIONALNOG SUFINANCIRANJA %]]</f>
        <v>74160</v>
      </c>
      <c r="R1348" s="60">
        <f>Ugovori_OPULJP3[[#This Row],[Bespovratna sredstva - Nacionalni dio - HRK]]/7.5345</f>
        <v>9842.7234720286669</v>
      </c>
      <c r="S1348" s="59">
        <v>494400</v>
      </c>
      <c r="T1348" s="60">
        <f>Ugovori_OPULJP3[[#This Row],[Bespovratna sredstva - Ukupno (EU+Nac) HRK
= Ukupna ugovorena vrijednost bespovratnih sredstava]]/7.5345</f>
        <v>65618.156480191115</v>
      </c>
      <c r="U1348" s="59">
        <v>0</v>
      </c>
      <c r="V1348" s="60">
        <f>Ugovori_OPULJP3[[#This Row],[Javni doprinos korisnika - HRK]]/7.5345</f>
        <v>0</v>
      </c>
      <c r="W1348" s="59">
        <v>0</v>
      </c>
      <c r="X1348" s="60">
        <f>Ugovori_OPULJP3[[#This Row],[Privatni doprinos korisnika - HRK]]/7.5345</f>
        <v>0</v>
      </c>
      <c r="Y1348" s="61">
        <v>494400</v>
      </c>
      <c r="Z1348" s="62">
        <f>Ugovori_OPULJP3[[#This Row],[UKUPNI PRIHVATLJIVI IZDACI
TOTAL ELIGIBLE EXPENDITURE
= Bespovratna sredstva ukupno + doprinos korisnika
= Ukupni prihvatljivi troškovi
= Ukupna ugovorena vrijednost projekta HRK]]/7.5345</f>
        <v>65618.156480191115</v>
      </c>
      <c r="AA1348" s="66" t="s">
        <v>37</v>
      </c>
      <c r="AB1348" s="66" t="s">
        <v>34</v>
      </c>
      <c r="AC1348" s="65" t="s">
        <v>5125</v>
      </c>
      <c r="AD1348" s="72" t="s">
        <v>746</v>
      </c>
    </row>
    <row r="1349" spans="1:30" ht="38.25" customHeight="1" x14ac:dyDescent="0.2">
      <c r="A1349" s="70" t="s">
        <v>5126</v>
      </c>
      <c r="B1349" s="64" t="s">
        <v>742</v>
      </c>
      <c r="C1349" s="65" t="s">
        <v>743</v>
      </c>
      <c r="D1349" s="96" t="s">
        <v>4944</v>
      </c>
      <c r="E1349" s="66" t="s">
        <v>75</v>
      </c>
      <c r="F1349" s="71" t="s">
        <v>5127</v>
      </c>
      <c r="G1349" s="71" t="s">
        <v>1151</v>
      </c>
      <c r="H1349" s="68">
        <v>44907</v>
      </c>
      <c r="I1349" s="68">
        <v>45150</v>
      </c>
      <c r="J1349" s="57" t="str">
        <f>IF(Ugovori_OPULJP3[[#This Row],[DATUM ZAVRŠETKA OPERACIJE]]&gt;DATE(2024,12,31),"u provedbi","završen")</f>
        <v>završen</v>
      </c>
      <c r="K1349" s="55" t="s">
        <v>103</v>
      </c>
      <c r="L1349" s="55" t="s">
        <v>103</v>
      </c>
      <c r="M1349" s="58">
        <v>0.85</v>
      </c>
      <c r="N1349" s="58">
        <v>0.15</v>
      </c>
      <c r="O1349" s="59">
        <f>Ugovori_OPULJP3[[#This Row],[Bespovratna sredstva - Ukupno (EU+Nac) HRK
= Ukupna ugovorena vrijednost bespovratnih sredstava]]*Ugovori_OPULJP3[[#This Row],[EU STOPA SUFINANCIRANJA %
EU CO-FINANCING RATE %]]</f>
        <v>751954.625</v>
      </c>
      <c r="P1349" s="60">
        <f>Ugovori_OPULJP3[[#This Row],[Bespovratna sredstva - EU dio - HRK]]/7.5345</f>
        <v>99801.529630366975</v>
      </c>
      <c r="Q1349" s="59">
        <f>Ugovori_OPULJP3[[#This Row],[Bespovratna sredstva - Ukupno (EU+Nac) HRK
= Ukupna ugovorena vrijednost bespovratnih sredstava]]*Ugovori_OPULJP3[[#This Row],[STOPA NACIONALNOG SUFINANCIRANJA %]]</f>
        <v>132697.875</v>
      </c>
      <c r="R1349" s="60">
        <f>Ugovori_OPULJP3[[#This Row],[Bespovratna sredstva - Nacionalni dio - HRK]]/7.5345</f>
        <v>17612.034640652997</v>
      </c>
      <c r="S1349" s="59">
        <v>884652.5</v>
      </c>
      <c r="T1349" s="60">
        <f>Ugovori_OPULJP3[[#This Row],[Bespovratna sredstva - Ukupno (EU+Nac) HRK
= Ukupna ugovorena vrijednost bespovratnih sredstava]]/7.5345</f>
        <v>117413.56427101998</v>
      </c>
      <c r="U1349" s="59">
        <v>0</v>
      </c>
      <c r="V1349" s="60">
        <f>Ugovori_OPULJP3[[#This Row],[Javni doprinos korisnika - HRK]]/7.5345</f>
        <v>0</v>
      </c>
      <c r="W1349" s="59">
        <v>0</v>
      </c>
      <c r="X1349" s="60">
        <f>Ugovori_OPULJP3[[#This Row],[Privatni doprinos korisnika - HRK]]/7.5345</f>
        <v>0</v>
      </c>
      <c r="Y1349" s="61">
        <v>884652.5</v>
      </c>
      <c r="Z1349" s="62">
        <f>Ugovori_OPULJP3[[#This Row],[UKUPNI PRIHVATLJIVI IZDACI
TOTAL ELIGIBLE EXPENDITURE
= Bespovratna sredstva ukupno + doprinos korisnika
= Ukupni prihvatljivi troškovi
= Ukupna ugovorena vrijednost projekta HRK]]/7.5345</f>
        <v>117413.56427101998</v>
      </c>
      <c r="AA1349" s="66" t="s">
        <v>37</v>
      </c>
      <c r="AB1349" s="66" t="s">
        <v>34</v>
      </c>
      <c r="AC1349" s="65" t="s">
        <v>5128</v>
      </c>
      <c r="AD1349" s="72" t="s">
        <v>746</v>
      </c>
    </row>
    <row r="1350" spans="1:30" ht="38.25" customHeight="1" x14ac:dyDescent="0.2">
      <c r="A1350" s="70" t="s">
        <v>5129</v>
      </c>
      <c r="B1350" s="64" t="s">
        <v>742</v>
      </c>
      <c r="C1350" s="65" t="s">
        <v>743</v>
      </c>
      <c r="D1350" s="96" t="s">
        <v>4944</v>
      </c>
      <c r="E1350" s="66" t="s">
        <v>75</v>
      </c>
      <c r="F1350" s="71" t="s">
        <v>5130</v>
      </c>
      <c r="G1350" s="71" t="s">
        <v>5131</v>
      </c>
      <c r="H1350" s="68">
        <v>44928</v>
      </c>
      <c r="I1350" s="68">
        <v>45171</v>
      </c>
      <c r="J1350" s="57" t="str">
        <f>IF(Ugovori_OPULJP3[[#This Row],[DATUM ZAVRŠETKA OPERACIJE]]&gt;DATE(2024,12,31),"u provedbi","završen")</f>
        <v>završen</v>
      </c>
      <c r="K1350" s="55" t="s">
        <v>103</v>
      </c>
      <c r="L1350" s="55" t="s">
        <v>103</v>
      </c>
      <c r="M1350" s="58">
        <v>0.85</v>
      </c>
      <c r="N1350" s="58">
        <v>0.15</v>
      </c>
      <c r="O1350" s="59">
        <f>Ugovori_OPULJP3[[#This Row],[Bespovratna sredstva - Ukupno (EU+Nac) HRK
= Ukupna ugovorena vrijednost bespovratnih sredstava]]*Ugovori_OPULJP3[[#This Row],[EU STOPA SUFINANCIRANJA %
EU CO-FINANCING RATE %]]</f>
        <v>1275000</v>
      </c>
      <c r="P1350" s="60">
        <f>Ugovori_OPULJP3[[#This Row],[Bespovratna sredstva - EU dio - HRK]]/7.5345</f>
        <v>169221.5807286482</v>
      </c>
      <c r="Q1350" s="59">
        <f>Ugovori_OPULJP3[[#This Row],[Bespovratna sredstva - Ukupno (EU+Nac) HRK
= Ukupna ugovorena vrijednost bespovratnih sredstava]]*Ugovori_OPULJP3[[#This Row],[STOPA NACIONALNOG SUFINANCIRANJA %]]</f>
        <v>225000</v>
      </c>
      <c r="R1350" s="60">
        <f>Ugovori_OPULJP3[[#This Row],[Bespovratna sredstva - Nacionalni dio - HRK]]/7.5345</f>
        <v>29862.631893290862</v>
      </c>
      <c r="S1350" s="59">
        <v>1500000</v>
      </c>
      <c r="T1350" s="60">
        <f>Ugovori_OPULJP3[[#This Row],[Bespovratna sredstva - Ukupno (EU+Nac) HRK
= Ukupna ugovorena vrijednost bespovratnih sredstava]]/7.5345</f>
        <v>199084.21262193908</v>
      </c>
      <c r="U1350" s="59">
        <v>0</v>
      </c>
      <c r="V1350" s="60">
        <f>Ugovori_OPULJP3[[#This Row],[Javni doprinos korisnika - HRK]]/7.5345</f>
        <v>0</v>
      </c>
      <c r="W1350" s="59">
        <v>0</v>
      </c>
      <c r="X1350" s="60">
        <f>Ugovori_OPULJP3[[#This Row],[Privatni doprinos korisnika - HRK]]/7.5345</f>
        <v>0</v>
      </c>
      <c r="Y1350" s="61">
        <v>1500000</v>
      </c>
      <c r="Z1350" s="62">
        <f>Ugovori_OPULJP3[[#This Row],[UKUPNI PRIHVATLJIVI IZDACI
TOTAL ELIGIBLE EXPENDITURE
= Bespovratna sredstva ukupno + doprinos korisnika
= Ukupni prihvatljivi troškovi
= Ukupna ugovorena vrijednost projekta HRK]]/7.5345</f>
        <v>199084.21262193908</v>
      </c>
      <c r="AA1350" s="66" t="s">
        <v>37</v>
      </c>
      <c r="AB1350" s="66" t="s">
        <v>34</v>
      </c>
      <c r="AC1350" s="65" t="s">
        <v>5132</v>
      </c>
      <c r="AD1350" s="72" t="s">
        <v>746</v>
      </c>
    </row>
    <row r="1351" spans="1:30" ht="51" customHeight="1" x14ac:dyDescent="0.2">
      <c r="A1351" s="70" t="s">
        <v>5133</v>
      </c>
      <c r="B1351" s="64" t="s">
        <v>742</v>
      </c>
      <c r="C1351" s="65" t="s">
        <v>743</v>
      </c>
      <c r="D1351" s="96" t="s">
        <v>4944</v>
      </c>
      <c r="E1351" s="66" t="s">
        <v>75</v>
      </c>
      <c r="F1351" s="71" t="s">
        <v>5134</v>
      </c>
      <c r="G1351" s="71" t="s">
        <v>3902</v>
      </c>
      <c r="H1351" s="68">
        <v>44910</v>
      </c>
      <c r="I1351" s="68">
        <v>45153</v>
      </c>
      <c r="J1351" s="57" t="str">
        <f>IF(Ugovori_OPULJP3[[#This Row],[DATUM ZAVRŠETKA OPERACIJE]]&gt;DATE(2024,12,31),"u provedbi","završen")</f>
        <v>završen</v>
      </c>
      <c r="K1351" s="55" t="s">
        <v>98</v>
      </c>
      <c r="L1351" s="55" t="s">
        <v>98</v>
      </c>
      <c r="M1351" s="58">
        <v>0.85</v>
      </c>
      <c r="N1351" s="58">
        <v>0.15</v>
      </c>
      <c r="O1351" s="59">
        <f>Ugovori_OPULJP3[[#This Row],[Bespovratna sredstva - Ukupno (EU+Nac) HRK
= Ukupna ugovorena vrijednost bespovratnih sredstava]]*Ugovori_OPULJP3[[#This Row],[EU STOPA SUFINANCIRANJA %
EU CO-FINANCING RATE %]]</f>
        <v>629850</v>
      </c>
      <c r="P1351" s="60">
        <f>Ugovori_OPULJP3[[#This Row],[Bespovratna sredstva - EU dio - HRK]]/7.5345</f>
        <v>83595.46087995221</v>
      </c>
      <c r="Q1351" s="59">
        <f>Ugovori_OPULJP3[[#This Row],[Bespovratna sredstva - Ukupno (EU+Nac) HRK
= Ukupna ugovorena vrijednost bespovratnih sredstava]]*Ugovori_OPULJP3[[#This Row],[STOPA NACIONALNOG SUFINANCIRANJA %]]</f>
        <v>111150</v>
      </c>
      <c r="R1351" s="60">
        <f>Ugovori_OPULJP3[[#This Row],[Bespovratna sredstva - Nacionalni dio - HRK]]/7.5345</f>
        <v>14752.140155285684</v>
      </c>
      <c r="S1351" s="59">
        <v>741000</v>
      </c>
      <c r="T1351" s="60">
        <f>Ugovori_OPULJP3[[#This Row],[Bespovratna sredstva - Ukupno (EU+Nac) HRK
= Ukupna ugovorena vrijednost bespovratnih sredstava]]/7.5345</f>
        <v>98347.601035237894</v>
      </c>
      <c r="U1351" s="59">
        <v>0</v>
      </c>
      <c r="V1351" s="60">
        <f>Ugovori_OPULJP3[[#This Row],[Javni doprinos korisnika - HRK]]/7.5345</f>
        <v>0</v>
      </c>
      <c r="W1351" s="59">
        <v>0</v>
      </c>
      <c r="X1351" s="60">
        <f>Ugovori_OPULJP3[[#This Row],[Privatni doprinos korisnika - HRK]]/7.5345</f>
        <v>0</v>
      </c>
      <c r="Y1351" s="61">
        <v>741000</v>
      </c>
      <c r="Z1351" s="62">
        <f>Ugovori_OPULJP3[[#This Row],[UKUPNI PRIHVATLJIVI IZDACI
TOTAL ELIGIBLE EXPENDITURE
= Bespovratna sredstva ukupno + doprinos korisnika
= Ukupni prihvatljivi troškovi
= Ukupna ugovorena vrijednost projekta HRK]]/7.5345</f>
        <v>98347.601035237894</v>
      </c>
      <c r="AA1351" s="66" t="s">
        <v>37</v>
      </c>
      <c r="AB1351" s="66" t="s">
        <v>34</v>
      </c>
      <c r="AC1351" s="65" t="s">
        <v>5135</v>
      </c>
      <c r="AD1351" s="72" t="s">
        <v>746</v>
      </c>
    </row>
    <row r="1352" spans="1:30" ht="51" customHeight="1" x14ac:dyDescent="0.2">
      <c r="A1352" s="70" t="s">
        <v>5136</v>
      </c>
      <c r="B1352" s="64" t="s">
        <v>742</v>
      </c>
      <c r="C1352" s="65" t="s">
        <v>743</v>
      </c>
      <c r="D1352" s="96" t="s">
        <v>4944</v>
      </c>
      <c r="E1352" s="66" t="s">
        <v>75</v>
      </c>
      <c r="F1352" s="71" t="s">
        <v>5137</v>
      </c>
      <c r="G1352" s="71" t="s">
        <v>437</v>
      </c>
      <c r="H1352" s="68">
        <v>44907</v>
      </c>
      <c r="I1352" s="68">
        <v>45150</v>
      </c>
      <c r="J1352" s="57" t="str">
        <f>IF(Ugovori_OPULJP3[[#This Row],[DATUM ZAVRŠETKA OPERACIJE]]&gt;DATE(2024,12,31),"u provedbi","završen")</f>
        <v>završen</v>
      </c>
      <c r="K1352" s="55" t="s">
        <v>103</v>
      </c>
      <c r="L1352" s="55" t="s">
        <v>103</v>
      </c>
      <c r="M1352" s="58">
        <v>0.85</v>
      </c>
      <c r="N1352" s="58">
        <v>0.15</v>
      </c>
      <c r="O1352" s="59">
        <f>Ugovori_OPULJP3[[#This Row],[Bespovratna sredstva - Ukupno (EU+Nac) HRK
= Ukupna ugovorena vrijednost bespovratnih sredstava]]*Ugovori_OPULJP3[[#This Row],[EU STOPA SUFINANCIRANJA %
EU CO-FINANCING RATE %]]</f>
        <v>1257304.2324999999</v>
      </c>
      <c r="P1352" s="60">
        <f>Ugovori_OPULJP3[[#This Row],[Bespovratna sredstva - EU dio - HRK]]/7.5345</f>
        <v>166872.94876899594</v>
      </c>
      <c r="Q1352" s="59">
        <f>Ugovori_OPULJP3[[#This Row],[Bespovratna sredstva - Ukupno (EU+Nac) HRK
= Ukupna ugovorena vrijednost bespovratnih sredstava]]*Ugovori_OPULJP3[[#This Row],[STOPA NACIONALNOG SUFINANCIRANJA %]]</f>
        <v>221877.2175</v>
      </c>
      <c r="R1352" s="60">
        <f>Ugovori_OPULJP3[[#This Row],[Bespovratna sredstva - Nacionalni dio - HRK]]/7.5345</f>
        <v>29448.167429822814</v>
      </c>
      <c r="S1352" s="59">
        <v>1479181.45</v>
      </c>
      <c r="T1352" s="60">
        <f>Ugovori_OPULJP3[[#This Row],[Bespovratna sredstva - Ukupno (EU+Nac) HRK
= Ukupna ugovorena vrijednost bespovratnih sredstava]]/7.5345</f>
        <v>196321.11619881875</v>
      </c>
      <c r="U1352" s="59">
        <v>0</v>
      </c>
      <c r="V1352" s="60">
        <f>Ugovori_OPULJP3[[#This Row],[Javni doprinos korisnika - HRK]]/7.5345</f>
        <v>0</v>
      </c>
      <c r="W1352" s="59">
        <v>0</v>
      </c>
      <c r="X1352" s="60">
        <f>Ugovori_OPULJP3[[#This Row],[Privatni doprinos korisnika - HRK]]/7.5345</f>
        <v>0</v>
      </c>
      <c r="Y1352" s="61">
        <v>1479181.45</v>
      </c>
      <c r="Z1352" s="62">
        <f>Ugovori_OPULJP3[[#This Row],[UKUPNI PRIHVATLJIVI IZDACI
TOTAL ELIGIBLE EXPENDITURE
= Bespovratna sredstva ukupno + doprinos korisnika
= Ukupni prihvatljivi troškovi
= Ukupna ugovorena vrijednost projekta HRK]]/7.5345</f>
        <v>196321.11619881875</v>
      </c>
      <c r="AA1352" s="66" t="s">
        <v>37</v>
      </c>
      <c r="AB1352" s="66" t="s">
        <v>34</v>
      </c>
      <c r="AC1352" s="65" t="s">
        <v>5138</v>
      </c>
      <c r="AD1352" s="72" t="s">
        <v>746</v>
      </c>
    </row>
    <row r="1353" spans="1:30" ht="51" customHeight="1" x14ac:dyDescent="0.2">
      <c r="A1353" s="105" t="s">
        <v>5139</v>
      </c>
      <c r="B1353" s="64" t="s">
        <v>742</v>
      </c>
      <c r="C1353" s="65" t="s">
        <v>743</v>
      </c>
      <c r="D1353" s="96" t="s">
        <v>4944</v>
      </c>
      <c r="E1353" s="66" t="s">
        <v>75</v>
      </c>
      <c r="F1353" s="71" t="s">
        <v>5140</v>
      </c>
      <c r="G1353" s="54" t="s">
        <v>1462</v>
      </c>
      <c r="H1353" s="68">
        <v>44770</v>
      </c>
      <c r="I1353" s="68">
        <v>45013</v>
      </c>
      <c r="J1353" s="57" t="str">
        <f>IF(Ugovori_OPULJP3[[#This Row],[DATUM ZAVRŠETKA OPERACIJE]]&gt;DATE(2024,12,31),"u provedbi","završen")</f>
        <v>završen</v>
      </c>
      <c r="K1353" s="55" t="s">
        <v>98</v>
      </c>
      <c r="L1353" s="55" t="s">
        <v>98</v>
      </c>
      <c r="M1353" s="58">
        <v>0.85</v>
      </c>
      <c r="N1353" s="58">
        <v>0.15</v>
      </c>
      <c r="O1353" s="59">
        <f>Ugovori_OPULJP3[[#This Row],[Bespovratna sredstva - Ukupno (EU+Nac) HRK
= Ukupna ugovorena vrijednost bespovratnih sredstava]]*Ugovori_OPULJP3[[#This Row],[EU STOPA SUFINANCIRANJA %
EU CO-FINANCING RATE %]]</f>
        <v>1257205.25</v>
      </c>
      <c r="P1353" s="60">
        <f>Ugovori_OPULJP3[[#This Row],[Bespovratna sredstva - EU dio - HRK]]/7.5345</f>
        <v>166859.81153361205</v>
      </c>
      <c r="Q1353" s="59">
        <f>Ugovori_OPULJP3[[#This Row],[Bespovratna sredstva - Ukupno (EU+Nac) HRK
= Ukupna ugovorena vrijednost bespovratnih sredstava]]*Ugovori_OPULJP3[[#This Row],[STOPA NACIONALNOG SUFINANCIRANJA %]]</f>
        <v>221859.75</v>
      </c>
      <c r="R1353" s="60">
        <f>Ugovori_OPULJP3[[#This Row],[Bespovratna sredstva - Nacionalni dio - HRK]]/7.5345</f>
        <v>29445.849094166831</v>
      </c>
      <c r="S1353" s="59">
        <v>1479065</v>
      </c>
      <c r="T1353" s="60">
        <f>Ugovori_OPULJP3[[#This Row],[Bespovratna sredstva - Ukupno (EU+Nac) HRK
= Ukupna ugovorena vrijednost bespovratnih sredstava]]/7.5345</f>
        <v>196305.66062777888</v>
      </c>
      <c r="U1353" s="59">
        <v>0</v>
      </c>
      <c r="V1353" s="60">
        <f>Ugovori_OPULJP3[[#This Row],[Javni doprinos korisnika - HRK]]/7.5345</f>
        <v>0</v>
      </c>
      <c r="W1353" s="59">
        <v>0</v>
      </c>
      <c r="X1353" s="60">
        <f>Ugovori_OPULJP3[[#This Row],[Privatni doprinos korisnika - HRK]]/7.5345</f>
        <v>0</v>
      </c>
      <c r="Y1353" s="61">
        <v>1479065</v>
      </c>
      <c r="Z1353" s="62">
        <f>Ugovori_OPULJP3[[#This Row],[UKUPNI PRIHVATLJIVI IZDACI
TOTAL ELIGIBLE EXPENDITURE
= Bespovratna sredstva ukupno + doprinos korisnika
= Ukupni prihvatljivi troškovi
= Ukupna ugovorena vrijednost projekta HRK]]/7.5345</f>
        <v>196305.66062777888</v>
      </c>
      <c r="AA1353" s="66" t="s">
        <v>37</v>
      </c>
      <c r="AB1353" s="66" t="s">
        <v>34</v>
      </c>
      <c r="AC1353" s="65" t="s">
        <v>5141</v>
      </c>
      <c r="AD1353" s="72" t="s">
        <v>746</v>
      </c>
    </row>
    <row r="1354" spans="1:30" ht="38.25" customHeight="1" x14ac:dyDescent="0.2">
      <c r="A1354" s="70" t="s">
        <v>5142</v>
      </c>
      <c r="B1354" s="64" t="s">
        <v>742</v>
      </c>
      <c r="C1354" s="65" t="s">
        <v>743</v>
      </c>
      <c r="D1354" s="96" t="s">
        <v>4944</v>
      </c>
      <c r="E1354" s="66" t="s">
        <v>75</v>
      </c>
      <c r="F1354" s="71" t="s">
        <v>5143</v>
      </c>
      <c r="G1354" s="54" t="s">
        <v>3626</v>
      </c>
      <c r="H1354" s="68">
        <v>44915</v>
      </c>
      <c r="I1354" s="68">
        <v>45158</v>
      </c>
      <c r="J1354" s="57" t="str">
        <f>IF(Ugovori_OPULJP3[[#This Row],[DATUM ZAVRŠETKA OPERACIJE]]&gt;DATE(2024,12,31),"u provedbi","završen")</f>
        <v>završen</v>
      </c>
      <c r="K1354" s="55" t="s">
        <v>98</v>
      </c>
      <c r="L1354" s="55" t="s">
        <v>98</v>
      </c>
      <c r="M1354" s="58">
        <v>0.85</v>
      </c>
      <c r="N1354" s="58">
        <v>0.15</v>
      </c>
      <c r="O1354" s="59">
        <f>Ugovori_OPULJP3[[#This Row],[Bespovratna sredstva - Ukupno (EU+Nac) HRK
= Ukupna ugovorena vrijednost bespovratnih sredstava]]*Ugovori_OPULJP3[[#This Row],[EU STOPA SUFINANCIRANJA %
EU CO-FINANCING RATE %]]</f>
        <v>417626.25</v>
      </c>
      <c r="P1354" s="60">
        <f>Ugovori_OPULJP3[[#This Row],[Bespovratna sredstva - EU dio - HRK]]/7.5345</f>
        <v>55428.528767668722</v>
      </c>
      <c r="Q1354" s="59">
        <f>Ugovori_OPULJP3[[#This Row],[Bespovratna sredstva - Ukupno (EU+Nac) HRK
= Ukupna ugovorena vrijednost bespovratnih sredstava]]*Ugovori_OPULJP3[[#This Row],[STOPA NACIONALNOG SUFINANCIRANJA %]]</f>
        <v>73698.75</v>
      </c>
      <c r="R1354" s="60">
        <f>Ugovori_OPULJP3[[#This Row],[Bespovratna sredstva - Nacionalni dio - HRK]]/7.5345</f>
        <v>9781.5050766474214</v>
      </c>
      <c r="S1354" s="59">
        <v>491325</v>
      </c>
      <c r="T1354" s="60">
        <f>Ugovori_OPULJP3[[#This Row],[Bespovratna sredstva - Ukupno (EU+Nac) HRK
= Ukupna ugovorena vrijednost bespovratnih sredstava]]/7.5345</f>
        <v>65210.033844316145</v>
      </c>
      <c r="U1354" s="59">
        <v>0</v>
      </c>
      <c r="V1354" s="60">
        <f>Ugovori_OPULJP3[[#This Row],[Javni doprinos korisnika - HRK]]/7.5345</f>
        <v>0</v>
      </c>
      <c r="W1354" s="59">
        <v>0</v>
      </c>
      <c r="X1354" s="60">
        <f>Ugovori_OPULJP3[[#This Row],[Privatni doprinos korisnika - HRK]]/7.5345</f>
        <v>0</v>
      </c>
      <c r="Y1354" s="61">
        <v>491325</v>
      </c>
      <c r="Z1354" s="62">
        <f>Ugovori_OPULJP3[[#This Row],[UKUPNI PRIHVATLJIVI IZDACI
TOTAL ELIGIBLE EXPENDITURE
= Bespovratna sredstva ukupno + doprinos korisnika
= Ukupni prihvatljivi troškovi
= Ukupna ugovorena vrijednost projekta HRK]]/7.5345</f>
        <v>65210.033844316145</v>
      </c>
      <c r="AA1354" s="66" t="s">
        <v>37</v>
      </c>
      <c r="AB1354" s="66" t="s">
        <v>34</v>
      </c>
      <c r="AC1354" s="65" t="s">
        <v>5144</v>
      </c>
      <c r="AD1354" s="72" t="s">
        <v>746</v>
      </c>
    </row>
    <row r="1355" spans="1:30" ht="51" customHeight="1" x14ac:dyDescent="0.2">
      <c r="A1355" s="70" t="s">
        <v>5145</v>
      </c>
      <c r="B1355" s="64" t="s">
        <v>742</v>
      </c>
      <c r="C1355" s="65" t="s">
        <v>743</v>
      </c>
      <c r="D1355" s="96" t="s">
        <v>4944</v>
      </c>
      <c r="E1355" s="66" t="s">
        <v>75</v>
      </c>
      <c r="F1355" s="71" t="s">
        <v>5146</v>
      </c>
      <c r="G1355" s="71" t="s">
        <v>3605</v>
      </c>
      <c r="H1355" s="68">
        <v>44922</v>
      </c>
      <c r="I1355" s="68">
        <v>45165</v>
      </c>
      <c r="J1355" s="57" t="str">
        <f>IF(Ugovori_OPULJP3[[#This Row],[DATUM ZAVRŠETKA OPERACIJE]]&gt;DATE(2024,12,31),"u provedbi","završen")</f>
        <v>završen</v>
      </c>
      <c r="K1355" s="76" t="s">
        <v>98</v>
      </c>
      <c r="L1355" s="76" t="s">
        <v>98</v>
      </c>
      <c r="M1355" s="58">
        <v>0.85</v>
      </c>
      <c r="N1355" s="58">
        <v>0.15</v>
      </c>
      <c r="O1355" s="59">
        <f>Ugovori_OPULJP3[[#This Row],[Bespovratna sredstva - Ukupno (EU+Nac) HRK
= Ukupna ugovorena vrijednost bespovratnih sredstava]]*Ugovori_OPULJP3[[#This Row],[EU STOPA SUFINANCIRANJA %
EU CO-FINANCING RATE %]]</f>
        <v>1260688.125</v>
      </c>
      <c r="P1355" s="60">
        <f>Ugovori_OPULJP3[[#This Row],[Bespovratna sredstva - EU dio - HRK]]/7.5345</f>
        <v>167322.06848496915</v>
      </c>
      <c r="Q1355" s="59">
        <f>Ugovori_OPULJP3[[#This Row],[Bespovratna sredstva - Ukupno (EU+Nac) HRK
= Ukupna ugovorena vrijednost bespovratnih sredstava]]*Ugovori_OPULJP3[[#This Row],[STOPA NACIONALNOG SUFINANCIRANJA %]]</f>
        <v>222474.375</v>
      </c>
      <c r="R1355" s="60">
        <f>Ugovori_OPULJP3[[#This Row],[Bespovratna sredstva - Nacionalni dio - HRK]]/7.5345</f>
        <v>29527.423850288669</v>
      </c>
      <c r="S1355" s="59">
        <v>1483162.5</v>
      </c>
      <c r="T1355" s="60">
        <f>Ugovori_OPULJP3[[#This Row],[Bespovratna sredstva - Ukupno (EU+Nac) HRK
= Ukupna ugovorena vrijednost bespovratnih sredstava]]/7.5345</f>
        <v>196849.49233525779</v>
      </c>
      <c r="U1355" s="59">
        <v>0</v>
      </c>
      <c r="V1355" s="60">
        <f>Ugovori_OPULJP3[[#This Row],[Javni doprinos korisnika - HRK]]/7.5345</f>
        <v>0</v>
      </c>
      <c r="W1355" s="59">
        <v>0</v>
      </c>
      <c r="X1355" s="60">
        <f>Ugovori_OPULJP3[[#This Row],[Privatni doprinos korisnika - HRK]]/7.5345</f>
        <v>0</v>
      </c>
      <c r="Y1355" s="61">
        <v>1483162.5</v>
      </c>
      <c r="Z1355" s="62">
        <f>Ugovori_OPULJP3[[#This Row],[UKUPNI PRIHVATLJIVI IZDACI
TOTAL ELIGIBLE EXPENDITURE
= Bespovratna sredstva ukupno + doprinos korisnika
= Ukupni prihvatljivi troškovi
= Ukupna ugovorena vrijednost projekta HRK]]/7.5345</f>
        <v>196849.49233525779</v>
      </c>
      <c r="AA1355" s="66" t="s">
        <v>37</v>
      </c>
      <c r="AB1355" s="66" t="s">
        <v>34</v>
      </c>
      <c r="AC1355" s="65" t="s">
        <v>5147</v>
      </c>
      <c r="AD1355" s="72" t="s">
        <v>746</v>
      </c>
    </row>
    <row r="1356" spans="1:30" ht="38.25" customHeight="1" x14ac:dyDescent="0.2">
      <c r="A1356" s="105" t="s">
        <v>5148</v>
      </c>
      <c r="B1356" s="64" t="s">
        <v>742</v>
      </c>
      <c r="C1356" s="65" t="s">
        <v>743</v>
      </c>
      <c r="D1356" s="96" t="s">
        <v>4944</v>
      </c>
      <c r="E1356" s="66" t="s">
        <v>75</v>
      </c>
      <c r="F1356" s="71" t="s">
        <v>5149</v>
      </c>
      <c r="G1356" s="54" t="s">
        <v>2064</v>
      </c>
      <c r="H1356" s="68">
        <v>44853</v>
      </c>
      <c r="I1356" s="68">
        <v>45096</v>
      </c>
      <c r="J1356" s="57" t="str">
        <f>IF(Ugovori_OPULJP3[[#This Row],[DATUM ZAVRŠETKA OPERACIJE]]&gt;DATE(2024,12,31),"u provedbi","završen")</f>
        <v>završen</v>
      </c>
      <c r="K1356" s="55" t="s">
        <v>248</v>
      </c>
      <c r="L1356" s="55" t="s">
        <v>248</v>
      </c>
      <c r="M1356" s="58">
        <v>0.85</v>
      </c>
      <c r="N1356" s="58">
        <v>0.15</v>
      </c>
      <c r="O1356" s="59">
        <f>Ugovori_OPULJP3[[#This Row],[Bespovratna sredstva - Ukupno (EU+Nac) HRK
= Ukupna ugovorena vrijednost bespovratnih sredstava]]*Ugovori_OPULJP3[[#This Row],[EU STOPA SUFINANCIRANJA %
EU CO-FINANCING RATE %]]</f>
        <v>1273257.5</v>
      </c>
      <c r="P1356" s="60">
        <f>Ugovori_OPULJP3[[#This Row],[Bespovratna sredstva - EU dio - HRK]]/7.5345</f>
        <v>168990.31123498571</v>
      </c>
      <c r="Q1356" s="59">
        <f>Ugovori_OPULJP3[[#This Row],[Bespovratna sredstva - Ukupno (EU+Nac) HRK
= Ukupna ugovorena vrijednost bespovratnih sredstava]]*Ugovori_OPULJP3[[#This Row],[STOPA NACIONALNOG SUFINANCIRANJA %]]</f>
        <v>224692.5</v>
      </c>
      <c r="R1356" s="60">
        <f>Ugovori_OPULJP3[[#This Row],[Bespovratna sredstva - Nacionalni dio - HRK]]/7.5345</f>
        <v>29821.819629703365</v>
      </c>
      <c r="S1356" s="59">
        <v>1497950</v>
      </c>
      <c r="T1356" s="60">
        <f>Ugovori_OPULJP3[[#This Row],[Bespovratna sredstva - Ukupno (EU+Nac) HRK
= Ukupna ugovorena vrijednost bespovratnih sredstava]]/7.5345</f>
        <v>198812.1308646891</v>
      </c>
      <c r="U1356" s="59">
        <v>0</v>
      </c>
      <c r="V1356" s="60">
        <f>Ugovori_OPULJP3[[#This Row],[Javni doprinos korisnika - HRK]]/7.5345</f>
        <v>0</v>
      </c>
      <c r="W1356" s="59">
        <v>0</v>
      </c>
      <c r="X1356" s="60">
        <f>Ugovori_OPULJP3[[#This Row],[Privatni doprinos korisnika - HRK]]/7.5345</f>
        <v>0</v>
      </c>
      <c r="Y1356" s="61">
        <v>1497950</v>
      </c>
      <c r="Z1356" s="62">
        <f>Ugovori_OPULJP3[[#This Row],[UKUPNI PRIHVATLJIVI IZDACI
TOTAL ELIGIBLE EXPENDITURE
= Bespovratna sredstva ukupno + doprinos korisnika
= Ukupni prihvatljivi troškovi
= Ukupna ugovorena vrijednost projekta HRK]]/7.5345</f>
        <v>198812.1308646891</v>
      </c>
      <c r="AA1356" s="66" t="s">
        <v>37</v>
      </c>
      <c r="AB1356" s="66" t="s">
        <v>34</v>
      </c>
      <c r="AC1356" s="65" t="s">
        <v>5150</v>
      </c>
      <c r="AD1356" s="72" t="s">
        <v>746</v>
      </c>
    </row>
    <row r="1357" spans="1:30" ht="38.25" customHeight="1" x14ac:dyDescent="0.2">
      <c r="A1357" s="70" t="s">
        <v>5151</v>
      </c>
      <c r="B1357" s="64" t="s">
        <v>742</v>
      </c>
      <c r="C1357" s="65" t="s">
        <v>743</v>
      </c>
      <c r="D1357" s="96" t="s">
        <v>4944</v>
      </c>
      <c r="E1357" s="66" t="s">
        <v>75</v>
      </c>
      <c r="F1357" s="54" t="s">
        <v>5152</v>
      </c>
      <c r="G1357" s="71" t="s">
        <v>847</v>
      </c>
      <c r="H1357" s="68">
        <v>44902</v>
      </c>
      <c r="I1357" s="68">
        <v>45145</v>
      </c>
      <c r="J1357" s="57" t="str">
        <f>IF(Ugovori_OPULJP3[[#This Row],[DATUM ZAVRŠETKA OPERACIJE]]&gt;DATE(2024,12,31),"u provedbi","završen")</f>
        <v>završen</v>
      </c>
      <c r="K1357" s="55" t="s">
        <v>248</v>
      </c>
      <c r="L1357" s="55" t="s">
        <v>248</v>
      </c>
      <c r="M1357" s="58">
        <v>0.85</v>
      </c>
      <c r="N1357" s="58">
        <v>0.15</v>
      </c>
      <c r="O1357" s="59">
        <f>Ugovori_OPULJP3[[#This Row],[Bespovratna sredstva - Ukupno (EU+Nac) HRK
= Ukupna ugovorena vrijednost bespovratnih sredstava]]*Ugovori_OPULJP3[[#This Row],[EU STOPA SUFINANCIRANJA %
EU CO-FINANCING RATE %]]</f>
        <v>455889</v>
      </c>
      <c r="P1357" s="60">
        <f>Ugovori_OPULJP3[[#This Row],[Bespovratna sredstva - EU dio - HRK]]/7.5345</f>
        <v>60506.868405335452</v>
      </c>
      <c r="Q1357" s="59">
        <f>Ugovori_OPULJP3[[#This Row],[Bespovratna sredstva - Ukupno (EU+Nac) HRK
= Ukupna ugovorena vrijednost bespovratnih sredstava]]*Ugovori_OPULJP3[[#This Row],[STOPA NACIONALNOG SUFINANCIRANJA %]]</f>
        <v>80451</v>
      </c>
      <c r="R1357" s="60">
        <f>Ugovori_OPULJP3[[#This Row],[Bespovratna sredstva - Nacionalni dio - HRK]]/7.5345</f>
        <v>10677.68265976508</v>
      </c>
      <c r="S1357" s="59">
        <v>536340</v>
      </c>
      <c r="T1357" s="60">
        <f>Ugovori_OPULJP3[[#This Row],[Bespovratna sredstva - Ukupno (EU+Nac) HRK
= Ukupna ugovorena vrijednost bespovratnih sredstava]]/7.5345</f>
        <v>71184.551065100532</v>
      </c>
      <c r="U1357" s="59">
        <v>0</v>
      </c>
      <c r="V1357" s="60">
        <f>Ugovori_OPULJP3[[#This Row],[Javni doprinos korisnika - HRK]]/7.5345</f>
        <v>0</v>
      </c>
      <c r="W1357" s="59">
        <v>0</v>
      </c>
      <c r="X1357" s="60">
        <f>Ugovori_OPULJP3[[#This Row],[Privatni doprinos korisnika - HRK]]/7.5345</f>
        <v>0</v>
      </c>
      <c r="Y1357" s="61">
        <v>536340</v>
      </c>
      <c r="Z1357" s="62">
        <f>Ugovori_OPULJP3[[#This Row],[UKUPNI PRIHVATLJIVI IZDACI
TOTAL ELIGIBLE EXPENDITURE
= Bespovratna sredstva ukupno + doprinos korisnika
= Ukupni prihvatljivi troškovi
= Ukupna ugovorena vrijednost projekta HRK]]/7.5345</f>
        <v>71184.551065100532</v>
      </c>
      <c r="AA1357" s="66" t="s">
        <v>37</v>
      </c>
      <c r="AB1357" s="66" t="s">
        <v>34</v>
      </c>
      <c r="AC1357" s="65" t="s">
        <v>5153</v>
      </c>
      <c r="AD1357" s="72" t="s">
        <v>746</v>
      </c>
    </row>
    <row r="1358" spans="1:30" ht="38.25" customHeight="1" x14ac:dyDescent="0.2">
      <c r="A1358" s="70" t="s">
        <v>5154</v>
      </c>
      <c r="B1358" s="64" t="s">
        <v>742</v>
      </c>
      <c r="C1358" s="65" t="s">
        <v>743</v>
      </c>
      <c r="D1358" s="96" t="s">
        <v>4944</v>
      </c>
      <c r="E1358" s="66" t="s">
        <v>75</v>
      </c>
      <c r="F1358" s="71" t="s">
        <v>4238</v>
      </c>
      <c r="G1358" s="71" t="s">
        <v>1731</v>
      </c>
      <c r="H1358" s="68">
        <v>44902</v>
      </c>
      <c r="I1358" s="68">
        <v>45145</v>
      </c>
      <c r="J1358" s="57" t="str">
        <f>IF(Ugovori_OPULJP3[[#This Row],[DATUM ZAVRŠETKA OPERACIJE]]&gt;DATE(2024,12,31),"u provedbi","završen")</f>
        <v>završen</v>
      </c>
      <c r="K1358" s="67" t="s">
        <v>248</v>
      </c>
      <c r="L1358" s="67" t="s">
        <v>248</v>
      </c>
      <c r="M1358" s="58">
        <v>0.85</v>
      </c>
      <c r="N1358" s="58">
        <v>0.15</v>
      </c>
      <c r="O1358" s="59">
        <f>Ugovori_OPULJP3[[#This Row],[Bespovratna sredstva - Ukupno (EU+Nac) HRK
= Ukupna ugovorena vrijednost bespovratnih sredstava]]*Ugovori_OPULJP3[[#This Row],[EU STOPA SUFINANCIRANJA %
EU CO-FINANCING RATE %]]</f>
        <v>753426.4</v>
      </c>
      <c r="P1358" s="60">
        <f>Ugovori_OPULJP3[[#This Row],[Bespovratna sredstva - EU dio - HRK]]/7.5345</f>
        <v>99996.867741721406</v>
      </c>
      <c r="Q1358" s="59">
        <f>Ugovori_OPULJP3[[#This Row],[Bespovratna sredstva - Ukupno (EU+Nac) HRK
= Ukupna ugovorena vrijednost bespovratnih sredstava]]*Ugovori_OPULJP3[[#This Row],[STOPA NACIONALNOG SUFINANCIRANJA %]]</f>
        <v>132957.6</v>
      </c>
      <c r="R1358" s="60">
        <f>Ugovori_OPULJP3[[#This Row],[Bespovratna sredstva - Nacionalni dio - HRK]]/7.5345</f>
        <v>17646.506072068485</v>
      </c>
      <c r="S1358" s="59">
        <v>886384</v>
      </c>
      <c r="T1358" s="60">
        <f>Ugovori_OPULJP3[[#This Row],[Bespovratna sredstva - Ukupno (EU+Nac) HRK
= Ukupna ugovorena vrijednost bespovratnih sredstava]]/7.5345</f>
        <v>117643.37381378989</v>
      </c>
      <c r="U1358" s="59">
        <v>0</v>
      </c>
      <c r="V1358" s="60">
        <f>Ugovori_OPULJP3[[#This Row],[Javni doprinos korisnika - HRK]]/7.5345</f>
        <v>0</v>
      </c>
      <c r="W1358" s="59">
        <v>0</v>
      </c>
      <c r="X1358" s="60">
        <f>Ugovori_OPULJP3[[#This Row],[Privatni doprinos korisnika - HRK]]/7.5345</f>
        <v>0</v>
      </c>
      <c r="Y1358" s="61">
        <v>886384</v>
      </c>
      <c r="Z1358" s="62">
        <f>Ugovori_OPULJP3[[#This Row],[UKUPNI PRIHVATLJIVI IZDACI
TOTAL ELIGIBLE EXPENDITURE
= Bespovratna sredstva ukupno + doprinos korisnika
= Ukupni prihvatljivi troškovi
= Ukupna ugovorena vrijednost projekta HRK]]/7.5345</f>
        <v>117643.37381378989</v>
      </c>
      <c r="AA1358" s="66" t="s">
        <v>37</v>
      </c>
      <c r="AB1358" s="66" t="s">
        <v>34</v>
      </c>
      <c r="AC1358" s="65" t="s">
        <v>5155</v>
      </c>
      <c r="AD1358" s="72" t="s">
        <v>746</v>
      </c>
    </row>
    <row r="1359" spans="1:30" ht="38.25" customHeight="1" x14ac:dyDescent="0.2">
      <c r="A1359" s="105" t="s">
        <v>5156</v>
      </c>
      <c r="B1359" s="64" t="s">
        <v>742</v>
      </c>
      <c r="C1359" s="65" t="s">
        <v>743</v>
      </c>
      <c r="D1359" s="96" t="s">
        <v>4944</v>
      </c>
      <c r="E1359" s="66" t="s">
        <v>75</v>
      </c>
      <c r="F1359" s="71" t="s">
        <v>5157</v>
      </c>
      <c r="G1359" s="71" t="s">
        <v>1933</v>
      </c>
      <c r="H1359" s="68">
        <v>44818</v>
      </c>
      <c r="I1359" s="68">
        <v>45060</v>
      </c>
      <c r="J1359" s="57" t="str">
        <f>IF(Ugovori_OPULJP3[[#This Row],[DATUM ZAVRŠETKA OPERACIJE]]&gt;DATE(2024,12,31),"u provedbi","završen")</f>
        <v>završen</v>
      </c>
      <c r="K1359" s="55" t="s">
        <v>248</v>
      </c>
      <c r="L1359" s="55" t="s">
        <v>248</v>
      </c>
      <c r="M1359" s="58">
        <v>0.85</v>
      </c>
      <c r="N1359" s="58">
        <v>0.15</v>
      </c>
      <c r="O1359" s="59">
        <f>Ugovori_OPULJP3[[#This Row],[Bespovratna sredstva - Ukupno (EU+Nac) HRK
= Ukupna ugovorena vrijednost bespovratnih sredstava]]*Ugovori_OPULJP3[[#This Row],[EU STOPA SUFINANCIRANJA %
EU CO-FINANCING RATE %]]</f>
        <v>1088374</v>
      </c>
      <c r="P1359" s="60">
        <f>Ugovori_OPULJP3[[#This Row],[Bespovratna sredstva - EU dio - HRK]]/7.5345</f>
        <v>144452.05388546022</v>
      </c>
      <c r="Q1359" s="59">
        <f>Ugovori_OPULJP3[[#This Row],[Bespovratna sredstva - Ukupno (EU+Nac) HRK
= Ukupna ugovorena vrijednost bespovratnih sredstava]]*Ugovori_OPULJP3[[#This Row],[STOPA NACIONALNOG SUFINANCIRANJA %]]</f>
        <v>192066</v>
      </c>
      <c r="R1359" s="60">
        <f>Ugovori_OPULJP3[[#This Row],[Bespovratna sredstva - Nacionalni dio - HRK]]/7.5345</f>
        <v>25491.538920963565</v>
      </c>
      <c r="S1359" s="59">
        <v>1280440</v>
      </c>
      <c r="T1359" s="60">
        <f>Ugovori_OPULJP3[[#This Row],[Bespovratna sredstva - Ukupno (EU+Nac) HRK
= Ukupna ugovorena vrijednost bespovratnih sredstava]]/7.5345</f>
        <v>169943.59280642378</v>
      </c>
      <c r="U1359" s="59">
        <v>0</v>
      </c>
      <c r="V1359" s="60">
        <f>Ugovori_OPULJP3[[#This Row],[Javni doprinos korisnika - HRK]]/7.5345</f>
        <v>0</v>
      </c>
      <c r="W1359" s="59">
        <v>0</v>
      </c>
      <c r="X1359" s="60">
        <f>Ugovori_OPULJP3[[#This Row],[Privatni doprinos korisnika - HRK]]/7.5345</f>
        <v>0</v>
      </c>
      <c r="Y1359" s="61">
        <v>1280440</v>
      </c>
      <c r="Z1359" s="62">
        <f>Ugovori_OPULJP3[[#This Row],[UKUPNI PRIHVATLJIVI IZDACI
TOTAL ELIGIBLE EXPENDITURE
= Bespovratna sredstva ukupno + doprinos korisnika
= Ukupni prihvatljivi troškovi
= Ukupna ugovorena vrijednost projekta HRK]]/7.5345</f>
        <v>169943.59280642378</v>
      </c>
      <c r="AA1359" s="66" t="s">
        <v>37</v>
      </c>
      <c r="AB1359" s="66" t="s">
        <v>34</v>
      </c>
      <c r="AC1359" s="65" t="s">
        <v>5158</v>
      </c>
      <c r="AD1359" s="72" t="s">
        <v>746</v>
      </c>
    </row>
    <row r="1360" spans="1:30" ht="38.25" customHeight="1" x14ac:dyDescent="0.2">
      <c r="A1360" s="70" t="s">
        <v>5159</v>
      </c>
      <c r="B1360" s="64" t="s">
        <v>742</v>
      </c>
      <c r="C1360" s="65" t="s">
        <v>743</v>
      </c>
      <c r="D1360" s="96" t="s">
        <v>4944</v>
      </c>
      <c r="E1360" s="66" t="s">
        <v>75</v>
      </c>
      <c r="F1360" s="71" t="s">
        <v>5160</v>
      </c>
      <c r="G1360" s="71" t="s">
        <v>2591</v>
      </c>
      <c r="H1360" s="68">
        <v>44902</v>
      </c>
      <c r="I1360" s="68">
        <v>45145</v>
      </c>
      <c r="J1360" s="57" t="str">
        <f>IF(Ugovori_OPULJP3[[#This Row],[DATUM ZAVRŠETKA OPERACIJE]]&gt;DATE(2024,12,31),"u provedbi","završen")</f>
        <v>završen</v>
      </c>
      <c r="K1360" s="67" t="s">
        <v>88</v>
      </c>
      <c r="L1360" s="67" t="s">
        <v>83</v>
      </c>
      <c r="M1360" s="58">
        <v>0.85</v>
      </c>
      <c r="N1360" s="58">
        <v>0.15</v>
      </c>
      <c r="O1360" s="59">
        <f>Ugovori_OPULJP3[[#This Row],[Bespovratna sredstva - Ukupno (EU+Nac) HRK
= Ukupna ugovorena vrijednost bespovratnih sredstava]]*Ugovori_OPULJP3[[#This Row],[EU STOPA SUFINANCIRANJA %
EU CO-FINANCING RATE %]]</f>
        <v>415565</v>
      </c>
      <c r="P1360" s="60">
        <f>Ugovori_OPULJP3[[#This Row],[Bespovratna sredstva - EU dio - HRK]]/7.5345</f>
        <v>55154.953878824075</v>
      </c>
      <c r="Q1360" s="59">
        <f>Ugovori_OPULJP3[[#This Row],[Bespovratna sredstva - Ukupno (EU+Nac) HRK
= Ukupna ugovorena vrijednost bespovratnih sredstava]]*Ugovori_OPULJP3[[#This Row],[STOPA NACIONALNOG SUFINANCIRANJA %]]</f>
        <v>73335</v>
      </c>
      <c r="R1360" s="60">
        <f>Ugovori_OPULJP3[[#This Row],[Bespovratna sredstva - Nacionalni dio - HRK]]/7.5345</f>
        <v>9733.2271550866008</v>
      </c>
      <c r="S1360" s="59">
        <v>488900</v>
      </c>
      <c r="T1360" s="60">
        <f>Ugovori_OPULJP3[[#This Row],[Bespovratna sredstva - Ukupno (EU+Nac) HRK
= Ukupna ugovorena vrijednost bespovratnih sredstava]]/7.5345</f>
        <v>64888.181033910674</v>
      </c>
      <c r="U1360" s="59">
        <v>0</v>
      </c>
      <c r="V1360" s="60">
        <f>Ugovori_OPULJP3[[#This Row],[Javni doprinos korisnika - HRK]]/7.5345</f>
        <v>0</v>
      </c>
      <c r="W1360" s="59">
        <v>0</v>
      </c>
      <c r="X1360" s="60">
        <f>Ugovori_OPULJP3[[#This Row],[Privatni doprinos korisnika - HRK]]/7.5345</f>
        <v>0</v>
      </c>
      <c r="Y1360" s="61">
        <v>488900</v>
      </c>
      <c r="Z1360" s="62">
        <f>Ugovori_OPULJP3[[#This Row],[UKUPNI PRIHVATLJIVI IZDACI
TOTAL ELIGIBLE EXPENDITURE
= Bespovratna sredstva ukupno + doprinos korisnika
= Ukupni prihvatljivi troškovi
= Ukupna ugovorena vrijednost projekta HRK]]/7.5345</f>
        <v>64888.181033910674</v>
      </c>
      <c r="AA1360" s="66" t="s">
        <v>37</v>
      </c>
      <c r="AB1360" s="66" t="s">
        <v>34</v>
      </c>
      <c r="AC1360" s="65" t="s">
        <v>5161</v>
      </c>
      <c r="AD1360" s="72" t="s">
        <v>746</v>
      </c>
    </row>
    <row r="1361" spans="1:30" ht="38.25" customHeight="1" x14ac:dyDescent="0.2">
      <c r="A1361" s="105" t="s">
        <v>5162</v>
      </c>
      <c r="B1361" s="64" t="s">
        <v>742</v>
      </c>
      <c r="C1361" s="65" t="s">
        <v>743</v>
      </c>
      <c r="D1361" s="96" t="s">
        <v>4944</v>
      </c>
      <c r="E1361" s="66" t="s">
        <v>75</v>
      </c>
      <c r="F1361" s="71" t="s">
        <v>5163</v>
      </c>
      <c r="G1361" s="71" t="s">
        <v>1426</v>
      </c>
      <c r="H1361" s="68">
        <v>44770</v>
      </c>
      <c r="I1361" s="68">
        <v>45013</v>
      </c>
      <c r="J1361" s="57" t="str">
        <f>IF(Ugovori_OPULJP3[[#This Row],[DATUM ZAVRŠETKA OPERACIJE]]&gt;DATE(2024,12,31),"u provedbi","završen")</f>
        <v>završen</v>
      </c>
      <c r="K1361" s="55" t="s">
        <v>98</v>
      </c>
      <c r="L1361" s="55" t="s">
        <v>98</v>
      </c>
      <c r="M1361" s="58">
        <v>0.85</v>
      </c>
      <c r="N1361" s="58">
        <v>0.15</v>
      </c>
      <c r="O1361" s="59">
        <f>Ugovori_OPULJP3[[#This Row],[Bespovratna sredstva - Ukupno (EU+Nac) HRK
= Ukupna ugovorena vrijednost bespovratnih sredstava]]*Ugovori_OPULJP3[[#This Row],[EU STOPA SUFINANCIRANJA %
EU CO-FINANCING RATE %]]</f>
        <v>840480</v>
      </c>
      <c r="P1361" s="60">
        <f>Ugovori_OPULJP3[[#This Row],[Bespovratna sredstva - EU dio - HRK]]/7.5345</f>
        <v>111550.8660163249</v>
      </c>
      <c r="Q1361" s="59">
        <f>Ugovori_OPULJP3[[#This Row],[Bespovratna sredstva - Ukupno (EU+Nac) HRK
= Ukupna ugovorena vrijednost bespovratnih sredstava]]*Ugovori_OPULJP3[[#This Row],[STOPA NACIONALNOG SUFINANCIRANJA %]]</f>
        <v>148320</v>
      </c>
      <c r="R1361" s="60">
        <f>Ugovori_OPULJP3[[#This Row],[Bespovratna sredstva - Nacionalni dio - HRK]]/7.5345</f>
        <v>19685.446944057334</v>
      </c>
      <c r="S1361" s="59">
        <v>988800</v>
      </c>
      <c r="T1361" s="60">
        <f>Ugovori_OPULJP3[[#This Row],[Bespovratna sredstva - Ukupno (EU+Nac) HRK
= Ukupna ugovorena vrijednost bespovratnih sredstava]]/7.5345</f>
        <v>131236.31296038223</v>
      </c>
      <c r="U1361" s="59">
        <v>0</v>
      </c>
      <c r="V1361" s="60">
        <f>Ugovori_OPULJP3[[#This Row],[Javni doprinos korisnika - HRK]]/7.5345</f>
        <v>0</v>
      </c>
      <c r="W1361" s="59">
        <v>0</v>
      </c>
      <c r="X1361" s="60">
        <f>Ugovori_OPULJP3[[#This Row],[Privatni doprinos korisnika - HRK]]/7.5345</f>
        <v>0</v>
      </c>
      <c r="Y1361" s="61">
        <v>988800</v>
      </c>
      <c r="Z1361" s="62">
        <f>Ugovori_OPULJP3[[#This Row],[UKUPNI PRIHVATLJIVI IZDACI
TOTAL ELIGIBLE EXPENDITURE
= Bespovratna sredstva ukupno + doprinos korisnika
= Ukupni prihvatljivi troškovi
= Ukupna ugovorena vrijednost projekta HRK]]/7.5345</f>
        <v>131236.31296038223</v>
      </c>
      <c r="AA1361" s="66" t="s">
        <v>37</v>
      </c>
      <c r="AB1361" s="66" t="s">
        <v>34</v>
      </c>
      <c r="AC1361" s="65" t="s">
        <v>5164</v>
      </c>
      <c r="AD1361" s="72" t="s">
        <v>746</v>
      </c>
    </row>
    <row r="1362" spans="1:30" ht="51" customHeight="1" x14ac:dyDescent="0.2">
      <c r="A1362" s="106" t="s">
        <v>5165</v>
      </c>
      <c r="B1362" s="64" t="s">
        <v>742</v>
      </c>
      <c r="C1362" s="65" t="s">
        <v>743</v>
      </c>
      <c r="D1362" s="96" t="s">
        <v>4944</v>
      </c>
      <c r="E1362" s="66" t="s">
        <v>75</v>
      </c>
      <c r="F1362" s="54" t="s">
        <v>5166</v>
      </c>
      <c r="G1362" s="54" t="s">
        <v>1372</v>
      </c>
      <c r="H1362" s="68">
        <v>44781</v>
      </c>
      <c r="I1362" s="68">
        <v>45024</v>
      </c>
      <c r="J1362" s="57" t="str">
        <f>IF(Ugovori_OPULJP3[[#This Row],[DATUM ZAVRŠETKA OPERACIJE]]&gt;DATE(2024,12,31),"u provedbi","završen")</f>
        <v>završen</v>
      </c>
      <c r="K1362" s="67" t="s">
        <v>103</v>
      </c>
      <c r="L1362" s="67" t="s">
        <v>103</v>
      </c>
      <c r="M1362" s="58">
        <v>0.85</v>
      </c>
      <c r="N1362" s="58">
        <v>0.15</v>
      </c>
      <c r="O1362" s="59">
        <f>Ugovori_OPULJP3[[#This Row],[Bespovratna sredstva - Ukupno (EU+Nac) HRK
= Ukupna ugovorena vrijednost bespovratnih sredstava]]*Ugovori_OPULJP3[[#This Row],[EU STOPA SUFINANCIRANJA %
EU CO-FINANCING RATE %]]</f>
        <v>1050468.25</v>
      </c>
      <c r="P1362" s="60">
        <f>Ugovori_OPULJP3[[#This Row],[Bespovratna sredstva - EU dio - HRK]]/7.5345</f>
        <v>139421.09629039749</v>
      </c>
      <c r="Q1362" s="59">
        <f>Ugovori_OPULJP3[[#This Row],[Bespovratna sredstva - Ukupno (EU+Nac) HRK
= Ukupna ugovorena vrijednost bespovratnih sredstava]]*Ugovori_OPULJP3[[#This Row],[STOPA NACIONALNOG SUFINANCIRANJA %]]</f>
        <v>185376.75</v>
      </c>
      <c r="R1362" s="60">
        <f>Ugovori_OPULJP3[[#This Row],[Bespovratna sredstva - Nacionalni dio - HRK]]/7.5345</f>
        <v>24603.722874776027</v>
      </c>
      <c r="S1362" s="59">
        <v>1235845</v>
      </c>
      <c r="T1362" s="60">
        <f>Ugovori_OPULJP3[[#This Row],[Bespovratna sredstva - Ukupno (EU+Nac) HRK
= Ukupna ugovorena vrijednost bespovratnih sredstava]]/7.5345</f>
        <v>164024.81916517354</v>
      </c>
      <c r="U1362" s="59">
        <v>0</v>
      </c>
      <c r="V1362" s="60">
        <f>Ugovori_OPULJP3[[#This Row],[Javni doprinos korisnika - HRK]]/7.5345</f>
        <v>0</v>
      </c>
      <c r="W1362" s="59">
        <v>0</v>
      </c>
      <c r="X1362" s="60">
        <f>Ugovori_OPULJP3[[#This Row],[Privatni doprinos korisnika - HRK]]/7.5345</f>
        <v>0</v>
      </c>
      <c r="Y1362" s="61">
        <v>1235845</v>
      </c>
      <c r="Z1362" s="62">
        <f>Ugovori_OPULJP3[[#This Row],[UKUPNI PRIHVATLJIVI IZDACI
TOTAL ELIGIBLE EXPENDITURE
= Bespovratna sredstva ukupno + doprinos korisnika
= Ukupni prihvatljivi troškovi
= Ukupna ugovorena vrijednost projekta HRK]]/7.5345</f>
        <v>164024.81916517354</v>
      </c>
      <c r="AA1362" s="66" t="s">
        <v>37</v>
      </c>
      <c r="AB1362" s="66" t="s">
        <v>34</v>
      </c>
      <c r="AC1362" s="65" t="s">
        <v>5167</v>
      </c>
      <c r="AD1362" s="72" t="s">
        <v>746</v>
      </c>
    </row>
    <row r="1363" spans="1:30" ht="51" customHeight="1" x14ac:dyDescent="0.2">
      <c r="A1363" s="70" t="s">
        <v>5168</v>
      </c>
      <c r="B1363" s="64" t="s">
        <v>742</v>
      </c>
      <c r="C1363" s="65" t="s">
        <v>743</v>
      </c>
      <c r="D1363" s="96" t="s">
        <v>4944</v>
      </c>
      <c r="E1363" s="66" t="s">
        <v>75</v>
      </c>
      <c r="F1363" s="71" t="s">
        <v>5169</v>
      </c>
      <c r="G1363" s="71" t="s">
        <v>1735</v>
      </c>
      <c r="H1363" s="68">
        <v>44918</v>
      </c>
      <c r="I1363" s="68">
        <v>45161</v>
      </c>
      <c r="J1363" s="57" t="str">
        <f>IF(Ugovori_OPULJP3[[#This Row],[DATUM ZAVRŠETKA OPERACIJE]]&gt;DATE(2024,12,31),"u provedbi","završen")</f>
        <v>završen</v>
      </c>
      <c r="K1363" s="67" t="s">
        <v>98</v>
      </c>
      <c r="L1363" s="67" t="s">
        <v>98</v>
      </c>
      <c r="M1363" s="58">
        <v>0.85</v>
      </c>
      <c r="N1363" s="58">
        <v>0.15</v>
      </c>
      <c r="O1363" s="59">
        <f>Ugovori_OPULJP3[[#This Row],[Bespovratna sredstva - Ukupno (EU+Nac) HRK
= Ukupna ugovorena vrijednost bespovratnih sredstava]]*Ugovori_OPULJP3[[#This Row],[EU STOPA SUFINANCIRANJA %
EU CO-FINANCING RATE %]]</f>
        <v>394948.57299999997</v>
      </c>
      <c r="P1363" s="60">
        <f>Ugovori_OPULJP3[[#This Row],[Bespovratna sredstva - EU dio - HRK]]/7.5345</f>
        <v>52418.683787908943</v>
      </c>
      <c r="Q1363" s="59">
        <f>Ugovori_OPULJP3[[#This Row],[Bespovratna sredstva - Ukupno (EU+Nac) HRK
= Ukupna ugovorena vrijednost bespovratnih sredstava]]*Ugovori_OPULJP3[[#This Row],[STOPA NACIONALNOG SUFINANCIRANJA %]]</f>
        <v>69696.807000000001</v>
      </c>
      <c r="R1363" s="60">
        <f>Ugovori_OPULJP3[[#This Row],[Bespovratna sredstva - Nacionalni dio - HRK]]/7.5345</f>
        <v>9250.3559625721682</v>
      </c>
      <c r="S1363" s="59">
        <v>464645.38</v>
      </c>
      <c r="T1363" s="60">
        <f>Ugovori_OPULJP3[[#This Row],[Bespovratna sredstva - Ukupno (EU+Nac) HRK
= Ukupna ugovorena vrijednost bespovratnih sredstava]]/7.5345</f>
        <v>61669.039750481119</v>
      </c>
      <c r="U1363" s="59">
        <v>0</v>
      </c>
      <c r="V1363" s="60">
        <f>Ugovori_OPULJP3[[#This Row],[Javni doprinos korisnika - HRK]]/7.5345</f>
        <v>0</v>
      </c>
      <c r="W1363" s="59">
        <v>0</v>
      </c>
      <c r="X1363" s="60">
        <f>Ugovori_OPULJP3[[#This Row],[Privatni doprinos korisnika - HRK]]/7.5345</f>
        <v>0</v>
      </c>
      <c r="Y1363" s="61">
        <v>464645.38</v>
      </c>
      <c r="Z1363" s="62">
        <f>Ugovori_OPULJP3[[#This Row],[UKUPNI PRIHVATLJIVI IZDACI
TOTAL ELIGIBLE EXPENDITURE
= Bespovratna sredstva ukupno + doprinos korisnika
= Ukupni prihvatljivi troškovi
= Ukupna ugovorena vrijednost projekta HRK]]/7.5345</f>
        <v>61669.039750481119</v>
      </c>
      <c r="AA1363" s="66" t="s">
        <v>37</v>
      </c>
      <c r="AB1363" s="66" t="s">
        <v>34</v>
      </c>
      <c r="AC1363" s="65" t="s">
        <v>5170</v>
      </c>
      <c r="AD1363" s="72" t="s">
        <v>746</v>
      </c>
    </row>
    <row r="1364" spans="1:30" ht="51" customHeight="1" x14ac:dyDescent="0.2">
      <c r="A1364" s="70" t="s">
        <v>5171</v>
      </c>
      <c r="B1364" s="64" t="s">
        <v>742</v>
      </c>
      <c r="C1364" s="65" t="s">
        <v>743</v>
      </c>
      <c r="D1364" s="96" t="s">
        <v>4944</v>
      </c>
      <c r="E1364" s="66" t="s">
        <v>75</v>
      </c>
      <c r="F1364" s="71" t="s">
        <v>3856</v>
      </c>
      <c r="G1364" s="71" t="s">
        <v>1508</v>
      </c>
      <c r="H1364" s="68">
        <v>44927</v>
      </c>
      <c r="I1364" s="68">
        <v>45170</v>
      </c>
      <c r="J1364" s="57" t="str">
        <f>IF(Ugovori_OPULJP3[[#This Row],[DATUM ZAVRŠETKA OPERACIJE]]&gt;DATE(2024,12,31),"u provedbi","završen")</f>
        <v>završen</v>
      </c>
      <c r="K1364" s="55" t="s">
        <v>98</v>
      </c>
      <c r="L1364" s="55" t="s">
        <v>98</v>
      </c>
      <c r="M1364" s="58">
        <v>0.85</v>
      </c>
      <c r="N1364" s="58">
        <v>0.15</v>
      </c>
      <c r="O1364" s="59">
        <f>Ugovori_OPULJP3[[#This Row],[Bespovratna sredstva - Ukupno (EU+Nac) HRK
= Ukupna ugovorena vrijednost bespovratnih sredstava]]*Ugovori_OPULJP3[[#This Row],[EU STOPA SUFINANCIRANJA %
EU CO-FINANCING RATE %]]</f>
        <v>839885</v>
      </c>
      <c r="P1364" s="60">
        <f>Ugovori_OPULJP3[[#This Row],[Bespovratna sredstva - EU dio - HRK]]/7.5345</f>
        <v>111471.8959453182</v>
      </c>
      <c r="Q1364" s="59">
        <f>Ugovori_OPULJP3[[#This Row],[Bespovratna sredstva - Ukupno (EU+Nac) HRK
= Ukupna ugovorena vrijednost bespovratnih sredstava]]*Ugovori_OPULJP3[[#This Row],[STOPA NACIONALNOG SUFINANCIRANJA %]]</f>
        <v>148215</v>
      </c>
      <c r="R1364" s="60">
        <f>Ugovori_OPULJP3[[#This Row],[Bespovratna sredstva - Nacionalni dio - HRK]]/7.5345</f>
        <v>19671.511049173798</v>
      </c>
      <c r="S1364" s="59">
        <v>988100</v>
      </c>
      <c r="T1364" s="60">
        <f>Ugovori_OPULJP3[[#This Row],[Bespovratna sredstva - Ukupno (EU+Nac) HRK
= Ukupna ugovorena vrijednost bespovratnih sredstava]]/7.5345</f>
        <v>131143.40699449199</v>
      </c>
      <c r="U1364" s="59">
        <v>0</v>
      </c>
      <c r="V1364" s="60">
        <f>Ugovori_OPULJP3[[#This Row],[Javni doprinos korisnika - HRK]]/7.5345</f>
        <v>0</v>
      </c>
      <c r="W1364" s="59">
        <v>0</v>
      </c>
      <c r="X1364" s="60">
        <f>Ugovori_OPULJP3[[#This Row],[Privatni doprinos korisnika - HRK]]/7.5345</f>
        <v>0</v>
      </c>
      <c r="Y1364" s="61">
        <v>988100</v>
      </c>
      <c r="Z1364" s="62">
        <f>Ugovori_OPULJP3[[#This Row],[UKUPNI PRIHVATLJIVI IZDACI
TOTAL ELIGIBLE EXPENDITURE
= Bespovratna sredstva ukupno + doprinos korisnika
= Ukupni prihvatljivi troškovi
= Ukupna ugovorena vrijednost projekta HRK]]/7.5345</f>
        <v>131143.40699449199</v>
      </c>
      <c r="AA1364" s="66" t="s">
        <v>37</v>
      </c>
      <c r="AB1364" s="66" t="s">
        <v>34</v>
      </c>
      <c r="AC1364" s="65" t="s">
        <v>5172</v>
      </c>
      <c r="AD1364" s="72" t="s">
        <v>746</v>
      </c>
    </row>
    <row r="1365" spans="1:30" ht="51" customHeight="1" x14ac:dyDescent="0.2">
      <c r="A1365" s="70" t="s">
        <v>5173</v>
      </c>
      <c r="B1365" s="64" t="s">
        <v>742</v>
      </c>
      <c r="C1365" s="65" t="s">
        <v>743</v>
      </c>
      <c r="D1365" s="96" t="s">
        <v>4944</v>
      </c>
      <c r="E1365" s="66" t="s">
        <v>75</v>
      </c>
      <c r="F1365" s="71" t="s">
        <v>5174</v>
      </c>
      <c r="G1365" s="71" t="s">
        <v>1364</v>
      </c>
      <c r="H1365" s="68">
        <v>44915</v>
      </c>
      <c r="I1365" s="68">
        <v>45158</v>
      </c>
      <c r="J1365" s="57" t="str">
        <f>IF(Ugovori_OPULJP3[[#This Row],[DATUM ZAVRŠETKA OPERACIJE]]&gt;DATE(2024,12,31),"u provedbi","završen")</f>
        <v>završen</v>
      </c>
      <c r="K1365" s="67" t="s">
        <v>98</v>
      </c>
      <c r="L1365" s="55" t="s">
        <v>98</v>
      </c>
      <c r="M1365" s="58">
        <v>0.85</v>
      </c>
      <c r="N1365" s="58">
        <v>0.15</v>
      </c>
      <c r="O1365" s="59">
        <f>Ugovori_OPULJP3[[#This Row],[Bespovratna sredstva - Ukupno (EU+Nac) HRK
= Ukupna ugovorena vrijednost bespovratnih sredstava]]*Ugovori_OPULJP3[[#This Row],[EU STOPA SUFINANCIRANJA %
EU CO-FINANCING RATE %]]</f>
        <v>1274729.53</v>
      </c>
      <c r="P1365" s="60">
        <f>Ugovori_OPULJP3[[#This Row],[Bespovratna sredstva - EU dio - HRK]]/7.5345</f>
        <v>169185.6831906563</v>
      </c>
      <c r="Q1365" s="59">
        <f>Ugovori_OPULJP3[[#This Row],[Bespovratna sredstva - Ukupno (EU+Nac) HRK
= Ukupna ugovorena vrijednost bespovratnih sredstava]]*Ugovori_OPULJP3[[#This Row],[STOPA NACIONALNOG SUFINANCIRANJA %]]</f>
        <v>224952.27</v>
      </c>
      <c r="R1365" s="60">
        <f>Ugovori_OPULJP3[[#This Row],[Bespovratna sredstva - Nacionalni dio - HRK]]/7.5345</f>
        <v>29856.297033645227</v>
      </c>
      <c r="S1365" s="59">
        <v>1499681.8</v>
      </c>
      <c r="T1365" s="60">
        <f>Ugovori_OPULJP3[[#This Row],[Bespovratna sredstva - Ukupno (EU+Nac) HRK
= Ukupna ugovorena vrijednost bespovratnih sredstava]]/7.5345</f>
        <v>199041.98022430154</v>
      </c>
      <c r="U1365" s="59">
        <v>0</v>
      </c>
      <c r="V1365" s="60">
        <f>Ugovori_OPULJP3[[#This Row],[Javni doprinos korisnika - HRK]]/7.5345</f>
        <v>0</v>
      </c>
      <c r="W1365" s="59">
        <v>0</v>
      </c>
      <c r="X1365" s="60">
        <f>Ugovori_OPULJP3[[#This Row],[Privatni doprinos korisnika - HRK]]/7.5345</f>
        <v>0</v>
      </c>
      <c r="Y1365" s="61">
        <v>1499681.8</v>
      </c>
      <c r="Z1365" s="62">
        <f>Ugovori_OPULJP3[[#This Row],[UKUPNI PRIHVATLJIVI IZDACI
TOTAL ELIGIBLE EXPENDITURE
= Bespovratna sredstva ukupno + doprinos korisnika
= Ukupni prihvatljivi troškovi
= Ukupna ugovorena vrijednost projekta HRK]]/7.5345</f>
        <v>199041.98022430154</v>
      </c>
      <c r="AA1365" s="66" t="s">
        <v>37</v>
      </c>
      <c r="AB1365" s="66" t="s">
        <v>34</v>
      </c>
      <c r="AC1365" s="65" t="s">
        <v>5175</v>
      </c>
      <c r="AD1365" s="72" t="s">
        <v>746</v>
      </c>
    </row>
    <row r="1366" spans="1:30" ht="38.25" customHeight="1" x14ac:dyDescent="0.2">
      <c r="A1366" s="70" t="s">
        <v>5176</v>
      </c>
      <c r="B1366" s="64" t="s">
        <v>742</v>
      </c>
      <c r="C1366" s="65" t="s">
        <v>743</v>
      </c>
      <c r="D1366" s="96" t="s">
        <v>4944</v>
      </c>
      <c r="E1366" s="66" t="s">
        <v>75</v>
      </c>
      <c r="F1366" s="71" t="s">
        <v>3803</v>
      </c>
      <c r="G1366" s="71" t="s">
        <v>5177</v>
      </c>
      <c r="H1366" s="68">
        <v>44998</v>
      </c>
      <c r="I1366" s="68">
        <v>45243</v>
      </c>
      <c r="J1366" s="57" t="str">
        <f>IF(Ugovori_OPULJP3[[#This Row],[DATUM ZAVRŠETKA OPERACIJE]]&gt;DATE(2024,12,31),"u provedbi","završen")</f>
        <v>završen</v>
      </c>
      <c r="K1366" s="76" t="s">
        <v>243</v>
      </c>
      <c r="L1366" s="67" t="s">
        <v>243</v>
      </c>
      <c r="M1366" s="58">
        <v>0.85</v>
      </c>
      <c r="N1366" s="58">
        <v>0.15</v>
      </c>
      <c r="O1366" s="59">
        <f>Ugovori_OPULJP3[[#This Row],[Bespovratna sredstva - Ukupno (EU+Nac) HRK
= Ukupna ugovorena vrijednost bespovratnih sredstava]]*Ugovori_OPULJP3[[#This Row],[EU STOPA SUFINANCIRANJA %
EU CO-FINANCING RATE %]]</f>
        <v>377825</v>
      </c>
      <c r="P1366" s="60">
        <f>Ugovori_OPULJP3[[#This Row],[Bespovratna sredstva - EU dio - HRK]]/7.5345</f>
        <v>50145.995089256088</v>
      </c>
      <c r="Q1366" s="59">
        <f>Ugovori_OPULJP3[[#This Row],[Bespovratna sredstva - Ukupno (EU+Nac) HRK
= Ukupna ugovorena vrijednost bespovratnih sredstava]]*Ugovori_OPULJP3[[#This Row],[STOPA NACIONALNOG SUFINANCIRANJA %]]</f>
        <v>66675</v>
      </c>
      <c r="R1366" s="60">
        <f>Ugovori_OPULJP3[[#This Row],[Bespovratna sredstva - Nacionalni dio - HRK]]/7.5345</f>
        <v>8849.2932510451919</v>
      </c>
      <c r="S1366" s="59">
        <v>444500</v>
      </c>
      <c r="T1366" s="60">
        <f>Ugovori_OPULJP3[[#This Row],[Bespovratna sredstva - Ukupno (EU+Nac) HRK
= Ukupna ugovorena vrijednost bespovratnih sredstava]]/7.5345</f>
        <v>58995.288340301275</v>
      </c>
      <c r="U1366" s="59">
        <v>0</v>
      </c>
      <c r="V1366" s="60">
        <f>Ugovori_OPULJP3[[#This Row],[Javni doprinos korisnika - HRK]]/7.5345</f>
        <v>0</v>
      </c>
      <c r="W1366" s="59">
        <v>0</v>
      </c>
      <c r="X1366" s="60">
        <f>Ugovori_OPULJP3[[#This Row],[Privatni doprinos korisnika - HRK]]/7.5345</f>
        <v>0</v>
      </c>
      <c r="Y1366" s="61">
        <v>444500</v>
      </c>
      <c r="Z1366" s="62">
        <f>Ugovori_OPULJP3[[#This Row],[UKUPNI PRIHVATLJIVI IZDACI
TOTAL ELIGIBLE EXPENDITURE
= Bespovratna sredstva ukupno + doprinos korisnika
= Ukupni prihvatljivi troškovi
= Ukupna ugovorena vrijednost projekta HRK]]/7.5345</f>
        <v>58995.288340301275</v>
      </c>
      <c r="AA1366" s="66" t="s">
        <v>37</v>
      </c>
      <c r="AB1366" s="66" t="s">
        <v>34</v>
      </c>
      <c r="AC1366" s="65" t="s">
        <v>5178</v>
      </c>
      <c r="AD1366" s="72" t="s">
        <v>746</v>
      </c>
    </row>
    <row r="1367" spans="1:30" ht="51" customHeight="1" x14ac:dyDescent="0.2">
      <c r="A1367" s="105" t="s">
        <v>5179</v>
      </c>
      <c r="B1367" s="64" t="s">
        <v>742</v>
      </c>
      <c r="C1367" s="65" t="s">
        <v>743</v>
      </c>
      <c r="D1367" s="96" t="s">
        <v>4944</v>
      </c>
      <c r="E1367" s="66" t="s">
        <v>75</v>
      </c>
      <c r="F1367" s="71" t="s">
        <v>5180</v>
      </c>
      <c r="G1367" s="71" t="s">
        <v>327</v>
      </c>
      <c r="H1367" s="68">
        <v>44818</v>
      </c>
      <c r="I1367" s="68">
        <v>45060</v>
      </c>
      <c r="J1367" s="57" t="str">
        <f>IF(Ugovori_OPULJP3[[#This Row],[DATUM ZAVRŠETKA OPERACIJE]]&gt;DATE(2024,12,31),"u provedbi","završen")</f>
        <v>završen</v>
      </c>
      <c r="K1367" s="55" t="s">
        <v>103</v>
      </c>
      <c r="L1367" s="55" t="s">
        <v>103</v>
      </c>
      <c r="M1367" s="58">
        <v>0.85</v>
      </c>
      <c r="N1367" s="58">
        <v>0.15</v>
      </c>
      <c r="O1367" s="59">
        <f>Ugovori_OPULJP3[[#This Row],[Bespovratna sredstva - Ukupno (EU+Nac) HRK
= Ukupna ugovorena vrijednost bespovratnih sredstava]]*Ugovori_OPULJP3[[#This Row],[EU STOPA SUFINANCIRANJA %
EU CO-FINANCING RATE %]]</f>
        <v>1258368.4749999999</v>
      </c>
      <c r="P1367" s="60">
        <f>Ugovori_OPULJP3[[#This Row],[Bespovratna sredstva - EU dio - HRK]]/7.5345</f>
        <v>167014.19802243012</v>
      </c>
      <c r="Q1367" s="59">
        <f>Ugovori_OPULJP3[[#This Row],[Bespovratna sredstva - Ukupno (EU+Nac) HRK
= Ukupna ugovorena vrijednost bespovratnih sredstava]]*Ugovori_OPULJP3[[#This Row],[STOPA NACIONALNOG SUFINANCIRANJA %]]</f>
        <v>222065.02499999999</v>
      </c>
      <c r="R1367" s="60">
        <f>Ugovori_OPULJP3[[#This Row],[Bespovratna sredstva - Nacionalni dio - HRK]]/7.5345</f>
        <v>29473.093768664141</v>
      </c>
      <c r="S1367" s="59">
        <v>1480433.5</v>
      </c>
      <c r="T1367" s="60">
        <f>Ugovori_OPULJP3[[#This Row],[Bespovratna sredstva - Ukupno (EU+Nac) HRK
= Ukupna ugovorena vrijednost bespovratnih sredstava]]/7.5345</f>
        <v>196487.29179109429</v>
      </c>
      <c r="U1367" s="59">
        <v>0</v>
      </c>
      <c r="V1367" s="60">
        <f>Ugovori_OPULJP3[[#This Row],[Javni doprinos korisnika - HRK]]/7.5345</f>
        <v>0</v>
      </c>
      <c r="W1367" s="59">
        <v>0</v>
      </c>
      <c r="X1367" s="60">
        <f>Ugovori_OPULJP3[[#This Row],[Privatni doprinos korisnika - HRK]]/7.5345</f>
        <v>0</v>
      </c>
      <c r="Y1367" s="61">
        <v>1480433.5</v>
      </c>
      <c r="Z1367" s="62">
        <f>Ugovori_OPULJP3[[#This Row],[UKUPNI PRIHVATLJIVI IZDACI
TOTAL ELIGIBLE EXPENDITURE
= Bespovratna sredstva ukupno + doprinos korisnika
= Ukupni prihvatljivi troškovi
= Ukupna ugovorena vrijednost projekta HRK]]/7.5345</f>
        <v>196487.29179109429</v>
      </c>
      <c r="AA1367" s="66" t="s">
        <v>37</v>
      </c>
      <c r="AB1367" s="66" t="s">
        <v>34</v>
      </c>
      <c r="AC1367" s="65" t="s">
        <v>5181</v>
      </c>
      <c r="AD1367" s="72" t="s">
        <v>746</v>
      </c>
    </row>
    <row r="1368" spans="1:30" ht="38.25" customHeight="1" x14ac:dyDescent="0.2">
      <c r="A1368" s="105" t="s">
        <v>5182</v>
      </c>
      <c r="B1368" s="64" t="s">
        <v>742</v>
      </c>
      <c r="C1368" s="65" t="s">
        <v>743</v>
      </c>
      <c r="D1368" s="96" t="s">
        <v>4944</v>
      </c>
      <c r="E1368" s="66" t="s">
        <v>75</v>
      </c>
      <c r="F1368" s="71" t="s">
        <v>5183</v>
      </c>
      <c r="G1368" s="71" t="s">
        <v>1864</v>
      </c>
      <c r="H1368" s="68">
        <v>44853</v>
      </c>
      <c r="I1368" s="68">
        <v>45096</v>
      </c>
      <c r="J1368" s="57" t="str">
        <f>IF(Ugovori_OPULJP3[[#This Row],[DATUM ZAVRŠETKA OPERACIJE]]&gt;DATE(2024,12,31),"u provedbi","završen")</f>
        <v>završen</v>
      </c>
      <c r="K1368" s="55" t="s">
        <v>248</v>
      </c>
      <c r="L1368" s="55" t="s">
        <v>248</v>
      </c>
      <c r="M1368" s="58">
        <v>0.85</v>
      </c>
      <c r="N1368" s="58">
        <v>0.15</v>
      </c>
      <c r="O1368" s="59">
        <f>Ugovori_OPULJP3[[#This Row],[Bespovratna sredstva - Ukupno (EU+Nac) HRK
= Ukupna ugovorena vrijednost bespovratnih sredstava]]*Ugovori_OPULJP3[[#This Row],[EU STOPA SUFINANCIRANJA %
EU CO-FINANCING RATE %]]</f>
        <v>1261400</v>
      </c>
      <c r="P1368" s="60">
        <f>Ugovori_OPULJP3[[#This Row],[Bespovratna sredstva - EU dio - HRK]]/7.5345</f>
        <v>167416.55053420929</v>
      </c>
      <c r="Q1368" s="59">
        <f>Ugovori_OPULJP3[[#This Row],[Bespovratna sredstva - Ukupno (EU+Nac) HRK
= Ukupna ugovorena vrijednost bespovratnih sredstava]]*Ugovori_OPULJP3[[#This Row],[STOPA NACIONALNOG SUFINANCIRANJA %]]</f>
        <v>222600</v>
      </c>
      <c r="R1368" s="60">
        <f>Ugovori_OPULJP3[[#This Row],[Bespovratna sredstva - Nacionalni dio - HRK]]/7.5345</f>
        <v>29544.097153095758</v>
      </c>
      <c r="S1368" s="59">
        <v>1484000</v>
      </c>
      <c r="T1368" s="60">
        <f>Ugovori_OPULJP3[[#This Row],[Bespovratna sredstva - Ukupno (EU+Nac) HRK
= Ukupna ugovorena vrijednost bespovratnih sredstava]]/7.5345</f>
        <v>196960.64768730506</v>
      </c>
      <c r="U1368" s="59">
        <v>0</v>
      </c>
      <c r="V1368" s="60">
        <f>Ugovori_OPULJP3[[#This Row],[Javni doprinos korisnika - HRK]]/7.5345</f>
        <v>0</v>
      </c>
      <c r="W1368" s="59">
        <v>0</v>
      </c>
      <c r="X1368" s="60">
        <f>Ugovori_OPULJP3[[#This Row],[Privatni doprinos korisnika - HRK]]/7.5345</f>
        <v>0</v>
      </c>
      <c r="Y1368" s="61">
        <v>1484000</v>
      </c>
      <c r="Z1368" s="62">
        <f>Ugovori_OPULJP3[[#This Row],[UKUPNI PRIHVATLJIVI IZDACI
TOTAL ELIGIBLE EXPENDITURE
= Bespovratna sredstva ukupno + doprinos korisnika
= Ukupni prihvatljivi troškovi
= Ukupna ugovorena vrijednost projekta HRK]]/7.5345</f>
        <v>196960.64768730506</v>
      </c>
      <c r="AA1368" s="66" t="s">
        <v>37</v>
      </c>
      <c r="AB1368" s="66" t="s">
        <v>34</v>
      </c>
      <c r="AC1368" s="65" t="s">
        <v>5184</v>
      </c>
      <c r="AD1368" s="72" t="s">
        <v>746</v>
      </c>
    </row>
    <row r="1369" spans="1:30" ht="38.25" customHeight="1" x14ac:dyDescent="0.2">
      <c r="A1369" s="105" t="s">
        <v>5185</v>
      </c>
      <c r="B1369" s="64" t="s">
        <v>742</v>
      </c>
      <c r="C1369" s="65" t="s">
        <v>743</v>
      </c>
      <c r="D1369" s="96" t="s">
        <v>4944</v>
      </c>
      <c r="E1369" s="66" t="s">
        <v>75</v>
      </c>
      <c r="F1369" s="71" t="s">
        <v>5186</v>
      </c>
      <c r="G1369" s="71" t="s">
        <v>3819</v>
      </c>
      <c r="H1369" s="68">
        <v>44783</v>
      </c>
      <c r="I1369" s="68">
        <v>45026</v>
      </c>
      <c r="J1369" s="57" t="str">
        <f>IF(Ugovori_OPULJP3[[#This Row],[DATUM ZAVRŠETKA OPERACIJE]]&gt;DATE(2024,12,31),"u provedbi","završen")</f>
        <v>završen</v>
      </c>
      <c r="K1369" s="55" t="s">
        <v>248</v>
      </c>
      <c r="L1369" s="55" t="s">
        <v>248</v>
      </c>
      <c r="M1369" s="58">
        <v>0.85</v>
      </c>
      <c r="N1369" s="58">
        <v>0.15</v>
      </c>
      <c r="O1369" s="59">
        <f>Ugovori_OPULJP3[[#This Row],[Bespovratna sredstva - Ukupno (EU+Nac) HRK
= Ukupna ugovorena vrijednost bespovratnih sredstava]]*Ugovori_OPULJP3[[#This Row],[EU STOPA SUFINANCIRANJA %
EU CO-FINANCING RATE %]]</f>
        <v>630360</v>
      </c>
      <c r="P1369" s="60">
        <f>Ugovori_OPULJP3[[#This Row],[Bespovratna sredstva - EU dio - HRK]]/7.5345</f>
        <v>83663.149512243675</v>
      </c>
      <c r="Q1369" s="59">
        <f>Ugovori_OPULJP3[[#This Row],[Bespovratna sredstva - Ukupno (EU+Nac) HRK
= Ukupna ugovorena vrijednost bespovratnih sredstava]]*Ugovori_OPULJP3[[#This Row],[STOPA NACIONALNOG SUFINANCIRANJA %]]</f>
        <v>111240</v>
      </c>
      <c r="R1369" s="60">
        <f>Ugovori_OPULJP3[[#This Row],[Bespovratna sredstva - Nacionalni dio - HRK]]/7.5345</f>
        <v>14764.085208043001</v>
      </c>
      <c r="S1369" s="59">
        <v>741600</v>
      </c>
      <c r="T1369" s="60">
        <f>Ugovori_OPULJP3[[#This Row],[Bespovratna sredstva - Ukupno (EU+Nac) HRK
= Ukupna ugovorena vrijednost bespovratnih sredstava]]/7.5345</f>
        <v>98427.23472028668</v>
      </c>
      <c r="U1369" s="59">
        <v>0</v>
      </c>
      <c r="V1369" s="60">
        <f>Ugovori_OPULJP3[[#This Row],[Javni doprinos korisnika - HRK]]/7.5345</f>
        <v>0</v>
      </c>
      <c r="W1369" s="59">
        <v>0</v>
      </c>
      <c r="X1369" s="60">
        <f>Ugovori_OPULJP3[[#This Row],[Privatni doprinos korisnika - HRK]]/7.5345</f>
        <v>0</v>
      </c>
      <c r="Y1369" s="61">
        <v>741600</v>
      </c>
      <c r="Z1369" s="62">
        <f>Ugovori_OPULJP3[[#This Row],[UKUPNI PRIHVATLJIVI IZDACI
TOTAL ELIGIBLE EXPENDITURE
= Bespovratna sredstva ukupno + doprinos korisnika
= Ukupni prihvatljivi troškovi
= Ukupna ugovorena vrijednost projekta HRK]]/7.5345</f>
        <v>98427.23472028668</v>
      </c>
      <c r="AA1369" s="66" t="s">
        <v>37</v>
      </c>
      <c r="AB1369" s="66" t="s">
        <v>34</v>
      </c>
      <c r="AC1369" s="65" t="s">
        <v>5187</v>
      </c>
      <c r="AD1369" s="72" t="s">
        <v>746</v>
      </c>
    </row>
    <row r="1370" spans="1:30" ht="38.25" customHeight="1" x14ac:dyDescent="0.2">
      <c r="A1370" s="106" t="s">
        <v>5188</v>
      </c>
      <c r="B1370" s="64" t="s">
        <v>742</v>
      </c>
      <c r="C1370" s="65" t="s">
        <v>743</v>
      </c>
      <c r="D1370" s="96" t="s">
        <v>4944</v>
      </c>
      <c r="E1370" s="66" t="s">
        <v>75</v>
      </c>
      <c r="F1370" s="71" t="s">
        <v>5189</v>
      </c>
      <c r="G1370" s="71" t="s">
        <v>2986</v>
      </c>
      <c r="H1370" s="68">
        <v>44853</v>
      </c>
      <c r="I1370" s="68">
        <v>45096</v>
      </c>
      <c r="J1370" s="57" t="str">
        <f>IF(Ugovori_OPULJP3[[#This Row],[DATUM ZAVRŠETKA OPERACIJE]]&gt;DATE(2024,12,31),"u provedbi","završen")</f>
        <v>završen</v>
      </c>
      <c r="K1370" s="67" t="s">
        <v>248</v>
      </c>
      <c r="L1370" s="67" t="s">
        <v>248</v>
      </c>
      <c r="M1370" s="58">
        <v>0.85</v>
      </c>
      <c r="N1370" s="58">
        <v>0.15</v>
      </c>
      <c r="O1370" s="59">
        <f>Ugovori_OPULJP3[[#This Row],[Bespovratna sredstva - Ukupno (EU+Nac) HRK
= Ukupna ugovorena vrijednost bespovratnih sredstava]]*Ugovori_OPULJP3[[#This Row],[EU STOPA SUFINANCIRANJA %
EU CO-FINANCING RATE %]]</f>
        <v>672384</v>
      </c>
      <c r="P1370" s="60">
        <f>Ugovori_OPULJP3[[#This Row],[Bespovratna sredstva - EU dio - HRK]]/7.5345</f>
        <v>89240.692813059926</v>
      </c>
      <c r="Q1370" s="59">
        <f>Ugovori_OPULJP3[[#This Row],[Bespovratna sredstva - Ukupno (EU+Nac) HRK
= Ukupna ugovorena vrijednost bespovratnih sredstava]]*Ugovori_OPULJP3[[#This Row],[STOPA NACIONALNOG SUFINANCIRANJA %]]</f>
        <v>118656</v>
      </c>
      <c r="R1370" s="60">
        <f>Ugovori_OPULJP3[[#This Row],[Bespovratna sredstva - Nacionalni dio - HRK]]/7.5345</f>
        <v>15748.357555245868</v>
      </c>
      <c r="S1370" s="59">
        <v>791040</v>
      </c>
      <c r="T1370" s="60">
        <f>Ugovori_OPULJP3[[#This Row],[Bespovratna sredstva - Ukupno (EU+Nac) HRK
= Ukupna ugovorena vrijednost bespovratnih sredstava]]/7.5345</f>
        <v>104989.05036830579</v>
      </c>
      <c r="U1370" s="59">
        <v>0</v>
      </c>
      <c r="V1370" s="60">
        <f>Ugovori_OPULJP3[[#This Row],[Javni doprinos korisnika - HRK]]/7.5345</f>
        <v>0</v>
      </c>
      <c r="W1370" s="59">
        <v>0</v>
      </c>
      <c r="X1370" s="60">
        <f>Ugovori_OPULJP3[[#This Row],[Privatni doprinos korisnika - HRK]]/7.5345</f>
        <v>0</v>
      </c>
      <c r="Y1370" s="61">
        <v>791040</v>
      </c>
      <c r="Z1370" s="62">
        <f>Ugovori_OPULJP3[[#This Row],[UKUPNI PRIHVATLJIVI IZDACI
TOTAL ELIGIBLE EXPENDITURE
= Bespovratna sredstva ukupno + doprinos korisnika
= Ukupni prihvatljivi troškovi
= Ukupna ugovorena vrijednost projekta HRK]]/7.5345</f>
        <v>104989.05036830579</v>
      </c>
      <c r="AA1370" s="66" t="s">
        <v>37</v>
      </c>
      <c r="AB1370" s="66" t="s">
        <v>34</v>
      </c>
      <c r="AC1370" s="65" t="s">
        <v>5190</v>
      </c>
      <c r="AD1370" s="72" t="s">
        <v>746</v>
      </c>
    </row>
    <row r="1371" spans="1:30" ht="38.25" customHeight="1" x14ac:dyDescent="0.2">
      <c r="A1371" s="70" t="s">
        <v>5191</v>
      </c>
      <c r="B1371" s="64" t="s">
        <v>742</v>
      </c>
      <c r="C1371" s="65" t="s">
        <v>743</v>
      </c>
      <c r="D1371" s="96" t="s">
        <v>4944</v>
      </c>
      <c r="E1371" s="66" t="s">
        <v>75</v>
      </c>
      <c r="F1371" s="71" t="s">
        <v>5192</v>
      </c>
      <c r="G1371" s="71" t="s">
        <v>1254</v>
      </c>
      <c r="H1371" s="68">
        <v>44907</v>
      </c>
      <c r="I1371" s="68">
        <v>45150</v>
      </c>
      <c r="J1371" s="57" t="str">
        <f>IF(Ugovori_OPULJP3[[#This Row],[DATUM ZAVRŠETKA OPERACIJE]]&gt;DATE(2024,12,31),"u provedbi","završen")</f>
        <v>završen</v>
      </c>
      <c r="K1371" s="55" t="s">
        <v>103</v>
      </c>
      <c r="L1371" s="55" t="s">
        <v>103</v>
      </c>
      <c r="M1371" s="58">
        <v>0.85</v>
      </c>
      <c r="N1371" s="58">
        <v>0.15</v>
      </c>
      <c r="O1371" s="59">
        <f>Ugovori_OPULJP3[[#This Row],[Bespovratna sredstva - Ukupno (EU+Nac) HRK
= Ukupna ugovorena vrijednost bespovratnih sredstava]]*Ugovori_OPULJP3[[#This Row],[EU STOPA SUFINANCIRANJA %
EU CO-FINANCING RATE %]]</f>
        <v>839885</v>
      </c>
      <c r="P1371" s="60">
        <f>Ugovori_OPULJP3[[#This Row],[Bespovratna sredstva - EU dio - HRK]]/7.5345</f>
        <v>111471.8959453182</v>
      </c>
      <c r="Q1371" s="59">
        <f>Ugovori_OPULJP3[[#This Row],[Bespovratna sredstva - Ukupno (EU+Nac) HRK
= Ukupna ugovorena vrijednost bespovratnih sredstava]]*Ugovori_OPULJP3[[#This Row],[STOPA NACIONALNOG SUFINANCIRANJA %]]</f>
        <v>148215</v>
      </c>
      <c r="R1371" s="60">
        <f>Ugovori_OPULJP3[[#This Row],[Bespovratna sredstva - Nacionalni dio - HRK]]/7.5345</f>
        <v>19671.511049173798</v>
      </c>
      <c r="S1371" s="59">
        <v>988100</v>
      </c>
      <c r="T1371" s="60">
        <f>Ugovori_OPULJP3[[#This Row],[Bespovratna sredstva - Ukupno (EU+Nac) HRK
= Ukupna ugovorena vrijednost bespovratnih sredstava]]/7.5345</f>
        <v>131143.40699449199</v>
      </c>
      <c r="U1371" s="59">
        <v>0</v>
      </c>
      <c r="V1371" s="60">
        <f>Ugovori_OPULJP3[[#This Row],[Javni doprinos korisnika - HRK]]/7.5345</f>
        <v>0</v>
      </c>
      <c r="W1371" s="59">
        <v>0</v>
      </c>
      <c r="X1371" s="60">
        <f>Ugovori_OPULJP3[[#This Row],[Privatni doprinos korisnika - HRK]]/7.5345</f>
        <v>0</v>
      </c>
      <c r="Y1371" s="61">
        <v>988100</v>
      </c>
      <c r="Z1371" s="62">
        <f>Ugovori_OPULJP3[[#This Row],[UKUPNI PRIHVATLJIVI IZDACI
TOTAL ELIGIBLE EXPENDITURE
= Bespovratna sredstva ukupno + doprinos korisnika
= Ukupni prihvatljivi troškovi
= Ukupna ugovorena vrijednost projekta HRK]]/7.5345</f>
        <v>131143.40699449199</v>
      </c>
      <c r="AA1371" s="66" t="s">
        <v>37</v>
      </c>
      <c r="AB1371" s="66" t="s">
        <v>34</v>
      </c>
      <c r="AC1371" s="65" t="s">
        <v>5193</v>
      </c>
      <c r="AD1371" s="72" t="s">
        <v>746</v>
      </c>
    </row>
    <row r="1372" spans="1:30" ht="51" customHeight="1" x14ac:dyDescent="0.2">
      <c r="A1372" s="105" t="s">
        <v>5194</v>
      </c>
      <c r="B1372" s="64" t="s">
        <v>742</v>
      </c>
      <c r="C1372" s="65" t="s">
        <v>743</v>
      </c>
      <c r="D1372" s="96" t="s">
        <v>4944</v>
      </c>
      <c r="E1372" s="66" t="s">
        <v>75</v>
      </c>
      <c r="F1372" s="71" t="s">
        <v>5195</v>
      </c>
      <c r="G1372" s="71" t="s">
        <v>1868</v>
      </c>
      <c r="H1372" s="68">
        <v>44853</v>
      </c>
      <c r="I1372" s="68">
        <v>45096</v>
      </c>
      <c r="J1372" s="57" t="str">
        <f>IF(Ugovori_OPULJP3[[#This Row],[DATUM ZAVRŠETKA OPERACIJE]]&gt;DATE(2024,12,31),"u provedbi","završen")</f>
        <v>završen</v>
      </c>
      <c r="K1372" s="55" t="s">
        <v>248</v>
      </c>
      <c r="L1372" s="55" t="s">
        <v>248</v>
      </c>
      <c r="M1372" s="58">
        <v>0.85</v>
      </c>
      <c r="N1372" s="58">
        <v>0.15</v>
      </c>
      <c r="O1372" s="59">
        <f>Ugovori_OPULJP3[[#This Row],[Bespovratna sredstva - Ukupno (EU+Nac) HRK
= Ukupna ugovorena vrijednost bespovratnih sredstava]]*Ugovori_OPULJP3[[#This Row],[EU STOPA SUFINANCIRANJA %
EU CO-FINANCING RATE %]]</f>
        <v>1008576</v>
      </c>
      <c r="P1372" s="60">
        <f>Ugovori_OPULJP3[[#This Row],[Bespovratna sredstva - EU dio - HRK]]/7.5345</f>
        <v>133861.03921958987</v>
      </c>
      <c r="Q1372" s="59">
        <f>Ugovori_OPULJP3[[#This Row],[Bespovratna sredstva - Ukupno (EU+Nac) HRK
= Ukupna ugovorena vrijednost bespovratnih sredstava]]*Ugovori_OPULJP3[[#This Row],[STOPA NACIONALNOG SUFINANCIRANJA %]]</f>
        <v>177984</v>
      </c>
      <c r="R1372" s="60">
        <f>Ugovori_OPULJP3[[#This Row],[Bespovratna sredstva - Nacionalni dio - HRK]]/7.5345</f>
        <v>23622.536332868804</v>
      </c>
      <c r="S1372" s="59">
        <v>1186560</v>
      </c>
      <c r="T1372" s="60">
        <f>Ugovori_OPULJP3[[#This Row],[Bespovratna sredstva - Ukupno (EU+Nac) HRK
= Ukupna ugovorena vrijednost bespovratnih sredstava]]/7.5345</f>
        <v>157483.57555245867</v>
      </c>
      <c r="U1372" s="59">
        <v>0</v>
      </c>
      <c r="V1372" s="60">
        <f>Ugovori_OPULJP3[[#This Row],[Javni doprinos korisnika - HRK]]/7.5345</f>
        <v>0</v>
      </c>
      <c r="W1372" s="59">
        <v>0</v>
      </c>
      <c r="X1372" s="60">
        <f>Ugovori_OPULJP3[[#This Row],[Privatni doprinos korisnika - HRK]]/7.5345</f>
        <v>0</v>
      </c>
      <c r="Y1372" s="61">
        <v>1186560</v>
      </c>
      <c r="Z1372" s="62">
        <f>Ugovori_OPULJP3[[#This Row],[UKUPNI PRIHVATLJIVI IZDACI
TOTAL ELIGIBLE EXPENDITURE
= Bespovratna sredstva ukupno + doprinos korisnika
= Ukupni prihvatljivi troškovi
= Ukupna ugovorena vrijednost projekta HRK]]/7.5345</f>
        <v>157483.57555245867</v>
      </c>
      <c r="AA1372" s="66" t="s">
        <v>37</v>
      </c>
      <c r="AB1372" s="66" t="s">
        <v>34</v>
      </c>
      <c r="AC1372" s="65" t="s">
        <v>5196</v>
      </c>
      <c r="AD1372" s="72" t="s">
        <v>746</v>
      </c>
    </row>
    <row r="1373" spans="1:30" ht="38.25" customHeight="1" x14ac:dyDescent="0.2">
      <c r="A1373" s="70" t="s">
        <v>5197</v>
      </c>
      <c r="B1373" s="64" t="s">
        <v>742</v>
      </c>
      <c r="C1373" s="65" t="s">
        <v>743</v>
      </c>
      <c r="D1373" s="96" t="s">
        <v>4944</v>
      </c>
      <c r="E1373" s="66" t="s">
        <v>75</v>
      </c>
      <c r="F1373" s="71" t="s">
        <v>3132</v>
      </c>
      <c r="G1373" s="71" t="s">
        <v>1410</v>
      </c>
      <c r="H1373" s="68">
        <v>44928</v>
      </c>
      <c r="I1373" s="68">
        <v>45171</v>
      </c>
      <c r="J1373" s="57" t="str">
        <f>IF(Ugovori_OPULJP3[[#This Row],[DATUM ZAVRŠETKA OPERACIJE]]&gt;DATE(2024,12,31),"u provedbi","završen")</f>
        <v>završen</v>
      </c>
      <c r="K1373" s="55" t="s">
        <v>185</v>
      </c>
      <c r="L1373" s="55" t="s">
        <v>185</v>
      </c>
      <c r="M1373" s="58">
        <v>0.85</v>
      </c>
      <c r="N1373" s="58">
        <v>0.15</v>
      </c>
      <c r="O1373" s="59">
        <f>Ugovori_OPULJP3[[#This Row],[Bespovratna sredstva - Ukupno (EU+Nac) HRK
= Ukupna ugovorena vrijednost bespovratnih sredstava]]*Ugovori_OPULJP3[[#This Row],[EU STOPA SUFINANCIRANJA %
EU CO-FINANCING RATE %]]</f>
        <v>622200</v>
      </c>
      <c r="P1373" s="60">
        <f>Ugovori_OPULJP3[[#This Row],[Bespovratna sredstva - EU dio - HRK]]/7.5345</f>
        <v>82580.13139558032</v>
      </c>
      <c r="Q1373" s="59">
        <f>Ugovori_OPULJP3[[#This Row],[Bespovratna sredstva - Ukupno (EU+Nac) HRK
= Ukupna ugovorena vrijednost bespovratnih sredstava]]*Ugovori_OPULJP3[[#This Row],[STOPA NACIONALNOG SUFINANCIRANJA %]]</f>
        <v>109800</v>
      </c>
      <c r="R1373" s="60">
        <f>Ugovori_OPULJP3[[#This Row],[Bespovratna sredstva - Nacionalni dio - HRK]]/7.5345</f>
        <v>14572.964363925939</v>
      </c>
      <c r="S1373" s="59">
        <v>732000</v>
      </c>
      <c r="T1373" s="60">
        <f>Ugovori_OPULJP3[[#This Row],[Bespovratna sredstva - Ukupno (EU+Nac) HRK
= Ukupna ugovorena vrijednost bespovratnih sredstava]]/7.5345</f>
        <v>97153.095759506265</v>
      </c>
      <c r="U1373" s="59">
        <v>0</v>
      </c>
      <c r="V1373" s="60">
        <f>Ugovori_OPULJP3[[#This Row],[Javni doprinos korisnika - HRK]]/7.5345</f>
        <v>0</v>
      </c>
      <c r="W1373" s="59">
        <v>0</v>
      </c>
      <c r="X1373" s="60">
        <f>Ugovori_OPULJP3[[#This Row],[Privatni doprinos korisnika - HRK]]/7.5345</f>
        <v>0</v>
      </c>
      <c r="Y1373" s="61">
        <v>732000</v>
      </c>
      <c r="Z1373" s="62">
        <f>Ugovori_OPULJP3[[#This Row],[UKUPNI PRIHVATLJIVI IZDACI
TOTAL ELIGIBLE EXPENDITURE
= Bespovratna sredstva ukupno + doprinos korisnika
= Ukupni prihvatljivi troškovi
= Ukupna ugovorena vrijednost projekta HRK]]/7.5345</f>
        <v>97153.095759506265</v>
      </c>
      <c r="AA1373" s="66" t="s">
        <v>37</v>
      </c>
      <c r="AB1373" s="66" t="s">
        <v>34</v>
      </c>
      <c r="AC1373" s="65" t="s">
        <v>5198</v>
      </c>
      <c r="AD1373" s="72" t="s">
        <v>746</v>
      </c>
    </row>
    <row r="1374" spans="1:30" ht="38.25" customHeight="1" x14ac:dyDescent="0.2">
      <c r="A1374" s="105" t="s">
        <v>5199</v>
      </c>
      <c r="B1374" s="64" t="s">
        <v>742</v>
      </c>
      <c r="C1374" s="65" t="s">
        <v>743</v>
      </c>
      <c r="D1374" s="96" t="s">
        <v>4944</v>
      </c>
      <c r="E1374" s="66" t="s">
        <v>75</v>
      </c>
      <c r="F1374" s="71" t="s">
        <v>5200</v>
      </c>
      <c r="G1374" s="51" t="s">
        <v>4107</v>
      </c>
      <c r="H1374" s="68">
        <v>44858</v>
      </c>
      <c r="I1374" s="68">
        <v>45101</v>
      </c>
      <c r="J1374" s="57" t="str">
        <f>IF(Ugovori_OPULJP3[[#This Row],[DATUM ZAVRŠETKA OPERACIJE]]&gt;DATE(2024,12,31),"u provedbi","završen")</f>
        <v>završen</v>
      </c>
      <c r="K1374" s="55" t="s">
        <v>248</v>
      </c>
      <c r="L1374" s="55" t="s">
        <v>248</v>
      </c>
      <c r="M1374" s="58">
        <v>0.85</v>
      </c>
      <c r="N1374" s="58">
        <v>0.15</v>
      </c>
      <c r="O1374" s="59">
        <f>Ugovori_OPULJP3[[#This Row],[Bespovratna sredstva - Ukupno (EU+Nac) HRK
= Ukupna ugovorena vrijednost bespovratnih sredstava]]*Ugovori_OPULJP3[[#This Row],[EU STOPA SUFINANCIRANJA %
EU CO-FINANCING RATE %]]</f>
        <v>1261400</v>
      </c>
      <c r="P1374" s="60">
        <f>Ugovori_OPULJP3[[#This Row],[Bespovratna sredstva - EU dio - HRK]]/7.5345</f>
        <v>167416.55053420929</v>
      </c>
      <c r="Q1374" s="59">
        <f>Ugovori_OPULJP3[[#This Row],[Bespovratna sredstva - Ukupno (EU+Nac) HRK
= Ukupna ugovorena vrijednost bespovratnih sredstava]]*Ugovori_OPULJP3[[#This Row],[STOPA NACIONALNOG SUFINANCIRANJA %]]</f>
        <v>222600</v>
      </c>
      <c r="R1374" s="60">
        <f>Ugovori_OPULJP3[[#This Row],[Bespovratna sredstva - Nacionalni dio - HRK]]/7.5345</f>
        <v>29544.097153095758</v>
      </c>
      <c r="S1374" s="59">
        <v>1484000</v>
      </c>
      <c r="T1374" s="60">
        <f>Ugovori_OPULJP3[[#This Row],[Bespovratna sredstva - Ukupno (EU+Nac) HRK
= Ukupna ugovorena vrijednost bespovratnih sredstava]]/7.5345</f>
        <v>196960.64768730506</v>
      </c>
      <c r="U1374" s="59">
        <v>0</v>
      </c>
      <c r="V1374" s="60">
        <f>Ugovori_OPULJP3[[#This Row],[Javni doprinos korisnika - HRK]]/7.5345</f>
        <v>0</v>
      </c>
      <c r="W1374" s="59">
        <v>0</v>
      </c>
      <c r="X1374" s="60">
        <f>Ugovori_OPULJP3[[#This Row],[Privatni doprinos korisnika - HRK]]/7.5345</f>
        <v>0</v>
      </c>
      <c r="Y1374" s="61">
        <v>1484000</v>
      </c>
      <c r="Z1374" s="62">
        <f>Ugovori_OPULJP3[[#This Row],[UKUPNI PRIHVATLJIVI IZDACI
TOTAL ELIGIBLE EXPENDITURE
= Bespovratna sredstva ukupno + doprinos korisnika
= Ukupni prihvatljivi troškovi
= Ukupna ugovorena vrijednost projekta HRK]]/7.5345</f>
        <v>196960.64768730506</v>
      </c>
      <c r="AA1374" s="66" t="s">
        <v>37</v>
      </c>
      <c r="AB1374" s="66" t="s">
        <v>34</v>
      </c>
      <c r="AC1374" s="65" t="s">
        <v>5201</v>
      </c>
      <c r="AD1374" s="72" t="s">
        <v>746</v>
      </c>
    </row>
    <row r="1375" spans="1:30" ht="38.25" customHeight="1" x14ac:dyDescent="0.2">
      <c r="A1375" s="70" t="s">
        <v>5202</v>
      </c>
      <c r="B1375" s="64" t="s">
        <v>742</v>
      </c>
      <c r="C1375" s="65" t="s">
        <v>743</v>
      </c>
      <c r="D1375" s="96" t="s">
        <v>4944</v>
      </c>
      <c r="E1375" s="66" t="s">
        <v>75</v>
      </c>
      <c r="F1375" s="71" t="s">
        <v>5203</v>
      </c>
      <c r="G1375" s="71" t="s">
        <v>5204</v>
      </c>
      <c r="H1375" s="68">
        <v>44902</v>
      </c>
      <c r="I1375" s="68">
        <v>45145</v>
      </c>
      <c r="J1375" s="57" t="str">
        <f>IF(Ugovori_OPULJP3[[#This Row],[DATUM ZAVRŠETKA OPERACIJE]]&gt;DATE(2024,12,31),"u provedbi","završen")</f>
        <v>završen</v>
      </c>
      <c r="K1375" s="55" t="s">
        <v>248</v>
      </c>
      <c r="L1375" s="55" t="s">
        <v>248</v>
      </c>
      <c r="M1375" s="58">
        <v>0.85</v>
      </c>
      <c r="N1375" s="58">
        <v>0.15</v>
      </c>
      <c r="O1375" s="59">
        <f>Ugovori_OPULJP3[[#This Row],[Bespovratna sredstva - Ukupno (EU+Nac) HRK
= Ukupna ugovorena vrijednost bespovratnih sredstava]]*Ugovori_OPULJP3[[#This Row],[EU STOPA SUFINANCIRANJA %
EU CO-FINANCING RATE %]]</f>
        <v>1256470</v>
      </c>
      <c r="P1375" s="60">
        <f>Ugovori_OPULJP3[[#This Row],[Bespovratna sredstva - EU dio - HRK]]/7.5345</f>
        <v>166762.22708872519</v>
      </c>
      <c r="Q1375" s="59">
        <f>Ugovori_OPULJP3[[#This Row],[Bespovratna sredstva - Ukupno (EU+Nac) HRK
= Ukupna ugovorena vrijednost bespovratnih sredstava]]*Ugovori_OPULJP3[[#This Row],[STOPA NACIONALNOG SUFINANCIRANJA %]]</f>
        <v>221730</v>
      </c>
      <c r="R1375" s="60">
        <f>Ugovori_OPULJP3[[#This Row],[Bespovratna sredstva - Nacionalni dio - HRK]]/7.5345</f>
        <v>29428.628309775035</v>
      </c>
      <c r="S1375" s="59">
        <v>1478200</v>
      </c>
      <c r="T1375" s="60">
        <f>Ugovori_OPULJP3[[#This Row],[Bespovratna sredstva - Ukupno (EU+Nac) HRK
= Ukupna ugovorena vrijednost bespovratnih sredstava]]/7.5345</f>
        <v>196190.85539850022</v>
      </c>
      <c r="U1375" s="59">
        <v>0</v>
      </c>
      <c r="V1375" s="60">
        <f>Ugovori_OPULJP3[[#This Row],[Javni doprinos korisnika - HRK]]/7.5345</f>
        <v>0</v>
      </c>
      <c r="W1375" s="59">
        <v>0</v>
      </c>
      <c r="X1375" s="60">
        <f>Ugovori_OPULJP3[[#This Row],[Privatni doprinos korisnika - HRK]]/7.5345</f>
        <v>0</v>
      </c>
      <c r="Y1375" s="61">
        <v>1478200</v>
      </c>
      <c r="Z1375" s="62">
        <f>Ugovori_OPULJP3[[#This Row],[UKUPNI PRIHVATLJIVI IZDACI
TOTAL ELIGIBLE EXPENDITURE
= Bespovratna sredstva ukupno + doprinos korisnika
= Ukupni prihvatljivi troškovi
= Ukupna ugovorena vrijednost projekta HRK]]/7.5345</f>
        <v>196190.85539850022</v>
      </c>
      <c r="AA1375" s="66" t="s">
        <v>37</v>
      </c>
      <c r="AB1375" s="66" t="s">
        <v>34</v>
      </c>
      <c r="AC1375" s="65" t="s">
        <v>5205</v>
      </c>
      <c r="AD1375" s="72" t="s">
        <v>746</v>
      </c>
    </row>
    <row r="1376" spans="1:30" ht="51" customHeight="1" x14ac:dyDescent="0.2">
      <c r="A1376" s="105" t="s">
        <v>5206</v>
      </c>
      <c r="B1376" s="64" t="s">
        <v>742</v>
      </c>
      <c r="C1376" s="65" t="s">
        <v>743</v>
      </c>
      <c r="D1376" s="96" t="s">
        <v>4944</v>
      </c>
      <c r="E1376" s="66" t="s">
        <v>75</v>
      </c>
      <c r="F1376" s="71" t="s">
        <v>5207</v>
      </c>
      <c r="G1376" s="71" t="s">
        <v>558</v>
      </c>
      <c r="H1376" s="68">
        <v>44775</v>
      </c>
      <c r="I1376" s="68">
        <v>45018</v>
      </c>
      <c r="J1376" s="57" t="str">
        <f>IF(Ugovori_OPULJP3[[#This Row],[DATUM ZAVRŠETKA OPERACIJE]]&gt;DATE(2024,12,31),"u provedbi","završen")</f>
        <v>završen</v>
      </c>
      <c r="K1376" s="55" t="s">
        <v>248</v>
      </c>
      <c r="L1376" s="55" t="s">
        <v>248</v>
      </c>
      <c r="M1376" s="58">
        <v>0.85</v>
      </c>
      <c r="N1376" s="58">
        <v>0.15</v>
      </c>
      <c r="O1376" s="59">
        <f>Ugovori_OPULJP3[[#This Row],[Bespovratna sredstva - Ukupno (EU+Nac) HRK
= Ukupna ugovorena vrijednost bespovratnih sredstava]]*Ugovori_OPULJP3[[#This Row],[EU STOPA SUFINANCIRANJA %
EU CO-FINANCING RATE %]]</f>
        <v>841075</v>
      </c>
      <c r="P1376" s="60">
        <f>Ugovori_OPULJP3[[#This Row],[Bespovratna sredstva - EU dio - HRK]]/7.5345</f>
        <v>111629.8360873316</v>
      </c>
      <c r="Q1376" s="59">
        <f>Ugovori_OPULJP3[[#This Row],[Bespovratna sredstva - Ukupno (EU+Nac) HRK
= Ukupna ugovorena vrijednost bespovratnih sredstava]]*Ugovori_OPULJP3[[#This Row],[STOPA NACIONALNOG SUFINANCIRANJA %]]</f>
        <v>148425</v>
      </c>
      <c r="R1376" s="60">
        <f>Ugovori_OPULJP3[[#This Row],[Bespovratna sredstva - Nacionalni dio - HRK]]/7.5345</f>
        <v>19699.38283894087</v>
      </c>
      <c r="S1376" s="59">
        <v>989500</v>
      </c>
      <c r="T1376" s="60">
        <f>Ugovori_OPULJP3[[#This Row],[Bespovratna sredstva - Ukupno (EU+Nac) HRK
= Ukupna ugovorena vrijednost bespovratnih sredstava]]/7.5345</f>
        <v>131329.21892627247</v>
      </c>
      <c r="U1376" s="59">
        <v>0</v>
      </c>
      <c r="V1376" s="60">
        <f>Ugovori_OPULJP3[[#This Row],[Javni doprinos korisnika - HRK]]/7.5345</f>
        <v>0</v>
      </c>
      <c r="W1376" s="59">
        <v>0</v>
      </c>
      <c r="X1376" s="60">
        <f>Ugovori_OPULJP3[[#This Row],[Privatni doprinos korisnika - HRK]]/7.5345</f>
        <v>0</v>
      </c>
      <c r="Y1376" s="61">
        <v>989500</v>
      </c>
      <c r="Z1376" s="62">
        <f>Ugovori_OPULJP3[[#This Row],[UKUPNI PRIHVATLJIVI IZDACI
TOTAL ELIGIBLE EXPENDITURE
= Bespovratna sredstva ukupno + doprinos korisnika
= Ukupni prihvatljivi troškovi
= Ukupna ugovorena vrijednost projekta HRK]]/7.5345</f>
        <v>131329.21892627247</v>
      </c>
      <c r="AA1376" s="66" t="s">
        <v>37</v>
      </c>
      <c r="AB1376" s="66" t="s">
        <v>34</v>
      </c>
      <c r="AC1376" s="65" t="s">
        <v>5208</v>
      </c>
      <c r="AD1376" s="72" t="s">
        <v>746</v>
      </c>
    </row>
    <row r="1377" spans="1:30" ht="51" customHeight="1" x14ac:dyDescent="0.2">
      <c r="A1377" s="70" t="s">
        <v>5209</v>
      </c>
      <c r="B1377" s="64" t="s">
        <v>742</v>
      </c>
      <c r="C1377" s="65" t="s">
        <v>743</v>
      </c>
      <c r="D1377" s="96" t="s">
        <v>4944</v>
      </c>
      <c r="E1377" s="66" t="s">
        <v>75</v>
      </c>
      <c r="F1377" s="71" t="s">
        <v>5210</v>
      </c>
      <c r="G1377" s="71" t="s">
        <v>4197</v>
      </c>
      <c r="H1377" s="68">
        <v>44902</v>
      </c>
      <c r="I1377" s="68">
        <v>45145</v>
      </c>
      <c r="J1377" s="57" t="str">
        <f>IF(Ugovori_OPULJP3[[#This Row],[DATUM ZAVRŠETKA OPERACIJE]]&gt;DATE(2024,12,31),"u provedbi","završen")</f>
        <v>završen</v>
      </c>
      <c r="K1377" s="55" t="s">
        <v>248</v>
      </c>
      <c r="L1377" s="55" t="s">
        <v>248</v>
      </c>
      <c r="M1377" s="58">
        <v>0.85</v>
      </c>
      <c r="N1377" s="58">
        <v>0.15</v>
      </c>
      <c r="O1377" s="59">
        <f>Ugovori_OPULJP3[[#This Row],[Bespovratna sredstva - Ukupno (EU+Nac) HRK
= Ukupna ugovorena vrijednost bespovratnih sredstava]]*Ugovori_OPULJP3[[#This Row],[EU STOPA SUFINANCIRANJA %
EU CO-FINANCING RATE %]]</f>
        <v>629459</v>
      </c>
      <c r="P1377" s="60">
        <f>Ugovori_OPULJP3[[#This Row],[Bespovratna sredstva - EU dio - HRK]]/7.5345</f>
        <v>83543.566261862099</v>
      </c>
      <c r="Q1377" s="59">
        <f>Ugovori_OPULJP3[[#This Row],[Bespovratna sredstva - Ukupno (EU+Nac) HRK
= Ukupna ugovorena vrijednost bespovratnih sredstava]]*Ugovori_OPULJP3[[#This Row],[STOPA NACIONALNOG SUFINANCIRANJA %]]</f>
        <v>111081</v>
      </c>
      <c r="R1377" s="60">
        <f>Ugovori_OPULJP3[[#This Row],[Bespovratna sredstva - Nacionalni dio - HRK]]/7.5345</f>
        <v>14742.982281505076</v>
      </c>
      <c r="S1377" s="59">
        <v>740540</v>
      </c>
      <c r="T1377" s="60">
        <f>Ugovori_OPULJP3[[#This Row],[Bespovratna sredstva - Ukupno (EU+Nac) HRK
= Ukupna ugovorena vrijednost bespovratnih sredstava]]/7.5345</f>
        <v>98286.548543367171</v>
      </c>
      <c r="U1377" s="59">
        <v>0</v>
      </c>
      <c r="V1377" s="60">
        <f>Ugovori_OPULJP3[[#This Row],[Javni doprinos korisnika - HRK]]/7.5345</f>
        <v>0</v>
      </c>
      <c r="W1377" s="59">
        <v>0</v>
      </c>
      <c r="X1377" s="60">
        <f>Ugovori_OPULJP3[[#This Row],[Privatni doprinos korisnika - HRK]]/7.5345</f>
        <v>0</v>
      </c>
      <c r="Y1377" s="61">
        <v>740540</v>
      </c>
      <c r="Z1377" s="62">
        <f>Ugovori_OPULJP3[[#This Row],[UKUPNI PRIHVATLJIVI IZDACI
TOTAL ELIGIBLE EXPENDITURE
= Bespovratna sredstva ukupno + doprinos korisnika
= Ukupni prihvatljivi troškovi
= Ukupna ugovorena vrijednost projekta HRK]]/7.5345</f>
        <v>98286.548543367171</v>
      </c>
      <c r="AA1377" s="66" t="s">
        <v>37</v>
      </c>
      <c r="AB1377" s="66" t="s">
        <v>34</v>
      </c>
      <c r="AC1377" s="65" t="s">
        <v>5211</v>
      </c>
      <c r="AD1377" s="72" t="s">
        <v>746</v>
      </c>
    </row>
    <row r="1378" spans="1:30" ht="51" customHeight="1" x14ac:dyDescent="0.2">
      <c r="A1378" s="105" t="s">
        <v>5212</v>
      </c>
      <c r="B1378" s="64" t="s">
        <v>742</v>
      </c>
      <c r="C1378" s="65" t="s">
        <v>743</v>
      </c>
      <c r="D1378" s="96" t="s">
        <v>4944</v>
      </c>
      <c r="E1378" s="66" t="s">
        <v>75</v>
      </c>
      <c r="F1378" s="71" t="s">
        <v>5213</v>
      </c>
      <c r="G1378" s="71" t="s">
        <v>3345</v>
      </c>
      <c r="H1378" s="68">
        <v>44854</v>
      </c>
      <c r="I1378" s="68">
        <v>45097</v>
      </c>
      <c r="J1378" s="57" t="str">
        <f>IF(Ugovori_OPULJP3[[#This Row],[DATUM ZAVRŠETKA OPERACIJE]]&gt;DATE(2024,12,31),"u provedbi","završen")</f>
        <v>završen</v>
      </c>
      <c r="K1378" s="55" t="s">
        <v>248</v>
      </c>
      <c r="L1378" s="55" t="s">
        <v>248</v>
      </c>
      <c r="M1378" s="58">
        <v>0.85</v>
      </c>
      <c r="N1378" s="58">
        <v>0.15</v>
      </c>
      <c r="O1378" s="59">
        <f>Ugovori_OPULJP3[[#This Row],[Bespovratna sredstva - Ukupno (EU+Nac) HRK
= Ukupna ugovorena vrijednost bespovratnih sredstava]]*Ugovori_OPULJP3[[#This Row],[EU STOPA SUFINANCIRANJA %
EU CO-FINANCING RATE %]]</f>
        <v>630360</v>
      </c>
      <c r="P1378" s="60">
        <f>Ugovori_OPULJP3[[#This Row],[Bespovratna sredstva - EU dio - HRK]]/7.5345</f>
        <v>83663.149512243675</v>
      </c>
      <c r="Q1378" s="59">
        <f>Ugovori_OPULJP3[[#This Row],[Bespovratna sredstva - Ukupno (EU+Nac) HRK
= Ukupna ugovorena vrijednost bespovratnih sredstava]]*Ugovori_OPULJP3[[#This Row],[STOPA NACIONALNOG SUFINANCIRANJA %]]</f>
        <v>111240</v>
      </c>
      <c r="R1378" s="60">
        <f>Ugovori_OPULJP3[[#This Row],[Bespovratna sredstva - Nacionalni dio - HRK]]/7.5345</f>
        <v>14764.085208043001</v>
      </c>
      <c r="S1378" s="59">
        <v>741600</v>
      </c>
      <c r="T1378" s="60">
        <f>Ugovori_OPULJP3[[#This Row],[Bespovratna sredstva - Ukupno (EU+Nac) HRK
= Ukupna ugovorena vrijednost bespovratnih sredstava]]/7.5345</f>
        <v>98427.23472028668</v>
      </c>
      <c r="U1378" s="59">
        <v>0</v>
      </c>
      <c r="V1378" s="60">
        <f>Ugovori_OPULJP3[[#This Row],[Javni doprinos korisnika - HRK]]/7.5345</f>
        <v>0</v>
      </c>
      <c r="W1378" s="59">
        <v>0</v>
      </c>
      <c r="X1378" s="60">
        <f>Ugovori_OPULJP3[[#This Row],[Privatni doprinos korisnika - HRK]]/7.5345</f>
        <v>0</v>
      </c>
      <c r="Y1378" s="61">
        <v>741600</v>
      </c>
      <c r="Z1378" s="62">
        <f>Ugovori_OPULJP3[[#This Row],[UKUPNI PRIHVATLJIVI IZDACI
TOTAL ELIGIBLE EXPENDITURE
= Bespovratna sredstva ukupno + doprinos korisnika
= Ukupni prihvatljivi troškovi
= Ukupna ugovorena vrijednost projekta HRK]]/7.5345</f>
        <v>98427.23472028668</v>
      </c>
      <c r="AA1378" s="66" t="s">
        <v>37</v>
      </c>
      <c r="AB1378" s="66" t="s">
        <v>34</v>
      </c>
      <c r="AC1378" s="65" t="s">
        <v>5214</v>
      </c>
      <c r="AD1378" s="72" t="s">
        <v>746</v>
      </c>
    </row>
    <row r="1379" spans="1:30" ht="38.25" customHeight="1" x14ac:dyDescent="0.2">
      <c r="A1379" s="70" t="s">
        <v>5215</v>
      </c>
      <c r="B1379" s="64" t="s">
        <v>742</v>
      </c>
      <c r="C1379" s="65" t="s">
        <v>743</v>
      </c>
      <c r="D1379" s="96" t="s">
        <v>4944</v>
      </c>
      <c r="E1379" s="66" t="s">
        <v>75</v>
      </c>
      <c r="F1379" s="71" t="s">
        <v>1936</v>
      </c>
      <c r="G1379" s="71" t="s">
        <v>1937</v>
      </c>
      <c r="H1379" s="68">
        <v>44902</v>
      </c>
      <c r="I1379" s="68">
        <v>45145</v>
      </c>
      <c r="J1379" s="57" t="str">
        <f>IF(Ugovori_OPULJP3[[#This Row],[DATUM ZAVRŠETKA OPERACIJE]]&gt;DATE(2024,12,31),"u provedbi","završen")</f>
        <v>završen</v>
      </c>
      <c r="K1379" s="55" t="s">
        <v>248</v>
      </c>
      <c r="L1379" s="55" t="s">
        <v>248</v>
      </c>
      <c r="M1379" s="58">
        <v>0.85</v>
      </c>
      <c r="N1379" s="58">
        <v>0.15</v>
      </c>
      <c r="O1379" s="59">
        <f>Ugovori_OPULJP3[[#This Row],[Bespovratna sredstva - Ukupno (EU+Nac) HRK
= Ukupna ugovorena vrijednost bespovratnih sredstava]]*Ugovori_OPULJP3[[#This Row],[EU STOPA SUFINANCIRANJA %
EU CO-FINANCING RATE %]]</f>
        <v>713994.9</v>
      </c>
      <c r="P1379" s="60">
        <f>Ugovori_OPULJP3[[#This Row],[Bespovratna sredstva - EU dio - HRK]]/7.5345</f>
        <v>94763.408321720082</v>
      </c>
      <c r="Q1379" s="59">
        <f>Ugovori_OPULJP3[[#This Row],[Bespovratna sredstva - Ukupno (EU+Nac) HRK
= Ukupna ugovorena vrijednost bespovratnih sredstava]]*Ugovori_OPULJP3[[#This Row],[STOPA NACIONALNOG SUFINANCIRANJA %]]</f>
        <v>125999.09999999999</v>
      </c>
      <c r="R1379" s="60">
        <f>Ugovori_OPULJP3[[#This Row],[Bespovratna sredstva - Nacionalni dio - HRK]]/7.5345</f>
        <v>16722.954409715308</v>
      </c>
      <c r="S1379" s="59">
        <v>839994</v>
      </c>
      <c r="T1379" s="60">
        <f>Ugovori_OPULJP3[[#This Row],[Bespovratna sredstva - Ukupno (EU+Nac) HRK
= Ukupna ugovorena vrijednost bespovratnih sredstava]]/7.5345</f>
        <v>111486.36273143539</v>
      </c>
      <c r="U1379" s="59">
        <v>0</v>
      </c>
      <c r="V1379" s="60">
        <f>Ugovori_OPULJP3[[#This Row],[Javni doprinos korisnika - HRK]]/7.5345</f>
        <v>0</v>
      </c>
      <c r="W1379" s="59">
        <v>0</v>
      </c>
      <c r="X1379" s="60">
        <f>Ugovori_OPULJP3[[#This Row],[Privatni doprinos korisnika - HRK]]/7.5345</f>
        <v>0</v>
      </c>
      <c r="Y1379" s="61">
        <v>839994</v>
      </c>
      <c r="Z1379" s="62">
        <f>Ugovori_OPULJP3[[#This Row],[UKUPNI PRIHVATLJIVI IZDACI
TOTAL ELIGIBLE EXPENDITURE
= Bespovratna sredstva ukupno + doprinos korisnika
= Ukupni prihvatljivi troškovi
= Ukupna ugovorena vrijednost projekta HRK]]/7.5345</f>
        <v>111486.36273143539</v>
      </c>
      <c r="AA1379" s="66" t="s">
        <v>37</v>
      </c>
      <c r="AB1379" s="66" t="s">
        <v>34</v>
      </c>
      <c r="AC1379" s="65" t="s">
        <v>5216</v>
      </c>
      <c r="AD1379" s="72" t="s">
        <v>746</v>
      </c>
    </row>
    <row r="1380" spans="1:30" ht="51" customHeight="1" x14ac:dyDescent="0.2">
      <c r="A1380" s="70" t="s">
        <v>5217</v>
      </c>
      <c r="B1380" s="64" t="s">
        <v>742</v>
      </c>
      <c r="C1380" s="65" t="s">
        <v>743</v>
      </c>
      <c r="D1380" s="96" t="s">
        <v>4944</v>
      </c>
      <c r="E1380" s="66" t="s">
        <v>75</v>
      </c>
      <c r="F1380" s="71" t="s">
        <v>5218</v>
      </c>
      <c r="G1380" s="71" t="s">
        <v>3666</v>
      </c>
      <c r="H1380" s="68">
        <v>44908</v>
      </c>
      <c r="I1380" s="68">
        <v>45151</v>
      </c>
      <c r="J1380" s="57" t="str">
        <f>IF(Ugovori_OPULJP3[[#This Row],[DATUM ZAVRŠETKA OPERACIJE]]&gt;DATE(2024,12,31),"u provedbi","završen")</f>
        <v>završen</v>
      </c>
      <c r="K1380" s="55" t="s">
        <v>5219</v>
      </c>
      <c r="L1380" s="55" t="s">
        <v>129</v>
      </c>
      <c r="M1380" s="58">
        <v>0.85</v>
      </c>
      <c r="N1380" s="58">
        <v>0.15</v>
      </c>
      <c r="O1380" s="59">
        <f>Ugovori_OPULJP3[[#This Row],[Bespovratna sredstva - Ukupno (EU+Nac) HRK
= Ukupna ugovorena vrijednost bespovratnih sredstava]]*Ugovori_OPULJP3[[#This Row],[EU STOPA SUFINANCIRANJA %
EU CO-FINANCING RATE %]]</f>
        <v>840140</v>
      </c>
      <c r="P1380" s="60">
        <f>Ugovori_OPULJP3[[#This Row],[Bespovratna sredstva - EU dio - HRK]]/7.5345</f>
        <v>111505.74026146393</v>
      </c>
      <c r="Q1380" s="59">
        <f>Ugovori_OPULJP3[[#This Row],[Bespovratna sredstva - Ukupno (EU+Nac) HRK
= Ukupna ugovorena vrijednost bespovratnih sredstava]]*Ugovori_OPULJP3[[#This Row],[STOPA NACIONALNOG SUFINANCIRANJA %]]</f>
        <v>148260</v>
      </c>
      <c r="R1380" s="60">
        <f>Ugovori_OPULJP3[[#This Row],[Bespovratna sredstva - Nacionalni dio - HRK]]/7.5345</f>
        <v>19677.483575552458</v>
      </c>
      <c r="S1380" s="59">
        <v>988400</v>
      </c>
      <c r="T1380" s="60">
        <f>Ugovori_OPULJP3[[#This Row],[Bespovratna sredstva - Ukupno (EU+Nac) HRK
= Ukupna ugovorena vrijednost bespovratnih sredstava]]/7.5345</f>
        <v>131183.22383701638</v>
      </c>
      <c r="U1380" s="59">
        <v>0</v>
      </c>
      <c r="V1380" s="60">
        <f>Ugovori_OPULJP3[[#This Row],[Javni doprinos korisnika - HRK]]/7.5345</f>
        <v>0</v>
      </c>
      <c r="W1380" s="59">
        <v>0</v>
      </c>
      <c r="X1380" s="60">
        <f>Ugovori_OPULJP3[[#This Row],[Privatni doprinos korisnika - HRK]]/7.5345</f>
        <v>0</v>
      </c>
      <c r="Y1380" s="61">
        <v>988400</v>
      </c>
      <c r="Z1380" s="62">
        <f>Ugovori_OPULJP3[[#This Row],[UKUPNI PRIHVATLJIVI IZDACI
TOTAL ELIGIBLE EXPENDITURE
= Bespovratna sredstva ukupno + doprinos korisnika
= Ukupni prihvatljivi troškovi
= Ukupna ugovorena vrijednost projekta HRK]]/7.5345</f>
        <v>131183.22383701638</v>
      </c>
      <c r="AA1380" s="66" t="s">
        <v>37</v>
      </c>
      <c r="AB1380" s="66" t="s">
        <v>34</v>
      </c>
      <c r="AC1380" s="65" t="s">
        <v>5220</v>
      </c>
      <c r="AD1380" s="72" t="s">
        <v>746</v>
      </c>
    </row>
    <row r="1381" spans="1:30" ht="51" customHeight="1" x14ac:dyDescent="0.2">
      <c r="A1381" s="105" t="s">
        <v>5221</v>
      </c>
      <c r="B1381" s="64" t="s">
        <v>742</v>
      </c>
      <c r="C1381" s="65" t="s">
        <v>743</v>
      </c>
      <c r="D1381" s="96" t="s">
        <v>4944</v>
      </c>
      <c r="E1381" s="66" t="s">
        <v>75</v>
      </c>
      <c r="F1381" s="71" t="s">
        <v>5222</v>
      </c>
      <c r="G1381" s="80" t="s">
        <v>1485</v>
      </c>
      <c r="H1381" s="68">
        <v>44818</v>
      </c>
      <c r="I1381" s="68">
        <v>45060</v>
      </c>
      <c r="J1381" s="57" t="str">
        <f>IF(Ugovori_OPULJP3[[#This Row],[DATUM ZAVRŠETKA OPERACIJE]]&gt;DATE(2024,12,31),"u provedbi","završen")</f>
        <v>završen</v>
      </c>
      <c r="K1381" s="67" t="s">
        <v>185</v>
      </c>
      <c r="L1381" s="67" t="s">
        <v>185</v>
      </c>
      <c r="M1381" s="58">
        <v>0.85</v>
      </c>
      <c r="N1381" s="58">
        <v>0.15</v>
      </c>
      <c r="O1381" s="59">
        <f>Ugovori_OPULJP3[[#This Row],[Bespovratna sredstva - Ukupno (EU+Nac) HRK
= Ukupna ugovorena vrijednost bespovratnih sredstava]]*Ugovori_OPULJP3[[#This Row],[EU STOPA SUFINANCIRANJA %
EU CO-FINANCING RATE %]]</f>
        <v>1247494</v>
      </c>
      <c r="P1381" s="60">
        <f>Ugovori_OPULJP3[[#This Row],[Bespovratna sredstva - EU dio - HRK]]/7.5345</f>
        <v>165570.90716039549</v>
      </c>
      <c r="Q1381" s="59">
        <f>Ugovori_OPULJP3[[#This Row],[Bespovratna sredstva - Ukupno (EU+Nac) HRK
= Ukupna ugovorena vrijednost bespovratnih sredstava]]*Ugovori_OPULJP3[[#This Row],[STOPA NACIONALNOG SUFINANCIRANJA %]]</f>
        <v>220146</v>
      </c>
      <c r="R1381" s="60">
        <f>Ugovori_OPULJP3[[#This Row],[Bespovratna sredstva - Nacionalni dio - HRK]]/7.5345</f>
        <v>29218.395381246264</v>
      </c>
      <c r="S1381" s="59">
        <v>1467640</v>
      </c>
      <c r="T1381" s="60">
        <f>Ugovori_OPULJP3[[#This Row],[Bespovratna sredstva - Ukupno (EU+Nac) HRK
= Ukupna ugovorena vrijednost bespovratnih sredstava]]/7.5345</f>
        <v>194789.30254164178</v>
      </c>
      <c r="U1381" s="59">
        <v>0</v>
      </c>
      <c r="V1381" s="60">
        <f>Ugovori_OPULJP3[[#This Row],[Javni doprinos korisnika - HRK]]/7.5345</f>
        <v>0</v>
      </c>
      <c r="W1381" s="59">
        <v>0</v>
      </c>
      <c r="X1381" s="60">
        <f>Ugovori_OPULJP3[[#This Row],[Privatni doprinos korisnika - HRK]]/7.5345</f>
        <v>0</v>
      </c>
      <c r="Y1381" s="61">
        <v>1467640</v>
      </c>
      <c r="Z1381" s="62">
        <f>Ugovori_OPULJP3[[#This Row],[UKUPNI PRIHVATLJIVI IZDACI
TOTAL ELIGIBLE EXPENDITURE
= Bespovratna sredstva ukupno + doprinos korisnika
= Ukupni prihvatljivi troškovi
= Ukupna ugovorena vrijednost projekta HRK]]/7.5345</f>
        <v>194789.30254164178</v>
      </c>
      <c r="AA1381" s="66" t="s">
        <v>37</v>
      </c>
      <c r="AB1381" s="66" t="s">
        <v>34</v>
      </c>
      <c r="AC1381" s="65" t="s">
        <v>5223</v>
      </c>
      <c r="AD1381" s="72" t="s">
        <v>746</v>
      </c>
    </row>
    <row r="1382" spans="1:30" ht="38.25" customHeight="1" x14ac:dyDescent="0.2">
      <c r="A1382" s="70" t="s">
        <v>5224</v>
      </c>
      <c r="B1382" s="64" t="s">
        <v>742</v>
      </c>
      <c r="C1382" s="65" t="s">
        <v>743</v>
      </c>
      <c r="D1382" s="96" t="s">
        <v>4944</v>
      </c>
      <c r="E1382" s="66" t="s">
        <v>75</v>
      </c>
      <c r="F1382" s="71" t="s">
        <v>5225</v>
      </c>
      <c r="G1382" s="71" t="s">
        <v>3308</v>
      </c>
      <c r="H1382" s="68">
        <v>45000</v>
      </c>
      <c r="I1382" s="68">
        <v>45245</v>
      </c>
      <c r="J1382" s="57" t="str">
        <f>IF(Ugovori_OPULJP3[[#This Row],[DATUM ZAVRŠETKA OPERACIJE]]&gt;DATE(2024,12,31),"u provedbi","završen")</f>
        <v>završen</v>
      </c>
      <c r="K1382" s="76" t="s">
        <v>98</v>
      </c>
      <c r="L1382" s="76" t="s">
        <v>98</v>
      </c>
      <c r="M1382" s="58">
        <v>0.85</v>
      </c>
      <c r="N1382" s="58">
        <v>0.15</v>
      </c>
      <c r="O1382" s="59">
        <f>Ugovori_OPULJP3[[#This Row],[Bespovratna sredstva - Ukupno (EU+Nac) HRK
= Ukupna ugovorena vrijednost bespovratnih sredstava]]*Ugovori_OPULJP3[[#This Row],[EU STOPA SUFINANCIRANJA %
EU CO-FINANCING RATE %]]</f>
        <v>1252266.75</v>
      </c>
      <c r="P1382" s="60">
        <f>Ugovori_OPULJP3[[#This Row],[Bespovratna sredstva - EU dio - HRK]]/7.5345</f>
        <v>166204.3599442564</v>
      </c>
      <c r="Q1382" s="59">
        <f>Ugovori_OPULJP3[[#This Row],[Bespovratna sredstva - Ukupno (EU+Nac) HRK
= Ukupna ugovorena vrijednost bespovratnih sredstava]]*Ugovori_OPULJP3[[#This Row],[STOPA NACIONALNOG SUFINANCIRANJA %]]</f>
        <v>220988.25</v>
      </c>
      <c r="R1382" s="60">
        <f>Ugovori_OPULJP3[[#This Row],[Bespovratna sredstva - Nacionalni dio - HRK]]/7.5345</f>
        <v>29330.181166633483</v>
      </c>
      <c r="S1382" s="59">
        <v>1473255</v>
      </c>
      <c r="T1382" s="60">
        <f>Ugovori_OPULJP3[[#This Row],[Bespovratna sredstva - Ukupno (EU+Nac) HRK
= Ukupna ugovorena vrijednost bespovratnih sredstava]]/7.5345</f>
        <v>195534.5411108899</v>
      </c>
      <c r="U1382" s="59"/>
      <c r="V1382" s="60">
        <f>Ugovori_OPULJP3[[#This Row],[Javni doprinos korisnika - HRK]]/7.5345</f>
        <v>0</v>
      </c>
      <c r="W1382" s="59"/>
      <c r="X1382" s="60">
        <f>Ugovori_OPULJP3[[#This Row],[Privatni doprinos korisnika - HRK]]/7.5345</f>
        <v>0</v>
      </c>
      <c r="Y1382" s="93">
        <v>1473255</v>
      </c>
      <c r="Z1382" s="62">
        <f>Ugovori_OPULJP3[[#This Row],[UKUPNI PRIHVATLJIVI IZDACI
TOTAL ELIGIBLE EXPENDITURE
= Bespovratna sredstva ukupno + doprinos korisnika
= Ukupni prihvatljivi troškovi
= Ukupna ugovorena vrijednost projekta HRK]]/7.5345</f>
        <v>195534.5411108899</v>
      </c>
      <c r="AA1382" s="66" t="s">
        <v>37</v>
      </c>
      <c r="AB1382" s="66" t="s">
        <v>34</v>
      </c>
      <c r="AC1382" s="65" t="s">
        <v>5226</v>
      </c>
      <c r="AD1382" s="72" t="s">
        <v>746</v>
      </c>
    </row>
    <row r="1383" spans="1:30" ht="38.25" customHeight="1" x14ac:dyDescent="0.2">
      <c r="A1383" s="105" t="s">
        <v>5227</v>
      </c>
      <c r="B1383" s="64" t="s">
        <v>742</v>
      </c>
      <c r="C1383" s="65" t="s">
        <v>743</v>
      </c>
      <c r="D1383" s="96" t="s">
        <v>4944</v>
      </c>
      <c r="E1383" s="66" t="s">
        <v>75</v>
      </c>
      <c r="F1383" s="71" t="s">
        <v>5228</v>
      </c>
      <c r="G1383" s="71" t="s">
        <v>5229</v>
      </c>
      <c r="H1383" s="68">
        <v>44855</v>
      </c>
      <c r="I1383" s="68">
        <v>45098</v>
      </c>
      <c r="J1383" s="57" t="str">
        <f>IF(Ugovori_OPULJP3[[#This Row],[DATUM ZAVRŠETKA OPERACIJE]]&gt;DATE(2024,12,31),"u provedbi","završen")</f>
        <v>završen</v>
      </c>
      <c r="K1383" s="55" t="s">
        <v>185</v>
      </c>
      <c r="L1383" s="55" t="s">
        <v>185</v>
      </c>
      <c r="M1383" s="58">
        <v>0.85</v>
      </c>
      <c r="N1383" s="58">
        <v>0.15</v>
      </c>
      <c r="O1383" s="59">
        <f>Ugovori_OPULJP3[[#This Row],[Bespovratna sredstva - Ukupno (EU+Nac) HRK
= Ukupna ugovorena vrijednost bespovratnih sredstava]]*Ugovori_OPULJP3[[#This Row],[EU STOPA SUFINANCIRANJA %
EU CO-FINANCING RATE %]]</f>
        <v>714275.978</v>
      </c>
      <c r="P1383" s="60">
        <f>Ugovori_OPULJP3[[#This Row],[Bespovratna sredstva - EU dio - HRK]]/7.5345</f>
        <v>94800.713783263651</v>
      </c>
      <c r="Q1383" s="59">
        <f>Ugovori_OPULJP3[[#This Row],[Bespovratna sredstva - Ukupno (EU+Nac) HRK
= Ukupna ugovorena vrijednost bespovratnih sredstava]]*Ugovori_OPULJP3[[#This Row],[STOPA NACIONALNOG SUFINANCIRANJA %]]</f>
        <v>126048.702</v>
      </c>
      <c r="R1383" s="60">
        <f>Ugovori_OPULJP3[[#This Row],[Bespovratna sredstva - Nacionalni dio - HRK]]/7.5345</f>
        <v>16729.537726458293</v>
      </c>
      <c r="S1383" s="59">
        <v>840324.68</v>
      </c>
      <c r="T1383" s="60">
        <f>Ugovori_OPULJP3[[#This Row],[Bespovratna sredstva - Ukupno (EU+Nac) HRK
= Ukupna ugovorena vrijednost bespovratnih sredstava]]/7.5345</f>
        <v>111530.25150972194</v>
      </c>
      <c r="U1383" s="59">
        <v>0</v>
      </c>
      <c r="V1383" s="60">
        <f>Ugovori_OPULJP3[[#This Row],[Javni doprinos korisnika - HRK]]/7.5345</f>
        <v>0</v>
      </c>
      <c r="W1383" s="59">
        <v>0</v>
      </c>
      <c r="X1383" s="60">
        <f>Ugovori_OPULJP3[[#This Row],[Privatni doprinos korisnika - HRK]]/7.5345</f>
        <v>0</v>
      </c>
      <c r="Y1383" s="61">
        <v>840324.68</v>
      </c>
      <c r="Z1383" s="62">
        <f>Ugovori_OPULJP3[[#This Row],[UKUPNI PRIHVATLJIVI IZDACI
TOTAL ELIGIBLE EXPENDITURE
= Bespovratna sredstva ukupno + doprinos korisnika
= Ukupni prihvatljivi troškovi
= Ukupna ugovorena vrijednost projekta HRK]]/7.5345</f>
        <v>111530.25150972194</v>
      </c>
      <c r="AA1383" s="66" t="s">
        <v>37</v>
      </c>
      <c r="AB1383" s="66" t="s">
        <v>34</v>
      </c>
      <c r="AC1383" s="65" t="s">
        <v>5230</v>
      </c>
      <c r="AD1383" s="72" t="s">
        <v>746</v>
      </c>
    </row>
    <row r="1384" spans="1:30" ht="38.25" customHeight="1" x14ac:dyDescent="0.2">
      <c r="A1384" s="105" t="s">
        <v>5231</v>
      </c>
      <c r="B1384" s="64" t="s">
        <v>742</v>
      </c>
      <c r="C1384" s="65" t="s">
        <v>743</v>
      </c>
      <c r="D1384" s="96" t="s">
        <v>4944</v>
      </c>
      <c r="E1384" s="66" t="s">
        <v>75</v>
      </c>
      <c r="F1384" s="71" t="s">
        <v>5232</v>
      </c>
      <c r="G1384" s="71" t="s">
        <v>2056</v>
      </c>
      <c r="H1384" s="68">
        <v>44818</v>
      </c>
      <c r="I1384" s="68">
        <v>45060</v>
      </c>
      <c r="J1384" s="57" t="str">
        <f>IF(Ugovori_OPULJP3[[#This Row],[DATUM ZAVRŠETKA OPERACIJE]]&gt;DATE(2024,12,31),"u provedbi","završen")</f>
        <v>završen</v>
      </c>
      <c r="K1384" s="55" t="s">
        <v>370</v>
      </c>
      <c r="L1384" s="55" t="s">
        <v>370</v>
      </c>
      <c r="M1384" s="58">
        <v>0.85</v>
      </c>
      <c r="N1384" s="58">
        <v>0.15</v>
      </c>
      <c r="O1384" s="59">
        <f>Ugovori_OPULJP3[[#This Row],[Bespovratna sredstva - Ukupno (EU+Nac) HRK
= Ukupna ugovorena vrijednost bespovratnih sredstava]]*Ugovori_OPULJP3[[#This Row],[EU STOPA SUFINANCIRANJA %
EU CO-FINANCING RATE %]]</f>
        <v>1092607</v>
      </c>
      <c r="P1384" s="60">
        <f>Ugovori_OPULJP3[[#This Row],[Bespovratna sredstva - EU dio - HRK]]/7.5345</f>
        <v>145013.86953347933</v>
      </c>
      <c r="Q1384" s="59">
        <f>Ugovori_OPULJP3[[#This Row],[Bespovratna sredstva - Ukupno (EU+Nac) HRK
= Ukupna ugovorena vrijednost bespovratnih sredstava]]*Ugovori_OPULJP3[[#This Row],[STOPA NACIONALNOG SUFINANCIRANJA %]]</f>
        <v>192813</v>
      </c>
      <c r="R1384" s="60">
        <f>Ugovori_OPULJP3[[#This Row],[Bespovratna sredstva - Nacionalni dio - HRK]]/7.5345</f>
        <v>25590.682858849294</v>
      </c>
      <c r="S1384" s="59">
        <v>1285420</v>
      </c>
      <c r="T1384" s="60">
        <f>Ugovori_OPULJP3[[#This Row],[Bespovratna sredstva - Ukupno (EU+Nac) HRK
= Ukupna ugovorena vrijednost bespovratnih sredstava]]/7.5345</f>
        <v>170604.55239232862</v>
      </c>
      <c r="U1384" s="59">
        <v>0</v>
      </c>
      <c r="V1384" s="60">
        <f>Ugovori_OPULJP3[[#This Row],[Javni doprinos korisnika - HRK]]/7.5345</f>
        <v>0</v>
      </c>
      <c r="W1384" s="59">
        <v>0</v>
      </c>
      <c r="X1384" s="60">
        <f>Ugovori_OPULJP3[[#This Row],[Privatni doprinos korisnika - HRK]]/7.5345</f>
        <v>0</v>
      </c>
      <c r="Y1384" s="61">
        <v>1285420</v>
      </c>
      <c r="Z1384" s="62">
        <f>Ugovori_OPULJP3[[#This Row],[UKUPNI PRIHVATLJIVI IZDACI
TOTAL ELIGIBLE EXPENDITURE
= Bespovratna sredstva ukupno + doprinos korisnika
= Ukupni prihvatljivi troškovi
= Ukupna ugovorena vrijednost projekta HRK]]/7.5345</f>
        <v>170604.55239232862</v>
      </c>
      <c r="AA1384" s="66" t="s">
        <v>37</v>
      </c>
      <c r="AB1384" s="66" t="s">
        <v>34</v>
      </c>
      <c r="AC1384" s="65" t="s">
        <v>5233</v>
      </c>
      <c r="AD1384" s="72" t="s">
        <v>746</v>
      </c>
    </row>
    <row r="1385" spans="1:30" ht="38.25" customHeight="1" x14ac:dyDescent="0.2">
      <c r="A1385" s="105" t="s">
        <v>5234</v>
      </c>
      <c r="B1385" s="64" t="s">
        <v>742</v>
      </c>
      <c r="C1385" s="65" t="s">
        <v>743</v>
      </c>
      <c r="D1385" s="96" t="s">
        <v>4944</v>
      </c>
      <c r="E1385" s="66" t="s">
        <v>75</v>
      </c>
      <c r="F1385" s="71" t="s">
        <v>1835</v>
      </c>
      <c r="G1385" s="71" t="s">
        <v>569</v>
      </c>
      <c r="H1385" s="68">
        <v>44855</v>
      </c>
      <c r="I1385" s="68">
        <v>45098</v>
      </c>
      <c r="J1385" s="57" t="str">
        <f>IF(Ugovori_OPULJP3[[#This Row],[DATUM ZAVRŠETKA OPERACIJE]]&gt;DATE(2024,12,31),"u provedbi","završen")</f>
        <v>završen</v>
      </c>
      <c r="K1385" s="55" t="s">
        <v>370</v>
      </c>
      <c r="L1385" s="55" t="s">
        <v>370</v>
      </c>
      <c r="M1385" s="58">
        <v>0.85</v>
      </c>
      <c r="N1385" s="58">
        <v>0.15</v>
      </c>
      <c r="O1385" s="59">
        <f>Ugovori_OPULJP3[[#This Row],[Bespovratna sredstva - Ukupno (EU+Nac) HRK
= Ukupna ugovorena vrijednost bespovratnih sredstava]]*Ugovori_OPULJP3[[#This Row],[EU STOPA SUFINANCIRANJA %
EU CO-FINANCING RATE %]]</f>
        <v>420038.125</v>
      </c>
      <c r="P1385" s="60">
        <f>Ugovori_OPULJP3[[#This Row],[Bespovratna sredstva - EU dio - HRK]]/7.5345</f>
        <v>55748.639591213745</v>
      </c>
      <c r="Q1385" s="59">
        <f>Ugovori_OPULJP3[[#This Row],[Bespovratna sredstva - Ukupno (EU+Nac) HRK
= Ukupna ugovorena vrijednost bespovratnih sredstava]]*Ugovori_OPULJP3[[#This Row],[STOPA NACIONALNOG SUFINANCIRANJA %]]</f>
        <v>74124.375</v>
      </c>
      <c r="R1385" s="60">
        <f>Ugovori_OPULJP3[[#This Row],[Bespovratna sredstva - Nacionalni dio - HRK]]/7.5345</f>
        <v>9837.9952219788956</v>
      </c>
      <c r="S1385" s="59">
        <v>494162.5</v>
      </c>
      <c r="T1385" s="60">
        <f>Ugovori_OPULJP3[[#This Row],[Bespovratna sredstva - Ukupno (EU+Nac) HRK
= Ukupna ugovorena vrijednost bespovratnih sredstava]]/7.5345</f>
        <v>65586.63481319265</v>
      </c>
      <c r="U1385" s="59">
        <v>0</v>
      </c>
      <c r="V1385" s="60">
        <f>Ugovori_OPULJP3[[#This Row],[Javni doprinos korisnika - HRK]]/7.5345</f>
        <v>0</v>
      </c>
      <c r="W1385" s="59">
        <v>0</v>
      </c>
      <c r="X1385" s="60">
        <f>Ugovori_OPULJP3[[#This Row],[Privatni doprinos korisnika - HRK]]/7.5345</f>
        <v>0</v>
      </c>
      <c r="Y1385" s="61">
        <v>494162.5</v>
      </c>
      <c r="Z1385" s="62">
        <f>Ugovori_OPULJP3[[#This Row],[UKUPNI PRIHVATLJIVI IZDACI
TOTAL ELIGIBLE EXPENDITURE
= Bespovratna sredstva ukupno + doprinos korisnika
= Ukupni prihvatljivi troškovi
= Ukupna ugovorena vrijednost projekta HRK]]/7.5345</f>
        <v>65586.63481319265</v>
      </c>
      <c r="AA1385" s="66" t="s">
        <v>37</v>
      </c>
      <c r="AB1385" s="66" t="s">
        <v>34</v>
      </c>
      <c r="AC1385" s="65" t="s">
        <v>5235</v>
      </c>
      <c r="AD1385" s="72" t="s">
        <v>746</v>
      </c>
    </row>
    <row r="1386" spans="1:30" ht="38.25" customHeight="1" x14ac:dyDescent="0.2">
      <c r="A1386" s="105" t="s">
        <v>5236</v>
      </c>
      <c r="B1386" s="64" t="s">
        <v>742</v>
      </c>
      <c r="C1386" s="65" t="s">
        <v>743</v>
      </c>
      <c r="D1386" s="96" t="s">
        <v>4944</v>
      </c>
      <c r="E1386" s="66" t="s">
        <v>75</v>
      </c>
      <c r="F1386" s="71" t="s">
        <v>5237</v>
      </c>
      <c r="G1386" s="54" t="s">
        <v>3723</v>
      </c>
      <c r="H1386" s="68">
        <v>44818</v>
      </c>
      <c r="I1386" s="68">
        <v>45060</v>
      </c>
      <c r="J1386" s="57" t="str">
        <f>IF(Ugovori_OPULJP3[[#This Row],[DATUM ZAVRŠETKA OPERACIJE]]&gt;DATE(2024,12,31),"u provedbi","završen")</f>
        <v>završen</v>
      </c>
      <c r="K1386" s="55" t="s">
        <v>185</v>
      </c>
      <c r="L1386" s="55" t="s">
        <v>185</v>
      </c>
      <c r="M1386" s="58">
        <v>0.85</v>
      </c>
      <c r="N1386" s="58">
        <v>0.15</v>
      </c>
      <c r="O1386" s="59">
        <f>Ugovori_OPULJP3[[#This Row],[Bespovratna sredstva - Ukupno (EU+Nac) HRK
= Ukupna ugovorena vrijednost bespovratnih sredstava]]*Ugovori_OPULJP3[[#This Row],[EU STOPA SUFINANCIRANJA %
EU CO-FINANCING RATE %]]</f>
        <v>1042100</v>
      </c>
      <c r="P1386" s="60">
        <f>Ugovori_OPULJP3[[#This Row],[Bespovratna sredstva - EU dio - HRK]]/7.5345</f>
        <v>138310.4386488818</v>
      </c>
      <c r="Q1386" s="59">
        <f>Ugovori_OPULJP3[[#This Row],[Bespovratna sredstva - Ukupno (EU+Nac) HRK
= Ukupna ugovorena vrijednost bespovratnih sredstava]]*Ugovori_OPULJP3[[#This Row],[STOPA NACIONALNOG SUFINANCIRANJA %]]</f>
        <v>183900</v>
      </c>
      <c r="R1386" s="60">
        <f>Ugovori_OPULJP3[[#This Row],[Bespovratna sredstva - Nacionalni dio - HRK]]/7.5345</f>
        <v>24407.724467449731</v>
      </c>
      <c r="S1386" s="59">
        <v>1226000</v>
      </c>
      <c r="T1386" s="60">
        <f>Ugovori_OPULJP3[[#This Row],[Bespovratna sredstva - Ukupno (EU+Nac) HRK
= Ukupna ugovorena vrijednost bespovratnih sredstava]]/7.5345</f>
        <v>162718.16311633153</v>
      </c>
      <c r="U1386" s="59">
        <v>0</v>
      </c>
      <c r="V1386" s="60">
        <f>Ugovori_OPULJP3[[#This Row],[Javni doprinos korisnika - HRK]]/7.5345</f>
        <v>0</v>
      </c>
      <c r="W1386" s="59">
        <v>0</v>
      </c>
      <c r="X1386" s="60">
        <f>Ugovori_OPULJP3[[#This Row],[Privatni doprinos korisnika - HRK]]/7.5345</f>
        <v>0</v>
      </c>
      <c r="Y1386" s="61">
        <v>1226000</v>
      </c>
      <c r="Z1386" s="62">
        <f>Ugovori_OPULJP3[[#This Row],[UKUPNI PRIHVATLJIVI IZDACI
TOTAL ELIGIBLE EXPENDITURE
= Bespovratna sredstva ukupno + doprinos korisnika
= Ukupni prihvatljivi troškovi
= Ukupna ugovorena vrijednost projekta HRK]]/7.5345</f>
        <v>162718.16311633153</v>
      </c>
      <c r="AA1386" s="66" t="s">
        <v>37</v>
      </c>
      <c r="AB1386" s="66" t="s">
        <v>34</v>
      </c>
      <c r="AC1386" s="65" t="s">
        <v>5238</v>
      </c>
      <c r="AD1386" s="72" t="s">
        <v>746</v>
      </c>
    </row>
    <row r="1387" spans="1:30" ht="38.25" customHeight="1" x14ac:dyDescent="0.2">
      <c r="A1387" s="105" t="s">
        <v>5239</v>
      </c>
      <c r="B1387" s="64" t="s">
        <v>742</v>
      </c>
      <c r="C1387" s="65" t="s">
        <v>743</v>
      </c>
      <c r="D1387" s="96" t="s">
        <v>4944</v>
      </c>
      <c r="E1387" s="66" t="s">
        <v>75</v>
      </c>
      <c r="F1387" s="71" t="s">
        <v>5240</v>
      </c>
      <c r="G1387" s="71" t="s">
        <v>1277</v>
      </c>
      <c r="H1387" s="68">
        <v>44818</v>
      </c>
      <c r="I1387" s="68">
        <v>45060</v>
      </c>
      <c r="J1387" s="57" t="str">
        <f>IF(Ugovori_OPULJP3[[#This Row],[DATUM ZAVRŠETKA OPERACIJE]]&gt;DATE(2024,12,31),"u provedbi","završen")</f>
        <v>završen</v>
      </c>
      <c r="K1387" s="55" t="s">
        <v>332</v>
      </c>
      <c r="L1387" s="55" t="s">
        <v>332</v>
      </c>
      <c r="M1387" s="58">
        <v>0.85</v>
      </c>
      <c r="N1387" s="58">
        <v>0.15</v>
      </c>
      <c r="O1387" s="59">
        <f>Ugovori_OPULJP3[[#This Row],[Bespovratna sredstva - Ukupno (EU+Nac) HRK
= Ukupna ugovorena vrijednost bespovratnih sredstava]]*Ugovori_OPULJP3[[#This Row],[EU STOPA SUFINANCIRANJA %
EU CO-FINANCING RATE %]]</f>
        <v>1258467.5</v>
      </c>
      <c r="P1387" s="60">
        <f>Ugovori_OPULJP3[[#This Row],[Bespovratna sredstva - EU dio - HRK]]/7.5345</f>
        <v>167027.34089853341</v>
      </c>
      <c r="Q1387" s="59">
        <f>Ugovori_OPULJP3[[#This Row],[Bespovratna sredstva - Ukupno (EU+Nac) HRK
= Ukupna ugovorena vrijednost bespovratnih sredstava]]*Ugovori_OPULJP3[[#This Row],[STOPA NACIONALNOG SUFINANCIRANJA %]]</f>
        <v>222082.5</v>
      </c>
      <c r="R1387" s="60">
        <f>Ugovori_OPULJP3[[#This Row],[Bespovratna sredstva - Nacionalni dio - HRK]]/7.5345</f>
        <v>29475.413099741188</v>
      </c>
      <c r="S1387" s="59">
        <v>1480550</v>
      </c>
      <c r="T1387" s="60">
        <f>Ugovori_OPULJP3[[#This Row],[Bespovratna sredstva - Ukupno (EU+Nac) HRK
= Ukupna ugovorena vrijednost bespovratnih sredstava]]/7.5345</f>
        <v>196502.75399827459</v>
      </c>
      <c r="U1387" s="59">
        <v>0</v>
      </c>
      <c r="V1387" s="60">
        <f>Ugovori_OPULJP3[[#This Row],[Javni doprinos korisnika - HRK]]/7.5345</f>
        <v>0</v>
      </c>
      <c r="W1387" s="59">
        <v>0</v>
      </c>
      <c r="X1387" s="60">
        <f>Ugovori_OPULJP3[[#This Row],[Privatni doprinos korisnika - HRK]]/7.5345</f>
        <v>0</v>
      </c>
      <c r="Y1387" s="61">
        <v>1480550</v>
      </c>
      <c r="Z1387" s="62">
        <f>Ugovori_OPULJP3[[#This Row],[UKUPNI PRIHVATLJIVI IZDACI
TOTAL ELIGIBLE EXPENDITURE
= Bespovratna sredstva ukupno + doprinos korisnika
= Ukupni prihvatljivi troškovi
= Ukupna ugovorena vrijednost projekta HRK]]/7.5345</f>
        <v>196502.75399827459</v>
      </c>
      <c r="AA1387" s="66" t="s">
        <v>37</v>
      </c>
      <c r="AB1387" s="66" t="s">
        <v>34</v>
      </c>
      <c r="AC1387" s="65" t="s">
        <v>5241</v>
      </c>
      <c r="AD1387" s="72" t="s">
        <v>746</v>
      </c>
    </row>
    <row r="1388" spans="1:30" ht="51" customHeight="1" x14ac:dyDescent="0.2">
      <c r="A1388" s="70" t="s">
        <v>5242</v>
      </c>
      <c r="B1388" s="64" t="s">
        <v>742</v>
      </c>
      <c r="C1388" s="65" t="s">
        <v>743</v>
      </c>
      <c r="D1388" s="96" t="s">
        <v>4944</v>
      </c>
      <c r="E1388" s="66" t="s">
        <v>75</v>
      </c>
      <c r="F1388" s="71" t="s">
        <v>5243</v>
      </c>
      <c r="G1388" s="71" t="s">
        <v>5244</v>
      </c>
      <c r="H1388" s="68">
        <v>44922</v>
      </c>
      <c r="I1388" s="68">
        <v>45165</v>
      </c>
      <c r="J1388" s="57" t="str">
        <f>IF(Ugovori_OPULJP3[[#This Row],[DATUM ZAVRŠETKA OPERACIJE]]&gt;DATE(2024,12,31),"u provedbi","završen")</f>
        <v>završen</v>
      </c>
      <c r="K1388" s="55" t="s">
        <v>185</v>
      </c>
      <c r="L1388" s="55" t="s">
        <v>185</v>
      </c>
      <c r="M1388" s="58">
        <v>0.85</v>
      </c>
      <c r="N1388" s="58">
        <v>0.15</v>
      </c>
      <c r="O1388" s="59">
        <f>Ugovori_OPULJP3[[#This Row],[Bespovratna sredstva - Ukupno (EU+Nac) HRK
= Ukupna ugovorena vrijednost bespovratnih sredstava]]*Ugovori_OPULJP3[[#This Row],[EU STOPA SUFINANCIRANJA %
EU CO-FINANCING RATE %]]</f>
        <v>1050005</v>
      </c>
      <c r="P1388" s="60">
        <f>Ugovori_OPULJP3[[#This Row],[Bespovratna sredstva - EU dio - HRK]]/7.5345</f>
        <v>139359.61244939943</v>
      </c>
      <c r="Q1388" s="59">
        <f>Ugovori_OPULJP3[[#This Row],[Bespovratna sredstva - Ukupno (EU+Nac) HRK
= Ukupna ugovorena vrijednost bespovratnih sredstava]]*Ugovori_OPULJP3[[#This Row],[STOPA NACIONALNOG SUFINANCIRANJA %]]</f>
        <v>185295</v>
      </c>
      <c r="R1388" s="60">
        <f>Ugovori_OPULJP3[[#This Row],[Bespovratna sredstva - Nacionalni dio - HRK]]/7.5345</f>
        <v>24592.872785188134</v>
      </c>
      <c r="S1388" s="59">
        <v>1235300</v>
      </c>
      <c r="T1388" s="60">
        <f>Ugovori_OPULJP3[[#This Row],[Bespovratna sredstva - Ukupno (EU+Nac) HRK
= Ukupna ugovorena vrijednost bespovratnih sredstava]]/7.5345</f>
        <v>163952.48523458754</v>
      </c>
      <c r="U1388" s="59">
        <v>0</v>
      </c>
      <c r="V1388" s="60">
        <f>Ugovori_OPULJP3[[#This Row],[Javni doprinos korisnika - HRK]]/7.5345</f>
        <v>0</v>
      </c>
      <c r="W1388" s="59">
        <v>0</v>
      </c>
      <c r="X1388" s="60">
        <f>Ugovori_OPULJP3[[#This Row],[Privatni doprinos korisnika - HRK]]/7.5345</f>
        <v>0</v>
      </c>
      <c r="Y1388" s="61">
        <v>1235300</v>
      </c>
      <c r="Z1388" s="62">
        <f>Ugovori_OPULJP3[[#This Row],[UKUPNI PRIHVATLJIVI IZDACI
TOTAL ELIGIBLE EXPENDITURE
= Bespovratna sredstva ukupno + doprinos korisnika
= Ukupni prihvatljivi troškovi
= Ukupna ugovorena vrijednost projekta HRK]]/7.5345</f>
        <v>163952.48523458754</v>
      </c>
      <c r="AA1388" s="66" t="s">
        <v>37</v>
      </c>
      <c r="AB1388" s="66" t="s">
        <v>34</v>
      </c>
      <c r="AC1388" s="65" t="s">
        <v>5245</v>
      </c>
      <c r="AD1388" s="72" t="s">
        <v>746</v>
      </c>
    </row>
    <row r="1389" spans="1:30" ht="38.25" customHeight="1" x14ac:dyDescent="0.2">
      <c r="A1389" s="70" t="s">
        <v>5246</v>
      </c>
      <c r="B1389" s="64" t="s">
        <v>742</v>
      </c>
      <c r="C1389" s="65" t="s">
        <v>743</v>
      </c>
      <c r="D1389" s="96" t="s">
        <v>4944</v>
      </c>
      <c r="E1389" s="66" t="s">
        <v>75</v>
      </c>
      <c r="F1389" s="71" t="s">
        <v>5247</v>
      </c>
      <c r="G1389" s="71" t="s">
        <v>1875</v>
      </c>
      <c r="H1389" s="68">
        <v>44922</v>
      </c>
      <c r="I1389" s="68">
        <v>45165</v>
      </c>
      <c r="J1389" s="57" t="str">
        <f>IF(Ugovori_OPULJP3[[#This Row],[DATUM ZAVRŠETKA OPERACIJE]]&gt;DATE(2024,12,31),"u provedbi","završen")</f>
        <v>završen</v>
      </c>
      <c r="K1389" s="76" t="s">
        <v>337</v>
      </c>
      <c r="L1389" s="76" t="s">
        <v>337</v>
      </c>
      <c r="M1389" s="58">
        <v>0.85</v>
      </c>
      <c r="N1389" s="58">
        <v>0.15</v>
      </c>
      <c r="O1389" s="59">
        <f>Ugovori_OPULJP3[[#This Row],[Bespovratna sredstva - Ukupno (EU+Nac) HRK
= Ukupna ugovorena vrijednost bespovratnih sredstava]]*Ugovori_OPULJP3[[#This Row],[EU STOPA SUFINANCIRANJA %
EU CO-FINANCING RATE %]]</f>
        <v>838100</v>
      </c>
      <c r="P1389" s="60">
        <f>Ugovori_OPULJP3[[#This Row],[Bespovratna sredstva - EU dio - HRK]]/7.5345</f>
        <v>111234.98573229808</v>
      </c>
      <c r="Q1389" s="59">
        <f>Ugovori_OPULJP3[[#This Row],[Bespovratna sredstva - Ukupno (EU+Nac) HRK
= Ukupna ugovorena vrijednost bespovratnih sredstava]]*Ugovori_OPULJP3[[#This Row],[STOPA NACIONALNOG SUFINANCIRANJA %]]</f>
        <v>147900</v>
      </c>
      <c r="R1389" s="60">
        <f>Ugovori_OPULJP3[[#This Row],[Bespovratna sredstva - Nacionalni dio - HRK]]/7.5345</f>
        <v>19629.703364523193</v>
      </c>
      <c r="S1389" s="59">
        <v>986000</v>
      </c>
      <c r="T1389" s="60">
        <f>Ugovori_OPULJP3[[#This Row],[Bespovratna sredstva - Ukupno (EU+Nac) HRK
= Ukupna ugovorena vrijednost bespovratnih sredstava]]/7.5345</f>
        <v>130864.68909682128</v>
      </c>
      <c r="U1389" s="59">
        <v>0</v>
      </c>
      <c r="V1389" s="60">
        <f>Ugovori_OPULJP3[[#This Row],[Javni doprinos korisnika - HRK]]/7.5345</f>
        <v>0</v>
      </c>
      <c r="W1389" s="59">
        <v>0</v>
      </c>
      <c r="X1389" s="60">
        <f>Ugovori_OPULJP3[[#This Row],[Privatni doprinos korisnika - HRK]]/7.5345</f>
        <v>0</v>
      </c>
      <c r="Y1389" s="61">
        <v>986000</v>
      </c>
      <c r="Z1389" s="62">
        <f>Ugovori_OPULJP3[[#This Row],[UKUPNI PRIHVATLJIVI IZDACI
TOTAL ELIGIBLE EXPENDITURE
= Bespovratna sredstva ukupno + doprinos korisnika
= Ukupni prihvatljivi troškovi
= Ukupna ugovorena vrijednost projekta HRK]]/7.5345</f>
        <v>130864.68909682128</v>
      </c>
      <c r="AA1389" s="66" t="s">
        <v>37</v>
      </c>
      <c r="AB1389" s="66" t="s">
        <v>34</v>
      </c>
      <c r="AC1389" s="65" t="s">
        <v>5248</v>
      </c>
      <c r="AD1389" s="72" t="s">
        <v>746</v>
      </c>
    </row>
    <row r="1390" spans="1:30" ht="51" customHeight="1" x14ac:dyDescent="0.2">
      <c r="A1390" s="105" t="s">
        <v>5249</v>
      </c>
      <c r="B1390" s="64" t="s">
        <v>742</v>
      </c>
      <c r="C1390" s="65" t="s">
        <v>743</v>
      </c>
      <c r="D1390" s="96" t="s">
        <v>4944</v>
      </c>
      <c r="E1390" s="66" t="s">
        <v>75</v>
      </c>
      <c r="F1390" s="71" t="s">
        <v>5250</v>
      </c>
      <c r="G1390" s="71" t="s">
        <v>1694</v>
      </c>
      <c r="H1390" s="68">
        <v>44770</v>
      </c>
      <c r="I1390" s="68">
        <v>45013</v>
      </c>
      <c r="J1390" s="57" t="str">
        <f>IF(Ugovori_OPULJP3[[#This Row],[DATUM ZAVRŠETKA OPERACIJE]]&gt;DATE(2024,12,31),"u provedbi","završen")</f>
        <v>završen</v>
      </c>
      <c r="K1390" s="55" t="s">
        <v>337</v>
      </c>
      <c r="L1390" s="55" t="s">
        <v>337</v>
      </c>
      <c r="M1390" s="58">
        <v>0.85</v>
      </c>
      <c r="N1390" s="58">
        <v>0.15</v>
      </c>
      <c r="O1390" s="59">
        <f>Ugovori_OPULJP3[[#This Row],[Bespovratna sredstva - Ukupno (EU+Nac) HRK
= Ukupna ugovorena vrijednost bespovratnih sredstava]]*Ugovori_OPULJP3[[#This Row],[EU STOPA SUFINANCIRANJA %
EU CO-FINANCING RATE %]]</f>
        <v>1275000</v>
      </c>
      <c r="P1390" s="60">
        <f>Ugovori_OPULJP3[[#This Row],[Bespovratna sredstva - EU dio - HRK]]/7.5345</f>
        <v>169221.5807286482</v>
      </c>
      <c r="Q1390" s="59">
        <f>Ugovori_OPULJP3[[#This Row],[Bespovratna sredstva - Ukupno (EU+Nac) HRK
= Ukupna ugovorena vrijednost bespovratnih sredstava]]*Ugovori_OPULJP3[[#This Row],[STOPA NACIONALNOG SUFINANCIRANJA %]]</f>
        <v>225000</v>
      </c>
      <c r="R1390" s="60">
        <f>Ugovori_OPULJP3[[#This Row],[Bespovratna sredstva - Nacionalni dio - HRK]]/7.5345</f>
        <v>29862.631893290862</v>
      </c>
      <c r="S1390" s="59">
        <v>1500000</v>
      </c>
      <c r="T1390" s="60">
        <f>Ugovori_OPULJP3[[#This Row],[Bespovratna sredstva - Ukupno (EU+Nac) HRK
= Ukupna ugovorena vrijednost bespovratnih sredstava]]/7.5345</f>
        <v>199084.21262193908</v>
      </c>
      <c r="U1390" s="59">
        <v>0</v>
      </c>
      <c r="V1390" s="60">
        <f>Ugovori_OPULJP3[[#This Row],[Javni doprinos korisnika - HRK]]/7.5345</f>
        <v>0</v>
      </c>
      <c r="W1390" s="59">
        <v>0</v>
      </c>
      <c r="X1390" s="60">
        <f>Ugovori_OPULJP3[[#This Row],[Privatni doprinos korisnika - HRK]]/7.5345</f>
        <v>0</v>
      </c>
      <c r="Y1390" s="61">
        <v>1500000</v>
      </c>
      <c r="Z1390" s="62">
        <f>Ugovori_OPULJP3[[#This Row],[UKUPNI PRIHVATLJIVI IZDACI
TOTAL ELIGIBLE EXPENDITURE
= Bespovratna sredstva ukupno + doprinos korisnika
= Ukupni prihvatljivi troškovi
= Ukupna ugovorena vrijednost projekta HRK]]/7.5345</f>
        <v>199084.21262193908</v>
      </c>
      <c r="AA1390" s="66" t="s">
        <v>37</v>
      </c>
      <c r="AB1390" s="66" t="s">
        <v>34</v>
      </c>
      <c r="AC1390" s="65" t="s">
        <v>5251</v>
      </c>
      <c r="AD1390" s="72" t="s">
        <v>746</v>
      </c>
    </row>
    <row r="1391" spans="1:30" ht="51" customHeight="1" x14ac:dyDescent="0.2">
      <c r="A1391" s="105" t="s">
        <v>5252</v>
      </c>
      <c r="B1391" s="64" t="s">
        <v>742</v>
      </c>
      <c r="C1391" s="65" t="s">
        <v>743</v>
      </c>
      <c r="D1391" s="96" t="s">
        <v>4944</v>
      </c>
      <c r="E1391" s="66" t="s">
        <v>75</v>
      </c>
      <c r="F1391" s="71" t="s">
        <v>5253</v>
      </c>
      <c r="G1391" s="71" t="s">
        <v>1678</v>
      </c>
      <c r="H1391" s="68">
        <v>44770</v>
      </c>
      <c r="I1391" s="68">
        <v>45013</v>
      </c>
      <c r="J1391" s="57" t="str">
        <f>IF(Ugovori_OPULJP3[[#This Row],[DATUM ZAVRŠETKA OPERACIJE]]&gt;DATE(2024,12,31),"u provedbi","završen")</f>
        <v>završen</v>
      </c>
      <c r="K1391" s="76" t="s">
        <v>185</v>
      </c>
      <c r="L1391" s="76" t="s">
        <v>185</v>
      </c>
      <c r="M1391" s="58">
        <v>0.85</v>
      </c>
      <c r="N1391" s="58">
        <v>0.15</v>
      </c>
      <c r="O1391" s="59">
        <f>Ugovori_OPULJP3[[#This Row],[Bespovratna sredstva - Ukupno (EU+Nac) HRK
= Ukupna ugovorena vrijednost bespovratnih sredstava]]*Ugovori_OPULJP3[[#This Row],[EU STOPA SUFINANCIRANJA %
EU CO-FINANCING RATE %]]</f>
        <v>420240</v>
      </c>
      <c r="P1391" s="60">
        <f>Ugovori_OPULJP3[[#This Row],[Bespovratna sredstva - EU dio - HRK]]/7.5345</f>
        <v>55775.43300816245</v>
      </c>
      <c r="Q1391" s="59">
        <f>Ugovori_OPULJP3[[#This Row],[Bespovratna sredstva - Ukupno (EU+Nac) HRK
= Ukupna ugovorena vrijednost bespovratnih sredstava]]*Ugovori_OPULJP3[[#This Row],[STOPA NACIONALNOG SUFINANCIRANJA %]]</f>
        <v>74160</v>
      </c>
      <c r="R1391" s="60">
        <f>Ugovori_OPULJP3[[#This Row],[Bespovratna sredstva - Nacionalni dio - HRK]]/7.5345</f>
        <v>9842.7234720286669</v>
      </c>
      <c r="S1391" s="59">
        <v>494400</v>
      </c>
      <c r="T1391" s="60">
        <f>Ugovori_OPULJP3[[#This Row],[Bespovratna sredstva - Ukupno (EU+Nac) HRK
= Ukupna ugovorena vrijednost bespovratnih sredstava]]/7.5345</f>
        <v>65618.156480191115</v>
      </c>
      <c r="U1391" s="59">
        <v>0</v>
      </c>
      <c r="V1391" s="60">
        <f>Ugovori_OPULJP3[[#This Row],[Javni doprinos korisnika - HRK]]/7.5345</f>
        <v>0</v>
      </c>
      <c r="W1391" s="59">
        <v>0</v>
      </c>
      <c r="X1391" s="60">
        <f>Ugovori_OPULJP3[[#This Row],[Privatni doprinos korisnika - HRK]]/7.5345</f>
        <v>0</v>
      </c>
      <c r="Y1391" s="61">
        <v>494400</v>
      </c>
      <c r="Z1391" s="62">
        <f>Ugovori_OPULJP3[[#This Row],[UKUPNI PRIHVATLJIVI IZDACI
TOTAL ELIGIBLE EXPENDITURE
= Bespovratna sredstva ukupno + doprinos korisnika
= Ukupni prihvatljivi troškovi
= Ukupna ugovorena vrijednost projekta HRK]]/7.5345</f>
        <v>65618.156480191115</v>
      </c>
      <c r="AA1391" s="66" t="s">
        <v>37</v>
      </c>
      <c r="AB1391" s="66" t="s">
        <v>34</v>
      </c>
      <c r="AC1391" s="65" t="s">
        <v>5254</v>
      </c>
      <c r="AD1391" s="72" t="s">
        <v>746</v>
      </c>
    </row>
    <row r="1392" spans="1:30" ht="38.25" customHeight="1" x14ac:dyDescent="0.2">
      <c r="A1392" s="105" t="s">
        <v>5255</v>
      </c>
      <c r="B1392" s="64" t="s">
        <v>742</v>
      </c>
      <c r="C1392" s="65" t="s">
        <v>743</v>
      </c>
      <c r="D1392" s="96" t="s">
        <v>4944</v>
      </c>
      <c r="E1392" s="66" t="s">
        <v>75</v>
      </c>
      <c r="F1392" s="71" t="s">
        <v>5256</v>
      </c>
      <c r="G1392" s="71" t="s">
        <v>4559</v>
      </c>
      <c r="H1392" s="68">
        <v>44859</v>
      </c>
      <c r="I1392" s="68">
        <v>45102</v>
      </c>
      <c r="J1392" s="57" t="str">
        <f>IF(Ugovori_OPULJP3[[#This Row],[DATUM ZAVRŠETKA OPERACIJE]]&gt;DATE(2024,12,31),"u provedbi","završen")</f>
        <v>završen</v>
      </c>
      <c r="K1392" s="76" t="s">
        <v>248</v>
      </c>
      <c r="L1392" s="76" t="s">
        <v>248</v>
      </c>
      <c r="M1392" s="58">
        <v>0.85</v>
      </c>
      <c r="N1392" s="58">
        <v>0.15</v>
      </c>
      <c r="O1392" s="59">
        <f>Ugovori_OPULJP3[[#This Row],[Bespovratna sredstva - Ukupno (EU+Nac) HRK
= Ukupna ugovorena vrijednost bespovratnih sredstava]]*Ugovori_OPULJP3[[#This Row],[EU STOPA SUFINANCIRANJA %
EU CO-FINANCING RATE %]]</f>
        <v>419602.5</v>
      </c>
      <c r="P1392" s="60">
        <f>Ugovori_OPULJP3[[#This Row],[Bespovratna sredstva - EU dio - HRK]]/7.5345</f>
        <v>55690.822217798122</v>
      </c>
      <c r="Q1392" s="59">
        <f>Ugovori_OPULJP3[[#This Row],[Bespovratna sredstva - Ukupno (EU+Nac) HRK
= Ukupna ugovorena vrijednost bespovratnih sredstava]]*Ugovori_OPULJP3[[#This Row],[STOPA NACIONALNOG SUFINANCIRANJA %]]</f>
        <v>74047.5</v>
      </c>
      <c r="R1392" s="60">
        <f>Ugovori_OPULJP3[[#This Row],[Bespovratna sredstva - Nacionalni dio - HRK]]/7.5345</f>
        <v>9827.7921560820214</v>
      </c>
      <c r="S1392" s="59">
        <v>493650</v>
      </c>
      <c r="T1392" s="60">
        <f>Ugovori_OPULJP3[[#This Row],[Bespovratna sredstva - Ukupno (EU+Nac) HRK
= Ukupna ugovorena vrijednost bespovratnih sredstava]]/7.5345</f>
        <v>65518.614373880147</v>
      </c>
      <c r="U1392" s="59">
        <v>0</v>
      </c>
      <c r="V1392" s="60">
        <f>Ugovori_OPULJP3[[#This Row],[Javni doprinos korisnika - HRK]]/7.5345</f>
        <v>0</v>
      </c>
      <c r="W1392" s="59">
        <v>0</v>
      </c>
      <c r="X1392" s="60">
        <f>Ugovori_OPULJP3[[#This Row],[Privatni doprinos korisnika - HRK]]/7.5345</f>
        <v>0</v>
      </c>
      <c r="Y1392" s="61">
        <v>493650</v>
      </c>
      <c r="Z1392" s="62">
        <f>Ugovori_OPULJP3[[#This Row],[UKUPNI PRIHVATLJIVI IZDACI
TOTAL ELIGIBLE EXPENDITURE
= Bespovratna sredstva ukupno + doprinos korisnika
= Ukupni prihvatljivi troškovi
= Ukupna ugovorena vrijednost projekta HRK]]/7.5345</f>
        <v>65518.614373880147</v>
      </c>
      <c r="AA1392" s="66" t="s">
        <v>37</v>
      </c>
      <c r="AB1392" s="66" t="s">
        <v>34</v>
      </c>
      <c r="AC1392" s="65" t="s">
        <v>5257</v>
      </c>
      <c r="AD1392" s="72" t="s">
        <v>746</v>
      </c>
    </row>
    <row r="1393" spans="1:30" ht="38.25" customHeight="1" x14ac:dyDescent="0.2">
      <c r="A1393" s="105" t="s">
        <v>5258</v>
      </c>
      <c r="B1393" s="64" t="s">
        <v>742</v>
      </c>
      <c r="C1393" s="65" t="s">
        <v>743</v>
      </c>
      <c r="D1393" s="96" t="s">
        <v>4944</v>
      </c>
      <c r="E1393" s="66" t="s">
        <v>75</v>
      </c>
      <c r="F1393" s="71" t="s">
        <v>5259</v>
      </c>
      <c r="G1393" s="71" t="s">
        <v>3670</v>
      </c>
      <c r="H1393" s="68">
        <v>44818</v>
      </c>
      <c r="I1393" s="68">
        <v>45060</v>
      </c>
      <c r="J1393" s="57" t="str">
        <f>IF(Ugovori_OPULJP3[[#This Row],[DATUM ZAVRŠETKA OPERACIJE]]&gt;DATE(2024,12,31),"u provedbi","završen")</f>
        <v>završen</v>
      </c>
      <c r="K1393" s="55" t="s">
        <v>78</v>
      </c>
      <c r="L1393" s="55" t="s">
        <v>78</v>
      </c>
      <c r="M1393" s="58">
        <v>0.85</v>
      </c>
      <c r="N1393" s="58">
        <v>0.15</v>
      </c>
      <c r="O1393" s="59">
        <f>Ugovori_OPULJP3[[#This Row],[Bespovratna sredstva - Ukupno (EU+Nac) HRK
= Ukupna ugovorena vrijednost bespovratnih sredstava]]*Ugovori_OPULJP3[[#This Row],[EU STOPA SUFINANCIRANJA %
EU CO-FINANCING RATE %]]</f>
        <v>420200.05</v>
      </c>
      <c r="P1393" s="60">
        <f>Ugovori_OPULJP3[[#This Row],[Bespovratna sredstva - EU dio - HRK]]/7.5345</f>
        <v>55770.130731966281</v>
      </c>
      <c r="Q1393" s="59">
        <f>Ugovori_OPULJP3[[#This Row],[Bespovratna sredstva - Ukupno (EU+Nac) HRK
= Ukupna ugovorena vrijednost bespovratnih sredstava]]*Ugovori_OPULJP3[[#This Row],[STOPA NACIONALNOG SUFINANCIRANJA %]]</f>
        <v>74152.95</v>
      </c>
      <c r="R1393" s="60">
        <f>Ugovori_OPULJP3[[#This Row],[Bespovratna sredstva - Nacionalni dio - HRK]]/7.5345</f>
        <v>9841.7877762293447</v>
      </c>
      <c r="S1393" s="59">
        <v>494353</v>
      </c>
      <c r="T1393" s="60">
        <f>Ugovori_OPULJP3[[#This Row],[Bespovratna sredstva - Ukupno (EU+Nac) HRK
= Ukupna ugovorena vrijednost bespovratnih sredstava]]/7.5345</f>
        <v>65611.918508195624</v>
      </c>
      <c r="U1393" s="59">
        <v>0</v>
      </c>
      <c r="V1393" s="60">
        <f>Ugovori_OPULJP3[[#This Row],[Javni doprinos korisnika - HRK]]/7.5345</f>
        <v>0</v>
      </c>
      <c r="W1393" s="59">
        <v>0</v>
      </c>
      <c r="X1393" s="60">
        <f>Ugovori_OPULJP3[[#This Row],[Privatni doprinos korisnika - HRK]]/7.5345</f>
        <v>0</v>
      </c>
      <c r="Y1393" s="61">
        <v>494353</v>
      </c>
      <c r="Z1393" s="62">
        <f>Ugovori_OPULJP3[[#This Row],[UKUPNI PRIHVATLJIVI IZDACI
TOTAL ELIGIBLE EXPENDITURE
= Bespovratna sredstva ukupno + doprinos korisnika
= Ukupni prihvatljivi troškovi
= Ukupna ugovorena vrijednost projekta HRK]]/7.5345</f>
        <v>65611.918508195624</v>
      </c>
      <c r="AA1393" s="66" t="s">
        <v>37</v>
      </c>
      <c r="AB1393" s="66" t="s">
        <v>34</v>
      </c>
      <c r="AC1393" s="65" t="s">
        <v>5260</v>
      </c>
      <c r="AD1393" s="72" t="s">
        <v>746</v>
      </c>
    </row>
    <row r="1394" spans="1:30" ht="38.25" customHeight="1" x14ac:dyDescent="0.2">
      <c r="A1394" s="105" t="s">
        <v>5261</v>
      </c>
      <c r="B1394" s="64" t="s">
        <v>742</v>
      </c>
      <c r="C1394" s="65" t="s">
        <v>743</v>
      </c>
      <c r="D1394" s="96" t="s">
        <v>4944</v>
      </c>
      <c r="E1394" s="66" t="s">
        <v>75</v>
      </c>
      <c r="F1394" s="71" t="s">
        <v>3997</v>
      </c>
      <c r="G1394" s="71" t="s">
        <v>1973</v>
      </c>
      <c r="H1394" s="68">
        <v>44859</v>
      </c>
      <c r="I1394" s="68">
        <v>45102</v>
      </c>
      <c r="J1394" s="57" t="str">
        <f>IF(Ugovori_OPULJP3[[#This Row],[DATUM ZAVRŠETKA OPERACIJE]]&gt;DATE(2024,12,31),"u provedbi","završen")</f>
        <v>završen</v>
      </c>
      <c r="K1394" s="55" t="s">
        <v>78</v>
      </c>
      <c r="L1394" s="55" t="s">
        <v>78</v>
      </c>
      <c r="M1394" s="58">
        <v>0.85</v>
      </c>
      <c r="N1394" s="58">
        <v>0.15</v>
      </c>
      <c r="O1394" s="59">
        <f>Ugovori_OPULJP3[[#This Row],[Bespovratna sredstva - Ukupno (EU+Nac) HRK
= Ukupna ugovorena vrijednost bespovratnih sredstava]]*Ugovori_OPULJP3[[#This Row],[EU STOPA SUFINANCIRANJA %
EU CO-FINANCING RATE %]]</f>
        <v>627937.5</v>
      </c>
      <c r="P1394" s="60">
        <f>Ugovori_OPULJP3[[#This Row],[Bespovratna sredstva - EU dio - HRK]]/7.5345</f>
        <v>83341.628508859241</v>
      </c>
      <c r="Q1394" s="59">
        <f>Ugovori_OPULJP3[[#This Row],[Bespovratna sredstva - Ukupno (EU+Nac) HRK
= Ukupna ugovorena vrijednost bespovratnih sredstava]]*Ugovori_OPULJP3[[#This Row],[STOPA NACIONALNOG SUFINANCIRANJA %]]</f>
        <v>110812.5</v>
      </c>
      <c r="R1394" s="60">
        <f>Ugovori_OPULJP3[[#This Row],[Bespovratna sredstva - Nacionalni dio - HRK]]/7.5345</f>
        <v>14707.346207445749</v>
      </c>
      <c r="S1394" s="59">
        <v>738750</v>
      </c>
      <c r="T1394" s="60">
        <f>Ugovori_OPULJP3[[#This Row],[Bespovratna sredstva - Ukupno (EU+Nac) HRK
= Ukupna ugovorena vrijednost bespovratnih sredstava]]/7.5345</f>
        <v>98048.974716304991</v>
      </c>
      <c r="U1394" s="59">
        <v>0</v>
      </c>
      <c r="V1394" s="60">
        <f>Ugovori_OPULJP3[[#This Row],[Javni doprinos korisnika - HRK]]/7.5345</f>
        <v>0</v>
      </c>
      <c r="W1394" s="59">
        <v>0</v>
      </c>
      <c r="X1394" s="60">
        <f>Ugovori_OPULJP3[[#This Row],[Privatni doprinos korisnika - HRK]]/7.5345</f>
        <v>0</v>
      </c>
      <c r="Y1394" s="61">
        <v>738750</v>
      </c>
      <c r="Z1394" s="62">
        <f>Ugovori_OPULJP3[[#This Row],[UKUPNI PRIHVATLJIVI IZDACI
TOTAL ELIGIBLE EXPENDITURE
= Bespovratna sredstva ukupno + doprinos korisnika
= Ukupni prihvatljivi troškovi
= Ukupna ugovorena vrijednost projekta HRK]]/7.5345</f>
        <v>98048.974716304991</v>
      </c>
      <c r="AA1394" s="66" t="s">
        <v>37</v>
      </c>
      <c r="AB1394" s="66" t="s">
        <v>34</v>
      </c>
      <c r="AC1394" s="65" t="s">
        <v>5262</v>
      </c>
      <c r="AD1394" s="72" t="s">
        <v>746</v>
      </c>
    </row>
    <row r="1395" spans="1:30" ht="51" customHeight="1" x14ac:dyDescent="0.2">
      <c r="A1395" s="105" t="s">
        <v>5263</v>
      </c>
      <c r="B1395" s="64" t="s">
        <v>742</v>
      </c>
      <c r="C1395" s="65" t="s">
        <v>743</v>
      </c>
      <c r="D1395" s="96" t="s">
        <v>4944</v>
      </c>
      <c r="E1395" s="66" t="s">
        <v>75</v>
      </c>
      <c r="F1395" s="71" t="s">
        <v>5264</v>
      </c>
      <c r="G1395" s="71" t="s">
        <v>1922</v>
      </c>
      <c r="H1395" s="68">
        <v>44853</v>
      </c>
      <c r="I1395" s="68">
        <v>45096</v>
      </c>
      <c r="J1395" s="57" t="str">
        <f>IF(Ugovori_OPULJP3[[#This Row],[DATUM ZAVRŠETKA OPERACIJE]]&gt;DATE(2024,12,31),"u provedbi","završen")</f>
        <v>završen</v>
      </c>
      <c r="K1395" s="67" t="s">
        <v>248</v>
      </c>
      <c r="L1395" s="67" t="s">
        <v>248</v>
      </c>
      <c r="M1395" s="58">
        <v>0.85</v>
      </c>
      <c r="N1395" s="58">
        <v>0.15</v>
      </c>
      <c r="O1395" s="59">
        <f>Ugovori_OPULJP3[[#This Row],[Bespovratna sredstva - Ukupno (EU+Nac) HRK
= Ukupna ugovorena vrijednost bespovratnih sredstava]]*Ugovori_OPULJP3[[#This Row],[EU STOPA SUFINANCIRANJA %
EU CO-FINANCING RATE %]]</f>
        <v>841160</v>
      </c>
      <c r="P1395" s="60">
        <f>Ugovori_OPULJP3[[#This Row],[Bespovratna sredstva - EU dio - HRK]]/7.5345</f>
        <v>111641.11752604684</v>
      </c>
      <c r="Q1395" s="59">
        <f>Ugovori_OPULJP3[[#This Row],[Bespovratna sredstva - Ukupno (EU+Nac) HRK
= Ukupna ugovorena vrijednost bespovratnih sredstava]]*Ugovori_OPULJP3[[#This Row],[STOPA NACIONALNOG SUFINANCIRANJA %]]</f>
        <v>148440</v>
      </c>
      <c r="R1395" s="60">
        <f>Ugovori_OPULJP3[[#This Row],[Bespovratna sredstva - Nacionalni dio - HRK]]/7.5345</f>
        <v>19701.373681067089</v>
      </c>
      <c r="S1395" s="59">
        <v>989600</v>
      </c>
      <c r="T1395" s="60">
        <f>Ugovori_OPULJP3[[#This Row],[Bespovratna sredstva - Ukupno (EU+Nac) HRK
= Ukupna ugovorena vrijednost bespovratnih sredstava]]/7.5345</f>
        <v>131342.49120711393</v>
      </c>
      <c r="U1395" s="59">
        <v>0</v>
      </c>
      <c r="V1395" s="60">
        <f>Ugovori_OPULJP3[[#This Row],[Javni doprinos korisnika - HRK]]/7.5345</f>
        <v>0</v>
      </c>
      <c r="W1395" s="59">
        <v>0</v>
      </c>
      <c r="X1395" s="60">
        <f>Ugovori_OPULJP3[[#This Row],[Privatni doprinos korisnika - HRK]]/7.5345</f>
        <v>0</v>
      </c>
      <c r="Y1395" s="61">
        <v>989600</v>
      </c>
      <c r="Z1395" s="62">
        <f>Ugovori_OPULJP3[[#This Row],[UKUPNI PRIHVATLJIVI IZDACI
TOTAL ELIGIBLE EXPENDITURE
= Bespovratna sredstva ukupno + doprinos korisnika
= Ukupni prihvatljivi troškovi
= Ukupna ugovorena vrijednost projekta HRK]]/7.5345</f>
        <v>131342.49120711393</v>
      </c>
      <c r="AA1395" s="66" t="s">
        <v>37</v>
      </c>
      <c r="AB1395" s="66" t="s">
        <v>34</v>
      </c>
      <c r="AC1395" s="65" t="s">
        <v>5265</v>
      </c>
      <c r="AD1395" s="72" t="s">
        <v>746</v>
      </c>
    </row>
    <row r="1396" spans="1:30" ht="63.75" customHeight="1" x14ac:dyDescent="0.2">
      <c r="A1396" s="105" t="s">
        <v>5266</v>
      </c>
      <c r="B1396" s="64" t="s">
        <v>742</v>
      </c>
      <c r="C1396" s="65" t="s">
        <v>743</v>
      </c>
      <c r="D1396" s="96" t="s">
        <v>4944</v>
      </c>
      <c r="E1396" s="66" t="s">
        <v>75</v>
      </c>
      <c r="F1396" s="71" t="s">
        <v>5267</v>
      </c>
      <c r="G1396" s="54" t="s">
        <v>1383</v>
      </c>
      <c r="H1396" s="68">
        <v>44855</v>
      </c>
      <c r="I1396" s="68">
        <v>45098</v>
      </c>
      <c r="J1396" s="57" t="str">
        <f>IF(Ugovori_OPULJP3[[#This Row],[DATUM ZAVRŠETKA OPERACIJE]]&gt;DATE(2024,12,31),"u provedbi","završen")</f>
        <v>završen</v>
      </c>
      <c r="K1396" s="55" t="s">
        <v>98</v>
      </c>
      <c r="L1396" s="55" t="s">
        <v>98</v>
      </c>
      <c r="M1396" s="58">
        <v>0.85</v>
      </c>
      <c r="N1396" s="58">
        <v>0.15</v>
      </c>
      <c r="O1396" s="59">
        <f>Ugovori_OPULJP3[[#This Row],[Bespovratna sredstva - Ukupno (EU+Nac) HRK
= Ukupna ugovorena vrijednost bespovratnih sredstava]]*Ugovori_OPULJP3[[#This Row],[EU STOPA SUFINANCIRANJA %
EU CO-FINANCING RATE %]]</f>
        <v>1257575</v>
      </c>
      <c r="P1396" s="60">
        <f>Ugovori_OPULJP3[[#This Row],[Bespovratna sredstva - EU dio - HRK]]/7.5345</f>
        <v>166908.88579202336</v>
      </c>
      <c r="Q1396" s="59">
        <f>Ugovori_OPULJP3[[#This Row],[Bespovratna sredstva - Ukupno (EU+Nac) HRK
= Ukupna ugovorena vrijednost bespovratnih sredstava]]*Ugovori_OPULJP3[[#This Row],[STOPA NACIONALNOG SUFINANCIRANJA %]]</f>
        <v>221925</v>
      </c>
      <c r="R1396" s="60">
        <f>Ugovori_OPULJP3[[#This Row],[Bespovratna sredstva - Nacionalni dio - HRK]]/7.5345</f>
        <v>29454.509257415884</v>
      </c>
      <c r="S1396" s="59">
        <v>1479500</v>
      </c>
      <c r="T1396" s="60">
        <f>Ugovori_OPULJP3[[#This Row],[Bespovratna sredstva - Ukupno (EU+Nac) HRK
= Ukupna ugovorena vrijednost bespovratnih sredstava]]/7.5345</f>
        <v>196363.39504943925</v>
      </c>
      <c r="U1396" s="59">
        <v>0</v>
      </c>
      <c r="V1396" s="60">
        <f>Ugovori_OPULJP3[[#This Row],[Javni doprinos korisnika - HRK]]/7.5345</f>
        <v>0</v>
      </c>
      <c r="W1396" s="59">
        <v>0</v>
      </c>
      <c r="X1396" s="60">
        <f>Ugovori_OPULJP3[[#This Row],[Privatni doprinos korisnika - HRK]]/7.5345</f>
        <v>0</v>
      </c>
      <c r="Y1396" s="61">
        <v>1479500</v>
      </c>
      <c r="Z1396" s="62">
        <f>Ugovori_OPULJP3[[#This Row],[UKUPNI PRIHVATLJIVI IZDACI
TOTAL ELIGIBLE EXPENDITURE
= Bespovratna sredstva ukupno + doprinos korisnika
= Ukupni prihvatljivi troškovi
= Ukupna ugovorena vrijednost projekta HRK]]/7.5345</f>
        <v>196363.39504943925</v>
      </c>
      <c r="AA1396" s="66" t="s">
        <v>37</v>
      </c>
      <c r="AB1396" s="66" t="s">
        <v>34</v>
      </c>
      <c r="AC1396" s="65" t="s">
        <v>5268</v>
      </c>
      <c r="AD1396" s="72" t="s">
        <v>746</v>
      </c>
    </row>
    <row r="1397" spans="1:30" ht="51" customHeight="1" x14ac:dyDescent="0.2">
      <c r="A1397" s="105" t="s">
        <v>5269</v>
      </c>
      <c r="B1397" s="64" t="s">
        <v>742</v>
      </c>
      <c r="C1397" s="65" t="s">
        <v>743</v>
      </c>
      <c r="D1397" s="96" t="s">
        <v>4944</v>
      </c>
      <c r="E1397" s="66" t="s">
        <v>75</v>
      </c>
      <c r="F1397" s="71" t="s">
        <v>5270</v>
      </c>
      <c r="G1397" s="71" t="s">
        <v>2185</v>
      </c>
      <c r="H1397" s="68">
        <v>44855</v>
      </c>
      <c r="I1397" s="68">
        <v>45098</v>
      </c>
      <c r="J1397" s="57" t="str">
        <f>IF(Ugovori_OPULJP3[[#This Row],[DATUM ZAVRŠETKA OPERACIJE]]&gt;DATE(2024,12,31),"u provedbi","završen")</f>
        <v>završen</v>
      </c>
      <c r="K1397" s="55" t="s">
        <v>98</v>
      </c>
      <c r="L1397" s="55" t="s">
        <v>98</v>
      </c>
      <c r="M1397" s="58">
        <v>0.85</v>
      </c>
      <c r="N1397" s="58">
        <v>0.15</v>
      </c>
      <c r="O1397" s="59">
        <f>Ugovori_OPULJP3[[#This Row],[Bespovratna sredstva - Ukupno (EU+Nac) HRK
= Ukupna ugovorena vrijednost bespovratnih sredstava]]*Ugovori_OPULJP3[[#This Row],[EU STOPA SUFINANCIRANJA %
EU CO-FINANCING RATE %]]</f>
        <v>627172.5</v>
      </c>
      <c r="P1397" s="60">
        <f>Ugovori_OPULJP3[[#This Row],[Bespovratna sredstva - EU dio - HRK]]/7.5345</f>
        <v>83240.095560422051</v>
      </c>
      <c r="Q1397" s="59">
        <f>Ugovori_OPULJP3[[#This Row],[Bespovratna sredstva - Ukupno (EU+Nac) HRK
= Ukupna ugovorena vrijednost bespovratnih sredstava]]*Ugovori_OPULJP3[[#This Row],[STOPA NACIONALNOG SUFINANCIRANJA %]]</f>
        <v>110677.5</v>
      </c>
      <c r="R1397" s="60">
        <f>Ugovori_OPULJP3[[#This Row],[Bespovratna sredstva - Nacionalni dio - HRK]]/7.5345</f>
        <v>14689.428628309774</v>
      </c>
      <c r="S1397" s="59">
        <v>737850</v>
      </c>
      <c r="T1397" s="60">
        <f>Ugovori_OPULJP3[[#This Row],[Bespovratna sredstva - Ukupno (EU+Nac) HRK
= Ukupna ugovorena vrijednost bespovratnih sredstava]]/7.5345</f>
        <v>97929.524188731826</v>
      </c>
      <c r="U1397" s="59">
        <v>0</v>
      </c>
      <c r="V1397" s="60">
        <f>Ugovori_OPULJP3[[#This Row],[Javni doprinos korisnika - HRK]]/7.5345</f>
        <v>0</v>
      </c>
      <c r="W1397" s="59">
        <v>0</v>
      </c>
      <c r="X1397" s="60">
        <f>Ugovori_OPULJP3[[#This Row],[Privatni doprinos korisnika - HRK]]/7.5345</f>
        <v>0</v>
      </c>
      <c r="Y1397" s="61">
        <v>737850</v>
      </c>
      <c r="Z1397" s="62">
        <f>Ugovori_OPULJP3[[#This Row],[UKUPNI PRIHVATLJIVI IZDACI
TOTAL ELIGIBLE EXPENDITURE
= Bespovratna sredstva ukupno + doprinos korisnika
= Ukupni prihvatljivi troškovi
= Ukupna ugovorena vrijednost projekta HRK]]/7.5345</f>
        <v>97929.524188731826</v>
      </c>
      <c r="AA1397" s="66" t="s">
        <v>37</v>
      </c>
      <c r="AB1397" s="66" t="s">
        <v>34</v>
      </c>
      <c r="AC1397" s="65" t="s">
        <v>5271</v>
      </c>
      <c r="AD1397" s="72" t="s">
        <v>746</v>
      </c>
    </row>
    <row r="1398" spans="1:30" ht="51" customHeight="1" x14ac:dyDescent="0.2">
      <c r="A1398" s="75" t="s">
        <v>5272</v>
      </c>
      <c r="B1398" s="64" t="s">
        <v>742</v>
      </c>
      <c r="C1398" s="65" t="s">
        <v>743</v>
      </c>
      <c r="D1398" s="96" t="s">
        <v>4944</v>
      </c>
      <c r="E1398" s="66" t="s">
        <v>75</v>
      </c>
      <c r="F1398" s="71" t="s">
        <v>5273</v>
      </c>
      <c r="G1398" s="71" t="s">
        <v>3946</v>
      </c>
      <c r="H1398" s="68">
        <v>45000</v>
      </c>
      <c r="I1398" s="68">
        <v>45245</v>
      </c>
      <c r="J1398" s="57" t="str">
        <f>IF(Ugovori_OPULJP3[[#This Row],[DATUM ZAVRŠETKA OPERACIJE]]&gt;DATE(2024,12,31),"u provedbi","završen")</f>
        <v>završen</v>
      </c>
      <c r="K1398" s="55" t="s">
        <v>370</v>
      </c>
      <c r="L1398" s="55" t="s">
        <v>370</v>
      </c>
      <c r="M1398" s="58">
        <v>0.85</v>
      </c>
      <c r="N1398" s="58">
        <v>0.15</v>
      </c>
      <c r="O1398" s="59">
        <f>Ugovori_OPULJP3[[#This Row],[Bespovratna sredstva - Ukupno (EU+Nac) HRK
= Ukupna ugovorena vrijednost bespovratnih sredstava]]*Ugovori_OPULJP3[[#This Row],[EU STOPA SUFINANCIRANJA %
EU CO-FINANCING RATE %]]</f>
        <v>623560</v>
      </c>
      <c r="P1398" s="60">
        <f>Ugovori_OPULJP3[[#This Row],[Bespovratna sredstva - EU dio - HRK]]/7.5345</f>
        <v>82760.634415024222</v>
      </c>
      <c r="Q1398" s="59">
        <f>Ugovori_OPULJP3[[#This Row],[Bespovratna sredstva - Ukupno (EU+Nac) HRK
= Ukupna ugovorena vrijednost bespovratnih sredstava]]*Ugovori_OPULJP3[[#This Row],[STOPA NACIONALNOG SUFINANCIRANJA %]]</f>
        <v>110040</v>
      </c>
      <c r="R1398" s="60">
        <f>Ugovori_OPULJP3[[#This Row],[Bespovratna sredstva - Nacionalni dio - HRK]]/7.5345</f>
        <v>14604.817837945449</v>
      </c>
      <c r="S1398" s="59">
        <v>733600</v>
      </c>
      <c r="T1398" s="60">
        <f>Ugovori_OPULJP3[[#This Row],[Bespovratna sredstva - Ukupno (EU+Nac) HRK
= Ukupna ugovorena vrijednost bespovratnih sredstava]]/7.5345</f>
        <v>97365.45225296967</v>
      </c>
      <c r="U1398" s="59">
        <v>0</v>
      </c>
      <c r="V1398" s="60">
        <f>Ugovori_OPULJP3[[#This Row],[Javni doprinos korisnika - HRK]]/7.5345</f>
        <v>0</v>
      </c>
      <c r="W1398" s="59">
        <v>0</v>
      </c>
      <c r="X1398" s="60">
        <f>Ugovori_OPULJP3[[#This Row],[Privatni doprinos korisnika - HRK]]/7.5345</f>
        <v>0</v>
      </c>
      <c r="Y1398" s="61">
        <v>733600</v>
      </c>
      <c r="Z1398" s="62">
        <f>Ugovori_OPULJP3[[#This Row],[UKUPNI PRIHVATLJIVI IZDACI
TOTAL ELIGIBLE EXPENDITURE
= Bespovratna sredstva ukupno + doprinos korisnika
= Ukupni prihvatljivi troškovi
= Ukupna ugovorena vrijednost projekta HRK]]/7.5345</f>
        <v>97365.45225296967</v>
      </c>
      <c r="AA1398" s="66" t="s">
        <v>37</v>
      </c>
      <c r="AB1398" s="66" t="s">
        <v>34</v>
      </c>
      <c r="AC1398" s="65" t="s">
        <v>5274</v>
      </c>
      <c r="AD1398" s="72" t="s">
        <v>746</v>
      </c>
    </row>
    <row r="1399" spans="1:30" ht="51" customHeight="1" x14ac:dyDescent="0.2">
      <c r="A1399" s="70" t="s">
        <v>5275</v>
      </c>
      <c r="B1399" s="64" t="s">
        <v>742</v>
      </c>
      <c r="C1399" s="65" t="s">
        <v>743</v>
      </c>
      <c r="D1399" s="96" t="s">
        <v>4944</v>
      </c>
      <c r="E1399" s="66" t="s">
        <v>75</v>
      </c>
      <c r="F1399" s="71" t="s">
        <v>5276</v>
      </c>
      <c r="G1399" s="71" t="s">
        <v>1670</v>
      </c>
      <c r="H1399" s="68">
        <v>44916</v>
      </c>
      <c r="I1399" s="68">
        <v>45128</v>
      </c>
      <c r="J1399" s="57" t="str">
        <f>IF(Ugovori_OPULJP3[[#This Row],[DATUM ZAVRŠETKA OPERACIJE]]&gt;DATE(2024,12,31),"u provedbi","završen")</f>
        <v>završen</v>
      </c>
      <c r="K1399" s="67" t="s">
        <v>370</v>
      </c>
      <c r="L1399" s="67" t="s">
        <v>370</v>
      </c>
      <c r="M1399" s="58">
        <v>0.85</v>
      </c>
      <c r="N1399" s="58">
        <v>0.15</v>
      </c>
      <c r="O1399" s="59">
        <f>Ugovori_OPULJP3[[#This Row],[Bespovratna sredstva - Ukupno (EU+Nac) HRK
= Ukupna ugovorena vrijednost bespovratnih sredstava]]*Ugovori_OPULJP3[[#This Row],[EU STOPA SUFINANCIRANJA %
EU CO-FINANCING RATE %]]</f>
        <v>418036.8</v>
      </c>
      <c r="P1399" s="60">
        <f>Ugovori_OPULJP3[[#This Row],[Bespovratna sredstva - EU dio - HRK]]/7.5345</f>
        <v>55483.018116663341</v>
      </c>
      <c r="Q1399" s="59">
        <f>Ugovori_OPULJP3[[#This Row],[Bespovratna sredstva - Ukupno (EU+Nac) HRK
= Ukupna ugovorena vrijednost bespovratnih sredstava]]*Ugovori_OPULJP3[[#This Row],[STOPA NACIONALNOG SUFINANCIRANJA %]]</f>
        <v>73771.199999999997</v>
      </c>
      <c r="R1399" s="60">
        <f>Ugovori_OPULJP3[[#This Row],[Bespovratna sredstva - Nacionalni dio - HRK]]/7.5345</f>
        <v>9791.1208441170602</v>
      </c>
      <c r="S1399" s="59">
        <v>491808</v>
      </c>
      <c r="T1399" s="60">
        <f>Ugovori_OPULJP3[[#This Row],[Bespovratna sredstva - Ukupno (EU+Nac) HRK
= Ukupna ugovorena vrijednost bespovratnih sredstava]]/7.5345</f>
        <v>65274.138960780409</v>
      </c>
      <c r="U1399" s="59">
        <v>0</v>
      </c>
      <c r="V1399" s="60">
        <f>Ugovori_OPULJP3[[#This Row],[Javni doprinos korisnika - HRK]]/7.5345</f>
        <v>0</v>
      </c>
      <c r="W1399" s="59">
        <v>0</v>
      </c>
      <c r="X1399" s="60">
        <f>Ugovori_OPULJP3[[#This Row],[Privatni doprinos korisnika - HRK]]/7.5345</f>
        <v>0</v>
      </c>
      <c r="Y1399" s="61">
        <v>491808</v>
      </c>
      <c r="Z1399" s="62">
        <f>Ugovori_OPULJP3[[#This Row],[UKUPNI PRIHVATLJIVI IZDACI
TOTAL ELIGIBLE EXPENDITURE
= Bespovratna sredstva ukupno + doprinos korisnika
= Ukupni prihvatljivi troškovi
= Ukupna ugovorena vrijednost projekta HRK]]/7.5345</f>
        <v>65274.138960780409</v>
      </c>
      <c r="AA1399" s="66" t="s">
        <v>37</v>
      </c>
      <c r="AB1399" s="66" t="s">
        <v>34</v>
      </c>
      <c r="AC1399" s="65" t="s">
        <v>5277</v>
      </c>
      <c r="AD1399" s="72" t="s">
        <v>746</v>
      </c>
    </row>
    <row r="1400" spans="1:30" ht="51" customHeight="1" x14ac:dyDescent="0.2">
      <c r="A1400" s="70" t="s">
        <v>5278</v>
      </c>
      <c r="B1400" s="64" t="s">
        <v>742</v>
      </c>
      <c r="C1400" s="65" t="s">
        <v>743</v>
      </c>
      <c r="D1400" s="96" t="s">
        <v>4944</v>
      </c>
      <c r="E1400" s="66" t="s">
        <v>75</v>
      </c>
      <c r="F1400" s="71" t="s">
        <v>5279</v>
      </c>
      <c r="G1400" s="71" t="s">
        <v>1682</v>
      </c>
      <c r="H1400" s="68">
        <v>44925</v>
      </c>
      <c r="I1400" s="68">
        <v>45137</v>
      </c>
      <c r="J1400" s="57" t="str">
        <f>IF(Ugovori_OPULJP3[[#This Row],[DATUM ZAVRŠETKA OPERACIJE]]&gt;DATE(2024,12,31),"u provedbi","završen")</f>
        <v>završen</v>
      </c>
      <c r="K1400" s="55" t="s">
        <v>370</v>
      </c>
      <c r="L1400" s="55" t="s">
        <v>370</v>
      </c>
      <c r="M1400" s="58">
        <v>0.85</v>
      </c>
      <c r="N1400" s="58">
        <v>0.15</v>
      </c>
      <c r="O1400" s="59">
        <f>Ugovori_OPULJP3[[#This Row],[Bespovratna sredstva - Ukupno (EU+Nac) HRK
= Ukupna ugovorena vrijednost bespovratnih sredstava]]*Ugovori_OPULJP3[[#This Row],[EU STOPA SUFINANCIRANJA %
EU CO-FINANCING RATE %]]</f>
        <v>837417.875</v>
      </c>
      <c r="P1400" s="60">
        <f>Ugovori_OPULJP3[[#This Row],[Bespovratna sredstva - EU dio - HRK]]/7.5345</f>
        <v>111144.45218660827</v>
      </c>
      <c r="Q1400" s="59">
        <f>Ugovori_OPULJP3[[#This Row],[Bespovratna sredstva - Ukupno (EU+Nac) HRK
= Ukupna ugovorena vrijednost bespovratnih sredstava]]*Ugovori_OPULJP3[[#This Row],[STOPA NACIONALNOG SUFINANCIRANJA %]]</f>
        <v>147779.625</v>
      </c>
      <c r="R1400" s="60">
        <f>Ugovori_OPULJP3[[#This Row],[Bespovratna sredstva - Nacionalni dio - HRK]]/7.5345</f>
        <v>19613.726856460282</v>
      </c>
      <c r="S1400" s="59">
        <v>985197.5</v>
      </c>
      <c r="T1400" s="60">
        <f>Ugovori_OPULJP3[[#This Row],[Bespovratna sredstva - Ukupno (EU+Nac) HRK
= Ukupna ugovorena vrijednost bespovratnih sredstava]]/7.5345</f>
        <v>130758.17904306855</v>
      </c>
      <c r="U1400" s="59">
        <v>0</v>
      </c>
      <c r="V1400" s="60">
        <f>Ugovori_OPULJP3[[#This Row],[Javni doprinos korisnika - HRK]]/7.5345</f>
        <v>0</v>
      </c>
      <c r="W1400" s="59">
        <v>0</v>
      </c>
      <c r="X1400" s="60">
        <f>Ugovori_OPULJP3[[#This Row],[Privatni doprinos korisnika - HRK]]/7.5345</f>
        <v>0</v>
      </c>
      <c r="Y1400" s="61">
        <v>985197.5</v>
      </c>
      <c r="Z1400" s="62">
        <f>Ugovori_OPULJP3[[#This Row],[UKUPNI PRIHVATLJIVI IZDACI
TOTAL ELIGIBLE EXPENDITURE
= Bespovratna sredstva ukupno + doprinos korisnika
= Ukupni prihvatljivi troškovi
= Ukupna ugovorena vrijednost projekta HRK]]/7.5345</f>
        <v>130758.17904306855</v>
      </c>
      <c r="AA1400" s="66" t="s">
        <v>37</v>
      </c>
      <c r="AB1400" s="66" t="s">
        <v>34</v>
      </c>
      <c r="AC1400" s="65" t="s">
        <v>5280</v>
      </c>
      <c r="AD1400" s="72" t="s">
        <v>746</v>
      </c>
    </row>
    <row r="1401" spans="1:30" ht="63.75" customHeight="1" x14ac:dyDescent="0.2">
      <c r="A1401" s="70" t="s">
        <v>5281</v>
      </c>
      <c r="B1401" s="64" t="s">
        <v>742</v>
      </c>
      <c r="C1401" s="65" t="s">
        <v>743</v>
      </c>
      <c r="D1401" s="96" t="s">
        <v>4944</v>
      </c>
      <c r="E1401" s="66" t="s">
        <v>75</v>
      </c>
      <c r="F1401" s="71" t="s">
        <v>5282</v>
      </c>
      <c r="G1401" s="71" t="s">
        <v>2044</v>
      </c>
      <c r="H1401" s="68">
        <v>44915</v>
      </c>
      <c r="I1401" s="68">
        <v>45127</v>
      </c>
      <c r="J1401" s="57" t="str">
        <f>IF(Ugovori_OPULJP3[[#This Row],[DATUM ZAVRŠETKA OPERACIJE]]&gt;DATE(2024,12,31),"u provedbi","završen")</f>
        <v>završen</v>
      </c>
      <c r="K1401" s="55" t="s">
        <v>370</v>
      </c>
      <c r="L1401" s="55" t="s">
        <v>370</v>
      </c>
      <c r="M1401" s="58">
        <v>0.85</v>
      </c>
      <c r="N1401" s="58">
        <v>0.15</v>
      </c>
      <c r="O1401" s="59">
        <f>Ugovori_OPULJP3[[#This Row],[Bespovratna sredstva - Ukupno (EU+Nac) HRK
= Ukupna ugovorena vrijednost bespovratnih sredstava]]*Ugovori_OPULJP3[[#This Row],[EU STOPA SUFINANCIRANJA %
EU CO-FINANCING RATE %]]</f>
        <v>378159.89999999997</v>
      </c>
      <c r="P1401" s="60">
        <f>Ugovori_OPULJP3[[#This Row],[Bespovratna sredstva - EU dio - HRK]]/7.5345</f>
        <v>50190.443957794138</v>
      </c>
      <c r="Q1401" s="59">
        <f>Ugovori_OPULJP3[[#This Row],[Bespovratna sredstva - Ukupno (EU+Nac) HRK
= Ukupna ugovorena vrijednost bespovratnih sredstava]]*Ugovori_OPULJP3[[#This Row],[STOPA NACIONALNOG SUFINANCIRANJA %]]</f>
        <v>66734.099999999991</v>
      </c>
      <c r="R1401" s="60">
        <f>Ugovori_OPULJP3[[#This Row],[Bespovratna sredstva - Nacionalni dio - HRK]]/7.5345</f>
        <v>8857.1371690224951</v>
      </c>
      <c r="S1401" s="59">
        <v>444894</v>
      </c>
      <c r="T1401" s="60">
        <f>Ugovori_OPULJP3[[#This Row],[Bespovratna sredstva - Ukupno (EU+Nac) HRK
= Ukupna ugovorena vrijednost bespovratnih sredstava]]/7.5345</f>
        <v>59047.581126816644</v>
      </c>
      <c r="U1401" s="59">
        <v>0</v>
      </c>
      <c r="V1401" s="60">
        <f>Ugovori_OPULJP3[[#This Row],[Javni doprinos korisnika - HRK]]/7.5345</f>
        <v>0</v>
      </c>
      <c r="W1401" s="59">
        <v>0</v>
      </c>
      <c r="X1401" s="60">
        <f>Ugovori_OPULJP3[[#This Row],[Privatni doprinos korisnika - HRK]]/7.5345</f>
        <v>0</v>
      </c>
      <c r="Y1401" s="61">
        <v>444894</v>
      </c>
      <c r="Z1401" s="62">
        <f>Ugovori_OPULJP3[[#This Row],[UKUPNI PRIHVATLJIVI IZDACI
TOTAL ELIGIBLE EXPENDITURE
= Bespovratna sredstva ukupno + doprinos korisnika
= Ukupni prihvatljivi troškovi
= Ukupna ugovorena vrijednost projekta HRK]]/7.5345</f>
        <v>59047.581126816644</v>
      </c>
      <c r="AA1401" s="66" t="s">
        <v>37</v>
      </c>
      <c r="AB1401" s="66" t="s">
        <v>34</v>
      </c>
      <c r="AC1401" s="65" t="s">
        <v>5283</v>
      </c>
      <c r="AD1401" s="72" t="s">
        <v>746</v>
      </c>
    </row>
    <row r="1402" spans="1:30" ht="51" customHeight="1" x14ac:dyDescent="0.2">
      <c r="A1402" s="70" t="s">
        <v>5284</v>
      </c>
      <c r="B1402" s="64" t="s">
        <v>742</v>
      </c>
      <c r="C1402" s="65" t="s">
        <v>743</v>
      </c>
      <c r="D1402" s="96" t="s">
        <v>4944</v>
      </c>
      <c r="E1402" s="66" t="s">
        <v>75</v>
      </c>
      <c r="F1402" s="71" t="s">
        <v>5285</v>
      </c>
      <c r="G1402" s="71" t="s">
        <v>1596</v>
      </c>
      <c r="H1402" s="68">
        <v>44917</v>
      </c>
      <c r="I1402" s="68">
        <v>45129</v>
      </c>
      <c r="J1402" s="57" t="str">
        <f>IF(Ugovori_OPULJP3[[#This Row],[DATUM ZAVRŠETKA OPERACIJE]]&gt;DATE(2024,12,31),"u provedbi","završen")</f>
        <v>završen</v>
      </c>
      <c r="K1402" s="67" t="s">
        <v>370</v>
      </c>
      <c r="L1402" s="67" t="s">
        <v>370</v>
      </c>
      <c r="M1402" s="58">
        <v>0.85</v>
      </c>
      <c r="N1402" s="58">
        <v>0.15</v>
      </c>
      <c r="O1402" s="59">
        <f>Ugovori_OPULJP3[[#This Row],[Bespovratna sredstva - Ukupno (EU+Nac) HRK
= Ukupna ugovorena vrijednost bespovratnih sredstava]]*Ugovori_OPULJP3[[#This Row],[EU STOPA SUFINANCIRANJA %
EU CO-FINANCING RATE %]]</f>
        <v>418036.8</v>
      </c>
      <c r="P1402" s="60">
        <f>Ugovori_OPULJP3[[#This Row],[Bespovratna sredstva - EU dio - HRK]]/7.5345</f>
        <v>55483.018116663341</v>
      </c>
      <c r="Q1402" s="59">
        <f>Ugovori_OPULJP3[[#This Row],[Bespovratna sredstva - Ukupno (EU+Nac) HRK
= Ukupna ugovorena vrijednost bespovratnih sredstava]]*Ugovori_OPULJP3[[#This Row],[STOPA NACIONALNOG SUFINANCIRANJA %]]</f>
        <v>73771.199999999997</v>
      </c>
      <c r="R1402" s="60">
        <f>Ugovori_OPULJP3[[#This Row],[Bespovratna sredstva - Nacionalni dio - HRK]]/7.5345</f>
        <v>9791.1208441170602</v>
      </c>
      <c r="S1402" s="59">
        <v>491808</v>
      </c>
      <c r="T1402" s="60">
        <f>Ugovori_OPULJP3[[#This Row],[Bespovratna sredstva - Ukupno (EU+Nac) HRK
= Ukupna ugovorena vrijednost bespovratnih sredstava]]/7.5345</f>
        <v>65274.138960780409</v>
      </c>
      <c r="U1402" s="59">
        <v>0</v>
      </c>
      <c r="V1402" s="60">
        <f>Ugovori_OPULJP3[[#This Row],[Javni doprinos korisnika - HRK]]/7.5345</f>
        <v>0</v>
      </c>
      <c r="W1402" s="59">
        <v>0</v>
      </c>
      <c r="X1402" s="60">
        <f>Ugovori_OPULJP3[[#This Row],[Privatni doprinos korisnika - HRK]]/7.5345</f>
        <v>0</v>
      </c>
      <c r="Y1402" s="61">
        <v>491808</v>
      </c>
      <c r="Z1402" s="62">
        <f>Ugovori_OPULJP3[[#This Row],[UKUPNI PRIHVATLJIVI IZDACI
TOTAL ELIGIBLE EXPENDITURE
= Bespovratna sredstva ukupno + doprinos korisnika
= Ukupni prihvatljivi troškovi
= Ukupna ugovorena vrijednost projekta HRK]]/7.5345</f>
        <v>65274.138960780409</v>
      </c>
      <c r="AA1402" s="66" t="s">
        <v>37</v>
      </c>
      <c r="AB1402" s="66" t="s">
        <v>34</v>
      </c>
      <c r="AC1402" s="65" t="s">
        <v>5286</v>
      </c>
      <c r="AD1402" s="72" t="s">
        <v>746</v>
      </c>
    </row>
    <row r="1403" spans="1:30" ht="38.25" customHeight="1" x14ac:dyDescent="0.2">
      <c r="A1403" s="70" t="s">
        <v>5287</v>
      </c>
      <c r="B1403" s="64" t="s">
        <v>742</v>
      </c>
      <c r="C1403" s="65" t="s">
        <v>743</v>
      </c>
      <c r="D1403" s="96" t="s">
        <v>4944</v>
      </c>
      <c r="E1403" s="66" t="s">
        <v>75</v>
      </c>
      <c r="F1403" s="71" t="s">
        <v>5288</v>
      </c>
      <c r="G1403" s="71" t="s">
        <v>1313</v>
      </c>
      <c r="H1403" s="68">
        <v>44910</v>
      </c>
      <c r="I1403" s="68">
        <v>45153</v>
      </c>
      <c r="J1403" s="57" t="str">
        <f>IF(Ugovori_OPULJP3[[#This Row],[DATUM ZAVRŠETKA OPERACIJE]]&gt;DATE(2024,12,31),"u provedbi","završen")</f>
        <v>završen</v>
      </c>
      <c r="K1403" s="67" t="s">
        <v>103</v>
      </c>
      <c r="L1403" s="55" t="s">
        <v>103</v>
      </c>
      <c r="M1403" s="58">
        <v>0.85</v>
      </c>
      <c r="N1403" s="58">
        <v>0.15</v>
      </c>
      <c r="O1403" s="59">
        <f>Ugovori_OPULJP3[[#This Row],[Bespovratna sredstva - Ukupno (EU+Nac) HRK
= Ukupna ugovorena vrijednost bespovratnih sredstava]]*Ugovori_OPULJP3[[#This Row],[EU STOPA SUFINANCIRANJA %
EU CO-FINANCING RATE %]]</f>
        <v>840480</v>
      </c>
      <c r="P1403" s="60">
        <f>Ugovori_OPULJP3[[#This Row],[Bespovratna sredstva - EU dio - HRK]]/7.5345</f>
        <v>111550.8660163249</v>
      </c>
      <c r="Q1403" s="59">
        <f>Ugovori_OPULJP3[[#This Row],[Bespovratna sredstva - Ukupno (EU+Nac) HRK
= Ukupna ugovorena vrijednost bespovratnih sredstava]]*Ugovori_OPULJP3[[#This Row],[STOPA NACIONALNOG SUFINANCIRANJA %]]</f>
        <v>148320</v>
      </c>
      <c r="R1403" s="60">
        <f>Ugovori_OPULJP3[[#This Row],[Bespovratna sredstva - Nacionalni dio - HRK]]/7.5345</f>
        <v>19685.446944057334</v>
      </c>
      <c r="S1403" s="59">
        <v>988800</v>
      </c>
      <c r="T1403" s="60">
        <f>Ugovori_OPULJP3[[#This Row],[Bespovratna sredstva - Ukupno (EU+Nac) HRK
= Ukupna ugovorena vrijednost bespovratnih sredstava]]/7.5345</f>
        <v>131236.31296038223</v>
      </c>
      <c r="U1403" s="59">
        <v>0</v>
      </c>
      <c r="V1403" s="60">
        <f>Ugovori_OPULJP3[[#This Row],[Javni doprinos korisnika - HRK]]/7.5345</f>
        <v>0</v>
      </c>
      <c r="W1403" s="59">
        <v>0</v>
      </c>
      <c r="X1403" s="60">
        <f>Ugovori_OPULJP3[[#This Row],[Privatni doprinos korisnika - HRK]]/7.5345</f>
        <v>0</v>
      </c>
      <c r="Y1403" s="61">
        <v>988800</v>
      </c>
      <c r="Z1403" s="62">
        <f>Ugovori_OPULJP3[[#This Row],[UKUPNI PRIHVATLJIVI IZDACI
TOTAL ELIGIBLE EXPENDITURE
= Bespovratna sredstva ukupno + doprinos korisnika
= Ukupni prihvatljivi troškovi
= Ukupna ugovorena vrijednost projekta HRK]]/7.5345</f>
        <v>131236.31296038223</v>
      </c>
      <c r="AA1403" s="66" t="s">
        <v>37</v>
      </c>
      <c r="AB1403" s="66" t="s">
        <v>34</v>
      </c>
      <c r="AC1403" s="65" t="s">
        <v>5289</v>
      </c>
      <c r="AD1403" s="72" t="s">
        <v>746</v>
      </c>
    </row>
    <row r="1404" spans="1:30" ht="38.25" customHeight="1" x14ac:dyDescent="0.2">
      <c r="A1404" s="70" t="s">
        <v>5290</v>
      </c>
      <c r="B1404" s="64" t="s">
        <v>742</v>
      </c>
      <c r="C1404" s="65" t="s">
        <v>743</v>
      </c>
      <c r="D1404" s="96" t="s">
        <v>4944</v>
      </c>
      <c r="E1404" s="66" t="s">
        <v>75</v>
      </c>
      <c r="F1404" s="71" t="s">
        <v>5291</v>
      </c>
      <c r="G1404" s="54" t="s">
        <v>1766</v>
      </c>
      <c r="H1404" s="68">
        <v>44902</v>
      </c>
      <c r="I1404" s="68">
        <v>45145</v>
      </c>
      <c r="J1404" s="57" t="str">
        <f>IF(Ugovori_OPULJP3[[#This Row],[DATUM ZAVRŠETKA OPERACIJE]]&gt;DATE(2024,12,31),"u provedbi","završen")</f>
        <v>završen</v>
      </c>
      <c r="K1404" s="55" t="s">
        <v>78</v>
      </c>
      <c r="L1404" s="55" t="s">
        <v>78</v>
      </c>
      <c r="M1404" s="58">
        <v>0.85</v>
      </c>
      <c r="N1404" s="58">
        <v>0.15</v>
      </c>
      <c r="O1404" s="59">
        <f>Ugovori_OPULJP3[[#This Row],[Bespovratna sredstva - Ukupno (EU+Nac) HRK
= Ukupna ugovorena vrijednost bespovratnih sredstava]]*Ugovori_OPULJP3[[#This Row],[EU STOPA SUFINANCIRANJA %
EU CO-FINANCING RATE %]]</f>
        <v>416755</v>
      </c>
      <c r="P1404" s="60">
        <f>Ugovori_OPULJP3[[#This Row],[Bespovratna sredstva - EU dio - HRK]]/7.5345</f>
        <v>55312.894020837477</v>
      </c>
      <c r="Q1404" s="59">
        <f>Ugovori_OPULJP3[[#This Row],[Bespovratna sredstva - Ukupno (EU+Nac) HRK
= Ukupna ugovorena vrijednost bespovratnih sredstava]]*Ugovori_OPULJP3[[#This Row],[STOPA NACIONALNOG SUFINANCIRANJA %]]</f>
        <v>73545</v>
      </c>
      <c r="R1404" s="60">
        <f>Ugovori_OPULJP3[[#This Row],[Bespovratna sredstva - Nacionalni dio - HRK]]/7.5345</f>
        <v>9761.0989448536729</v>
      </c>
      <c r="S1404" s="59">
        <v>490300</v>
      </c>
      <c r="T1404" s="60">
        <f>Ugovori_OPULJP3[[#This Row],[Bespovratna sredstva - Ukupno (EU+Nac) HRK
= Ukupna ugovorena vrijednost bespovratnih sredstava]]/7.5345</f>
        <v>65073.992965691148</v>
      </c>
      <c r="U1404" s="59">
        <v>0</v>
      </c>
      <c r="V1404" s="60">
        <f>Ugovori_OPULJP3[[#This Row],[Javni doprinos korisnika - HRK]]/7.5345</f>
        <v>0</v>
      </c>
      <c r="W1404" s="59">
        <v>0</v>
      </c>
      <c r="X1404" s="60">
        <f>Ugovori_OPULJP3[[#This Row],[Privatni doprinos korisnika - HRK]]/7.5345</f>
        <v>0</v>
      </c>
      <c r="Y1404" s="61">
        <v>490300</v>
      </c>
      <c r="Z1404" s="62">
        <f>Ugovori_OPULJP3[[#This Row],[UKUPNI PRIHVATLJIVI IZDACI
TOTAL ELIGIBLE EXPENDITURE
= Bespovratna sredstva ukupno + doprinos korisnika
= Ukupni prihvatljivi troškovi
= Ukupna ugovorena vrijednost projekta HRK]]/7.5345</f>
        <v>65073.992965691148</v>
      </c>
      <c r="AA1404" s="66" t="s">
        <v>37</v>
      </c>
      <c r="AB1404" s="66" t="s">
        <v>34</v>
      </c>
      <c r="AC1404" s="65" t="s">
        <v>5292</v>
      </c>
      <c r="AD1404" s="72" t="s">
        <v>746</v>
      </c>
    </row>
    <row r="1405" spans="1:30" ht="51" customHeight="1" x14ac:dyDescent="0.2">
      <c r="A1405" s="105" t="s">
        <v>5293</v>
      </c>
      <c r="B1405" s="64" t="s">
        <v>742</v>
      </c>
      <c r="C1405" s="65" t="s">
        <v>743</v>
      </c>
      <c r="D1405" s="96" t="s">
        <v>4944</v>
      </c>
      <c r="E1405" s="66" t="s">
        <v>75</v>
      </c>
      <c r="F1405" s="71" t="s">
        <v>5294</v>
      </c>
      <c r="G1405" s="71" t="s">
        <v>1949</v>
      </c>
      <c r="H1405" s="68">
        <v>44819</v>
      </c>
      <c r="I1405" s="68">
        <v>45061</v>
      </c>
      <c r="J1405" s="57" t="str">
        <f>IF(Ugovori_OPULJP3[[#This Row],[DATUM ZAVRŠETKA OPERACIJE]]&gt;DATE(2024,12,31),"u provedbi","završen")</f>
        <v>završen</v>
      </c>
      <c r="K1405" s="55" t="s">
        <v>248</v>
      </c>
      <c r="L1405" s="55" t="s">
        <v>248</v>
      </c>
      <c r="M1405" s="58">
        <v>0.85</v>
      </c>
      <c r="N1405" s="58">
        <v>0.15</v>
      </c>
      <c r="O1405" s="59">
        <f>Ugovori_OPULJP3[[#This Row],[Bespovratna sredstva - Ukupno (EU+Nac) HRK
= Ukupna ugovorena vrijednost bespovratnih sredstava]]*Ugovori_OPULJP3[[#This Row],[EU STOPA SUFINANCIRANJA %
EU CO-FINANCING RATE %]]</f>
        <v>1274235</v>
      </c>
      <c r="P1405" s="60">
        <f>Ugovori_OPULJP3[[#This Row],[Bespovratna sredstva - EU dio - HRK]]/7.5345</f>
        <v>169120.04778021103</v>
      </c>
      <c r="Q1405" s="59">
        <f>Ugovori_OPULJP3[[#This Row],[Bespovratna sredstva - Ukupno (EU+Nac) HRK
= Ukupna ugovorena vrijednost bespovratnih sredstava]]*Ugovori_OPULJP3[[#This Row],[STOPA NACIONALNOG SUFINANCIRANJA %]]</f>
        <v>224865</v>
      </c>
      <c r="R1405" s="60">
        <f>Ugovori_OPULJP3[[#This Row],[Bespovratna sredstva - Nacionalni dio - HRK]]/7.5345</f>
        <v>29844.714314154884</v>
      </c>
      <c r="S1405" s="59">
        <v>1499100</v>
      </c>
      <c r="T1405" s="60">
        <f>Ugovori_OPULJP3[[#This Row],[Bespovratna sredstva - Ukupno (EU+Nac) HRK
= Ukupna ugovorena vrijednost bespovratnih sredstava]]/7.5345</f>
        <v>198964.7620943659</v>
      </c>
      <c r="U1405" s="59">
        <v>0</v>
      </c>
      <c r="V1405" s="60">
        <f>Ugovori_OPULJP3[[#This Row],[Javni doprinos korisnika - HRK]]/7.5345</f>
        <v>0</v>
      </c>
      <c r="W1405" s="59">
        <v>0</v>
      </c>
      <c r="X1405" s="60">
        <f>Ugovori_OPULJP3[[#This Row],[Privatni doprinos korisnika - HRK]]/7.5345</f>
        <v>0</v>
      </c>
      <c r="Y1405" s="61">
        <v>1499100</v>
      </c>
      <c r="Z1405" s="62">
        <f>Ugovori_OPULJP3[[#This Row],[UKUPNI PRIHVATLJIVI IZDACI
TOTAL ELIGIBLE EXPENDITURE
= Bespovratna sredstva ukupno + doprinos korisnika
= Ukupni prihvatljivi troškovi
= Ukupna ugovorena vrijednost projekta HRK]]/7.5345</f>
        <v>198964.7620943659</v>
      </c>
      <c r="AA1405" s="66" t="s">
        <v>37</v>
      </c>
      <c r="AB1405" s="66" t="s">
        <v>34</v>
      </c>
      <c r="AC1405" s="65" t="s">
        <v>5295</v>
      </c>
      <c r="AD1405" s="72" t="s">
        <v>746</v>
      </c>
    </row>
    <row r="1406" spans="1:30" ht="51" customHeight="1" x14ac:dyDescent="0.2">
      <c r="A1406" s="70" t="s">
        <v>5296</v>
      </c>
      <c r="B1406" s="64" t="s">
        <v>742</v>
      </c>
      <c r="C1406" s="65" t="s">
        <v>743</v>
      </c>
      <c r="D1406" s="96" t="s">
        <v>4944</v>
      </c>
      <c r="E1406" s="66" t="s">
        <v>75</v>
      </c>
      <c r="F1406" s="71" t="s">
        <v>5297</v>
      </c>
      <c r="G1406" s="71" t="s">
        <v>1250</v>
      </c>
      <c r="H1406" s="68">
        <v>44915</v>
      </c>
      <c r="I1406" s="68">
        <v>45158</v>
      </c>
      <c r="J1406" s="57" t="str">
        <f>IF(Ugovori_OPULJP3[[#This Row],[DATUM ZAVRŠETKA OPERACIJE]]&gt;DATE(2024,12,31),"u provedbi","završen")</f>
        <v>završen</v>
      </c>
      <c r="K1406" s="55" t="s">
        <v>103</v>
      </c>
      <c r="L1406" s="55" t="s">
        <v>103</v>
      </c>
      <c r="M1406" s="58">
        <v>0.85</v>
      </c>
      <c r="N1406" s="58">
        <v>0.15</v>
      </c>
      <c r="O1406" s="59">
        <f>Ugovori_OPULJP3[[#This Row],[Bespovratna sredstva - Ukupno (EU+Nac) HRK
= Ukupna ugovorena vrijednost bespovratnih sredstava]]*Ugovori_OPULJP3[[#This Row],[EU STOPA SUFINANCIRANJA %
EU CO-FINANCING RATE %]]</f>
        <v>627774.29999999993</v>
      </c>
      <c r="P1406" s="60">
        <f>Ugovori_OPULJP3[[#This Row],[Bespovratna sredstva - EU dio - HRK]]/7.5345</f>
        <v>83319.968146525964</v>
      </c>
      <c r="Q1406" s="59">
        <f>Ugovori_OPULJP3[[#This Row],[Bespovratna sredstva - Ukupno (EU+Nac) HRK
= Ukupna ugovorena vrijednost bespovratnih sredstava]]*Ugovori_OPULJP3[[#This Row],[STOPA NACIONALNOG SUFINANCIRANJA %]]</f>
        <v>110783.7</v>
      </c>
      <c r="R1406" s="60">
        <f>Ugovori_OPULJP3[[#This Row],[Bespovratna sredstva - Nacionalni dio - HRK]]/7.5345</f>
        <v>14703.523790563408</v>
      </c>
      <c r="S1406" s="59">
        <v>738558</v>
      </c>
      <c r="T1406" s="60">
        <f>Ugovori_OPULJP3[[#This Row],[Bespovratna sredstva - Ukupno (EU+Nac) HRK
= Ukupna ugovorena vrijednost bespovratnih sredstava]]/7.5345</f>
        <v>98023.491937089377</v>
      </c>
      <c r="U1406" s="59">
        <v>0</v>
      </c>
      <c r="V1406" s="60">
        <f>Ugovori_OPULJP3[[#This Row],[Javni doprinos korisnika - HRK]]/7.5345</f>
        <v>0</v>
      </c>
      <c r="W1406" s="59">
        <v>0</v>
      </c>
      <c r="X1406" s="60">
        <f>Ugovori_OPULJP3[[#This Row],[Privatni doprinos korisnika - HRK]]/7.5345</f>
        <v>0</v>
      </c>
      <c r="Y1406" s="61">
        <v>738558</v>
      </c>
      <c r="Z1406" s="62">
        <f>Ugovori_OPULJP3[[#This Row],[UKUPNI PRIHVATLJIVI IZDACI
TOTAL ELIGIBLE EXPENDITURE
= Bespovratna sredstva ukupno + doprinos korisnika
= Ukupni prihvatljivi troškovi
= Ukupna ugovorena vrijednost projekta HRK]]/7.5345</f>
        <v>98023.491937089377</v>
      </c>
      <c r="AA1406" s="66" t="s">
        <v>37</v>
      </c>
      <c r="AB1406" s="66" t="s">
        <v>34</v>
      </c>
      <c r="AC1406" s="65" t="s">
        <v>5298</v>
      </c>
      <c r="AD1406" s="72" t="s">
        <v>746</v>
      </c>
    </row>
    <row r="1407" spans="1:30" ht="51" customHeight="1" x14ac:dyDescent="0.2">
      <c r="A1407" s="70" t="s">
        <v>5299</v>
      </c>
      <c r="B1407" s="64" t="s">
        <v>742</v>
      </c>
      <c r="C1407" s="65" t="s">
        <v>743</v>
      </c>
      <c r="D1407" s="96" t="s">
        <v>4944</v>
      </c>
      <c r="E1407" s="66" t="s">
        <v>75</v>
      </c>
      <c r="F1407" s="71" t="s">
        <v>5300</v>
      </c>
      <c r="G1407" s="71" t="s">
        <v>5301</v>
      </c>
      <c r="H1407" s="68">
        <v>44909</v>
      </c>
      <c r="I1407" s="68">
        <v>45152</v>
      </c>
      <c r="J1407" s="57" t="str">
        <f>IF(Ugovori_OPULJP3[[#This Row],[DATUM ZAVRŠETKA OPERACIJE]]&gt;DATE(2024,12,31),"u provedbi","završen")</f>
        <v>završen</v>
      </c>
      <c r="K1407" s="55" t="s">
        <v>103</v>
      </c>
      <c r="L1407" s="55" t="s">
        <v>103</v>
      </c>
      <c r="M1407" s="58">
        <v>0.85</v>
      </c>
      <c r="N1407" s="58">
        <v>0.15</v>
      </c>
      <c r="O1407" s="59">
        <f>Ugovori_OPULJP3[[#This Row],[Bespovratna sredstva - Ukupno (EU+Nac) HRK
= Ukupna ugovorena vrijednost bespovratnih sredstava]]*Ugovori_OPULJP3[[#This Row],[EU STOPA SUFINANCIRANJA %
EU CO-FINANCING RATE %]]</f>
        <v>629259.25</v>
      </c>
      <c r="P1407" s="60">
        <f>Ugovori_OPULJP3[[#This Row],[Bespovratna sredstva - EU dio - HRK]]/7.5345</f>
        <v>83517.054880881275</v>
      </c>
      <c r="Q1407" s="59">
        <f>Ugovori_OPULJP3[[#This Row],[Bespovratna sredstva - Ukupno (EU+Nac) HRK
= Ukupna ugovorena vrijednost bespovratnih sredstava]]*Ugovori_OPULJP3[[#This Row],[STOPA NACIONALNOG SUFINANCIRANJA %]]</f>
        <v>111045.75</v>
      </c>
      <c r="R1407" s="60">
        <f>Ugovori_OPULJP3[[#This Row],[Bespovratna sredstva - Nacionalni dio - HRK]]/7.5345</f>
        <v>14738.303802508461</v>
      </c>
      <c r="S1407" s="59">
        <v>740305</v>
      </c>
      <c r="T1407" s="60">
        <f>Ugovori_OPULJP3[[#This Row],[Bespovratna sredstva - Ukupno (EU+Nac) HRK
= Ukupna ugovorena vrijednost bespovratnih sredstava]]/7.5345</f>
        <v>98255.358683389728</v>
      </c>
      <c r="U1407" s="59">
        <v>0</v>
      </c>
      <c r="V1407" s="60">
        <f>Ugovori_OPULJP3[[#This Row],[Javni doprinos korisnika - HRK]]/7.5345</f>
        <v>0</v>
      </c>
      <c r="W1407" s="59">
        <v>0</v>
      </c>
      <c r="X1407" s="60">
        <f>Ugovori_OPULJP3[[#This Row],[Privatni doprinos korisnika - HRK]]/7.5345</f>
        <v>0</v>
      </c>
      <c r="Y1407" s="61">
        <v>740305</v>
      </c>
      <c r="Z1407" s="62">
        <f>Ugovori_OPULJP3[[#This Row],[UKUPNI PRIHVATLJIVI IZDACI
TOTAL ELIGIBLE EXPENDITURE
= Bespovratna sredstva ukupno + doprinos korisnika
= Ukupni prihvatljivi troškovi
= Ukupna ugovorena vrijednost projekta HRK]]/7.5345</f>
        <v>98255.358683389728</v>
      </c>
      <c r="AA1407" s="66" t="s">
        <v>37</v>
      </c>
      <c r="AB1407" s="66" t="s">
        <v>34</v>
      </c>
      <c r="AC1407" s="65" t="s">
        <v>5302</v>
      </c>
      <c r="AD1407" s="72" t="s">
        <v>746</v>
      </c>
    </row>
    <row r="1408" spans="1:30" ht="51" customHeight="1" x14ac:dyDescent="0.2">
      <c r="A1408" s="105" t="s">
        <v>5303</v>
      </c>
      <c r="B1408" s="64" t="s">
        <v>742</v>
      </c>
      <c r="C1408" s="65" t="s">
        <v>743</v>
      </c>
      <c r="D1408" s="96" t="s">
        <v>4944</v>
      </c>
      <c r="E1408" s="66" t="s">
        <v>75</v>
      </c>
      <c r="F1408" s="71" t="s">
        <v>5304</v>
      </c>
      <c r="G1408" s="71" t="s">
        <v>1115</v>
      </c>
      <c r="H1408" s="68">
        <v>44855</v>
      </c>
      <c r="I1408" s="68">
        <v>45098</v>
      </c>
      <c r="J1408" s="57" t="str">
        <f>IF(Ugovori_OPULJP3[[#This Row],[DATUM ZAVRŠETKA OPERACIJE]]&gt;DATE(2024,12,31),"u provedbi","završen")</f>
        <v>završen</v>
      </c>
      <c r="K1408" s="55" t="s">
        <v>103</v>
      </c>
      <c r="L1408" s="55" t="s">
        <v>103</v>
      </c>
      <c r="M1408" s="58">
        <v>0.85</v>
      </c>
      <c r="N1408" s="58">
        <v>0.15</v>
      </c>
      <c r="O1408" s="59">
        <f>Ugovori_OPULJP3[[#This Row],[Bespovratna sredstva - Ukupno (EU+Nac) HRK
= Ukupna ugovorena vrijednost bespovratnih sredstava]]*Ugovori_OPULJP3[[#This Row],[EU STOPA SUFINANCIRANJA %
EU CO-FINANCING RATE %]]</f>
        <v>1260720</v>
      </c>
      <c r="P1408" s="60">
        <f>Ugovori_OPULJP3[[#This Row],[Bespovratna sredstva - EU dio - HRK]]/7.5345</f>
        <v>167326.29902448735</v>
      </c>
      <c r="Q1408" s="59">
        <f>Ugovori_OPULJP3[[#This Row],[Bespovratna sredstva - Ukupno (EU+Nac) HRK
= Ukupna ugovorena vrijednost bespovratnih sredstava]]*Ugovori_OPULJP3[[#This Row],[STOPA NACIONALNOG SUFINANCIRANJA %]]</f>
        <v>222480</v>
      </c>
      <c r="R1408" s="60">
        <f>Ugovori_OPULJP3[[#This Row],[Bespovratna sredstva - Nacionalni dio - HRK]]/7.5345</f>
        <v>29528.170416086003</v>
      </c>
      <c r="S1408" s="59">
        <v>1483200</v>
      </c>
      <c r="T1408" s="60">
        <f>Ugovori_OPULJP3[[#This Row],[Bespovratna sredstva - Ukupno (EU+Nac) HRK
= Ukupna ugovorena vrijednost bespovratnih sredstava]]/7.5345</f>
        <v>196854.46944057336</v>
      </c>
      <c r="U1408" s="59">
        <v>0</v>
      </c>
      <c r="V1408" s="60">
        <f>Ugovori_OPULJP3[[#This Row],[Javni doprinos korisnika - HRK]]/7.5345</f>
        <v>0</v>
      </c>
      <c r="W1408" s="59">
        <v>0</v>
      </c>
      <c r="X1408" s="60">
        <f>Ugovori_OPULJP3[[#This Row],[Privatni doprinos korisnika - HRK]]/7.5345</f>
        <v>0</v>
      </c>
      <c r="Y1408" s="61">
        <v>1483200</v>
      </c>
      <c r="Z1408" s="62">
        <f>Ugovori_OPULJP3[[#This Row],[UKUPNI PRIHVATLJIVI IZDACI
TOTAL ELIGIBLE EXPENDITURE
= Bespovratna sredstva ukupno + doprinos korisnika
= Ukupni prihvatljivi troškovi
= Ukupna ugovorena vrijednost projekta HRK]]/7.5345</f>
        <v>196854.46944057336</v>
      </c>
      <c r="AA1408" s="66" t="s">
        <v>37</v>
      </c>
      <c r="AB1408" s="66" t="s">
        <v>34</v>
      </c>
      <c r="AC1408" s="65" t="s">
        <v>5305</v>
      </c>
      <c r="AD1408" s="72" t="s">
        <v>746</v>
      </c>
    </row>
    <row r="1409" spans="1:30" ht="89.25" customHeight="1" x14ac:dyDescent="0.2">
      <c r="A1409" s="105" t="s">
        <v>5306</v>
      </c>
      <c r="B1409" s="64" t="s">
        <v>742</v>
      </c>
      <c r="C1409" s="65" t="s">
        <v>743</v>
      </c>
      <c r="D1409" s="96" t="s">
        <v>4944</v>
      </c>
      <c r="E1409" s="66" t="s">
        <v>75</v>
      </c>
      <c r="F1409" s="71" t="s">
        <v>5307</v>
      </c>
      <c r="G1409" s="71" t="s">
        <v>2048</v>
      </c>
      <c r="H1409" s="68">
        <v>44855</v>
      </c>
      <c r="I1409" s="68">
        <v>45067</v>
      </c>
      <c r="J1409" s="57" t="str">
        <f>IF(Ugovori_OPULJP3[[#This Row],[DATUM ZAVRŠETKA OPERACIJE]]&gt;DATE(2024,12,31),"u provedbi","završen")</f>
        <v>završen</v>
      </c>
      <c r="K1409" s="55" t="s">
        <v>370</v>
      </c>
      <c r="L1409" s="55" t="s">
        <v>370</v>
      </c>
      <c r="M1409" s="58">
        <v>0.85</v>
      </c>
      <c r="N1409" s="58">
        <v>0.15</v>
      </c>
      <c r="O1409" s="59">
        <f>Ugovori_OPULJP3[[#This Row],[Bespovratna sredstva - Ukupno (EU+Nac) HRK
= Ukupna ugovorena vrijednost bespovratnih sredstava]]*Ugovori_OPULJP3[[#This Row],[EU STOPA SUFINANCIRANJA %
EU CO-FINANCING RATE %]]</f>
        <v>377973.75</v>
      </c>
      <c r="P1409" s="60">
        <f>Ugovori_OPULJP3[[#This Row],[Bespovratna sredstva - EU dio - HRK]]/7.5345</f>
        <v>50165.737607007759</v>
      </c>
      <c r="Q1409" s="59">
        <f>Ugovori_OPULJP3[[#This Row],[Bespovratna sredstva - Ukupno (EU+Nac) HRK
= Ukupna ugovorena vrijednost bespovratnih sredstava]]*Ugovori_OPULJP3[[#This Row],[STOPA NACIONALNOG SUFINANCIRANJA %]]</f>
        <v>66701.25</v>
      </c>
      <c r="R1409" s="60">
        <f>Ugovori_OPULJP3[[#This Row],[Bespovratna sredstva - Nacionalni dio - HRK]]/7.5345</f>
        <v>8852.777224766076</v>
      </c>
      <c r="S1409" s="59">
        <v>444675</v>
      </c>
      <c r="T1409" s="60">
        <f>Ugovori_OPULJP3[[#This Row],[Bespovratna sredstva - Ukupno (EU+Nac) HRK
= Ukupna ugovorena vrijednost bespovratnih sredstava]]/7.5345</f>
        <v>59018.514831773835</v>
      </c>
      <c r="U1409" s="59">
        <v>0</v>
      </c>
      <c r="V1409" s="60">
        <f>Ugovori_OPULJP3[[#This Row],[Javni doprinos korisnika - HRK]]/7.5345</f>
        <v>0</v>
      </c>
      <c r="W1409" s="59">
        <v>0</v>
      </c>
      <c r="X1409" s="60">
        <f>Ugovori_OPULJP3[[#This Row],[Privatni doprinos korisnika - HRK]]/7.5345</f>
        <v>0</v>
      </c>
      <c r="Y1409" s="61">
        <v>444675</v>
      </c>
      <c r="Z1409" s="62">
        <f>Ugovori_OPULJP3[[#This Row],[UKUPNI PRIHVATLJIVI IZDACI
TOTAL ELIGIBLE EXPENDITURE
= Bespovratna sredstva ukupno + doprinos korisnika
= Ukupni prihvatljivi troškovi
= Ukupna ugovorena vrijednost projekta HRK]]/7.5345</f>
        <v>59018.514831773835</v>
      </c>
      <c r="AA1409" s="66" t="s">
        <v>37</v>
      </c>
      <c r="AB1409" s="66" t="s">
        <v>34</v>
      </c>
      <c r="AC1409" s="65" t="s">
        <v>5308</v>
      </c>
      <c r="AD1409" s="72" t="s">
        <v>746</v>
      </c>
    </row>
    <row r="1410" spans="1:30" ht="38.25" customHeight="1" x14ac:dyDescent="0.2">
      <c r="A1410" s="105" t="s">
        <v>5309</v>
      </c>
      <c r="B1410" s="64" t="s">
        <v>742</v>
      </c>
      <c r="C1410" s="65" t="s">
        <v>743</v>
      </c>
      <c r="D1410" s="96" t="s">
        <v>4944</v>
      </c>
      <c r="E1410" s="66" t="s">
        <v>75</v>
      </c>
      <c r="F1410" s="71" t="s">
        <v>5310</v>
      </c>
      <c r="G1410" s="71" t="s">
        <v>5311</v>
      </c>
      <c r="H1410" s="68">
        <v>44869</v>
      </c>
      <c r="I1410" s="68">
        <v>45111</v>
      </c>
      <c r="J1410" s="57" t="str">
        <f>IF(Ugovori_OPULJP3[[#This Row],[DATUM ZAVRŠETKA OPERACIJE]]&gt;DATE(2024,12,31),"u provedbi","završen")</f>
        <v>završen</v>
      </c>
      <c r="K1410" s="67" t="s">
        <v>194</v>
      </c>
      <c r="L1410" s="67" t="s">
        <v>36</v>
      </c>
      <c r="M1410" s="58">
        <v>0.85</v>
      </c>
      <c r="N1410" s="58">
        <v>0.15</v>
      </c>
      <c r="O1410" s="59">
        <f>Ugovori_OPULJP3[[#This Row],[Bespovratna sredstva - Ukupno (EU+Nac) HRK
= Ukupna ugovorena vrijednost bespovratnih sredstava]]*Ugovori_OPULJP3[[#This Row],[EU STOPA SUFINANCIRANJA %
EU CO-FINANCING RATE %]]</f>
        <v>1244315</v>
      </c>
      <c r="P1410" s="60">
        <f>Ugovori_OPULJP3[[#This Row],[Bespovratna sredstva - EU dio - HRK]]/7.5345</f>
        <v>165148.98135244541</v>
      </c>
      <c r="Q1410" s="59">
        <f>Ugovori_OPULJP3[[#This Row],[Bespovratna sredstva - Ukupno (EU+Nac) HRK
= Ukupna ugovorena vrijednost bespovratnih sredstava]]*Ugovori_OPULJP3[[#This Row],[STOPA NACIONALNOG SUFINANCIRANJA %]]</f>
        <v>219585</v>
      </c>
      <c r="R1410" s="60">
        <f>Ugovori_OPULJP3[[#This Row],[Bespovratna sredstva - Nacionalni dio - HRK]]/7.5345</f>
        <v>29143.93788572566</v>
      </c>
      <c r="S1410" s="59">
        <v>1463900</v>
      </c>
      <c r="T1410" s="60">
        <f>Ugovori_OPULJP3[[#This Row],[Bespovratna sredstva - Ukupno (EU+Nac) HRK
= Ukupna ugovorena vrijednost bespovratnih sredstava]]/7.5345</f>
        <v>194292.91923817107</v>
      </c>
      <c r="U1410" s="59">
        <v>0</v>
      </c>
      <c r="V1410" s="60">
        <f>Ugovori_OPULJP3[[#This Row],[Javni doprinos korisnika - HRK]]/7.5345</f>
        <v>0</v>
      </c>
      <c r="W1410" s="59">
        <v>0</v>
      </c>
      <c r="X1410" s="60">
        <f>Ugovori_OPULJP3[[#This Row],[Privatni doprinos korisnika - HRK]]/7.5345</f>
        <v>0</v>
      </c>
      <c r="Y1410" s="61">
        <v>1463900</v>
      </c>
      <c r="Z1410" s="62">
        <f>Ugovori_OPULJP3[[#This Row],[UKUPNI PRIHVATLJIVI IZDACI
TOTAL ELIGIBLE EXPENDITURE
= Bespovratna sredstva ukupno + doprinos korisnika
= Ukupni prihvatljivi troškovi
= Ukupna ugovorena vrijednost projekta HRK]]/7.5345</f>
        <v>194292.91923817107</v>
      </c>
      <c r="AA1410" s="66" t="s">
        <v>37</v>
      </c>
      <c r="AB1410" s="66" t="s">
        <v>34</v>
      </c>
      <c r="AC1410" s="65" t="s">
        <v>5312</v>
      </c>
      <c r="AD1410" s="72" t="s">
        <v>746</v>
      </c>
    </row>
    <row r="1411" spans="1:30" ht="38.25" customHeight="1" x14ac:dyDescent="0.2">
      <c r="A1411" s="70" t="s">
        <v>5313</v>
      </c>
      <c r="B1411" s="64" t="s">
        <v>742</v>
      </c>
      <c r="C1411" s="65" t="s">
        <v>743</v>
      </c>
      <c r="D1411" s="96" t="s">
        <v>4944</v>
      </c>
      <c r="E1411" s="66" t="s">
        <v>75</v>
      </c>
      <c r="F1411" s="71" t="s">
        <v>5314</v>
      </c>
      <c r="G1411" s="71" t="s">
        <v>1229</v>
      </c>
      <c r="H1411" s="68">
        <v>44998</v>
      </c>
      <c r="I1411" s="68">
        <v>45243</v>
      </c>
      <c r="J1411" s="57" t="str">
        <f>IF(Ugovori_OPULJP3[[#This Row],[DATUM ZAVRŠETKA OPERACIJE]]&gt;DATE(2024,12,31),"u provedbi","završen")</f>
        <v>završen</v>
      </c>
      <c r="K1411" s="55" t="s">
        <v>103</v>
      </c>
      <c r="L1411" s="55" t="s">
        <v>103</v>
      </c>
      <c r="M1411" s="58">
        <v>0.85</v>
      </c>
      <c r="N1411" s="58">
        <v>0.15</v>
      </c>
      <c r="O1411" s="59">
        <f>Ugovori_OPULJP3[[#This Row],[Bespovratna sredstva - Ukupno (EU+Nac) HRK
= Ukupna ugovorena vrijednost bespovratnih sredstava]]*Ugovori_OPULJP3[[#This Row],[EU STOPA SUFINANCIRANJA %
EU CO-FINANCING RATE %]]</f>
        <v>1243975</v>
      </c>
      <c r="P1411" s="60">
        <f>Ugovori_OPULJP3[[#This Row],[Bespovratna sredstva - EU dio - HRK]]/7.5345</f>
        <v>165103.85559758445</v>
      </c>
      <c r="Q1411" s="59">
        <f>Ugovori_OPULJP3[[#This Row],[Bespovratna sredstva - Ukupno (EU+Nac) HRK
= Ukupna ugovorena vrijednost bespovratnih sredstava]]*Ugovori_OPULJP3[[#This Row],[STOPA NACIONALNOG SUFINANCIRANJA %]]</f>
        <v>219525</v>
      </c>
      <c r="R1411" s="60">
        <f>Ugovori_OPULJP3[[#This Row],[Bespovratna sredstva - Nacionalni dio - HRK]]/7.5345</f>
        <v>29135.974517220784</v>
      </c>
      <c r="S1411" s="59">
        <v>1463500</v>
      </c>
      <c r="T1411" s="60">
        <f>Ugovori_OPULJP3[[#This Row],[Bespovratna sredstva - Ukupno (EU+Nac) HRK
= Ukupna ugovorena vrijednost bespovratnih sredstava]]/7.5345</f>
        <v>194239.83011480523</v>
      </c>
      <c r="U1411" s="59">
        <v>0</v>
      </c>
      <c r="V1411" s="60">
        <f>Ugovori_OPULJP3[[#This Row],[Javni doprinos korisnika - HRK]]/7.5345</f>
        <v>0</v>
      </c>
      <c r="W1411" s="59">
        <v>0</v>
      </c>
      <c r="X1411" s="60">
        <f>Ugovori_OPULJP3[[#This Row],[Privatni doprinos korisnika - HRK]]/7.5345</f>
        <v>0</v>
      </c>
      <c r="Y1411" s="61">
        <v>1463500</v>
      </c>
      <c r="Z1411" s="62">
        <f>Ugovori_OPULJP3[[#This Row],[UKUPNI PRIHVATLJIVI IZDACI
TOTAL ELIGIBLE EXPENDITURE
= Bespovratna sredstva ukupno + doprinos korisnika
= Ukupni prihvatljivi troškovi
= Ukupna ugovorena vrijednost projekta HRK]]/7.5345</f>
        <v>194239.83011480523</v>
      </c>
      <c r="AA1411" s="66" t="s">
        <v>37</v>
      </c>
      <c r="AB1411" s="66" t="s">
        <v>34</v>
      </c>
      <c r="AC1411" s="65" t="s">
        <v>5315</v>
      </c>
      <c r="AD1411" s="72" t="s">
        <v>746</v>
      </c>
    </row>
    <row r="1412" spans="1:30" ht="51" customHeight="1" x14ac:dyDescent="0.2">
      <c r="A1412" s="70" t="s">
        <v>5316</v>
      </c>
      <c r="B1412" s="64" t="s">
        <v>742</v>
      </c>
      <c r="C1412" s="65" t="s">
        <v>743</v>
      </c>
      <c r="D1412" s="96" t="s">
        <v>4944</v>
      </c>
      <c r="E1412" s="66" t="s">
        <v>75</v>
      </c>
      <c r="F1412" s="71" t="s">
        <v>5317</v>
      </c>
      <c r="G1412" s="71" t="s">
        <v>3193</v>
      </c>
      <c r="H1412" s="68">
        <v>44915</v>
      </c>
      <c r="I1412" s="68">
        <v>45158</v>
      </c>
      <c r="J1412" s="57" t="str">
        <f>IF(Ugovori_OPULJP3[[#This Row],[DATUM ZAVRŠETKA OPERACIJE]]&gt;DATE(2024,12,31),"u provedbi","završen")</f>
        <v>završen</v>
      </c>
      <c r="K1412" s="55" t="s">
        <v>370</v>
      </c>
      <c r="L1412" s="55" t="s">
        <v>370</v>
      </c>
      <c r="M1412" s="58">
        <v>0.85</v>
      </c>
      <c r="N1412" s="58">
        <v>0.15</v>
      </c>
      <c r="O1412" s="59">
        <f>Ugovori_OPULJP3[[#This Row],[Bespovratna sredstva - Ukupno (EU+Nac) HRK
= Ukupna ugovorena vrijednost bespovratnih sredstava]]*Ugovori_OPULJP3[[#This Row],[EU STOPA SUFINANCIRANJA %
EU CO-FINANCING RATE %]]</f>
        <v>625260</v>
      </c>
      <c r="P1412" s="60">
        <f>Ugovori_OPULJP3[[#This Row],[Bespovratna sredstva - EU dio - HRK]]/7.5345</f>
        <v>82986.263189329082</v>
      </c>
      <c r="Q1412" s="59">
        <f>Ugovori_OPULJP3[[#This Row],[Bespovratna sredstva - Ukupno (EU+Nac) HRK
= Ukupna ugovorena vrijednost bespovratnih sredstava]]*Ugovori_OPULJP3[[#This Row],[STOPA NACIONALNOG SUFINANCIRANJA %]]</f>
        <v>110340</v>
      </c>
      <c r="R1412" s="60">
        <f>Ugovori_OPULJP3[[#This Row],[Bespovratna sredstva - Nacionalni dio - HRK]]/7.5345</f>
        <v>14644.634680469839</v>
      </c>
      <c r="S1412" s="59">
        <v>735600</v>
      </c>
      <c r="T1412" s="60">
        <f>Ugovori_OPULJP3[[#This Row],[Bespovratna sredstva - Ukupno (EU+Nac) HRK
= Ukupna ugovorena vrijednost bespovratnih sredstava]]/7.5345</f>
        <v>97630.897869798922</v>
      </c>
      <c r="U1412" s="59">
        <v>0</v>
      </c>
      <c r="V1412" s="60">
        <f>Ugovori_OPULJP3[[#This Row],[Javni doprinos korisnika - HRK]]/7.5345</f>
        <v>0</v>
      </c>
      <c r="W1412" s="59">
        <v>0</v>
      </c>
      <c r="X1412" s="60">
        <f>Ugovori_OPULJP3[[#This Row],[Privatni doprinos korisnika - HRK]]/7.5345</f>
        <v>0</v>
      </c>
      <c r="Y1412" s="61">
        <v>735600</v>
      </c>
      <c r="Z1412" s="62">
        <f>Ugovori_OPULJP3[[#This Row],[UKUPNI PRIHVATLJIVI IZDACI
TOTAL ELIGIBLE EXPENDITURE
= Bespovratna sredstva ukupno + doprinos korisnika
= Ukupni prihvatljivi troškovi
= Ukupna ugovorena vrijednost projekta HRK]]/7.5345</f>
        <v>97630.897869798922</v>
      </c>
      <c r="AA1412" s="66" t="s">
        <v>37</v>
      </c>
      <c r="AB1412" s="66" t="s">
        <v>34</v>
      </c>
      <c r="AC1412" s="65" t="s">
        <v>5318</v>
      </c>
      <c r="AD1412" s="72" t="s">
        <v>746</v>
      </c>
    </row>
    <row r="1413" spans="1:30" ht="38.25" customHeight="1" x14ac:dyDescent="0.2">
      <c r="A1413" s="105" t="s">
        <v>5319</v>
      </c>
      <c r="B1413" s="64" t="s">
        <v>742</v>
      </c>
      <c r="C1413" s="65" t="s">
        <v>743</v>
      </c>
      <c r="D1413" s="96" t="s">
        <v>4944</v>
      </c>
      <c r="E1413" s="66" t="s">
        <v>75</v>
      </c>
      <c r="F1413" s="71" t="s">
        <v>5320</v>
      </c>
      <c r="G1413" s="54" t="s">
        <v>2060</v>
      </c>
      <c r="H1413" s="68">
        <v>44818</v>
      </c>
      <c r="I1413" s="68">
        <v>45030</v>
      </c>
      <c r="J1413" s="57" t="str">
        <f>IF(Ugovori_OPULJP3[[#This Row],[DATUM ZAVRŠETKA OPERACIJE]]&gt;DATE(2024,12,31),"u provedbi","završen")</f>
        <v>završen</v>
      </c>
      <c r="K1413" s="55" t="s">
        <v>370</v>
      </c>
      <c r="L1413" s="55" t="s">
        <v>370</v>
      </c>
      <c r="M1413" s="58">
        <v>0.85</v>
      </c>
      <c r="N1413" s="58">
        <v>0.15</v>
      </c>
      <c r="O1413" s="59">
        <f>Ugovori_OPULJP3[[#This Row],[Bespovratna sredstva - Ukupno (EU+Nac) HRK
= Ukupna ugovorena vrijednost bespovratnih sredstava]]*Ugovori_OPULJP3[[#This Row],[EU STOPA SUFINANCIRANJA %
EU CO-FINANCING RATE %]]</f>
        <v>628702.5</v>
      </c>
      <c r="P1413" s="60">
        <f>Ugovori_OPULJP3[[#This Row],[Bespovratna sredstva - EU dio - HRK]]/7.5345</f>
        <v>83443.161457296432</v>
      </c>
      <c r="Q1413" s="59">
        <f>Ugovori_OPULJP3[[#This Row],[Bespovratna sredstva - Ukupno (EU+Nac) HRK
= Ukupna ugovorena vrijednost bespovratnih sredstava]]*Ugovori_OPULJP3[[#This Row],[STOPA NACIONALNOG SUFINANCIRANJA %]]</f>
        <v>110947.5</v>
      </c>
      <c r="R1413" s="60">
        <f>Ugovori_OPULJP3[[#This Row],[Bespovratna sredstva - Nacionalni dio - HRK]]/7.5345</f>
        <v>14725.263786581723</v>
      </c>
      <c r="S1413" s="59">
        <v>739650</v>
      </c>
      <c r="T1413" s="60">
        <f>Ugovori_OPULJP3[[#This Row],[Bespovratna sredstva - Ukupno (EU+Nac) HRK
= Ukupna ugovorena vrijednost bespovratnih sredstava]]/7.5345</f>
        <v>98168.425243878155</v>
      </c>
      <c r="U1413" s="59">
        <v>0</v>
      </c>
      <c r="V1413" s="60">
        <f>Ugovori_OPULJP3[[#This Row],[Javni doprinos korisnika - HRK]]/7.5345</f>
        <v>0</v>
      </c>
      <c r="W1413" s="59">
        <v>0</v>
      </c>
      <c r="X1413" s="60">
        <f>Ugovori_OPULJP3[[#This Row],[Privatni doprinos korisnika - HRK]]/7.5345</f>
        <v>0</v>
      </c>
      <c r="Y1413" s="61">
        <v>739650</v>
      </c>
      <c r="Z1413" s="62">
        <f>Ugovori_OPULJP3[[#This Row],[UKUPNI PRIHVATLJIVI IZDACI
TOTAL ELIGIBLE EXPENDITURE
= Bespovratna sredstva ukupno + doprinos korisnika
= Ukupni prihvatljivi troškovi
= Ukupna ugovorena vrijednost projekta HRK]]/7.5345</f>
        <v>98168.425243878155</v>
      </c>
      <c r="AA1413" s="66" t="s">
        <v>37</v>
      </c>
      <c r="AB1413" s="66" t="s">
        <v>34</v>
      </c>
      <c r="AC1413" s="65" t="s">
        <v>5321</v>
      </c>
      <c r="AD1413" s="72" t="s">
        <v>746</v>
      </c>
    </row>
    <row r="1414" spans="1:30" ht="38.25" customHeight="1" x14ac:dyDescent="0.2">
      <c r="A1414" s="105" t="s">
        <v>5322</v>
      </c>
      <c r="B1414" s="64" t="s">
        <v>742</v>
      </c>
      <c r="C1414" s="65" t="s">
        <v>743</v>
      </c>
      <c r="D1414" s="96" t="s">
        <v>4944</v>
      </c>
      <c r="E1414" s="66" t="s">
        <v>75</v>
      </c>
      <c r="F1414" s="71" t="s">
        <v>5323</v>
      </c>
      <c r="G1414" s="71" t="s">
        <v>3690</v>
      </c>
      <c r="H1414" s="68">
        <v>44818</v>
      </c>
      <c r="I1414" s="68">
        <v>45060</v>
      </c>
      <c r="J1414" s="57" t="str">
        <f>IF(Ugovori_OPULJP3[[#This Row],[DATUM ZAVRŠETKA OPERACIJE]]&gt;DATE(2024,12,31),"u provedbi","završen")</f>
        <v>završen</v>
      </c>
      <c r="K1414" s="67" t="s">
        <v>185</v>
      </c>
      <c r="L1414" s="67" t="s">
        <v>185</v>
      </c>
      <c r="M1414" s="58">
        <v>0.85</v>
      </c>
      <c r="N1414" s="58">
        <v>0.15</v>
      </c>
      <c r="O1414" s="59">
        <f>Ugovori_OPULJP3[[#This Row],[Bespovratna sredstva - Ukupno (EU+Nac) HRK
= Ukupna ugovorena vrijednost bespovratnih sredstava]]*Ugovori_OPULJP3[[#This Row],[EU STOPA SUFINANCIRANJA %
EU CO-FINANCING RATE %]]</f>
        <v>1260720</v>
      </c>
      <c r="P1414" s="60">
        <f>Ugovori_OPULJP3[[#This Row],[Bespovratna sredstva - EU dio - HRK]]/7.5345</f>
        <v>167326.29902448735</v>
      </c>
      <c r="Q1414" s="59">
        <f>Ugovori_OPULJP3[[#This Row],[Bespovratna sredstva - Ukupno (EU+Nac) HRK
= Ukupna ugovorena vrijednost bespovratnih sredstava]]*Ugovori_OPULJP3[[#This Row],[STOPA NACIONALNOG SUFINANCIRANJA %]]</f>
        <v>222480</v>
      </c>
      <c r="R1414" s="60">
        <f>Ugovori_OPULJP3[[#This Row],[Bespovratna sredstva - Nacionalni dio - HRK]]/7.5345</f>
        <v>29528.170416086003</v>
      </c>
      <c r="S1414" s="59">
        <v>1483200</v>
      </c>
      <c r="T1414" s="60">
        <f>Ugovori_OPULJP3[[#This Row],[Bespovratna sredstva - Ukupno (EU+Nac) HRK
= Ukupna ugovorena vrijednost bespovratnih sredstava]]/7.5345</f>
        <v>196854.46944057336</v>
      </c>
      <c r="U1414" s="59">
        <v>0</v>
      </c>
      <c r="V1414" s="60">
        <f>Ugovori_OPULJP3[[#This Row],[Javni doprinos korisnika - HRK]]/7.5345</f>
        <v>0</v>
      </c>
      <c r="W1414" s="59">
        <v>0</v>
      </c>
      <c r="X1414" s="60">
        <f>Ugovori_OPULJP3[[#This Row],[Privatni doprinos korisnika - HRK]]/7.5345</f>
        <v>0</v>
      </c>
      <c r="Y1414" s="61">
        <v>1483200</v>
      </c>
      <c r="Z1414" s="62">
        <f>Ugovori_OPULJP3[[#This Row],[UKUPNI PRIHVATLJIVI IZDACI
TOTAL ELIGIBLE EXPENDITURE
= Bespovratna sredstva ukupno + doprinos korisnika
= Ukupni prihvatljivi troškovi
= Ukupna ugovorena vrijednost projekta HRK]]/7.5345</f>
        <v>196854.46944057336</v>
      </c>
      <c r="AA1414" s="66" t="s">
        <v>37</v>
      </c>
      <c r="AB1414" s="66" t="s">
        <v>34</v>
      </c>
      <c r="AC1414" s="65" t="s">
        <v>5324</v>
      </c>
      <c r="AD1414" s="72" t="s">
        <v>746</v>
      </c>
    </row>
    <row r="1415" spans="1:30" ht="38.25" customHeight="1" x14ac:dyDescent="0.2">
      <c r="A1415" s="70" t="s">
        <v>5325</v>
      </c>
      <c r="B1415" s="64" t="s">
        <v>742</v>
      </c>
      <c r="C1415" s="65" t="s">
        <v>743</v>
      </c>
      <c r="D1415" s="96" t="s">
        <v>4944</v>
      </c>
      <c r="E1415" s="66" t="s">
        <v>75</v>
      </c>
      <c r="F1415" s="71" t="s">
        <v>5326</v>
      </c>
      <c r="G1415" s="71" t="s">
        <v>4516</v>
      </c>
      <c r="H1415" s="68">
        <v>44915</v>
      </c>
      <c r="I1415" s="68">
        <v>45158</v>
      </c>
      <c r="J1415" s="57" t="str">
        <f>IF(Ugovori_OPULJP3[[#This Row],[DATUM ZAVRŠETKA OPERACIJE]]&gt;DATE(2024,12,31),"u provedbi","završen")</f>
        <v>završen</v>
      </c>
      <c r="K1415" s="67" t="s">
        <v>370</v>
      </c>
      <c r="L1415" s="55" t="s">
        <v>370</v>
      </c>
      <c r="M1415" s="58">
        <v>0.85</v>
      </c>
      <c r="N1415" s="58">
        <v>0.15</v>
      </c>
      <c r="O1415" s="59">
        <f>Ugovori_OPULJP3[[#This Row],[Bespovratna sredstva - Ukupno (EU+Nac) HRK
= Ukupna ugovorena vrijednost bespovratnih sredstava]]*Ugovori_OPULJP3[[#This Row],[EU STOPA SUFINANCIRANJA %
EU CO-FINANCING RATE %]]</f>
        <v>419730</v>
      </c>
      <c r="P1415" s="60">
        <f>Ugovori_OPULJP3[[#This Row],[Bespovratna sredstva - EU dio - HRK]]/7.5345</f>
        <v>55707.744375870992</v>
      </c>
      <c r="Q1415" s="59">
        <f>Ugovori_OPULJP3[[#This Row],[Bespovratna sredstva - Ukupno (EU+Nac) HRK
= Ukupna ugovorena vrijednost bespovratnih sredstava]]*Ugovori_OPULJP3[[#This Row],[STOPA NACIONALNOG SUFINANCIRANJA %]]</f>
        <v>74070</v>
      </c>
      <c r="R1415" s="60">
        <f>Ugovori_OPULJP3[[#This Row],[Bespovratna sredstva - Nacionalni dio - HRK]]/7.5345</f>
        <v>9830.7784192713516</v>
      </c>
      <c r="S1415" s="59">
        <v>493800</v>
      </c>
      <c r="T1415" s="60">
        <f>Ugovori_OPULJP3[[#This Row],[Bespovratna sredstva - Ukupno (EU+Nac) HRK
= Ukupna ugovorena vrijednost bespovratnih sredstava]]/7.5345</f>
        <v>65538.522795142344</v>
      </c>
      <c r="U1415" s="59">
        <v>0</v>
      </c>
      <c r="V1415" s="60">
        <f>Ugovori_OPULJP3[[#This Row],[Javni doprinos korisnika - HRK]]/7.5345</f>
        <v>0</v>
      </c>
      <c r="W1415" s="59">
        <v>0</v>
      </c>
      <c r="X1415" s="60">
        <f>Ugovori_OPULJP3[[#This Row],[Privatni doprinos korisnika - HRK]]/7.5345</f>
        <v>0</v>
      </c>
      <c r="Y1415" s="61">
        <v>493800</v>
      </c>
      <c r="Z1415" s="62">
        <f>Ugovori_OPULJP3[[#This Row],[UKUPNI PRIHVATLJIVI IZDACI
TOTAL ELIGIBLE EXPENDITURE
= Bespovratna sredstva ukupno + doprinos korisnika
= Ukupni prihvatljivi troškovi
= Ukupna ugovorena vrijednost projekta HRK]]/7.5345</f>
        <v>65538.522795142344</v>
      </c>
      <c r="AA1415" s="66" t="s">
        <v>37</v>
      </c>
      <c r="AB1415" s="66" t="s">
        <v>34</v>
      </c>
      <c r="AC1415" s="65" t="s">
        <v>5327</v>
      </c>
      <c r="AD1415" s="72" t="s">
        <v>746</v>
      </c>
    </row>
    <row r="1416" spans="1:30" ht="38.25" customHeight="1" x14ac:dyDescent="0.2">
      <c r="A1416" s="105" t="s">
        <v>5328</v>
      </c>
      <c r="B1416" s="64" t="s">
        <v>742</v>
      </c>
      <c r="C1416" s="65" t="s">
        <v>743</v>
      </c>
      <c r="D1416" s="96" t="s">
        <v>4944</v>
      </c>
      <c r="E1416" s="66" t="s">
        <v>75</v>
      </c>
      <c r="F1416" s="71" t="s">
        <v>1917</v>
      </c>
      <c r="G1416" s="71" t="s">
        <v>1213</v>
      </c>
      <c r="H1416" s="68">
        <v>44818</v>
      </c>
      <c r="I1416" s="68">
        <v>45060</v>
      </c>
      <c r="J1416" s="57" t="str">
        <f>IF(Ugovori_OPULJP3[[#This Row],[DATUM ZAVRŠETKA OPERACIJE]]&gt;DATE(2024,12,31),"u provedbi","završen")</f>
        <v>završen</v>
      </c>
      <c r="K1416" s="55" t="s">
        <v>370</v>
      </c>
      <c r="L1416" s="55" t="s">
        <v>370</v>
      </c>
      <c r="M1416" s="58">
        <v>0.85</v>
      </c>
      <c r="N1416" s="58">
        <v>0.15</v>
      </c>
      <c r="O1416" s="59">
        <f>Ugovori_OPULJP3[[#This Row],[Bespovratna sredstva - Ukupno (EU+Nac) HRK
= Ukupna ugovorena vrijednost bespovratnih sredstava]]*Ugovori_OPULJP3[[#This Row],[EU STOPA SUFINANCIRANJA %
EU CO-FINANCING RATE %]]</f>
        <v>1257341.25</v>
      </c>
      <c r="P1416" s="60">
        <f>Ugovori_OPULJP3[[#This Row],[Bespovratna sredstva - EU dio - HRK]]/7.5345</f>
        <v>166877.86183555642</v>
      </c>
      <c r="Q1416" s="59">
        <f>Ugovori_OPULJP3[[#This Row],[Bespovratna sredstva - Ukupno (EU+Nac) HRK
= Ukupna ugovorena vrijednost bespovratnih sredstava]]*Ugovori_OPULJP3[[#This Row],[STOPA NACIONALNOG SUFINANCIRANJA %]]</f>
        <v>221883.75</v>
      </c>
      <c r="R1416" s="60">
        <f>Ugovori_OPULJP3[[#This Row],[Bespovratna sredstva - Nacionalni dio - HRK]]/7.5345</f>
        <v>29449.034441568783</v>
      </c>
      <c r="S1416" s="59">
        <v>1479225</v>
      </c>
      <c r="T1416" s="60">
        <f>Ugovori_OPULJP3[[#This Row],[Bespovratna sredstva - Ukupno (EU+Nac) HRK
= Ukupna ugovorena vrijednost bespovratnih sredstava]]/7.5345</f>
        <v>196326.89627712523</v>
      </c>
      <c r="U1416" s="59">
        <v>0</v>
      </c>
      <c r="V1416" s="60">
        <f>Ugovori_OPULJP3[[#This Row],[Javni doprinos korisnika - HRK]]/7.5345</f>
        <v>0</v>
      </c>
      <c r="W1416" s="59">
        <v>0</v>
      </c>
      <c r="X1416" s="60">
        <f>Ugovori_OPULJP3[[#This Row],[Privatni doprinos korisnika - HRK]]/7.5345</f>
        <v>0</v>
      </c>
      <c r="Y1416" s="61">
        <v>1479225</v>
      </c>
      <c r="Z1416" s="62">
        <f>Ugovori_OPULJP3[[#This Row],[UKUPNI PRIHVATLJIVI IZDACI
TOTAL ELIGIBLE EXPENDITURE
= Bespovratna sredstva ukupno + doprinos korisnika
= Ukupni prihvatljivi troškovi
= Ukupna ugovorena vrijednost projekta HRK]]/7.5345</f>
        <v>196326.89627712523</v>
      </c>
      <c r="AA1416" s="66" t="s">
        <v>37</v>
      </c>
      <c r="AB1416" s="66" t="s">
        <v>34</v>
      </c>
      <c r="AC1416" s="65" t="s">
        <v>5329</v>
      </c>
      <c r="AD1416" s="72" t="s">
        <v>746</v>
      </c>
    </row>
    <row r="1417" spans="1:30" ht="38.25" customHeight="1" x14ac:dyDescent="0.2">
      <c r="A1417" s="70" t="s">
        <v>5330</v>
      </c>
      <c r="B1417" s="64" t="s">
        <v>742</v>
      </c>
      <c r="C1417" s="65" t="s">
        <v>743</v>
      </c>
      <c r="D1417" s="96" t="s">
        <v>4944</v>
      </c>
      <c r="E1417" s="66" t="s">
        <v>75</v>
      </c>
      <c r="F1417" s="71" t="s">
        <v>5331</v>
      </c>
      <c r="G1417" s="71" t="s">
        <v>5332</v>
      </c>
      <c r="H1417" s="68">
        <v>44927</v>
      </c>
      <c r="I1417" s="68">
        <v>45170</v>
      </c>
      <c r="J1417" s="57" t="str">
        <f>IF(Ugovori_OPULJP3[[#This Row],[DATUM ZAVRŠETKA OPERACIJE]]&gt;DATE(2024,12,31),"u provedbi","završen")</f>
        <v>završen</v>
      </c>
      <c r="K1417" s="76" t="s">
        <v>370</v>
      </c>
      <c r="L1417" s="76" t="s">
        <v>370</v>
      </c>
      <c r="M1417" s="58">
        <v>0.85</v>
      </c>
      <c r="N1417" s="58">
        <v>0.15</v>
      </c>
      <c r="O1417" s="59">
        <f>Ugovori_OPULJP3[[#This Row],[Bespovratna sredstva - Ukupno (EU+Nac) HRK
= Ukupna ugovorena vrijednost bespovratnih sredstava]]*Ugovori_OPULJP3[[#This Row],[EU STOPA SUFINANCIRANJA %
EU CO-FINANCING RATE %]]</f>
        <v>625260</v>
      </c>
      <c r="P1417" s="60">
        <f>Ugovori_OPULJP3[[#This Row],[Bespovratna sredstva - EU dio - HRK]]/7.5345</f>
        <v>82986.263189329082</v>
      </c>
      <c r="Q1417" s="59">
        <f>Ugovori_OPULJP3[[#This Row],[Bespovratna sredstva - Ukupno (EU+Nac) HRK
= Ukupna ugovorena vrijednost bespovratnih sredstava]]*Ugovori_OPULJP3[[#This Row],[STOPA NACIONALNOG SUFINANCIRANJA %]]</f>
        <v>110340</v>
      </c>
      <c r="R1417" s="60">
        <f>Ugovori_OPULJP3[[#This Row],[Bespovratna sredstva - Nacionalni dio - HRK]]/7.5345</f>
        <v>14644.634680469839</v>
      </c>
      <c r="S1417" s="59">
        <v>735600</v>
      </c>
      <c r="T1417" s="60">
        <f>Ugovori_OPULJP3[[#This Row],[Bespovratna sredstva - Ukupno (EU+Nac) HRK
= Ukupna ugovorena vrijednost bespovratnih sredstava]]/7.5345</f>
        <v>97630.897869798922</v>
      </c>
      <c r="U1417" s="59">
        <v>0</v>
      </c>
      <c r="V1417" s="60">
        <f>Ugovori_OPULJP3[[#This Row],[Javni doprinos korisnika - HRK]]/7.5345</f>
        <v>0</v>
      </c>
      <c r="W1417" s="59">
        <v>0</v>
      </c>
      <c r="X1417" s="60">
        <f>Ugovori_OPULJP3[[#This Row],[Privatni doprinos korisnika - HRK]]/7.5345</f>
        <v>0</v>
      </c>
      <c r="Y1417" s="61">
        <v>735600</v>
      </c>
      <c r="Z1417" s="62">
        <f>Ugovori_OPULJP3[[#This Row],[UKUPNI PRIHVATLJIVI IZDACI
TOTAL ELIGIBLE EXPENDITURE
= Bespovratna sredstva ukupno + doprinos korisnika
= Ukupni prihvatljivi troškovi
= Ukupna ugovorena vrijednost projekta HRK]]/7.5345</f>
        <v>97630.897869798922</v>
      </c>
      <c r="AA1417" s="66" t="s">
        <v>37</v>
      </c>
      <c r="AB1417" s="66" t="s">
        <v>34</v>
      </c>
      <c r="AC1417" s="65" t="s">
        <v>5333</v>
      </c>
      <c r="AD1417" s="72" t="s">
        <v>746</v>
      </c>
    </row>
    <row r="1418" spans="1:30" ht="38.25" customHeight="1" x14ac:dyDescent="0.2">
      <c r="A1418" s="70" t="s">
        <v>5334</v>
      </c>
      <c r="B1418" s="64" t="s">
        <v>742</v>
      </c>
      <c r="C1418" s="65" t="s">
        <v>743</v>
      </c>
      <c r="D1418" s="96" t="s">
        <v>4944</v>
      </c>
      <c r="E1418" s="66" t="s">
        <v>75</v>
      </c>
      <c r="F1418" s="71" t="s">
        <v>5335</v>
      </c>
      <c r="G1418" s="71" t="s">
        <v>5336</v>
      </c>
      <c r="H1418" s="68">
        <v>44915</v>
      </c>
      <c r="I1418" s="68">
        <v>45127</v>
      </c>
      <c r="J1418" s="57" t="str">
        <f>IF(Ugovori_OPULJP3[[#This Row],[DATUM ZAVRŠETKA OPERACIJE]]&gt;DATE(2024,12,31),"u provedbi","završen")</f>
        <v>završen</v>
      </c>
      <c r="K1418" s="55" t="s">
        <v>370</v>
      </c>
      <c r="L1418" s="55" t="s">
        <v>370</v>
      </c>
      <c r="M1418" s="58">
        <v>0.85</v>
      </c>
      <c r="N1418" s="58">
        <v>0.15</v>
      </c>
      <c r="O1418" s="59">
        <f>Ugovori_OPULJP3[[#This Row],[Bespovratna sredstva - Ukupno (EU+Nac) HRK
= Ukupna ugovorena vrijednost bespovratnih sredstava]]*Ugovori_OPULJP3[[#This Row],[EU STOPA SUFINANCIRANJA %
EU CO-FINANCING RATE %]]</f>
        <v>419081.875</v>
      </c>
      <c r="P1418" s="60">
        <f>Ugovori_OPULJP3[[#This Row],[Bespovratna sredstva - EU dio - HRK]]/7.5345</f>
        <v>55621.723405667261</v>
      </c>
      <c r="Q1418" s="59">
        <f>Ugovori_OPULJP3[[#This Row],[Bespovratna sredstva - Ukupno (EU+Nac) HRK
= Ukupna ugovorena vrijednost bespovratnih sredstava]]*Ugovori_OPULJP3[[#This Row],[STOPA NACIONALNOG SUFINANCIRANJA %]]</f>
        <v>73955.625</v>
      </c>
      <c r="R1418" s="60">
        <f>Ugovori_OPULJP3[[#This Row],[Bespovratna sredstva - Nacionalni dio - HRK]]/7.5345</f>
        <v>9815.5982480589282</v>
      </c>
      <c r="S1418" s="59">
        <v>493037.5</v>
      </c>
      <c r="T1418" s="60">
        <f>Ugovori_OPULJP3[[#This Row],[Bespovratna sredstva - Ukupno (EU+Nac) HRK
= Ukupna ugovorena vrijednost bespovratnih sredstava]]/7.5345</f>
        <v>65437.321653726191</v>
      </c>
      <c r="U1418" s="59">
        <v>0</v>
      </c>
      <c r="V1418" s="60">
        <f>Ugovori_OPULJP3[[#This Row],[Javni doprinos korisnika - HRK]]/7.5345</f>
        <v>0</v>
      </c>
      <c r="W1418" s="59">
        <v>0</v>
      </c>
      <c r="X1418" s="60">
        <f>Ugovori_OPULJP3[[#This Row],[Privatni doprinos korisnika - HRK]]/7.5345</f>
        <v>0</v>
      </c>
      <c r="Y1418" s="61">
        <v>493037.5</v>
      </c>
      <c r="Z1418" s="62">
        <f>Ugovori_OPULJP3[[#This Row],[UKUPNI PRIHVATLJIVI IZDACI
TOTAL ELIGIBLE EXPENDITURE
= Bespovratna sredstva ukupno + doprinos korisnika
= Ukupni prihvatljivi troškovi
= Ukupna ugovorena vrijednost projekta HRK]]/7.5345</f>
        <v>65437.321653726191</v>
      </c>
      <c r="AA1418" s="66" t="s">
        <v>37</v>
      </c>
      <c r="AB1418" s="66" t="s">
        <v>34</v>
      </c>
      <c r="AC1418" s="65" t="s">
        <v>5337</v>
      </c>
      <c r="AD1418" s="72" t="s">
        <v>746</v>
      </c>
    </row>
    <row r="1419" spans="1:30" ht="38.25" customHeight="1" x14ac:dyDescent="0.2">
      <c r="A1419" s="70" t="s">
        <v>5338</v>
      </c>
      <c r="B1419" s="64" t="s">
        <v>742</v>
      </c>
      <c r="C1419" s="65" t="s">
        <v>743</v>
      </c>
      <c r="D1419" s="96" t="s">
        <v>4944</v>
      </c>
      <c r="E1419" s="66" t="s">
        <v>75</v>
      </c>
      <c r="F1419" s="71" t="s">
        <v>1621</v>
      </c>
      <c r="G1419" s="71" t="s">
        <v>5339</v>
      </c>
      <c r="H1419" s="68">
        <v>44922</v>
      </c>
      <c r="I1419" s="68">
        <v>45165</v>
      </c>
      <c r="J1419" s="57" t="str">
        <f>IF(Ugovori_OPULJP3[[#This Row],[DATUM ZAVRŠETKA OPERACIJE]]&gt;DATE(2024,12,31),"u provedbi","završen")</f>
        <v>završen</v>
      </c>
      <c r="K1419" s="76" t="s">
        <v>185</v>
      </c>
      <c r="L1419" s="76" t="s">
        <v>185</v>
      </c>
      <c r="M1419" s="58">
        <v>0.85</v>
      </c>
      <c r="N1419" s="58">
        <v>0.15</v>
      </c>
      <c r="O1419" s="59">
        <f>Ugovori_OPULJP3[[#This Row],[Bespovratna sredstva - Ukupno (EU+Nac) HRK
= Ukupna ugovorena vrijednost bespovratnih sredstava]]*Ugovori_OPULJP3[[#This Row],[EU STOPA SUFINANCIRANJA %
EU CO-FINANCING RATE %]]</f>
        <v>417562.5</v>
      </c>
      <c r="P1419" s="60">
        <f>Ugovori_OPULJP3[[#This Row],[Bespovratna sredstva - EU dio - HRK]]/7.5345</f>
        <v>55420.067688632291</v>
      </c>
      <c r="Q1419" s="59">
        <f>Ugovori_OPULJP3[[#This Row],[Bespovratna sredstva - Ukupno (EU+Nac) HRK
= Ukupna ugovorena vrijednost bespovratnih sredstava]]*Ugovori_OPULJP3[[#This Row],[STOPA NACIONALNOG SUFINANCIRANJA %]]</f>
        <v>73687.5</v>
      </c>
      <c r="R1419" s="60">
        <f>Ugovori_OPULJP3[[#This Row],[Bespovratna sredstva - Nacionalni dio - HRK]]/7.5345</f>
        <v>9780.0119450527563</v>
      </c>
      <c r="S1419" s="59">
        <v>491250</v>
      </c>
      <c r="T1419" s="60">
        <f>Ugovori_OPULJP3[[#This Row],[Bespovratna sredstva - Ukupno (EU+Nac) HRK
= Ukupna ugovorena vrijednost bespovratnih sredstava]]/7.5345</f>
        <v>65200.079633685047</v>
      </c>
      <c r="U1419" s="59">
        <v>0</v>
      </c>
      <c r="V1419" s="60">
        <f>Ugovori_OPULJP3[[#This Row],[Javni doprinos korisnika - HRK]]/7.5345</f>
        <v>0</v>
      </c>
      <c r="W1419" s="59">
        <v>0</v>
      </c>
      <c r="X1419" s="60">
        <f>Ugovori_OPULJP3[[#This Row],[Privatni doprinos korisnika - HRK]]/7.5345</f>
        <v>0</v>
      </c>
      <c r="Y1419" s="61">
        <v>491250</v>
      </c>
      <c r="Z1419" s="62">
        <f>Ugovori_OPULJP3[[#This Row],[UKUPNI PRIHVATLJIVI IZDACI
TOTAL ELIGIBLE EXPENDITURE
= Bespovratna sredstva ukupno + doprinos korisnika
= Ukupni prihvatljivi troškovi
= Ukupna ugovorena vrijednost projekta HRK]]/7.5345</f>
        <v>65200.079633685047</v>
      </c>
      <c r="AA1419" s="66" t="s">
        <v>37</v>
      </c>
      <c r="AB1419" s="66" t="s">
        <v>34</v>
      </c>
      <c r="AC1419" s="65" t="s">
        <v>5340</v>
      </c>
      <c r="AD1419" s="72" t="s">
        <v>746</v>
      </c>
    </row>
    <row r="1420" spans="1:30" ht="38.25" customHeight="1" x14ac:dyDescent="0.2">
      <c r="A1420" s="105" t="s">
        <v>5341</v>
      </c>
      <c r="B1420" s="64" t="s">
        <v>742</v>
      </c>
      <c r="C1420" s="65" t="s">
        <v>743</v>
      </c>
      <c r="D1420" s="96" t="s">
        <v>4944</v>
      </c>
      <c r="E1420" s="66" t="s">
        <v>75</v>
      </c>
      <c r="F1420" s="71" t="s">
        <v>5342</v>
      </c>
      <c r="G1420" s="71" t="s">
        <v>1712</v>
      </c>
      <c r="H1420" s="68">
        <v>44855</v>
      </c>
      <c r="I1420" s="68">
        <v>45098</v>
      </c>
      <c r="J1420" s="57" t="str">
        <f>IF(Ugovori_OPULJP3[[#This Row],[DATUM ZAVRŠETKA OPERACIJE]]&gt;DATE(2024,12,31),"u provedbi","završen")</f>
        <v>završen</v>
      </c>
      <c r="K1420" s="55" t="s">
        <v>185</v>
      </c>
      <c r="L1420" s="55" t="s">
        <v>185</v>
      </c>
      <c r="M1420" s="58">
        <v>0.85</v>
      </c>
      <c r="N1420" s="58">
        <v>0.15</v>
      </c>
      <c r="O1420" s="59">
        <f>Ugovori_OPULJP3[[#This Row],[Bespovratna sredstva - Ukupno (EU+Nac) HRK
= Ukupna ugovorena vrijednost bespovratnih sredstava]]*Ugovori_OPULJP3[[#This Row],[EU STOPA SUFINANCIRANJA %
EU CO-FINANCING RATE %]]</f>
        <v>1274978.75</v>
      </c>
      <c r="P1420" s="60">
        <f>Ugovori_OPULJP3[[#This Row],[Bespovratna sredstva - EU dio - HRK]]/7.5345</f>
        <v>169218.76036896941</v>
      </c>
      <c r="Q1420" s="59">
        <f>Ugovori_OPULJP3[[#This Row],[Bespovratna sredstva - Ukupno (EU+Nac) HRK
= Ukupna ugovorena vrijednost bespovratnih sredstava]]*Ugovori_OPULJP3[[#This Row],[STOPA NACIONALNOG SUFINANCIRANJA %]]</f>
        <v>224996.25</v>
      </c>
      <c r="R1420" s="60">
        <f>Ugovori_OPULJP3[[#This Row],[Bespovratna sredstva - Nacionalni dio - HRK]]/7.5345</f>
        <v>29862.134182759306</v>
      </c>
      <c r="S1420" s="59">
        <v>1499975</v>
      </c>
      <c r="T1420" s="60">
        <f>Ugovori_OPULJP3[[#This Row],[Bespovratna sredstva - Ukupno (EU+Nac) HRK
= Ukupna ugovorena vrijednost bespovratnih sredstava]]/7.5345</f>
        <v>199080.89455172871</v>
      </c>
      <c r="U1420" s="59">
        <v>0</v>
      </c>
      <c r="V1420" s="60">
        <f>Ugovori_OPULJP3[[#This Row],[Javni doprinos korisnika - HRK]]/7.5345</f>
        <v>0</v>
      </c>
      <c r="W1420" s="59">
        <v>0</v>
      </c>
      <c r="X1420" s="60">
        <f>Ugovori_OPULJP3[[#This Row],[Privatni doprinos korisnika - HRK]]/7.5345</f>
        <v>0</v>
      </c>
      <c r="Y1420" s="61">
        <v>1499975</v>
      </c>
      <c r="Z1420" s="62">
        <f>Ugovori_OPULJP3[[#This Row],[UKUPNI PRIHVATLJIVI IZDACI
TOTAL ELIGIBLE EXPENDITURE
= Bespovratna sredstva ukupno + doprinos korisnika
= Ukupni prihvatljivi troškovi
= Ukupna ugovorena vrijednost projekta HRK]]/7.5345</f>
        <v>199080.89455172871</v>
      </c>
      <c r="AA1420" s="66" t="s">
        <v>37</v>
      </c>
      <c r="AB1420" s="66" t="s">
        <v>34</v>
      </c>
      <c r="AC1420" s="65" t="s">
        <v>5343</v>
      </c>
      <c r="AD1420" s="72" t="s">
        <v>746</v>
      </c>
    </row>
    <row r="1421" spans="1:30" ht="38.25" customHeight="1" x14ac:dyDescent="0.2">
      <c r="A1421" s="70" t="s">
        <v>5344</v>
      </c>
      <c r="B1421" s="64" t="s">
        <v>742</v>
      </c>
      <c r="C1421" s="65" t="s">
        <v>743</v>
      </c>
      <c r="D1421" s="96" t="s">
        <v>4944</v>
      </c>
      <c r="E1421" s="66" t="s">
        <v>75</v>
      </c>
      <c r="F1421" s="71" t="s">
        <v>4064</v>
      </c>
      <c r="G1421" s="71" t="s">
        <v>5345</v>
      </c>
      <c r="H1421" s="68">
        <v>44931</v>
      </c>
      <c r="I1421" s="68">
        <v>45174</v>
      </c>
      <c r="J1421" s="57" t="str">
        <f>IF(Ugovori_OPULJP3[[#This Row],[DATUM ZAVRŠETKA OPERACIJE]]&gt;DATE(2024,12,31),"u provedbi","završen")</f>
        <v>završen</v>
      </c>
      <c r="K1421" s="55" t="s">
        <v>185</v>
      </c>
      <c r="L1421" s="55" t="s">
        <v>185</v>
      </c>
      <c r="M1421" s="58">
        <v>0.85</v>
      </c>
      <c r="N1421" s="58">
        <v>0.15</v>
      </c>
      <c r="O1421" s="59">
        <f>Ugovori_OPULJP3[[#This Row],[Bespovratna sredstva - Ukupno (EU+Nac) HRK
= Ukupna ugovorena vrijednost bespovratnih sredstava]]*Ugovori_OPULJP3[[#This Row],[EU STOPA SUFINANCIRANJA %
EU CO-FINANCING RATE %]]</f>
        <v>378186.25</v>
      </c>
      <c r="P1421" s="60">
        <f>Ugovori_OPULJP3[[#This Row],[Bespovratna sredstva - EU dio - HRK]]/7.5345</f>
        <v>50193.941203795868</v>
      </c>
      <c r="Q1421" s="59">
        <f>Ugovori_OPULJP3[[#This Row],[Bespovratna sredstva - Ukupno (EU+Nac) HRK
= Ukupna ugovorena vrijednost bespovratnih sredstava]]*Ugovori_OPULJP3[[#This Row],[STOPA NACIONALNOG SUFINANCIRANJA %]]</f>
        <v>66738.75</v>
      </c>
      <c r="R1421" s="60">
        <f>Ugovori_OPULJP3[[#This Row],[Bespovratna sredstva - Nacionalni dio - HRK]]/7.5345</f>
        <v>8857.7543300816233</v>
      </c>
      <c r="S1421" s="59">
        <v>444925</v>
      </c>
      <c r="T1421" s="60">
        <f>Ugovori_OPULJP3[[#This Row],[Bespovratna sredstva - Ukupno (EU+Nac) HRK
= Ukupna ugovorena vrijednost bespovratnih sredstava]]/7.5345</f>
        <v>59051.695533877493</v>
      </c>
      <c r="U1421" s="59">
        <v>0</v>
      </c>
      <c r="V1421" s="60">
        <f>Ugovori_OPULJP3[[#This Row],[Javni doprinos korisnika - HRK]]/7.5345</f>
        <v>0</v>
      </c>
      <c r="W1421" s="59">
        <v>0</v>
      </c>
      <c r="X1421" s="60">
        <f>Ugovori_OPULJP3[[#This Row],[Privatni doprinos korisnika - HRK]]/7.5345</f>
        <v>0</v>
      </c>
      <c r="Y1421" s="61">
        <v>444925</v>
      </c>
      <c r="Z1421" s="62">
        <f>Ugovori_OPULJP3[[#This Row],[UKUPNI PRIHVATLJIVI IZDACI
TOTAL ELIGIBLE EXPENDITURE
= Bespovratna sredstva ukupno + doprinos korisnika
= Ukupni prihvatljivi troškovi
= Ukupna ugovorena vrijednost projekta HRK]]/7.5345</f>
        <v>59051.695533877493</v>
      </c>
      <c r="AA1421" s="66" t="s">
        <v>37</v>
      </c>
      <c r="AB1421" s="66" t="s">
        <v>34</v>
      </c>
      <c r="AC1421" s="65" t="s">
        <v>5346</v>
      </c>
      <c r="AD1421" s="72" t="s">
        <v>746</v>
      </c>
    </row>
    <row r="1422" spans="1:30" ht="38.25" customHeight="1" x14ac:dyDescent="0.2">
      <c r="A1422" s="105" t="s">
        <v>5347</v>
      </c>
      <c r="B1422" s="64" t="s">
        <v>742</v>
      </c>
      <c r="C1422" s="65" t="s">
        <v>743</v>
      </c>
      <c r="D1422" s="96" t="s">
        <v>4944</v>
      </c>
      <c r="E1422" s="66" t="s">
        <v>75</v>
      </c>
      <c r="F1422" s="71" t="s">
        <v>5348</v>
      </c>
      <c r="G1422" s="71" t="s">
        <v>5349</v>
      </c>
      <c r="H1422" s="68">
        <v>44789</v>
      </c>
      <c r="I1422" s="68">
        <v>45032</v>
      </c>
      <c r="J1422" s="57" t="str">
        <f>IF(Ugovori_OPULJP3[[#This Row],[DATUM ZAVRŠETKA OPERACIJE]]&gt;DATE(2024,12,31),"u provedbi","završen")</f>
        <v>završen</v>
      </c>
      <c r="K1422" s="55" t="s">
        <v>337</v>
      </c>
      <c r="L1422" s="55" t="s">
        <v>337</v>
      </c>
      <c r="M1422" s="58">
        <v>0.85</v>
      </c>
      <c r="N1422" s="58">
        <v>0.15</v>
      </c>
      <c r="O1422" s="59">
        <f>Ugovori_OPULJP3[[#This Row],[Bespovratna sredstva - Ukupno (EU+Nac) HRK
= Ukupna ugovorena vrijednost bespovratnih sredstava]]*Ugovori_OPULJP3[[#This Row],[EU STOPA SUFINANCIRANJA %
EU CO-FINANCING RATE %]]</f>
        <v>499247.5</v>
      </c>
      <c r="P1422" s="60">
        <f>Ugovori_OPULJP3[[#This Row],[Bespovratna sredstva - EU dio - HRK]]/7.5345</f>
        <v>66261.530293981021</v>
      </c>
      <c r="Q1422" s="59">
        <f>Ugovori_OPULJP3[[#This Row],[Bespovratna sredstva - Ukupno (EU+Nac) HRK
= Ukupna ugovorena vrijednost bespovratnih sredstava]]*Ugovori_OPULJP3[[#This Row],[STOPA NACIONALNOG SUFINANCIRANJA %]]</f>
        <v>88102.5</v>
      </c>
      <c r="R1422" s="60">
        <f>Ugovori_OPULJP3[[#This Row],[Bespovratna sredstva - Nacionalni dio - HRK]]/7.5345</f>
        <v>11693.211228349592</v>
      </c>
      <c r="S1422" s="59">
        <v>587350</v>
      </c>
      <c r="T1422" s="60">
        <f>Ugovori_OPULJP3[[#This Row],[Bespovratna sredstva - Ukupno (EU+Nac) HRK
= Ukupna ugovorena vrijednost bespovratnih sredstava]]/7.5345</f>
        <v>77954.741522330602</v>
      </c>
      <c r="U1422" s="59">
        <v>0</v>
      </c>
      <c r="V1422" s="60">
        <f>Ugovori_OPULJP3[[#This Row],[Javni doprinos korisnika - HRK]]/7.5345</f>
        <v>0</v>
      </c>
      <c r="W1422" s="59">
        <v>0</v>
      </c>
      <c r="X1422" s="60">
        <f>Ugovori_OPULJP3[[#This Row],[Privatni doprinos korisnika - HRK]]/7.5345</f>
        <v>0</v>
      </c>
      <c r="Y1422" s="61">
        <v>587350</v>
      </c>
      <c r="Z1422" s="62">
        <f>Ugovori_OPULJP3[[#This Row],[UKUPNI PRIHVATLJIVI IZDACI
TOTAL ELIGIBLE EXPENDITURE
= Bespovratna sredstva ukupno + doprinos korisnika
= Ukupni prihvatljivi troškovi
= Ukupna ugovorena vrijednost projekta HRK]]/7.5345</f>
        <v>77954.741522330602</v>
      </c>
      <c r="AA1422" s="66" t="s">
        <v>37</v>
      </c>
      <c r="AB1422" s="66" t="s">
        <v>34</v>
      </c>
      <c r="AC1422" s="65" t="s">
        <v>5350</v>
      </c>
      <c r="AD1422" s="72" t="s">
        <v>746</v>
      </c>
    </row>
    <row r="1423" spans="1:30" ht="38.25" customHeight="1" x14ac:dyDescent="0.2">
      <c r="A1423" s="105" t="s">
        <v>5351</v>
      </c>
      <c r="B1423" s="64" t="s">
        <v>742</v>
      </c>
      <c r="C1423" s="65" t="s">
        <v>743</v>
      </c>
      <c r="D1423" s="96" t="s">
        <v>4944</v>
      </c>
      <c r="E1423" s="66" t="s">
        <v>75</v>
      </c>
      <c r="F1423" s="71" t="s">
        <v>5352</v>
      </c>
      <c r="G1423" s="71" t="s">
        <v>1497</v>
      </c>
      <c r="H1423" s="68">
        <v>44855</v>
      </c>
      <c r="I1423" s="68">
        <v>45098</v>
      </c>
      <c r="J1423" s="57" t="str">
        <f>IF(Ugovori_OPULJP3[[#This Row],[DATUM ZAVRŠETKA OPERACIJE]]&gt;DATE(2024,12,31),"u provedbi","završen")</f>
        <v>završen</v>
      </c>
      <c r="K1423" s="55" t="s">
        <v>185</v>
      </c>
      <c r="L1423" s="55" t="s">
        <v>185</v>
      </c>
      <c r="M1423" s="58">
        <v>0.85</v>
      </c>
      <c r="N1423" s="58">
        <v>0.15</v>
      </c>
      <c r="O1423" s="59">
        <f>Ugovori_OPULJP3[[#This Row],[Bespovratna sredstva - Ukupno (EU+Nac) HRK
= Ukupna ugovorena vrijednost bespovratnih sredstava]]*Ugovori_OPULJP3[[#This Row],[EU STOPA SUFINANCIRANJA %
EU CO-FINANCING RATE %]]</f>
        <v>1275000</v>
      </c>
      <c r="P1423" s="60">
        <f>Ugovori_OPULJP3[[#This Row],[Bespovratna sredstva - EU dio - HRK]]/7.5345</f>
        <v>169221.5807286482</v>
      </c>
      <c r="Q1423" s="59">
        <f>Ugovori_OPULJP3[[#This Row],[Bespovratna sredstva - Ukupno (EU+Nac) HRK
= Ukupna ugovorena vrijednost bespovratnih sredstava]]*Ugovori_OPULJP3[[#This Row],[STOPA NACIONALNOG SUFINANCIRANJA %]]</f>
        <v>225000</v>
      </c>
      <c r="R1423" s="60">
        <f>Ugovori_OPULJP3[[#This Row],[Bespovratna sredstva - Nacionalni dio - HRK]]/7.5345</f>
        <v>29862.631893290862</v>
      </c>
      <c r="S1423" s="59">
        <v>1500000</v>
      </c>
      <c r="T1423" s="60">
        <f>Ugovori_OPULJP3[[#This Row],[Bespovratna sredstva - Ukupno (EU+Nac) HRK
= Ukupna ugovorena vrijednost bespovratnih sredstava]]/7.5345</f>
        <v>199084.21262193908</v>
      </c>
      <c r="U1423" s="59">
        <v>0</v>
      </c>
      <c r="V1423" s="60">
        <f>Ugovori_OPULJP3[[#This Row],[Javni doprinos korisnika - HRK]]/7.5345</f>
        <v>0</v>
      </c>
      <c r="W1423" s="59">
        <v>0</v>
      </c>
      <c r="X1423" s="60">
        <f>Ugovori_OPULJP3[[#This Row],[Privatni doprinos korisnika - HRK]]/7.5345</f>
        <v>0</v>
      </c>
      <c r="Y1423" s="61">
        <v>1500000</v>
      </c>
      <c r="Z1423" s="62">
        <f>Ugovori_OPULJP3[[#This Row],[UKUPNI PRIHVATLJIVI IZDACI
TOTAL ELIGIBLE EXPENDITURE
= Bespovratna sredstva ukupno + doprinos korisnika
= Ukupni prihvatljivi troškovi
= Ukupna ugovorena vrijednost projekta HRK]]/7.5345</f>
        <v>199084.21262193908</v>
      </c>
      <c r="AA1423" s="66" t="s">
        <v>37</v>
      </c>
      <c r="AB1423" s="66" t="s">
        <v>34</v>
      </c>
      <c r="AC1423" s="65" t="s">
        <v>5353</v>
      </c>
      <c r="AD1423" s="72" t="s">
        <v>746</v>
      </c>
    </row>
    <row r="1424" spans="1:30" ht="38.25" customHeight="1" x14ac:dyDescent="0.2">
      <c r="A1424" s="105" t="s">
        <v>5354</v>
      </c>
      <c r="B1424" s="64" t="s">
        <v>742</v>
      </c>
      <c r="C1424" s="65" t="s">
        <v>743</v>
      </c>
      <c r="D1424" s="96" t="s">
        <v>4944</v>
      </c>
      <c r="E1424" s="66" t="s">
        <v>75</v>
      </c>
      <c r="F1424" s="71" t="s">
        <v>5355</v>
      </c>
      <c r="G1424" s="71" t="s">
        <v>1899</v>
      </c>
      <c r="H1424" s="68">
        <v>44795</v>
      </c>
      <c r="I1424" s="68">
        <v>45038</v>
      </c>
      <c r="J1424" s="57" t="str">
        <f>IF(Ugovori_OPULJP3[[#This Row],[DATUM ZAVRŠETKA OPERACIJE]]&gt;DATE(2024,12,31),"u provedbi","završen")</f>
        <v>završen</v>
      </c>
      <c r="K1424" s="55" t="s">
        <v>370</v>
      </c>
      <c r="L1424" s="55" t="s">
        <v>370</v>
      </c>
      <c r="M1424" s="58">
        <v>0.85</v>
      </c>
      <c r="N1424" s="58">
        <v>0.15</v>
      </c>
      <c r="O1424" s="59">
        <f>Ugovori_OPULJP3[[#This Row],[Bespovratna sredstva - Ukupno (EU+Nac) HRK
= Ukupna ugovorena vrijednost bespovratnih sredstava]]*Ugovori_OPULJP3[[#This Row],[EU STOPA SUFINANCIRANJA %
EU CO-FINANCING RATE %]]</f>
        <v>882538</v>
      </c>
      <c r="P1424" s="60">
        <f>Ugovori_OPULJP3[[#This Row],[Bespovratna sredstva - EU dio - HRK]]/7.5345</f>
        <v>117132.92189262724</v>
      </c>
      <c r="Q1424" s="59">
        <f>Ugovori_OPULJP3[[#This Row],[Bespovratna sredstva - Ukupno (EU+Nac) HRK
= Ukupna ugovorena vrijednost bespovratnih sredstava]]*Ugovori_OPULJP3[[#This Row],[STOPA NACIONALNOG SUFINANCIRANJA %]]</f>
        <v>155742</v>
      </c>
      <c r="R1424" s="60">
        <f>Ugovori_OPULJP3[[#This Row],[Bespovratna sredstva - Nacionalni dio - HRK]]/7.5345</f>
        <v>20670.51562811069</v>
      </c>
      <c r="S1424" s="59">
        <v>1038280</v>
      </c>
      <c r="T1424" s="60">
        <f>Ugovori_OPULJP3[[#This Row],[Bespovratna sredstva - Ukupno (EU+Nac) HRK
= Ukupna ugovorena vrijednost bespovratnih sredstava]]/7.5345</f>
        <v>137803.43752073793</v>
      </c>
      <c r="U1424" s="59">
        <v>0</v>
      </c>
      <c r="V1424" s="60">
        <f>Ugovori_OPULJP3[[#This Row],[Javni doprinos korisnika - HRK]]/7.5345</f>
        <v>0</v>
      </c>
      <c r="W1424" s="59">
        <v>0</v>
      </c>
      <c r="X1424" s="60">
        <f>Ugovori_OPULJP3[[#This Row],[Privatni doprinos korisnika - HRK]]/7.5345</f>
        <v>0</v>
      </c>
      <c r="Y1424" s="61">
        <v>1038280</v>
      </c>
      <c r="Z1424" s="62">
        <f>Ugovori_OPULJP3[[#This Row],[UKUPNI PRIHVATLJIVI IZDACI
TOTAL ELIGIBLE EXPENDITURE
= Bespovratna sredstva ukupno + doprinos korisnika
= Ukupni prihvatljivi troškovi
= Ukupna ugovorena vrijednost projekta HRK]]/7.5345</f>
        <v>137803.43752073793</v>
      </c>
      <c r="AA1424" s="66" t="s">
        <v>37</v>
      </c>
      <c r="AB1424" s="66" t="s">
        <v>34</v>
      </c>
      <c r="AC1424" s="65" t="s">
        <v>5356</v>
      </c>
      <c r="AD1424" s="72" t="s">
        <v>746</v>
      </c>
    </row>
    <row r="1425" spans="1:30" ht="38.25" customHeight="1" x14ac:dyDescent="0.2">
      <c r="A1425" s="105" t="s">
        <v>5357</v>
      </c>
      <c r="B1425" s="64" t="s">
        <v>742</v>
      </c>
      <c r="C1425" s="65" t="s">
        <v>743</v>
      </c>
      <c r="D1425" s="96" t="s">
        <v>4944</v>
      </c>
      <c r="E1425" s="66" t="s">
        <v>75</v>
      </c>
      <c r="F1425" s="71" t="s">
        <v>5358</v>
      </c>
      <c r="G1425" s="54" t="s">
        <v>652</v>
      </c>
      <c r="H1425" s="68">
        <v>44853</v>
      </c>
      <c r="I1425" s="68">
        <v>45096</v>
      </c>
      <c r="J1425" s="57" t="str">
        <f>IF(Ugovori_OPULJP3[[#This Row],[DATUM ZAVRŠETKA OPERACIJE]]&gt;DATE(2024,12,31),"u provedbi","završen")</f>
        <v>završen</v>
      </c>
      <c r="K1425" s="55" t="s">
        <v>83</v>
      </c>
      <c r="L1425" s="55" t="s">
        <v>83</v>
      </c>
      <c r="M1425" s="58">
        <v>0.85</v>
      </c>
      <c r="N1425" s="58">
        <v>0.15</v>
      </c>
      <c r="O1425" s="59">
        <f>Ugovori_OPULJP3[[#This Row],[Bespovratna sredstva - Ukupno (EU+Nac) HRK
= Ukupna ugovorena vrijednost bespovratnih sredstava]]*Ugovori_OPULJP3[[#This Row],[EU STOPA SUFINANCIRANJA %
EU CO-FINANCING RATE %]]</f>
        <v>1260142</v>
      </c>
      <c r="P1425" s="60">
        <f>Ugovori_OPULJP3[[#This Row],[Bespovratna sredstva - EU dio - HRK]]/7.5345</f>
        <v>167249.58524122369</v>
      </c>
      <c r="Q1425" s="59">
        <f>Ugovori_OPULJP3[[#This Row],[Bespovratna sredstva - Ukupno (EU+Nac) HRK
= Ukupna ugovorena vrijednost bespovratnih sredstava]]*Ugovori_OPULJP3[[#This Row],[STOPA NACIONALNOG SUFINANCIRANJA %]]</f>
        <v>222378</v>
      </c>
      <c r="R1425" s="60">
        <f>Ugovori_OPULJP3[[#This Row],[Bespovratna sredstva - Nacionalni dio - HRK]]/7.5345</f>
        <v>29514.63268962771</v>
      </c>
      <c r="S1425" s="59">
        <v>1482520</v>
      </c>
      <c r="T1425" s="60">
        <f>Ugovori_OPULJP3[[#This Row],[Bespovratna sredstva - Ukupno (EU+Nac) HRK
= Ukupna ugovorena vrijednost bespovratnih sredstava]]/7.5345</f>
        <v>196764.21793085142</v>
      </c>
      <c r="U1425" s="59">
        <v>0</v>
      </c>
      <c r="V1425" s="60">
        <f>Ugovori_OPULJP3[[#This Row],[Javni doprinos korisnika - HRK]]/7.5345</f>
        <v>0</v>
      </c>
      <c r="W1425" s="59">
        <v>0</v>
      </c>
      <c r="X1425" s="60">
        <f>Ugovori_OPULJP3[[#This Row],[Privatni doprinos korisnika - HRK]]/7.5345</f>
        <v>0</v>
      </c>
      <c r="Y1425" s="61">
        <v>1482520</v>
      </c>
      <c r="Z1425" s="62">
        <f>Ugovori_OPULJP3[[#This Row],[UKUPNI PRIHVATLJIVI IZDACI
TOTAL ELIGIBLE EXPENDITURE
= Bespovratna sredstva ukupno + doprinos korisnika
= Ukupni prihvatljivi troškovi
= Ukupna ugovorena vrijednost projekta HRK]]/7.5345</f>
        <v>196764.21793085142</v>
      </c>
      <c r="AA1425" s="66" t="s">
        <v>37</v>
      </c>
      <c r="AB1425" s="66" t="s">
        <v>34</v>
      </c>
      <c r="AC1425" s="65" t="s">
        <v>5359</v>
      </c>
      <c r="AD1425" s="72" t="s">
        <v>746</v>
      </c>
    </row>
    <row r="1426" spans="1:30" ht="38.25" customHeight="1" x14ac:dyDescent="0.2">
      <c r="A1426" s="70" t="s">
        <v>5360</v>
      </c>
      <c r="B1426" s="64" t="s">
        <v>742</v>
      </c>
      <c r="C1426" s="65" t="s">
        <v>743</v>
      </c>
      <c r="D1426" s="96" t="s">
        <v>4944</v>
      </c>
      <c r="E1426" s="66" t="s">
        <v>75</v>
      </c>
      <c r="F1426" s="71" t="s">
        <v>5361</v>
      </c>
      <c r="G1426" s="71" t="s">
        <v>5362</v>
      </c>
      <c r="H1426" s="68">
        <v>44902</v>
      </c>
      <c r="I1426" s="68">
        <v>45145</v>
      </c>
      <c r="J1426" s="57" t="str">
        <f>IF(Ugovori_OPULJP3[[#This Row],[DATUM ZAVRŠETKA OPERACIJE]]&gt;DATE(2024,12,31),"u provedbi","završen")</f>
        <v>završen</v>
      </c>
      <c r="K1426" s="76" t="s">
        <v>83</v>
      </c>
      <c r="L1426" s="67" t="s">
        <v>83</v>
      </c>
      <c r="M1426" s="58">
        <v>0.85</v>
      </c>
      <c r="N1426" s="58">
        <v>0.15</v>
      </c>
      <c r="O1426" s="59">
        <f>Ugovori_OPULJP3[[#This Row],[Bespovratna sredstva - Ukupno (EU+Nac) HRK
= Ukupna ugovorena vrijednost bespovratnih sredstava]]*Ugovori_OPULJP3[[#This Row],[EU STOPA SUFINANCIRANJA %
EU CO-FINANCING RATE %]]</f>
        <v>420240</v>
      </c>
      <c r="P1426" s="60">
        <f>Ugovori_OPULJP3[[#This Row],[Bespovratna sredstva - EU dio - HRK]]/7.5345</f>
        <v>55775.43300816245</v>
      </c>
      <c r="Q1426" s="59">
        <f>Ugovori_OPULJP3[[#This Row],[Bespovratna sredstva - Ukupno (EU+Nac) HRK
= Ukupna ugovorena vrijednost bespovratnih sredstava]]*Ugovori_OPULJP3[[#This Row],[STOPA NACIONALNOG SUFINANCIRANJA %]]</f>
        <v>74160</v>
      </c>
      <c r="R1426" s="60">
        <f>Ugovori_OPULJP3[[#This Row],[Bespovratna sredstva - Nacionalni dio - HRK]]/7.5345</f>
        <v>9842.7234720286669</v>
      </c>
      <c r="S1426" s="59">
        <v>494400</v>
      </c>
      <c r="T1426" s="60">
        <f>Ugovori_OPULJP3[[#This Row],[Bespovratna sredstva - Ukupno (EU+Nac) HRK
= Ukupna ugovorena vrijednost bespovratnih sredstava]]/7.5345</f>
        <v>65618.156480191115</v>
      </c>
      <c r="U1426" s="59">
        <v>0</v>
      </c>
      <c r="V1426" s="60">
        <f>Ugovori_OPULJP3[[#This Row],[Javni doprinos korisnika - HRK]]/7.5345</f>
        <v>0</v>
      </c>
      <c r="W1426" s="59">
        <v>0</v>
      </c>
      <c r="X1426" s="60">
        <f>Ugovori_OPULJP3[[#This Row],[Privatni doprinos korisnika - HRK]]/7.5345</f>
        <v>0</v>
      </c>
      <c r="Y1426" s="61">
        <v>494400</v>
      </c>
      <c r="Z1426" s="62">
        <f>Ugovori_OPULJP3[[#This Row],[UKUPNI PRIHVATLJIVI IZDACI
TOTAL ELIGIBLE EXPENDITURE
= Bespovratna sredstva ukupno + doprinos korisnika
= Ukupni prihvatljivi troškovi
= Ukupna ugovorena vrijednost projekta HRK]]/7.5345</f>
        <v>65618.156480191115</v>
      </c>
      <c r="AA1426" s="66" t="s">
        <v>37</v>
      </c>
      <c r="AB1426" s="66" t="s">
        <v>34</v>
      </c>
      <c r="AC1426" s="65" t="s">
        <v>5363</v>
      </c>
      <c r="AD1426" s="72" t="s">
        <v>746</v>
      </c>
    </row>
    <row r="1427" spans="1:30" ht="38.25" customHeight="1" x14ac:dyDescent="0.2">
      <c r="A1427" s="70" t="s">
        <v>5364</v>
      </c>
      <c r="B1427" s="64" t="s">
        <v>742</v>
      </c>
      <c r="C1427" s="65" t="s">
        <v>743</v>
      </c>
      <c r="D1427" s="96" t="s">
        <v>4944</v>
      </c>
      <c r="E1427" s="66" t="s">
        <v>75</v>
      </c>
      <c r="F1427" s="71" t="s">
        <v>5365</v>
      </c>
      <c r="G1427" s="71" t="s">
        <v>3289</v>
      </c>
      <c r="H1427" s="68">
        <v>44928</v>
      </c>
      <c r="I1427" s="68">
        <v>45171</v>
      </c>
      <c r="J1427" s="57" t="str">
        <f>IF(Ugovori_OPULJP3[[#This Row],[DATUM ZAVRŠETKA OPERACIJE]]&gt;DATE(2024,12,31),"u provedbi","završen")</f>
        <v>završen</v>
      </c>
      <c r="K1427" s="76" t="s">
        <v>98</v>
      </c>
      <c r="L1427" s="76" t="s">
        <v>98</v>
      </c>
      <c r="M1427" s="58">
        <v>0.85</v>
      </c>
      <c r="N1427" s="58">
        <v>0.15</v>
      </c>
      <c r="O1427" s="59">
        <f>Ugovori_OPULJP3[[#This Row],[Bespovratna sredstva - Ukupno (EU+Nac) HRK
= Ukupna ugovorena vrijednost bespovratnih sredstava]]*Ugovori_OPULJP3[[#This Row],[EU STOPA SUFINANCIRANJA %
EU CO-FINANCING RATE %]]</f>
        <v>629000</v>
      </c>
      <c r="P1427" s="60">
        <f>Ugovori_OPULJP3[[#This Row],[Bespovratna sredstva - EU dio - HRK]]/7.5345</f>
        <v>83482.646492799788</v>
      </c>
      <c r="Q1427" s="59">
        <f>Ugovori_OPULJP3[[#This Row],[Bespovratna sredstva - Ukupno (EU+Nac) HRK
= Ukupna ugovorena vrijednost bespovratnih sredstava]]*Ugovori_OPULJP3[[#This Row],[STOPA NACIONALNOG SUFINANCIRANJA %]]</f>
        <v>111000</v>
      </c>
      <c r="R1427" s="60">
        <f>Ugovori_OPULJP3[[#This Row],[Bespovratna sredstva - Nacionalni dio - HRK]]/7.5345</f>
        <v>14732.231734023491</v>
      </c>
      <c r="S1427" s="59">
        <v>740000</v>
      </c>
      <c r="T1427" s="60">
        <f>Ugovori_OPULJP3[[#This Row],[Bespovratna sredstva - Ukupno (EU+Nac) HRK
= Ukupna ugovorena vrijednost bespovratnih sredstava]]/7.5345</f>
        <v>98214.878226823275</v>
      </c>
      <c r="U1427" s="59">
        <v>0</v>
      </c>
      <c r="V1427" s="60">
        <f>Ugovori_OPULJP3[[#This Row],[Javni doprinos korisnika - HRK]]/7.5345</f>
        <v>0</v>
      </c>
      <c r="W1427" s="59">
        <v>0</v>
      </c>
      <c r="X1427" s="60">
        <f>Ugovori_OPULJP3[[#This Row],[Privatni doprinos korisnika - HRK]]/7.5345</f>
        <v>0</v>
      </c>
      <c r="Y1427" s="61">
        <v>740000</v>
      </c>
      <c r="Z1427" s="62">
        <f>Ugovori_OPULJP3[[#This Row],[UKUPNI PRIHVATLJIVI IZDACI
TOTAL ELIGIBLE EXPENDITURE
= Bespovratna sredstva ukupno + doprinos korisnika
= Ukupni prihvatljivi troškovi
= Ukupna ugovorena vrijednost projekta HRK]]/7.5345</f>
        <v>98214.878226823275</v>
      </c>
      <c r="AA1427" s="66" t="s">
        <v>37</v>
      </c>
      <c r="AB1427" s="66" t="s">
        <v>34</v>
      </c>
      <c r="AC1427" s="65" t="s">
        <v>5366</v>
      </c>
      <c r="AD1427" s="72" t="s">
        <v>746</v>
      </c>
    </row>
    <row r="1428" spans="1:30" ht="38.25" customHeight="1" x14ac:dyDescent="0.2">
      <c r="A1428" s="70" t="s">
        <v>5367</v>
      </c>
      <c r="B1428" s="64" t="s">
        <v>742</v>
      </c>
      <c r="C1428" s="65" t="s">
        <v>743</v>
      </c>
      <c r="D1428" s="96" t="s">
        <v>4944</v>
      </c>
      <c r="E1428" s="66" t="s">
        <v>75</v>
      </c>
      <c r="F1428" s="71" t="s">
        <v>5368</v>
      </c>
      <c r="G1428" s="71" t="s">
        <v>3962</v>
      </c>
      <c r="H1428" s="68">
        <v>44902</v>
      </c>
      <c r="I1428" s="68">
        <v>45145</v>
      </c>
      <c r="J1428" s="57" t="str">
        <f>IF(Ugovori_OPULJP3[[#This Row],[DATUM ZAVRŠETKA OPERACIJE]]&gt;DATE(2024,12,31),"u provedbi","završen")</f>
        <v>završen</v>
      </c>
      <c r="K1428" s="67" t="s">
        <v>78</v>
      </c>
      <c r="L1428" s="67" t="s">
        <v>78</v>
      </c>
      <c r="M1428" s="58">
        <v>0.85</v>
      </c>
      <c r="N1428" s="58">
        <v>0.15</v>
      </c>
      <c r="O1428" s="59">
        <f>Ugovori_OPULJP3[[#This Row],[Bespovratna sredstva - Ukupno (EU+Nac) HRK
= Ukupna ugovorena vrijednost bespovratnih sredstava]]*Ugovori_OPULJP3[[#This Row],[EU STOPA SUFINANCIRANJA %
EU CO-FINANCING RATE %]]</f>
        <v>378216</v>
      </c>
      <c r="P1428" s="60">
        <f>Ugovori_OPULJP3[[#This Row],[Bespovratna sredstva - EU dio - HRK]]/7.5345</f>
        <v>50197.889707346207</v>
      </c>
      <c r="Q1428" s="59">
        <f>Ugovori_OPULJP3[[#This Row],[Bespovratna sredstva - Ukupno (EU+Nac) HRK
= Ukupna ugovorena vrijednost bespovratnih sredstava]]*Ugovori_OPULJP3[[#This Row],[STOPA NACIONALNOG SUFINANCIRANJA %]]</f>
        <v>66744</v>
      </c>
      <c r="R1428" s="60">
        <f>Ugovori_OPULJP3[[#This Row],[Bespovratna sredstva - Nacionalni dio - HRK]]/7.5345</f>
        <v>8858.4511248258004</v>
      </c>
      <c r="S1428" s="59">
        <v>444960</v>
      </c>
      <c r="T1428" s="60">
        <f>Ugovori_OPULJP3[[#This Row],[Bespovratna sredstva - Ukupno (EU+Nac) HRK
= Ukupna ugovorena vrijednost bespovratnih sredstava]]/7.5345</f>
        <v>59056.340832172005</v>
      </c>
      <c r="U1428" s="59">
        <v>0</v>
      </c>
      <c r="V1428" s="60">
        <f>Ugovori_OPULJP3[[#This Row],[Javni doprinos korisnika - HRK]]/7.5345</f>
        <v>0</v>
      </c>
      <c r="W1428" s="59">
        <v>0</v>
      </c>
      <c r="X1428" s="60">
        <f>Ugovori_OPULJP3[[#This Row],[Privatni doprinos korisnika - HRK]]/7.5345</f>
        <v>0</v>
      </c>
      <c r="Y1428" s="61">
        <v>444960</v>
      </c>
      <c r="Z1428" s="62">
        <f>Ugovori_OPULJP3[[#This Row],[UKUPNI PRIHVATLJIVI IZDACI
TOTAL ELIGIBLE EXPENDITURE
= Bespovratna sredstva ukupno + doprinos korisnika
= Ukupni prihvatljivi troškovi
= Ukupna ugovorena vrijednost projekta HRK]]/7.5345</f>
        <v>59056.340832172005</v>
      </c>
      <c r="AA1428" s="66" t="s">
        <v>37</v>
      </c>
      <c r="AB1428" s="66" t="s">
        <v>34</v>
      </c>
      <c r="AC1428" s="65" t="s">
        <v>5369</v>
      </c>
      <c r="AD1428" s="72" t="s">
        <v>746</v>
      </c>
    </row>
    <row r="1429" spans="1:30" ht="51" customHeight="1" x14ac:dyDescent="0.2">
      <c r="A1429" s="105" t="s">
        <v>5370</v>
      </c>
      <c r="B1429" s="64" t="s">
        <v>742</v>
      </c>
      <c r="C1429" s="65" t="s">
        <v>743</v>
      </c>
      <c r="D1429" s="96" t="s">
        <v>4944</v>
      </c>
      <c r="E1429" s="66" t="s">
        <v>75</v>
      </c>
      <c r="F1429" s="71" t="s">
        <v>5371</v>
      </c>
      <c r="G1429" s="71" t="s">
        <v>5372</v>
      </c>
      <c r="H1429" s="68">
        <v>44818</v>
      </c>
      <c r="I1429" s="68">
        <v>45060</v>
      </c>
      <c r="J1429" s="57" t="str">
        <f>IF(Ugovori_OPULJP3[[#This Row],[DATUM ZAVRŠETKA OPERACIJE]]&gt;DATE(2024,12,31),"u provedbi","završen")</f>
        <v>završen</v>
      </c>
      <c r="K1429" s="55" t="s">
        <v>78</v>
      </c>
      <c r="L1429" s="55" t="s">
        <v>78</v>
      </c>
      <c r="M1429" s="58">
        <v>0.85</v>
      </c>
      <c r="N1429" s="58">
        <v>0.15</v>
      </c>
      <c r="O1429" s="59">
        <f>Ugovori_OPULJP3[[#This Row],[Bespovratna sredstva - Ukupno (EU+Nac) HRK
= Ukupna ugovorena vrijednost bespovratnih sredstava]]*Ugovori_OPULJP3[[#This Row],[EU STOPA SUFINANCIRANJA %
EU CO-FINANCING RATE %]]</f>
        <v>420240</v>
      </c>
      <c r="P1429" s="60">
        <f>Ugovori_OPULJP3[[#This Row],[Bespovratna sredstva - EU dio - HRK]]/7.5345</f>
        <v>55775.43300816245</v>
      </c>
      <c r="Q1429" s="59">
        <f>Ugovori_OPULJP3[[#This Row],[Bespovratna sredstva - Ukupno (EU+Nac) HRK
= Ukupna ugovorena vrijednost bespovratnih sredstava]]*Ugovori_OPULJP3[[#This Row],[STOPA NACIONALNOG SUFINANCIRANJA %]]</f>
        <v>74160</v>
      </c>
      <c r="R1429" s="60">
        <f>Ugovori_OPULJP3[[#This Row],[Bespovratna sredstva - Nacionalni dio - HRK]]/7.5345</f>
        <v>9842.7234720286669</v>
      </c>
      <c r="S1429" s="59">
        <v>494400</v>
      </c>
      <c r="T1429" s="60">
        <f>Ugovori_OPULJP3[[#This Row],[Bespovratna sredstva - Ukupno (EU+Nac) HRK
= Ukupna ugovorena vrijednost bespovratnih sredstava]]/7.5345</f>
        <v>65618.156480191115</v>
      </c>
      <c r="U1429" s="59">
        <v>0</v>
      </c>
      <c r="V1429" s="60">
        <f>Ugovori_OPULJP3[[#This Row],[Javni doprinos korisnika - HRK]]/7.5345</f>
        <v>0</v>
      </c>
      <c r="W1429" s="59">
        <v>0</v>
      </c>
      <c r="X1429" s="60">
        <f>Ugovori_OPULJP3[[#This Row],[Privatni doprinos korisnika - HRK]]/7.5345</f>
        <v>0</v>
      </c>
      <c r="Y1429" s="61">
        <v>494400</v>
      </c>
      <c r="Z1429" s="62">
        <f>Ugovori_OPULJP3[[#This Row],[UKUPNI PRIHVATLJIVI IZDACI
TOTAL ELIGIBLE EXPENDITURE
= Bespovratna sredstva ukupno + doprinos korisnika
= Ukupni prihvatljivi troškovi
= Ukupna ugovorena vrijednost projekta HRK]]/7.5345</f>
        <v>65618.156480191115</v>
      </c>
      <c r="AA1429" s="66" t="s">
        <v>37</v>
      </c>
      <c r="AB1429" s="66" t="s">
        <v>34</v>
      </c>
      <c r="AC1429" s="65" t="s">
        <v>5373</v>
      </c>
      <c r="AD1429" s="72" t="s">
        <v>746</v>
      </c>
    </row>
    <row r="1430" spans="1:30" ht="38.25" customHeight="1" x14ac:dyDescent="0.2">
      <c r="A1430" s="105" t="s">
        <v>5374</v>
      </c>
      <c r="B1430" s="64" t="s">
        <v>742</v>
      </c>
      <c r="C1430" s="65" t="s">
        <v>743</v>
      </c>
      <c r="D1430" s="96" t="s">
        <v>4944</v>
      </c>
      <c r="E1430" s="66" t="s">
        <v>75</v>
      </c>
      <c r="F1430" s="71" t="s">
        <v>5375</v>
      </c>
      <c r="G1430" s="71" t="s">
        <v>2068</v>
      </c>
      <c r="H1430" s="68">
        <v>44770</v>
      </c>
      <c r="I1430" s="68">
        <v>45013</v>
      </c>
      <c r="J1430" s="57" t="str">
        <f>IF(Ugovori_OPULJP3[[#This Row],[DATUM ZAVRŠETKA OPERACIJE]]&gt;DATE(2024,12,31),"u provedbi","završen")</f>
        <v>završen</v>
      </c>
      <c r="K1430" s="55" t="s">
        <v>78</v>
      </c>
      <c r="L1430" s="55" t="s">
        <v>78</v>
      </c>
      <c r="M1430" s="58">
        <v>0.85</v>
      </c>
      <c r="N1430" s="58">
        <v>0.15</v>
      </c>
      <c r="O1430" s="59">
        <f>Ugovori_OPULJP3[[#This Row],[Bespovratna sredstva - Ukupno (EU+Nac) HRK
= Ukupna ugovorena vrijednost bespovratnih sredstava]]*Ugovori_OPULJP3[[#This Row],[EU STOPA SUFINANCIRANJA %
EU CO-FINANCING RATE %]]</f>
        <v>417865.86499999999</v>
      </c>
      <c r="P1430" s="60">
        <f>Ugovori_OPULJP3[[#This Row],[Bespovratna sredstva - EU dio - HRK]]/7.5345</f>
        <v>55460.331143406991</v>
      </c>
      <c r="Q1430" s="59">
        <f>Ugovori_OPULJP3[[#This Row],[Bespovratna sredstva - Ukupno (EU+Nac) HRK
= Ukupna ugovorena vrijednost bespovratnih sredstava]]*Ugovori_OPULJP3[[#This Row],[STOPA NACIONALNOG SUFINANCIRANJA %]]</f>
        <v>73741.035000000003</v>
      </c>
      <c r="R1430" s="60">
        <f>Ugovori_OPULJP3[[#This Row],[Bespovratna sredstva - Nacionalni dio - HRK]]/7.5345</f>
        <v>9787.1172606012351</v>
      </c>
      <c r="S1430" s="59">
        <v>491606.9</v>
      </c>
      <c r="T1430" s="60">
        <f>Ugovori_OPULJP3[[#This Row],[Bespovratna sredstva - Ukupno (EU+Nac) HRK
= Ukupna ugovorena vrijednost bespovratnih sredstava]]/7.5345</f>
        <v>65247.448404008232</v>
      </c>
      <c r="U1430" s="59">
        <v>0</v>
      </c>
      <c r="V1430" s="60">
        <f>Ugovori_OPULJP3[[#This Row],[Javni doprinos korisnika - HRK]]/7.5345</f>
        <v>0</v>
      </c>
      <c r="W1430" s="59">
        <v>0</v>
      </c>
      <c r="X1430" s="60">
        <f>Ugovori_OPULJP3[[#This Row],[Privatni doprinos korisnika - HRK]]/7.5345</f>
        <v>0</v>
      </c>
      <c r="Y1430" s="61">
        <v>491606.9</v>
      </c>
      <c r="Z1430" s="62">
        <f>Ugovori_OPULJP3[[#This Row],[UKUPNI PRIHVATLJIVI IZDACI
TOTAL ELIGIBLE EXPENDITURE
= Bespovratna sredstva ukupno + doprinos korisnika
= Ukupni prihvatljivi troškovi
= Ukupna ugovorena vrijednost projekta HRK]]/7.5345</f>
        <v>65247.448404008232</v>
      </c>
      <c r="AA1430" s="66" t="s">
        <v>37</v>
      </c>
      <c r="AB1430" s="66" t="s">
        <v>34</v>
      </c>
      <c r="AC1430" s="65" t="s">
        <v>5376</v>
      </c>
      <c r="AD1430" s="72" t="s">
        <v>746</v>
      </c>
    </row>
    <row r="1431" spans="1:30" ht="38.25" customHeight="1" x14ac:dyDescent="0.2">
      <c r="A1431" s="70" t="s">
        <v>5377</v>
      </c>
      <c r="B1431" s="64" t="s">
        <v>742</v>
      </c>
      <c r="C1431" s="65" t="s">
        <v>743</v>
      </c>
      <c r="D1431" s="96" t="s">
        <v>4944</v>
      </c>
      <c r="E1431" s="66" t="s">
        <v>75</v>
      </c>
      <c r="F1431" s="71" t="s">
        <v>5378</v>
      </c>
      <c r="G1431" s="54" t="s">
        <v>2181</v>
      </c>
      <c r="H1431" s="68">
        <v>44907</v>
      </c>
      <c r="I1431" s="68">
        <v>45150</v>
      </c>
      <c r="J1431" s="57" t="str">
        <f>IF(Ugovori_OPULJP3[[#This Row],[DATUM ZAVRŠETKA OPERACIJE]]&gt;DATE(2024,12,31),"u provedbi","završen")</f>
        <v>završen</v>
      </c>
      <c r="K1431" s="67" t="s">
        <v>78</v>
      </c>
      <c r="L1431" s="67" t="s">
        <v>78</v>
      </c>
      <c r="M1431" s="58">
        <v>0.85</v>
      </c>
      <c r="N1431" s="58">
        <v>0.15</v>
      </c>
      <c r="O1431" s="59">
        <f>Ugovori_OPULJP3[[#This Row],[Bespovratna sredstva - Ukupno (EU+Nac) HRK
= Ukupna ugovorena vrijednost bespovratnih sredstava]]*Ugovori_OPULJP3[[#This Row],[EU STOPA SUFINANCIRANJA %
EU CO-FINANCING RATE %]]</f>
        <v>619395</v>
      </c>
      <c r="P1431" s="60">
        <f>Ugovori_OPULJP3[[#This Row],[Bespovratna sredstva - EU dio - HRK]]/7.5345</f>
        <v>82207.843917977298</v>
      </c>
      <c r="Q1431" s="59">
        <f>Ugovori_OPULJP3[[#This Row],[Bespovratna sredstva - Ukupno (EU+Nac) HRK
= Ukupna ugovorena vrijednost bespovratnih sredstava]]*Ugovori_OPULJP3[[#This Row],[STOPA NACIONALNOG SUFINANCIRANJA %]]</f>
        <v>109305</v>
      </c>
      <c r="R1431" s="60">
        <f>Ugovori_OPULJP3[[#This Row],[Bespovratna sredstva - Nacionalni dio - HRK]]/7.5345</f>
        <v>14507.2665737607</v>
      </c>
      <c r="S1431" s="59">
        <v>728700</v>
      </c>
      <c r="T1431" s="60">
        <f>Ugovori_OPULJP3[[#This Row],[Bespovratna sredstva - Ukupno (EU+Nac) HRK
= Ukupna ugovorena vrijednost bespovratnih sredstava]]/7.5345</f>
        <v>96715.110491738</v>
      </c>
      <c r="U1431" s="59">
        <v>0</v>
      </c>
      <c r="V1431" s="60">
        <f>Ugovori_OPULJP3[[#This Row],[Javni doprinos korisnika - HRK]]/7.5345</f>
        <v>0</v>
      </c>
      <c r="W1431" s="59">
        <v>0</v>
      </c>
      <c r="X1431" s="60">
        <f>Ugovori_OPULJP3[[#This Row],[Privatni doprinos korisnika - HRK]]/7.5345</f>
        <v>0</v>
      </c>
      <c r="Y1431" s="61">
        <v>728700</v>
      </c>
      <c r="Z1431" s="62">
        <f>Ugovori_OPULJP3[[#This Row],[UKUPNI PRIHVATLJIVI IZDACI
TOTAL ELIGIBLE EXPENDITURE
= Bespovratna sredstva ukupno + doprinos korisnika
= Ukupni prihvatljivi troškovi
= Ukupna ugovorena vrijednost projekta HRK]]/7.5345</f>
        <v>96715.110491738</v>
      </c>
      <c r="AA1431" s="66" t="s">
        <v>37</v>
      </c>
      <c r="AB1431" s="66" t="s">
        <v>34</v>
      </c>
      <c r="AC1431" s="65" t="s">
        <v>5379</v>
      </c>
      <c r="AD1431" s="72" t="s">
        <v>746</v>
      </c>
    </row>
    <row r="1432" spans="1:30" ht="38.25" customHeight="1" x14ac:dyDescent="0.2">
      <c r="A1432" s="105" t="s">
        <v>5380</v>
      </c>
      <c r="B1432" s="64" t="s">
        <v>742</v>
      </c>
      <c r="C1432" s="65" t="s">
        <v>743</v>
      </c>
      <c r="D1432" s="96" t="s">
        <v>4944</v>
      </c>
      <c r="E1432" s="66" t="s">
        <v>75</v>
      </c>
      <c r="F1432" s="71" t="s">
        <v>5381</v>
      </c>
      <c r="G1432" s="71" t="s">
        <v>2016</v>
      </c>
      <c r="H1432" s="68">
        <v>44770</v>
      </c>
      <c r="I1432" s="68">
        <v>45013</v>
      </c>
      <c r="J1432" s="57" t="str">
        <f>IF(Ugovori_OPULJP3[[#This Row],[DATUM ZAVRŠETKA OPERACIJE]]&gt;DATE(2024,12,31),"u provedbi","završen")</f>
        <v>završen</v>
      </c>
      <c r="K1432" s="76" t="s">
        <v>248</v>
      </c>
      <c r="L1432" s="76" t="s">
        <v>248</v>
      </c>
      <c r="M1432" s="58">
        <v>0.85</v>
      </c>
      <c r="N1432" s="58">
        <v>0.15</v>
      </c>
      <c r="O1432" s="59">
        <f>Ugovori_OPULJP3[[#This Row],[Bespovratna sredstva - Ukupno (EU+Nac) HRK
= Ukupna ugovorena vrijednost bespovratnih sredstava]]*Ugovori_OPULJP3[[#This Row],[EU STOPA SUFINANCIRANJA %
EU CO-FINANCING RATE %]]</f>
        <v>840352.5</v>
      </c>
      <c r="P1432" s="60">
        <f>Ugovori_OPULJP3[[#This Row],[Bespovratna sredstva - EU dio - HRK]]/7.5345</f>
        <v>111533.94385825204</v>
      </c>
      <c r="Q1432" s="59">
        <f>Ugovori_OPULJP3[[#This Row],[Bespovratna sredstva - Ukupno (EU+Nac) HRK
= Ukupna ugovorena vrijednost bespovratnih sredstava]]*Ugovori_OPULJP3[[#This Row],[STOPA NACIONALNOG SUFINANCIRANJA %]]</f>
        <v>148297.5</v>
      </c>
      <c r="R1432" s="60">
        <f>Ugovori_OPULJP3[[#This Row],[Bespovratna sredstva - Nacionalni dio - HRK]]/7.5345</f>
        <v>19682.460680868007</v>
      </c>
      <c r="S1432" s="59">
        <v>988650</v>
      </c>
      <c r="T1432" s="60">
        <f>Ugovori_OPULJP3[[#This Row],[Bespovratna sredstva - Ukupno (EU+Nac) HRK
= Ukupna ugovorena vrijednost bespovratnih sredstava]]/7.5345</f>
        <v>131216.40453912003</v>
      </c>
      <c r="U1432" s="59">
        <v>0</v>
      </c>
      <c r="V1432" s="60">
        <f>Ugovori_OPULJP3[[#This Row],[Javni doprinos korisnika - HRK]]/7.5345</f>
        <v>0</v>
      </c>
      <c r="W1432" s="59">
        <v>0</v>
      </c>
      <c r="X1432" s="60">
        <f>Ugovori_OPULJP3[[#This Row],[Privatni doprinos korisnika - HRK]]/7.5345</f>
        <v>0</v>
      </c>
      <c r="Y1432" s="61">
        <v>988650</v>
      </c>
      <c r="Z1432" s="62">
        <f>Ugovori_OPULJP3[[#This Row],[UKUPNI PRIHVATLJIVI IZDACI
TOTAL ELIGIBLE EXPENDITURE
= Bespovratna sredstva ukupno + doprinos korisnika
= Ukupni prihvatljivi troškovi
= Ukupna ugovorena vrijednost projekta HRK]]/7.5345</f>
        <v>131216.40453912003</v>
      </c>
      <c r="AA1432" s="66" t="s">
        <v>37</v>
      </c>
      <c r="AB1432" s="66" t="s">
        <v>34</v>
      </c>
      <c r="AC1432" s="65" t="s">
        <v>5382</v>
      </c>
      <c r="AD1432" s="72" t="s">
        <v>746</v>
      </c>
    </row>
    <row r="1433" spans="1:30" ht="38.25" customHeight="1" x14ac:dyDescent="0.2">
      <c r="A1433" s="70" t="s">
        <v>5383</v>
      </c>
      <c r="B1433" s="64" t="s">
        <v>742</v>
      </c>
      <c r="C1433" s="65" t="s">
        <v>743</v>
      </c>
      <c r="D1433" s="96" t="s">
        <v>4944</v>
      </c>
      <c r="E1433" s="66" t="s">
        <v>75</v>
      </c>
      <c r="F1433" s="71" t="s">
        <v>5384</v>
      </c>
      <c r="G1433" s="71" t="s">
        <v>5385</v>
      </c>
      <c r="H1433" s="68">
        <v>44907</v>
      </c>
      <c r="I1433" s="68">
        <v>45150</v>
      </c>
      <c r="J1433" s="57" t="str">
        <f>IF(Ugovori_OPULJP3[[#This Row],[DATUM ZAVRŠETKA OPERACIJE]]&gt;DATE(2024,12,31),"u provedbi","završen")</f>
        <v>završen</v>
      </c>
      <c r="K1433" s="67" t="s">
        <v>88</v>
      </c>
      <c r="L1433" s="67" t="s">
        <v>83</v>
      </c>
      <c r="M1433" s="58">
        <v>0.85</v>
      </c>
      <c r="N1433" s="58">
        <v>0.15</v>
      </c>
      <c r="O1433" s="59">
        <f>Ugovori_OPULJP3[[#This Row],[Bespovratna sredstva - Ukupno (EU+Nac) HRK
= Ukupna ugovorena vrijednost bespovratnih sredstava]]*Ugovori_OPULJP3[[#This Row],[EU STOPA SUFINANCIRANJA %
EU CO-FINANCING RATE %]]</f>
        <v>1241455.5999999999</v>
      </c>
      <c r="P1433" s="60">
        <f>Ugovori_OPULJP3[[#This Row],[Bespovratna sredstva - EU dio - HRK]]/7.5345</f>
        <v>164769.47375406462</v>
      </c>
      <c r="Q1433" s="59">
        <f>Ugovori_OPULJP3[[#This Row],[Bespovratna sredstva - Ukupno (EU+Nac) HRK
= Ukupna ugovorena vrijednost bespovratnih sredstava]]*Ugovori_OPULJP3[[#This Row],[STOPA NACIONALNOG SUFINANCIRANJA %]]</f>
        <v>219080.4</v>
      </c>
      <c r="R1433" s="60">
        <f>Ugovori_OPULJP3[[#This Row],[Bespovratna sredstva - Nacionalni dio - HRK]]/7.5345</f>
        <v>29076.965956599641</v>
      </c>
      <c r="S1433" s="59">
        <v>1460536</v>
      </c>
      <c r="T1433" s="60">
        <f>Ugovori_OPULJP3[[#This Row],[Bespovratna sredstva - Ukupno (EU+Nac) HRK
= Ukupna ugovorena vrijednost bespovratnih sredstava]]/7.5345</f>
        <v>193846.43971066427</v>
      </c>
      <c r="U1433" s="59">
        <v>0</v>
      </c>
      <c r="V1433" s="60">
        <f>Ugovori_OPULJP3[[#This Row],[Javni doprinos korisnika - HRK]]/7.5345</f>
        <v>0</v>
      </c>
      <c r="W1433" s="59">
        <v>0</v>
      </c>
      <c r="X1433" s="60">
        <f>Ugovori_OPULJP3[[#This Row],[Privatni doprinos korisnika - HRK]]/7.5345</f>
        <v>0</v>
      </c>
      <c r="Y1433" s="61">
        <v>1460536</v>
      </c>
      <c r="Z1433" s="62">
        <f>Ugovori_OPULJP3[[#This Row],[UKUPNI PRIHVATLJIVI IZDACI
TOTAL ELIGIBLE EXPENDITURE
= Bespovratna sredstva ukupno + doprinos korisnika
= Ukupni prihvatljivi troškovi
= Ukupna ugovorena vrijednost projekta HRK]]/7.5345</f>
        <v>193846.43971066427</v>
      </c>
      <c r="AA1433" s="66" t="s">
        <v>37</v>
      </c>
      <c r="AB1433" s="66" t="s">
        <v>34</v>
      </c>
      <c r="AC1433" s="65" t="s">
        <v>5386</v>
      </c>
      <c r="AD1433" s="72" t="s">
        <v>746</v>
      </c>
    </row>
    <row r="1434" spans="1:30" ht="38.25" customHeight="1" x14ac:dyDescent="0.2">
      <c r="A1434" s="70" t="s">
        <v>5387</v>
      </c>
      <c r="B1434" s="64" t="s">
        <v>742</v>
      </c>
      <c r="C1434" s="65" t="s">
        <v>743</v>
      </c>
      <c r="D1434" s="96" t="s">
        <v>4944</v>
      </c>
      <c r="E1434" s="66" t="s">
        <v>75</v>
      </c>
      <c r="F1434" s="71" t="s">
        <v>5388</v>
      </c>
      <c r="G1434" s="54" t="s">
        <v>2731</v>
      </c>
      <c r="H1434" s="68">
        <v>44902</v>
      </c>
      <c r="I1434" s="68">
        <v>45145</v>
      </c>
      <c r="J1434" s="57" t="str">
        <f>IF(Ugovori_OPULJP3[[#This Row],[DATUM ZAVRŠETKA OPERACIJE]]&gt;DATE(2024,12,31),"u provedbi","završen")</f>
        <v>završen</v>
      </c>
      <c r="K1434" s="67" t="s">
        <v>88</v>
      </c>
      <c r="L1434" s="67" t="s">
        <v>83</v>
      </c>
      <c r="M1434" s="58">
        <v>0.85</v>
      </c>
      <c r="N1434" s="58">
        <v>0.15</v>
      </c>
      <c r="O1434" s="59">
        <f>Ugovori_OPULJP3[[#This Row],[Bespovratna sredstva - Ukupno (EU+Nac) HRK
= Ukupna ugovorena vrijednost bespovratnih sredstava]]*Ugovori_OPULJP3[[#This Row],[EU STOPA SUFINANCIRANJA %
EU CO-FINANCING RATE %]]</f>
        <v>374680</v>
      </c>
      <c r="P1434" s="60">
        <f>Ugovori_OPULJP3[[#This Row],[Bespovratna sredstva - EU dio - HRK]]/7.5345</f>
        <v>49728.581856792087</v>
      </c>
      <c r="Q1434" s="59">
        <f>Ugovori_OPULJP3[[#This Row],[Bespovratna sredstva - Ukupno (EU+Nac) HRK
= Ukupna ugovorena vrijednost bespovratnih sredstava]]*Ugovori_OPULJP3[[#This Row],[STOPA NACIONALNOG SUFINANCIRANJA %]]</f>
        <v>66120</v>
      </c>
      <c r="R1434" s="60">
        <f>Ugovori_OPULJP3[[#This Row],[Bespovratna sredstva - Nacionalni dio - HRK]]/7.5345</f>
        <v>8775.6320923750736</v>
      </c>
      <c r="S1434" s="59">
        <v>440800</v>
      </c>
      <c r="T1434" s="60">
        <f>Ugovori_OPULJP3[[#This Row],[Bespovratna sredstva - Ukupno (EU+Nac) HRK
= Ukupna ugovorena vrijednost bespovratnih sredstava]]/7.5345</f>
        <v>58504.213949167162</v>
      </c>
      <c r="U1434" s="59">
        <v>0</v>
      </c>
      <c r="V1434" s="60">
        <f>Ugovori_OPULJP3[[#This Row],[Javni doprinos korisnika - HRK]]/7.5345</f>
        <v>0</v>
      </c>
      <c r="W1434" s="59">
        <v>0</v>
      </c>
      <c r="X1434" s="60">
        <f>Ugovori_OPULJP3[[#This Row],[Privatni doprinos korisnika - HRK]]/7.5345</f>
        <v>0</v>
      </c>
      <c r="Y1434" s="61">
        <v>440800</v>
      </c>
      <c r="Z1434" s="62">
        <f>Ugovori_OPULJP3[[#This Row],[UKUPNI PRIHVATLJIVI IZDACI
TOTAL ELIGIBLE EXPENDITURE
= Bespovratna sredstva ukupno + doprinos korisnika
= Ukupni prihvatljivi troškovi
= Ukupna ugovorena vrijednost projekta HRK]]/7.5345</f>
        <v>58504.213949167162</v>
      </c>
      <c r="AA1434" s="66" t="s">
        <v>37</v>
      </c>
      <c r="AB1434" s="66" t="s">
        <v>34</v>
      </c>
      <c r="AC1434" s="65" t="s">
        <v>5389</v>
      </c>
      <c r="AD1434" s="72" t="s">
        <v>746</v>
      </c>
    </row>
    <row r="1435" spans="1:30" ht="38.25" customHeight="1" x14ac:dyDescent="0.2">
      <c r="A1435" s="105" t="s">
        <v>5390</v>
      </c>
      <c r="B1435" s="64" t="s">
        <v>742</v>
      </c>
      <c r="C1435" s="65" t="s">
        <v>743</v>
      </c>
      <c r="D1435" s="96" t="s">
        <v>4944</v>
      </c>
      <c r="E1435" s="66" t="s">
        <v>75</v>
      </c>
      <c r="F1435" s="71" t="s">
        <v>5391</v>
      </c>
      <c r="G1435" s="54" t="s">
        <v>2271</v>
      </c>
      <c r="H1435" s="68">
        <v>44859</v>
      </c>
      <c r="I1435" s="68">
        <v>45102</v>
      </c>
      <c r="J1435" s="57" t="str">
        <f>IF(Ugovori_OPULJP3[[#This Row],[DATUM ZAVRŠETKA OPERACIJE]]&gt;DATE(2024,12,31),"u provedbi","završen")</f>
        <v>završen</v>
      </c>
      <c r="K1435" s="67" t="s">
        <v>83</v>
      </c>
      <c r="L1435" s="67" t="s">
        <v>83</v>
      </c>
      <c r="M1435" s="58">
        <v>0.85</v>
      </c>
      <c r="N1435" s="58">
        <v>0.15</v>
      </c>
      <c r="O1435" s="59">
        <f>Ugovori_OPULJP3[[#This Row],[Bespovratna sredstva - Ukupno (EU+Nac) HRK
= Ukupna ugovorena vrijednost bespovratnih sredstava]]*Ugovori_OPULJP3[[#This Row],[EU STOPA SUFINANCIRANJA %
EU CO-FINANCING RATE %]]</f>
        <v>1245930</v>
      </c>
      <c r="P1435" s="60">
        <f>Ugovori_OPULJP3[[#This Row],[Bespovratna sredstva - EU dio - HRK]]/7.5345</f>
        <v>165363.32868803502</v>
      </c>
      <c r="Q1435" s="59">
        <f>Ugovori_OPULJP3[[#This Row],[Bespovratna sredstva - Ukupno (EU+Nac) HRK
= Ukupna ugovorena vrijednost bespovratnih sredstava]]*Ugovori_OPULJP3[[#This Row],[STOPA NACIONALNOG SUFINANCIRANJA %]]</f>
        <v>219870</v>
      </c>
      <c r="R1435" s="60">
        <f>Ugovori_OPULJP3[[#This Row],[Bespovratna sredstva - Nacionalni dio - HRK]]/7.5345</f>
        <v>29181.76388612383</v>
      </c>
      <c r="S1435" s="59">
        <v>1465800</v>
      </c>
      <c r="T1435" s="60">
        <f>Ugovori_OPULJP3[[#This Row],[Bespovratna sredstva - Ukupno (EU+Nac) HRK
= Ukupna ugovorena vrijednost bespovratnih sredstava]]/7.5345</f>
        <v>194545.09257415886</v>
      </c>
      <c r="U1435" s="59">
        <v>0</v>
      </c>
      <c r="V1435" s="60">
        <f>Ugovori_OPULJP3[[#This Row],[Javni doprinos korisnika - HRK]]/7.5345</f>
        <v>0</v>
      </c>
      <c r="W1435" s="59">
        <v>0</v>
      </c>
      <c r="X1435" s="60">
        <f>Ugovori_OPULJP3[[#This Row],[Privatni doprinos korisnika - HRK]]/7.5345</f>
        <v>0</v>
      </c>
      <c r="Y1435" s="61">
        <v>1465800</v>
      </c>
      <c r="Z1435" s="62">
        <f>Ugovori_OPULJP3[[#This Row],[UKUPNI PRIHVATLJIVI IZDACI
TOTAL ELIGIBLE EXPENDITURE
= Bespovratna sredstva ukupno + doprinos korisnika
= Ukupni prihvatljivi troškovi
= Ukupna ugovorena vrijednost projekta HRK]]/7.5345</f>
        <v>194545.09257415886</v>
      </c>
      <c r="AA1435" s="66" t="s">
        <v>37</v>
      </c>
      <c r="AB1435" s="66" t="s">
        <v>34</v>
      </c>
      <c r="AC1435" s="65" t="s">
        <v>5392</v>
      </c>
      <c r="AD1435" s="72" t="s">
        <v>746</v>
      </c>
    </row>
    <row r="1436" spans="1:30" ht="38.25" customHeight="1" x14ac:dyDescent="0.2">
      <c r="A1436" s="105" t="s">
        <v>5393</v>
      </c>
      <c r="B1436" s="64" t="s">
        <v>742</v>
      </c>
      <c r="C1436" s="65" t="s">
        <v>743</v>
      </c>
      <c r="D1436" s="96" t="s">
        <v>4944</v>
      </c>
      <c r="E1436" s="66" t="s">
        <v>75</v>
      </c>
      <c r="F1436" s="71" t="s">
        <v>5394</v>
      </c>
      <c r="G1436" s="54" t="s">
        <v>2747</v>
      </c>
      <c r="H1436" s="68">
        <v>44818</v>
      </c>
      <c r="I1436" s="68">
        <v>45060</v>
      </c>
      <c r="J1436" s="57" t="str">
        <f>IF(Ugovori_OPULJP3[[#This Row],[DATUM ZAVRŠETKA OPERACIJE]]&gt;DATE(2024,12,31),"u provedbi","završen")</f>
        <v>završen</v>
      </c>
      <c r="K1436" s="67" t="s">
        <v>88</v>
      </c>
      <c r="L1436" s="67" t="s">
        <v>83</v>
      </c>
      <c r="M1436" s="58">
        <v>0.85</v>
      </c>
      <c r="N1436" s="58">
        <v>0.15</v>
      </c>
      <c r="O1436" s="59">
        <f>Ugovori_OPULJP3[[#This Row],[Bespovratna sredstva - Ukupno (EU+Nac) HRK
= Ukupna ugovorena vrijednost bespovratnih sredstava]]*Ugovori_OPULJP3[[#This Row],[EU STOPA SUFINANCIRANJA %
EU CO-FINANCING RATE %]]</f>
        <v>416075</v>
      </c>
      <c r="P1436" s="60">
        <f>Ugovori_OPULJP3[[#This Row],[Bespovratna sredstva - EU dio - HRK]]/7.5345</f>
        <v>55222.642511115533</v>
      </c>
      <c r="Q1436" s="59">
        <f>Ugovori_OPULJP3[[#This Row],[Bespovratna sredstva - Ukupno (EU+Nac) HRK
= Ukupna ugovorena vrijednost bespovratnih sredstava]]*Ugovori_OPULJP3[[#This Row],[STOPA NACIONALNOG SUFINANCIRANJA %]]</f>
        <v>73425</v>
      </c>
      <c r="R1436" s="60">
        <f>Ugovori_OPULJP3[[#This Row],[Bespovratna sredstva - Nacionalni dio - HRK]]/7.5345</f>
        <v>9745.1722078439179</v>
      </c>
      <c r="S1436" s="59">
        <v>489500</v>
      </c>
      <c r="T1436" s="60">
        <f>Ugovori_OPULJP3[[#This Row],[Bespovratna sredstva - Ukupno (EU+Nac) HRK
= Ukupna ugovorena vrijednost bespovratnih sredstava]]/7.5345</f>
        <v>64967.814718959453</v>
      </c>
      <c r="U1436" s="59">
        <v>0</v>
      </c>
      <c r="V1436" s="60">
        <f>Ugovori_OPULJP3[[#This Row],[Javni doprinos korisnika - HRK]]/7.5345</f>
        <v>0</v>
      </c>
      <c r="W1436" s="59">
        <v>0</v>
      </c>
      <c r="X1436" s="60">
        <f>Ugovori_OPULJP3[[#This Row],[Privatni doprinos korisnika - HRK]]/7.5345</f>
        <v>0</v>
      </c>
      <c r="Y1436" s="61">
        <v>489500</v>
      </c>
      <c r="Z1436" s="62">
        <f>Ugovori_OPULJP3[[#This Row],[UKUPNI PRIHVATLJIVI IZDACI
TOTAL ELIGIBLE EXPENDITURE
= Bespovratna sredstva ukupno + doprinos korisnika
= Ukupni prihvatljivi troškovi
= Ukupna ugovorena vrijednost projekta HRK]]/7.5345</f>
        <v>64967.814718959453</v>
      </c>
      <c r="AA1436" s="66" t="s">
        <v>37</v>
      </c>
      <c r="AB1436" s="66" t="s">
        <v>34</v>
      </c>
      <c r="AC1436" s="65" t="s">
        <v>5395</v>
      </c>
      <c r="AD1436" s="72" t="s">
        <v>746</v>
      </c>
    </row>
    <row r="1437" spans="1:30" ht="63.75" customHeight="1" x14ac:dyDescent="0.2">
      <c r="A1437" s="70" t="s">
        <v>5396</v>
      </c>
      <c r="B1437" s="64" t="s">
        <v>742</v>
      </c>
      <c r="C1437" s="65" t="s">
        <v>743</v>
      </c>
      <c r="D1437" s="96" t="s">
        <v>4944</v>
      </c>
      <c r="E1437" s="66" t="s">
        <v>75</v>
      </c>
      <c r="F1437" s="71" t="s">
        <v>5397</v>
      </c>
      <c r="G1437" s="71" t="s">
        <v>5398</v>
      </c>
      <c r="H1437" s="68">
        <v>44902</v>
      </c>
      <c r="I1437" s="68">
        <v>45145</v>
      </c>
      <c r="J1437" s="57" t="str">
        <f>IF(Ugovori_OPULJP3[[#This Row],[DATUM ZAVRŠETKA OPERACIJE]]&gt;DATE(2024,12,31),"u provedbi","završen")</f>
        <v>završen</v>
      </c>
      <c r="K1437" s="67" t="s">
        <v>424</v>
      </c>
      <c r="L1437" s="67" t="s">
        <v>424</v>
      </c>
      <c r="M1437" s="58">
        <v>0.85</v>
      </c>
      <c r="N1437" s="58">
        <v>0.15</v>
      </c>
      <c r="O1437" s="59">
        <f>Ugovori_OPULJP3[[#This Row],[Bespovratna sredstva - Ukupno (EU+Nac) HRK
= Ukupna ugovorena vrijednost bespovratnih sredstava]]*Ugovori_OPULJP3[[#This Row],[EU STOPA SUFINANCIRANJA %
EU CO-FINANCING RATE %]]</f>
        <v>375338.75</v>
      </c>
      <c r="P1437" s="60">
        <f>Ugovori_OPULJP3[[#This Row],[Bespovratna sredstva - EU dio - HRK]]/7.5345</f>
        <v>49816.013006835223</v>
      </c>
      <c r="Q1437" s="59">
        <f>Ugovori_OPULJP3[[#This Row],[Bespovratna sredstva - Ukupno (EU+Nac) HRK
= Ukupna ugovorena vrijednost bespovratnih sredstava]]*Ugovori_OPULJP3[[#This Row],[STOPA NACIONALNOG SUFINANCIRANJA %]]</f>
        <v>66236.25</v>
      </c>
      <c r="R1437" s="60">
        <f>Ugovori_OPULJP3[[#This Row],[Bespovratna sredstva - Nacionalni dio - HRK]]/7.5345</f>
        <v>8791.0611188532748</v>
      </c>
      <c r="S1437" s="59">
        <v>441575</v>
      </c>
      <c r="T1437" s="60">
        <f>Ugovori_OPULJP3[[#This Row],[Bespovratna sredstva - Ukupno (EU+Nac) HRK
= Ukupna ugovorena vrijednost bespovratnih sredstava]]/7.5345</f>
        <v>58607.074125688494</v>
      </c>
      <c r="U1437" s="59">
        <v>0</v>
      </c>
      <c r="V1437" s="60">
        <f>Ugovori_OPULJP3[[#This Row],[Javni doprinos korisnika - HRK]]/7.5345</f>
        <v>0</v>
      </c>
      <c r="W1437" s="59">
        <v>0</v>
      </c>
      <c r="X1437" s="60">
        <f>Ugovori_OPULJP3[[#This Row],[Privatni doprinos korisnika - HRK]]/7.5345</f>
        <v>0</v>
      </c>
      <c r="Y1437" s="61">
        <v>441575</v>
      </c>
      <c r="Z1437" s="62">
        <f>Ugovori_OPULJP3[[#This Row],[UKUPNI PRIHVATLJIVI IZDACI
TOTAL ELIGIBLE EXPENDITURE
= Bespovratna sredstva ukupno + doprinos korisnika
= Ukupni prihvatljivi troškovi
= Ukupna ugovorena vrijednost projekta HRK]]/7.5345</f>
        <v>58607.074125688494</v>
      </c>
      <c r="AA1437" s="66" t="s">
        <v>37</v>
      </c>
      <c r="AB1437" s="66" t="s">
        <v>34</v>
      </c>
      <c r="AC1437" s="65" t="s">
        <v>5399</v>
      </c>
      <c r="AD1437" s="72" t="s">
        <v>746</v>
      </c>
    </row>
    <row r="1438" spans="1:30" ht="38.25" customHeight="1" x14ac:dyDescent="0.2">
      <c r="A1438" s="105" t="s">
        <v>5400</v>
      </c>
      <c r="B1438" s="64" t="s">
        <v>742</v>
      </c>
      <c r="C1438" s="65" t="s">
        <v>743</v>
      </c>
      <c r="D1438" s="96" t="s">
        <v>4944</v>
      </c>
      <c r="E1438" s="66" t="s">
        <v>75</v>
      </c>
      <c r="F1438" s="71" t="s">
        <v>5401</v>
      </c>
      <c r="G1438" s="71" t="s">
        <v>644</v>
      </c>
      <c r="H1438" s="68">
        <v>44770</v>
      </c>
      <c r="I1438" s="68">
        <v>44985</v>
      </c>
      <c r="J1438" s="57" t="str">
        <f>IF(Ugovori_OPULJP3[[#This Row],[DATUM ZAVRŠETKA OPERACIJE]]&gt;DATE(2024,12,31),"u provedbi","završen")</f>
        <v>završen</v>
      </c>
      <c r="K1438" s="67" t="s">
        <v>83</v>
      </c>
      <c r="L1438" s="67" t="s">
        <v>83</v>
      </c>
      <c r="M1438" s="58">
        <v>0.85</v>
      </c>
      <c r="N1438" s="58">
        <v>0.15</v>
      </c>
      <c r="O1438" s="59">
        <f>Ugovori_OPULJP3[[#This Row],[Bespovratna sredstva - Ukupno (EU+Nac) HRK
= Ukupna ugovorena vrijednost bespovratnih sredstava]]*Ugovori_OPULJP3[[#This Row],[EU STOPA SUFINANCIRANJA %
EU CO-FINANCING RATE %]]</f>
        <v>1275000</v>
      </c>
      <c r="P1438" s="60">
        <f>Ugovori_OPULJP3[[#This Row],[Bespovratna sredstva - EU dio - HRK]]/7.5345</f>
        <v>169221.5807286482</v>
      </c>
      <c r="Q1438" s="59">
        <f>Ugovori_OPULJP3[[#This Row],[Bespovratna sredstva - Ukupno (EU+Nac) HRK
= Ukupna ugovorena vrijednost bespovratnih sredstava]]*Ugovori_OPULJP3[[#This Row],[STOPA NACIONALNOG SUFINANCIRANJA %]]</f>
        <v>225000</v>
      </c>
      <c r="R1438" s="60">
        <f>Ugovori_OPULJP3[[#This Row],[Bespovratna sredstva - Nacionalni dio - HRK]]/7.5345</f>
        <v>29862.631893290862</v>
      </c>
      <c r="S1438" s="59">
        <v>1500000</v>
      </c>
      <c r="T1438" s="60">
        <f>Ugovori_OPULJP3[[#This Row],[Bespovratna sredstva - Ukupno (EU+Nac) HRK
= Ukupna ugovorena vrijednost bespovratnih sredstava]]/7.5345</f>
        <v>199084.21262193908</v>
      </c>
      <c r="U1438" s="59">
        <v>0</v>
      </c>
      <c r="V1438" s="60">
        <f>Ugovori_OPULJP3[[#This Row],[Javni doprinos korisnika - HRK]]/7.5345</f>
        <v>0</v>
      </c>
      <c r="W1438" s="59">
        <v>0</v>
      </c>
      <c r="X1438" s="60">
        <f>Ugovori_OPULJP3[[#This Row],[Privatni doprinos korisnika - HRK]]/7.5345</f>
        <v>0</v>
      </c>
      <c r="Y1438" s="61">
        <v>1500000</v>
      </c>
      <c r="Z1438" s="62">
        <f>Ugovori_OPULJP3[[#This Row],[UKUPNI PRIHVATLJIVI IZDACI
TOTAL ELIGIBLE EXPENDITURE
= Bespovratna sredstva ukupno + doprinos korisnika
= Ukupni prihvatljivi troškovi
= Ukupna ugovorena vrijednost projekta HRK]]/7.5345</f>
        <v>199084.21262193908</v>
      </c>
      <c r="AA1438" s="66" t="s">
        <v>37</v>
      </c>
      <c r="AB1438" s="66" t="s">
        <v>34</v>
      </c>
      <c r="AC1438" s="65" t="s">
        <v>5402</v>
      </c>
      <c r="AD1438" s="72" t="s">
        <v>746</v>
      </c>
    </row>
    <row r="1439" spans="1:30" ht="38.25" customHeight="1" x14ac:dyDescent="0.2">
      <c r="A1439" s="70" t="s">
        <v>5403</v>
      </c>
      <c r="B1439" s="64" t="s">
        <v>742</v>
      </c>
      <c r="C1439" s="65" t="s">
        <v>743</v>
      </c>
      <c r="D1439" s="96" t="s">
        <v>4944</v>
      </c>
      <c r="E1439" s="66" t="s">
        <v>75</v>
      </c>
      <c r="F1439" s="71" t="s">
        <v>5404</v>
      </c>
      <c r="G1439" s="71" t="s">
        <v>3697</v>
      </c>
      <c r="H1439" s="68">
        <v>44903</v>
      </c>
      <c r="I1439" s="68">
        <v>45146</v>
      </c>
      <c r="J1439" s="57" t="str">
        <f>IF(Ugovori_OPULJP3[[#This Row],[DATUM ZAVRŠETKA OPERACIJE]]&gt;DATE(2024,12,31),"u provedbi","završen")</f>
        <v>završen</v>
      </c>
      <c r="K1439" s="67" t="s">
        <v>83</v>
      </c>
      <c r="L1439" s="67" t="s">
        <v>83</v>
      </c>
      <c r="M1439" s="58">
        <v>0.85</v>
      </c>
      <c r="N1439" s="58">
        <v>0.15</v>
      </c>
      <c r="O1439" s="59">
        <f>Ugovori_OPULJP3[[#This Row],[Bespovratna sredstva - Ukupno (EU+Nac) HRK
= Ukupna ugovorena vrijednost bespovratnih sredstava]]*Ugovori_OPULJP3[[#This Row],[EU STOPA SUFINANCIRANJA %
EU CO-FINANCING RATE %]]</f>
        <v>835975</v>
      </c>
      <c r="P1439" s="60">
        <f>Ugovori_OPULJP3[[#This Row],[Bespovratna sredstva - EU dio - HRK]]/7.5345</f>
        <v>110952.949764417</v>
      </c>
      <c r="Q1439" s="59">
        <f>Ugovori_OPULJP3[[#This Row],[Bespovratna sredstva - Ukupno (EU+Nac) HRK
= Ukupna ugovorena vrijednost bespovratnih sredstava]]*Ugovori_OPULJP3[[#This Row],[STOPA NACIONALNOG SUFINANCIRANJA %]]</f>
        <v>147525</v>
      </c>
      <c r="R1439" s="60">
        <f>Ugovori_OPULJP3[[#This Row],[Bespovratna sredstva - Nacionalni dio - HRK]]/7.5345</f>
        <v>19579.932311367709</v>
      </c>
      <c r="S1439" s="59">
        <v>983500</v>
      </c>
      <c r="T1439" s="60">
        <f>Ugovori_OPULJP3[[#This Row],[Bespovratna sredstva - Ukupno (EU+Nac) HRK
= Ukupna ugovorena vrijednost bespovratnih sredstava]]/7.5345</f>
        <v>130532.88207578471</v>
      </c>
      <c r="U1439" s="59">
        <v>0</v>
      </c>
      <c r="V1439" s="60">
        <f>Ugovori_OPULJP3[[#This Row],[Javni doprinos korisnika - HRK]]/7.5345</f>
        <v>0</v>
      </c>
      <c r="W1439" s="59">
        <v>0</v>
      </c>
      <c r="X1439" s="60">
        <f>Ugovori_OPULJP3[[#This Row],[Privatni doprinos korisnika - HRK]]/7.5345</f>
        <v>0</v>
      </c>
      <c r="Y1439" s="61">
        <v>983500</v>
      </c>
      <c r="Z1439" s="62">
        <f>Ugovori_OPULJP3[[#This Row],[UKUPNI PRIHVATLJIVI IZDACI
TOTAL ELIGIBLE EXPENDITURE
= Bespovratna sredstva ukupno + doprinos korisnika
= Ukupni prihvatljivi troškovi
= Ukupna ugovorena vrijednost projekta HRK]]/7.5345</f>
        <v>130532.88207578471</v>
      </c>
      <c r="AA1439" s="66" t="s">
        <v>37</v>
      </c>
      <c r="AB1439" s="66" t="s">
        <v>34</v>
      </c>
      <c r="AC1439" s="65" t="s">
        <v>5405</v>
      </c>
      <c r="AD1439" s="72" t="s">
        <v>746</v>
      </c>
    </row>
    <row r="1440" spans="1:30" ht="38.25" customHeight="1" x14ac:dyDescent="0.2">
      <c r="A1440" s="70" t="s">
        <v>5406</v>
      </c>
      <c r="B1440" s="64" t="s">
        <v>742</v>
      </c>
      <c r="C1440" s="65" t="s">
        <v>743</v>
      </c>
      <c r="D1440" s="96" t="s">
        <v>4944</v>
      </c>
      <c r="E1440" s="66" t="s">
        <v>75</v>
      </c>
      <c r="F1440" s="71" t="s">
        <v>1940</v>
      </c>
      <c r="G1440" s="71" t="s">
        <v>1941</v>
      </c>
      <c r="H1440" s="68">
        <v>44910</v>
      </c>
      <c r="I1440" s="68">
        <v>45153</v>
      </c>
      <c r="J1440" s="57" t="str">
        <f>IF(Ugovori_OPULJP3[[#This Row],[DATUM ZAVRŠETKA OPERACIJE]]&gt;DATE(2024,12,31),"u provedbi","završen")</f>
        <v>završen</v>
      </c>
      <c r="K1440" s="55" t="s">
        <v>98</v>
      </c>
      <c r="L1440" s="55" t="s">
        <v>98</v>
      </c>
      <c r="M1440" s="58">
        <v>0.85</v>
      </c>
      <c r="N1440" s="58">
        <v>0.15</v>
      </c>
      <c r="O1440" s="59">
        <f>Ugovori_OPULJP3[[#This Row],[Bespovratna sredstva - Ukupno (EU+Nac) HRK
= Ukupna ugovorena vrijednost bespovratnih sredstava]]*Ugovori_OPULJP3[[#This Row],[EU STOPA SUFINANCIRANJA %
EU CO-FINANCING RATE %]]</f>
        <v>835550</v>
      </c>
      <c r="P1440" s="60">
        <f>Ugovori_OPULJP3[[#This Row],[Bespovratna sredstva - EU dio - HRK]]/7.5345</f>
        <v>110896.54257084079</v>
      </c>
      <c r="Q1440" s="59">
        <f>Ugovori_OPULJP3[[#This Row],[Bespovratna sredstva - Ukupno (EU+Nac) HRK
= Ukupna ugovorena vrijednost bespovratnih sredstava]]*Ugovori_OPULJP3[[#This Row],[STOPA NACIONALNOG SUFINANCIRANJA %]]</f>
        <v>147450</v>
      </c>
      <c r="R1440" s="60">
        <f>Ugovori_OPULJP3[[#This Row],[Bespovratna sredstva - Nacionalni dio - HRK]]/7.5345</f>
        <v>19569.978100736611</v>
      </c>
      <c r="S1440" s="59">
        <v>983000</v>
      </c>
      <c r="T1440" s="60">
        <f>Ugovori_OPULJP3[[#This Row],[Bespovratna sredstva - Ukupno (EU+Nac) HRK
= Ukupna ugovorena vrijednost bespovratnih sredstava]]/7.5345</f>
        <v>130466.5206715774</v>
      </c>
      <c r="U1440" s="59">
        <v>0</v>
      </c>
      <c r="V1440" s="60">
        <f>Ugovori_OPULJP3[[#This Row],[Javni doprinos korisnika - HRK]]/7.5345</f>
        <v>0</v>
      </c>
      <c r="W1440" s="59">
        <v>0</v>
      </c>
      <c r="X1440" s="60">
        <f>Ugovori_OPULJP3[[#This Row],[Privatni doprinos korisnika - HRK]]/7.5345</f>
        <v>0</v>
      </c>
      <c r="Y1440" s="61">
        <v>983000</v>
      </c>
      <c r="Z1440" s="62">
        <f>Ugovori_OPULJP3[[#This Row],[UKUPNI PRIHVATLJIVI IZDACI
TOTAL ELIGIBLE EXPENDITURE
= Bespovratna sredstva ukupno + doprinos korisnika
= Ukupni prihvatljivi troškovi
= Ukupna ugovorena vrijednost projekta HRK]]/7.5345</f>
        <v>130466.5206715774</v>
      </c>
      <c r="AA1440" s="66" t="s">
        <v>37</v>
      </c>
      <c r="AB1440" s="66" t="s">
        <v>34</v>
      </c>
      <c r="AC1440" s="65" t="s">
        <v>5407</v>
      </c>
      <c r="AD1440" s="72" t="s">
        <v>746</v>
      </c>
    </row>
    <row r="1441" spans="1:30" ht="38.25" customHeight="1" x14ac:dyDescent="0.2">
      <c r="A1441" s="105" t="s">
        <v>5408</v>
      </c>
      <c r="B1441" s="64" t="s">
        <v>742</v>
      </c>
      <c r="C1441" s="65" t="s">
        <v>743</v>
      </c>
      <c r="D1441" s="96" t="s">
        <v>4944</v>
      </c>
      <c r="E1441" s="66" t="s">
        <v>75</v>
      </c>
      <c r="F1441" s="71" t="s">
        <v>5409</v>
      </c>
      <c r="G1441" s="71" t="s">
        <v>1258</v>
      </c>
      <c r="H1441" s="68">
        <v>44818</v>
      </c>
      <c r="I1441" s="68">
        <v>45060</v>
      </c>
      <c r="J1441" s="57" t="str">
        <f>IF(Ugovori_OPULJP3[[#This Row],[DATUM ZAVRŠETKA OPERACIJE]]&gt;DATE(2024,12,31),"u provedbi","završen")</f>
        <v>završen</v>
      </c>
      <c r="K1441" s="55" t="s">
        <v>103</v>
      </c>
      <c r="L1441" s="55" t="s">
        <v>103</v>
      </c>
      <c r="M1441" s="58">
        <v>0.85</v>
      </c>
      <c r="N1441" s="58">
        <v>0.15</v>
      </c>
      <c r="O1441" s="59">
        <f>Ugovori_OPULJP3[[#This Row],[Bespovratna sredstva - Ukupno (EU+Nac) HRK
= Ukupna ugovorena vrijednost bespovratnih sredstava]]*Ugovori_OPULJP3[[#This Row],[EU STOPA SUFINANCIRANJA %
EU CO-FINANCING RATE %]]</f>
        <v>627512.5</v>
      </c>
      <c r="P1441" s="60">
        <f>Ugovori_OPULJP3[[#This Row],[Bespovratna sredstva - EU dio - HRK]]/7.5345</f>
        <v>83285.221315283023</v>
      </c>
      <c r="Q1441" s="59">
        <f>Ugovori_OPULJP3[[#This Row],[Bespovratna sredstva - Ukupno (EU+Nac) HRK
= Ukupna ugovorena vrijednost bespovratnih sredstava]]*Ugovori_OPULJP3[[#This Row],[STOPA NACIONALNOG SUFINANCIRANJA %]]</f>
        <v>110737.5</v>
      </c>
      <c r="R1441" s="60">
        <f>Ugovori_OPULJP3[[#This Row],[Bespovratna sredstva - Nacionalni dio - HRK]]/7.5345</f>
        <v>14697.391996814651</v>
      </c>
      <c r="S1441" s="59">
        <v>738250</v>
      </c>
      <c r="T1441" s="60">
        <f>Ugovori_OPULJP3[[#This Row],[Bespovratna sredstva - Ukupno (EU+Nac) HRK
= Ukupna ugovorena vrijednost bespovratnih sredstava]]/7.5345</f>
        <v>97982.613312097674</v>
      </c>
      <c r="U1441" s="59">
        <v>0</v>
      </c>
      <c r="V1441" s="60">
        <f>Ugovori_OPULJP3[[#This Row],[Javni doprinos korisnika - HRK]]/7.5345</f>
        <v>0</v>
      </c>
      <c r="W1441" s="59">
        <v>0</v>
      </c>
      <c r="X1441" s="60">
        <f>Ugovori_OPULJP3[[#This Row],[Privatni doprinos korisnika - HRK]]/7.5345</f>
        <v>0</v>
      </c>
      <c r="Y1441" s="61">
        <v>738250</v>
      </c>
      <c r="Z1441" s="62">
        <f>Ugovori_OPULJP3[[#This Row],[UKUPNI PRIHVATLJIVI IZDACI
TOTAL ELIGIBLE EXPENDITURE
= Bespovratna sredstva ukupno + doprinos korisnika
= Ukupni prihvatljivi troškovi
= Ukupna ugovorena vrijednost projekta HRK]]/7.5345</f>
        <v>97982.613312097674</v>
      </c>
      <c r="AA1441" s="66" t="s">
        <v>37</v>
      </c>
      <c r="AB1441" s="66" t="s">
        <v>34</v>
      </c>
      <c r="AC1441" s="65" t="s">
        <v>5410</v>
      </c>
      <c r="AD1441" s="72" t="s">
        <v>746</v>
      </c>
    </row>
    <row r="1442" spans="1:30" ht="38.25" customHeight="1" x14ac:dyDescent="0.2">
      <c r="A1442" s="70" t="s">
        <v>5411</v>
      </c>
      <c r="B1442" s="64" t="s">
        <v>742</v>
      </c>
      <c r="C1442" s="65" t="s">
        <v>743</v>
      </c>
      <c r="D1442" s="96" t="s">
        <v>4944</v>
      </c>
      <c r="E1442" s="66" t="s">
        <v>75</v>
      </c>
      <c r="F1442" s="71" t="s">
        <v>4155</v>
      </c>
      <c r="G1442" s="71" t="s">
        <v>1827</v>
      </c>
      <c r="H1442" s="68">
        <v>44924</v>
      </c>
      <c r="I1442" s="68">
        <v>45167</v>
      </c>
      <c r="J1442" s="57" t="str">
        <f>IF(Ugovori_OPULJP3[[#This Row],[DATUM ZAVRŠETKA OPERACIJE]]&gt;DATE(2024,12,31),"u provedbi","završen")</f>
        <v>završen</v>
      </c>
      <c r="K1442" s="67" t="s">
        <v>270</v>
      </c>
      <c r="L1442" s="76" t="s">
        <v>270</v>
      </c>
      <c r="M1442" s="58">
        <v>0.85</v>
      </c>
      <c r="N1442" s="58">
        <v>0.15</v>
      </c>
      <c r="O1442" s="59">
        <f>Ugovori_OPULJP3[[#This Row],[Bespovratna sredstva - Ukupno (EU+Nac) HRK
= Ukupna ugovorena vrijednost bespovratnih sredstava]]*Ugovori_OPULJP3[[#This Row],[EU STOPA SUFINANCIRANJA %
EU CO-FINANCING RATE %]]</f>
        <v>417817.5</v>
      </c>
      <c r="P1442" s="60">
        <f>Ugovori_OPULJP3[[#This Row],[Bespovratna sredstva - EU dio - HRK]]/7.5345</f>
        <v>55453.912004778016</v>
      </c>
      <c r="Q1442" s="59">
        <f>Ugovori_OPULJP3[[#This Row],[Bespovratna sredstva - Ukupno (EU+Nac) HRK
= Ukupna ugovorena vrijednost bespovratnih sredstava]]*Ugovori_OPULJP3[[#This Row],[STOPA NACIONALNOG SUFINANCIRANJA %]]</f>
        <v>73732.5</v>
      </c>
      <c r="R1442" s="60">
        <f>Ugovori_OPULJP3[[#This Row],[Bespovratna sredstva - Nacionalni dio - HRK]]/7.5345</f>
        <v>9785.9844714314149</v>
      </c>
      <c r="S1442" s="59">
        <v>491550</v>
      </c>
      <c r="T1442" s="60">
        <f>Ugovori_OPULJP3[[#This Row],[Bespovratna sredstva - Ukupno (EU+Nac) HRK
= Ukupna ugovorena vrijednost bespovratnih sredstava]]/7.5345</f>
        <v>65239.896476209433</v>
      </c>
      <c r="U1442" s="59">
        <v>0</v>
      </c>
      <c r="V1442" s="60">
        <f>Ugovori_OPULJP3[[#This Row],[Javni doprinos korisnika - HRK]]/7.5345</f>
        <v>0</v>
      </c>
      <c r="W1442" s="59">
        <v>0</v>
      </c>
      <c r="X1442" s="60">
        <f>Ugovori_OPULJP3[[#This Row],[Privatni doprinos korisnika - HRK]]/7.5345</f>
        <v>0</v>
      </c>
      <c r="Y1442" s="61">
        <v>491550</v>
      </c>
      <c r="Z1442" s="62">
        <f>Ugovori_OPULJP3[[#This Row],[UKUPNI PRIHVATLJIVI IZDACI
TOTAL ELIGIBLE EXPENDITURE
= Bespovratna sredstva ukupno + doprinos korisnika
= Ukupni prihvatljivi troškovi
= Ukupna ugovorena vrijednost projekta HRK]]/7.5345</f>
        <v>65239.896476209433</v>
      </c>
      <c r="AA1442" s="66" t="s">
        <v>37</v>
      </c>
      <c r="AB1442" s="66" t="s">
        <v>34</v>
      </c>
      <c r="AC1442" s="65" t="s">
        <v>5412</v>
      </c>
      <c r="AD1442" s="72" t="s">
        <v>746</v>
      </c>
    </row>
    <row r="1443" spans="1:30" ht="51" customHeight="1" x14ac:dyDescent="0.2">
      <c r="A1443" s="105" t="s">
        <v>5413</v>
      </c>
      <c r="B1443" s="64" t="s">
        <v>742</v>
      </c>
      <c r="C1443" s="65" t="s">
        <v>743</v>
      </c>
      <c r="D1443" s="96" t="s">
        <v>4944</v>
      </c>
      <c r="E1443" s="66" t="s">
        <v>75</v>
      </c>
      <c r="F1443" s="71" t="s">
        <v>5414</v>
      </c>
      <c r="G1443" s="54" t="s">
        <v>1281</v>
      </c>
      <c r="H1443" s="68">
        <v>44818</v>
      </c>
      <c r="I1443" s="68">
        <v>45060</v>
      </c>
      <c r="J1443" s="57" t="str">
        <f>IF(Ugovori_OPULJP3[[#This Row],[DATUM ZAVRŠETKA OPERACIJE]]&gt;DATE(2024,12,31),"u provedbi","završen")</f>
        <v>završen</v>
      </c>
      <c r="K1443" s="55" t="s">
        <v>210</v>
      </c>
      <c r="L1443" s="55" t="s">
        <v>210</v>
      </c>
      <c r="M1443" s="58">
        <v>0.85</v>
      </c>
      <c r="N1443" s="58">
        <v>0.15</v>
      </c>
      <c r="O1443" s="59">
        <f>Ugovori_OPULJP3[[#This Row],[Bespovratna sredstva - Ukupno (EU+Nac) HRK
= Ukupna ugovorena vrijednost bespovratnih sredstava]]*Ugovori_OPULJP3[[#This Row],[EU STOPA SUFINANCIRANJA %
EU CO-FINANCING RATE %]]</f>
        <v>1260720</v>
      </c>
      <c r="P1443" s="60">
        <f>Ugovori_OPULJP3[[#This Row],[Bespovratna sredstva - EU dio - HRK]]/7.5345</f>
        <v>167326.29902448735</v>
      </c>
      <c r="Q1443" s="59">
        <f>Ugovori_OPULJP3[[#This Row],[Bespovratna sredstva - Ukupno (EU+Nac) HRK
= Ukupna ugovorena vrijednost bespovratnih sredstava]]*Ugovori_OPULJP3[[#This Row],[STOPA NACIONALNOG SUFINANCIRANJA %]]</f>
        <v>222480</v>
      </c>
      <c r="R1443" s="60">
        <f>Ugovori_OPULJP3[[#This Row],[Bespovratna sredstva - Nacionalni dio - HRK]]/7.5345</f>
        <v>29528.170416086003</v>
      </c>
      <c r="S1443" s="59">
        <v>1483200</v>
      </c>
      <c r="T1443" s="60">
        <f>Ugovori_OPULJP3[[#This Row],[Bespovratna sredstva - Ukupno (EU+Nac) HRK
= Ukupna ugovorena vrijednost bespovratnih sredstava]]/7.5345</f>
        <v>196854.46944057336</v>
      </c>
      <c r="U1443" s="59">
        <v>0</v>
      </c>
      <c r="V1443" s="60">
        <f>Ugovori_OPULJP3[[#This Row],[Javni doprinos korisnika - HRK]]/7.5345</f>
        <v>0</v>
      </c>
      <c r="W1443" s="59">
        <v>0</v>
      </c>
      <c r="X1443" s="60">
        <f>Ugovori_OPULJP3[[#This Row],[Privatni doprinos korisnika - HRK]]/7.5345</f>
        <v>0</v>
      </c>
      <c r="Y1443" s="61">
        <v>1483200</v>
      </c>
      <c r="Z1443" s="62">
        <f>Ugovori_OPULJP3[[#This Row],[UKUPNI PRIHVATLJIVI IZDACI
TOTAL ELIGIBLE EXPENDITURE
= Bespovratna sredstva ukupno + doprinos korisnika
= Ukupni prihvatljivi troškovi
= Ukupna ugovorena vrijednost projekta HRK]]/7.5345</f>
        <v>196854.46944057336</v>
      </c>
      <c r="AA1443" s="66" t="s">
        <v>37</v>
      </c>
      <c r="AB1443" s="66" t="s">
        <v>34</v>
      </c>
      <c r="AC1443" s="65" t="s">
        <v>5415</v>
      </c>
      <c r="AD1443" s="72" t="s">
        <v>746</v>
      </c>
    </row>
    <row r="1444" spans="1:30" ht="38.25" customHeight="1" x14ac:dyDescent="0.2">
      <c r="A1444" s="106" t="s">
        <v>5416</v>
      </c>
      <c r="B1444" s="64" t="s">
        <v>742</v>
      </c>
      <c r="C1444" s="65" t="s">
        <v>743</v>
      </c>
      <c r="D1444" s="96" t="s">
        <v>4944</v>
      </c>
      <c r="E1444" s="66" t="s">
        <v>75</v>
      </c>
      <c r="F1444" s="71" t="s">
        <v>5417</v>
      </c>
      <c r="G1444" s="54" t="s">
        <v>1158</v>
      </c>
      <c r="H1444" s="68">
        <v>44894</v>
      </c>
      <c r="I1444" s="68">
        <v>45136</v>
      </c>
      <c r="J1444" s="57" t="str">
        <f>IF(Ugovori_OPULJP3[[#This Row],[DATUM ZAVRŠETKA OPERACIJE]]&gt;DATE(2024,12,31),"u provedbi","završen")</f>
        <v>završen</v>
      </c>
      <c r="K1444" s="55" t="s">
        <v>210</v>
      </c>
      <c r="L1444" s="55" t="s">
        <v>210</v>
      </c>
      <c r="M1444" s="58">
        <v>0.85</v>
      </c>
      <c r="N1444" s="58">
        <v>0.15</v>
      </c>
      <c r="O1444" s="59">
        <f>Ugovori_OPULJP3[[#This Row],[Bespovratna sredstva - Ukupno (EU+Nac) HRK
= Ukupna ugovorena vrijednost bespovratnih sredstava]]*Ugovori_OPULJP3[[#This Row],[EU STOPA SUFINANCIRANJA %
EU CO-FINANCING RATE %]]</f>
        <v>1117070</v>
      </c>
      <c r="P1444" s="60">
        <f>Ugovori_OPULJP3[[#This Row],[Bespovratna sredstva - EU dio - HRK]]/7.5345</f>
        <v>148260.66759572632</v>
      </c>
      <c r="Q1444" s="59">
        <f>Ugovori_OPULJP3[[#This Row],[Bespovratna sredstva - Ukupno (EU+Nac) HRK
= Ukupna ugovorena vrijednost bespovratnih sredstava]]*Ugovori_OPULJP3[[#This Row],[STOPA NACIONALNOG SUFINANCIRANJA %]]</f>
        <v>197130</v>
      </c>
      <c r="R1444" s="60">
        <f>Ugovori_OPULJP3[[#This Row],[Bespovratna sredstva - Nacionalni dio - HRK]]/7.5345</f>
        <v>26163.647222775231</v>
      </c>
      <c r="S1444" s="59">
        <v>1314200</v>
      </c>
      <c r="T1444" s="60">
        <f>Ugovori_OPULJP3[[#This Row],[Bespovratna sredstva - Ukupno (EU+Nac) HRK
= Ukupna ugovorena vrijednost bespovratnih sredstava]]/7.5345</f>
        <v>174424.31481850156</v>
      </c>
      <c r="U1444" s="59">
        <v>0</v>
      </c>
      <c r="V1444" s="60">
        <f>Ugovori_OPULJP3[[#This Row],[Javni doprinos korisnika - HRK]]/7.5345</f>
        <v>0</v>
      </c>
      <c r="W1444" s="59">
        <v>0</v>
      </c>
      <c r="X1444" s="60">
        <f>Ugovori_OPULJP3[[#This Row],[Privatni doprinos korisnika - HRK]]/7.5345</f>
        <v>0</v>
      </c>
      <c r="Y1444" s="61">
        <v>1314200</v>
      </c>
      <c r="Z1444" s="62">
        <f>Ugovori_OPULJP3[[#This Row],[UKUPNI PRIHVATLJIVI IZDACI
TOTAL ELIGIBLE EXPENDITURE
= Bespovratna sredstva ukupno + doprinos korisnika
= Ukupni prihvatljivi troškovi
= Ukupna ugovorena vrijednost projekta HRK]]/7.5345</f>
        <v>174424.31481850156</v>
      </c>
      <c r="AA1444" s="66" t="s">
        <v>37</v>
      </c>
      <c r="AB1444" s="66" t="s">
        <v>34</v>
      </c>
      <c r="AC1444" s="65" t="s">
        <v>5418</v>
      </c>
      <c r="AD1444" s="72" t="s">
        <v>746</v>
      </c>
    </row>
    <row r="1445" spans="1:30" ht="38.25" customHeight="1" x14ac:dyDescent="0.2">
      <c r="A1445" s="105" t="s">
        <v>5419</v>
      </c>
      <c r="B1445" s="64" t="s">
        <v>742</v>
      </c>
      <c r="C1445" s="65" t="s">
        <v>743</v>
      </c>
      <c r="D1445" s="96" t="s">
        <v>4944</v>
      </c>
      <c r="E1445" s="66" t="s">
        <v>75</v>
      </c>
      <c r="F1445" s="71" t="s">
        <v>3838</v>
      </c>
      <c r="G1445" s="71" t="s">
        <v>3839</v>
      </c>
      <c r="H1445" s="68">
        <v>44818</v>
      </c>
      <c r="I1445" s="68">
        <v>45060</v>
      </c>
      <c r="J1445" s="57" t="str">
        <f>IF(Ugovori_OPULJP3[[#This Row],[DATUM ZAVRŠETKA OPERACIJE]]&gt;DATE(2024,12,31),"u provedbi","završen")</f>
        <v>završen</v>
      </c>
      <c r="K1445" s="55" t="s">
        <v>129</v>
      </c>
      <c r="L1445" s="55" t="s">
        <v>129</v>
      </c>
      <c r="M1445" s="58">
        <v>0.85</v>
      </c>
      <c r="N1445" s="58">
        <v>0.15</v>
      </c>
      <c r="O1445" s="59">
        <f>Ugovori_OPULJP3[[#This Row],[Bespovratna sredstva - Ukupno (EU+Nac) HRK
= Ukupna ugovorena vrijednost bespovratnih sredstava]]*Ugovori_OPULJP3[[#This Row],[EU STOPA SUFINANCIRANJA %
EU CO-FINANCING RATE %]]</f>
        <v>629212.5</v>
      </c>
      <c r="P1445" s="60">
        <f>Ugovori_OPULJP3[[#This Row],[Bespovratna sredstva - EU dio - HRK]]/7.5345</f>
        <v>83510.850089587897</v>
      </c>
      <c r="Q1445" s="59">
        <f>Ugovori_OPULJP3[[#This Row],[Bespovratna sredstva - Ukupno (EU+Nac) HRK
= Ukupna ugovorena vrijednost bespovratnih sredstava]]*Ugovori_OPULJP3[[#This Row],[STOPA NACIONALNOG SUFINANCIRANJA %]]</f>
        <v>111037.5</v>
      </c>
      <c r="R1445" s="60">
        <f>Ugovori_OPULJP3[[#This Row],[Bespovratna sredstva - Nacionalni dio - HRK]]/7.5345</f>
        <v>14737.20883933904</v>
      </c>
      <c r="S1445" s="59">
        <v>740250</v>
      </c>
      <c r="T1445" s="60">
        <f>Ugovori_OPULJP3[[#This Row],[Bespovratna sredstva - Ukupno (EU+Nac) HRK
= Ukupna ugovorena vrijednost bespovratnih sredstava]]/7.5345</f>
        <v>98248.058928926926</v>
      </c>
      <c r="U1445" s="59">
        <v>0</v>
      </c>
      <c r="V1445" s="60">
        <f>Ugovori_OPULJP3[[#This Row],[Javni doprinos korisnika - HRK]]/7.5345</f>
        <v>0</v>
      </c>
      <c r="W1445" s="59">
        <v>0</v>
      </c>
      <c r="X1445" s="60">
        <f>Ugovori_OPULJP3[[#This Row],[Privatni doprinos korisnika - HRK]]/7.5345</f>
        <v>0</v>
      </c>
      <c r="Y1445" s="61">
        <v>740250</v>
      </c>
      <c r="Z1445" s="62">
        <f>Ugovori_OPULJP3[[#This Row],[UKUPNI PRIHVATLJIVI IZDACI
TOTAL ELIGIBLE EXPENDITURE
= Bespovratna sredstva ukupno + doprinos korisnika
= Ukupni prihvatljivi troškovi
= Ukupna ugovorena vrijednost projekta HRK]]/7.5345</f>
        <v>98248.058928926926</v>
      </c>
      <c r="AA1445" s="66" t="s">
        <v>37</v>
      </c>
      <c r="AB1445" s="66" t="s">
        <v>34</v>
      </c>
      <c r="AC1445" s="65" t="s">
        <v>5420</v>
      </c>
      <c r="AD1445" s="72" t="s">
        <v>746</v>
      </c>
    </row>
    <row r="1446" spans="1:30" ht="38.25" customHeight="1" x14ac:dyDescent="0.2">
      <c r="A1446" s="105" t="s">
        <v>5421</v>
      </c>
      <c r="B1446" s="64" t="s">
        <v>742</v>
      </c>
      <c r="C1446" s="65" t="s">
        <v>743</v>
      </c>
      <c r="D1446" s="96" t="s">
        <v>4944</v>
      </c>
      <c r="E1446" s="66" t="s">
        <v>75</v>
      </c>
      <c r="F1446" s="71" t="s">
        <v>5422</v>
      </c>
      <c r="G1446" s="54" t="s">
        <v>3442</v>
      </c>
      <c r="H1446" s="68">
        <v>44859</v>
      </c>
      <c r="I1446" s="68">
        <v>45102</v>
      </c>
      <c r="J1446" s="57" t="str">
        <f>IF(Ugovori_OPULJP3[[#This Row],[DATUM ZAVRŠETKA OPERACIJE]]&gt;DATE(2024,12,31),"u provedbi","završen")</f>
        <v>završen</v>
      </c>
      <c r="K1446" s="55" t="s">
        <v>210</v>
      </c>
      <c r="L1446" s="55" t="s">
        <v>210</v>
      </c>
      <c r="M1446" s="58">
        <v>0.85</v>
      </c>
      <c r="N1446" s="58">
        <v>0.15</v>
      </c>
      <c r="O1446" s="59">
        <f>Ugovori_OPULJP3[[#This Row],[Bespovratna sredstva - Ukupno (EU+Nac) HRK
= Ukupna ugovorena vrijednost bespovratnih sredstava]]*Ugovori_OPULJP3[[#This Row],[EU STOPA SUFINANCIRANJA %
EU CO-FINANCING RATE %]]</f>
        <v>628320</v>
      </c>
      <c r="P1446" s="60">
        <f>Ugovori_OPULJP3[[#This Row],[Bespovratna sredstva - EU dio - HRK]]/7.5345</f>
        <v>83392.394983077844</v>
      </c>
      <c r="Q1446" s="59">
        <f>Ugovori_OPULJP3[[#This Row],[Bespovratna sredstva - Ukupno (EU+Nac) HRK
= Ukupna ugovorena vrijednost bespovratnih sredstava]]*Ugovori_OPULJP3[[#This Row],[STOPA NACIONALNOG SUFINANCIRANJA %]]</f>
        <v>110880</v>
      </c>
      <c r="R1446" s="60">
        <f>Ugovori_OPULJP3[[#This Row],[Bespovratna sredstva - Nacionalni dio - HRK]]/7.5345</f>
        <v>14716.304997013736</v>
      </c>
      <c r="S1446" s="59">
        <v>739200</v>
      </c>
      <c r="T1446" s="60">
        <f>Ugovori_OPULJP3[[#This Row],[Bespovratna sredstva - Ukupno (EU+Nac) HRK
= Ukupna ugovorena vrijednost bespovratnih sredstava]]/7.5345</f>
        <v>98108.69998009158</v>
      </c>
      <c r="U1446" s="59">
        <v>0</v>
      </c>
      <c r="V1446" s="60">
        <f>Ugovori_OPULJP3[[#This Row],[Javni doprinos korisnika - HRK]]/7.5345</f>
        <v>0</v>
      </c>
      <c r="W1446" s="59">
        <v>0</v>
      </c>
      <c r="X1446" s="60">
        <f>Ugovori_OPULJP3[[#This Row],[Privatni doprinos korisnika - HRK]]/7.5345</f>
        <v>0</v>
      </c>
      <c r="Y1446" s="61">
        <v>739200</v>
      </c>
      <c r="Z1446" s="62">
        <f>Ugovori_OPULJP3[[#This Row],[UKUPNI PRIHVATLJIVI IZDACI
TOTAL ELIGIBLE EXPENDITURE
= Bespovratna sredstva ukupno + doprinos korisnika
= Ukupni prihvatljivi troškovi
= Ukupna ugovorena vrijednost projekta HRK]]/7.5345</f>
        <v>98108.69998009158</v>
      </c>
      <c r="AA1446" s="66" t="s">
        <v>37</v>
      </c>
      <c r="AB1446" s="66" t="s">
        <v>34</v>
      </c>
      <c r="AC1446" s="65" t="s">
        <v>5423</v>
      </c>
      <c r="AD1446" s="72" t="s">
        <v>746</v>
      </c>
    </row>
    <row r="1447" spans="1:30" ht="51" customHeight="1" x14ac:dyDescent="0.2">
      <c r="A1447" s="70" t="s">
        <v>5424</v>
      </c>
      <c r="B1447" s="64" t="s">
        <v>742</v>
      </c>
      <c r="C1447" s="65" t="s">
        <v>743</v>
      </c>
      <c r="D1447" s="96" t="s">
        <v>4944</v>
      </c>
      <c r="E1447" s="66" t="s">
        <v>75</v>
      </c>
      <c r="F1447" s="71" t="s">
        <v>5425</v>
      </c>
      <c r="G1447" s="71" t="s">
        <v>5426</v>
      </c>
      <c r="H1447" s="68">
        <v>44924</v>
      </c>
      <c r="I1447" s="68">
        <v>45167</v>
      </c>
      <c r="J1447" s="57" t="str">
        <f>IF(Ugovori_OPULJP3[[#This Row],[DATUM ZAVRŠETKA OPERACIJE]]&gt;DATE(2024,12,31),"u provedbi","završen")</f>
        <v>završen</v>
      </c>
      <c r="K1447" s="67" t="s">
        <v>270</v>
      </c>
      <c r="L1447" s="67" t="s">
        <v>270</v>
      </c>
      <c r="M1447" s="58">
        <v>0.85</v>
      </c>
      <c r="N1447" s="58">
        <v>0.15</v>
      </c>
      <c r="O1447" s="59">
        <f>Ugovori_OPULJP3[[#This Row],[Bespovratna sredstva - Ukupno (EU+Nac) HRK
= Ukupna ugovorena vrijednost bespovratnih sredstava]]*Ugovori_OPULJP3[[#This Row],[EU STOPA SUFINANCIRANJA %
EU CO-FINANCING RATE %]]</f>
        <v>420240</v>
      </c>
      <c r="P1447" s="60">
        <f>Ugovori_OPULJP3[[#This Row],[Bespovratna sredstva - EU dio - HRK]]/7.5345</f>
        <v>55775.43300816245</v>
      </c>
      <c r="Q1447" s="59">
        <f>Ugovori_OPULJP3[[#This Row],[Bespovratna sredstva - Ukupno (EU+Nac) HRK
= Ukupna ugovorena vrijednost bespovratnih sredstava]]*Ugovori_OPULJP3[[#This Row],[STOPA NACIONALNOG SUFINANCIRANJA %]]</f>
        <v>74160</v>
      </c>
      <c r="R1447" s="60">
        <f>Ugovori_OPULJP3[[#This Row],[Bespovratna sredstva - Nacionalni dio - HRK]]/7.5345</f>
        <v>9842.7234720286669</v>
      </c>
      <c r="S1447" s="59">
        <v>494400</v>
      </c>
      <c r="T1447" s="60">
        <f>Ugovori_OPULJP3[[#This Row],[Bespovratna sredstva - Ukupno (EU+Nac) HRK
= Ukupna ugovorena vrijednost bespovratnih sredstava]]/7.5345</f>
        <v>65618.156480191115</v>
      </c>
      <c r="U1447" s="59">
        <v>0</v>
      </c>
      <c r="V1447" s="60">
        <f>Ugovori_OPULJP3[[#This Row],[Javni doprinos korisnika - HRK]]/7.5345</f>
        <v>0</v>
      </c>
      <c r="W1447" s="59">
        <v>0</v>
      </c>
      <c r="X1447" s="60">
        <f>Ugovori_OPULJP3[[#This Row],[Privatni doprinos korisnika - HRK]]/7.5345</f>
        <v>0</v>
      </c>
      <c r="Y1447" s="61">
        <v>494400</v>
      </c>
      <c r="Z1447" s="62">
        <f>Ugovori_OPULJP3[[#This Row],[UKUPNI PRIHVATLJIVI IZDACI
TOTAL ELIGIBLE EXPENDITURE
= Bespovratna sredstva ukupno + doprinos korisnika
= Ukupni prihvatljivi troškovi
= Ukupna ugovorena vrijednost projekta HRK]]/7.5345</f>
        <v>65618.156480191115</v>
      </c>
      <c r="AA1447" s="66" t="s">
        <v>37</v>
      </c>
      <c r="AB1447" s="66" t="s">
        <v>34</v>
      </c>
      <c r="AC1447" s="65" t="s">
        <v>5427</v>
      </c>
      <c r="AD1447" s="72" t="s">
        <v>746</v>
      </c>
    </row>
    <row r="1448" spans="1:30" ht="51" customHeight="1" x14ac:dyDescent="0.2">
      <c r="A1448" s="70" t="s">
        <v>5428</v>
      </c>
      <c r="B1448" s="64" t="s">
        <v>742</v>
      </c>
      <c r="C1448" s="65" t="s">
        <v>743</v>
      </c>
      <c r="D1448" s="96" t="s">
        <v>4944</v>
      </c>
      <c r="E1448" s="66" t="s">
        <v>75</v>
      </c>
      <c r="F1448" s="71" t="s">
        <v>5429</v>
      </c>
      <c r="G1448" s="71" t="s">
        <v>1552</v>
      </c>
      <c r="H1448" s="68">
        <v>44894</v>
      </c>
      <c r="I1448" s="68">
        <v>45136</v>
      </c>
      <c r="J1448" s="57" t="str">
        <f>IF(Ugovori_OPULJP3[[#This Row],[DATUM ZAVRŠETKA OPERACIJE]]&gt;DATE(2024,12,31),"u provedbi","završen")</f>
        <v>završen</v>
      </c>
      <c r="K1448" s="55" t="s">
        <v>210</v>
      </c>
      <c r="L1448" s="55" t="s">
        <v>210</v>
      </c>
      <c r="M1448" s="58">
        <v>0.85</v>
      </c>
      <c r="N1448" s="58">
        <v>0.15</v>
      </c>
      <c r="O1448" s="59">
        <f>Ugovori_OPULJP3[[#This Row],[Bespovratna sredstva - Ukupno (EU+Nac) HRK
= Ukupna ugovorena vrijednost bespovratnih sredstava]]*Ugovori_OPULJP3[[#This Row],[EU STOPA SUFINANCIRANJA %
EU CO-FINANCING RATE %]]</f>
        <v>419900</v>
      </c>
      <c r="P1448" s="60">
        <f>Ugovori_OPULJP3[[#This Row],[Bespovratna sredstva - EU dio - HRK]]/7.5345</f>
        <v>55730.307253301478</v>
      </c>
      <c r="Q1448" s="59">
        <f>Ugovori_OPULJP3[[#This Row],[Bespovratna sredstva - Ukupno (EU+Nac) HRK
= Ukupna ugovorena vrijednost bespovratnih sredstava]]*Ugovori_OPULJP3[[#This Row],[STOPA NACIONALNOG SUFINANCIRANJA %]]</f>
        <v>74100</v>
      </c>
      <c r="R1448" s="60">
        <f>Ugovori_OPULJP3[[#This Row],[Bespovratna sredstva - Nacionalni dio - HRK]]/7.5345</f>
        <v>9834.7601035237894</v>
      </c>
      <c r="S1448" s="59">
        <v>494000</v>
      </c>
      <c r="T1448" s="60">
        <f>Ugovori_OPULJP3[[#This Row],[Bespovratna sredstva - Ukupno (EU+Nac) HRK
= Ukupna ugovorena vrijednost bespovratnih sredstava]]/7.5345</f>
        <v>65565.067356825268</v>
      </c>
      <c r="U1448" s="59">
        <v>0</v>
      </c>
      <c r="V1448" s="60">
        <f>Ugovori_OPULJP3[[#This Row],[Javni doprinos korisnika - HRK]]/7.5345</f>
        <v>0</v>
      </c>
      <c r="W1448" s="59">
        <v>0</v>
      </c>
      <c r="X1448" s="60">
        <f>Ugovori_OPULJP3[[#This Row],[Privatni doprinos korisnika - HRK]]/7.5345</f>
        <v>0</v>
      </c>
      <c r="Y1448" s="61">
        <v>494000</v>
      </c>
      <c r="Z1448" s="62">
        <f>Ugovori_OPULJP3[[#This Row],[UKUPNI PRIHVATLJIVI IZDACI
TOTAL ELIGIBLE EXPENDITURE
= Bespovratna sredstva ukupno + doprinos korisnika
= Ukupni prihvatljivi troškovi
= Ukupna ugovorena vrijednost projekta HRK]]/7.5345</f>
        <v>65565.067356825268</v>
      </c>
      <c r="AA1448" s="66" t="s">
        <v>37</v>
      </c>
      <c r="AB1448" s="66" t="s">
        <v>34</v>
      </c>
      <c r="AC1448" s="65" t="s">
        <v>5430</v>
      </c>
      <c r="AD1448" s="72" t="s">
        <v>746</v>
      </c>
    </row>
    <row r="1449" spans="1:30" ht="51" customHeight="1" x14ac:dyDescent="0.2">
      <c r="A1449" s="75" t="s">
        <v>5431</v>
      </c>
      <c r="B1449" s="64" t="s">
        <v>742</v>
      </c>
      <c r="C1449" s="65" t="s">
        <v>743</v>
      </c>
      <c r="D1449" s="96" t="s">
        <v>4944</v>
      </c>
      <c r="E1449" s="66" t="s">
        <v>75</v>
      </c>
      <c r="F1449" s="71" t="s">
        <v>5432</v>
      </c>
      <c r="G1449" s="54" t="s">
        <v>2205</v>
      </c>
      <c r="H1449" s="68">
        <v>44923</v>
      </c>
      <c r="I1449" s="68">
        <v>45166</v>
      </c>
      <c r="J1449" s="57" t="str">
        <f>IF(Ugovori_OPULJP3[[#This Row],[DATUM ZAVRŠETKA OPERACIJE]]&gt;DATE(2024,12,31),"u provedbi","završen")</f>
        <v>završen</v>
      </c>
      <c r="K1449" s="67" t="s">
        <v>210</v>
      </c>
      <c r="L1449" s="55" t="s">
        <v>210</v>
      </c>
      <c r="M1449" s="58">
        <v>0.85</v>
      </c>
      <c r="N1449" s="58">
        <v>0.15</v>
      </c>
      <c r="O1449" s="59">
        <f>Ugovori_OPULJP3[[#This Row],[Bespovratna sredstva - Ukupno (EU+Nac) HRK
= Ukupna ugovorena vrijednost bespovratnih sredstava]]*Ugovori_OPULJP3[[#This Row],[EU STOPA SUFINANCIRANJA %
EU CO-FINANCING RATE %]]</f>
        <v>839800</v>
      </c>
      <c r="P1449" s="60">
        <f>Ugovori_OPULJP3[[#This Row],[Bespovratna sredstva - EU dio - HRK]]/7.5345</f>
        <v>111460.61450660296</v>
      </c>
      <c r="Q1449" s="59">
        <f>Ugovori_OPULJP3[[#This Row],[Bespovratna sredstva - Ukupno (EU+Nac) HRK
= Ukupna ugovorena vrijednost bespovratnih sredstava]]*Ugovori_OPULJP3[[#This Row],[STOPA NACIONALNOG SUFINANCIRANJA %]]</f>
        <v>148200</v>
      </c>
      <c r="R1449" s="60">
        <f>Ugovori_OPULJP3[[#This Row],[Bespovratna sredstva - Nacionalni dio - HRK]]/7.5345</f>
        <v>19669.520207047579</v>
      </c>
      <c r="S1449" s="59">
        <v>988000</v>
      </c>
      <c r="T1449" s="60">
        <f>Ugovori_OPULJP3[[#This Row],[Bespovratna sredstva - Ukupno (EU+Nac) HRK
= Ukupna ugovorena vrijednost bespovratnih sredstava]]/7.5345</f>
        <v>131130.13471365054</v>
      </c>
      <c r="U1449" s="59">
        <v>0</v>
      </c>
      <c r="V1449" s="60">
        <f>Ugovori_OPULJP3[[#This Row],[Javni doprinos korisnika - HRK]]/7.5345</f>
        <v>0</v>
      </c>
      <c r="W1449" s="59">
        <v>0</v>
      </c>
      <c r="X1449" s="60">
        <f>Ugovori_OPULJP3[[#This Row],[Privatni doprinos korisnika - HRK]]/7.5345</f>
        <v>0</v>
      </c>
      <c r="Y1449" s="61">
        <v>988000</v>
      </c>
      <c r="Z1449" s="62">
        <f>Ugovori_OPULJP3[[#This Row],[UKUPNI PRIHVATLJIVI IZDACI
TOTAL ELIGIBLE EXPENDITURE
= Bespovratna sredstva ukupno + doprinos korisnika
= Ukupni prihvatljivi troškovi
= Ukupna ugovorena vrijednost projekta HRK]]/7.5345</f>
        <v>131130.13471365054</v>
      </c>
      <c r="AA1449" s="66" t="s">
        <v>37</v>
      </c>
      <c r="AB1449" s="66" t="s">
        <v>34</v>
      </c>
      <c r="AC1449" s="65" t="s">
        <v>5433</v>
      </c>
      <c r="AD1449" s="72" t="s">
        <v>746</v>
      </c>
    </row>
    <row r="1450" spans="1:30" ht="38.25" customHeight="1" x14ac:dyDescent="0.2">
      <c r="A1450" s="105" t="s">
        <v>5434</v>
      </c>
      <c r="B1450" s="64" t="s">
        <v>742</v>
      </c>
      <c r="C1450" s="65" t="s">
        <v>743</v>
      </c>
      <c r="D1450" s="96" t="s">
        <v>4944</v>
      </c>
      <c r="E1450" s="66" t="s">
        <v>75</v>
      </c>
      <c r="F1450" s="71" t="s">
        <v>1292</v>
      </c>
      <c r="G1450" s="54" t="s">
        <v>1197</v>
      </c>
      <c r="H1450" s="68">
        <v>44865</v>
      </c>
      <c r="I1450" s="68">
        <v>45107</v>
      </c>
      <c r="J1450" s="57" t="str">
        <f>IF(Ugovori_OPULJP3[[#This Row],[DATUM ZAVRŠETKA OPERACIJE]]&gt;DATE(2024,12,31),"u provedbi","završen")</f>
        <v>završen</v>
      </c>
      <c r="K1450" s="55" t="s">
        <v>210</v>
      </c>
      <c r="L1450" s="55" t="s">
        <v>210</v>
      </c>
      <c r="M1450" s="58">
        <v>0.85</v>
      </c>
      <c r="N1450" s="58">
        <v>0.15</v>
      </c>
      <c r="O1450" s="59">
        <f>Ugovori_OPULJP3[[#This Row],[Bespovratna sredstva - Ukupno (EU+Nac) HRK
= Ukupna ugovorena vrijednost bespovratnih sredstava]]*Ugovori_OPULJP3[[#This Row],[EU STOPA SUFINANCIRANJA %
EU CO-FINANCING RATE %]]</f>
        <v>838695</v>
      </c>
      <c r="P1450" s="60">
        <f>Ugovori_OPULJP3[[#This Row],[Bespovratna sredstva - EU dio - HRK]]/7.5345</f>
        <v>111313.95580330479</v>
      </c>
      <c r="Q1450" s="59">
        <f>Ugovori_OPULJP3[[#This Row],[Bespovratna sredstva - Ukupno (EU+Nac) HRK
= Ukupna ugovorena vrijednost bespovratnih sredstava]]*Ugovori_OPULJP3[[#This Row],[STOPA NACIONALNOG SUFINANCIRANJA %]]</f>
        <v>148005</v>
      </c>
      <c r="R1450" s="60">
        <f>Ugovori_OPULJP3[[#This Row],[Bespovratna sredstva - Nacionalni dio - HRK]]/7.5345</f>
        <v>19643.639259406729</v>
      </c>
      <c r="S1450" s="59">
        <v>986700</v>
      </c>
      <c r="T1450" s="60">
        <f>Ugovori_OPULJP3[[#This Row],[Bespovratna sredstva - Ukupno (EU+Nac) HRK
= Ukupna ugovorena vrijednost bespovratnih sredstava]]/7.5345</f>
        <v>130957.59506271152</v>
      </c>
      <c r="U1450" s="59">
        <v>0</v>
      </c>
      <c r="V1450" s="60">
        <f>Ugovori_OPULJP3[[#This Row],[Javni doprinos korisnika - HRK]]/7.5345</f>
        <v>0</v>
      </c>
      <c r="W1450" s="59">
        <v>0</v>
      </c>
      <c r="X1450" s="60">
        <f>Ugovori_OPULJP3[[#This Row],[Privatni doprinos korisnika - HRK]]/7.5345</f>
        <v>0</v>
      </c>
      <c r="Y1450" s="61">
        <v>986700</v>
      </c>
      <c r="Z1450" s="62">
        <f>Ugovori_OPULJP3[[#This Row],[UKUPNI PRIHVATLJIVI IZDACI
TOTAL ELIGIBLE EXPENDITURE
= Bespovratna sredstva ukupno + doprinos korisnika
= Ukupni prihvatljivi troškovi
= Ukupna ugovorena vrijednost projekta HRK]]/7.5345</f>
        <v>130957.59506271152</v>
      </c>
      <c r="AA1450" s="66" t="s">
        <v>37</v>
      </c>
      <c r="AB1450" s="66" t="s">
        <v>34</v>
      </c>
      <c r="AC1450" s="65" t="s">
        <v>5435</v>
      </c>
      <c r="AD1450" s="72" t="s">
        <v>746</v>
      </c>
    </row>
    <row r="1451" spans="1:30" ht="38.25" customHeight="1" x14ac:dyDescent="0.2">
      <c r="A1451" s="105" t="s">
        <v>5436</v>
      </c>
      <c r="B1451" s="64" t="s">
        <v>742</v>
      </c>
      <c r="C1451" s="65" t="s">
        <v>743</v>
      </c>
      <c r="D1451" s="96" t="s">
        <v>4944</v>
      </c>
      <c r="E1451" s="66" t="s">
        <v>75</v>
      </c>
      <c r="F1451" s="71" t="s">
        <v>5437</v>
      </c>
      <c r="G1451" s="71" t="s">
        <v>3007</v>
      </c>
      <c r="H1451" s="68">
        <v>44859</v>
      </c>
      <c r="I1451" s="68">
        <v>45102</v>
      </c>
      <c r="J1451" s="57" t="str">
        <f>IF(Ugovori_OPULJP3[[#This Row],[DATUM ZAVRŠETKA OPERACIJE]]&gt;DATE(2024,12,31),"u provedbi","završen")</f>
        <v>završen</v>
      </c>
      <c r="K1451" s="55" t="s">
        <v>154</v>
      </c>
      <c r="L1451" s="55" t="s">
        <v>154</v>
      </c>
      <c r="M1451" s="58">
        <v>0.85</v>
      </c>
      <c r="N1451" s="58">
        <v>0.15</v>
      </c>
      <c r="O1451" s="59">
        <f>Ugovori_OPULJP3[[#This Row],[Bespovratna sredstva - Ukupno (EU+Nac) HRK
= Ukupna ugovorena vrijednost bespovratnih sredstava]]*Ugovori_OPULJP3[[#This Row],[EU STOPA SUFINANCIRANJA %
EU CO-FINANCING RATE %]]</f>
        <v>420240</v>
      </c>
      <c r="P1451" s="60">
        <f>Ugovori_OPULJP3[[#This Row],[Bespovratna sredstva - EU dio - HRK]]/7.5345</f>
        <v>55775.43300816245</v>
      </c>
      <c r="Q1451" s="59">
        <f>Ugovori_OPULJP3[[#This Row],[Bespovratna sredstva - Ukupno (EU+Nac) HRK
= Ukupna ugovorena vrijednost bespovratnih sredstava]]*Ugovori_OPULJP3[[#This Row],[STOPA NACIONALNOG SUFINANCIRANJA %]]</f>
        <v>74160</v>
      </c>
      <c r="R1451" s="60">
        <f>Ugovori_OPULJP3[[#This Row],[Bespovratna sredstva - Nacionalni dio - HRK]]/7.5345</f>
        <v>9842.7234720286669</v>
      </c>
      <c r="S1451" s="59">
        <v>494400</v>
      </c>
      <c r="T1451" s="60">
        <f>Ugovori_OPULJP3[[#This Row],[Bespovratna sredstva - Ukupno (EU+Nac) HRK
= Ukupna ugovorena vrijednost bespovratnih sredstava]]/7.5345</f>
        <v>65618.156480191115</v>
      </c>
      <c r="U1451" s="59">
        <v>0</v>
      </c>
      <c r="V1451" s="60">
        <f>Ugovori_OPULJP3[[#This Row],[Javni doprinos korisnika - HRK]]/7.5345</f>
        <v>0</v>
      </c>
      <c r="W1451" s="59">
        <v>0</v>
      </c>
      <c r="X1451" s="60">
        <f>Ugovori_OPULJP3[[#This Row],[Privatni doprinos korisnika - HRK]]/7.5345</f>
        <v>0</v>
      </c>
      <c r="Y1451" s="61">
        <v>494400</v>
      </c>
      <c r="Z1451" s="62">
        <f>Ugovori_OPULJP3[[#This Row],[UKUPNI PRIHVATLJIVI IZDACI
TOTAL ELIGIBLE EXPENDITURE
= Bespovratna sredstva ukupno + doprinos korisnika
= Ukupni prihvatljivi troškovi
= Ukupna ugovorena vrijednost projekta HRK]]/7.5345</f>
        <v>65618.156480191115</v>
      </c>
      <c r="AA1451" s="66" t="s">
        <v>37</v>
      </c>
      <c r="AB1451" s="66" t="s">
        <v>34</v>
      </c>
      <c r="AC1451" s="65" t="s">
        <v>5438</v>
      </c>
      <c r="AD1451" s="72" t="s">
        <v>746</v>
      </c>
    </row>
    <row r="1452" spans="1:30" ht="51" customHeight="1" x14ac:dyDescent="0.2">
      <c r="A1452" s="70" t="s">
        <v>5439</v>
      </c>
      <c r="B1452" s="64" t="s">
        <v>742</v>
      </c>
      <c r="C1452" s="65" t="s">
        <v>743</v>
      </c>
      <c r="D1452" s="96" t="s">
        <v>4944</v>
      </c>
      <c r="E1452" s="66" t="s">
        <v>75</v>
      </c>
      <c r="F1452" s="71" t="s">
        <v>5440</v>
      </c>
      <c r="G1452" s="71" t="s">
        <v>4061</v>
      </c>
      <c r="H1452" s="68">
        <v>44931</v>
      </c>
      <c r="I1452" s="68">
        <v>45174</v>
      </c>
      <c r="J1452" s="57" t="str">
        <f>IF(Ugovori_OPULJP3[[#This Row],[DATUM ZAVRŠETKA OPERACIJE]]&gt;DATE(2024,12,31),"u provedbi","završen")</f>
        <v>završen</v>
      </c>
      <c r="K1452" s="55" t="s">
        <v>270</v>
      </c>
      <c r="L1452" s="55" t="s">
        <v>270</v>
      </c>
      <c r="M1452" s="58">
        <v>0.85</v>
      </c>
      <c r="N1452" s="58">
        <v>0.15</v>
      </c>
      <c r="O1452" s="59">
        <f>Ugovori_OPULJP3[[#This Row],[Bespovratna sredstva - Ukupno (EU+Nac) HRK
= Ukupna ugovorena vrijednost bespovratnih sredstava]]*Ugovori_OPULJP3[[#This Row],[EU STOPA SUFINANCIRANJA %
EU CO-FINANCING RATE %]]</f>
        <v>371033.5</v>
      </c>
      <c r="P1452" s="60">
        <f>Ugovori_OPULJP3[[#This Row],[Bespovratna sredstva - EU dio - HRK]]/7.5345</f>
        <v>49244.608135908151</v>
      </c>
      <c r="Q1452" s="59">
        <f>Ugovori_OPULJP3[[#This Row],[Bespovratna sredstva - Ukupno (EU+Nac) HRK
= Ukupna ugovorena vrijednost bespovratnih sredstava]]*Ugovori_OPULJP3[[#This Row],[STOPA NACIONALNOG SUFINANCIRANJA %]]</f>
        <v>65476.5</v>
      </c>
      <c r="R1452" s="60">
        <f>Ugovori_OPULJP3[[#This Row],[Bespovratna sredstva - Nacionalni dio - HRK]]/7.5345</f>
        <v>8690.2249651602615</v>
      </c>
      <c r="S1452" s="59">
        <v>436510</v>
      </c>
      <c r="T1452" s="60">
        <f>Ugovori_OPULJP3[[#This Row],[Bespovratna sredstva - Ukupno (EU+Nac) HRK
= Ukupna ugovorena vrijednost bespovratnih sredstava]]/7.5345</f>
        <v>57934.833101068412</v>
      </c>
      <c r="U1452" s="59">
        <v>0</v>
      </c>
      <c r="V1452" s="60">
        <f>Ugovori_OPULJP3[[#This Row],[Javni doprinos korisnika - HRK]]/7.5345</f>
        <v>0</v>
      </c>
      <c r="W1452" s="59">
        <v>0</v>
      </c>
      <c r="X1452" s="60">
        <f>Ugovori_OPULJP3[[#This Row],[Privatni doprinos korisnika - HRK]]/7.5345</f>
        <v>0</v>
      </c>
      <c r="Y1452" s="61">
        <v>436510</v>
      </c>
      <c r="Z1452" s="62">
        <f>Ugovori_OPULJP3[[#This Row],[UKUPNI PRIHVATLJIVI IZDACI
TOTAL ELIGIBLE EXPENDITURE
= Bespovratna sredstva ukupno + doprinos korisnika
= Ukupni prihvatljivi troškovi
= Ukupna ugovorena vrijednost projekta HRK]]/7.5345</f>
        <v>57934.833101068412</v>
      </c>
      <c r="AA1452" s="66" t="s">
        <v>37</v>
      </c>
      <c r="AB1452" s="66" t="s">
        <v>34</v>
      </c>
      <c r="AC1452" s="65" t="s">
        <v>5441</v>
      </c>
      <c r="AD1452" s="72" t="s">
        <v>746</v>
      </c>
    </row>
    <row r="1453" spans="1:30" ht="51" customHeight="1" x14ac:dyDescent="0.2">
      <c r="A1453" s="70" t="s">
        <v>5442</v>
      </c>
      <c r="B1453" s="64" t="s">
        <v>742</v>
      </c>
      <c r="C1453" s="65" t="s">
        <v>743</v>
      </c>
      <c r="D1453" s="96" t="s">
        <v>4944</v>
      </c>
      <c r="E1453" s="66" t="s">
        <v>75</v>
      </c>
      <c r="F1453" s="71" t="s">
        <v>5443</v>
      </c>
      <c r="G1453" s="71" t="s">
        <v>4069</v>
      </c>
      <c r="H1453" s="68">
        <v>44928</v>
      </c>
      <c r="I1453" s="68">
        <v>45171</v>
      </c>
      <c r="J1453" s="57" t="str">
        <f>IF(Ugovori_OPULJP3[[#This Row],[DATUM ZAVRŠETKA OPERACIJE]]&gt;DATE(2024,12,31),"u provedbi","završen")</f>
        <v>završen</v>
      </c>
      <c r="K1453" s="55" t="s">
        <v>129</v>
      </c>
      <c r="L1453" s="55" t="s">
        <v>129</v>
      </c>
      <c r="M1453" s="58">
        <v>0.85</v>
      </c>
      <c r="N1453" s="58">
        <v>0.15</v>
      </c>
      <c r="O1453" s="59">
        <f>Ugovori_OPULJP3[[#This Row],[Bespovratna sredstva - Ukupno (EU+Nac) HRK
= Ukupna ugovorena vrijednost bespovratnih sredstava]]*Ugovori_OPULJP3[[#This Row],[EU STOPA SUFINANCIRANJA %
EU CO-FINANCING RATE %]]</f>
        <v>412250</v>
      </c>
      <c r="P1453" s="60">
        <f>Ugovori_OPULJP3[[#This Row],[Bespovratna sredstva - EU dio - HRK]]/7.5345</f>
        <v>54714.977768929588</v>
      </c>
      <c r="Q1453" s="59">
        <f>Ugovori_OPULJP3[[#This Row],[Bespovratna sredstva - Ukupno (EU+Nac) HRK
= Ukupna ugovorena vrijednost bespovratnih sredstava]]*Ugovori_OPULJP3[[#This Row],[STOPA NACIONALNOG SUFINANCIRANJA %]]</f>
        <v>72750</v>
      </c>
      <c r="R1453" s="60">
        <f>Ugovori_OPULJP3[[#This Row],[Bespovratna sredstva - Nacionalni dio - HRK]]/7.5345</f>
        <v>9655.5843121640446</v>
      </c>
      <c r="S1453" s="59">
        <v>485000</v>
      </c>
      <c r="T1453" s="60">
        <f>Ugovori_OPULJP3[[#This Row],[Bespovratna sredstva - Ukupno (EU+Nac) HRK
= Ukupna ugovorena vrijednost bespovratnih sredstava]]/7.5345</f>
        <v>64370.562081093631</v>
      </c>
      <c r="U1453" s="59">
        <v>0</v>
      </c>
      <c r="V1453" s="60">
        <f>Ugovori_OPULJP3[[#This Row],[Javni doprinos korisnika - HRK]]/7.5345</f>
        <v>0</v>
      </c>
      <c r="W1453" s="59">
        <v>0</v>
      </c>
      <c r="X1453" s="60">
        <f>Ugovori_OPULJP3[[#This Row],[Privatni doprinos korisnika - HRK]]/7.5345</f>
        <v>0</v>
      </c>
      <c r="Y1453" s="61">
        <v>485000</v>
      </c>
      <c r="Z1453" s="62">
        <f>Ugovori_OPULJP3[[#This Row],[UKUPNI PRIHVATLJIVI IZDACI
TOTAL ELIGIBLE EXPENDITURE
= Bespovratna sredstva ukupno + doprinos korisnika
= Ukupni prihvatljivi troškovi
= Ukupna ugovorena vrijednost projekta HRK]]/7.5345</f>
        <v>64370.562081093631</v>
      </c>
      <c r="AA1453" s="66" t="s">
        <v>37</v>
      </c>
      <c r="AB1453" s="66" t="s">
        <v>34</v>
      </c>
      <c r="AC1453" s="65" t="s">
        <v>5444</v>
      </c>
      <c r="AD1453" s="72" t="s">
        <v>746</v>
      </c>
    </row>
    <row r="1454" spans="1:30" ht="51" customHeight="1" x14ac:dyDescent="0.2">
      <c r="A1454" s="105" t="s">
        <v>5445</v>
      </c>
      <c r="B1454" s="64" t="s">
        <v>742</v>
      </c>
      <c r="C1454" s="65" t="s">
        <v>743</v>
      </c>
      <c r="D1454" s="96" t="s">
        <v>4944</v>
      </c>
      <c r="E1454" s="66" t="s">
        <v>75</v>
      </c>
      <c r="F1454" s="71" t="s">
        <v>3318</v>
      </c>
      <c r="G1454" s="71" t="s">
        <v>5446</v>
      </c>
      <c r="H1454" s="68">
        <v>44792</v>
      </c>
      <c r="I1454" s="68">
        <v>45035</v>
      </c>
      <c r="J1454" s="57" t="str">
        <f>IF(Ugovori_OPULJP3[[#This Row],[DATUM ZAVRŠETKA OPERACIJE]]&gt;DATE(2024,12,31),"u provedbi","završen")</f>
        <v>završen</v>
      </c>
      <c r="K1454" s="55" t="s">
        <v>542</v>
      </c>
      <c r="L1454" s="55" t="s">
        <v>210</v>
      </c>
      <c r="M1454" s="58">
        <v>0.85</v>
      </c>
      <c r="N1454" s="58">
        <v>0.15</v>
      </c>
      <c r="O1454" s="59">
        <f>Ugovori_OPULJP3[[#This Row],[Bespovratna sredstva - Ukupno (EU+Nac) HRK
= Ukupna ugovorena vrijednost bespovratnih sredstava]]*Ugovori_OPULJP3[[#This Row],[EU STOPA SUFINANCIRANJA %
EU CO-FINANCING RATE %]]</f>
        <v>1049750</v>
      </c>
      <c r="P1454" s="60">
        <f>Ugovori_OPULJP3[[#This Row],[Bespovratna sredstva - EU dio - HRK]]/7.5345</f>
        <v>139325.7681332537</v>
      </c>
      <c r="Q1454" s="59">
        <f>Ugovori_OPULJP3[[#This Row],[Bespovratna sredstva - Ukupno (EU+Nac) HRK
= Ukupna ugovorena vrijednost bespovratnih sredstava]]*Ugovori_OPULJP3[[#This Row],[STOPA NACIONALNOG SUFINANCIRANJA %]]</f>
        <v>185250</v>
      </c>
      <c r="R1454" s="60">
        <f>Ugovori_OPULJP3[[#This Row],[Bespovratna sredstva - Nacionalni dio - HRK]]/7.5345</f>
        <v>24586.900258809474</v>
      </c>
      <c r="S1454" s="59">
        <v>1235000</v>
      </c>
      <c r="T1454" s="60">
        <f>Ugovori_OPULJP3[[#This Row],[Bespovratna sredstva - Ukupno (EU+Nac) HRK
= Ukupna ugovorena vrijednost bespovratnih sredstava]]/7.5345</f>
        <v>163912.66839206318</v>
      </c>
      <c r="U1454" s="59">
        <v>0</v>
      </c>
      <c r="V1454" s="60">
        <f>Ugovori_OPULJP3[[#This Row],[Javni doprinos korisnika - HRK]]/7.5345</f>
        <v>0</v>
      </c>
      <c r="W1454" s="59">
        <v>0</v>
      </c>
      <c r="X1454" s="60">
        <f>Ugovori_OPULJP3[[#This Row],[Privatni doprinos korisnika - HRK]]/7.5345</f>
        <v>0</v>
      </c>
      <c r="Y1454" s="61">
        <v>1235000</v>
      </c>
      <c r="Z1454" s="62">
        <f>Ugovori_OPULJP3[[#This Row],[UKUPNI PRIHVATLJIVI IZDACI
TOTAL ELIGIBLE EXPENDITURE
= Bespovratna sredstva ukupno + doprinos korisnika
= Ukupni prihvatljivi troškovi
= Ukupna ugovorena vrijednost projekta HRK]]/7.5345</f>
        <v>163912.66839206318</v>
      </c>
      <c r="AA1454" s="66" t="s">
        <v>37</v>
      </c>
      <c r="AB1454" s="66" t="s">
        <v>34</v>
      </c>
      <c r="AC1454" s="65" t="s">
        <v>5447</v>
      </c>
      <c r="AD1454" s="72" t="s">
        <v>746</v>
      </c>
    </row>
    <row r="1455" spans="1:30" ht="51" customHeight="1" x14ac:dyDescent="0.2">
      <c r="A1455" s="105" t="s">
        <v>5448</v>
      </c>
      <c r="B1455" s="64" t="s">
        <v>742</v>
      </c>
      <c r="C1455" s="65" t="s">
        <v>743</v>
      </c>
      <c r="D1455" s="96" t="s">
        <v>4944</v>
      </c>
      <c r="E1455" s="66" t="s">
        <v>75</v>
      </c>
      <c r="F1455" s="71" t="s">
        <v>3318</v>
      </c>
      <c r="G1455" s="71" t="s">
        <v>3923</v>
      </c>
      <c r="H1455" s="68">
        <v>44770</v>
      </c>
      <c r="I1455" s="68">
        <v>45013</v>
      </c>
      <c r="J1455" s="57" t="str">
        <f>IF(Ugovori_OPULJP3[[#This Row],[DATUM ZAVRŠETKA OPERACIJE]]&gt;DATE(2024,12,31),"u provedbi","završen")</f>
        <v>završen</v>
      </c>
      <c r="K1455" s="76" t="s">
        <v>153</v>
      </c>
      <c r="L1455" s="76" t="s">
        <v>154</v>
      </c>
      <c r="M1455" s="58">
        <v>0.85</v>
      </c>
      <c r="N1455" s="58">
        <v>0.15</v>
      </c>
      <c r="O1455" s="59">
        <f>Ugovori_OPULJP3[[#This Row],[Bespovratna sredstva - Ukupno (EU+Nac) HRK
= Ukupna ugovorena vrijednost bespovratnih sredstava]]*Ugovori_OPULJP3[[#This Row],[EU STOPA SUFINANCIRANJA %
EU CO-FINANCING RATE %]]</f>
        <v>378216</v>
      </c>
      <c r="P1455" s="60">
        <f>Ugovori_OPULJP3[[#This Row],[Bespovratna sredstva - EU dio - HRK]]/7.5345</f>
        <v>50197.889707346207</v>
      </c>
      <c r="Q1455" s="59">
        <f>Ugovori_OPULJP3[[#This Row],[Bespovratna sredstva - Ukupno (EU+Nac) HRK
= Ukupna ugovorena vrijednost bespovratnih sredstava]]*Ugovori_OPULJP3[[#This Row],[STOPA NACIONALNOG SUFINANCIRANJA %]]</f>
        <v>66744</v>
      </c>
      <c r="R1455" s="60">
        <f>Ugovori_OPULJP3[[#This Row],[Bespovratna sredstva - Nacionalni dio - HRK]]/7.5345</f>
        <v>8858.4511248258004</v>
      </c>
      <c r="S1455" s="59">
        <v>444960</v>
      </c>
      <c r="T1455" s="60">
        <f>Ugovori_OPULJP3[[#This Row],[Bespovratna sredstva - Ukupno (EU+Nac) HRK
= Ukupna ugovorena vrijednost bespovratnih sredstava]]/7.5345</f>
        <v>59056.340832172005</v>
      </c>
      <c r="U1455" s="59">
        <v>0</v>
      </c>
      <c r="V1455" s="60">
        <f>Ugovori_OPULJP3[[#This Row],[Javni doprinos korisnika - HRK]]/7.5345</f>
        <v>0</v>
      </c>
      <c r="W1455" s="59">
        <v>0</v>
      </c>
      <c r="X1455" s="60">
        <f>Ugovori_OPULJP3[[#This Row],[Privatni doprinos korisnika - HRK]]/7.5345</f>
        <v>0</v>
      </c>
      <c r="Y1455" s="61">
        <v>444960</v>
      </c>
      <c r="Z1455" s="62">
        <f>Ugovori_OPULJP3[[#This Row],[UKUPNI PRIHVATLJIVI IZDACI
TOTAL ELIGIBLE EXPENDITURE
= Bespovratna sredstva ukupno + doprinos korisnika
= Ukupni prihvatljivi troškovi
= Ukupna ugovorena vrijednost projekta HRK]]/7.5345</f>
        <v>59056.340832172005</v>
      </c>
      <c r="AA1455" s="66" t="s">
        <v>37</v>
      </c>
      <c r="AB1455" s="66" t="s">
        <v>34</v>
      </c>
      <c r="AC1455" s="65" t="s">
        <v>5449</v>
      </c>
      <c r="AD1455" s="72" t="s">
        <v>746</v>
      </c>
    </row>
    <row r="1456" spans="1:30" ht="51" customHeight="1" x14ac:dyDescent="0.2">
      <c r="A1456" s="105" t="s">
        <v>5450</v>
      </c>
      <c r="B1456" s="64" t="s">
        <v>742</v>
      </c>
      <c r="C1456" s="65" t="s">
        <v>743</v>
      </c>
      <c r="D1456" s="96" t="s">
        <v>4944</v>
      </c>
      <c r="E1456" s="66" t="s">
        <v>75</v>
      </c>
      <c r="F1456" s="71" t="s">
        <v>5451</v>
      </c>
      <c r="G1456" s="54" t="s">
        <v>1823</v>
      </c>
      <c r="H1456" s="68">
        <v>44770</v>
      </c>
      <c r="I1456" s="68">
        <v>45013</v>
      </c>
      <c r="J1456" s="57" t="str">
        <f>IF(Ugovori_OPULJP3[[#This Row],[DATUM ZAVRŠETKA OPERACIJE]]&gt;DATE(2024,12,31),"u provedbi","završen")</f>
        <v>završen</v>
      </c>
      <c r="K1456" s="55" t="s">
        <v>270</v>
      </c>
      <c r="L1456" s="55" t="s">
        <v>270</v>
      </c>
      <c r="M1456" s="58">
        <v>0.85</v>
      </c>
      <c r="N1456" s="58">
        <v>0.15</v>
      </c>
      <c r="O1456" s="59">
        <f>Ugovori_OPULJP3[[#This Row],[Bespovratna sredstva - Ukupno (EU+Nac) HRK
= Ukupna ugovorena vrijednost bespovratnih sredstava]]*Ugovori_OPULJP3[[#This Row],[EU STOPA SUFINANCIRANJA %
EU CO-FINANCING RATE %]]</f>
        <v>630360</v>
      </c>
      <c r="P1456" s="60">
        <f>Ugovori_OPULJP3[[#This Row],[Bespovratna sredstva - EU dio - HRK]]/7.5345</f>
        <v>83663.149512243675</v>
      </c>
      <c r="Q1456" s="59">
        <f>Ugovori_OPULJP3[[#This Row],[Bespovratna sredstva - Ukupno (EU+Nac) HRK
= Ukupna ugovorena vrijednost bespovratnih sredstava]]*Ugovori_OPULJP3[[#This Row],[STOPA NACIONALNOG SUFINANCIRANJA %]]</f>
        <v>111240</v>
      </c>
      <c r="R1456" s="60">
        <f>Ugovori_OPULJP3[[#This Row],[Bespovratna sredstva - Nacionalni dio - HRK]]/7.5345</f>
        <v>14764.085208043001</v>
      </c>
      <c r="S1456" s="59">
        <v>741600</v>
      </c>
      <c r="T1456" s="60">
        <f>Ugovori_OPULJP3[[#This Row],[Bespovratna sredstva - Ukupno (EU+Nac) HRK
= Ukupna ugovorena vrijednost bespovratnih sredstava]]/7.5345</f>
        <v>98427.23472028668</v>
      </c>
      <c r="U1456" s="59">
        <v>0</v>
      </c>
      <c r="V1456" s="60">
        <f>Ugovori_OPULJP3[[#This Row],[Javni doprinos korisnika - HRK]]/7.5345</f>
        <v>0</v>
      </c>
      <c r="W1456" s="59">
        <v>0</v>
      </c>
      <c r="X1456" s="60">
        <f>Ugovori_OPULJP3[[#This Row],[Privatni doprinos korisnika - HRK]]/7.5345</f>
        <v>0</v>
      </c>
      <c r="Y1456" s="61">
        <v>741600</v>
      </c>
      <c r="Z1456" s="62">
        <f>Ugovori_OPULJP3[[#This Row],[UKUPNI PRIHVATLJIVI IZDACI
TOTAL ELIGIBLE EXPENDITURE
= Bespovratna sredstva ukupno + doprinos korisnika
= Ukupni prihvatljivi troškovi
= Ukupna ugovorena vrijednost projekta HRK]]/7.5345</f>
        <v>98427.23472028668</v>
      </c>
      <c r="AA1456" s="66" t="s">
        <v>37</v>
      </c>
      <c r="AB1456" s="66" t="s">
        <v>34</v>
      </c>
      <c r="AC1456" s="65" t="s">
        <v>5452</v>
      </c>
      <c r="AD1456" s="72" t="s">
        <v>746</v>
      </c>
    </row>
    <row r="1457" spans="1:30" ht="38.25" customHeight="1" x14ac:dyDescent="0.2">
      <c r="A1457" s="70" t="s">
        <v>5453</v>
      </c>
      <c r="B1457" s="64" t="s">
        <v>742</v>
      </c>
      <c r="C1457" s="65" t="s">
        <v>743</v>
      </c>
      <c r="D1457" s="96" t="s">
        <v>4944</v>
      </c>
      <c r="E1457" s="66" t="s">
        <v>75</v>
      </c>
      <c r="F1457" s="71" t="s">
        <v>5454</v>
      </c>
      <c r="G1457" s="71" t="s">
        <v>3276</v>
      </c>
      <c r="H1457" s="68">
        <v>44944</v>
      </c>
      <c r="I1457" s="68">
        <v>45187</v>
      </c>
      <c r="J1457" s="57" t="str">
        <f>IF(Ugovori_OPULJP3[[#This Row],[DATUM ZAVRŠETKA OPERACIJE]]&gt;DATE(2024,12,31),"u provedbi","završen")</f>
        <v>završen</v>
      </c>
      <c r="K1457" s="76" t="s">
        <v>270</v>
      </c>
      <c r="L1457" s="76" t="s">
        <v>270</v>
      </c>
      <c r="M1457" s="58">
        <v>0.85</v>
      </c>
      <c r="N1457" s="58">
        <v>0.15</v>
      </c>
      <c r="O1457" s="59">
        <f>Ugovori_OPULJP3[[#This Row],[Bespovratna sredstva - Ukupno (EU+Nac) HRK
= Ukupna ugovorena vrijednost bespovratnih sredstava]]*Ugovori_OPULJP3[[#This Row],[EU STOPA SUFINANCIRANJA %
EU CO-FINANCING RATE %]]</f>
        <v>420240</v>
      </c>
      <c r="P1457" s="60">
        <f>Ugovori_OPULJP3[[#This Row],[Bespovratna sredstva - EU dio - HRK]]/7.5345</f>
        <v>55775.43300816245</v>
      </c>
      <c r="Q1457" s="59">
        <f>Ugovori_OPULJP3[[#This Row],[Bespovratna sredstva - Ukupno (EU+Nac) HRK
= Ukupna ugovorena vrijednost bespovratnih sredstava]]*Ugovori_OPULJP3[[#This Row],[STOPA NACIONALNOG SUFINANCIRANJA %]]</f>
        <v>74160</v>
      </c>
      <c r="R1457" s="60">
        <f>Ugovori_OPULJP3[[#This Row],[Bespovratna sredstva - Nacionalni dio - HRK]]/7.5345</f>
        <v>9842.7234720286669</v>
      </c>
      <c r="S1457" s="59">
        <v>494400</v>
      </c>
      <c r="T1457" s="60">
        <f>Ugovori_OPULJP3[[#This Row],[Bespovratna sredstva - Ukupno (EU+Nac) HRK
= Ukupna ugovorena vrijednost bespovratnih sredstava]]/7.5345</f>
        <v>65618.156480191115</v>
      </c>
      <c r="U1457" s="59">
        <v>0</v>
      </c>
      <c r="V1457" s="60">
        <f>Ugovori_OPULJP3[[#This Row],[Javni doprinos korisnika - HRK]]/7.5345</f>
        <v>0</v>
      </c>
      <c r="W1457" s="59">
        <v>0</v>
      </c>
      <c r="X1457" s="60">
        <f>Ugovori_OPULJP3[[#This Row],[Privatni doprinos korisnika - HRK]]/7.5345</f>
        <v>0</v>
      </c>
      <c r="Y1457" s="61">
        <v>494400</v>
      </c>
      <c r="Z1457" s="62">
        <f>Ugovori_OPULJP3[[#This Row],[UKUPNI PRIHVATLJIVI IZDACI
TOTAL ELIGIBLE EXPENDITURE
= Bespovratna sredstva ukupno + doprinos korisnika
= Ukupni prihvatljivi troškovi
= Ukupna ugovorena vrijednost projekta HRK]]/7.5345</f>
        <v>65618.156480191115</v>
      </c>
      <c r="AA1457" s="66" t="s">
        <v>37</v>
      </c>
      <c r="AB1457" s="66" t="s">
        <v>34</v>
      </c>
      <c r="AC1457" s="65" t="s">
        <v>5455</v>
      </c>
      <c r="AD1457" s="72" t="s">
        <v>746</v>
      </c>
    </row>
    <row r="1458" spans="1:30" ht="51" customHeight="1" x14ac:dyDescent="0.2">
      <c r="A1458" s="105" t="s">
        <v>5456</v>
      </c>
      <c r="B1458" s="64" t="s">
        <v>742</v>
      </c>
      <c r="C1458" s="65" t="s">
        <v>743</v>
      </c>
      <c r="D1458" s="96" t="s">
        <v>4944</v>
      </c>
      <c r="E1458" s="66" t="s">
        <v>75</v>
      </c>
      <c r="F1458" s="71" t="s">
        <v>5457</v>
      </c>
      <c r="G1458" s="71" t="s">
        <v>4065</v>
      </c>
      <c r="H1458" s="68">
        <v>44859</v>
      </c>
      <c r="I1458" s="68">
        <v>45102</v>
      </c>
      <c r="J1458" s="57" t="str">
        <f>IF(Ugovori_OPULJP3[[#This Row],[DATUM ZAVRŠETKA OPERACIJE]]&gt;DATE(2024,12,31),"u provedbi","završen")</f>
        <v>završen</v>
      </c>
      <c r="K1458" s="67" t="s">
        <v>129</v>
      </c>
      <c r="L1458" s="67" t="s">
        <v>129</v>
      </c>
      <c r="M1458" s="58">
        <v>0.85</v>
      </c>
      <c r="N1458" s="58">
        <v>0.15</v>
      </c>
      <c r="O1458" s="59">
        <f>Ugovori_OPULJP3[[#This Row],[Bespovratna sredstva - Ukupno (EU+Nac) HRK
= Ukupna ugovorena vrijednost bespovratnih sredstava]]*Ugovori_OPULJP3[[#This Row],[EU STOPA SUFINANCIRANJA %
EU CO-FINANCING RATE %]]</f>
        <v>630360</v>
      </c>
      <c r="P1458" s="60">
        <f>Ugovori_OPULJP3[[#This Row],[Bespovratna sredstva - EU dio - HRK]]/7.5345</f>
        <v>83663.149512243675</v>
      </c>
      <c r="Q1458" s="59">
        <f>Ugovori_OPULJP3[[#This Row],[Bespovratna sredstva - Ukupno (EU+Nac) HRK
= Ukupna ugovorena vrijednost bespovratnih sredstava]]*Ugovori_OPULJP3[[#This Row],[STOPA NACIONALNOG SUFINANCIRANJA %]]</f>
        <v>111240</v>
      </c>
      <c r="R1458" s="60">
        <f>Ugovori_OPULJP3[[#This Row],[Bespovratna sredstva - Nacionalni dio - HRK]]/7.5345</f>
        <v>14764.085208043001</v>
      </c>
      <c r="S1458" s="59">
        <v>741600</v>
      </c>
      <c r="T1458" s="60">
        <f>Ugovori_OPULJP3[[#This Row],[Bespovratna sredstva - Ukupno (EU+Nac) HRK
= Ukupna ugovorena vrijednost bespovratnih sredstava]]/7.5345</f>
        <v>98427.23472028668</v>
      </c>
      <c r="U1458" s="59">
        <v>0</v>
      </c>
      <c r="V1458" s="60">
        <f>Ugovori_OPULJP3[[#This Row],[Javni doprinos korisnika - HRK]]/7.5345</f>
        <v>0</v>
      </c>
      <c r="W1458" s="59">
        <v>0</v>
      </c>
      <c r="X1458" s="60">
        <f>Ugovori_OPULJP3[[#This Row],[Privatni doprinos korisnika - HRK]]/7.5345</f>
        <v>0</v>
      </c>
      <c r="Y1458" s="61">
        <v>741600</v>
      </c>
      <c r="Z1458" s="62">
        <f>Ugovori_OPULJP3[[#This Row],[UKUPNI PRIHVATLJIVI IZDACI
TOTAL ELIGIBLE EXPENDITURE
= Bespovratna sredstva ukupno + doprinos korisnika
= Ukupni prihvatljivi troškovi
= Ukupna ugovorena vrijednost projekta HRK]]/7.5345</f>
        <v>98427.23472028668</v>
      </c>
      <c r="AA1458" s="66" t="s">
        <v>37</v>
      </c>
      <c r="AB1458" s="66" t="s">
        <v>34</v>
      </c>
      <c r="AC1458" s="65" t="s">
        <v>5458</v>
      </c>
      <c r="AD1458" s="72" t="s">
        <v>746</v>
      </c>
    </row>
    <row r="1459" spans="1:30" ht="47.25" customHeight="1" x14ac:dyDescent="0.2">
      <c r="A1459" s="105" t="s">
        <v>5459</v>
      </c>
      <c r="B1459" s="64" t="s">
        <v>742</v>
      </c>
      <c r="C1459" s="65" t="s">
        <v>743</v>
      </c>
      <c r="D1459" s="96" t="s">
        <v>4944</v>
      </c>
      <c r="E1459" s="66" t="s">
        <v>75</v>
      </c>
      <c r="F1459" s="71" t="s">
        <v>5460</v>
      </c>
      <c r="G1459" s="54" t="s">
        <v>3253</v>
      </c>
      <c r="H1459" s="68">
        <v>44770</v>
      </c>
      <c r="I1459" s="68">
        <v>45013</v>
      </c>
      <c r="J1459" s="57" t="str">
        <f>IF(Ugovori_OPULJP3[[#This Row],[DATUM ZAVRŠETKA OPERACIJE]]&gt;DATE(2024,12,31),"u provedbi","završen")</f>
        <v>završen</v>
      </c>
      <c r="K1459" s="55" t="s">
        <v>593</v>
      </c>
      <c r="L1459" s="55" t="s">
        <v>593</v>
      </c>
      <c r="M1459" s="58">
        <v>0.85</v>
      </c>
      <c r="N1459" s="58">
        <v>0.15</v>
      </c>
      <c r="O1459" s="59">
        <f>Ugovori_OPULJP3[[#This Row],[Bespovratna sredstva - Ukupno (EU+Nac) HRK
= Ukupna ugovorena vrijednost bespovratnih sredstava]]*Ugovori_OPULJP3[[#This Row],[EU STOPA SUFINANCIRANJA %
EU CO-FINANCING RATE %]]</f>
        <v>416075</v>
      </c>
      <c r="P1459" s="60">
        <f>Ugovori_OPULJP3[[#This Row],[Bespovratna sredstva - EU dio - HRK]]/7.5345</f>
        <v>55222.642511115533</v>
      </c>
      <c r="Q1459" s="59">
        <f>Ugovori_OPULJP3[[#This Row],[Bespovratna sredstva - Ukupno (EU+Nac) HRK
= Ukupna ugovorena vrijednost bespovratnih sredstava]]*Ugovori_OPULJP3[[#This Row],[STOPA NACIONALNOG SUFINANCIRANJA %]]</f>
        <v>73425</v>
      </c>
      <c r="R1459" s="60">
        <f>Ugovori_OPULJP3[[#This Row],[Bespovratna sredstva - Nacionalni dio - HRK]]/7.5345</f>
        <v>9745.1722078439179</v>
      </c>
      <c r="S1459" s="59">
        <v>489500</v>
      </c>
      <c r="T1459" s="60">
        <f>Ugovori_OPULJP3[[#This Row],[Bespovratna sredstva - Ukupno (EU+Nac) HRK
= Ukupna ugovorena vrijednost bespovratnih sredstava]]/7.5345</f>
        <v>64967.814718959453</v>
      </c>
      <c r="U1459" s="59">
        <v>0</v>
      </c>
      <c r="V1459" s="60">
        <f>Ugovori_OPULJP3[[#This Row],[Javni doprinos korisnika - HRK]]/7.5345</f>
        <v>0</v>
      </c>
      <c r="W1459" s="59">
        <v>0</v>
      </c>
      <c r="X1459" s="60">
        <f>Ugovori_OPULJP3[[#This Row],[Privatni doprinos korisnika - HRK]]/7.5345</f>
        <v>0</v>
      </c>
      <c r="Y1459" s="61">
        <v>489500</v>
      </c>
      <c r="Z1459" s="62">
        <f>Ugovori_OPULJP3[[#This Row],[UKUPNI PRIHVATLJIVI IZDACI
TOTAL ELIGIBLE EXPENDITURE
= Bespovratna sredstva ukupno + doprinos korisnika
= Ukupni prihvatljivi troškovi
= Ukupna ugovorena vrijednost projekta HRK]]/7.5345</f>
        <v>64967.814718959453</v>
      </c>
      <c r="AA1459" s="66" t="s">
        <v>37</v>
      </c>
      <c r="AB1459" s="66" t="s">
        <v>34</v>
      </c>
      <c r="AC1459" s="65" t="s">
        <v>5461</v>
      </c>
      <c r="AD1459" s="72" t="s">
        <v>746</v>
      </c>
    </row>
    <row r="1460" spans="1:30" ht="63.75" customHeight="1" x14ac:dyDescent="0.2">
      <c r="A1460" s="105" t="s">
        <v>5462</v>
      </c>
      <c r="B1460" s="64" t="s">
        <v>742</v>
      </c>
      <c r="C1460" s="65" t="s">
        <v>743</v>
      </c>
      <c r="D1460" s="96" t="s">
        <v>4944</v>
      </c>
      <c r="E1460" s="66" t="s">
        <v>75</v>
      </c>
      <c r="F1460" s="71" t="s">
        <v>5463</v>
      </c>
      <c r="G1460" s="71" t="s">
        <v>5464</v>
      </c>
      <c r="H1460" s="68">
        <v>44789</v>
      </c>
      <c r="I1460" s="68">
        <v>45032</v>
      </c>
      <c r="J1460" s="57" t="str">
        <f>IF(Ugovori_OPULJP3[[#This Row],[DATUM ZAVRŠETKA OPERACIJE]]&gt;DATE(2024,12,31),"u provedbi","završen")</f>
        <v>završen</v>
      </c>
      <c r="K1460" s="55" t="s">
        <v>36</v>
      </c>
      <c r="L1460" s="67" t="s">
        <v>36</v>
      </c>
      <c r="M1460" s="58">
        <v>0.85</v>
      </c>
      <c r="N1460" s="58">
        <v>0.15</v>
      </c>
      <c r="O1460" s="59">
        <f>Ugovori_OPULJP3[[#This Row],[Bespovratna sredstva - Ukupno (EU+Nac) HRK
= Ukupna ugovorena vrijednost bespovratnih sredstava]]*Ugovori_OPULJP3[[#This Row],[EU STOPA SUFINANCIRANJA %
EU CO-FINANCING RATE %]]</f>
        <v>1087150</v>
      </c>
      <c r="P1460" s="60">
        <f>Ugovori_OPULJP3[[#This Row],[Bespovratna sredstva - EU dio - HRK]]/7.5345</f>
        <v>144289.6011679607</v>
      </c>
      <c r="Q1460" s="59">
        <f>Ugovori_OPULJP3[[#This Row],[Bespovratna sredstva - Ukupno (EU+Nac) HRK
= Ukupna ugovorena vrijednost bespovratnih sredstava]]*Ugovori_OPULJP3[[#This Row],[STOPA NACIONALNOG SUFINANCIRANJA %]]</f>
        <v>191850</v>
      </c>
      <c r="R1460" s="60">
        <f>Ugovori_OPULJP3[[#This Row],[Bespovratna sredstva - Nacionalni dio - HRK]]/7.5345</f>
        <v>25462.870794346007</v>
      </c>
      <c r="S1460" s="59">
        <v>1279000</v>
      </c>
      <c r="T1460" s="60">
        <f>Ugovori_OPULJP3[[#This Row],[Bespovratna sredstva - Ukupno (EU+Nac) HRK
= Ukupna ugovorena vrijednost bespovratnih sredstava]]/7.5345</f>
        <v>169752.47196230671</v>
      </c>
      <c r="U1460" s="59">
        <v>0</v>
      </c>
      <c r="V1460" s="60">
        <f>Ugovori_OPULJP3[[#This Row],[Javni doprinos korisnika - HRK]]/7.5345</f>
        <v>0</v>
      </c>
      <c r="W1460" s="59">
        <v>0</v>
      </c>
      <c r="X1460" s="60">
        <f>Ugovori_OPULJP3[[#This Row],[Privatni doprinos korisnika - HRK]]/7.5345</f>
        <v>0</v>
      </c>
      <c r="Y1460" s="61">
        <v>1279000</v>
      </c>
      <c r="Z1460" s="62">
        <f>Ugovori_OPULJP3[[#This Row],[UKUPNI PRIHVATLJIVI IZDACI
TOTAL ELIGIBLE EXPENDITURE
= Bespovratna sredstva ukupno + doprinos korisnika
= Ukupni prihvatljivi troškovi
= Ukupna ugovorena vrijednost projekta HRK]]/7.5345</f>
        <v>169752.47196230671</v>
      </c>
      <c r="AA1460" s="66" t="s">
        <v>37</v>
      </c>
      <c r="AB1460" s="66" t="s">
        <v>34</v>
      </c>
      <c r="AC1460" s="65" t="s">
        <v>5465</v>
      </c>
      <c r="AD1460" s="72" t="s">
        <v>746</v>
      </c>
    </row>
    <row r="1461" spans="1:30" ht="38.25" customHeight="1" x14ac:dyDescent="0.2">
      <c r="A1461" s="105" t="s">
        <v>5466</v>
      </c>
      <c r="B1461" s="64" t="s">
        <v>742</v>
      </c>
      <c r="C1461" s="65" t="s">
        <v>743</v>
      </c>
      <c r="D1461" s="96" t="s">
        <v>4944</v>
      </c>
      <c r="E1461" s="66" t="s">
        <v>75</v>
      </c>
      <c r="F1461" s="71" t="s">
        <v>5467</v>
      </c>
      <c r="G1461" s="71" t="s">
        <v>1856</v>
      </c>
      <c r="H1461" s="68">
        <v>44826</v>
      </c>
      <c r="I1461" s="68">
        <v>45038</v>
      </c>
      <c r="J1461" s="57" t="str">
        <f>IF(Ugovori_OPULJP3[[#This Row],[DATUM ZAVRŠETKA OPERACIJE]]&gt;DATE(2024,12,31),"u provedbi","završen")</f>
        <v>završen</v>
      </c>
      <c r="K1461" s="55" t="s">
        <v>154</v>
      </c>
      <c r="L1461" s="55" t="s">
        <v>154</v>
      </c>
      <c r="M1461" s="58">
        <v>0.85</v>
      </c>
      <c r="N1461" s="58">
        <v>0.15</v>
      </c>
      <c r="O1461" s="59">
        <f>Ugovori_OPULJP3[[#This Row],[Bespovratna sredstva - Ukupno (EU+Nac) HRK
= Ukupna ugovorena vrijednost bespovratnih sredstava]]*Ugovori_OPULJP3[[#This Row],[EU STOPA SUFINANCIRANJA %
EU CO-FINANCING RATE %]]</f>
        <v>840352.5</v>
      </c>
      <c r="P1461" s="60">
        <f>Ugovori_OPULJP3[[#This Row],[Bespovratna sredstva - EU dio - HRK]]/7.5345</f>
        <v>111533.94385825204</v>
      </c>
      <c r="Q1461" s="59">
        <f>Ugovori_OPULJP3[[#This Row],[Bespovratna sredstva - Ukupno (EU+Nac) HRK
= Ukupna ugovorena vrijednost bespovratnih sredstava]]*Ugovori_OPULJP3[[#This Row],[STOPA NACIONALNOG SUFINANCIRANJA %]]</f>
        <v>148297.5</v>
      </c>
      <c r="R1461" s="60">
        <f>Ugovori_OPULJP3[[#This Row],[Bespovratna sredstva - Nacionalni dio - HRK]]/7.5345</f>
        <v>19682.460680868007</v>
      </c>
      <c r="S1461" s="59">
        <v>988650</v>
      </c>
      <c r="T1461" s="60">
        <f>Ugovori_OPULJP3[[#This Row],[Bespovratna sredstva - Ukupno (EU+Nac) HRK
= Ukupna ugovorena vrijednost bespovratnih sredstava]]/7.5345</f>
        <v>131216.40453912003</v>
      </c>
      <c r="U1461" s="59">
        <v>0</v>
      </c>
      <c r="V1461" s="60">
        <f>Ugovori_OPULJP3[[#This Row],[Javni doprinos korisnika - HRK]]/7.5345</f>
        <v>0</v>
      </c>
      <c r="W1461" s="59">
        <v>0</v>
      </c>
      <c r="X1461" s="60">
        <f>Ugovori_OPULJP3[[#This Row],[Privatni doprinos korisnika - HRK]]/7.5345</f>
        <v>0</v>
      </c>
      <c r="Y1461" s="61">
        <v>988650</v>
      </c>
      <c r="Z1461" s="62">
        <f>Ugovori_OPULJP3[[#This Row],[UKUPNI PRIHVATLJIVI IZDACI
TOTAL ELIGIBLE EXPENDITURE
= Bespovratna sredstva ukupno + doprinos korisnika
= Ukupni prihvatljivi troškovi
= Ukupna ugovorena vrijednost projekta HRK]]/7.5345</f>
        <v>131216.40453912003</v>
      </c>
      <c r="AA1461" s="66" t="s">
        <v>37</v>
      </c>
      <c r="AB1461" s="66" t="s">
        <v>34</v>
      </c>
      <c r="AC1461" s="65" t="s">
        <v>5468</v>
      </c>
      <c r="AD1461" s="72" t="s">
        <v>746</v>
      </c>
    </row>
    <row r="1462" spans="1:30" ht="51" customHeight="1" x14ac:dyDescent="0.2">
      <c r="A1462" s="105" t="s">
        <v>5469</v>
      </c>
      <c r="B1462" s="64" t="s">
        <v>742</v>
      </c>
      <c r="C1462" s="65" t="s">
        <v>743</v>
      </c>
      <c r="D1462" s="96" t="s">
        <v>4944</v>
      </c>
      <c r="E1462" s="66" t="s">
        <v>75</v>
      </c>
      <c r="F1462" s="71" t="s">
        <v>5470</v>
      </c>
      <c r="G1462" s="71" t="s">
        <v>5471</v>
      </c>
      <c r="H1462" s="68">
        <v>44770</v>
      </c>
      <c r="I1462" s="68">
        <v>45013</v>
      </c>
      <c r="J1462" s="57" t="str">
        <f>IF(Ugovori_OPULJP3[[#This Row],[DATUM ZAVRŠETKA OPERACIJE]]&gt;DATE(2024,12,31),"u provedbi","završen")</f>
        <v>završen</v>
      </c>
      <c r="K1462" s="76" t="s">
        <v>5472</v>
      </c>
      <c r="L1462" s="67" t="s">
        <v>36</v>
      </c>
      <c r="M1462" s="58">
        <v>0.85</v>
      </c>
      <c r="N1462" s="58">
        <v>0.15</v>
      </c>
      <c r="O1462" s="59">
        <f>Ugovori_OPULJP3[[#This Row],[Bespovratna sredstva - Ukupno (EU+Nac) HRK
= Ukupna ugovorena vrijednost bespovratnih sredstava]]*Ugovori_OPULJP3[[#This Row],[EU STOPA SUFINANCIRANJA %
EU CO-FINANCING RATE %]]</f>
        <v>1260550</v>
      </c>
      <c r="P1462" s="60">
        <f>Ugovori_OPULJP3[[#This Row],[Bespovratna sredstva - EU dio - HRK]]/7.5345</f>
        <v>167303.73614705686</v>
      </c>
      <c r="Q1462" s="59">
        <f>Ugovori_OPULJP3[[#This Row],[Bespovratna sredstva - Ukupno (EU+Nac) HRK
= Ukupna ugovorena vrijednost bespovratnih sredstava]]*Ugovori_OPULJP3[[#This Row],[STOPA NACIONALNOG SUFINANCIRANJA %]]</f>
        <v>222450</v>
      </c>
      <c r="R1462" s="60">
        <f>Ugovori_OPULJP3[[#This Row],[Bespovratna sredstva - Nacionalni dio - HRK]]/7.5345</f>
        <v>29524.188731833565</v>
      </c>
      <c r="S1462" s="59">
        <v>1483000</v>
      </c>
      <c r="T1462" s="60">
        <f>Ugovori_OPULJP3[[#This Row],[Bespovratna sredstva - Ukupno (EU+Nac) HRK
= Ukupna ugovorena vrijednost bespovratnih sredstava]]/7.5345</f>
        <v>196827.92487889042</v>
      </c>
      <c r="U1462" s="59">
        <v>0</v>
      </c>
      <c r="V1462" s="60">
        <f>Ugovori_OPULJP3[[#This Row],[Javni doprinos korisnika - HRK]]/7.5345</f>
        <v>0</v>
      </c>
      <c r="W1462" s="59">
        <v>0</v>
      </c>
      <c r="X1462" s="60">
        <f>Ugovori_OPULJP3[[#This Row],[Privatni doprinos korisnika - HRK]]/7.5345</f>
        <v>0</v>
      </c>
      <c r="Y1462" s="61">
        <v>1483000</v>
      </c>
      <c r="Z1462" s="62">
        <f>Ugovori_OPULJP3[[#This Row],[UKUPNI PRIHVATLJIVI IZDACI
TOTAL ELIGIBLE EXPENDITURE
= Bespovratna sredstva ukupno + doprinos korisnika
= Ukupni prihvatljivi troškovi
= Ukupna ugovorena vrijednost projekta HRK]]/7.5345</f>
        <v>196827.92487889042</v>
      </c>
      <c r="AA1462" s="66" t="s">
        <v>37</v>
      </c>
      <c r="AB1462" s="66" t="s">
        <v>34</v>
      </c>
      <c r="AC1462" s="65" t="s">
        <v>5473</v>
      </c>
      <c r="AD1462" s="72" t="s">
        <v>746</v>
      </c>
    </row>
    <row r="1463" spans="1:30" ht="51" customHeight="1" x14ac:dyDescent="0.2">
      <c r="A1463" s="70" t="s">
        <v>5474</v>
      </c>
      <c r="B1463" s="64" t="s">
        <v>742</v>
      </c>
      <c r="C1463" s="65" t="s">
        <v>743</v>
      </c>
      <c r="D1463" s="96" t="s">
        <v>4944</v>
      </c>
      <c r="E1463" s="66" t="s">
        <v>75</v>
      </c>
      <c r="F1463" s="71" t="s">
        <v>5475</v>
      </c>
      <c r="G1463" s="71" t="s">
        <v>1720</v>
      </c>
      <c r="H1463" s="68">
        <v>44927</v>
      </c>
      <c r="I1463" s="68">
        <v>45170</v>
      </c>
      <c r="J1463" s="57" t="str">
        <f>IF(Ugovori_OPULJP3[[#This Row],[DATUM ZAVRŠETKA OPERACIJE]]&gt;DATE(2024,12,31),"u provedbi","završen")</f>
        <v>završen</v>
      </c>
      <c r="K1463" s="55" t="s">
        <v>154</v>
      </c>
      <c r="L1463" s="55" t="s">
        <v>154</v>
      </c>
      <c r="M1463" s="58">
        <v>0.85</v>
      </c>
      <c r="N1463" s="58">
        <v>0.15</v>
      </c>
      <c r="O1463" s="59">
        <f>Ugovori_OPULJP3[[#This Row],[Bespovratna sredstva - Ukupno (EU+Nac) HRK
= Ukupna ugovorena vrijednost bespovratnih sredstava]]*Ugovori_OPULJP3[[#This Row],[EU STOPA SUFINANCIRANJA %
EU CO-FINANCING RATE %]]</f>
        <v>378216</v>
      </c>
      <c r="P1463" s="60">
        <f>Ugovori_OPULJP3[[#This Row],[Bespovratna sredstva - EU dio - HRK]]/7.5345</f>
        <v>50197.889707346207</v>
      </c>
      <c r="Q1463" s="59">
        <f>Ugovori_OPULJP3[[#This Row],[Bespovratna sredstva - Ukupno (EU+Nac) HRK
= Ukupna ugovorena vrijednost bespovratnih sredstava]]*Ugovori_OPULJP3[[#This Row],[STOPA NACIONALNOG SUFINANCIRANJA %]]</f>
        <v>66744</v>
      </c>
      <c r="R1463" s="60">
        <f>Ugovori_OPULJP3[[#This Row],[Bespovratna sredstva - Nacionalni dio - HRK]]/7.5345</f>
        <v>8858.4511248258004</v>
      </c>
      <c r="S1463" s="59">
        <v>444960</v>
      </c>
      <c r="T1463" s="60">
        <f>Ugovori_OPULJP3[[#This Row],[Bespovratna sredstva - Ukupno (EU+Nac) HRK
= Ukupna ugovorena vrijednost bespovratnih sredstava]]/7.5345</f>
        <v>59056.340832172005</v>
      </c>
      <c r="U1463" s="59">
        <v>0</v>
      </c>
      <c r="V1463" s="60">
        <f>Ugovori_OPULJP3[[#This Row],[Javni doprinos korisnika - HRK]]/7.5345</f>
        <v>0</v>
      </c>
      <c r="W1463" s="59">
        <v>0</v>
      </c>
      <c r="X1463" s="60">
        <f>Ugovori_OPULJP3[[#This Row],[Privatni doprinos korisnika - HRK]]/7.5345</f>
        <v>0</v>
      </c>
      <c r="Y1463" s="61">
        <v>444960</v>
      </c>
      <c r="Z1463" s="62">
        <f>Ugovori_OPULJP3[[#This Row],[UKUPNI PRIHVATLJIVI IZDACI
TOTAL ELIGIBLE EXPENDITURE
= Bespovratna sredstva ukupno + doprinos korisnika
= Ukupni prihvatljivi troškovi
= Ukupna ugovorena vrijednost projekta HRK]]/7.5345</f>
        <v>59056.340832172005</v>
      </c>
      <c r="AA1463" s="66" t="s">
        <v>37</v>
      </c>
      <c r="AB1463" s="66" t="s">
        <v>34</v>
      </c>
      <c r="AC1463" s="65" t="s">
        <v>5476</v>
      </c>
      <c r="AD1463" s="72" t="s">
        <v>746</v>
      </c>
    </row>
    <row r="1464" spans="1:30" ht="38.25" customHeight="1" x14ac:dyDescent="0.2">
      <c r="A1464" s="70" t="s">
        <v>5477</v>
      </c>
      <c r="B1464" s="64" t="s">
        <v>742</v>
      </c>
      <c r="C1464" s="65" t="s">
        <v>743</v>
      </c>
      <c r="D1464" s="96" t="s">
        <v>4944</v>
      </c>
      <c r="E1464" s="66" t="s">
        <v>75</v>
      </c>
      <c r="F1464" s="71" t="s">
        <v>5478</v>
      </c>
      <c r="G1464" s="71" t="s">
        <v>3245</v>
      </c>
      <c r="H1464" s="68">
        <v>44916</v>
      </c>
      <c r="I1464" s="68">
        <v>45159</v>
      </c>
      <c r="J1464" s="57" t="str">
        <f>IF(Ugovori_OPULJP3[[#This Row],[DATUM ZAVRŠETKA OPERACIJE]]&gt;DATE(2024,12,31),"u provedbi","završen")</f>
        <v>završen</v>
      </c>
      <c r="K1464" s="67" t="s">
        <v>129</v>
      </c>
      <c r="L1464" s="76" t="s">
        <v>129</v>
      </c>
      <c r="M1464" s="58">
        <v>0.85</v>
      </c>
      <c r="N1464" s="58">
        <v>0.15</v>
      </c>
      <c r="O1464" s="59">
        <f>Ugovori_OPULJP3[[#This Row],[Bespovratna sredstva - Ukupno (EU+Nac) HRK
= Ukupna ugovorena vrijednost bespovratnih sredstava]]*Ugovori_OPULJP3[[#This Row],[EU STOPA SUFINANCIRANJA %
EU CO-FINANCING RATE %]]</f>
        <v>457300</v>
      </c>
      <c r="P1464" s="60">
        <f>Ugovori_OPULJP3[[#This Row],[Bespovratna sredstva - EU dio - HRK]]/7.5345</f>
        <v>60694.140288008493</v>
      </c>
      <c r="Q1464" s="59">
        <f>Ugovori_OPULJP3[[#This Row],[Bespovratna sredstva - Ukupno (EU+Nac) HRK
= Ukupna ugovorena vrijednost bespovratnih sredstava]]*Ugovori_OPULJP3[[#This Row],[STOPA NACIONALNOG SUFINANCIRANJA %]]</f>
        <v>80700</v>
      </c>
      <c r="R1464" s="60">
        <f>Ugovori_OPULJP3[[#This Row],[Bespovratna sredstva - Nacionalni dio - HRK]]/7.5345</f>
        <v>10710.730639060323</v>
      </c>
      <c r="S1464" s="59">
        <v>538000</v>
      </c>
      <c r="T1464" s="60">
        <f>Ugovori_OPULJP3[[#This Row],[Bespovratna sredstva - Ukupno (EU+Nac) HRK
= Ukupna ugovorena vrijednost bespovratnih sredstava]]/7.5345</f>
        <v>71404.870927068812</v>
      </c>
      <c r="U1464" s="59">
        <v>0</v>
      </c>
      <c r="V1464" s="60">
        <f>Ugovori_OPULJP3[[#This Row],[Javni doprinos korisnika - HRK]]/7.5345</f>
        <v>0</v>
      </c>
      <c r="W1464" s="59">
        <v>0</v>
      </c>
      <c r="X1464" s="60">
        <f>Ugovori_OPULJP3[[#This Row],[Privatni doprinos korisnika - HRK]]/7.5345</f>
        <v>0</v>
      </c>
      <c r="Y1464" s="61">
        <v>538000</v>
      </c>
      <c r="Z1464" s="62">
        <f>Ugovori_OPULJP3[[#This Row],[UKUPNI PRIHVATLJIVI IZDACI
TOTAL ELIGIBLE EXPENDITURE
= Bespovratna sredstva ukupno + doprinos korisnika
= Ukupni prihvatljivi troškovi
= Ukupna ugovorena vrijednost projekta HRK]]/7.5345</f>
        <v>71404.870927068812</v>
      </c>
      <c r="AA1464" s="66" t="s">
        <v>37</v>
      </c>
      <c r="AB1464" s="66" t="s">
        <v>34</v>
      </c>
      <c r="AC1464" s="65" t="s">
        <v>5479</v>
      </c>
      <c r="AD1464" s="72" t="s">
        <v>746</v>
      </c>
    </row>
    <row r="1465" spans="1:30" ht="51" customHeight="1" x14ac:dyDescent="0.2">
      <c r="A1465" s="105" t="s">
        <v>5480</v>
      </c>
      <c r="B1465" s="64" t="s">
        <v>742</v>
      </c>
      <c r="C1465" s="65" t="s">
        <v>743</v>
      </c>
      <c r="D1465" s="96" t="s">
        <v>4944</v>
      </c>
      <c r="E1465" s="66" t="s">
        <v>75</v>
      </c>
      <c r="F1465" s="71" t="s">
        <v>5481</v>
      </c>
      <c r="G1465" s="71" t="s">
        <v>2758</v>
      </c>
      <c r="H1465" s="68">
        <v>44784</v>
      </c>
      <c r="I1465" s="68">
        <v>45027</v>
      </c>
      <c r="J1465" s="57" t="str">
        <f>IF(Ugovori_OPULJP3[[#This Row],[DATUM ZAVRŠETKA OPERACIJE]]&gt;DATE(2024,12,31),"u provedbi","završen")</f>
        <v>završen</v>
      </c>
      <c r="K1465" s="76" t="s">
        <v>891</v>
      </c>
      <c r="L1465" s="67" t="s">
        <v>36</v>
      </c>
      <c r="M1465" s="58">
        <v>0.85</v>
      </c>
      <c r="N1465" s="58">
        <v>0.15</v>
      </c>
      <c r="O1465" s="59">
        <f>Ugovori_OPULJP3[[#This Row],[Bespovratna sredstva - Ukupno (EU+Nac) HRK
= Ukupna ugovorena vrijednost bespovratnih sredstava]]*Ugovori_OPULJP3[[#This Row],[EU STOPA SUFINANCIRANJA %
EU CO-FINANCING RATE %]]</f>
        <v>1092250</v>
      </c>
      <c r="P1465" s="60">
        <f>Ugovori_OPULJP3[[#This Row],[Bespovratna sredstva - EU dio - HRK]]/7.5345</f>
        <v>144966.4874908753</v>
      </c>
      <c r="Q1465" s="59">
        <f>Ugovori_OPULJP3[[#This Row],[Bespovratna sredstva - Ukupno (EU+Nac) HRK
= Ukupna ugovorena vrijednost bespovratnih sredstava]]*Ugovori_OPULJP3[[#This Row],[STOPA NACIONALNOG SUFINANCIRANJA %]]</f>
        <v>192750</v>
      </c>
      <c r="R1465" s="60">
        <f>Ugovori_OPULJP3[[#This Row],[Bespovratna sredstva - Nacionalni dio - HRK]]/7.5345</f>
        <v>25582.321321919171</v>
      </c>
      <c r="S1465" s="59">
        <v>1285000</v>
      </c>
      <c r="T1465" s="60">
        <f>Ugovori_OPULJP3[[#This Row],[Bespovratna sredstva - Ukupno (EU+Nac) HRK
= Ukupna ugovorena vrijednost bespovratnih sredstava]]/7.5345</f>
        <v>170548.80881279448</v>
      </c>
      <c r="U1465" s="59">
        <v>0</v>
      </c>
      <c r="V1465" s="60">
        <f>Ugovori_OPULJP3[[#This Row],[Javni doprinos korisnika - HRK]]/7.5345</f>
        <v>0</v>
      </c>
      <c r="W1465" s="59">
        <v>0</v>
      </c>
      <c r="X1465" s="60">
        <f>Ugovori_OPULJP3[[#This Row],[Privatni doprinos korisnika - HRK]]/7.5345</f>
        <v>0</v>
      </c>
      <c r="Y1465" s="61">
        <v>1285000</v>
      </c>
      <c r="Z1465" s="62">
        <f>Ugovori_OPULJP3[[#This Row],[UKUPNI PRIHVATLJIVI IZDACI
TOTAL ELIGIBLE EXPENDITURE
= Bespovratna sredstva ukupno + doprinos korisnika
= Ukupni prihvatljivi troškovi
= Ukupna ugovorena vrijednost projekta HRK]]/7.5345</f>
        <v>170548.80881279448</v>
      </c>
      <c r="AA1465" s="66" t="s">
        <v>37</v>
      </c>
      <c r="AB1465" s="66" t="s">
        <v>34</v>
      </c>
      <c r="AC1465" s="65" t="s">
        <v>5482</v>
      </c>
      <c r="AD1465" s="72" t="s">
        <v>746</v>
      </c>
    </row>
    <row r="1466" spans="1:30" ht="51" customHeight="1" x14ac:dyDescent="0.2">
      <c r="A1466" s="70" t="s">
        <v>5483</v>
      </c>
      <c r="B1466" s="64" t="s">
        <v>742</v>
      </c>
      <c r="C1466" s="65" t="s">
        <v>743</v>
      </c>
      <c r="D1466" s="96" t="s">
        <v>4944</v>
      </c>
      <c r="E1466" s="66" t="s">
        <v>75</v>
      </c>
      <c r="F1466" s="71" t="s">
        <v>5484</v>
      </c>
      <c r="G1466" s="71" t="s">
        <v>3499</v>
      </c>
      <c r="H1466" s="68">
        <v>44936</v>
      </c>
      <c r="I1466" s="68">
        <v>45179</v>
      </c>
      <c r="J1466" s="57" t="str">
        <f>IF(Ugovori_OPULJP3[[#This Row],[DATUM ZAVRŠETKA OPERACIJE]]&gt;DATE(2024,12,31),"u provedbi","završen")</f>
        <v>završen</v>
      </c>
      <c r="K1466" s="76" t="s">
        <v>5485</v>
      </c>
      <c r="L1466" s="76" t="s">
        <v>36</v>
      </c>
      <c r="M1466" s="58">
        <v>0.85</v>
      </c>
      <c r="N1466" s="58">
        <v>0.15</v>
      </c>
      <c r="O1466" s="59">
        <f>Ugovori_OPULJP3[[#This Row],[Bespovratna sredstva - Ukupno (EU+Nac) HRK
= Ukupna ugovorena vrijednost bespovratnih sredstava]]*Ugovori_OPULJP3[[#This Row],[EU STOPA SUFINANCIRANJA %
EU CO-FINANCING RATE %]]</f>
        <v>1231437.5</v>
      </c>
      <c r="P1466" s="60">
        <f>Ugovori_OPULJP3[[#This Row],[Bespovratna sredstva - EU dio - HRK]]/7.5345</f>
        <v>163439.84338708606</v>
      </c>
      <c r="Q1466" s="59">
        <f>Ugovori_OPULJP3[[#This Row],[Bespovratna sredstva - Ukupno (EU+Nac) HRK
= Ukupna ugovorena vrijednost bespovratnih sredstava]]*Ugovori_OPULJP3[[#This Row],[STOPA NACIONALNOG SUFINANCIRANJA %]]</f>
        <v>217312.5</v>
      </c>
      <c r="R1466" s="60">
        <f>Ugovori_OPULJP3[[#This Row],[Bespovratna sredstva - Nacionalni dio - HRK]]/7.5345</f>
        <v>28842.325303603422</v>
      </c>
      <c r="S1466" s="59">
        <v>1448750</v>
      </c>
      <c r="T1466" s="60">
        <f>Ugovori_OPULJP3[[#This Row],[Bespovratna sredstva - Ukupno (EU+Nac) HRK
= Ukupna ugovorena vrijednost bespovratnih sredstava]]/7.5345</f>
        <v>192282.16869068949</v>
      </c>
      <c r="U1466" s="59">
        <v>0</v>
      </c>
      <c r="V1466" s="60">
        <f>Ugovori_OPULJP3[[#This Row],[Javni doprinos korisnika - HRK]]/7.5345</f>
        <v>0</v>
      </c>
      <c r="W1466" s="59">
        <v>0</v>
      </c>
      <c r="X1466" s="60">
        <f>Ugovori_OPULJP3[[#This Row],[Privatni doprinos korisnika - HRK]]/7.5345</f>
        <v>0</v>
      </c>
      <c r="Y1466" s="61">
        <v>1448750</v>
      </c>
      <c r="Z1466" s="62">
        <f>Ugovori_OPULJP3[[#This Row],[UKUPNI PRIHVATLJIVI IZDACI
TOTAL ELIGIBLE EXPENDITURE
= Bespovratna sredstva ukupno + doprinos korisnika
= Ukupni prihvatljivi troškovi
= Ukupna ugovorena vrijednost projekta HRK]]/7.5345</f>
        <v>192282.16869068949</v>
      </c>
      <c r="AA1466" s="66" t="s">
        <v>37</v>
      </c>
      <c r="AB1466" s="66" t="s">
        <v>34</v>
      </c>
      <c r="AC1466" s="65" t="s">
        <v>5486</v>
      </c>
      <c r="AD1466" s="72" t="s">
        <v>746</v>
      </c>
    </row>
    <row r="1467" spans="1:30" ht="51" customHeight="1" x14ac:dyDescent="0.2">
      <c r="A1467" s="105" t="s">
        <v>5487</v>
      </c>
      <c r="B1467" s="64" t="s">
        <v>742</v>
      </c>
      <c r="C1467" s="65" t="s">
        <v>743</v>
      </c>
      <c r="D1467" s="96" t="s">
        <v>4944</v>
      </c>
      <c r="E1467" s="66" t="s">
        <v>75</v>
      </c>
      <c r="F1467" s="71" t="s">
        <v>5488</v>
      </c>
      <c r="G1467" s="71" t="s">
        <v>5489</v>
      </c>
      <c r="H1467" s="68">
        <v>44869</v>
      </c>
      <c r="I1467" s="68">
        <v>45081</v>
      </c>
      <c r="J1467" s="57" t="str">
        <f>IF(Ugovori_OPULJP3[[#This Row],[DATUM ZAVRŠETKA OPERACIJE]]&gt;DATE(2024,12,31),"u provedbi","završen")</f>
        <v>završen</v>
      </c>
      <c r="K1467" s="67" t="s">
        <v>5490</v>
      </c>
      <c r="L1467" s="67" t="s">
        <v>36</v>
      </c>
      <c r="M1467" s="58">
        <v>0.85</v>
      </c>
      <c r="N1467" s="58">
        <v>0.15</v>
      </c>
      <c r="O1467" s="59">
        <f>Ugovori_OPULJP3[[#This Row],[Bespovratna sredstva - Ukupno (EU+Nac) HRK
= Ukupna ugovorena vrijednost bespovratnih sredstava]]*Ugovori_OPULJP3[[#This Row],[EU STOPA SUFINANCIRANJA %
EU CO-FINANCING RATE %]]</f>
        <v>630275</v>
      </c>
      <c r="P1467" s="60">
        <f>Ugovori_OPULJP3[[#This Row],[Bespovratna sredstva - EU dio - HRK]]/7.5345</f>
        <v>83651.868073528429</v>
      </c>
      <c r="Q1467" s="59">
        <f>Ugovori_OPULJP3[[#This Row],[Bespovratna sredstva - Ukupno (EU+Nac) HRK
= Ukupna ugovorena vrijednost bespovratnih sredstava]]*Ugovori_OPULJP3[[#This Row],[STOPA NACIONALNOG SUFINANCIRANJA %]]</f>
        <v>111225</v>
      </c>
      <c r="R1467" s="60">
        <f>Ugovori_OPULJP3[[#This Row],[Bespovratna sredstva - Nacionalni dio - HRK]]/7.5345</f>
        <v>14762.094365916782</v>
      </c>
      <c r="S1467" s="59">
        <v>741500</v>
      </c>
      <c r="T1467" s="60">
        <f>Ugovori_OPULJP3[[#This Row],[Bespovratna sredstva - Ukupno (EU+Nac) HRK
= Ukupna ugovorena vrijednost bespovratnih sredstava]]/7.5345</f>
        <v>98413.962439445211</v>
      </c>
      <c r="U1467" s="59">
        <v>0</v>
      </c>
      <c r="V1467" s="60">
        <f>Ugovori_OPULJP3[[#This Row],[Javni doprinos korisnika - HRK]]/7.5345</f>
        <v>0</v>
      </c>
      <c r="W1467" s="59">
        <v>0</v>
      </c>
      <c r="X1467" s="60">
        <f>Ugovori_OPULJP3[[#This Row],[Privatni doprinos korisnika - HRK]]/7.5345</f>
        <v>0</v>
      </c>
      <c r="Y1467" s="61">
        <v>741500</v>
      </c>
      <c r="Z1467" s="62">
        <f>Ugovori_OPULJP3[[#This Row],[UKUPNI PRIHVATLJIVI IZDACI
TOTAL ELIGIBLE EXPENDITURE
= Bespovratna sredstva ukupno + doprinos korisnika
= Ukupni prihvatljivi troškovi
= Ukupna ugovorena vrijednost projekta HRK]]/7.5345</f>
        <v>98413.962439445211</v>
      </c>
      <c r="AA1467" s="66" t="s">
        <v>37</v>
      </c>
      <c r="AB1467" s="66" t="s">
        <v>34</v>
      </c>
      <c r="AC1467" s="65" t="s">
        <v>5491</v>
      </c>
      <c r="AD1467" s="72" t="s">
        <v>746</v>
      </c>
    </row>
    <row r="1468" spans="1:30" ht="51" customHeight="1" x14ac:dyDescent="0.2">
      <c r="A1468" s="70" t="s">
        <v>5492</v>
      </c>
      <c r="B1468" s="64" t="s">
        <v>742</v>
      </c>
      <c r="C1468" s="65" t="s">
        <v>743</v>
      </c>
      <c r="D1468" s="96" t="s">
        <v>4944</v>
      </c>
      <c r="E1468" s="66" t="s">
        <v>75</v>
      </c>
      <c r="F1468" s="71" t="s">
        <v>5493</v>
      </c>
      <c r="G1468" s="71" t="s">
        <v>2613</v>
      </c>
      <c r="H1468" s="68">
        <v>45001</v>
      </c>
      <c r="I1468" s="68">
        <v>45246</v>
      </c>
      <c r="J1468" s="57" t="str">
        <f>IF(Ugovori_OPULJP3[[#This Row],[DATUM ZAVRŠETKA OPERACIJE]]&gt;DATE(2024,12,31),"u provedbi","završen")</f>
        <v>završen</v>
      </c>
      <c r="K1468" s="76" t="s">
        <v>5494</v>
      </c>
      <c r="L1468" s="76" t="s">
        <v>36</v>
      </c>
      <c r="M1468" s="58">
        <v>0.85</v>
      </c>
      <c r="N1468" s="58">
        <v>0.15</v>
      </c>
      <c r="O1468" s="59">
        <f>Ugovori_OPULJP3[[#This Row],[Bespovratna sredstva - Ukupno (EU+Nac) HRK
= Ukupna ugovorena vrijednost bespovratnih sredstava]]*Ugovori_OPULJP3[[#This Row],[EU STOPA SUFINANCIRANJA %
EU CO-FINANCING RATE %]]</f>
        <v>412316.3</v>
      </c>
      <c r="P1468" s="60">
        <f>Ugovori_OPULJP3[[#This Row],[Bespovratna sredstva - EU dio - HRK]]/7.5345</f>
        <v>54723.777291127473</v>
      </c>
      <c r="Q1468" s="59">
        <f>Ugovori_OPULJP3[[#This Row],[Bespovratna sredstva - Ukupno (EU+Nac) HRK
= Ukupna ugovorena vrijednost bespovratnih sredstava]]*Ugovori_OPULJP3[[#This Row],[STOPA NACIONALNOG SUFINANCIRANJA %]]</f>
        <v>72761.7</v>
      </c>
      <c r="R1468" s="60">
        <f>Ugovori_OPULJP3[[#This Row],[Bespovratna sredstva - Nacionalni dio - HRK]]/7.5345</f>
        <v>9657.1371690224951</v>
      </c>
      <c r="S1468" s="59">
        <v>485078</v>
      </c>
      <c r="T1468" s="60">
        <f>Ugovori_OPULJP3[[#This Row],[Bespovratna sredstva - Ukupno (EU+Nac) HRK
= Ukupna ugovorena vrijednost bespovratnih sredstava]]/7.5345</f>
        <v>64380.914460149972</v>
      </c>
      <c r="U1468" s="59">
        <v>0</v>
      </c>
      <c r="V1468" s="60">
        <f>Ugovori_OPULJP3[[#This Row],[Javni doprinos korisnika - HRK]]/7.5345</f>
        <v>0</v>
      </c>
      <c r="W1468" s="59">
        <v>0</v>
      </c>
      <c r="X1468" s="60">
        <f>Ugovori_OPULJP3[[#This Row],[Privatni doprinos korisnika - HRK]]/7.5345</f>
        <v>0</v>
      </c>
      <c r="Y1468" s="61">
        <v>485078</v>
      </c>
      <c r="Z1468" s="62">
        <f>Ugovori_OPULJP3[[#This Row],[UKUPNI PRIHVATLJIVI IZDACI
TOTAL ELIGIBLE EXPENDITURE
= Bespovratna sredstva ukupno + doprinos korisnika
= Ukupni prihvatljivi troškovi
= Ukupna ugovorena vrijednost projekta HRK]]/7.5345</f>
        <v>64380.914460149972</v>
      </c>
      <c r="AA1468" s="66" t="s">
        <v>37</v>
      </c>
      <c r="AB1468" s="66" t="s">
        <v>34</v>
      </c>
      <c r="AC1468" s="65" t="s">
        <v>5495</v>
      </c>
      <c r="AD1468" s="72" t="s">
        <v>746</v>
      </c>
    </row>
    <row r="1469" spans="1:30" ht="51" customHeight="1" x14ac:dyDescent="0.2">
      <c r="A1469" s="105" t="s">
        <v>5496</v>
      </c>
      <c r="B1469" s="64" t="s">
        <v>742</v>
      </c>
      <c r="C1469" s="65" t="s">
        <v>743</v>
      </c>
      <c r="D1469" s="96" t="s">
        <v>4944</v>
      </c>
      <c r="E1469" s="66" t="s">
        <v>75</v>
      </c>
      <c r="F1469" s="71" t="s">
        <v>5497</v>
      </c>
      <c r="G1469" s="71" t="s">
        <v>4485</v>
      </c>
      <c r="H1469" s="68">
        <v>44818</v>
      </c>
      <c r="I1469" s="68">
        <v>45060</v>
      </c>
      <c r="J1469" s="57" t="str">
        <f>IF(Ugovori_OPULJP3[[#This Row],[DATUM ZAVRŠETKA OPERACIJE]]&gt;DATE(2024,12,31),"u provedbi","završen")</f>
        <v>završen</v>
      </c>
      <c r="K1469" s="76" t="s">
        <v>5498</v>
      </c>
      <c r="L1469" s="76" t="s">
        <v>36</v>
      </c>
      <c r="M1469" s="58">
        <v>0.85</v>
      </c>
      <c r="N1469" s="58">
        <v>0.15</v>
      </c>
      <c r="O1469" s="59">
        <f>Ugovori_OPULJP3[[#This Row],[Bespovratna sredstva - Ukupno (EU+Nac) HRK
= Ukupna ugovorena vrijednost bespovratnih sredstava]]*Ugovori_OPULJP3[[#This Row],[EU STOPA SUFINANCIRANJA %
EU CO-FINANCING RATE %]]</f>
        <v>1246865</v>
      </c>
      <c r="P1469" s="60">
        <f>Ugovori_OPULJP3[[#This Row],[Bespovratna sredstva - EU dio - HRK]]/7.5345</f>
        <v>165487.42451390272</v>
      </c>
      <c r="Q1469" s="59">
        <f>Ugovori_OPULJP3[[#This Row],[Bespovratna sredstva - Ukupno (EU+Nac) HRK
= Ukupna ugovorena vrijednost bespovratnih sredstava]]*Ugovori_OPULJP3[[#This Row],[STOPA NACIONALNOG SUFINANCIRANJA %]]</f>
        <v>220035</v>
      </c>
      <c r="R1469" s="60">
        <f>Ugovori_OPULJP3[[#This Row],[Bespovratna sredstva - Nacionalni dio - HRK]]/7.5345</f>
        <v>29203.663149512242</v>
      </c>
      <c r="S1469" s="59">
        <v>1466900</v>
      </c>
      <c r="T1469" s="60">
        <f>Ugovori_OPULJP3[[#This Row],[Bespovratna sredstva - Ukupno (EU+Nac) HRK
= Ukupna ugovorena vrijednost bespovratnih sredstava]]/7.5345</f>
        <v>194691.08766341495</v>
      </c>
      <c r="U1469" s="59">
        <v>0</v>
      </c>
      <c r="V1469" s="60">
        <f>Ugovori_OPULJP3[[#This Row],[Javni doprinos korisnika - HRK]]/7.5345</f>
        <v>0</v>
      </c>
      <c r="W1469" s="59">
        <v>0</v>
      </c>
      <c r="X1469" s="60">
        <f>Ugovori_OPULJP3[[#This Row],[Privatni doprinos korisnika - HRK]]/7.5345</f>
        <v>0</v>
      </c>
      <c r="Y1469" s="61">
        <v>1466900</v>
      </c>
      <c r="Z1469" s="62">
        <f>Ugovori_OPULJP3[[#This Row],[UKUPNI PRIHVATLJIVI IZDACI
TOTAL ELIGIBLE EXPENDITURE
= Bespovratna sredstva ukupno + doprinos korisnika
= Ukupni prihvatljivi troškovi
= Ukupna ugovorena vrijednost projekta HRK]]/7.5345</f>
        <v>194691.08766341495</v>
      </c>
      <c r="AA1469" s="66" t="s">
        <v>37</v>
      </c>
      <c r="AB1469" s="66" t="s">
        <v>34</v>
      </c>
      <c r="AC1469" s="65" t="s">
        <v>5499</v>
      </c>
      <c r="AD1469" s="72" t="s">
        <v>746</v>
      </c>
    </row>
    <row r="1470" spans="1:30" ht="51" customHeight="1" x14ac:dyDescent="0.2">
      <c r="A1470" s="105" t="s">
        <v>5500</v>
      </c>
      <c r="B1470" s="64" t="s">
        <v>742</v>
      </c>
      <c r="C1470" s="65" t="s">
        <v>743</v>
      </c>
      <c r="D1470" s="96" t="s">
        <v>4944</v>
      </c>
      <c r="E1470" s="66" t="s">
        <v>75</v>
      </c>
      <c r="F1470" s="71" t="s">
        <v>5501</v>
      </c>
      <c r="G1470" s="54" t="s">
        <v>1914</v>
      </c>
      <c r="H1470" s="68">
        <v>44770</v>
      </c>
      <c r="I1470" s="68">
        <v>45013</v>
      </c>
      <c r="J1470" s="57" t="str">
        <f>IF(Ugovori_OPULJP3[[#This Row],[DATUM ZAVRŠETKA OPERACIJE]]&gt;DATE(2024,12,31),"u provedbi","završen")</f>
        <v>završen</v>
      </c>
      <c r="K1470" s="55" t="s">
        <v>154</v>
      </c>
      <c r="L1470" s="55" t="s">
        <v>154</v>
      </c>
      <c r="M1470" s="58">
        <v>0.85</v>
      </c>
      <c r="N1470" s="58">
        <v>0.15</v>
      </c>
      <c r="O1470" s="59">
        <f>Ugovori_OPULJP3[[#This Row],[Bespovratna sredstva - Ukupno (EU+Nac) HRK
= Ukupna ugovorena vrijednost bespovratnih sredstava]]*Ugovori_OPULJP3[[#This Row],[EU STOPA SUFINANCIRANJA %
EU CO-FINANCING RATE %]]</f>
        <v>420240</v>
      </c>
      <c r="P1470" s="60">
        <f>Ugovori_OPULJP3[[#This Row],[Bespovratna sredstva - EU dio - HRK]]/7.5345</f>
        <v>55775.43300816245</v>
      </c>
      <c r="Q1470" s="59">
        <f>Ugovori_OPULJP3[[#This Row],[Bespovratna sredstva - Ukupno (EU+Nac) HRK
= Ukupna ugovorena vrijednost bespovratnih sredstava]]*Ugovori_OPULJP3[[#This Row],[STOPA NACIONALNOG SUFINANCIRANJA %]]</f>
        <v>74160</v>
      </c>
      <c r="R1470" s="60">
        <f>Ugovori_OPULJP3[[#This Row],[Bespovratna sredstva - Nacionalni dio - HRK]]/7.5345</f>
        <v>9842.7234720286669</v>
      </c>
      <c r="S1470" s="59">
        <v>494400</v>
      </c>
      <c r="T1470" s="60">
        <f>Ugovori_OPULJP3[[#This Row],[Bespovratna sredstva - Ukupno (EU+Nac) HRK
= Ukupna ugovorena vrijednost bespovratnih sredstava]]/7.5345</f>
        <v>65618.156480191115</v>
      </c>
      <c r="U1470" s="59">
        <v>0</v>
      </c>
      <c r="V1470" s="60">
        <f>Ugovori_OPULJP3[[#This Row],[Javni doprinos korisnika - HRK]]/7.5345</f>
        <v>0</v>
      </c>
      <c r="W1470" s="59">
        <v>0</v>
      </c>
      <c r="X1470" s="60">
        <f>Ugovori_OPULJP3[[#This Row],[Privatni doprinos korisnika - HRK]]/7.5345</f>
        <v>0</v>
      </c>
      <c r="Y1470" s="61">
        <v>494400</v>
      </c>
      <c r="Z1470" s="62">
        <f>Ugovori_OPULJP3[[#This Row],[UKUPNI PRIHVATLJIVI IZDACI
TOTAL ELIGIBLE EXPENDITURE
= Bespovratna sredstva ukupno + doprinos korisnika
= Ukupni prihvatljivi troškovi
= Ukupna ugovorena vrijednost projekta HRK]]/7.5345</f>
        <v>65618.156480191115</v>
      </c>
      <c r="AA1470" s="66" t="s">
        <v>37</v>
      </c>
      <c r="AB1470" s="66" t="s">
        <v>34</v>
      </c>
      <c r="AC1470" s="65" t="s">
        <v>5502</v>
      </c>
      <c r="AD1470" s="72" t="s">
        <v>746</v>
      </c>
    </row>
    <row r="1471" spans="1:30" ht="38.25" customHeight="1" x14ac:dyDescent="0.2">
      <c r="A1471" s="105" t="s">
        <v>5503</v>
      </c>
      <c r="B1471" s="64" t="s">
        <v>742</v>
      </c>
      <c r="C1471" s="65" t="s">
        <v>743</v>
      </c>
      <c r="D1471" s="96" t="s">
        <v>4944</v>
      </c>
      <c r="E1471" s="66" t="s">
        <v>75</v>
      </c>
      <c r="F1471" s="71" t="s">
        <v>5504</v>
      </c>
      <c r="G1471" s="54" t="s">
        <v>2330</v>
      </c>
      <c r="H1471" s="68">
        <v>44818</v>
      </c>
      <c r="I1471" s="68">
        <v>45030</v>
      </c>
      <c r="J1471" s="57" t="str">
        <f>IF(Ugovori_OPULJP3[[#This Row],[DATUM ZAVRŠETKA OPERACIJE]]&gt;DATE(2024,12,31),"u provedbi","završen")</f>
        <v>završen</v>
      </c>
      <c r="K1471" s="76" t="s">
        <v>270</v>
      </c>
      <c r="L1471" s="76" t="s">
        <v>36</v>
      </c>
      <c r="M1471" s="58">
        <v>0.85</v>
      </c>
      <c r="N1471" s="58">
        <v>0.15</v>
      </c>
      <c r="O1471" s="59">
        <f>Ugovori_OPULJP3[[#This Row],[Bespovratna sredstva - Ukupno (EU+Nac) HRK
= Ukupna ugovorena vrijednost bespovratnih sredstava]]*Ugovori_OPULJP3[[#This Row],[EU STOPA SUFINANCIRANJA %
EU CO-FINANCING RATE %]]</f>
        <v>618630</v>
      </c>
      <c r="P1471" s="60">
        <f>Ugovori_OPULJP3[[#This Row],[Bespovratna sredstva - EU dio - HRK]]/7.5345</f>
        <v>82106.310969540107</v>
      </c>
      <c r="Q1471" s="59">
        <f>Ugovori_OPULJP3[[#This Row],[Bespovratna sredstva - Ukupno (EU+Nac) HRK
= Ukupna ugovorena vrijednost bespovratnih sredstava]]*Ugovori_OPULJP3[[#This Row],[STOPA NACIONALNOG SUFINANCIRANJA %]]</f>
        <v>109170</v>
      </c>
      <c r="R1471" s="60">
        <f>Ugovori_OPULJP3[[#This Row],[Bespovratna sredstva - Nacionalni dio - HRK]]/7.5345</f>
        <v>14489.348994624725</v>
      </c>
      <c r="S1471" s="59">
        <v>727800</v>
      </c>
      <c r="T1471" s="60">
        <f>Ugovori_OPULJP3[[#This Row],[Bespovratna sredstva - Ukupno (EU+Nac) HRK
= Ukupna ugovorena vrijednost bespovratnih sredstava]]/7.5345</f>
        <v>96595.659964164835</v>
      </c>
      <c r="U1471" s="59">
        <v>0</v>
      </c>
      <c r="V1471" s="60">
        <f>Ugovori_OPULJP3[[#This Row],[Javni doprinos korisnika - HRK]]/7.5345</f>
        <v>0</v>
      </c>
      <c r="W1471" s="59">
        <v>0</v>
      </c>
      <c r="X1471" s="60">
        <f>Ugovori_OPULJP3[[#This Row],[Privatni doprinos korisnika - HRK]]/7.5345</f>
        <v>0</v>
      </c>
      <c r="Y1471" s="61">
        <v>727800</v>
      </c>
      <c r="Z1471" s="62">
        <f>Ugovori_OPULJP3[[#This Row],[UKUPNI PRIHVATLJIVI IZDACI
TOTAL ELIGIBLE EXPENDITURE
= Bespovratna sredstva ukupno + doprinos korisnika
= Ukupni prihvatljivi troškovi
= Ukupna ugovorena vrijednost projekta HRK]]/7.5345</f>
        <v>96595.659964164835</v>
      </c>
      <c r="AA1471" s="66" t="s">
        <v>37</v>
      </c>
      <c r="AB1471" s="66" t="s">
        <v>34</v>
      </c>
      <c r="AC1471" s="65" t="s">
        <v>5505</v>
      </c>
      <c r="AD1471" s="72" t="s">
        <v>746</v>
      </c>
    </row>
    <row r="1472" spans="1:30" ht="51" customHeight="1" x14ac:dyDescent="0.2">
      <c r="A1472" s="70" t="s">
        <v>5506</v>
      </c>
      <c r="B1472" s="64" t="s">
        <v>742</v>
      </c>
      <c r="C1472" s="65" t="s">
        <v>743</v>
      </c>
      <c r="D1472" s="96" t="s">
        <v>4944</v>
      </c>
      <c r="E1472" s="66" t="s">
        <v>75</v>
      </c>
      <c r="F1472" s="71" t="s">
        <v>5507</v>
      </c>
      <c r="G1472" s="71" t="s">
        <v>1662</v>
      </c>
      <c r="H1472" s="68">
        <v>44927</v>
      </c>
      <c r="I1472" s="68">
        <v>45170</v>
      </c>
      <c r="J1472" s="57" t="str">
        <f>IF(Ugovori_OPULJP3[[#This Row],[DATUM ZAVRŠETKA OPERACIJE]]&gt;DATE(2024,12,31),"u provedbi","završen")</f>
        <v>završen</v>
      </c>
      <c r="K1472" s="67" t="s">
        <v>210</v>
      </c>
      <c r="L1472" s="76" t="s">
        <v>36</v>
      </c>
      <c r="M1472" s="58">
        <v>0.85</v>
      </c>
      <c r="N1472" s="58">
        <v>0.15</v>
      </c>
      <c r="O1472" s="59">
        <f>Ugovori_OPULJP3[[#This Row],[Bespovratna sredstva - Ukupno (EU+Nac) HRK
= Ukupna ugovorena vrijednost bespovratnih sredstava]]*Ugovori_OPULJP3[[#This Row],[EU STOPA SUFINANCIRANJA %
EU CO-FINANCING RATE %]]</f>
        <v>672350</v>
      </c>
      <c r="P1472" s="60">
        <f>Ugovori_OPULJP3[[#This Row],[Bespovratna sredstva - EU dio - HRK]]/7.5345</f>
        <v>89236.180237573819</v>
      </c>
      <c r="Q1472" s="59">
        <f>Ugovori_OPULJP3[[#This Row],[Bespovratna sredstva - Ukupno (EU+Nac) HRK
= Ukupna ugovorena vrijednost bespovratnih sredstava]]*Ugovori_OPULJP3[[#This Row],[STOPA NACIONALNOG SUFINANCIRANJA %]]</f>
        <v>118650</v>
      </c>
      <c r="R1472" s="60">
        <f>Ugovori_OPULJP3[[#This Row],[Bespovratna sredstva - Nacionalni dio - HRK]]/7.5345</f>
        <v>15747.56121839538</v>
      </c>
      <c r="S1472" s="59">
        <v>791000</v>
      </c>
      <c r="T1472" s="60">
        <f>Ugovori_OPULJP3[[#This Row],[Bespovratna sredstva - Ukupno (EU+Nac) HRK
= Ukupna ugovorena vrijednost bespovratnih sredstava]]/7.5345</f>
        <v>104983.7414559692</v>
      </c>
      <c r="U1472" s="59">
        <v>0</v>
      </c>
      <c r="V1472" s="60">
        <f>Ugovori_OPULJP3[[#This Row],[Javni doprinos korisnika - HRK]]/7.5345</f>
        <v>0</v>
      </c>
      <c r="W1472" s="59">
        <v>0</v>
      </c>
      <c r="X1472" s="60">
        <f>Ugovori_OPULJP3[[#This Row],[Privatni doprinos korisnika - HRK]]/7.5345</f>
        <v>0</v>
      </c>
      <c r="Y1472" s="61">
        <v>791000</v>
      </c>
      <c r="Z1472" s="62">
        <f>Ugovori_OPULJP3[[#This Row],[UKUPNI PRIHVATLJIVI IZDACI
TOTAL ELIGIBLE EXPENDITURE
= Bespovratna sredstva ukupno + doprinos korisnika
= Ukupni prihvatljivi troškovi
= Ukupna ugovorena vrijednost projekta HRK]]/7.5345</f>
        <v>104983.7414559692</v>
      </c>
      <c r="AA1472" s="66" t="s">
        <v>37</v>
      </c>
      <c r="AB1472" s="66" t="s">
        <v>34</v>
      </c>
      <c r="AC1472" s="65" t="s">
        <v>5508</v>
      </c>
      <c r="AD1472" s="72" t="s">
        <v>746</v>
      </c>
    </row>
    <row r="1473" spans="1:30" ht="63.75" customHeight="1" x14ac:dyDescent="0.2">
      <c r="A1473" s="105" t="s">
        <v>5509</v>
      </c>
      <c r="B1473" s="64" t="s">
        <v>742</v>
      </c>
      <c r="C1473" s="65" t="s">
        <v>743</v>
      </c>
      <c r="D1473" s="96" t="s">
        <v>4944</v>
      </c>
      <c r="E1473" s="66" t="s">
        <v>75</v>
      </c>
      <c r="F1473" s="71" t="s">
        <v>5510</v>
      </c>
      <c r="G1473" s="71" t="s">
        <v>631</v>
      </c>
      <c r="H1473" s="68">
        <v>44818</v>
      </c>
      <c r="I1473" s="68">
        <v>45060</v>
      </c>
      <c r="J1473" s="57" t="str">
        <f>IF(Ugovori_OPULJP3[[#This Row],[DATUM ZAVRŠETKA OPERACIJE]]&gt;DATE(2024,12,31),"u provedbi","završen")</f>
        <v>završen</v>
      </c>
      <c r="K1473" s="55" t="s">
        <v>332</v>
      </c>
      <c r="L1473" s="55" t="s">
        <v>332</v>
      </c>
      <c r="M1473" s="58">
        <v>0.85</v>
      </c>
      <c r="N1473" s="58">
        <v>0.15</v>
      </c>
      <c r="O1473" s="59">
        <f>Ugovori_OPULJP3[[#This Row],[Bespovratna sredstva - Ukupno (EU+Nac) HRK
= Ukupna ugovorena vrijednost bespovratnih sredstava]]*Ugovori_OPULJP3[[#This Row],[EU STOPA SUFINANCIRANJA %
EU CO-FINANCING RATE %]]</f>
        <v>1259190</v>
      </c>
      <c r="P1473" s="60">
        <f>Ugovori_OPULJP3[[#This Row],[Bespovratna sredstva - EU dio - HRK]]/7.5345</f>
        <v>167123.23312761297</v>
      </c>
      <c r="Q1473" s="59">
        <f>Ugovori_OPULJP3[[#This Row],[Bespovratna sredstva - Ukupno (EU+Nac) HRK
= Ukupna ugovorena vrijednost bespovratnih sredstava]]*Ugovori_OPULJP3[[#This Row],[STOPA NACIONALNOG SUFINANCIRANJA %]]</f>
        <v>222210</v>
      </c>
      <c r="R1473" s="60">
        <f>Ugovori_OPULJP3[[#This Row],[Bespovratna sredstva - Nacionalni dio - HRK]]/7.5345</f>
        <v>29492.335257814055</v>
      </c>
      <c r="S1473" s="59">
        <v>1481400</v>
      </c>
      <c r="T1473" s="60">
        <f>Ugovori_OPULJP3[[#This Row],[Bespovratna sredstva - Ukupno (EU+Nac) HRK
= Ukupna ugovorena vrijednost bespovratnih sredstava]]/7.5345</f>
        <v>196615.56838542703</v>
      </c>
      <c r="U1473" s="59">
        <v>0</v>
      </c>
      <c r="V1473" s="60">
        <f>Ugovori_OPULJP3[[#This Row],[Javni doprinos korisnika - HRK]]/7.5345</f>
        <v>0</v>
      </c>
      <c r="W1473" s="59">
        <v>0</v>
      </c>
      <c r="X1473" s="60">
        <f>Ugovori_OPULJP3[[#This Row],[Privatni doprinos korisnika - HRK]]/7.5345</f>
        <v>0</v>
      </c>
      <c r="Y1473" s="61">
        <v>1481400</v>
      </c>
      <c r="Z1473" s="62">
        <f>Ugovori_OPULJP3[[#This Row],[UKUPNI PRIHVATLJIVI IZDACI
TOTAL ELIGIBLE EXPENDITURE
= Bespovratna sredstva ukupno + doprinos korisnika
= Ukupni prihvatljivi troškovi
= Ukupna ugovorena vrijednost projekta HRK]]/7.5345</f>
        <v>196615.56838542703</v>
      </c>
      <c r="AA1473" s="66" t="s">
        <v>37</v>
      </c>
      <c r="AB1473" s="66" t="s">
        <v>34</v>
      </c>
      <c r="AC1473" s="65" t="s">
        <v>5511</v>
      </c>
      <c r="AD1473" s="72" t="s">
        <v>746</v>
      </c>
    </row>
    <row r="1474" spans="1:30" ht="38.25" customHeight="1" x14ac:dyDescent="0.2">
      <c r="A1474" s="105" t="s">
        <v>5512</v>
      </c>
      <c r="B1474" s="64" t="s">
        <v>742</v>
      </c>
      <c r="C1474" s="65" t="s">
        <v>743</v>
      </c>
      <c r="D1474" s="96" t="s">
        <v>4944</v>
      </c>
      <c r="E1474" s="66" t="s">
        <v>75</v>
      </c>
      <c r="F1474" s="71" t="s">
        <v>5513</v>
      </c>
      <c r="G1474" s="71" t="s">
        <v>1065</v>
      </c>
      <c r="H1474" s="68">
        <v>44859</v>
      </c>
      <c r="I1474" s="68">
        <v>45102</v>
      </c>
      <c r="J1474" s="57" t="str">
        <f>IF(Ugovori_OPULJP3[[#This Row],[DATUM ZAVRŠETKA OPERACIJE]]&gt;DATE(2024,12,31),"u provedbi","završen")</f>
        <v>završen</v>
      </c>
      <c r="K1474" s="67" t="s">
        <v>5514</v>
      </c>
      <c r="L1474" s="67" t="s">
        <v>36</v>
      </c>
      <c r="M1474" s="58">
        <v>0.85</v>
      </c>
      <c r="N1474" s="58">
        <v>0.15</v>
      </c>
      <c r="O1474" s="59">
        <f>Ugovori_OPULJP3[[#This Row],[Bespovratna sredstva - Ukupno (EU+Nac) HRK
= Ukupna ugovorena vrijednost bespovratnih sredstava]]*Ugovori_OPULJP3[[#This Row],[EU STOPA SUFINANCIRANJA %
EU CO-FINANCING RATE %]]</f>
        <v>1254549</v>
      </c>
      <c r="P1474" s="60">
        <f>Ugovori_OPULJP3[[#This Row],[Bespovratna sredstva - EU dio - HRK]]/7.5345</f>
        <v>166507.26657376069</v>
      </c>
      <c r="Q1474" s="59">
        <f>Ugovori_OPULJP3[[#This Row],[Bespovratna sredstva - Ukupno (EU+Nac) HRK
= Ukupna ugovorena vrijednost bespovratnih sredstava]]*Ugovori_OPULJP3[[#This Row],[STOPA NACIONALNOG SUFINANCIRANJA %]]</f>
        <v>221391</v>
      </c>
      <c r="R1474" s="60">
        <f>Ugovori_OPULJP3[[#This Row],[Bespovratna sredstva - Nacionalni dio - HRK]]/7.5345</f>
        <v>29383.635277722475</v>
      </c>
      <c r="S1474" s="59">
        <v>1475940</v>
      </c>
      <c r="T1474" s="60">
        <f>Ugovori_OPULJP3[[#This Row],[Bespovratna sredstva - Ukupno (EU+Nac) HRK
= Ukupna ugovorena vrijednost bespovratnih sredstava]]/7.5345</f>
        <v>195890.90185148316</v>
      </c>
      <c r="U1474" s="59">
        <v>0</v>
      </c>
      <c r="V1474" s="60">
        <f>Ugovori_OPULJP3[[#This Row],[Javni doprinos korisnika - HRK]]/7.5345</f>
        <v>0</v>
      </c>
      <c r="W1474" s="59">
        <v>0</v>
      </c>
      <c r="X1474" s="60">
        <f>Ugovori_OPULJP3[[#This Row],[Privatni doprinos korisnika - HRK]]/7.5345</f>
        <v>0</v>
      </c>
      <c r="Y1474" s="61">
        <v>1475940</v>
      </c>
      <c r="Z1474" s="62">
        <f>Ugovori_OPULJP3[[#This Row],[UKUPNI PRIHVATLJIVI IZDACI
TOTAL ELIGIBLE EXPENDITURE
= Bespovratna sredstva ukupno + doprinos korisnika
= Ukupni prihvatljivi troškovi
= Ukupna ugovorena vrijednost projekta HRK]]/7.5345</f>
        <v>195890.90185148316</v>
      </c>
      <c r="AA1474" s="66" t="s">
        <v>37</v>
      </c>
      <c r="AB1474" s="66" t="s">
        <v>34</v>
      </c>
      <c r="AC1474" s="65" t="s">
        <v>5515</v>
      </c>
      <c r="AD1474" s="72" t="s">
        <v>746</v>
      </c>
    </row>
    <row r="1475" spans="1:30" ht="51" customHeight="1" x14ac:dyDescent="0.2">
      <c r="A1475" s="70" t="s">
        <v>5516</v>
      </c>
      <c r="B1475" s="64" t="s">
        <v>742</v>
      </c>
      <c r="C1475" s="65" t="s">
        <v>743</v>
      </c>
      <c r="D1475" s="96" t="s">
        <v>4944</v>
      </c>
      <c r="E1475" s="66" t="s">
        <v>75</v>
      </c>
      <c r="F1475" s="71" t="s">
        <v>5517</v>
      </c>
      <c r="G1475" s="71" t="s">
        <v>82</v>
      </c>
      <c r="H1475" s="68">
        <v>44902</v>
      </c>
      <c r="I1475" s="68">
        <v>45145</v>
      </c>
      <c r="J1475" s="57" t="str">
        <f>IF(Ugovori_OPULJP3[[#This Row],[DATUM ZAVRŠETKA OPERACIJE]]&gt;DATE(2024,12,31),"u provedbi","završen")</f>
        <v>završen</v>
      </c>
      <c r="K1475" s="67" t="s">
        <v>83</v>
      </c>
      <c r="L1475" s="67" t="s">
        <v>83</v>
      </c>
      <c r="M1475" s="58">
        <v>0.85</v>
      </c>
      <c r="N1475" s="58">
        <v>0.15</v>
      </c>
      <c r="O1475" s="59">
        <f>Ugovori_OPULJP3[[#This Row],[Bespovratna sredstva - Ukupno (EU+Nac) HRK
= Ukupna ugovorena vrijednost bespovratnih sredstava]]*Ugovori_OPULJP3[[#This Row],[EU STOPA SUFINANCIRANJA %
EU CO-FINANCING RATE %]]</f>
        <v>625175</v>
      </c>
      <c r="P1475" s="60">
        <f>Ugovori_OPULJP3[[#This Row],[Bespovratna sredstva - EU dio - HRK]]/7.5345</f>
        <v>82974.981750613835</v>
      </c>
      <c r="Q1475" s="59">
        <f>Ugovori_OPULJP3[[#This Row],[Bespovratna sredstva - Ukupno (EU+Nac) HRK
= Ukupna ugovorena vrijednost bespovratnih sredstava]]*Ugovori_OPULJP3[[#This Row],[STOPA NACIONALNOG SUFINANCIRANJA %]]</f>
        <v>110325</v>
      </c>
      <c r="R1475" s="60">
        <f>Ugovori_OPULJP3[[#This Row],[Bespovratna sredstva - Nacionalni dio - HRK]]/7.5345</f>
        <v>14642.643838343618</v>
      </c>
      <c r="S1475" s="59">
        <v>735500</v>
      </c>
      <c r="T1475" s="60">
        <f>Ugovori_OPULJP3[[#This Row],[Bespovratna sredstva - Ukupno (EU+Nac) HRK
= Ukupna ugovorena vrijednost bespovratnih sredstava]]/7.5345</f>
        <v>97617.625588957453</v>
      </c>
      <c r="U1475" s="59">
        <v>0</v>
      </c>
      <c r="V1475" s="60">
        <f>Ugovori_OPULJP3[[#This Row],[Javni doprinos korisnika - HRK]]/7.5345</f>
        <v>0</v>
      </c>
      <c r="W1475" s="59">
        <v>0</v>
      </c>
      <c r="X1475" s="60">
        <f>Ugovori_OPULJP3[[#This Row],[Privatni doprinos korisnika - HRK]]/7.5345</f>
        <v>0</v>
      </c>
      <c r="Y1475" s="61">
        <v>735500</v>
      </c>
      <c r="Z1475" s="62">
        <f>Ugovori_OPULJP3[[#This Row],[UKUPNI PRIHVATLJIVI IZDACI
TOTAL ELIGIBLE EXPENDITURE
= Bespovratna sredstva ukupno + doprinos korisnika
= Ukupni prihvatljivi troškovi
= Ukupna ugovorena vrijednost projekta HRK]]/7.5345</f>
        <v>97617.625588957453</v>
      </c>
      <c r="AA1475" s="66" t="s">
        <v>37</v>
      </c>
      <c r="AB1475" s="66" t="s">
        <v>34</v>
      </c>
      <c r="AC1475" s="65" t="s">
        <v>5518</v>
      </c>
      <c r="AD1475" s="72" t="s">
        <v>746</v>
      </c>
    </row>
    <row r="1476" spans="1:30" ht="51" customHeight="1" x14ac:dyDescent="0.2">
      <c r="A1476" s="70" t="s">
        <v>5519</v>
      </c>
      <c r="B1476" s="64" t="s">
        <v>742</v>
      </c>
      <c r="C1476" s="65" t="s">
        <v>743</v>
      </c>
      <c r="D1476" s="96" t="s">
        <v>4944</v>
      </c>
      <c r="E1476" s="66" t="s">
        <v>75</v>
      </c>
      <c r="F1476" s="71" t="s">
        <v>3557</v>
      </c>
      <c r="G1476" s="71" t="s">
        <v>1430</v>
      </c>
      <c r="H1476" s="68">
        <v>44917</v>
      </c>
      <c r="I1476" s="68">
        <v>45160</v>
      </c>
      <c r="J1476" s="57" t="str">
        <f>IF(Ugovori_OPULJP3[[#This Row],[DATUM ZAVRŠETKA OPERACIJE]]&gt;DATE(2024,12,31),"u provedbi","završen")</f>
        <v>završen</v>
      </c>
      <c r="K1476" s="67" t="s">
        <v>98</v>
      </c>
      <c r="L1476" s="55" t="s">
        <v>98</v>
      </c>
      <c r="M1476" s="58">
        <v>0.85</v>
      </c>
      <c r="N1476" s="58">
        <v>0.15</v>
      </c>
      <c r="O1476" s="59">
        <f>Ugovori_OPULJP3[[#This Row],[Bespovratna sredstva - Ukupno (EU+Nac) HRK
= Ukupna ugovorena vrijednost bespovratnih sredstava]]*Ugovori_OPULJP3[[#This Row],[EU STOPA SUFINANCIRANJA %
EU CO-FINANCING RATE %]]</f>
        <v>1050600</v>
      </c>
      <c r="P1476" s="60">
        <f>Ugovori_OPULJP3[[#This Row],[Bespovratna sredstva - EU dio - HRK]]/7.5345</f>
        <v>139438.58252040611</v>
      </c>
      <c r="Q1476" s="59">
        <f>Ugovori_OPULJP3[[#This Row],[Bespovratna sredstva - Ukupno (EU+Nac) HRK
= Ukupna ugovorena vrijednost bespovratnih sredstava]]*Ugovori_OPULJP3[[#This Row],[STOPA NACIONALNOG SUFINANCIRANJA %]]</f>
        <v>185400</v>
      </c>
      <c r="R1476" s="60">
        <f>Ugovori_OPULJP3[[#This Row],[Bespovratna sredstva - Nacionalni dio - HRK]]/7.5345</f>
        <v>24606.80868007167</v>
      </c>
      <c r="S1476" s="59">
        <v>1236000</v>
      </c>
      <c r="T1476" s="60">
        <f>Ugovori_OPULJP3[[#This Row],[Bespovratna sredstva - Ukupno (EU+Nac) HRK
= Ukupna ugovorena vrijednost bespovratnih sredstava]]/7.5345</f>
        <v>164045.39120047778</v>
      </c>
      <c r="U1476" s="59">
        <v>0</v>
      </c>
      <c r="V1476" s="60">
        <f>Ugovori_OPULJP3[[#This Row],[Javni doprinos korisnika - HRK]]/7.5345</f>
        <v>0</v>
      </c>
      <c r="W1476" s="59">
        <v>0</v>
      </c>
      <c r="X1476" s="60">
        <f>Ugovori_OPULJP3[[#This Row],[Privatni doprinos korisnika - HRK]]/7.5345</f>
        <v>0</v>
      </c>
      <c r="Y1476" s="61">
        <v>1236000</v>
      </c>
      <c r="Z1476" s="62">
        <f>Ugovori_OPULJP3[[#This Row],[UKUPNI PRIHVATLJIVI IZDACI
TOTAL ELIGIBLE EXPENDITURE
= Bespovratna sredstva ukupno + doprinos korisnika
= Ukupni prihvatljivi troškovi
= Ukupna ugovorena vrijednost projekta HRK]]/7.5345</f>
        <v>164045.39120047778</v>
      </c>
      <c r="AA1476" s="66" t="s">
        <v>37</v>
      </c>
      <c r="AB1476" s="66" t="s">
        <v>34</v>
      </c>
      <c r="AC1476" s="65" t="s">
        <v>5520</v>
      </c>
      <c r="AD1476" s="72" t="s">
        <v>746</v>
      </c>
    </row>
    <row r="1477" spans="1:30" ht="38.25" customHeight="1" x14ac:dyDescent="0.2">
      <c r="A1477" s="70" t="s">
        <v>5521</v>
      </c>
      <c r="B1477" s="64" t="s">
        <v>742</v>
      </c>
      <c r="C1477" s="65" t="s">
        <v>743</v>
      </c>
      <c r="D1477" s="96" t="s">
        <v>4944</v>
      </c>
      <c r="E1477" s="66" t="s">
        <v>75</v>
      </c>
      <c r="F1477" s="71" t="s">
        <v>5522</v>
      </c>
      <c r="G1477" s="71" t="s">
        <v>3655</v>
      </c>
      <c r="H1477" s="68">
        <v>44922</v>
      </c>
      <c r="I1477" s="68">
        <v>45165</v>
      </c>
      <c r="J1477" s="57" t="str">
        <f>IF(Ugovori_OPULJP3[[#This Row],[DATUM ZAVRŠETKA OPERACIJE]]&gt;DATE(2024,12,31),"u provedbi","završen")</f>
        <v>završen</v>
      </c>
      <c r="K1477" s="55" t="s">
        <v>332</v>
      </c>
      <c r="L1477" s="55" t="s">
        <v>332</v>
      </c>
      <c r="M1477" s="58">
        <v>0.85</v>
      </c>
      <c r="N1477" s="58">
        <v>0.15</v>
      </c>
      <c r="O1477" s="59">
        <f>Ugovori_OPULJP3[[#This Row],[Bespovratna sredstva - Ukupno (EU+Nac) HRK
= Ukupna ugovorena vrijednost bespovratnih sredstava]]*Ugovori_OPULJP3[[#This Row],[EU STOPA SUFINANCIRANJA %
EU CO-FINANCING RATE %]]</f>
        <v>919519.375</v>
      </c>
      <c r="P1477" s="60">
        <f>Ugovori_OPULJP3[[#This Row],[Bespovratna sredstva - EU dio - HRK]]/7.5345</f>
        <v>122041.19384166168</v>
      </c>
      <c r="Q1477" s="59">
        <f>Ugovori_OPULJP3[[#This Row],[Bespovratna sredstva - Ukupno (EU+Nac) HRK
= Ukupna ugovorena vrijednost bespovratnih sredstava]]*Ugovori_OPULJP3[[#This Row],[STOPA NACIONALNOG SUFINANCIRANJA %]]</f>
        <v>162268.125</v>
      </c>
      <c r="R1477" s="60">
        <f>Ugovori_OPULJP3[[#This Row],[Bespovratna sredstva - Nacionalni dio - HRK]]/7.5345</f>
        <v>21536.68126617559</v>
      </c>
      <c r="S1477" s="59">
        <v>1081787.5</v>
      </c>
      <c r="T1477" s="60">
        <f>Ugovori_OPULJP3[[#This Row],[Bespovratna sredstva - Ukupno (EU+Nac) HRK
= Ukupna ugovorena vrijednost bespovratnih sredstava]]/7.5345</f>
        <v>143577.87510783729</v>
      </c>
      <c r="U1477" s="59">
        <v>0</v>
      </c>
      <c r="V1477" s="60">
        <f>Ugovori_OPULJP3[[#This Row],[Javni doprinos korisnika - HRK]]/7.5345</f>
        <v>0</v>
      </c>
      <c r="W1477" s="59">
        <v>0</v>
      </c>
      <c r="X1477" s="60">
        <f>Ugovori_OPULJP3[[#This Row],[Privatni doprinos korisnika - HRK]]/7.5345</f>
        <v>0</v>
      </c>
      <c r="Y1477" s="61">
        <v>1081787.5</v>
      </c>
      <c r="Z1477" s="62">
        <f>Ugovori_OPULJP3[[#This Row],[UKUPNI PRIHVATLJIVI IZDACI
TOTAL ELIGIBLE EXPENDITURE
= Bespovratna sredstva ukupno + doprinos korisnika
= Ukupni prihvatljivi troškovi
= Ukupna ugovorena vrijednost projekta HRK]]/7.5345</f>
        <v>143577.87510783729</v>
      </c>
      <c r="AA1477" s="66" t="s">
        <v>37</v>
      </c>
      <c r="AB1477" s="66" t="s">
        <v>34</v>
      </c>
      <c r="AC1477" s="65" t="s">
        <v>5523</v>
      </c>
      <c r="AD1477" s="72" t="s">
        <v>746</v>
      </c>
    </row>
    <row r="1478" spans="1:30" ht="38.25" customHeight="1" x14ac:dyDescent="0.2">
      <c r="A1478" s="105" t="s">
        <v>5524</v>
      </c>
      <c r="B1478" s="64" t="s">
        <v>742</v>
      </c>
      <c r="C1478" s="65" t="s">
        <v>743</v>
      </c>
      <c r="D1478" s="96" t="s">
        <v>4944</v>
      </c>
      <c r="E1478" s="66" t="s">
        <v>75</v>
      </c>
      <c r="F1478" s="71" t="s">
        <v>5525</v>
      </c>
      <c r="G1478" s="71" t="s">
        <v>5526</v>
      </c>
      <c r="H1478" s="68">
        <v>44859</v>
      </c>
      <c r="I1478" s="68">
        <v>45102</v>
      </c>
      <c r="J1478" s="57" t="str">
        <f>IF(Ugovori_OPULJP3[[#This Row],[DATUM ZAVRŠETKA OPERACIJE]]&gt;DATE(2024,12,31),"u provedbi","završen")</f>
        <v>završen</v>
      </c>
      <c r="K1478" s="55" t="s">
        <v>424</v>
      </c>
      <c r="L1478" s="55" t="s">
        <v>424</v>
      </c>
      <c r="M1478" s="58">
        <v>0.85</v>
      </c>
      <c r="N1478" s="58">
        <v>0.15</v>
      </c>
      <c r="O1478" s="59">
        <f>Ugovori_OPULJP3[[#This Row],[Bespovratna sredstva - Ukupno (EU+Nac) HRK
= Ukupna ugovorena vrijednost bespovratnih sredstava]]*Ugovori_OPULJP3[[#This Row],[EU STOPA SUFINANCIRANJA %
EU CO-FINANCING RATE %]]</f>
        <v>378131</v>
      </c>
      <c r="P1478" s="60">
        <f>Ugovori_OPULJP3[[#This Row],[Bespovratna sredstva - EU dio - HRK]]/7.5345</f>
        <v>50186.60826863096</v>
      </c>
      <c r="Q1478" s="59">
        <f>Ugovori_OPULJP3[[#This Row],[Bespovratna sredstva - Ukupno (EU+Nac) HRK
= Ukupna ugovorena vrijednost bespovratnih sredstava]]*Ugovori_OPULJP3[[#This Row],[STOPA NACIONALNOG SUFINANCIRANJA %]]</f>
        <v>66729</v>
      </c>
      <c r="R1478" s="60">
        <f>Ugovori_OPULJP3[[#This Row],[Bespovratna sredstva - Nacionalni dio - HRK]]/7.5345</f>
        <v>8856.4602826995815</v>
      </c>
      <c r="S1478" s="59">
        <v>444860</v>
      </c>
      <c r="T1478" s="60">
        <f>Ugovori_OPULJP3[[#This Row],[Bespovratna sredstva - Ukupno (EU+Nac) HRK
= Ukupna ugovorena vrijednost bespovratnih sredstava]]/7.5345</f>
        <v>59043.068551330543</v>
      </c>
      <c r="U1478" s="59">
        <v>0</v>
      </c>
      <c r="V1478" s="60">
        <f>Ugovori_OPULJP3[[#This Row],[Javni doprinos korisnika - HRK]]/7.5345</f>
        <v>0</v>
      </c>
      <c r="W1478" s="59">
        <v>0</v>
      </c>
      <c r="X1478" s="60">
        <f>Ugovori_OPULJP3[[#This Row],[Privatni doprinos korisnika - HRK]]/7.5345</f>
        <v>0</v>
      </c>
      <c r="Y1478" s="61">
        <v>444860</v>
      </c>
      <c r="Z1478" s="62">
        <f>Ugovori_OPULJP3[[#This Row],[UKUPNI PRIHVATLJIVI IZDACI
TOTAL ELIGIBLE EXPENDITURE
= Bespovratna sredstva ukupno + doprinos korisnika
= Ukupni prihvatljivi troškovi
= Ukupna ugovorena vrijednost projekta HRK]]/7.5345</f>
        <v>59043.068551330543</v>
      </c>
      <c r="AA1478" s="66" t="s">
        <v>37</v>
      </c>
      <c r="AB1478" s="66" t="s">
        <v>34</v>
      </c>
      <c r="AC1478" s="65" t="s">
        <v>5527</v>
      </c>
      <c r="AD1478" s="72" t="s">
        <v>746</v>
      </c>
    </row>
    <row r="1479" spans="1:30" ht="51" customHeight="1" x14ac:dyDescent="0.2">
      <c r="A1479" s="105" t="s">
        <v>5528</v>
      </c>
      <c r="B1479" s="64" t="s">
        <v>742</v>
      </c>
      <c r="C1479" s="65" t="s">
        <v>743</v>
      </c>
      <c r="D1479" s="96" t="s">
        <v>4944</v>
      </c>
      <c r="E1479" s="66" t="s">
        <v>75</v>
      </c>
      <c r="F1479" s="71" t="s">
        <v>5529</v>
      </c>
      <c r="G1479" s="71" t="s">
        <v>3173</v>
      </c>
      <c r="H1479" s="68">
        <v>44858</v>
      </c>
      <c r="I1479" s="68">
        <v>45101</v>
      </c>
      <c r="J1479" s="57" t="str">
        <f>IF(Ugovori_OPULJP3[[#This Row],[DATUM ZAVRŠETKA OPERACIJE]]&gt;DATE(2024,12,31),"u provedbi","završen")</f>
        <v>završen</v>
      </c>
      <c r="K1479" s="67" t="s">
        <v>83</v>
      </c>
      <c r="L1479" s="67" t="s">
        <v>83</v>
      </c>
      <c r="M1479" s="58">
        <v>0.85</v>
      </c>
      <c r="N1479" s="58">
        <v>0.15</v>
      </c>
      <c r="O1479" s="59">
        <f>Ugovori_OPULJP3[[#This Row],[Bespovratna sredstva - Ukupno (EU+Nac) HRK
= Ukupna ugovorena vrijednost bespovratnih sredstava]]*Ugovori_OPULJP3[[#This Row],[EU STOPA SUFINANCIRANJA %
EU CO-FINANCING RATE %]]</f>
        <v>420580</v>
      </c>
      <c r="P1479" s="60">
        <f>Ugovori_OPULJP3[[#This Row],[Bespovratna sredstva - EU dio - HRK]]/7.5345</f>
        <v>55820.558763023422</v>
      </c>
      <c r="Q1479" s="59">
        <f>Ugovori_OPULJP3[[#This Row],[Bespovratna sredstva - Ukupno (EU+Nac) HRK
= Ukupna ugovorena vrijednost bespovratnih sredstava]]*Ugovori_OPULJP3[[#This Row],[STOPA NACIONALNOG SUFINANCIRANJA %]]</f>
        <v>74220</v>
      </c>
      <c r="R1479" s="60">
        <f>Ugovori_OPULJP3[[#This Row],[Bespovratna sredstva - Nacionalni dio - HRK]]/7.5345</f>
        <v>9850.6868405335445</v>
      </c>
      <c r="S1479" s="59">
        <v>494800</v>
      </c>
      <c r="T1479" s="60">
        <f>Ugovori_OPULJP3[[#This Row],[Bespovratna sredstva - Ukupno (EU+Nac) HRK
= Ukupna ugovorena vrijednost bespovratnih sredstava]]/7.5345</f>
        <v>65671.245603556963</v>
      </c>
      <c r="U1479" s="59">
        <v>0</v>
      </c>
      <c r="V1479" s="60">
        <f>Ugovori_OPULJP3[[#This Row],[Javni doprinos korisnika - HRK]]/7.5345</f>
        <v>0</v>
      </c>
      <c r="W1479" s="59">
        <v>0</v>
      </c>
      <c r="X1479" s="60">
        <f>Ugovori_OPULJP3[[#This Row],[Privatni doprinos korisnika - HRK]]/7.5345</f>
        <v>0</v>
      </c>
      <c r="Y1479" s="61">
        <v>494800</v>
      </c>
      <c r="Z1479" s="62">
        <f>Ugovori_OPULJP3[[#This Row],[UKUPNI PRIHVATLJIVI IZDACI
TOTAL ELIGIBLE EXPENDITURE
= Bespovratna sredstva ukupno + doprinos korisnika
= Ukupni prihvatljivi troškovi
= Ukupna ugovorena vrijednost projekta HRK]]/7.5345</f>
        <v>65671.245603556963</v>
      </c>
      <c r="AA1479" s="66" t="s">
        <v>37</v>
      </c>
      <c r="AB1479" s="66" t="s">
        <v>34</v>
      </c>
      <c r="AC1479" s="65" t="s">
        <v>5530</v>
      </c>
      <c r="AD1479" s="72" t="s">
        <v>746</v>
      </c>
    </row>
    <row r="1480" spans="1:30" ht="51" customHeight="1" x14ac:dyDescent="0.2">
      <c r="A1480" s="70" t="s">
        <v>5531</v>
      </c>
      <c r="B1480" s="64" t="s">
        <v>742</v>
      </c>
      <c r="C1480" s="65" t="s">
        <v>743</v>
      </c>
      <c r="D1480" s="96" t="s">
        <v>4944</v>
      </c>
      <c r="E1480" s="66" t="s">
        <v>75</v>
      </c>
      <c r="F1480" s="71" t="s">
        <v>5532</v>
      </c>
      <c r="G1480" s="71" t="s">
        <v>2248</v>
      </c>
      <c r="H1480" s="68">
        <v>44902</v>
      </c>
      <c r="I1480" s="68">
        <v>45145</v>
      </c>
      <c r="J1480" s="57" t="str">
        <f>IF(Ugovori_OPULJP3[[#This Row],[DATUM ZAVRŠETKA OPERACIJE]]&gt;DATE(2024,12,31),"u provedbi","završen")</f>
        <v>završen</v>
      </c>
      <c r="K1480" s="55" t="s">
        <v>598</v>
      </c>
      <c r="L1480" s="55" t="s">
        <v>598</v>
      </c>
      <c r="M1480" s="58">
        <v>0.85</v>
      </c>
      <c r="N1480" s="58">
        <v>0.15</v>
      </c>
      <c r="O1480" s="59">
        <f>Ugovori_OPULJP3[[#This Row],[Bespovratna sredstva - Ukupno (EU+Nac) HRK
= Ukupna ugovorena vrijednost bespovratnih sredstava]]*Ugovori_OPULJP3[[#This Row],[EU STOPA SUFINANCIRANJA %
EU CO-FINANCING RATE %]]</f>
        <v>374690.625</v>
      </c>
      <c r="P1480" s="60">
        <f>Ugovori_OPULJP3[[#This Row],[Bespovratna sredstva - EU dio - HRK]]/7.5345</f>
        <v>49729.992036631491</v>
      </c>
      <c r="Q1480" s="59">
        <f>Ugovori_OPULJP3[[#This Row],[Bespovratna sredstva - Ukupno (EU+Nac) HRK
= Ukupna ugovorena vrijednost bespovratnih sredstava]]*Ugovori_OPULJP3[[#This Row],[STOPA NACIONALNOG SUFINANCIRANJA %]]</f>
        <v>66121.875</v>
      </c>
      <c r="R1480" s="60">
        <f>Ugovori_OPULJP3[[#This Row],[Bespovratna sredstva - Nacionalni dio - HRK]]/7.5345</f>
        <v>8775.8809476408514</v>
      </c>
      <c r="S1480" s="59">
        <v>440812.5</v>
      </c>
      <c r="T1480" s="60">
        <f>Ugovori_OPULJP3[[#This Row],[Bespovratna sredstva - Ukupno (EU+Nac) HRK
= Ukupna ugovorena vrijednost bespovratnih sredstava]]/7.5345</f>
        <v>58505.872984272341</v>
      </c>
      <c r="U1480" s="59">
        <v>0</v>
      </c>
      <c r="V1480" s="60">
        <f>Ugovori_OPULJP3[[#This Row],[Javni doprinos korisnika - HRK]]/7.5345</f>
        <v>0</v>
      </c>
      <c r="W1480" s="59">
        <v>0</v>
      </c>
      <c r="X1480" s="60">
        <f>Ugovori_OPULJP3[[#This Row],[Privatni doprinos korisnika - HRK]]/7.5345</f>
        <v>0</v>
      </c>
      <c r="Y1480" s="61">
        <v>440812.5</v>
      </c>
      <c r="Z1480" s="62">
        <f>Ugovori_OPULJP3[[#This Row],[UKUPNI PRIHVATLJIVI IZDACI
TOTAL ELIGIBLE EXPENDITURE
= Bespovratna sredstva ukupno + doprinos korisnika
= Ukupni prihvatljivi troškovi
= Ukupna ugovorena vrijednost projekta HRK]]/7.5345</f>
        <v>58505.872984272341</v>
      </c>
      <c r="AA1480" s="66" t="s">
        <v>37</v>
      </c>
      <c r="AB1480" s="66" t="s">
        <v>34</v>
      </c>
      <c r="AC1480" s="65" t="s">
        <v>5533</v>
      </c>
      <c r="AD1480" s="72" t="s">
        <v>746</v>
      </c>
    </row>
    <row r="1481" spans="1:30" ht="38.25" customHeight="1" x14ac:dyDescent="0.2">
      <c r="A1481" s="70" t="s">
        <v>5534</v>
      </c>
      <c r="B1481" s="64" t="s">
        <v>742</v>
      </c>
      <c r="C1481" s="65" t="s">
        <v>743</v>
      </c>
      <c r="D1481" s="96" t="s">
        <v>4944</v>
      </c>
      <c r="E1481" s="66" t="s">
        <v>75</v>
      </c>
      <c r="F1481" s="71" t="s">
        <v>5535</v>
      </c>
      <c r="G1481" s="71" t="s">
        <v>5536</v>
      </c>
      <c r="H1481" s="68">
        <v>44902</v>
      </c>
      <c r="I1481" s="68">
        <v>45145</v>
      </c>
      <c r="J1481" s="57" t="str">
        <f>IF(Ugovori_OPULJP3[[#This Row],[DATUM ZAVRŠETKA OPERACIJE]]&gt;DATE(2024,12,31),"u provedbi","završen")</f>
        <v>završen</v>
      </c>
      <c r="K1481" s="55" t="s">
        <v>424</v>
      </c>
      <c r="L1481" s="55" t="s">
        <v>424</v>
      </c>
      <c r="M1481" s="58">
        <v>0.85</v>
      </c>
      <c r="N1481" s="58">
        <v>0.15</v>
      </c>
      <c r="O1481" s="59">
        <f>Ugovori_OPULJP3[[#This Row],[Bespovratna sredstva - Ukupno (EU+Nac) HRK
= Ukupna ugovorena vrijednost bespovratnih sredstava]]*Ugovori_OPULJP3[[#This Row],[EU STOPA SUFINANCIRANJA %
EU CO-FINANCING RATE %]]</f>
        <v>418861.9375</v>
      </c>
      <c r="P1481" s="60">
        <f>Ugovori_OPULJP3[[#This Row],[Bespovratna sredstva - EU dio - HRK]]/7.5345</f>
        <v>55592.532682991572</v>
      </c>
      <c r="Q1481" s="59">
        <f>Ugovori_OPULJP3[[#This Row],[Bespovratna sredstva - Ukupno (EU+Nac) HRK
= Ukupna ugovorena vrijednost bespovratnih sredstava]]*Ugovori_OPULJP3[[#This Row],[STOPA NACIONALNOG SUFINANCIRANJA %]]</f>
        <v>73916.8125</v>
      </c>
      <c r="R1481" s="60">
        <f>Ugovori_OPULJP3[[#This Row],[Bespovratna sredstva - Nacionalni dio - HRK]]/7.5345</f>
        <v>9810.4469440573357</v>
      </c>
      <c r="S1481" s="59">
        <v>492778.75</v>
      </c>
      <c r="T1481" s="60">
        <f>Ugovori_OPULJP3[[#This Row],[Bespovratna sredstva - Ukupno (EU+Nac) HRK
= Ukupna ugovorena vrijednost bespovratnih sredstava]]/7.5345</f>
        <v>65402.979627048902</v>
      </c>
      <c r="U1481" s="59">
        <v>0</v>
      </c>
      <c r="V1481" s="60">
        <f>Ugovori_OPULJP3[[#This Row],[Javni doprinos korisnika - HRK]]/7.5345</f>
        <v>0</v>
      </c>
      <c r="W1481" s="59">
        <v>0</v>
      </c>
      <c r="X1481" s="60">
        <f>Ugovori_OPULJP3[[#This Row],[Privatni doprinos korisnika - HRK]]/7.5345</f>
        <v>0</v>
      </c>
      <c r="Y1481" s="61">
        <v>492778.75</v>
      </c>
      <c r="Z1481" s="62">
        <f>Ugovori_OPULJP3[[#This Row],[UKUPNI PRIHVATLJIVI IZDACI
TOTAL ELIGIBLE EXPENDITURE
= Bespovratna sredstva ukupno + doprinos korisnika
= Ukupni prihvatljivi troškovi
= Ukupna ugovorena vrijednost projekta HRK]]/7.5345</f>
        <v>65402.979627048902</v>
      </c>
      <c r="AA1481" s="66" t="s">
        <v>37</v>
      </c>
      <c r="AB1481" s="66" t="s">
        <v>34</v>
      </c>
      <c r="AC1481" s="65" t="s">
        <v>5537</v>
      </c>
      <c r="AD1481" s="72" t="s">
        <v>746</v>
      </c>
    </row>
    <row r="1482" spans="1:30" ht="51" customHeight="1" x14ac:dyDescent="0.2">
      <c r="A1482" s="70" t="s">
        <v>5538</v>
      </c>
      <c r="B1482" s="64" t="s">
        <v>742</v>
      </c>
      <c r="C1482" s="65" t="s">
        <v>743</v>
      </c>
      <c r="D1482" s="96" t="s">
        <v>4944</v>
      </c>
      <c r="E1482" s="66" t="s">
        <v>75</v>
      </c>
      <c r="F1482" s="71" t="s">
        <v>5539</v>
      </c>
      <c r="G1482" s="71" t="s">
        <v>5540</v>
      </c>
      <c r="H1482" s="68">
        <v>44902</v>
      </c>
      <c r="I1482" s="68">
        <v>45145</v>
      </c>
      <c r="J1482" s="57" t="str">
        <f>IF(Ugovori_OPULJP3[[#This Row],[DATUM ZAVRŠETKA OPERACIJE]]&gt;DATE(2024,12,31),"u provedbi","završen")</f>
        <v>završen</v>
      </c>
      <c r="K1482" s="55" t="s">
        <v>424</v>
      </c>
      <c r="L1482" s="55" t="s">
        <v>424</v>
      </c>
      <c r="M1482" s="58">
        <v>0.85</v>
      </c>
      <c r="N1482" s="58">
        <v>0.15</v>
      </c>
      <c r="O1482" s="59">
        <f>Ugovori_OPULJP3[[#This Row],[Bespovratna sredstva - Ukupno (EU+Nac) HRK
= Ukupna ugovorena vrijednost bespovratnih sredstava]]*Ugovori_OPULJP3[[#This Row],[EU STOPA SUFINANCIRANJA %
EU CO-FINANCING RATE %]]</f>
        <v>420240</v>
      </c>
      <c r="P1482" s="60">
        <f>Ugovori_OPULJP3[[#This Row],[Bespovratna sredstva - EU dio - HRK]]/7.5345</f>
        <v>55775.43300816245</v>
      </c>
      <c r="Q1482" s="59">
        <f>Ugovori_OPULJP3[[#This Row],[Bespovratna sredstva - Ukupno (EU+Nac) HRK
= Ukupna ugovorena vrijednost bespovratnih sredstava]]*Ugovori_OPULJP3[[#This Row],[STOPA NACIONALNOG SUFINANCIRANJA %]]</f>
        <v>74160</v>
      </c>
      <c r="R1482" s="60">
        <f>Ugovori_OPULJP3[[#This Row],[Bespovratna sredstva - Nacionalni dio - HRK]]/7.5345</f>
        <v>9842.7234720286669</v>
      </c>
      <c r="S1482" s="59">
        <v>494400</v>
      </c>
      <c r="T1482" s="60">
        <f>Ugovori_OPULJP3[[#This Row],[Bespovratna sredstva - Ukupno (EU+Nac) HRK
= Ukupna ugovorena vrijednost bespovratnih sredstava]]/7.5345</f>
        <v>65618.156480191115</v>
      </c>
      <c r="U1482" s="59">
        <v>0</v>
      </c>
      <c r="V1482" s="60">
        <f>Ugovori_OPULJP3[[#This Row],[Javni doprinos korisnika - HRK]]/7.5345</f>
        <v>0</v>
      </c>
      <c r="W1482" s="59">
        <v>0</v>
      </c>
      <c r="X1482" s="60">
        <f>Ugovori_OPULJP3[[#This Row],[Privatni doprinos korisnika - HRK]]/7.5345</f>
        <v>0</v>
      </c>
      <c r="Y1482" s="61">
        <v>494400</v>
      </c>
      <c r="Z1482" s="62">
        <f>Ugovori_OPULJP3[[#This Row],[UKUPNI PRIHVATLJIVI IZDACI
TOTAL ELIGIBLE EXPENDITURE
= Bespovratna sredstva ukupno + doprinos korisnika
= Ukupni prihvatljivi troškovi
= Ukupna ugovorena vrijednost projekta HRK]]/7.5345</f>
        <v>65618.156480191115</v>
      </c>
      <c r="AA1482" s="66" t="s">
        <v>37</v>
      </c>
      <c r="AB1482" s="66" t="s">
        <v>34</v>
      </c>
      <c r="AC1482" s="65" t="s">
        <v>5541</v>
      </c>
      <c r="AD1482" s="72" t="s">
        <v>746</v>
      </c>
    </row>
    <row r="1483" spans="1:30" ht="38.25" customHeight="1" x14ac:dyDescent="0.2">
      <c r="A1483" s="75" t="s">
        <v>5542</v>
      </c>
      <c r="B1483" s="64" t="s">
        <v>742</v>
      </c>
      <c r="C1483" s="65" t="s">
        <v>743</v>
      </c>
      <c r="D1483" s="96" t="s">
        <v>4944</v>
      </c>
      <c r="E1483" s="66" t="s">
        <v>75</v>
      </c>
      <c r="F1483" s="71" t="s">
        <v>5543</v>
      </c>
      <c r="G1483" s="71" t="s">
        <v>2347</v>
      </c>
      <c r="H1483" s="68">
        <v>44902</v>
      </c>
      <c r="I1483" s="68">
        <v>45145</v>
      </c>
      <c r="J1483" s="57" t="str">
        <f>IF(Ugovori_OPULJP3[[#This Row],[DATUM ZAVRŠETKA OPERACIJE]]&gt;DATE(2024,12,31),"u provedbi","završen")</f>
        <v>završen</v>
      </c>
      <c r="K1483" s="67" t="s">
        <v>424</v>
      </c>
      <c r="L1483" s="55" t="s">
        <v>424</v>
      </c>
      <c r="M1483" s="58">
        <v>0.85</v>
      </c>
      <c r="N1483" s="58">
        <v>0.15</v>
      </c>
      <c r="O1483" s="59">
        <f>Ugovori_OPULJP3[[#This Row],[Bespovratna sredstva - Ukupno (EU+Nac) HRK
= Ukupna ugovorena vrijednost bespovratnih sredstava]]*Ugovori_OPULJP3[[#This Row],[EU STOPA SUFINANCIRANJA %
EU CO-FINANCING RATE %]]</f>
        <v>419602.5</v>
      </c>
      <c r="P1483" s="60">
        <f>Ugovori_OPULJP3[[#This Row],[Bespovratna sredstva - EU dio - HRK]]/7.5345</f>
        <v>55690.822217798122</v>
      </c>
      <c r="Q1483" s="59">
        <f>Ugovori_OPULJP3[[#This Row],[Bespovratna sredstva - Ukupno (EU+Nac) HRK
= Ukupna ugovorena vrijednost bespovratnih sredstava]]*Ugovori_OPULJP3[[#This Row],[STOPA NACIONALNOG SUFINANCIRANJA %]]</f>
        <v>74047.5</v>
      </c>
      <c r="R1483" s="60">
        <f>Ugovori_OPULJP3[[#This Row],[Bespovratna sredstva - Nacionalni dio - HRK]]/7.5345</f>
        <v>9827.7921560820214</v>
      </c>
      <c r="S1483" s="59">
        <v>493650</v>
      </c>
      <c r="T1483" s="60">
        <f>Ugovori_OPULJP3[[#This Row],[Bespovratna sredstva - Ukupno (EU+Nac) HRK
= Ukupna ugovorena vrijednost bespovratnih sredstava]]/7.5345</f>
        <v>65518.614373880147</v>
      </c>
      <c r="U1483" s="59">
        <v>0</v>
      </c>
      <c r="V1483" s="60">
        <f>Ugovori_OPULJP3[[#This Row],[Javni doprinos korisnika - HRK]]/7.5345</f>
        <v>0</v>
      </c>
      <c r="W1483" s="59">
        <v>0</v>
      </c>
      <c r="X1483" s="60">
        <f>Ugovori_OPULJP3[[#This Row],[Privatni doprinos korisnika - HRK]]/7.5345</f>
        <v>0</v>
      </c>
      <c r="Y1483" s="61">
        <v>493650</v>
      </c>
      <c r="Z1483" s="62">
        <f>Ugovori_OPULJP3[[#This Row],[UKUPNI PRIHVATLJIVI IZDACI
TOTAL ELIGIBLE EXPENDITURE
= Bespovratna sredstva ukupno + doprinos korisnika
= Ukupni prihvatljivi troškovi
= Ukupna ugovorena vrijednost projekta HRK]]/7.5345</f>
        <v>65518.614373880147</v>
      </c>
      <c r="AA1483" s="66" t="s">
        <v>37</v>
      </c>
      <c r="AB1483" s="66" t="s">
        <v>34</v>
      </c>
      <c r="AC1483" s="65" t="s">
        <v>5544</v>
      </c>
      <c r="AD1483" s="72" t="s">
        <v>746</v>
      </c>
    </row>
    <row r="1484" spans="1:30" ht="51" customHeight="1" x14ac:dyDescent="0.2">
      <c r="A1484" s="105" t="s">
        <v>5545</v>
      </c>
      <c r="B1484" s="64" t="s">
        <v>742</v>
      </c>
      <c r="C1484" s="65" t="s">
        <v>743</v>
      </c>
      <c r="D1484" s="96" t="s">
        <v>4944</v>
      </c>
      <c r="E1484" s="66" t="s">
        <v>75</v>
      </c>
      <c r="F1484" s="71" t="s">
        <v>5546</v>
      </c>
      <c r="G1484" s="71" t="s">
        <v>1317</v>
      </c>
      <c r="H1484" s="68">
        <v>44858</v>
      </c>
      <c r="I1484" s="68">
        <v>45101</v>
      </c>
      <c r="J1484" s="57" t="str">
        <f>IF(Ugovori_OPULJP3[[#This Row],[DATUM ZAVRŠETKA OPERACIJE]]&gt;DATE(2024,12,31),"u provedbi","završen")</f>
        <v>završen</v>
      </c>
      <c r="K1484" s="76" t="s">
        <v>83</v>
      </c>
      <c r="L1484" s="76" t="s">
        <v>83</v>
      </c>
      <c r="M1484" s="58">
        <v>0.85</v>
      </c>
      <c r="N1484" s="58">
        <v>0.15</v>
      </c>
      <c r="O1484" s="59">
        <f>Ugovori_OPULJP3[[#This Row],[Bespovratna sredstva - Ukupno (EU+Nac) HRK
= Ukupna ugovorena vrijednost bespovratnih sredstava]]*Ugovori_OPULJP3[[#This Row],[EU STOPA SUFINANCIRANJA %
EU CO-FINANCING RATE %]]</f>
        <v>375912.5</v>
      </c>
      <c r="P1484" s="60">
        <f>Ugovori_OPULJP3[[#This Row],[Bespovratna sredstva - EU dio - HRK]]/7.5345</f>
        <v>49892.162718163112</v>
      </c>
      <c r="Q1484" s="59">
        <f>Ugovori_OPULJP3[[#This Row],[Bespovratna sredstva - Ukupno (EU+Nac) HRK
= Ukupna ugovorena vrijednost bespovratnih sredstava]]*Ugovori_OPULJP3[[#This Row],[STOPA NACIONALNOG SUFINANCIRANJA %]]</f>
        <v>66337.5</v>
      </c>
      <c r="R1484" s="60">
        <f>Ugovori_OPULJP3[[#This Row],[Bespovratna sredstva - Nacionalni dio - HRK]]/7.5345</f>
        <v>8804.4993032052553</v>
      </c>
      <c r="S1484" s="59">
        <v>442250</v>
      </c>
      <c r="T1484" s="60">
        <f>Ugovori_OPULJP3[[#This Row],[Bespovratna sredstva - Ukupno (EU+Nac) HRK
= Ukupna ugovorena vrijednost bespovratnih sredstava]]/7.5345</f>
        <v>58696.662021368371</v>
      </c>
      <c r="U1484" s="59">
        <v>0</v>
      </c>
      <c r="V1484" s="60">
        <f>Ugovori_OPULJP3[[#This Row],[Javni doprinos korisnika - HRK]]/7.5345</f>
        <v>0</v>
      </c>
      <c r="W1484" s="59">
        <v>0</v>
      </c>
      <c r="X1484" s="60">
        <f>Ugovori_OPULJP3[[#This Row],[Privatni doprinos korisnika - HRK]]/7.5345</f>
        <v>0</v>
      </c>
      <c r="Y1484" s="61">
        <v>442250</v>
      </c>
      <c r="Z1484" s="62">
        <f>Ugovori_OPULJP3[[#This Row],[UKUPNI PRIHVATLJIVI IZDACI
TOTAL ELIGIBLE EXPENDITURE
= Bespovratna sredstva ukupno + doprinos korisnika
= Ukupni prihvatljivi troškovi
= Ukupna ugovorena vrijednost projekta HRK]]/7.5345</f>
        <v>58696.662021368371</v>
      </c>
      <c r="AA1484" s="66" t="s">
        <v>37</v>
      </c>
      <c r="AB1484" s="66" t="s">
        <v>34</v>
      </c>
      <c r="AC1484" s="65" t="s">
        <v>5547</v>
      </c>
      <c r="AD1484" s="72" t="s">
        <v>746</v>
      </c>
    </row>
    <row r="1485" spans="1:30" ht="51" customHeight="1" x14ac:dyDescent="0.2">
      <c r="A1485" s="105" t="s">
        <v>5548</v>
      </c>
      <c r="B1485" s="64" t="s">
        <v>742</v>
      </c>
      <c r="C1485" s="65" t="s">
        <v>743</v>
      </c>
      <c r="D1485" s="96" t="s">
        <v>4944</v>
      </c>
      <c r="E1485" s="66" t="s">
        <v>75</v>
      </c>
      <c r="F1485" s="71" t="s">
        <v>5549</v>
      </c>
      <c r="G1485" s="71" t="s">
        <v>2322</v>
      </c>
      <c r="H1485" s="68">
        <v>44770</v>
      </c>
      <c r="I1485" s="68">
        <v>45013</v>
      </c>
      <c r="J1485" s="57" t="str">
        <f>IF(Ugovori_OPULJP3[[#This Row],[DATUM ZAVRŠETKA OPERACIJE]]&gt;DATE(2024,12,31),"u provedbi","završen")</f>
        <v>završen</v>
      </c>
      <c r="K1485" s="55" t="s">
        <v>424</v>
      </c>
      <c r="L1485" s="55" t="s">
        <v>424</v>
      </c>
      <c r="M1485" s="58">
        <v>0.85</v>
      </c>
      <c r="N1485" s="58">
        <v>0.15</v>
      </c>
      <c r="O1485" s="59">
        <f>Ugovori_OPULJP3[[#This Row],[Bespovratna sredstva - Ukupno (EU+Nac) HRK
= Ukupna ugovorena vrijednost bespovratnih sredstava]]*Ugovori_OPULJP3[[#This Row],[EU STOPA SUFINANCIRANJA %
EU CO-FINANCING RATE %]]</f>
        <v>418918.25</v>
      </c>
      <c r="P1485" s="60">
        <f>Ugovori_OPULJP3[[#This Row],[Bespovratna sredstva - EU dio - HRK]]/7.5345</f>
        <v>55600.006636140417</v>
      </c>
      <c r="Q1485" s="59">
        <f>Ugovori_OPULJP3[[#This Row],[Bespovratna sredstva - Ukupno (EU+Nac) HRK
= Ukupna ugovorena vrijednost bespovratnih sredstava]]*Ugovori_OPULJP3[[#This Row],[STOPA NACIONALNOG SUFINANCIRANJA %]]</f>
        <v>73926.75</v>
      </c>
      <c r="R1485" s="60">
        <f>Ugovori_OPULJP3[[#This Row],[Bespovratna sredstva - Nacionalni dio - HRK]]/7.5345</f>
        <v>9811.7658769659556</v>
      </c>
      <c r="S1485" s="59">
        <v>492845</v>
      </c>
      <c r="T1485" s="60">
        <f>Ugovori_OPULJP3[[#This Row],[Bespovratna sredstva - Ukupno (EU+Nac) HRK
= Ukupna ugovorena vrijednost bespovratnih sredstava]]/7.5345</f>
        <v>65411.772513106371</v>
      </c>
      <c r="U1485" s="59">
        <v>0</v>
      </c>
      <c r="V1485" s="60">
        <f>Ugovori_OPULJP3[[#This Row],[Javni doprinos korisnika - HRK]]/7.5345</f>
        <v>0</v>
      </c>
      <c r="W1485" s="59">
        <v>0</v>
      </c>
      <c r="X1485" s="60">
        <f>Ugovori_OPULJP3[[#This Row],[Privatni doprinos korisnika - HRK]]/7.5345</f>
        <v>0</v>
      </c>
      <c r="Y1485" s="61">
        <v>492845</v>
      </c>
      <c r="Z1485" s="62">
        <f>Ugovori_OPULJP3[[#This Row],[UKUPNI PRIHVATLJIVI IZDACI
TOTAL ELIGIBLE EXPENDITURE
= Bespovratna sredstva ukupno + doprinos korisnika
= Ukupni prihvatljivi troškovi
= Ukupna ugovorena vrijednost projekta HRK]]/7.5345</f>
        <v>65411.772513106371</v>
      </c>
      <c r="AA1485" s="66" t="s">
        <v>37</v>
      </c>
      <c r="AB1485" s="66" t="s">
        <v>34</v>
      </c>
      <c r="AC1485" s="65" t="s">
        <v>5550</v>
      </c>
      <c r="AD1485" s="72" t="s">
        <v>746</v>
      </c>
    </row>
    <row r="1486" spans="1:30" ht="38.25" customHeight="1" x14ac:dyDescent="0.2">
      <c r="A1486" s="70" t="s">
        <v>5551</v>
      </c>
      <c r="B1486" s="64" t="s">
        <v>742</v>
      </c>
      <c r="C1486" s="65" t="s">
        <v>743</v>
      </c>
      <c r="D1486" s="96" t="s">
        <v>4944</v>
      </c>
      <c r="E1486" s="66" t="s">
        <v>75</v>
      </c>
      <c r="F1486" s="71" t="s">
        <v>5552</v>
      </c>
      <c r="G1486" s="71" t="s">
        <v>3753</v>
      </c>
      <c r="H1486" s="68">
        <v>44902</v>
      </c>
      <c r="I1486" s="68">
        <v>45145</v>
      </c>
      <c r="J1486" s="57" t="str">
        <f>IF(Ugovori_OPULJP3[[#This Row],[DATUM ZAVRŠETKA OPERACIJE]]&gt;DATE(2024,12,31),"u provedbi","završen")</f>
        <v>završen</v>
      </c>
      <c r="K1486" s="76" t="s">
        <v>424</v>
      </c>
      <c r="L1486" s="76" t="s">
        <v>424</v>
      </c>
      <c r="M1486" s="58">
        <v>0.85</v>
      </c>
      <c r="N1486" s="58">
        <v>0.15</v>
      </c>
      <c r="O1486" s="59">
        <f>Ugovori_OPULJP3[[#This Row],[Bespovratna sredstva - Ukupno (EU+Nac) HRK
= Ukupna ugovorena vrijednost bespovratnih sredstava]]*Ugovori_OPULJP3[[#This Row],[EU STOPA SUFINANCIRANJA %
EU CO-FINANCING RATE %]]</f>
        <v>545860.4375</v>
      </c>
      <c r="P1486" s="60">
        <f>Ugovori_OPULJP3[[#This Row],[Bespovratna sredstva - EU dio - HRK]]/7.5345</f>
        <v>72448.130267436456</v>
      </c>
      <c r="Q1486" s="59">
        <f>Ugovori_OPULJP3[[#This Row],[Bespovratna sredstva - Ukupno (EU+Nac) HRK
= Ukupna ugovorena vrijednost bespovratnih sredstava]]*Ugovori_OPULJP3[[#This Row],[STOPA NACIONALNOG SUFINANCIRANJA %]]</f>
        <v>96328.3125</v>
      </c>
      <c r="R1486" s="60">
        <f>Ugovori_OPULJP3[[#This Row],[Bespovratna sredstva - Nacionalni dio - HRK]]/7.5345</f>
        <v>12784.964164841727</v>
      </c>
      <c r="S1486" s="59">
        <v>642188.75</v>
      </c>
      <c r="T1486" s="60">
        <f>Ugovori_OPULJP3[[#This Row],[Bespovratna sredstva - Ukupno (EU+Nac) HRK
= Ukupna ugovorena vrijednost bespovratnih sredstava]]/7.5345</f>
        <v>85233.094432278187</v>
      </c>
      <c r="U1486" s="59">
        <v>0</v>
      </c>
      <c r="V1486" s="60">
        <f>Ugovori_OPULJP3[[#This Row],[Javni doprinos korisnika - HRK]]/7.5345</f>
        <v>0</v>
      </c>
      <c r="W1486" s="59">
        <v>0</v>
      </c>
      <c r="X1486" s="60">
        <f>Ugovori_OPULJP3[[#This Row],[Privatni doprinos korisnika - HRK]]/7.5345</f>
        <v>0</v>
      </c>
      <c r="Y1486" s="61">
        <v>642188.75</v>
      </c>
      <c r="Z1486" s="62">
        <f>Ugovori_OPULJP3[[#This Row],[UKUPNI PRIHVATLJIVI IZDACI
TOTAL ELIGIBLE EXPENDITURE
= Bespovratna sredstva ukupno + doprinos korisnika
= Ukupni prihvatljivi troškovi
= Ukupna ugovorena vrijednost projekta HRK]]/7.5345</f>
        <v>85233.094432278187</v>
      </c>
      <c r="AA1486" s="66" t="s">
        <v>37</v>
      </c>
      <c r="AB1486" s="66" t="s">
        <v>34</v>
      </c>
      <c r="AC1486" s="65" t="s">
        <v>5553</v>
      </c>
      <c r="AD1486" s="72" t="s">
        <v>746</v>
      </c>
    </row>
    <row r="1487" spans="1:30" ht="38.25" customHeight="1" x14ac:dyDescent="0.2">
      <c r="A1487" s="105" t="s">
        <v>5554</v>
      </c>
      <c r="B1487" s="64" t="s">
        <v>742</v>
      </c>
      <c r="C1487" s="65" t="s">
        <v>743</v>
      </c>
      <c r="D1487" s="96" t="s">
        <v>4944</v>
      </c>
      <c r="E1487" s="66" t="s">
        <v>75</v>
      </c>
      <c r="F1487" s="71" t="s">
        <v>5555</v>
      </c>
      <c r="G1487" s="71" t="s">
        <v>3427</v>
      </c>
      <c r="H1487" s="68">
        <v>44859</v>
      </c>
      <c r="I1487" s="68">
        <v>45102</v>
      </c>
      <c r="J1487" s="57" t="str">
        <f>IF(Ugovori_OPULJP3[[#This Row],[DATUM ZAVRŠETKA OPERACIJE]]&gt;DATE(2024,12,31),"u provedbi","završen")</f>
        <v>završen</v>
      </c>
      <c r="K1487" s="67" t="s">
        <v>424</v>
      </c>
      <c r="L1487" s="67" t="s">
        <v>424</v>
      </c>
      <c r="M1487" s="58">
        <v>0.85</v>
      </c>
      <c r="N1487" s="58">
        <v>0.15</v>
      </c>
      <c r="O1487" s="59">
        <f>Ugovori_OPULJP3[[#This Row],[Bespovratna sredstva - Ukupno (EU+Nac) HRK
= Ukupna ugovorena vrijednost bespovratnih sredstava]]*Ugovori_OPULJP3[[#This Row],[EU STOPA SUFINANCIRANJA %
EU CO-FINANCING RATE %]]</f>
        <v>377819.6875</v>
      </c>
      <c r="P1487" s="60">
        <f>Ugovori_OPULJP3[[#This Row],[Bespovratna sredstva - EU dio - HRK]]/7.5345</f>
        <v>50145.289999336383</v>
      </c>
      <c r="Q1487" s="59">
        <f>Ugovori_OPULJP3[[#This Row],[Bespovratna sredstva - Ukupno (EU+Nac) HRK
= Ukupna ugovorena vrijednost bespovratnih sredstava]]*Ugovori_OPULJP3[[#This Row],[STOPA NACIONALNOG SUFINANCIRANJA %]]</f>
        <v>66674.0625</v>
      </c>
      <c r="R1487" s="60">
        <f>Ugovori_OPULJP3[[#This Row],[Bespovratna sredstva - Nacionalni dio - HRK]]/7.5345</f>
        <v>8849.168823412303</v>
      </c>
      <c r="S1487" s="59">
        <v>444493.75</v>
      </c>
      <c r="T1487" s="60">
        <f>Ugovori_OPULJP3[[#This Row],[Bespovratna sredstva - Ukupno (EU+Nac) HRK
= Ukupna ugovorena vrijednost bespovratnih sredstava]]/7.5345</f>
        <v>58994.458822748689</v>
      </c>
      <c r="U1487" s="59">
        <v>0</v>
      </c>
      <c r="V1487" s="60">
        <f>Ugovori_OPULJP3[[#This Row],[Javni doprinos korisnika - HRK]]/7.5345</f>
        <v>0</v>
      </c>
      <c r="W1487" s="59">
        <v>0</v>
      </c>
      <c r="X1487" s="60">
        <f>Ugovori_OPULJP3[[#This Row],[Privatni doprinos korisnika - HRK]]/7.5345</f>
        <v>0</v>
      </c>
      <c r="Y1487" s="61">
        <v>444493.75</v>
      </c>
      <c r="Z1487" s="62">
        <f>Ugovori_OPULJP3[[#This Row],[UKUPNI PRIHVATLJIVI IZDACI
TOTAL ELIGIBLE EXPENDITURE
= Bespovratna sredstva ukupno + doprinos korisnika
= Ukupni prihvatljivi troškovi
= Ukupna ugovorena vrijednost projekta HRK]]/7.5345</f>
        <v>58994.458822748689</v>
      </c>
      <c r="AA1487" s="66" t="s">
        <v>37</v>
      </c>
      <c r="AB1487" s="66" t="s">
        <v>34</v>
      </c>
      <c r="AC1487" s="65" t="s">
        <v>5556</v>
      </c>
      <c r="AD1487" s="72" t="s">
        <v>746</v>
      </c>
    </row>
    <row r="1488" spans="1:30" ht="51" customHeight="1" x14ac:dyDescent="0.2">
      <c r="A1488" s="70" t="s">
        <v>5557</v>
      </c>
      <c r="B1488" s="64" t="s">
        <v>742</v>
      </c>
      <c r="C1488" s="65" t="s">
        <v>743</v>
      </c>
      <c r="D1488" s="96" t="s">
        <v>4944</v>
      </c>
      <c r="E1488" s="66" t="s">
        <v>75</v>
      </c>
      <c r="F1488" s="71" t="s">
        <v>5558</v>
      </c>
      <c r="G1488" s="71" t="s">
        <v>3585</v>
      </c>
      <c r="H1488" s="68">
        <v>44902</v>
      </c>
      <c r="I1488" s="68">
        <v>45145</v>
      </c>
      <c r="J1488" s="57" t="str">
        <f>IF(Ugovori_OPULJP3[[#This Row],[DATUM ZAVRŠETKA OPERACIJE]]&gt;DATE(2024,12,31),"u provedbi","završen")</f>
        <v>završen</v>
      </c>
      <c r="K1488" s="55" t="s">
        <v>424</v>
      </c>
      <c r="L1488" s="55" t="s">
        <v>424</v>
      </c>
      <c r="M1488" s="58">
        <v>0.85</v>
      </c>
      <c r="N1488" s="58">
        <v>0.15</v>
      </c>
      <c r="O1488" s="59">
        <f>Ugovori_OPULJP3[[#This Row],[Bespovratna sredstva - Ukupno (EU+Nac) HRK
= Ukupna ugovorena vrijednost bespovratnih sredstava]]*Ugovori_OPULJP3[[#This Row],[EU STOPA SUFINANCIRANJA %
EU CO-FINANCING RATE %]]</f>
        <v>378215.91500000004</v>
      </c>
      <c r="P1488" s="60">
        <f>Ugovori_OPULJP3[[#This Row],[Bespovratna sredstva - EU dio - HRK]]/7.5345</f>
        <v>50197.878425907496</v>
      </c>
      <c r="Q1488" s="59">
        <f>Ugovori_OPULJP3[[#This Row],[Bespovratna sredstva - Ukupno (EU+Nac) HRK
= Ukupna ugovorena vrijednost bespovratnih sredstava]]*Ugovori_OPULJP3[[#This Row],[STOPA NACIONALNOG SUFINANCIRANJA %]]</f>
        <v>66743.985000000001</v>
      </c>
      <c r="R1488" s="60">
        <f>Ugovori_OPULJP3[[#This Row],[Bespovratna sredstva - Nacionalni dio - HRK]]/7.5345</f>
        <v>8858.449133983675</v>
      </c>
      <c r="S1488" s="59">
        <v>444959.9</v>
      </c>
      <c r="T1488" s="60">
        <f>Ugovori_OPULJP3[[#This Row],[Bespovratna sredstva - Ukupno (EU+Nac) HRK
= Ukupna ugovorena vrijednost bespovratnih sredstava]]/7.5345</f>
        <v>59056.327559891164</v>
      </c>
      <c r="U1488" s="59">
        <v>0</v>
      </c>
      <c r="V1488" s="60">
        <f>Ugovori_OPULJP3[[#This Row],[Javni doprinos korisnika - HRK]]/7.5345</f>
        <v>0</v>
      </c>
      <c r="W1488" s="59">
        <v>0</v>
      </c>
      <c r="X1488" s="60">
        <f>Ugovori_OPULJP3[[#This Row],[Privatni doprinos korisnika - HRK]]/7.5345</f>
        <v>0</v>
      </c>
      <c r="Y1488" s="61">
        <v>444959.9</v>
      </c>
      <c r="Z1488" s="62">
        <f>Ugovori_OPULJP3[[#This Row],[UKUPNI PRIHVATLJIVI IZDACI
TOTAL ELIGIBLE EXPENDITURE
= Bespovratna sredstva ukupno + doprinos korisnika
= Ukupni prihvatljivi troškovi
= Ukupna ugovorena vrijednost projekta HRK]]/7.5345</f>
        <v>59056.327559891164</v>
      </c>
      <c r="AA1488" s="66" t="s">
        <v>37</v>
      </c>
      <c r="AB1488" s="66" t="s">
        <v>34</v>
      </c>
      <c r="AC1488" s="65" t="s">
        <v>5559</v>
      </c>
      <c r="AD1488" s="72" t="s">
        <v>746</v>
      </c>
    </row>
    <row r="1489" spans="1:30" ht="38.25" customHeight="1" x14ac:dyDescent="0.2">
      <c r="A1489" s="105" t="s">
        <v>5560</v>
      </c>
      <c r="B1489" s="64" t="s">
        <v>742</v>
      </c>
      <c r="C1489" s="65" t="s">
        <v>743</v>
      </c>
      <c r="D1489" s="96" t="s">
        <v>4944</v>
      </c>
      <c r="E1489" s="66" t="s">
        <v>75</v>
      </c>
      <c r="F1489" s="71" t="s">
        <v>5561</v>
      </c>
      <c r="G1489" s="54" t="s">
        <v>2314</v>
      </c>
      <c r="H1489" s="68">
        <v>44853</v>
      </c>
      <c r="I1489" s="68">
        <v>45096</v>
      </c>
      <c r="J1489" s="57" t="str">
        <f>IF(Ugovori_OPULJP3[[#This Row],[DATUM ZAVRŠETKA OPERACIJE]]&gt;DATE(2024,12,31),"u provedbi","završen")</f>
        <v>završen</v>
      </c>
      <c r="K1489" s="55" t="s">
        <v>83</v>
      </c>
      <c r="L1489" s="55" t="s">
        <v>83</v>
      </c>
      <c r="M1489" s="58">
        <v>0.85</v>
      </c>
      <c r="N1489" s="58">
        <v>0.15</v>
      </c>
      <c r="O1489" s="59">
        <f>Ugovori_OPULJP3[[#This Row],[Bespovratna sredstva - Ukupno (EU+Nac) HRK
= Ukupna ugovorena vrijednost bespovratnih sredstava]]*Ugovori_OPULJP3[[#This Row],[EU STOPA SUFINANCIRANJA %
EU CO-FINANCING RATE %]]</f>
        <v>378216</v>
      </c>
      <c r="P1489" s="60">
        <f>Ugovori_OPULJP3[[#This Row],[Bespovratna sredstva - EU dio - HRK]]/7.5345</f>
        <v>50197.889707346207</v>
      </c>
      <c r="Q1489" s="59">
        <f>Ugovori_OPULJP3[[#This Row],[Bespovratna sredstva - Ukupno (EU+Nac) HRK
= Ukupna ugovorena vrijednost bespovratnih sredstava]]*Ugovori_OPULJP3[[#This Row],[STOPA NACIONALNOG SUFINANCIRANJA %]]</f>
        <v>66744</v>
      </c>
      <c r="R1489" s="60">
        <f>Ugovori_OPULJP3[[#This Row],[Bespovratna sredstva - Nacionalni dio - HRK]]/7.5345</f>
        <v>8858.4511248258004</v>
      </c>
      <c r="S1489" s="59">
        <v>444960</v>
      </c>
      <c r="T1489" s="60">
        <f>Ugovori_OPULJP3[[#This Row],[Bespovratna sredstva - Ukupno (EU+Nac) HRK
= Ukupna ugovorena vrijednost bespovratnih sredstava]]/7.5345</f>
        <v>59056.340832172005</v>
      </c>
      <c r="U1489" s="59">
        <v>0</v>
      </c>
      <c r="V1489" s="60">
        <f>Ugovori_OPULJP3[[#This Row],[Javni doprinos korisnika - HRK]]/7.5345</f>
        <v>0</v>
      </c>
      <c r="W1489" s="59">
        <v>0</v>
      </c>
      <c r="X1489" s="60">
        <f>Ugovori_OPULJP3[[#This Row],[Privatni doprinos korisnika - HRK]]/7.5345</f>
        <v>0</v>
      </c>
      <c r="Y1489" s="61">
        <v>444960</v>
      </c>
      <c r="Z1489" s="62">
        <f>Ugovori_OPULJP3[[#This Row],[UKUPNI PRIHVATLJIVI IZDACI
TOTAL ELIGIBLE EXPENDITURE
= Bespovratna sredstva ukupno + doprinos korisnika
= Ukupni prihvatljivi troškovi
= Ukupna ugovorena vrijednost projekta HRK]]/7.5345</f>
        <v>59056.340832172005</v>
      </c>
      <c r="AA1489" s="66" t="s">
        <v>37</v>
      </c>
      <c r="AB1489" s="66" t="s">
        <v>34</v>
      </c>
      <c r="AC1489" s="65" t="s">
        <v>5562</v>
      </c>
      <c r="AD1489" s="72" t="s">
        <v>746</v>
      </c>
    </row>
    <row r="1490" spans="1:30" ht="38.25" customHeight="1" x14ac:dyDescent="0.2">
      <c r="A1490" s="70" t="s">
        <v>5563</v>
      </c>
      <c r="B1490" s="64" t="s">
        <v>742</v>
      </c>
      <c r="C1490" s="65" t="s">
        <v>743</v>
      </c>
      <c r="D1490" s="96" t="s">
        <v>4944</v>
      </c>
      <c r="E1490" s="66" t="s">
        <v>75</v>
      </c>
      <c r="F1490" s="71" t="s">
        <v>5564</v>
      </c>
      <c r="G1490" s="71" t="s">
        <v>2302</v>
      </c>
      <c r="H1490" s="68">
        <v>44902</v>
      </c>
      <c r="I1490" s="68">
        <v>45145</v>
      </c>
      <c r="J1490" s="57" t="str">
        <f>IF(Ugovori_OPULJP3[[#This Row],[DATUM ZAVRŠETKA OPERACIJE]]&gt;DATE(2024,12,31),"u provedbi","završen")</f>
        <v>završen</v>
      </c>
      <c r="K1490" s="55" t="s">
        <v>424</v>
      </c>
      <c r="L1490" s="55" t="s">
        <v>424</v>
      </c>
      <c r="M1490" s="58">
        <v>0.85</v>
      </c>
      <c r="N1490" s="58">
        <v>0.15</v>
      </c>
      <c r="O1490" s="59">
        <f>Ugovori_OPULJP3[[#This Row],[Bespovratna sredstva - Ukupno (EU+Nac) HRK
= Ukupna ugovorena vrijednost bespovratnih sredstava]]*Ugovori_OPULJP3[[#This Row],[EU STOPA SUFINANCIRANJA %
EU CO-FINANCING RATE %]]</f>
        <v>630360</v>
      </c>
      <c r="P1490" s="60">
        <f>Ugovori_OPULJP3[[#This Row],[Bespovratna sredstva - EU dio - HRK]]/7.5345</f>
        <v>83663.149512243675</v>
      </c>
      <c r="Q1490" s="59">
        <f>Ugovori_OPULJP3[[#This Row],[Bespovratna sredstva - Ukupno (EU+Nac) HRK
= Ukupna ugovorena vrijednost bespovratnih sredstava]]*Ugovori_OPULJP3[[#This Row],[STOPA NACIONALNOG SUFINANCIRANJA %]]</f>
        <v>111240</v>
      </c>
      <c r="R1490" s="60">
        <f>Ugovori_OPULJP3[[#This Row],[Bespovratna sredstva - Nacionalni dio - HRK]]/7.5345</f>
        <v>14764.085208043001</v>
      </c>
      <c r="S1490" s="59">
        <v>741600</v>
      </c>
      <c r="T1490" s="60">
        <f>Ugovori_OPULJP3[[#This Row],[Bespovratna sredstva - Ukupno (EU+Nac) HRK
= Ukupna ugovorena vrijednost bespovratnih sredstava]]/7.5345</f>
        <v>98427.23472028668</v>
      </c>
      <c r="U1490" s="59">
        <v>0</v>
      </c>
      <c r="V1490" s="60">
        <f>Ugovori_OPULJP3[[#This Row],[Javni doprinos korisnika - HRK]]/7.5345</f>
        <v>0</v>
      </c>
      <c r="W1490" s="59">
        <v>0</v>
      </c>
      <c r="X1490" s="60">
        <f>Ugovori_OPULJP3[[#This Row],[Privatni doprinos korisnika - HRK]]/7.5345</f>
        <v>0</v>
      </c>
      <c r="Y1490" s="61">
        <v>741600</v>
      </c>
      <c r="Z1490" s="62">
        <f>Ugovori_OPULJP3[[#This Row],[UKUPNI PRIHVATLJIVI IZDACI
TOTAL ELIGIBLE EXPENDITURE
= Bespovratna sredstva ukupno + doprinos korisnika
= Ukupni prihvatljivi troškovi
= Ukupna ugovorena vrijednost projekta HRK]]/7.5345</f>
        <v>98427.23472028668</v>
      </c>
      <c r="AA1490" s="66" t="s">
        <v>37</v>
      </c>
      <c r="AB1490" s="66" t="s">
        <v>34</v>
      </c>
      <c r="AC1490" s="65" t="s">
        <v>5565</v>
      </c>
      <c r="AD1490" s="72" t="s">
        <v>746</v>
      </c>
    </row>
    <row r="1491" spans="1:30" ht="51" customHeight="1" x14ac:dyDescent="0.2">
      <c r="A1491" s="105" t="s">
        <v>5566</v>
      </c>
      <c r="B1491" s="64" t="s">
        <v>742</v>
      </c>
      <c r="C1491" s="65" t="s">
        <v>743</v>
      </c>
      <c r="D1491" s="96" t="s">
        <v>4944</v>
      </c>
      <c r="E1491" s="66" t="s">
        <v>75</v>
      </c>
      <c r="F1491" s="71" t="s">
        <v>5567</v>
      </c>
      <c r="G1491" s="71" t="s">
        <v>2138</v>
      </c>
      <c r="H1491" s="68">
        <v>44770</v>
      </c>
      <c r="I1491" s="68">
        <v>45013</v>
      </c>
      <c r="J1491" s="57" t="str">
        <f>IF(Ugovori_OPULJP3[[#This Row],[DATUM ZAVRŠETKA OPERACIJE]]&gt;DATE(2024,12,31),"u provedbi","završen")</f>
        <v>završen</v>
      </c>
      <c r="K1491" s="76" t="s">
        <v>83</v>
      </c>
      <c r="L1491" s="76" t="s">
        <v>83</v>
      </c>
      <c r="M1491" s="58">
        <v>0.85</v>
      </c>
      <c r="N1491" s="58">
        <v>0.15</v>
      </c>
      <c r="O1491" s="59">
        <f>Ugovori_OPULJP3[[#This Row],[Bespovratna sredstva - Ukupno (EU+Nac) HRK
= Ukupna ugovorena vrijednost bespovratnih sredstava]]*Ugovori_OPULJP3[[#This Row],[EU STOPA SUFINANCIRANJA %
EU CO-FINANCING RATE %]]</f>
        <v>588336</v>
      </c>
      <c r="P1491" s="60">
        <f>Ugovori_OPULJP3[[#This Row],[Bespovratna sredstva - EU dio - HRK]]/7.5345</f>
        <v>78085.606211427425</v>
      </c>
      <c r="Q1491" s="59">
        <f>Ugovori_OPULJP3[[#This Row],[Bespovratna sredstva - Ukupno (EU+Nac) HRK
= Ukupna ugovorena vrijednost bespovratnih sredstava]]*Ugovori_OPULJP3[[#This Row],[STOPA NACIONALNOG SUFINANCIRANJA %]]</f>
        <v>103824</v>
      </c>
      <c r="R1491" s="60">
        <f>Ugovori_OPULJP3[[#This Row],[Bespovratna sredstva - Nacionalni dio - HRK]]/7.5345</f>
        <v>13779.812860840135</v>
      </c>
      <c r="S1491" s="59">
        <v>692160</v>
      </c>
      <c r="T1491" s="60">
        <f>Ugovori_OPULJP3[[#This Row],[Bespovratna sredstva - Ukupno (EU+Nac) HRK
= Ukupna ugovorena vrijednost bespovratnih sredstava]]/7.5345</f>
        <v>91865.41907226757</v>
      </c>
      <c r="U1491" s="59">
        <v>0</v>
      </c>
      <c r="V1491" s="60">
        <f>Ugovori_OPULJP3[[#This Row],[Javni doprinos korisnika - HRK]]/7.5345</f>
        <v>0</v>
      </c>
      <c r="W1491" s="59">
        <v>0</v>
      </c>
      <c r="X1491" s="60">
        <f>Ugovori_OPULJP3[[#This Row],[Privatni doprinos korisnika - HRK]]/7.5345</f>
        <v>0</v>
      </c>
      <c r="Y1491" s="61">
        <v>692160</v>
      </c>
      <c r="Z1491" s="62">
        <f>Ugovori_OPULJP3[[#This Row],[UKUPNI PRIHVATLJIVI IZDACI
TOTAL ELIGIBLE EXPENDITURE
= Bespovratna sredstva ukupno + doprinos korisnika
= Ukupni prihvatljivi troškovi
= Ukupna ugovorena vrijednost projekta HRK]]/7.5345</f>
        <v>91865.41907226757</v>
      </c>
      <c r="AA1491" s="66" t="s">
        <v>37</v>
      </c>
      <c r="AB1491" s="66" t="s">
        <v>34</v>
      </c>
      <c r="AC1491" s="65" t="s">
        <v>5568</v>
      </c>
      <c r="AD1491" s="72" t="s">
        <v>746</v>
      </c>
    </row>
    <row r="1492" spans="1:30" ht="51" customHeight="1" x14ac:dyDescent="0.2">
      <c r="A1492" s="70" t="s">
        <v>5569</v>
      </c>
      <c r="B1492" s="64" t="s">
        <v>742</v>
      </c>
      <c r="C1492" s="65" t="s">
        <v>743</v>
      </c>
      <c r="D1492" s="96" t="s">
        <v>4944</v>
      </c>
      <c r="E1492" s="66" t="s">
        <v>75</v>
      </c>
      <c r="F1492" s="71" t="s">
        <v>5570</v>
      </c>
      <c r="G1492" s="71" t="s">
        <v>5571</v>
      </c>
      <c r="H1492" s="68">
        <v>44902</v>
      </c>
      <c r="I1492" s="68">
        <v>45145</v>
      </c>
      <c r="J1492" s="57" t="str">
        <f>IF(Ugovori_OPULJP3[[#This Row],[DATUM ZAVRŠETKA OPERACIJE]]&gt;DATE(2024,12,31),"u provedbi","završen")</f>
        <v>završen</v>
      </c>
      <c r="K1492" s="67" t="s">
        <v>83</v>
      </c>
      <c r="L1492" s="67" t="s">
        <v>83</v>
      </c>
      <c r="M1492" s="58">
        <v>0.85</v>
      </c>
      <c r="N1492" s="58">
        <v>0.15</v>
      </c>
      <c r="O1492" s="59">
        <f>Ugovori_OPULJP3[[#This Row],[Bespovratna sredstva - Ukupno (EU+Nac) HRK
= Ukupna ugovorena vrijednost bespovratnih sredstava]]*Ugovori_OPULJP3[[#This Row],[EU STOPA SUFINANCIRANJA %
EU CO-FINANCING RATE %]]</f>
        <v>416075</v>
      </c>
      <c r="P1492" s="60">
        <f>Ugovori_OPULJP3[[#This Row],[Bespovratna sredstva - EU dio - HRK]]/7.5345</f>
        <v>55222.642511115533</v>
      </c>
      <c r="Q1492" s="59">
        <f>Ugovori_OPULJP3[[#This Row],[Bespovratna sredstva - Ukupno (EU+Nac) HRK
= Ukupna ugovorena vrijednost bespovratnih sredstava]]*Ugovori_OPULJP3[[#This Row],[STOPA NACIONALNOG SUFINANCIRANJA %]]</f>
        <v>73425</v>
      </c>
      <c r="R1492" s="60">
        <f>Ugovori_OPULJP3[[#This Row],[Bespovratna sredstva - Nacionalni dio - HRK]]/7.5345</f>
        <v>9745.1722078439179</v>
      </c>
      <c r="S1492" s="59">
        <v>489500</v>
      </c>
      <c r="T1492" s="60">
        <f>Ugovori_OPULJP3[[#This Row],[Bespovratna sredstva - Ukupno (EU+Nac) HRK
= Ukupna ugovorena vrijednost bespovratnih sredstava]]/7.5345</f>
        <v>64967.814718959453</v>
      </c>
      <c r="U1492" s="59">
        <v>0</v>
      </c>
      <c r="V1492" s="60">
        <f>Ugovori_OPULJP3[[#This Row],[Javni doprinos korisnika - HRK]]/7.5345</f>
        <v>0</v>
      </c>
      <c r="W1492" s="59">
        <v>0</v>
      </c>
      <c r="X1492" s="60">
        <f>Ugovori_OPULJP3[[#This Row],[Privatni doprinos korisnika - HRK]]/7.5345</f>
        <v>0</v>
      </c>
      <c r="Y1492" s="61">
        <v>489500</v>
      </c>
      <c r="Z1492" s="62">
        <f>Ugovori_OPULJP3[[#This Row],[UKUPNI PRIHVATLJIVI IZDACI
TOTAL ELIGIBLE EXPENDITURE
= Bespovratna sredstva ukupno + doprinos korisnika
= Ukupni prihvatljivi troškovi
= Ukupna ugovorena vrijednost projekta HRK]]/7.5345</f>
        <v>64967.814718959453</v>
      </c>
      <c r="AA1492" s="66" t="s">
        <v>37</v>
      </c>
      <c r="AB1492" s="66" t="s">
        <v>34</v>
      </c>
      <c r="AC1492" s="65" t="s">
        <v>5572</v>
      </c>
      <c r="AD1492" s="72" t="s">
        <v>746</v>
      </c>
    </row>
    <row r="1493" spans="1:30" ht="38.25" customHeight="1" x14ac:dyDescent="0.2">
      <c r="A1493" s="105" t="s">
        <v>5573</v>
      </c>
      <c r="B1493" s="64" t="s">
        <v>742</v>
      </c>
      <c r="C1493" s="65" t="s">
        <v>743</v>
      </c>
      <c r="D1493" s="96" t="s">
        <v>4944</v>
      </c>
      <c r="E1493" s="66" t="s">
        <v>75</v>
      </c>
      <c r="F1493" s="71" t="s">
        <v>5574</v>
      </c>
      <c r="G1493" s="71" t="s">
        <v>193</v>
      </c>
      <c r="H1493" s="68">
        <v>44858</v>
      </c>
      <c r="I1493" s="68">
        <v>45101</v>
      </c>
      <c r="J1493" s="57" t="str">
        <f>IF(Ugovori_OPULJP3[[#This Row],[DATUM ZAVRŠETKA OPERACIJE]]&gt;DATE(2024,12,31),"u provedbi","završen")</f>
        <v>završen</v>
      </c>
      <c r="K1493" s="67" t="s">
        <v>88</v>
      </c>
      <c r="L1493" s="67" t="s">
        <v>83</v>
      </c>
      <c r="M1493" s="58">
        <v>0.85</v>
      </c>
      <c r="N1493" s="58">
        <v>0.15</v>
      </c>
      <c r="O1493" s="59">
        <f>Ugovori_OPULJP3[[#This Row],[Bespovratna sredstva - Ukupno (EU+Nac) HRK
= Ukupna ugovorena vrijednost bespovratnih sredstava]]*Ugovori_OPULJP3[[#This Row],[EU STOPA SUFINANCIRANJA %
EU CO-FINANCING RATE %]]</f>
        <v>1229980.5999999999</v>
      </c>
      <c r="P1493" s="60">
        <f>Ugovori_OPULJP3[[#This Row],[Bespovratna sredstva - EU dio - HRK]]/7.5345</f>
        <v>163246.47952750677</v>
      </c>
      <c r="Q1493" s="59">
        <f>Ugovori_OPULJP3[[#This Row],[Bespovratna sredstva - Ukupno (EU+Nac) HRK
= Ukupna ugovorena vrijednost bespovratnih sredstava]]*Ugovori_OPULJP3[[#This Row],[STOPA NACIONALNOG SUFINANCIRANJA %]]</f>
        <v>217055.4</v>
      </c>
      <c r="R1493" s="60">
        <f>Ugovori_OPULJP3[[#This Row],[Bespovratna sredstva - Nacionalni dio - HRK]]/7.5345</f>
        <v>28808.202269560021</v>
      </c>
      <c r="S1493" s="59">
        <v>1447036</v>
      </c>
      <c r="T1493" s="60">
        <f>Ugovori_OPULJP3[[#This Row],[Bespovratna sredstva - Ukupno (EU+Nac) HRK
= Ukupna ugovorena vrijednost bespovratnih sredstava]]/7.5345</f>
        <v>192054.68179706682</v>
      </c>
      <c r="U1493" s="59">
        <v>0</v>
      </c>
      <c r="V1493" s="60">
        <f>Ugovori_OPULJP3[[#This Row],[Javni doprinos korisnika - HRK]]/7.5345</f>
        <v>0</v>
      </c>
      <c r="W1493" s="59">
        <v>0</v>
      </c>
      <c r="X1493" s="60">
        <f>Ugovori_OPULJP3[[#This Row],[Privatni doprinos korisnika - HRK]]/7.5345</f>
        <v>0</v>
      </c>
      <c r="Y1493" s="61">
        <v>1447036</v>
      </c>
      <c r="Z1493" s="62">
        <f>Ugovori_OPULJP3[[#This Row],[UKUPNI PRIHVATLJIVI IZDACI
TOTAL ELIGIBLE EXPENDITURE
= Bespovratna sredstva ukupno + doprinos korisnika
= Ukupni prihvatljivi troškovi
= Ukupna ugovorena vrijednost projekta HRK]]/7.5345</f>
        <v>192054.68179706682</v>
      </c>
      <c r="AA1493" s="66" t="s">
        <v>37</v>
      </c>
      <c r="AB1493" s="66" t="s">
        <v>34</v>
      </c>
      <c r="AC1493" s="65" t="s">
        <v>5575</v>
      </c>
      <c r="AD1493" s="72" t="s">
        <v>746</v>
      </c>
    </row>
    <row r="1494" spans="1:30" ht="51" customHeight="1" x14ac:dyDescent="0.2">
      <c r="A1494" s="70" t="s">
        <v>5576</v>
      </c>
      <c r="B1494" s="64" t="s">
        <v>742</v>
      </c>
      <c r="C1494" s="65" t="s">
        <v>743</v>
      </c>
      <c r="D1494" s="96" t="s">
        <v>4944</v>
      </c>
      <c r="E1494" s="66" t="s">
        <v>75</v>
      </c>
      <c r="F1494" s="71" t="s">
        <v>5577</v>
      </c>
      <c r="G1494" s="54" t="s">
        <v>3126</v>
      </c>
      <c r="H1494" s="68">
        <v>44902</v>
      </c>
      <c r="I1494" s="68">
        <v>45145</v>
      </c>
      <c r="J1494" s="57" t="str">
        <f>IF(Ugovori_OPULJP3[[#This Row],[DATUM ZAVRŠETKA OPERACIJE]]&gt;DATE(2024,12,31),"u provedbi","završen")</f>
        <v>završen</v>
      </c>
      <c r="K1494" s="67" t="s">
        <v>88</v>
      </c>
      <c r="L1494" s="67" t="s">
        <v>83</v>
      </c>
      <c r="M1494" s="58">
        <v>0.85</v>
      </c>
      <c r="N1494" s="58">
        <v>0.15</v>
      </c>
      <c r="O1494" s="59">
        <f>Ugovori_OPULJP3[[#This Row],[Bespovratna sredstva - Ukupno (EU+Nac) HRK
= Ukupna ugovorena vrijednost bespovratnih sredstava]]*Ugovori_OPULJP3[[#This Row],[EU STOPA SUFINANCIRANJA %
EU CO-FINANCING RATE %]]</f>
        <v>415820</v>
      </c>
      <c r="P1494" s="60">
        <f>Ugovori_OPULJP3[[#This Row],[Bespovratna sredstva - EU dio - HRK]]/7.5345</f>
        <v>55188.798194969801</v>
      </c>
      <c r="Q1494" s="59">
        <f>Ugovori_OPULJP3[[#This Row],[Bespovratna sredstva - Ukupno (EU+Nac) HRK
= Ukupna ugovorena vrijednost bespovratnih sredstava]]*Ugovori_OPULJP3[[#This Row],[STOPA NACIONALNOG SUFINANCIRANJA %]]</f>
        <v>73380</v>
      </c>
      <c r="R1494" s="60">
        <f>Ugovori_OPULJP3[[#This Row],[Bespovratna sredstva - Nacionalni dio - HRK]]/7.5345</f>
        <v>9739.1996814652593</v>
      </c>
      <c r="S1494" s="59">
        <v>489200</v>
      </c>
      <c r="T1494" s="60">
        <f>Ugovori_OPULJP3[[#This Row],[Bespovratna sredstva - Ukupno (EU+Nac) HRK
= Ukupna ugovorena vrijednost bespovratnih sredstava]]/7.5345</f>
        <v>64927.99787643506</v>
      </c>
      <c r="U1494" s="59">
        <v>0</v>
      </c>
      <c r="V1494" s="60">
        <f>Ugovori_OPULJP3[[#This Row],[Javni doprinos korisnika - HRK]]/7.5345</f>
        <v>0</v>
      </c>
      <c r="W1494" s="59">
        <v>0</v>
      </c>
      <c r="X1494" s="60">
        <f>Ugovori_OPULJP3[[#This Row],[Privatni doprinos korisnika - HRK]]/7.5345</f>
        <v>0</v>
      </c>
      <c r="Y1494" s="61">
        <v>489200</v>
      </c>
      <c r="Z1494" s="62">
        <f>Ugovori_OPULJP3[[#This Row],[UKUPNI PRIHVATLJIVI IZDACI
TOTAL ELIGIBLE EXPENDITURE
= Bespovratna sredstva ukupno + doprinos korisnika
= Ukupni prihvatljivi troškovi
= Ukupna ugovorena vrijednost projekta HRK]]/7.5345</f>
        <v>64927.99787643506</v>
      </c>
      <c r="AA1494" s="66" t="s">
        <v>37</v>
      </c>
      <c r="AB1494" s="66" t="s">
        <v>34</v>
      </c>
      <c r="AC1494" s="65" t="s">
        <v>5578</v>
      </c>
      <c r="AD1494" s="72" t="s">
        <v>746</v>
      </c>
    </row>
    <row r="1495" spans="1:30" ht="25.5" customHeight="1" x14ac:dyDescent="0.2">
      <c r="A1495" s="70" t="s">
        <v>5579</v>
      </c>
      <c r="B1495" s="64" t="s">
        <v>742</v>
      </c>
      <c r="C1495" s="65" t="s">
        <v>743</v>
      </c>
      <c r="D1495" s="96" t="s">
        <v>4944</v>
      </c>
      <c r="E1495" s="66" t="s">
        <v>75</v>
      </c>
      <c r="F1495" s="71" t="s">
        <v>5580</v>
      </c>
      <c r="G1495" s="71" t="s">
        <v>5581</v>
      </c>
      <c r="H1495" s="68">
        <v>44902</v>
      </c>
      <c r="I1495" s="68">
        <v>45145</v>
      </c>
      <c r="J1495" s="57" t="str">
        <f>IF(Ugovori_OPULJP3[[#This Row],[DATUM ZAVRŠETKA OPERACIJE]]&gt;DATE(2024,12,31),"u provedbi","završen")</f>
        <v>završen</v>
      </c>
      <c r="K1495" s="67" t="s">
        <v>83</v>
      </c>
      <c r="L1495" s="67" t="s">
        <v>83</v>
      </c>
      <c r="M1495" s="58">
        <v>0.85</v>
      </c>
      <c r="N1495" s="58">
        <v>0.15</v>
      </c>
      <c r="O1495" s="59">
        <f>Ugovori_OPULJP3[[#This Row],[Bespovratna sredstva - Ukupno (EU+Nac) HRK
= Ukupna ugovorena vrijednost bespovratnih sredstava]]*Ugovori_OPULJP3[[#This Row],[EU STOPA SUFINANCIRANJA %
EU CO-FINANCING RATE %]]</f>
        <v>756393.75</v>
      </c>
      <c r="P1495" s="60">
        <f>Ugovori_OPULJP3[[#This Row],[Bespovratna sredstva - EU dio - HRK]]/7.5345</f>
        <v>100390.70276727054</v>
      </c>
      <c r="Q1495" s="59">
        <f>Ugovori_OPULJP3[[#This Row],[Bespovratna sredstva - Ukupno (EU+Nac) HRK
= Ukupna ugovorena vrijednost bespovratnih sredstava]]*Ugovori_OPULJP3[[#This Row],[STOPA NACIONALNOG SUFINANCIRANJA %]]</f>
        <v>133481.25</v>
      </c>
      <c r="R1495" s="60">
        <f>Ugovori_OPULJP3[[#This Row],[Bespovratna sredstva - Nacionalni dio - HRK]]/7.5345</f>
        <v>17716.006370694802</v>
      </c>
      <c r="S1495" s="59">
        <v>889875</v>
      </c>
      <c r="T1495" s="60">
        <f>Ugovori_OPULJP3[[#This Row],[Bespovratna sredstva - Ukupno (EU+Nac) HRK
= Ukupna ugovorena vrijednost bespovratnih sredstava]]/7.5345</f>
        <v>118106.70913796536</v>
      </c>
      <c r="U1495" s="59">
        <v>0</v>
      </c>
      <c r="V1495" s="60">
        <f>Ugovori_OPULJP3[[#This Row],[Javni doprinos korisnika - HRK]]/7.5345</f>
        <v>0</v>
      </c>
      <c r="W1495" s="59">
        <v>0</v>
      </c>
      <c r="X1495" s="60">
        <f>Ugovori_OPULJP3[[#This Row],[Privatni doprinos korisnika - HRK]]/7.5345</f>
        <v>0</v>
      </c>
      <c r="Y1495" s="61">
        <v>889875</v>
      </c>
      <c r="Z1495" s="62">
        <f>Ugovori_OPULJP3[[#This Row],[UKUPNI PRIHVATLJIVI IZDACI
TOTAL ELIGIBLE EXPENDITURE
= Bespovratna sredstva ukupno + doprinos korisnika
= Ukupni prihvatljivi troškovi
= Ukupna ugovorena vrijednost projekta HRK]]/7.5345</f>
        <v>118106.70913796536</v>
      </c>
      <c r="AA1495" s="66" t="s">
        <v>37</v>
      </c>
      <c r="AB1495" s="66" t="s">
        <v>34</v>
      </c>
      <c r="AC1495" s="65" t="s">
        <v>5582</v>
      </c>
      <c r="AD1495" s="72" t="s">
        <v>746</v>
      </c>
    </row>
    <row r="1496" spans="1:30" ht="51" customHeight="1" x14ac:dyDescent="0.2">
      <c r="A1496" s="105" t="s">
        <v>5583</v>
      </c>
      <c r="B1496" s="64" t="s">
        <v>742</v>
      </c>
      <c r="C1496" s="65" t="s">
        <v>743</v>
      </c>
      <c r="D1496" s="96" t="s">
        <v>4944</v>
      </c>
      <c r="E1496" s="66" t="s">
        <v>75</v>
      </c>
      <c r="F1496" s="71" t="s">
        <v>5584</v>
      </c>
      <c r="G1496" s="54" t="s">
        <v>2310</v>
      </c>
      <c r="H1496" s="68">
        <v>44853</v>
      </c>
      <c r="I1496" s="68">
        <v>45096</v>
      </c>
      <c r="J1496" s="57" t="str">
        <f>IF(Ugovori_OPULJP3[[#This Row],[DATUM ZAVRŠETKA OPERACIJE]]&gt;DATE(2024,12,31),"u provedbi","završen")</f>
        <v>završen</v>
      </c>
      <c r="K1496" s="67" t="s">
        <v>88</v>
      </c>
      <c r="L1496" s="67" t="s">
        <v>83</v>
      </c>
      <c r="M1496" s="58">
        <v>0.85</v>
      </c>
      <c r="N1496" s="58">
        <v>0.15</v>
      </c>
      <c r="O1496" s="59">
        <f>Ugovori_OPULJP3[[#This Row],[Bespovratna sredstva - Ukupno (EU+Nac) HRK
= Ukupna ugovorena vrijednost bespovratnih sredstava]]*Ugovori_OPULJP3[[#This Row],[EU STOPA SUFINANCIRANJA %
EU CO-FINANCING RATE %]]</f>
        <v>836230</v>
      </c>
      <c r="P1496" s="60">
        <f>Ugovori_OPULJP3[[#This Row],[Bespovratna sredstva - EU dio - HRK]]/7.5345</f>
        <v>110986.79408056274</v>
      </c>
      <c r="Q1496" s="59">
        <f>Ugovori_OPULJP3[[#This Row],[Bespovratna sredstva - Ukupno (EU+Nac) HRK
= Ukupna ugovorena vrijednost bespovratnih sredstava]]*Ugovori_OPULJP3[[#This Row],[STOPA NACIONALNOG SUFINANCIRANJA %]]</f>
        <v>147570</v>
      </c>
      <c r="R1496" s="60">
        <f>Ugovori_OPULJP3[[#This Row],[Bespovratna sredstva - Nacionalni dio - HRK]]/7.5345</f>
        <v>19585.904837746366</v>
      </c>
      <c r="S1496" s="59">
        <v>983800</v>
      </c>
      <c r="T1496" s="60">
        <f>Ugovori_OPULJP3[[#This Row],[Bespovratna sredstva - Ukupno (EU+Nac) HRK
= Ukupna ugovorena vrijednost bespovratnih sredstava]]/7.5345</f>
        <v>130572.69891830911</v>
      </c>
      <c r="U1496" s="59">
        <v>0</v>
      </c>
      <c r="V1496" s="60">
        <f>Ugovori_OPULJP3[[#This Row],[Javni doprinos korisnika - HRK]]/7.5345</f>
        <v>0</v>
      </c>
      <c r="W1496" s="59">
        <v>0</v>
      </c>
      <c r="X1496" s="60">
        <f>Ugovori_OPULJP3[[#This Row],[Privatni doprinos korisnika - HRK]]/7.5345</f>
        <v>0</v>
      </c>
      <c r="Y1496" s="61">
        <v>983800</v>
      </c>
      <c r="Z1496" s="62">
        <f>Ugovori_OPULJP3[[#This Row],[UKUPNI PRIHVATLJIVI IZDACI
TOTAL ELIGIBLE EXPENDITURE
= Bespovratna sredstva ukupno + doprinos korisnika
= Ukupni prihvatljivi troškovi
= Ukupna ugovorena vrijednost projekta HRK]]/7.5345</f>
        <v>130572.69891830911</v>
      </c>
      <c r="AA1496" s="66" t="s">
        <v>37</v>
      </c>
      <c r="AB1496" s="66" t="s">
        <v>34</v>
      </c>
      <c r="AC1496" s="65" t="s">
        <v>5585</v>
      </c>
      <c r="AD1496" s="72" t="s">
        <v>746</v>
      </c>
    </row>
    <row r="1497" spans="1:30" ht="51" customHeight="1" x14ac:dyDescent="0.2">
      <c r="A1497" s="105" t="s">
        <v>5586</v>
      </c>
      <c r="B1497" s="64" t="s">
        <v>742</v>
      </c>
      <c r="C1497" s="65" t="s">
        <v>743</v>
      </c>
      <c r="D1497" s="96" t="s">
        <v>4944</v>
      </c>
      <c r="E1497" s="66" t="s">
        <v>75</v>
      </c>
      <c r="F1497" s="71" t="s">
        <v>5587</v>
      </c>
      <c r="G1497" s="71" t="s">
        <v>3169</v>
      </c>
      <c r="H1497" s="68">
        <v>44853</v>
      </c>
      <c r="I1497" s="68">
        <v>45096</v>
      </c>
      <c r="J1497" s="57" t="str">
        <f>IF(Ugovori_OPULJP3[[#This Row],[DATUM ZAVRŠETKA OPERACIJE]]&gt;DATE(2024,12,31),"u provedbi","završen")</f>
        <v>završen</v>
      </c>
      <c r="K1497" s="76" t="s">
        <v>83</v>
      </c>
      <c r="L1497" s="76" t="s">
        <v>83</v>
      </c>
      <c r="M1497" s="58">
        <v>0.85</v>
      </c>
      <c r="N1497" s="58">
        <v>0.15</v>
      </c>
      <c r="O1497" s="59">
        <f>Ugovori_OPULJP3[[#This Row],[Bespovratna sredstva - Ukupno (EU+Nac) HRK
= Ukupna ugovorena vrijednost bespovratnih sredstava]]*Ugovori_OPULJP3[[#This Row],[EU STOPA SUFINANCIRANJA %
EU CO-FINANCING RATE %]]</f>
        <v>714408</v>
      </c>
      <c r="P1497" s="60">
        <f>Ugovori_OPULJP3[[#This Row],[Bespovratna sredstva - EU dio - HRK]]/7.5345</f>
        <v>94818.236113876163</v>
      </c>
      <c r="Q1497" s="59">
        <f>Ugovori_OPULJP3[[#This Row],[Bespovratna sredstva - Ukupno (EU+Nac) HRK
= Ukupna ugovorena vrijednost bespovratnih sredstava]]*Ugovori_OPULJP3[[#This Row],[STOPA NACIONALNOG SUFINANCIRANJA %]]</f>
        <v>126072</v>
      </c>
      <c r="R1497" s="60">
        <f>Ugovori_OPULJP3[[#This Row],[Bespovratna sredstva - Nacionalni dio - HRK]]/7.5345</f>
        <v>16732.629902448734</v>
      </c>
      <c r="S1497" s="59">
        <v>840480</v>
      </c>
      <c r="T1497" s="60">
        <f>Ugovori_OPULJP3[[#This Row],[Bespovratna sredstva - Ukupno (EU+Nac) HRK
= Ukupna ugovorena vrijednost bespovratnih sredstava]]/7.5345</f>
        <v>111550.8660163249</v>
      </c>
      <c r="U1497" s="59">
        <v>0</v>
      </c>
      <c r="V1497" s="60">
        <f>Ugovori_OPULJP3[[#This Row],[Javni doprinos korisnika - HRK]]/7.5345</f>
        <v>0</v>
      </c>
      <c r="W1497" s="59">
        <v>0</v>
      </c>
      <c r="X1497" s="60">
        <f>Ugovori_OPULJP3[[#This Row],[Privatni doprinos korisnika - HRK]]/7.5345</f>
        <v>0</v>
      </c>
      <c r="Y1497" s="61">
        <v>840480</v>
      </c>
      <c r="Z1497" s="62">
        <f>Ugovori_OPULJP3[[#This Row],[UKUPNI PRIHVATLJIVI IZDACI
TOTAL ELIGIBLE EXPENDITURE
= Bespovratna sredstva ukupno + doprinos korisnika
= Ukupni prihvatljivi troškovi
= Ukupna ugovorena vrijednost projekta HRK]]/7.5345</f>
        <v>111550.8660163249</v>
      </c>
      <c r="AA1497" s="66" t="s">
        <v>37</v>
      </c>
      <c r="AB1497" s="66" t="s">
        <v>34</v>
      </c>
      <c r="AC1497" s="65" t="s">
        <v>5588</v>
      </c>
      <c r="AD1497" s="72" t="s">
        <v>746</v>
      </c>
    </row>
    <row r="1498" spans="1:30" ht="38.25" customHeight="1" x14ac:dyDescent="0.2">
      <c r="A1498" s="105" t="s">
        <v>5589</v>
      </c>
      <c r="B1498" s="64" t="s">
        <v>742</v>
      </c>
      <c r="C1498" s="65" t="s">
        <v>743</v>
      </c>
      <c r="D1498" s="96" t="s">
        <v>4944</v>
      </c>
      <c r="E1498" s="66" t="s">
        <v>75</v>
      </c>
      <c r="F1498" s="71" t="s">
        <v>5590</v>
      </c>
      <c r="G1498" s="71" t="s">
        <v>1056</v>
      </c>
      <c r="H1498" s="68">
        <v>44770</v>
      </c>
      <c r="I1498" s="68">
        <v>45013</v>
      </c>
      <c r="J1498" s="57" t="str">
        <f>IF(Ugovori_OPULJP3[[#This Row],[DATUM ZAVRŠETKA OPERACIJE]]&gt;DATE(2024,12,31),"u provedbi","završen")</f>
        <v>završen</v>
      </c>
      <c r="K1498" s="67" t="s">
        <v>83</v>
      </c>
      <c r="L1498" s="67" t="s">
        <v>83</v>
      </c>
      <c r="M1498" s="58">
        <v>0.85</v>
      </c>
      <c r="N1498" s="58">
        <v>0.15</v>
      </c>
      <c r="O1498" s="59">
        <f>Ugovori_OPULJP3[[#This Row],[Bespovratna sredstva - Ukupno (EU+Nac) HRK
= Ukupna ugovorena vrijednost bespovratnih sredstava]]*Ugovori_OPULJP3[[#This Row],[EU STOPA SUFINANCIRANJA %
EU CO-FINANCING RATE %]]</f>
        <v>826370</v>
      </c>
      <c r="P1498" s="60">
        <f>Ugovori_OPULJP3[[#This Row],[Bespovratna sredstva - EU dio - HRK]]/7.5345</f>
        <v>109678.14718959453</v>
      </c>
      <c r="Q1498" s="59">
        <f>Ugovori_OPULJP3[[#This Row],[Bespovratna sredstva - Ukupno (EU+Nac) HRK
= Ukupna ugovorena vrijednost bespovratnih sredstava]]*Ugovori_OPULJP3[[#This Row],[STOPA NACIONALNOG SUFINANCIRANJA %]]</f>
        <v>145830</v>
      </c>
      <c r="R1498" s="60">
        <f>Ugovori_OPULJP3[[#This Row],[Bespovratna sredstva - Nacionalni dio - HRK]]/7.5345</f>
        <v>19354.967151104916</v>
      </c>
      <c r="S1498" s="59">
        <v>972200</v>
      </c>
      <c r="T1498" s="60">
        <f>Ugovori_OPULJP3[[#This Row],[Bespovratna sredstva - Ukupno (EU+Nac) HRK
= Ukupna ugovorena vrijednost bespovratnih sredstava]]/7.5345</f>
        <v>129033.11434069944</v>
      </c>
      <c r="U1498" s="59">
        <v>0</v>
      </c>
      <c r="V1498" s="60">
        <f>Ugovori_OPULJP3[[#This Row],[Javni doprinos korisnika - HRK]]/7.5345</f>
        <v>0</v>
      </c>
      <c r="W1498" s="59">
        <v>0</v>
      </c>
      <c r="X1498" s="60">
        <f>Ugovori_OPULJP3[[#This Row],[Privatni doprinos korisnika - HRK]]/7.5345</f>
        <v>0</v>
      </c>
      <c r="Y1498" s="61">
        <v>972200</v>
      </c>
      <c r="Z1498" s="62">
        <f>Ugovori_OPULJP3[[#This Row],[UKUPNI PRIHVATLJIVI IZDACI
TOTAL ELIGIBLE EXPENDITURE
= Bespovratna sredstva ukupno + doprinos korisnika
= Ukupni prihvatljivi troškovi
= Ukupna ugovorena vrijednost projekta HRK]]/7.5345</f>
        <v>129033.11434069944</v>
      </c>
      <c r="AA1498" s="66" t="s">
        <v>37</v>
      </c>
      <c r="AB1498" s="66" t="s">
        <v>34</v>
      </c>
      <c r="AC1498" s="65" t="s">
        <v>5591</v>
      </c>
      <c r="AD1498" s="72" t="s">
        <v>746</v>
      </c>
    </row>
    <row r="1499" spans="1:30" ht="51" customHeight="1" x14ac:dyDescent="0.2">
      <c r="A1499" s="106" t="s">
        <v>5592</v>
      </c>
      <c r="B1499" s="64" t="s">
        <v>742</v>
      </c>
      <c r="C1499" s="65" t="s">
        <v>743</v>
      </c>
      <c r="D1499" s="96" t="s">
        <v>4944</v>
      </c>
      <c r="E1499" s="66" t="s">
        <v>75</v>
      </c>
      <c r="F1499" s="71" t="s">
        <v>5593</v>
      </c>
      <c r="G1499" s="71" t="s">
        <v>5594</v>
      </c>
      <c r="H1499" s="68">
        <v>44770</v>
      </c>
      <c r="I1499" s="68">
        <v>44985</v>
      </c>
      <c r="J1499" s="57" t="str">
        <f>IF(Ugovori_OPULJP3[[#This Row],[DATUM ZAVRŠETKA OPERACIJE]]&gt;DATE(2024,12,31),"u provedbi","završen")</f>
        <v>završen</v>
      </c>
      <c r="K1499" s="67" t="s">
        <v>83</v>
      </c>
      <c r="L1499" s="67" t="s">
        <v>83</v>
      </c>
      <c r="M1499" s="58">
        <v>0.85</v>
      </c>
      <c r="N1499" s="58">
        <v>0.15</v>
      </c>
      <c r="O1499" s="59">
        <f>Ugovori_OPULJP3[[#This Row],[Bespovratna sredstva - Ukupno (EU+Nac) HRK
= Ukupna ugovorena vrijednost bespovratnih sredstava]]*Ugovori_OPULJP3[[#This Row],[EU STOPA SUFINANCIRANJA %
EU CO-FINANCING RATE %]]</f>
        <v>414800</v>
      </c>
      <c r="P1499" s="60">
        <f>Ugovori_OPULJP3[[#This Row],[Bespovratna sredstva - EU dio - HRK]]/7.5345</f>
        <v>55053.420930386885</v>
      </c>
      <c r="Q1499" s="59">
        <f>Ugovori_OPULJP3[[#This Row],[Bespovratna sredstva - Ukupno (EU+Nac) HRK
= Ukupna ugovorena vrijednost bespovratnih sredstava]]*Ugovori_OPULJP3[[#This Row],[STOPA NACIONALNOG SUFINANCIRANJA %]]</f>
        <v>73200</v>
      </c>
      <c r="R1499" s="60">
        <f>Ugovori_OPULJP3[[#This Row],[Bespovratna sredstva - Nacionalni dio - HRK]]/7.5345</f>
        <v>9715.3095759506268</v>
      </c>
      <c r="S1499" s="59">
        <v>488000</v>
      </c>
      <c r="T1499" s="60">
        <f>Ugovori_OPULJP3[[#This Row],[Bespovratna sredstva - Ukupno (EU+Nac) HRK
= Ukupna ugovorena vrijednost bespovratnih sredstava]]/7.5345</f>
        <v>64768.73050633751</v>
      </c>
      <c r="U1499" s="59">
        <v>0</v>
      </c>
      <c r="V1499" s="60">
        <f>Ugovori_OPULJP3[[#This Row],[Javni doprinos korisnika - HRK]]/7.5345</f>
        <v>0</v>
      </c>
      <c r="W1499" s="59">
        <v>0</v>
      </c>
      <c r="X1499" s="60">
        <f>Ugovori_OPULJP3[[#This Row],[Privatni doprinos korisnika - HRK]]/7.5345</f>
        <v>0</v>
      </c>
      <c r="Y1499" s="61">
        <v>488000</v>
      </c>
      <c r="Z1499" s="62">
        <f>Ugovori_OPULJP3[[#This Row],[UKUPNI PRIHVATLJIVI IZDACI
TOTAL ELIGIBLE EXPENDITURE
= Bespovratna sredstva ukupno + doprinos korisnika
= Ukupni prihvatljivi troškovi
= Ukupna ugovorena vrijednost projekta HRK]]/7.5345</f>
        <v>64768.73050633751</v>
      </c>
      <c r="AA1499" s="66" t="s">
        <v>37</v>
      </c>
      <c r="AB1499" s="66" t="s">
        <v>34</v>
      </c>
      <c r="AC1499" s="65" t="s">
        <v>5595</v>
      </c>
      <c r="AD1499" s="72" t="s">
        <v>746</v>
      </c>
    </row>
    <row r="1500" spans="1:30" ht="51" customHeight="1" x14ac:dyDescent="0.2">
      <c r="A1500" s="70" t="s">
        <v>5596</v>
      </c>
      <c r="B1500" s="64" t="s">
        <v>742</v>
      </c>
      <c r="C1500" s="65" t="s">
        <v>743</v>
      </c>
      <c r="D1500" s="96" t="s">
        <v>4944</v>
      </c>
      <c r="E1500" s="66" t="s">
        <v>75</v>
      </c>
      <c r="F1500" s="71" t="s">
        <v>5597</v>
      </c>
      <c r="G1500" s="54" t="s">
        <v>1402</v>
      </c>
      <c r="H1500" s="68">
        <v>44902</v>
      </c>
      <c r="I1500" s="68">
        <v>45114</v>
      </c>
      <c r="J1500" s="57" t="str">
        <f>IF(Ugovori_OPULJP3[[#This Row],[DATUM ZAVRŠETKA OPERACIJE]]&gt;DATE(2024,12,31),"u provedbi","završen")</f>
        <v>završen</v>
      </c>
      <c r="K1500" s="67" t="s">
        <v>83</v>
      </c>
      <c r="L1500" s="67" t="s">
        <v>83</v>
      </c>
      <c r="M1500" s="58">
        <v>0.85</v>
      </c>
      <c r="N1500" s="58">
        <v>0.15</v>
      </c>
      <c r="O1500" s="59">
        <f>Ugovori_OPULJP3[[#This Row],[Bespovratna sredstva - Ukupno (EU+Nac) HRK
= Ukupna ugovorena vrijednost bespovratnih sredstava]]*Ugovori_OPULJP3[[#This Row],[EU STOPA SUFINANCIRANJA %
EU CO-FINANCING RATE %]]</f>
        <v>1260720</v>
      </c>
      <c r="P1500" s="60">
        <f>Ugovori_OPULJP3[[#This Row],[Bespovratna sredstva - EU dio - HRK]]/7.5345</f>
        <v>167326.29902448735</v>
      </c>
      <c r="Q1500" s="59">
        <f>Ugovori_OPULJP3[[#This Row],[Bespovratna sredstva - Ukupno (EU+Nac) HRK
= Ukupna ugovorena vrijednost bespovratnih sredstava]]*Ugovori_OPULJP3[[#This Row],[STOPA NACIONALNOG SUFINANCIRANJA %]]</f>
        <v>222480</v>
      </c>
      <c r="R1500" s="60">
        <f>Ugovori_OPULJP3[[#This Row],[Bespovratna sredstva - Nacionalni dio - HRK]]/7.5345</f>
        <v>29528.170416086003</v>
      </c>
      <c r="S1500" s="59">
        <v>1483200</v>
      </c>
      <c r="T1500" s="60">
        <f>Ugovori_OPULJP3[[#This Row],[Bespovratna sredstva - Ukupno (EU+Nac) HRK
= Ukupna ugovorena vrijednost bespovratnih sredstava]]/7.5345</f>
        <v>196854.46944057336</v>
      </c>
      <c r="U1500" s="59">
        <v>0</v>
      </c>
      <c r="V1500" s="60">
        <f>Ugovori_OPULJP3[[#This Row],[Javni doprinos korisnika - HRK]]/7.5345</f>
        <v>0</v>
      </c>
      <c r="W1500" s="59">
        <v>0</v>
      </c>
      <c r="X1500" s="60">
        <f>Ugovori_OPULJP3[[#This Row],[Privatni doprinos korisnika - HRK]]/7.5345</f>
        <v>0</v>
      </c>
      <c r="Y1500" s="61">
        <v>1483200</v>
      </c>
      <c r="Z1500" s="62">
        <f>Ugovori_OPULJP3[[#This Row],[UKUPNI PRIHVATLJIVI IZDACI
TOTAL ELIGIBLE EXPENDITURE
= Bespovratna sredstva ukupno + doprinos korisnika
= Ukupni prihvatljivi troškovi
= Ukupna ugovorena vrijednost projekta HRK]]/7.5345</f>
        <v>196854.46944057336</v>
      </c>
      <c r="AA1500" s="66" t="s">
        <v>37</v>
      </c>
      <c r="AB1500" s="66" t="s">
        <v>34</v>
      </c>
      <c r="AC1500" s="65" t="s">
        <v>5598</v>
      </c>
      <c r="AD1500" s="72" t="s">
        <v>746</v>
      </c>
    </row>
    <row r="1501" spans="1:30" ht="51" customHeight="1" x14ac:dyDescent="0.2">
      <c r="A1501" s="105" t="s">
        <v>5599</v>
      </c>
      <c r="B1501" s="64" t="s">
        <v>742</v>
      </c>
      <c r="C1501" s="65" t="s">
        <v>743</v>
      </c>
      <c r="D1501" s="96" t="s">
        <v>4944</v>
      </c>
      <c r="E1501" s="66" t="s">
        <v>75</v>
      </c>
      <c r="F1501" s="71" t="s">
        <v>5600</v>
      </c>
      <c r="G1501" s="71" t="s">
        <v>5601</v>
      </c>
      <c r="H1501" s="68">
        <v>44820</v>
      </c>
      <c r="I1501" s="68">
        <v>45062</v>
      </c>
      <c r="J1501" s="57" t="str">
        <f>IF(Ugovori_OPULJP3[[#This Row],[DATUM ZAVRŠETKA OPERACIJE]]&gt;DATE(2024,12,31),"u provedbi","završen")</f>
        <v>završen</v>
      </c>
      <c r="K1501" s="67" t="s">
        <v>88</v>
      </c>
      <c r="L1501" s="67" t="s">
        <v>83</v>
      </c>
      <c r="M1501" s="58">
        <v>0.85</v>
      </c>
      <c r="N1501" s="58">
        <v>0.15</v>
      </c>
      <c r="O1501" s="59">
        <f>Ugovori_OPULJP3[[#This Row],[Bespovratna sredstva - Ukupno (EU+Nac) HRK
= Ukupna ugovorena vrijednost bespovratnih sredstava]]*Ugovori_OPULJP3[[#This Row],[EU STOPA SUFINANCIRANJA %
EU CO-FINANCING RATE %]]</f>
        <v>1253282.5</v>
      </c>
      <c r="P1501" s="60">
        <f>Ugovori_OPULJP3[[#This Row],[Bespovratna sredstva - EU dio - HRK]]/7.5345</f>
        <v>166339.17313690356</v>
      </c>
      <c r="Q1501" s="59">
        <f>Ugovori_OPULJP3[[#This Row],[Bespovratna sredstva - Ukupno (EU+Nac) HRK
= Ukupna ugovorena vrijednost bespovratnih sredstava]]*Ugovori_OPULJP3[[#This Row],[STOPA NACIONALNOG SUFINANCIRANJA %]]</f>
        <v>221167.5</v>
      </c>
      <c r="R1501" s="60">
        <f>Ugovori_OPULJP3[[#This Row],[Bespovratna sredstva - Nacionalni dio - HRK]]/7.5345</f>
        <v>29353.971730041805</v>
      </c>
      <c r="S1501" s="59">
        <v>1474450</v>
      </c>
      <c r="T1501" s="60">
        <f>Ugovori_OPULJP3[[#This Row],[Bespovratna sredstva - Ukupno (EU+Nac) HRK
= Ukupna ugovorena vrijednost bespovratnih sredstava]]/7.5345</f>
        <v>195693.14486694537</v>
      </c>
      <c r="U1501" s="59">
        <v>0</v>
      </c>
      <c r="V1501" s="60">
        <f>Ugovori_OPULJP3[[#This Row],[Javni doprinos korisnika - HRK]]/7.5345</f>
        <v>0</v>
      </c>
      <c r="W1501" s="59">
        <v>0</v>
      </c>
      <c r="X1501" s="60">
        <f>Ugovori_OPULJP3[[#This Row],[Privatni doprinos korisnika - HRK]]/7.5345</f>
        <v>0</v>
      </c>
      <c r="Y1501" s="61">
        <v>1474450</v>
      </c>
      <c r="Z1501" s="62">
        <f>Ugovori_OPULJP3[[#This Row],[UKUPNI PRIHVATLJIVI IZDACI
TOTAL ELIGIBLE EXPENDITURE
= Bespovratna sredstva ukupno + doprinos korisnika
= Ukupni prihvatljivi troškovi
= Ukupna ugovorena vrijednost projekta HRK]]/7.5345</f>
        <v>195693.14486694537</v>
      </c>
      <c r="AA1501" s="66" t="s">
        <v>37</v>
      </c>
      <c r="AB1501" s="66" t="s">
        <v>34</v>
      </c>
      <c r="AC1501" s="65" t="s">
        <v>5602</v>
      </c>
      <c r="AD1501" s="72" t="s">
        <v>746</v>
      </c>
    </row>
    <row r="1502" spans="1:30" ht="51" customHeight="1" x14ac:dyDescent="0.2">
      <c r="A1502" s="70" t="s">
        <v>5603</v>
      </c>
      <c r="B1502" s="64" t="s">
        <v>742</v>
      </c>
      <c r="C1502" s="65" t="s">
        <v>743</v>
      </c>
      <c r="D1502" s="96" t="s">
        <v>4944</v>
      </c>
      <c r="E1502" s="66" t="s">
        <v>75</v>
      </c>
      <c r="F1502" s="71" t="s">
        <v>5604</v>
      </c>
      <c r="G1502" s="71" t="s">
        <v>4111</v>
      </c>
      <c r="H1502" s="68">
        <v>44922</v>
      </c>
      <c r="I1502" s="68">
        <v>45104</v>
      </c>
      <c r="J1502" s="57" t="str">
        <f>IF(Ugovori_OPULJP3[[#This Row],[DATUM ZAVRŠETKA OPERACIJE]]&gt;DATE(2024,12,31),"u provedbi","završen")</f>
        <v>završen</v>
      </c>
      <c r="K1502" s="67" t="s">
        <v>93</v>
      </c>
      <c r="L1502" s="76" t="s">
        <v>93</v>
      </c>
      <c r="M1502" s="58">
        <v>0.85</v>
      </c>
      <c r="N1502" s="58">
        <v>0.15</v>
      </c>
      <c r="O1502" s="59">
        <f>Ugovori_OPULJP3[[#This Row],[Bespovratna sredstva - Ukupno (EU+Nac) HRK
= Ukupna ugovorena vrijednost bespovratnih sredstava]]*Ugovori_OPULJP3[[#This Row],[EU STOPA SUFINANCIRANJA %
EU CO-FINANCING RATE %]]</f>
        <v>420601.84499999997</v>
      </c>
      <c r="P1502" s="60">
        <f>Ugovori_OPULJP3[[#This Row],[Bespovratna sredstva - EU dio - HRK]]/7.5345</f>
        <v>55823.458092773239</v>
      </c>
      <c r="Q1502" s="59">
        <f>Ugovori_OPULJP3[[#This Row],[Bespovratna sredstva - Ukupno (EU+Nac) HRK
= Ukupna ugovorena vrijednost bespovratnih sredstava]]*Ugovori_OPULJP3[[#This Row],[STOPA NACIONALNOG SUFINANCIRANJA %]]</f>
        <v>74223.854999999996</v>
      </c>
      <c r="R1502" s="60">
        <f>Ugovori_OPULJP3[[#This Row],[Bespovratna sredstva - Nacionalni dio - HRK]]/7.5345</f>
        <v>9851.1984869599837</v>
      </c>
      <c r="S1502" s="59">
        <v>494825.7</v>
      </c>
      <c r="T1502" s="60">
        <f>Ugovori_OPULJP3[[#This Row],[Bespovratna sredstva - Ukupno (EU+Nac) HRK
= Ukupna ugovorena vrijednost bespovratnih sredstava]]/7.5345</f>
        <v>65674.65657973323</v>
      </c>
      <c r="U1502" s="59">
        <v>0</v>
      </c>
      <c r="V1502" s="60">
        <f>Ugovori_OPULJP3[[#This Row],[Javni doprinos korisnika - HRK]]/7.5345</f>
        <v>0</v>
      </c>
      <c r="W1502" s="59">
        <v>0</v>
      </c>
      <c r="X1502" s="60">
        <f>Ugovori_OPULJP3[[#This Row],[Privatni doprinos korisnika - HRK]]/7.5345</f>
        <v>0</v>
      </c>
      <c r="Y1502" s="61">
        <v>494825.7</v>
      </c>
      <c r="Z1502" s="62">
        <f>Ugovori_OPULJP3[[#This Row],[UKUPNI PRIHVATLJIVI IZDACI
TOTAL ELIGIBLE EXPENDITURE
= Bespovratna sredstva ukupno + doprinos korisnika
= Ukupni prihvatljivi troškovi
= Ukupna ugovorena vrijednost projekta HRK]]/7.5345</f>
        <v>65674.65657973323</v>
      </c>
      <c r="AA1502" s="66" t="s">
        <v>37</v>
      </c>
      <c r="AB1502" s="66" t="s">
        <v>34</v>
      </c>
      <c r="AC1502" s="65" t="s">
        <v>5605</v>
      </c>
      <c r="AD1502" s="72" t="s">
        <v>746</v>
      </c>
    </row>
    <row r="1503" spans="1:30" ht="38.25" customHeight="1" x14ac:dyDescent="0.2">
      <c r="A1503" s="105" t="s">
        <v>5606</v>
      </c>
      <c r="B1503" s="64" t="s">
        <v>742</v>
      </c>
      <c r="C1503" s="65" t="s">
        <v>743</v>
      </c>
      <c r="D1503" s="96" t="s">
        <v>4944</v>
      </c>
      <c r="E1503" s="66" t="s">
        <v>75</v>
      </c>
      <c r="F1503" s="71" t="s">
        <v>5607</v>
      </c>
      <c r="G1503" s="71" t="s">
        <v>3051</v>
      </c>
      <c r="H1503" s="68">
        <v>44818</v>
      </c>
      <c r="I1503" s="68">
        <v>45060</v>
      </c>
      <c r="J1503" s="57" t="str">
        <f>IF(Ugovori_OPULJP3[[#This Row],[DATUM ZAVRŠETKA OPERACIJE]]&gt;DATE(2024,12,31),"u provedbi","završen")</f>
        <v>završen</v>
      </c>
      <c r="K1503" s="67" t="s">
        <v>154</v>
      </c>
      <c r="L1503" s="55" t="s">
        <v>154</v>
      </c>
      <c r="M1503" s="58">
        <v>0.85</v>
      </c>
      <c r="N1503" s="58">
        <v>0.15</v>
      </c>
      <c r="O1503" s="59">
        <f>Ugovori_OPULJP3[[#This Row],[Bespovratna sredstva - Ukupno (EU+Nac) HRK
= Ukupna ugovorena vrijednost bespovratnih sredstava]]*Ugovori_OPULJP3[[#This Row],[EU STOPA SUFINANCIRANJA %
EU CO-FINANCING RATE %]]</f>
        <v>378207.5</v>
      </c>
      <c r="P1503" s="60">
        <f>Ugovori_OPULJP3[[#This Row],[Bespovratna sredstva - EU dio - HRK]]/7.5345</f>
        <v>50196.761563474683</v>
      </c>
      <c r="Q1503" s="59">
        <f>Ugovori_OPULJP3[[#This Row],[Bespovratna sredstva - Ukupno (EU+Nac) HRK
= Ukupna ugovorena vrijednost bespovratnih sredstava]]*Ugovori_OPULJP3[[#This Row],[STOPA NACIONALNOG SUFINANCIRANJA %]]</f>
        <v>66742.5</v>
      </c>
      <c r="R1503" s="60">
        <f>Ugovori_OPULJP3[[#This Row],[Bespovratna sredstva - Nacionalni dio - HRK]]/7.5345</f>
        <v>8858.2520406131789</v>
      </c>
      <c r="S1503" s="59">
        <v>444950</v>
      </c>
      <c r="T1503" s="60">
        <f>Ugovori_OPULJP3[[#This Row],[Bespovratna sredstva - Ukupno (EU+Nac) HRK
= Ukupna ugovorena vrijednost bespovratnih sredstava]]/7.5345</f>
        <v>59055.013604087857</v>
      </c>
      <c r="U1503" s="59">
        <v>0</v>
      </c>
      <c r="V1503" s="60">
        <f>Ugovori_OPULJP3[[#This Row],[Javni doprinos korisnika - HRK]]/7.5345</f>
        <v>0</v>
      </c>
      <c r="W1503" s="59">
        <v>0</v>
      </c>
      <c r="X1503" s="60">
        <f>Ugovori_OPULJP3[[#This Row],[Privatni doprinos korisnika - HRK]]/7.5345</f>
        <v>0</v>
      </c>
      <c r="Y1503" s="61">
        <v>444950</v>
      </c>
      <c r="Z1503" s="62">
        <f>Ugovori_OPULJP3[[#This Row],[UKUPNI PRIHVATLJIVI IZDACI
TOTAL ELIGIBLE EXPENDITURE
= Bespovratna sredstva ukupno + doprinos korisnika
= Ukupni prihvatljivi troškovi
= Ukupna ugovorena vrijednost projekta HRK]]/7.5345</f>
        <v>59055.013604087857</v>
      </c>
      <c r="AA1503" s="66" t="s">
        <v>37</v>
      </c>
      <c r="AB1503" s="66" t="s">
        <v>34</v>
      </c>
      <c r="AC1503" s="65" t="s">
        <v>5608</v>
      </c>
      <c r="AD1503" s="72" t="s">
        <v>746</v>
      </c>
    </row>
    <row r="1504" spans="1:30" ht="51" customHeight="1" x14ac:dyDescent="0.2">
      <c r="A1504" s="105" t="s">
        <v>5609</v>
      </c>
      <c r="B1504" s="64" t="s">
        <v>742</v>
      </c>
      <c r="C1504" s="65" t="s">
        <v>743</v>
      </c>
      <c r="D1504" s="96" t="s">
        <v>4944</v>
      </c>
      <c r="E1504" s="66" t="s">
        <v>75</v>
      </c>
      <c r="F1504" s="71" t="s">
        <v>5610</v>
      </c>
      <c r="G1504" s="71" t="s">
        <v>5611</v>
      </c>
      <c r="H1504" s="68">
        <v>44818</v>
      </c>
      <c r="I1504" s="68">
        <v>45060</v>
      </c>
      <c r="J1504" s="57" t="str">
        <f>IF(Ugovori_OPULJP3[[#This Row],[DATUM ZAVRŠETKA OPERACIJE]]&gt;DATE(2024,12,31),"u provedbi","završen")</f>
        <v>završen</v>
      </c>
      <c r="K1504" s="67" t="s">
        <v>93</v>
      </c>
      <c r="L1504" s="67" t="s">
        <v>93</v>
      </c>
      <c r="M1504" s="58">
        <v>0.85</v>
      </c>
      <c r="N1504" s="58">
        <v>0.15</v>
      </c>
      <c r="O1504" s="59">
        <f>Ugovori_OPULJP3[[#This Row],[Bespovratna sredstva - Ukupno (EU+Nac) HRK
= Ukupna ugovorena vrijednost bespovratnih sredstava]]*Ugovori_OPULJP3[[#This Row],[EU STOPA SUFINANCIRANJA %
EU CO-FINANCING RATE %]]</f>
        <v>1259589.5425</v>
      </c>
      <c r="P1504" s="60">
        <f>Ugovori_OPULJP3[[#This Row],[Bespovratna sredstva - EU dio - HRK]]/7.5345</f>
        <v>167176.26153029397</v>
      </c>
      <c r="Q1504" s="59">
        <f>Ugovori_OPULJP3[[#This Row],[Bespovratna sredstva - Ukupno (EU+Nac) HRK
= Ukupna ugovorena vrijednost bespovratnih sredstava]]*Ugovori_OPULJP3[[#This Row],[STOPA NACIONALNOG SUFINANCIRANJA %]]</f>
        <v>222280.50750000001</v>
      </c>
      <c r="R1504" s="60">
        <f>Ugovori_OPULJP3[[#This Row],[Bespovratna sredstva - Nacionalni dio - HRK]]/7.5345</f>
        <v>29501.69321122835</v>
      </c>
      <c r="S1504" s="59">
        <v>1481870.05</v>
      </c>
      <c r="T1504" s="60">
        <f>Ugovori_OPULJP3[[#This Row],[Bespovratna sredstva - Ukupno (EU+Nac) HRK
= Ukupna ugovorena vrijednost bespovratnih sredstava]]/7.5345</f>
        <v>196677.95474152232</v>
      </c>
      <c r="U1504" s="59">
        <v>0</v>
      </c>
      <c r="V1504" s="60">
        <f>Ugovori_OPULJP3[[#This Row],[Javni doprinos korisnika - HRK]]/7.5345</f>
        <v>0</v>
      </c>
      <c r="W1504" s="59">
        <v>0</v>
      </c>
      <c r="X1504" s="60">
        <f>Ugovori_OPULJP3[[#This Row],[Privatni doprinos korisnika - HRK]]/7.5345</f>
        <v>0</v>
      </c>
      <c r="Y1504" s="61">
        <v>1481870.05</v>
      </c>
      <c r="Z1504" s="62">
        <f>Ugovori_OPULJP3[[#This Row],[UKUPNI PRIHVATLJIVI IZDACI
TOTAL ELIGIBLE EXPENDITURE
= Bespovratna sredstva ukupno + doprinos korisnika
= Ukupni prihvatljivi troškovi
= Ukupna ugovorena vrijednost projekta HRK]]/7.5345</f>
        <v>196677.95474152232</v>
      </c>
      <c r="AA1504" s="66" t="s">
        <v>37</v>
      </c>
      <c r="AB1504" s="66" t="s">
        <v>34</v>
      </c>
      <c r="AC1504" s="65" t="s">
        <v>5612</v>
      </c>
      <c r="AD1504" s="72" t="s">
        <v>746</v>
      </c>
    </row>
    <row r="1505" spans="1:30" ht="38.25" customHeight="1" x14ac:dyDescent="0.2">
      <c r="A1505" s="70" t="s">
        <v>5613</v>
      </c>
      <c r="B1505" s="64" t="s">
        <v>742</v>
      </c>
      <c r="C1505" s="65" t="s">
        <v>743</v>
      </c>
      <c r="D1505" s="96" t="s">
        <v>4944</v>
      </c>
      <c r="E1505" s="66" t="s">
        <v>75</v>
      </c>
      <c r="F1505" s="71" t="s">
        <v>5614</v>
      </c>
      <c r="G1505" s="71" t="s">
        <v>5615</v>
      </c>
      <c r="H1505" s="68">
        <v>44930</v>
      </c>
      <c r="I1505" s="68">
        <v>45173</v>
      </c>
      <c r="J1505" s="57" t="str">
        <f>IF(Ugovori_OPULJP3[[#This Row],[DATUM ZAVRŠETKA OPERACIJE]]&gt;DATE(2024,12,31),"u provedbi","završen")</f>
        <v>završen</v>
      </c>
      <c r="K1505" s="55" t="s">
        <v>93</v>
      </c>
      <c r="L1505" s="55" t="s">
        <v>93</v>
      </c>
      <c r="M1505" s="58">
        <v>0.85</v>
      </c>
      <c r="N1505" s="58">
        <v>0.15</v>
      </c>
      <c r="O1505" s="59">
        <f>Ugovori_OPULJP3[[#This Row],[Bespovratna sredstva - Ukupno (EU+Nac) HRK
= Ukupna ugovorena vrijednost bespovratnih sredstava]]*Ugovori_OPULJP3[[#This Row],[EU STOPA SUFINANCIRANJA %
EU CO-FINANCING RATE %]]</f>
        <v>840480</v>
      </c>
      <c r="P1505" s="60">
        <f>Ugovori_OPULJP3[[#This Row],[Bespovratna sredstva - EU dio - HRK]]/7.5345</f>
        <v>111550.8660163249</v>
      </c>
      <c r="Q1505" s="59">
        <f>Ugovori_OPULJP3[[#This Row],[Bespovratna sredstva - Ukupno (EU+Nac) HRK
= Ukupna ugovorena vrijednost bespovratnih sredstava]]*Ugovori_OPULJP3[[#This Row],[STOPA NACIONALNOG SUFINANCIRANJA %]]</f>
        <v>148320</v>
      </c>
      <c r="R1505" s="60">
        <f>Ugovori_OPULJP3[[#This Row],[Bespovratna sredstva - Nacionalni dio - HRK]]/7.5345</f>
        <v>19685.446944057334</v>
      </c>
      <c r="S1505" s="59">
        <v>988800</v>
      </c>
      <c r="T1505" s="60">
        <f>Ugovori_OPULJP3[[#This Row],[Bespovratna sredstva - Ukupno (EU+Nac) HRK
= Ukupna ugovorena vrijednost bespovratnih sredstava]]/7.5345</f>
        <v>131236.31296038223</v>
      </c>
      <c r="U1505" s="59">
        <v>0</v>
      </c>
      <c r="V1505" s="60">
        <f>Ugovori_OPULJP3[[#This Row],[Javni doprinos korisnika - HRK]]/7.5345</f>
        <v>0</v>
      </c>
      <c r="W1505" s="59">
        <v>0</v>
      </c>
      <c r="X1505" s="60">
        <f>Ugovori_OPULJP3[[#This Row],[Privatni doprinos korisnika - HRK]]/7.5345</f>
        <v>0</v>
      </c>
      <c r="Y1505" s="61">
        <v>988800</v>
      </c>
      <c r="Z1505" s="62">
        <f>Ugovori_OPULJP3[[#This Row],[UKUPNI PRIHVATLJIVI IZDACI
TOTAL ELIGIBLE EXPENDITURE
= Bespovratna sredstva ukupno + doprinos korisnika
= Ukupni prihvatljivi troškovi
= Ukupna ugovorena vrijednost projekta HRK]]/7.5345</f>
        <v>131236.31296038223</v>
      </c>
      <c r="AA1505" s="66" t="s">
        <v>37</v>
      </c>
      <c r="AB1505" s="66" t="s">
        <v>34</v>
      </c>
      <c r="AC1505" s="65" t="s">
        <v>5616</v>
      </c>
      <c r="AD1505" s="72" t="s">
        <v>746</v>
      </c>
    </row>
    <row r="1506" spans="1:30" ht="51" customHeight="1" x14ac:dyDescent="0.2">
      <c r="A1506" s="105" t="s">
        <v>5617</v>
      </c>
      <c r="B1506" s="64" t="s">
        <v>742</v>
      </c>
      <c r="C1506" s="65" t="s">
        <v>743</v>
      </c>
      <c r="D1506" s="96" t="s">
        <v>4944</v>
      </c>
      <c r="E1506" s="66" t="s">
        <v>75</v>
      </c>
      <c r="F1506" s="71" t="s">
        <v>5618</v>
      </c>
      <c r="G1506" s="54" t="s">
        <v>3727</v>
      </c>
      <c r="H1506" s="68">
        <v>44770</v>
      </c>
      <c r="I1506" s="68">
        <v>45013</v>
      </c>
      <c r="J1506" s="57" t="str">
        <f>IF(Ugovori_OPULJP3[[#This Row],[DATUM ZAVRŠETKA OPERACIJE]]&gt;DATE(2024,12,31),"u provedbi","završen")</f>
        <v>završen</v>
      </c>
      <c r="K1506" s="55" t="s">
        <v>332</v>
      </c>
      <c r="L1506" s="55" t="s">
        <v>332</v>
      </c>
      <c r="M1506" s="58">
        <v>0.85</v>
      </c>
      <c r="N1506" s="58">
        <v>0.15</v>
      </c>
      <c r="O1506" s="59">
        <f>Ugovori_OPULJP3[[#This Row],[Bespovratna sredstva - Ukupno (EU+Nac) HRK
= Ukupna ugovorena vrijednost bespovratnih sredstava]]*Ugovori_OPULJP3[[#This Row],[EU STOPA SUFINANCIRANJA %
EU CO-FINANCING RATE %]]</f>
        <v>839800</v>
      </c>
      <c r="P1506" s="60">
        <f>Ugovori_OPULJP3[[#This Row],[Bespovratna sredstva - EU dio - HRK]]/7.5345</f>
        <v>111460.61450660296</v>
      </c>
      <c r="Q1506" s="59">
        <f>Ugovori_OPULJP3[[#This Row],[Bespovratna sredstva - Ukupno (EU+Nac) HRK
= Ukupna ugovorena vrijednost bespovratnih sredstava]]*Ugovori_OPULJP3[[#This Row],[STOPA NACIONALNOG SUFINANCIRANJA %]]</f>
        <v>148200</v>
      </c>
      <c r="R1506" s="60">
        <f>Ugovori_OPULJP3[[#This Row],[Bespovratna sredstva - Nacionalni dio - HRK]]/7.5345</f>
        <v>19669.520207047579</v>
      </c>
      <c r="S1506" s="59">
        <v>988000</v>
      </c>
      <c r="T1506" s="60">
        <f>Ugovori_OPULJP3[[#This Row],[Bespovratna sredstva - Ukupno (EU+Nac) HRK
= Ukupna ugovorena vrijednost bespovratnih sredstava]]/7.5345</f>
        <v>131130.13471365054</v>
      </c>
      <c r="U1506" s="59">
        <v>0</v>
      </c>
      <c r="V1506" s="60">
        <f>Ugovori_OPULJP3[[#This Row],[Javni doprinos korisnika - HRK]]/7.5345</f>
        <v>0</v>
      </c>
      <c r="W1506" s="59">
        <v>0</v>
      </c>
      <c r="X1506" s="60">
        <f>Ugovori_OPULJP3[[#This Row],[Privatni doprinos korisnika - HRK]]/7.5345</f>
        <v>0</v>
      </c>
      <c r="Y1506" s="61">
        <v>988000</v>
      </c>
      <c r="Z1506" s="62">
        <f>Ugovori_OPULJP3[[#This Row],[UKUPNI PRIHVATLJIVI IZDACI
TOTAL ELIGIBLE EXPENDITURE
= Bespovratna sredstva ukupno + doprinos korisnika
= Ukupni prihvatljivi troškovi
= Ukupna ugovorena vrijednost projekta HRK]]/7.5345</f>
        <v>131130.13471365054</v>
      </c>
      <c r="AA1506" s="66" t="s">
        <v>37</v>
      </c>
      <c r="AB1506" s="66" t="s">
        <v>34</v>
      </c>
      <c r="AC1506" s="65" t="s">
        <v>5619</v>
      </c>
      <c r="AD1506" s="72" t="s">
        <v>746</v>
      </c>
    </row>
    <row r="1507" spans="1:30" ht="51" customHeight="1" x14ac:dyDescent="0.2">
      <c r="A1507" s="70" t="s">
        <v>5620</v>
      </c>
      <c r="B1507" s="64" t="s">
        <v>742</v>
      </c>
      <c r="C1507" s="65" t="s">
        <v>743</v>
      </c>
      <c r="D1507" s="96" t="s">
        <v>4944</v>
      </c>
      <c r="E1507" s="66" t="s">
        <v>75</v>
      </c>
      <c r="F1507" s="71" t="s">
        <v>5621</v>
      </c>
      <c r="G1507" s="71" t="s">
        <v>5622</v>
      </c>
      <c r="H1507" s="68">
        <v>44902</v>
      </c>
      <c r="I1507" s="68">
        <v>45145</v>
      </c>
      <c r="J1507" s="57" t="str">
        <f>IF(Ugovori_OPULJP3[[#This Row],[DATUM ZAVRŠETKA OPERACIJE]]&gt;DATE(2024,12,31),"u provedbi","završen")</f>
        <v>završen</v>
      </c>
      <c r="K1507" s="67" t="s">
        <v>88</v>
      </c>
      <c r="L1507" s="67" t="s">
        <v>83</v>
      </c>
      <c r="M1507" s="58">
        <v>0.85</v>
      </c>
      <c r="N1507" s="58">
        <v>0.15</v>
      </c>
      <c r="O1507" s="59">
        <f>Ugovori_OPULJP3[[#This Row],[Bespovratna sredstva - Ukupno (EU+Nac) HRK
= Ukupna ugovorena vrijednost bespovratnih sredstava]]*Ugovori_OPULJP3[[#This Row],[EU STOPA SUFINANCIRANJA %
EU CO-FINANCING RATE %]]</f>
        <v>416075</v>
      </c>
      <c r="P1507" s="60">
        <f>Ugovori_OPULJP3[[#This Row],[Bespovratna sredstva - EU dio - HRK]]/7.5345</f>
        <v>55222.642511115533</v>
      </c>
      <c r="Q1507" s="59">
        <f>Ugovori_OPULJP3[[#This Row],[Bespovratna sredstva - Ukupno (EU+Nac) HRK
= Ukupna ugovorena vrijednost bespovratnih sredstava]]*Ugovori_OPULJP3[[#This Row],[STOPA NACIONALNOG SUFINANCIRANJA %]]</f>
        <v>73425</v>
      </c>
      <c r="R1507" s="60">
        <f>Ugovori_OPULJP3[[#This Row],[Bespovratna sredstva - Nacionalni dio - HRK]]/7.5345</f>
        <v>9745.1722078439179</v>
      </c>
      <c r="S1507" s="59">
        <v>489500</v>
      </c>
      <c r="T1507" s="60">
        <f>Ugovori_OPULJP3[[#This Row],[Bespovratna sredstva - Ukupno (EU+Nac) HRK
= Ukupna ugovorena vrijednost bespovratnih sredstava]]/7.5345</f>
        <v>64967.814718959453</v>
      </c>
      <c r="U1507" s="59">
        <v>0</v>
      </c>
      <c r="V1507" s="60">
        <f>Ugovori_OPULJP3[[#This Row],[Javni doprinos korisnika - HRK]]/7.5345</f>
        <v>0</v>
      </c>
      <c r="W1507" s="59">
        <v>0</v>
      </c>
      <c r="X1507" s="60">
        <f>Ugovori_OPULJP3[[#This Row],[Privatni doprinos korisnika - HRK]]/7.5345</f>
        <v>0</v>
      </c>
      <c r="Y1507" s="61">
        <v>489500</v>
      </c>
      <c r="Z1507" s="62">
        <f>Ugovori_OPULJP3[[#This Row],[UKUPNI PRIHVATLJIVI IZDACI
TOTAL ELIGIBLE EXPENDITURE
= Bespovratna sredstva ukupno + doprinos korisnika
= Ukupni prihvatljivi troškovi
= Ukupna ugovorena vrijednost projekta HRK]]/7.5345</f>
        <v>64967.814718959453</v>
      </c>
      <c r="AA1507" s="66" t="s">
        <v>37</v>
      </c>
      <c r="AB1507" s="66" t="s">
        <v>34</v>
      </c>
      <c r="AC1507" s="65" t="s">
        <v>5623</v>
      </c>
      <c r="AD1507" s="72" t="s">
        <v>746</v>
      </c>
    </row>
    <row r="1508" spans="1:30" ht="25.5" customHeight="1" x14ac:dyDescent="0.2">
      <c r="A1508" s="70" t="s">
        <v>5624</v>
      </c>
      <c r="B1508" s="64" t="s">
        <v>742</v>
      </c>
      <c r="C1508" s="65" t="s">
        <v>743</v>
      </c>
      <c r="D1508" s="96" t="s">
        <v>4944</v>
      </c>
      <c r="E1508" s="66" t="s">
        <v>75</v>
      </c>
      <c r="F1508" s="71" t="s">
        <v>5625</v>
      </c>
      <c r="G1508" s="71" t="s">
        <v>3152</v>
      </c>
      <c r="H1508" s="68">
        <v>44902</v>
      </c>
      <c r="I1508" s="68">
        <v>45145</v>
      </c>
      <c r="J1508" s="57" t="str">
        <f>IF(Ugovori_OPULJP3[[#This Row],[DATUM ZAVRŠETKA OPERACIJE]]&gt;DATE(2024,12,31),"u provedbi","završen")</f>
        <v>završen</v>
      </c>
      <c r="K1508" s="67" t="s">
        <v>83</v>
      </c>
      <c r="L1508" s="67" t="s">
        <v>83</v>
      </c>
      <c r="M1508" s="58">
        <v>0.85</v>
      </c>
      <c r="N1508" s="58">
        <v>0.15</v>
      </c>
      <c r="O1508" s="59">
        <f>Ugovori_OPULJP3[[#This Row],[Bespovratna sredstva - Ukupno (EU+Nac) HRK
= Ukupna ugovorena vrijednost bespovratnih sredstava]]*Ugovori_OPULJP3[[#This Row],[EU STOPA SUFINANCIRANJA %
EU CO-FINANCING RATE %]]</f>
        <v>377995</v>
      </c>
      <c r="P1508" s="60">
        <f>Ugovori_OPULJP3[[#This Row],[Bespovratna sredstva - EU dio - HRK]]/7.5345</f>
        <v>50168.557966686574</v>
      </c>
      <c r="Q1508" s="59">
        <f>Ugovori_OPULJP3[[#This Row],[Bespovratna sredstva - Ukupno (EU+Nac) HRK
= Ukupna ugovorena vrijednost bespovratnih sredstava]]*Ugovori_OPULJP3[[#This Row],[STOPA NACIONALNOG SUFINANCIRANJA %]]</f>
        <v>66705</v>
      </c>
      <c r="R1508" s="60">
        <f>Ugovori_OPULJP3[[#This Row],[Bespovratna sredstva - Nacionalni dio - HRK]]/7.5345</f>
        <v>8853.2749352976298</v>
      </c>
      <c r="S1508" s="59">
        <v>444700</v>
      </c>
      <c r="T1508" s="60">
        <f>Ugovori_OPULJP3[[#This Row],[Bespovratna sredstva - Ukupno (EU+Nac) HRK
= Ukupna ugovorena vrijednost bespovratnih sredstava]]/7.5345</f>
        <v>59021.832901984206</v>
      </c>
      <c r="U1508" s="59">
        <v>0</v>
      </c>
      <c r="V1508" s="60">
        <f>Ugovori_OPULJP3[[#This Row],[Javni doprinos korisnika - HRK]]/7.5345</f>
        <v>0</v>
      </c>
      <c r="W1508" s="59">
        <v>0</v>
      </c>
      <c r="X1508" s="60">
        <f>Ugovori_OPULJP3[[#This Row],[Privatni doprinos korisnika - HRK]]/7.5345</f>
        <v>0</v>
      </c>
      <c r="Y1508" s="61">
        <v>444700</v>
      </c>
      <c r="Z1508" s="62">
        <f>Ugovori_OPULJP3[[#This Row],[UKUPNI PRIHVATLJIVI IZDACI
TOTAL ELIGIBLE EXPENDITURE
= Bespovratna sredstva ukupno + doprinos korisnika
= Ukupni prihvatljivi troškovi
= Ukupna ugovorena vrijednost projekta HRK]]/7.5345</f>
        <v>59021.832901984206</v>
      </c>
      <c r="AA1508" s="66" t="s">
        <v>37</v>
      </c>
      <c r="AB1508" s="66" t="s">
        <v>34</v>
      </c>
      <c r="AC1508" s="65" t="s">
        <v>5626</v>
      </c>
      <c r="AD1508" s="72" t="s">
        <v>746</v>
      </c>
    </row>
    <row r="1509" spans="1:30" ht="51" customHeight="1" x14ac:dyDescent="0.2">
      <c r="A1509" s="70" t="s">
        <v>5627</v>
      </c>
      <c r="B1509" s="64" t="s">
        <v>742</v>
      </c>
      <c r="C1509" s="65" t="s">
        <v>743</v>
      </c>
      <c r="D1509" s="96" t="s">
        <v>4944</v>
      </c>
      <c r="E1509" s="66" t="s">
        <v>75</v>
      </c>
      <c r="F1509" s="71" t="s">
        <v>5628</v>
      </c>
      <c r="G1509" s="71" t="s">
        <v>3207</v>
      </c>
      <c r="H1509" s="68">
        <v>44907</v>
      </c>
      <c r="I1509" s="68">
        <v>45150</v>
      </c>
      <c r="J1509" s="57" t="str">
        <f>IF(Ugovori_OPULJP3[[#This Row],[DATUM ZAVRŠETKA OPERACIJE]]&gt;DATE(2024,12,31),"u provedbi","završen")</f>
        <v>završen</v>
      </c>
      <c r="K1509" s="67" t="s">
        <v>83</v>
      </c>
      <c r="L1509" s="55" t="s">
        <v>83</v>
      </c>
      <c r="M1509" s="58">
        <v>0.85</v>
      </c>
      <c r="N1509" s="58">
        <v>0.15</v>
      </c>
      <c r="O1509" s="59">
        <f>Ugovori_OPULJP3[[#This Row],[Bespovratna sredstva - Ukupno (EU+Nac) HRK
= Ukupna ugovorena vrijednost bespovratnih sredstava]]*Ugovori_OPULJP3[[#This Row],[EU STOPA SUFINANCIRANJA %
EU CO-FINANCING RATE %]]</f>
        <v>1049580</v>
      </c>
      <c r="P1509" s="60">
        <f>Ugovori_OPULJP3[[#This Row],[Bespovratna sredstva - EU dio - HRK]]/7.5345</f>
        <v>139303.20525582321</v>
      </c>
      <c r="Q1509" s="59">
        <f>Ugovori_OPULJP3[[#This Row],[Bespovratna sredstva - Ukupno (EU+Nac) HRK
= Ukupna ugovorena vrijednost bespovratnih sredstava]]*Ugovori_OPULJP3[[#This Row],[STOPA NACIONALNOG SUFINANCIRANJA %]]</f>
        <v>185220</v>
      </c>
      <c r="R1509" s="60">
        <f>Ugovori_OPULJP3[[#This Row],[Bespovratna sredstva - Nacionalni dio - HRK]]/7.5345</f>
        <v>24582.918574557036</v>
      </c>
      <c r="S1509" s="59">
        <v>1234800</v>
      </c>
      <c r="T1509" s="60">
        <f>Ugovori_OPULJP3[[#This Row],[Bespovratna sredstva - Ukupno (EU+Nac) HRK
= Ukupna ugovorena vrijednost bespovratnih sredstava]]/7.5345</f>
        <v>163886.12383038024</v>
      </c>
      <c r="U1509" s="59">
        <v>0</v>
      </c>
      <c r="V1509" s="60">
        <f>Ugovori_OPULJP3[[#This Row],[Javni doprinos korisnika - HRK]]/7.5345</f>
        <v>0</v>
      </c>
      <c r="W1509" s="59">
        <v>0</v>
      </c>
      <c r="X1509" s="60">
        <f>Ugovori_OPULJP3[[#This Row],[Privatni doprinos korisnika - HRK]]/7.5345</f>
        <v>0</v>
      </c>
      <c r="Y1509" s="61">
        <v>1234800</v>
      </c>
      <c r="Z1509" s="62">
        <f>Ugovori_OPULJP3[[#This Row],[UKUPNI PRIHVATLJIVI IZDACI
TOTAL ELIGIBLE EXPENDITURE
= Bespovratna sredstva ukupno + doprinos korisnika
= Ukupni prihvatljivi troškovi
= Ukupna ugovorena vrijednost projekta HRK]]/7.5345</f>
        <v>163886.12383038024</v>
      </c>
      <c r="AA1509" s="66" t="s">
        <v>37</v>
      </c>
      <c r="AB1509" s="66" t="s">
        <v>34</v>
      </c>
      <c r="AC1509" s="65" t="s">
        <v>5629</v>
      </c>
      <c r="AD1509" s="72" t="s">
        <v>746</v>
      </c>
    </row>
    <row r="1510" spans="1:30" ht="25.5" customHeight="1" x14ac:dyDescent="0.2">
      <c r="A1510" s="70" t="s">
        <v>5630</v>
      </c>
      <c r="B1510" s="64" t="s">
        <v>742</v>
      </c>
      <c r="C1510" s="65" t="s">
        <v>743</v>
      </c>
      <c r="D1510" s="96" t="s">
        <v>4944</v>
      </c>
      <c r="E1510" s="66" t="s">
        <v>75</v>
      </c>
      <c r="F1510" s="71" t="s">
        <v>5631</v>
      </c>
      <c r="G1510" s="71" t="s">
        <v>3214</v>
      </c>
      <c r="H1510" s="68">
        <v>44907</v>
      </c>
      <c r="I1510" s="68">
        <v>45150</v>
      </c>
      <c r="J1510" s="57" t="str">
        <f>IF(Ugovori_OPULJP3[[#This Row],[DATUM ZAVRŠETKA OPERACIJE]]&gt;DATE(2024,12,31),"u provedbi","završen")</f>
        <v>završen</v>
      </c>
      <c r="K1510" s="67" t="s">
        <v>83</v>
      </c>
      <c r="L1510" s="55" t="s">
        <v>83</v>
      </c>
      <c r="M1510" s="58">
        <v>0.85</v>
      </c>
      <c r="N1510" s="58">
        <v>0.15</v>
      </c>
      <c r="O1510" s="59">
        <f>Ugovori_OPULJP3[[#This Row],[Bespovratna sredstva - Ukupno (EU+Nac) HRK
= Ukupna ugovorena vrijednost bespovratnih sredstava]]*Ugovori_OPULJP3[[#This Row],[EU STOPA SUFINANCIRANJA %
EU CO-FINANCING RATE %]]</f>
        <v>1050855</v>
      </c>
      <c r="P1510" s="60">
        <f>Ugovori_OPULJP3[[#This Row],[Bespovratna sredstva - EU dio - HRK]]/7.5345</f>
        <v>139472.42683655187</v>
      </c>
      <c r="Q1510" s="59">
        <f>Ugovori_OPULJP3[[#This Row],[Bespovratna sredstva - Ukupno (EU+Nac) HRK
= Ukupna ugovorena vrijednost bespovratnih sredstava]]*Ugovori_OPULJP3[[#This Row],[STOPA NACIONALNOG SUFINANCIRANJA %]]</f>
        <v>185445</v>
      </c>
      <c r="R1510" s="60">
        <f>Ugovori_OPULJP3[[#This Row],[Bespovratna sredstva - Nacionalni dio - HRK]]/7.5345</f>
        <v>24612.781206450327</v>
      </c>
      <c r="S1510" s="59">
        <v>1236300</v>
      </c>
      <c r="T1510" s="60">
        <f>Ugovori_OPULJP3[[#This Row],[Bespovratna sredstva - Ukupno (EU+Nac) HRK
= Ukupna ugovorena vrijednost bespovratnih sredstava]]/7.5345</f>
        <v>164085.20804300217</v>
      </c>
      <c r="U1510" s="59">
        <v>0</v>
      </c>
      <c r="V1510" s="60">
        <f>Ugovori_OPULJP3[[#This Row],[Javni doprinos korisnika - HRK]]/7.5345</f>
        <v>0</v>
      </c>
      <c r="W1510" s="59">
        <v>0</v>
      </c>
      <c r="X1510" s="60">
        <f>Ugovori_OPULJP3[[#This Row],[Privatni doprinos korisnika - HRK]]/7.5345</f>
        <v>0</v>
      </c>
      <c r="Y1510" s="61">
        <v>1236300</v>
      </c>
      <c r="Z1510" s="62">
        <f>Ugovori_OPULJP3[[#This Row],[UKUPNI PRIHVATLJIVI IZDACI
TOTAL ELIGIBLE EXPENDITURE
= Bespovratna sredstva ukupno + doprinos korisnika
= Ukupni prihvatljivi troškovi
= Ukupna ugovorena vrijednost projekta HRK]]/7.5345</f>
        <v>164085.20804300217</v>
      </c>
      <c r="AA1510" s="66" t="s">
        <v>37</v>
      </c>
      <c r="AB1510" s="66" t="s">
        <v>34</v>
      </c>
      <c r="AC1510" s="65" t="s">
        <v>5632</v>
      </c>
      <c r="AD1510" s="72" t="s">
        <v>746</v>
      </c>
    </row>
    <row r="1511" spans="1:30" ht="51" customHeight="1" x14ac:dyDescent="0.2">
      <c r="A1511" s="105" t="s">
        <v>5633</v>
      </c>
      <c r="B1511" s="64" t="s">
        <v>742</v>
      </c>
      <c r="C1511" s="65" t="s">
        <v>743</v>
      </c>
      <c r="D1511" s="96" t="s">
        <v>4944</v>
      </c>
      <c r="E1511" s="66" t="s">
        <v>75</v>
      </c>
      <c r="F1511" s="71" t="s">
        <v>5634</v>
      </c>
      <c r="G1511" s="71" t="s">
        <v>5635</v>
      </c>
      <c r="H1511" s="68">
        <v>44855</v>
      </c>
      <c r="I1511" s="68">
        <v>45098</v>
      </c>
      <c r="J1511" s="57" t="str">
        <f>IF(Ugovori_OPULJP3[[#This Row],[DATUM ZAVRŠETKA OPERACIJE]]&gt;DATE(2024,12,31),"u provedbi","završen")</f>
        <v>završen</v>
      </c>
      <c r="K1511" s="55" t="s">
        <v>93</v>
      </c>
      <c r="L1511" s="55" t="s">
        <v>93</v>
      </c>
      <c r="M1511" s="58">
        <v>0.85</v>
      </c>
      <c r="N1511" s="58">
        <v>0.15</v>
      </c>
      <c r="O1511" s="59">
        <f>Ugovori_OPULJP3[[#This Row],[Bespovratna sredstva - Ukupno (EU+Nac) HRK
= Ukupna ugovorena vrijednost bespovratnih sredstava]]*Ugovori_OPULJP3[[#This Row],[EU STOPA SUFINANCIRANJA %
EU CO-FINANCING RATE %]]</f>
        <v>1260502.1875</v>
      </c>
      <c r="P1511" s="60">
        <f>Ugovori_OPULJP3[[#This Row],[Bespovratna sredstva - EU dio - HRK]]/7.5345</f>
        <v>167297.39033777954</v>
      </c>
      <c r="Q1511" s="59">
        <f>Ugovori_OPULJP3[[#This Row],[Bespovratna sredstva - Ukupno (EU+Nac) HRK
= Ukupna ugovorena vrijednost bespovratnih sredstava]]*Ugovori_OPULJP3[[#This Row],[STOPA NACIONALNOG SUFINANCIRANJA %]]</f>
        <v>222441.5625</v>
      </c>
      <c r="R1511" s="60">
        <f>Ugovori_OPULJP3[[#This Row],[Bespovratna sredstva - Nacionalni dio - HRK]]/7.5345</f>
        <v>29523.068883137566</v>
      </c>
      <c r="S1511" s="59">
        <v>1482943.75</v>
      </c>
      <c r="T1511" s="60">
        <f>Ugovori_OPULJP3[[#This Row],[Bespovratna sredstva - Ukupno (EU+Nac) HRK
= Ukupna ugovorena vrijednost bespovratnih sredstava]]/7.5345</f>
        <v>196820.45922091711</v>
      </c>
      <c r="U1511" s="59">
        <v>0</v>
      </c>
      <c r="V1511" s="60">
        <f>Ugovori_OPULJP3[[#This Row],[Javni doprinos korisnika - HRK]]/7.5345</f>
        <v>0</v>
      </c>
      <c r="W1511" s="59">
        <v>0</v>
      </c>
      <c r="X1511" s="60">
        <f>Ugovori_OPULJP3[[#This Row],[Privatni doprinos korisnika - HRK]]/7.5345</f>
        <v>0</v>
      </c>
      <c r="Y1511" s="61">
        <v>1482943.75</v>
      </c>
      <c r="Z1511" s="62">
        <f>Ugovori_OPULJP3[[#This Row],[UKUPNI PRIHVATLJIVI IZDACI
TOTAL ELIGIBLE EXPENDITURE
= Bespovratna sredstva ukupno + doprinos korisnika
= Ukupni prihvatljivi troškovi
= Ukupna ugovorena vrijednost projekta HRK]]/7.5345</f>
        <v>196820.45922091711</v>
      </c>
      <c r="AA1511" s="66" t="s">
        <v>37</v>
      </c>
      <c r="AB1511" s="66" t="s">
        <v>34</v>
      </c>
      <c r="AC1511" s="65" t="s">
        <v>5636</v>
      </c>
      <c r="AD1511" s="72" t="s">
        <v>746</v>
      </c>
    </row>
    <row r="1512" spans="1:30" ht="48" customHeight="1" x14ac:dyDescent="0.2">
      <c r="A1512" s="70" t="s">
        <v>5637</v>
      </c>
      <c r="B1512" s="64" t="s">
        <v>742</v>
      </c>
      <c r="C1512" s="65" t="s">
        <v>743</v>
      </c>
      <c r="D1512" s="96" t="s">
        <v>4944</v>
      </c>
      <c r="E1512" s="66" t="s">
        <v>75</v>
      </c>
      <c r="F1512" s="71" t="s">
        <v>5638</v>
      </c>
      <c r="G1512" s="71" t="s">
        <v>628</v>
      </c>
      <c r="H1512" s="68">
        <v>44915</v>
      </c>
      <c r="I1512" s="68">
        <v>45158</v>
      </c>
      <c r="J1512" s="57" t="str">
        <f>IF(Ugovori_OPULJP3[[#This Row],[DATUM ZAVRŠETKA OPERACIJE]]&gt;DATE(2024,12,31),"u provedbi","završen")</f>
        <v>završen</v>
      </c>
      <c r="K1512" s="67" t="s">
        <v>98</v>
      </c>
      <c r="L1512" s="55" t="s">
        <v>98</v>
      </c>
      <c r="M1512" s="58">
        <v>0.85</v>
      </c>
      <c r="N1512" s="58">
        <v>0.15</v>
      </c>
      <c r="O1512" s="59">
        <f>Ugovori_OPULJP3[[#This Row],[Bespovratna sredstva - Ukupno (EU+Nac) HRK
= Ukupna ugovorena vrijednost bespovratnih sredstava]]*Ugovori_OPULJP3[[#This Row],[EU STOPA SUFINANCIRANJA %
EU CO-FINANCING RATE %]]</f>
        <v>1257638.75</v>
      </c>
      <c r="P1512" s="60">
        <f>Ugovori_OPULJP3[[#This Row],[Bespovratna sredstva - EU dio - HRK]]/7.5345</f>
        <v>166917.3468710598</v>
      </c>
      <c r="Q1512" s="59">
        <f>Ugovori_OPULJP3[[#This Row],[Bespovratna sredstva - Ukupno (EU+Nac) HRK
= Ukupna ugovorena vrijednost bespovratnih sredstava]]*Ugovori_OPULJP3[[#This Row],[STOPA NACIONALNOG SUFINANCIRANJA %]]</f>
        <v>221936.25</v>
      </c>
      <c r="R1512" s="60">
        <f>Ugovori_OPULJP3[[#This Row],[Bespovratna sredstva - Nacionalni dio - HRK]]/7.5345</f>
        <v>29456.002389010551</v>
      </c>
      <c r="S1512" s="59">
        <v>1479575</v>
      </c>
      <c r="T1512" s="60">
        <f>Ugovori_OPULJP3[[#This Row],[Bespovratna sredstva - Ukupno (EU+Nac) HRK
= Ukupna ugovorena vrijednost bespovratnih sredstava]]/7.5345</f>
        <v>196373.34926007033</v>
      </c>
      <c r="U1512" s="59">
        <v>0</v>
      </c>
      <c r="V1512" s="60">
        <f>Ugovori_OPULJP3[[#This Row],[Javni doprinos korisnika - HRK]]/7.5345</f>
        <v>0</v>
      </c>
      <c r="W1512" s="59">
        <v>0</v>
      </c>
      <c r="X1512" s="60">
        <f>Ugovori_OPULJP3[[#This Row],[Privatni doprinos korisnika - HRK]]/7.5345</f>
        <v>0</v>
      </c>
      <c r="Y1512" s="61">
        <v>1479575</v>
      </c>
      <c r="Z1512" s="62">
        <f>Ugovori_OPULJP3[[#This Row],[UKUPNI PRIHVATLJIVI IZDACI
TOTAL ELIGIBLE EXPENDITURE
= Bespovratna sredstva ukupno + doprinos korisnika
= Ukupni prihvatljivi troškovi
= Ukupna ugovorena vrijednost projekta HRK]]/7.5345</f>
        <v>196373.34926007033</v>
      </c>
      <c r="AA1512" s="66" t="s">
        <v>37</v>
      </c>
      <c r="AB1512" s="66" t="s">
        <v>34</v>
      </c>
      <c r="AC1512" s="65" t="s">
        <v>5639</v>
      </c>
      <c r="AD1512" s="72" t="s">
        <v>746</v>
      </c>
    </row>
    <row r="1513" spans="1:30" ht="51" customHeight="1" x14ac:dyDescent="0.2">
      <c r="A1513" s="70" t="s">
        <v>5640</v>
      </c>
      <c r="B1513" s="64" t="s">
        <v>742</v>
      </c>
      <c r="C1513" s="65" t="s">
        <v>743</v>
      </c>
      <c r="D1513" s="96" t="s">
        <v>4944</v>
      </c>
      <c r="E1513" s="66" t="s">
        <v>75</v>
      </c>
      <c r="F1513" s="71" t="s">
        <v>5641</v>
      </c>
      <c r="G1513" s="54" t="s">
        <v>3715</v>
      </c>
      <c r="H1513" s="68">
        <v>44908</v>
      </c>
      <c r="I1513" s="68">
        <v>45151</v>
      </c>
      <c r="J1513" s="57" t="str">
        <f>IF(Ugovori_OPULJP3[[#This Row],[DATUM ZAVRŠETKA OPERACIJE]]&gt;DATE(2024,12,31),"u provedbi","završen")</f>
        <v>završen</v>
      </c>
      <c r="K1513" s="67" t="s">
        <v>598</v>
      </c>
      <c r="L1513" s="55" t="s">
        <v>598</v>
      </c>
      <c r="M1513" s="58">
        <v>0.85</v>
      </c>
      <c r="N1513" s="58">
        <v>0.15</v>
      </c>
      <c r="O1513" s="59">
        <f>Ugovori_OPULJP3[[#This Row],[Bespovratna sredstva - Ukupno (EU+Nac) HRK
= Ukupna ugovorena vrijednost bespovratnih sredstava]]*Ugovori_OPULJP3[[#This Row],[EU STOPA SUFINANCIRANJA %
EU CO-FINANCING RATE %]]</f>
        <v>840310</v>
      </c>
      <c r="P1513" s="60">
        <f>Ugovori_OPULJP3[[#This Row],[Bespovratna sredstva - EU dio - HRK]]/7.5345</f>
        <v>111528.30313889441</v>
      </c>
      <c r="Q1513" s="59">
        <f>Ugovori_OPULJP3[[#This Row],[Bespovratna sredstva - Ukupno (EU+Nac) HRK
= Ukupna ugovorena vrijednost bespovratnih sredstava]]*Ugovori_OPULJP3[[#This Row],[STOPA NACIONALNOG SUFINANCIRANJA %]]</f>
        <v>148290</v>
      </c>
      <c r="R1513" s="60">
        <f>Ugovori_OPULJP3[[#This Row],[Bespovratna sredstva - Nacionalni dio - HRK]]/7.5345</f>
        <v>19681.465259804896</v>
      </c>
      <c r="S1513" s="59">
        <v>988600</v>
      </c>
      <c r="T1513" s="60">
        <f>Ugovori_OPULJP3[[#This Row],[Bespovratna sredstva - Ukupno (EU+Nac) HRK
= Ukupna ugovorena vrijednost bespovratnih sredstava]]/7.5345</f>
        <v>131209.76839869932</v>
      </c>
      <c r="U1513" s="59">
        <v>0</v>
      </c>
      <c r="V1513" s="60">
        <f>Ugovori_OPULJP3[[#This Row],[Javni doprinos korisnika - HRK]]/7.5345</f>
        <v>0</v>
      </c>
      <c r="W1513" s="59">
        <v>0</v>
      </c>
      <c r="X1513" s="60">
        <f>Ugovori_OPULJP3[[#This Row],[Privatni doprinos korisnika - HRK]]/7.5345</f>
        <v>0</v>
      </c>
      <c r="Y1513" s="61">
        <v>988600</v>
      </c>
      <c r="Z1513" s="62">
        <f>Ugovori_OPULJP3[[#This Row],[UKUPNI PRIHVATLJIVI IZDACI
TOTAL ELIGIBLE EXPENDITURE
= Bespovratna sredstva ukupno + doprinos korisnika
= Ukupni prihvatljivi troškovi
= Ukupna ugovorena vrijednost projekta HRK]]/7.5345</f>
        <v>131209.76839869932</v>
      </c>
      <c r="AA1513" s="66" t="s">
        <v>37</v>
      </c>
      <c r="AB1513" s="66" t="s">
        <v>34</v>
      </c>
      <c r="AC1513" s="65" t="s">
        <v>5642</v>
      </c>
      <c r="AD1513" s="72" t="s">
        <v>746</v>
      </c>
    </row>
    <row r="1514" spans="1:30" ht="48" customHeight="1" x14ac:dyDescent="0.2">
      <c r="A1514" s="105" t="s">
        <v>5643</v>
      </c>
      <c r="B1514" s="64" t="s">
        <v>742</v>
      </c>
      <c r="C1514" s="65" t="s">
        <v>743</v>
      </c>
      <c r="D1514" s="96" t="s">
        <v>4944</v>
      </c>
      <c r="E1514" s="66" t="s">
        <v>75</v>
      </c>
      <c r="F1514" s="71" t="s">
        <v>5644</v>
      </c>
      <c r="G1514" s="71" t="s">
        <v>2004</v>
      </c>
      <c r="H1514" s="68">
        <v>44859</v>
      </c>
      <c r="I1514" s="68">
        <v>45102</v>
      </c>
      <c r="J1514" s="57" t="str">
        <f>IF(Ugovori_OPULJP3[[#This Row],[DATUM ZAVRŠETKA OPERACIJE]]&gt;DATE(2024,12,31),"u provedbi","završen")</f>
        <v>završen</v>
      </c>
      <c r="K1514" s="55" t="s">
        <v>129</v>
      </c>
      <c r="L1514" s="55" t="s">
        <v>129</v>
      </c>
      <c r="M1514" s="58">
        <v>0.85</v>
      </c>
      <c r="N1514" s="58">
        <v>0.15</v>
      </c>
      <c r="O1514" s="59">
        <f>Ugovori_OPULJP3[[#This Row],[Bespovratna sredstva - Ukupno (EU+Nac) HRK
= Ukupna ugovorena vrijednost bespovratnih sredstava]]*Ugovori_OPULJP3[[#This Row],[EU STOPA SUFINANCIRANJA %
EU CO-FINANCING RATE %]]</f>
        <v>457300</v>
      </c>
      <c r="P1514" s="60">
        <f>Ugovori_OPULJP3[[#This Row],[Bespovratna sredstva - EU dio - HRK]]/7.5345</f>
        <v>60694.140288008493</v>
      </c>
      <c r="Q1514" s="59">
        <f>Ugovori_OPULJP3[[#This Row],[Bespovratna sredstva - Ukupno (EU+Nac) HRK
= Ukupna ugovorena vrijednost bespovratnih sredstava]]*Ugovori_OPULJP3[[#This Row],[STOPA NACIONALNOG SUFINANCIRANJA %]]</f>
        <v>80700</v>
      </c>
      <c r="R1514" s="60">
        <f>Ugovori_OPULJP3[[#This Row],[Bespovratna sredstva - Nacionalni dio - HRK]]/7.5345</f>
        <v>10710.730639060323</v>
      </c>
      <c r="S1514" s="59">
        <v>538000</v>
      </c>
      <c r="T1514" s="60">
        <f>Ugovori_OPULJP3[[#This Row],[Bespovratna sredstva - Ukupno (EU+Nac) HRK
= Ukupna ugovorena vrijednost bespovratnih sredstava]]/7.5345</f>
        <v>71404.870927068812</v>
      </c>
      <c r="U1514" s="59">
        <v>0</v>
      </c>
      <c r="V1514" s="60">
        <f>Ugovori_OPULJP3[[#This Row],[Javni doprinos korisnika - HRK]]/7.5345</f>
        <v>0</v>
      </c>
      <c r="W1514" s="59">
        <v>0</v>
      </c>
      <c r="X1514" s="60">
        <f>Ugovori_OPULJP3[[#This Row],[Privatni doprinos korisnika - HRK]]/7.5345</f>
        <v>0</v>
      </c>
      <c r="Y1514" s="61">
        <v>538000</v>
      </c>
      <c r="Z1514" s="62">
        <f>Ugovori_OPULJP3[[#This Row],[UKUPNI PRIHVATLJIVI IZDACI
TOTAL ELIGIBLE EXPENDITURE
= Bespovratna sredstva ukupno + doprinos korisnika
= Ukupni prihvatljivi troškovi
= Ukupna ugovorena vrijednost projekta HRK]]/7.5345</f>
        <v>71404.870927068812</v>
      </c>
      <c r="AA1514" s="66" t="s">
        <v>37</v>
      </c>
      <c r="AB1514" s="66" t="s">
        <v>34</v>
      </c>
      <c r="AC1514" s="65" t="s">
        <v>5645</v>
      </c>
      <c r="AD1514" s="72" t="s">
        <v>746</v>
      </c>
    </row>
    <row r="1515" spans="1:30" ht="51" customHeight="1" x14ac:dyDescent="0.2">
      <c r="A1515" s="70" t="s">
        <v>5646</v>
      </c>
      <c r="B1515" s="64" t="s">
        <v>742</v>
      </c>
      <c r="C1515" s="65" t="s">
        <v>743</v>
      </c>
      <c r="D1515" s="96" t="s">
        <v>4944</v>
      </c>
      <c r="E1515" s="66" t="s">
        <v>75</v>
      </c>
      <c r="F1515" s="71" t="s">
        <v>5647</v>
      </c>
      <c r="G1515" s="71" t="s">
        <v>2152</v>
      </c>
      <c r="H1515" s="68">
        <v>44902</v>
      </c>
      <c r="I1515" s="68">
        <v>45145</v>
      </c>
      <c r="J1515" s="57" t="str">
        <f>IF(Ugovori_OPULJP3[[#This Row],[DATUM ZAVRŠETKA OPERACIJE]]&gt;DATE(2024,12,31),"u provedbi","završen")</f>
        <v>završen</v>
      </c>
      <c r="K1515" s="67" t="s">
        <v>598</v>
      </c>
      <c r="L1515" s="55" t="s">
        <v>598</v>
      </c>
      <c r="M1515" s="58">
        <v>0.85</v>
      </c>
      <c r="N1515" s="58">
        <v>0.15</v>
      </c>
      <c r="O1515" s="59">
        <f>Ugovori_OPULJP3[[#This Row],[Bespovratna sredstva - Ukupno (EU+Nac) HRK
= Ukupna ugovorena vrijednost bespovratnih sredstava]]*Ugovori_OPULJP3[[#This Row],[EU STOPA SUFINANCIRANJA %
EU CO-FINANCING RATE %]]</f>
        <v>630317.5</v>
      </c>
      <c r="P1515" s="60">
        <f>Ugovori_OPULJP3[[#This Row],[Bespovratna sredstva - EU dio - HRK]]/7.5345</f>
        <v>83657.508792886059</v>
      </c>
      <c r="Q1515" s="59">
        <f>Ugovori_OPULJP3[[#This Row],[Bespovratna sredstva - Ukupno (EU+Nac) HRK
= Ukupna ugovorena vrijednost bespovratnih sredstava]]*Ugovori_OPULJP3[[#This Row],[STOPA NACIONALNOG SUFINANCIRANJA %]]</f>
        <v>111232.5</v>
      </c>
      <c r="R1515" s="60">
        <f>Ugovori_OPULJP3[[#This Row],[Bespovratna sredstva - Nacionalni dio - HRK]]/7.5345</f>
        <v>14763.089786979892</v>
      </c>
      <c r="S1515" s="59">
        <v>741550</v>
      </c>
      <c r="T1515" s="60">
        <f>Ugovori_OPULJP3[[#This Row],[Bespovratna sredstva - Ukupno (EU+Nac) HRK
= Ukupna ugovorena vrijednost bespovratnih sredstava]]/7.5345</f>
        <v>98420.598579865939</v>
      </c>
      <c r="U1515" s="59">
        <v>0</v>
      </c>
      <c r="V1515" s="60">
        <f>Ugovori_OPULJP3[[#This Row],[Javni doprinos korisnika - HRK]]/7.5345</f>
        <v>0</v>
      </c>
      <c r="W1515" s="59">
        <v>0</v>
      </c>
      <c r="X1515" s="60">
        <f>Ugovori_OPULJP3[[#This Row],[Privatni doprinos korisnika - HRK]]/7.5345</f>
        <v>0</v>
      </c>
      <c r="Y1515" s="61">
        <v>741550</v>
      </c>
      <c r="Z1515" s="62">
        <f>Ugovori_OPULJP3[[#This Row],[UKUPNI PRIHVATLJIVI IZDACI
TOTAL ELIGIBLE EXPENDITURE
= Bespovratna sredstva ukupno + doprinos korisnika
= Ukupni prihvatljivi troškovi
= Ukupna ugovorena vrijednost projekta HRK]]/7.5345</f>
        <v>98420.598579865939</v>
      </c>
      <c r="AA1515" s="66" t="s">
        <v>37</v>
      </c>
      <c r="AB1515" s="66" t="s">
        <v>34</v>
      </c>
      <c r="AC1515" s="65" t="s">
        <v>5648</v>
      </c>
      <c r="AD1515" s="72" t="s">
        <v>746</v>
      </c>
    </row>
    <row r="1516" spans="1:30" ht="48" customHeight="1" x14ac:dyDescent="0.2">
      <c r="A1516" s="70" t="s">
        <v>5649</v>
      </c>
      <c r="B1516" s="64" t="s">
        <v>742</v>
      </c>
      <c r="C1516" s="65" t="s">
        <v>743</v>
      </c>
      <c r="D1516" s="96" t="s">
        <v>4944</v>
      </c>
      <c r="E1516" s="66" t="s">
        <v>75</v>
      </c>
      <c r="F1516" s="71" t="s">
        <v>5650</v>
      </c>
      <c r="G1516" s="71" t="s">
        <v>1848</v>
      </c>
      <c r="H1516" s="68">
        <v>44902</v>
      </c>
      <c r="I1516" s="68">
        <v>45145</v>
      </c>
      <c r="J1516" s="57" t="str">
        <f>IF(Ugovori_OPULJP3[[#This Row],[DATUM ZAVRŠETKA OPERACIJE]]&gt;DATE(2024,12,31),"u provedbi","završen")</f>
        <v>završen</v>
      </c>
      <c r="K1516" s="55" t="s">
        <v>598</v>
      </c>
      <c r="L1516" s="55" t="s">
        <v>598</v>
      </c>
      <c r="M1516" s="58">
        <v>0.85</v>
      </c>
      <c r="N1516" s="58">
        <v>0.15</v>
      </c>
      <c r="O1516" s="59">
        <f>Ugovori_OPULJP3[[#This Row],[Bespovratna sredstva - Ukupno (EU+Nac) HRK
= Ukupna ugovorena vrijednost bespovratnih sredstava]]*Ugovori_OPULJP3[[#This Row],[EU STOPA SUFINANCIRANJA %
EU CO-FINANCING RATE %]]</f>
        <v>628311.5</v>
      </c>
      <c r="P1516" s="60">
        <f>Ugovori_OPULJP3[[#This Row],[Bespovratna sredstva - EU dio - HRK]]/7.5345</f>
        <v>83391.266839206306</v>
      </c>
      <c r="Q1516" s="59">
        <f>Ugovori_OPULJP3[[#This Row],[Bespovratna sredstva - Ukupno (EU+Nac) HRK
= Ukupna ugovorena vrijednost bespovratnih sredstava]]*Ugovori_OPULJP3[[#This Row],[STOPA NACIONALNOG SUFINANCIRANJA %]]</f>
        <v>110878.5</v>
      </c>
      <c r="R1516" s="60">
        <f>Ugovori_OPULJP3[[#This Row],[Bespovratna sredstva - Nacionalni dio - HRK]]/7.5345</f>
        <v>14716.105912801115</v>
      </c>
      <c r="S1516" s="59">
        <v>739190</v>
      </c>
      <c r="T1516" s="60">
        <f>Ugovori_OPULJP3[[#This Row],[Bespovratna sredstva - Ukupno (EU+Nac) HRK
= Ukupna ugovorena vrijednost bespovratnih sredstava]]/7.5345</f>
        <v>98107.372752007432</v>
      </c>
      <c r="U1516" s="59">
        <v>0</v>
      </c>
      <c r="V1516" s="60">
        <f>Ugovori_OPULJP3[[#This Row],[Javni doprinos korisnika - HRK]]/7.5345</f>
        <v>0</v>
      </c>
      <c r="W1516" s="59">
        <v>0</v>
      </c>
      <c r="X1516" s="60">
        <f>Ugovori_OPULJP3[[#This Row],[Privatni doprinos korisnika - HRK]]/7.5345</f>
        <v>0</v>
      </c>
      <c r="Y1516" s="61">
        <v>739190</v>
      </c>
      <c r="Z1516" s="62">
        <f>Ugovori_OPULJP3[[#This Row],[UKUPNI PRIHVATLJIVI IZDACI
TOTAL ELIGIBLE EXPENDITURE
= Bespovratna sredstva ukupno + doprinos korisnika
= Ukupni prihvatljivi troškovi
= Ukupna ugovorena vrijednost projekta HRK]]/7.5345</f>
        <v>98107.372752007432</v>
      </c>
      <c r="AA1516" s="66" t="s">
        <v>37</v>
      </c>
      <c r="AB1516" s="66" t="s">
        <v>34</v>
      </c>
      <c r="AC1516" s="65" t="s">
        <v>5651</v>
      </c>
      <c r="AD1516" s="72" t="s">
        <v>746</v>
      </c>
    </row>
    <row r="1517" spans="1:30" ht="36" customHeight="1" x14ac:dyDescent="0.2">
      <c r="A1517" s="105" t="s">
        <v>5652</v>
      </c>
      <c r="B1517" s="64" t="s">
        <v>742</v>
      </c>
      <c r="C1517" s="65" t="s">
        <v>743</v>
      </c>
      <c r="D1517" s="96" t="s">
        <v>4944</v>
      </c>
      <c r="E1517" s="66" t="s">
        <v>75</v>
      </c>
      <c r="F1517" s="71" t="s">
        <v>5653</v>
      </c>
      <c r="G1517" s="71" t="s">
        <v>5654</v>
      </c>
      <c r="H1517" s="68">
        <v>44781</v>
      </c>
      <c r="I1517" s="68">
        <v>45024</v>
      </c>
      <c r="J1517" s="57" t="str">
        <f>IF(Ugovori_OPULJP3[[#This Row],[DATUM ZAVRŠETKA OPERACIJE]]&gt;DATE(2024,12,31),"u provedbi","završen")</f>
        <v>završen</v>
      </c>
      <c r="K1517" s="55" t="s">
        <v>248</v>
      </c>
      <c r="L1517" s="55" t="s">
        <v>248</v>
      </c>
      <c r="M1517" s="58">
        <v>0.85</v>
      </c>
      <c r="N1517" s="58">
        <v>0.15</v>
      </c>
      <c r="O1517" s="59">
        <f>Ugovori_OPULJP3[[#This Row],[Bespovratna sredstva - Ukupno (EU+Nac) HRK
= Ukupna ugovorena vrijednost bespovratnih sredstava]]*Ugovori_OPULJP3[[#This Row],[EU STOPA SUFINANCIRANJA %
EU CO-FINANCING RATE %]]</f>
        <v>1260040</v>
      </c>
      <c r="P1517" s="60">
        <f>Ugovori_OPULJP3[[#This Row],[Bespovratna sredstva - EU dio - HRK]]/7.5345</f>
        <v>167236.04751476541</v>
      </c>
      <c r="Q1517" s="59">
        <f>Ugovori_OPULJP3[[#This Row],[Bespovratna sredstva - Ukupno (EU+Nac) HRK
= Ukupna ugovorena vrijednost bespovratnih sredstava]]*Ugovori_OPULJP3[[#This Row],[STOPA NACIONALNOG SUFINANCIRANJA %]]</f>
        <v>222360</v>
      </c>
      <c r="R1517" s="60">
        <f>Ugovori_OPULJP3[[#This Row],[Bespovratna sredstva - Nacionalni dio - HRK]]/7.5345</f>
        <v>29512.243679076248</v>
      </c>
      <c r="S1517" s="59">
        <v>1482400</v>
      </c>
      <c r="T1517" s="60">
        <f>Ugovori_OPULJP3[[#This Row],[Bespovratna sredstva - Ukupno (EU+Nac) HRK
= Ukupna ugovorena vrijednost bespovratnih sredstava]]/7.5345</f>
        <v>196748.29119384164</v>
      </c>
      <c r="U1517" s="59">
        <v>0</v>
      </c>
      <c r="V1517" s="60">
        <f>Ugovori_OPULJP3[[#This Row],[Javni doprinos korisnika - HRK]]/7.5345</f>
        <v>0</v>
      </c>
      <c r="W1517" s="59">
        <v>0</v>
      </c>
      <c r="X1517" s="60">
        <f>Ugovori_OPULJP3[[#This Row],[Privatni doprinos korisnika - HRK]]/7.5345</f>
        <v>0</v>
      </c>
      <c r="Y1517" s="61">
        <v>1482400</v>
      </c>
      <c r="Z1517" s="62">
        <f>Ugovori_OPULJP3[[#This Row],[UKUPNI PRIHVATLJIVI IZDACI
TOTAL ELIGIBLE EXPENDITURE
= Bespovratna sredstva ukupno + doprinos korisnika
= Ukupni prihvatljivi troškovi
= Ukupna ugovorena vrijednost projekta HRK]]/7.5345</f>
        <v>196748.29119384164</v>
      </c>
      <c r="AA1517" s="66" t="s">
        <v>37</v>
      </c>
      <c r="AB1517" s="66" t="s">
        <v>34</v>
      </c>
      <c r="AC1517" s="65" t="s">
        <v>5655</v>
      </c>
      <c r="AD1517" s="72" t="s">
        <v>746</v>
      </c>
    </row>
    <row r="1518" spans="1:30" ht="51" customHeight="1" x14ac:dyDescent="0.2">
      <c r="A1518" s="75" t="s">
        <v>5656</v>
      </c>
      <c r="B1518" s="64" t="s">
        <v>742</v>
      </c>
      <c r="C1518" s="65" t="s">
        <v>743</v>
      </c>
      <c r="D1518" s="96" t="s">
        <v>4944</v>
      </c>
      <c r="E1518" s="66" t="s">
        <v>75</v>
      </c>
      <c r="F1518" s="71" t="s">
        <v>2039</v>
      </c>
      <c r="G1518" s="71" t="s">
        <v>5657</v>
      </c>
      <c r="H1518" s="68">
        <v>44923</v>
      </c>
      <c r="I1518" s="68">
        <v>45166</v>
      </c>
      <c r="J1518" s="57" t="str">
        <f>IF(Ugovori_OPULJP3[[#This Row],[DATUM ZAVRŠETKA OPERACIJE]]&gt;DATE(2024,12,31),"u provedbi","završen")</f>
        <v>završen</v>
      </c>
      <c r="K1518" s="67" t="s">
        <v>210</v>
      </c>
      <c r="L1518" s="55" t="s">
        <v>36</v>
      </c>
      <c r="M1518" s="58">
        <v>0.85</v>
      </c>
      <c r="N1518" s="58">
        <v>0.15</v>
      </c>
      <c r="O1518" s="59">
        <f>Ugovori_OPULJP3[[#This Row],[Bespovratna sredstva - Ukupno (EU+Nac) HRK
= Ukupna ugovorena vrijednost bespovratnih sredstava]]*Ugovori_OPULJP3[[#This Row],[EU STOPA SUFINANCIRANJA %
EU CO-FINANCING RATE %]]</f>
        <v>492745</v>
      </c>
      <c r="P1518" s="60">
        <f>Ugovori_OPULJP3[[#This Row],[Bespovratna sredstva - EU dio - HRK]]/7.5345</f>
        <v>65398.500232264909</v>
      </c>
      <c r="Q1518" s="59">
        <f>Ugovori_OPULJP3[[#This Row],[Bespovratna sredstva - Ukupno (EU+Nac) HRK
= Ukupna ugovorena vrijednost bespovratnih sredstava]]*Ugovori_OPULJP3[[#This Row],[STOPA NACIONALNOG SUFINANCIRANJA %]]</f>
        <v>86955</v>
      </c>
      <c r="R1518" s="60">
        <f>Ugovori_OPULJP3[[#This Row],[Bespovratna sredstva - Nacionalni dio - HRK]]/7.5345</f>
        <v>11540.911805693808</v>
      </c>
      <c r="S1518" s="59">
        <v>579700</v>
      </c>
      <c r="T1518" s="60">
        <f>Ugovori_OPULJP3[[#This Row],[Bespovratna sredstva - Ukupno (EU+Nac) HRK
= Ukupna ugovorena vrijednost bespovratnih sredstava]]/7.5345</f>
        <v>76939.412037958726</v>
      </c>
      <c r="U1518" s="59">
        <v>0</v>
      </c>
      <c r="V1518" s="60">
        <f>Ugovori_OPULJP3[[#This Row],[Javni doprinos korisnika - HRK]]/7.5345</f>
        <v>0</v>
      </c>
      <c r="W1518" s="59">
        <v>0</v>
      </c>
      <c r="X1518" s="60">
        <f>Ugovori_OPULJP3[[#This Row],[Privatni doprinos korisnika - HRK]]/7.5345</f>
        <v>0</v>
      </c>
      <c r="Y1518" s="61">
        <v>579700</v>
      </c>
      <c r="Z1518" s="62">
        <f>Ugovori_OPULJP3[[#This Row],[UKUPNI PRIHVATLJIVI IZDACI
TOTAL ELIGIBLE EXPENDITURE
= Bespovratna sredstva ukupno + doprinos korisnika
= Ukupni prihvatljivi troškovi
= Ukupna ugovorena vrijednost projekta HRK]]/7.5345</f>
        <v>76939.412037958726</v>
      </c>
      <c r="AA1518" s="66" t="s">
        <v>37</v>
      </c>
      <c r="AB1518" s="66" t="s">
        <v>34</v>
      </c>
      <c r="AC1518" s="65" t="s">
        <v>5658</v>
      </c>
      <c r="AD1518" s="72" t="s">
        <v>746</v>
      </c>
    </row>
    <row r="1519" spans="1:30" ht="25.5" customHeight="1" x14ac:dyDescent="0.2">
      <c r="A1519" s="105" t="s">
        <v>5659</v>
      </c>
      <c r="B1519" s="64" t="s">
        <v>742</v>
      </c>
      <c r="C1519" s="65" t="s">
        <v>743</v>
      </c>
      <c r="D1519" s="96" t="s">
        <v>4944</v>
      </c>
      <c r="E1519" s="66" t="s">
        <v>75</v>
      </c>
      <c r="F1519" s="71" t="s">
        <v>5660</v>
      </c>
      <c r="G1519" s="71" t="s">
        <v>1654</v>
      </c>
      <c r="H1519" s="68">
        <v>44853</v>
      </c>
      <c r="I1519" s="68">
        <v>45065</v>
      </c>
      <c r="J1519" s="57" t="str">
        <f>IF(Ugovori_OPULJP3[[#This Row],[DATUM ZAVRŠETKA OPERACIJE]]&gt;DATE(2024,12,31),"u provedbi","završen")</f>
        <v>završen</v>
      </c>
      <c r="K1519" s="55" t="s">
        <v>424</v>
      </c>
      <c r="L1519" s="55" t="s">
        <v>424</v>
      </c>
      <c r="M1519" s="58">
        <v>0.85</v>
      </c>
      <c r="N1519" s="58">
        <v>0.15</v>
      </c>
      <c r="O1519" s="59">
        <f>Ugovori_OPULJP3[[#This Row],[Bespovratna sredstva - Ukupno (EU+Nac) HRK
= Ukupna ugovorena vrijednost bespovratnih sredstava]]*Ugovori_OPULJP3[[#This Row],[EU STOPA SUFINANCIRANJA %
EU CO-FINANCING RATE %]]</f>
        <v>1248225</v>
      </c>
      <c r="P1519" s="60">
        <f>Ugovori_OPULJP3[[#This Row],[Bespovratna sredstva - EU dio - HRK]]/7.5345</f>
        <v>165667.92753334661</v>
      </c>
      <c r="Q1519" s="59">
        <f>Ugovori_OPULJP3[[#This Row],[Bespovratna sredstva - Ukupno (EU+Nac) HRK
= Ukupna ugovorena vrijednost bespovratnih sredstava]]*Ugovori_OPULJP3[[#This Row],[STOPA NACIONALNOG SUFINANCIRANJA %]]</f>
        <v>220275</v>
      </c>
      <c r="R1519" s="60">
        <f>Ugovori_OPULJP3[[#This Row],[Bespovratna sredstva - Nacionalni dio - HRK]]/7.5345</f>
        <v>29235.516623531752</v>
      </c>
      <c r="S1519" s="59">
        <v>1468500</v>
      </c>
      <c r="T1519" s="60">
        <f>Ugovori_OPULJP3[[#This Row],[Bespovratna sredstva - Ukupno (EU+Nac) HRK
= Ukupna ugovorena vrijednost bespovratnih sredstava]]/7.5345</f>
        <v>194903.44415687834</v>
      </c>
      <c r="U1519" s="59">
        <v>0</v>
      </c>
      <c r="V1519" s="60">
        <f>Ugovori_OPULJP3[[#This Row],[Javni doprinos korisnika - HRK]]/7.5345</f>
        <v>0</v>
      </c>
      <c r="W1519" s="59">
        <v>0</v>
      </c>
      <c r="X1519" s="60">
        <f>Ugovori_OPULJP3[[#This Row],[Privatni doprinos korisnika - HRK]]/7.5345</f>
        <v>0</v>
      </c>
      <c r="Y1519" s="61">
        <v>1468500</v>
      </c>
      <c r="Z1519" s="62">
        <f>Ugovori_OPULJP3[[#This Row],[UKUPNI PRIHVATLJIVI IZDACI
TOTAL ELIGIBLE EXPENDITURE
= Bespovratna sredstva ukupno + doprinos korisnika
= Ukupni prihvatljivi troškovi
= Ukupna ugovorena vrijednost projekta HRK]]/7.5345</f>
        <v>194903.44415687834</v>
      </c>
      <c r="AA1519" s="66" t="s">
        <v>37</v>
      </c>
      <c r="AB1519" s="66" t="s">
        <v>34</v>
      </c>
      <c r="AC1519" s="65" t="s">
        <v>5661</v>
      </c>
      <c r="AD1519" s="72" t="s">
        <v>746</v>
      </c>
    </row>
    <row r="1520" spans="1:30" ht="51" customHeight="1" x14ac:dyDescent="0.2">
      <c r="A1520" s="105" t="s">
        <v>5662</v>
      </c>
      <c r="B1520" s="64" t="s">
        <v>742</v>
      </c>
      <c r="C1520" s="65" t="s">
        <v>743</v>
      </c>
      <c r="D1520" s="96" t="s">
        <v>4944</v>
      </c>
      <c r="E1520" s="66" t="s">
        <v>75</v>
      </c>
      <c r="F1520" s="71" t="s">
        <v>5663</v>
      </c>
      <c r="G1520" s="71" t="s">
        <v>3294</v>
      </c>
      <c r="H1520" s="68">
        <v>44859</v>
      </c>
      <c r="I1520" s="68">
        <v>45102</v>
      </c>
      <c r="J1520" s="57" t="str">
        <f>IF(Ugovori_OPULJP3[[#This Row],[DATUM ZAVRŠETKA OPERACIJE]]&gt;DATE(2024,12,31),"u provedbi","završen")</f>
        <v>završen</v>
      </c>
      <c r="K1520" s="67" t="s">
        <v>2369</v>
      </c>
      <c r="L1520" s="67" t="s">
        <v>36</v>
      </c>
      <c r="M1520" s="58">
        <v>0.85</v>
      </c>
      <c r="N1520" s="58">
        <v>0.15</v>
      </c>
      <c r="O1520" s="59">
        <f>Ugovori_OPULJP3[[#This Row],[Bespovratna sredstva - Ukupno (EU+Nac) HRK
= Ukupna ugovorena vrijednost bespovratnih sredstava]]*Ugovori_OPULJP3[[#This Row],[EU STOPA SUFINANCIRANJA %
EU CO-FINANCING RATE %]]</f>
        <v>630360</v>
      </c>
      <c r="P1520" s="60">
        <f>Ugovori_OPULJP3[[#This Row],[Bespovratna sredstva - EU dio - HRK]]/7.5345</f>
        <v>83663.149512243675</v>
      </c>
      <c r="Q1520" s="59">
        <f>Ugovori_OPULJP3[[#This Row],[Bespovratna sredstva - Ukupno (EU+Nac) HRK
= Ukupna ugovorena vrijednost bespovratnih sredstava]]*Ugovori_OPULJP3[[#This Row],[STOPA NACIONALNOG SUFINANCIRANJA %]]</f>
        <v>111240</v>
      </c>
      <c r="R1520" s="60">
        <f>Ugovori_OPULJP3[[#This Row],[Bespovratna sredstva - Nacionalni dio - HRK]]/7.5345</f>
        <v>14764.085208043001</v>
      </c>
      <c r="S1520" s="59">
        <v>741600</v>
      </c>
      <c r="T1520" s="60">
        <f>Ugovori_OPULJP3[[#This Row],[Bespovratna sredstva - Ukupno (EU+Nac) HRK
= Ukupna ugovorena vrijednost bespovratnih sredstava]]/7.5345</f>
        <v>98427.23472028668</v>
      </c>
      <c r="U1520" s="59">
        <v>0</v>
      </c>
      <c r="V1520" s="60">
        <f>Ugovori_OPULJP3[[#This Row],[Javni doprinos korisnika - HRK]]/7.5345</f>
        <v>0</v>
      </c>
      <c r="W1520" s="59">
        <v>0</v>
      </c>
      <c r="X1520" s="60">
        <f>Ugovori_OPULJP3[[#This Row],[Privatni doprinos korisnika - HRK]]/7.5345</f>
        <v>0</v>
      </c>
      <c r="Y1520" s="61">
        <v>741600</v>
      </c>
      <c r="Z1520" s="62">
        <f>Ugovori_OPULJP3[[#This Row],[UKUPNI PRIHVATLJIVI IZDACI
TOTAL ELIGIBLE EXPENDITURE
= Bespovratna sredstva ukupno + doprinos korisnika
= Ukupni prihvatljivi troškovi
= Ukupna ugovorena vrijednost projekta HRK]]/7.5345</f>
        <v>98427.23472028668</v>
      </c>
      <c r="AA1520" s="66" t="s">
        <v>37</v>
      </c>
      <c r="AB1520" s="66" t="s">
        <v>34</v>
      </c>
      <c r="AC1520" s="65" t="s">
        <v>5664</v>
      </c>
      <c r="AD1520" s="72" t="s">
        <v>746</v>
      </c>
    </row>
    <row r="1521" spans="1:30" ht="38.25" customHeight="1" x14ac:dyDescent="0.2">
      <c r="A1521" s="105" t="s">
        <v>5665</v>
      </c>
      <c r="B1521" s="64" t="s">
        <v>742</v>
      </c>
      <c r="C1521" s="65" t="s">
        <v>743</v>
      </c>
      <c r="D1521" s="96" t="s">
        <v>4944</v>
      </c>
      <c r="E1521" s="66" t="s">
        <v>75</v>
      </c>
      <c r="F1521" s="71" t="s">
        <v>5666</v>
      </c>
      <c r="G1521" s="54" t="s">
        <v>167</v>
      </c>
      <c r="H1521" s="68">
        <v>44859</v>
      </c>
      <c r="I1521" s="68">
        <v>45102</v>
      </c>
      <c r="J1521" s="57" t="str">
        <f>IF(Ugovori_OPULJP3[[#This Row],[DATUM ZAVRŠETKA OPERACIJE]]&gt;DATE(2024,12,31),"u provedbi","završen")</f>
        <v>završen</v>
      </c>
      <c r="K1521" s="67" t="s">
        <v>36</v>
      </c>
      <c r="L1521" s="67" t="s">
        <v>36</v>
      </c>
      <c r="M1521" s="58">
        <v>0.85</v>
      </c>
      <c r="N1521" s="58">
        <v>0.15</v>
      </c>
      <c r="O1521" s="59">
        <f>Ugovori_OPULJP3[[#This Row],[Bespovratna sredstva - Ukupno (EU+Nac) HRK
= Ukupna ugovorena vrijednost bespovratnih sredstava]]*Ugovori_OPULJP3[[#This Row],[EU STOPA SUFINANCIRANJA %
EU CO-FINANCING RATE %]]</f>
        <v>378132.0625</v>
      </c>
      <c r="P1521" s="60">
        <f>Ugovori_OPULJP3[[#This Row],[Bespovratna sredstva - EU dio - HRK]]/7.5345</f>
        <v>50186.749286614904</v>
      </c>
      <c r="Q1521" s="59">
        <f>Ugovori_OPULJP3[[#This Row],[Bespovratna sredstva - Ukupno (EU+Nac) HRK
= Ukupna ugovorena vrijednost bespovratnih sredstava]]*Ugovori_OPULJP3[[#This Row],[STOPA NACIONALNOG SUFINANCIRANJA %]]</f>
        <v>66729.1875</v>
      </c>
      <c r="R1521" s="60">
        <f>Ugovori_OPULJP3[[#This Row],[Bespovratna sredstva - Nacionalni dio - HRK]]/7.5345</f>
        <v>8856.4851682261597</v>
      </c>
      <c r="S1521" s="59">
        <v>444861.25</v>
      </c>
      <c r="T1521" s="60">
        <f>Ugovori_OPULJP3[[#This Row],[Bespovratna sredstva - Ukupno (EU+Nac) HRK
= Ukupna ugovorena vrijednost bespovratnih sredstava]]/7.5345</f>
        <v>59043.234454841062</v>
      </c>
      <c r="U1521" s="59">
        <v>0</v>
      </c>
      <c r="V1521" s="60">
        <f>Ugovori_OPULJP3[[#This Row],[Javni doprinos korisnika - HRK]]/7.5345</f>
        <v>0</v>
      </c>
      <c r="W1521" s="59">
        <v>0</v>
      </c>
      <c r="X1521" s="60">
        <f>Ugovori_OPULJP3[[#This Row],[Privatni doprinos korisnika - HRK]]/7.5345</f>
        <v>0</v>
      </c>
      <c r="Y1521" s="61">
        <v>444861.25</v>
      </c>
      <c r="Z1521" s="62">
        <f>Ugovori_OPULJP3[[#This Row],[UKUPNI PRIHVATLJIVI IZDACI
TOTAL ELIGIBLE EXPENDITURE
= Bespovratna sredstva ukupno + doprinos korisnika
= Ukupni prihvatljivi troškovi
= Ukupna ugovorena vrijednost projekta HRK]]/7.5345</f>
        <v>59043.234454841062</v>
      </c>
      <c r="AA1521" s="66" t="s">
        <v>37</v>
      </c>
      <c r="AB1521" s="66" t="s">
        <v>34</v>
      </c>
      <c r="AC1521" s="65" t="s">
        <v>5667</v>
      </c>
      <c r="AD1521" s="72" t="s">
        <v>746</v>
      </c>
    </row>
    <row r="1522" spans="1:30" ht="51" customHeight="1" x14ac:dyDescent="0.2">
      <c r="A1522" s="105" t="s">
        <v>5668</v>
      </c>
      <c r="B1522" s="64" t="s">
        <v>742</v>
      </c>
      <c r="C1522" s="65" t="s">
        <v>743</v>
      </c>
      <c r="D1522" s="96" t="s">
        <v>4944</v>
      </c>
      <c r="E1522" s="66" t="s">
        <v>75</v>
      </c>
      <c r="F1522" s="71" t="s">
        <v>5669</v>
      </c>
      <c r="G1522" s="54" t="s">
        <v>3577</v>
      </c>
      <c r="H1522" s="68">
        <v>44818</v>
      </c>
      <c r="I1522" s="68">
        <v>45060</v>
      </c>
      <c r="J1522" s="57" t="str">
        <f>IF(Ugovori_OPULJP3[[#This Row],[DATUM ZAVRŠETKA OPERACIJE]]&gt;DATE(2024,12,31),"u provedbi","završen")</f>
        <v>završen</v>
      </c>
      <c r="K1522" s="67" t="s">
        <v>2474</v>
      </c>
      <c r="L1522" s="67" t="s">
        <v>36</v>
      </c>
      <c r="M1522" s="58">
        <v>0.85</v>
      </c>
      <c r="N1522" s="58">
        <v>0.15</v>
      </c>
      <c r="O1522" s="59">
        <f>Ugovori_OPULJP3[[#This Row],[Bespovratna sredstva - Ukupno (EU+Nac) HRK
= Ukupna ugovorena vrijednost bespovratnih sredstava]]*Ugovori_OPULJP3[[#This Row],[EU STOPA SUFINANCIRANJA %
EU CO-FINANCING RATE %]]</f>
        <v>756245</v>
      </c>
      <c r="P1522" s="60">
        <f>Ugovori_OPULJP3[[#This Row],[Bespovratna sredstva - EU dio - HRK]]/7.5345</f>
        <v>100370.96024951887</v>
      </c>
      <c r="Q1522" s="59">
        <f>Ugovori_OPULJP3[[#This Row],[Bespovratna sredstva - Ukupno (EU+Nac) HRK
= Ukupna ugovorena vrijednost bespovratnih sredstava]]*Ugovori_OPULJP3[[#This Row],[STOPA NACIONALNOG SUFINANCIRANJA %]]</f>
        <v>133455</v>
      </c>
      <c r="R1522" s="60">
        <f>Ugovori_OPULJP3[[#This Row],[Bespovratna sredstva - Nacionalni dio - HRK]]/7.5345</f>
        <v>17712.52239697392</v>
      </c>
      <c r="S1522" s="59">
        <v>889700</v>
      </c>
      <c r="T1522" s="60">
        <f>Ugovori_OPULJP3[[#This Row],[Bespovratna sredstva - Ukupno (EU+Nac) HRK
= Ukupna ugovorena vrijednost bespovratnih sredstava]]/7.5345</f>
        <v>118083.48264649279</v>
      </c>
      <c r="U1522" s="59">
        <v>0</v>
      </c>
      <c r="V1522" s="60">
        <f>Ugovori_OPULJP3[[#This Row],[Javni doprinos korisnika - HRK]]/7.5345</f>
        <v>0</v>
      </c>
      <c r="W1522" s="59">
        <v>0</v>
      </c>
      <c r="X1522" s="60">
        <f>Ugovori_OPULJP3[[#This Row],[Privatni doprinos korisnika - HRK]]/7.5345</f>
        <v>0</v>
      </c>
      <c r="Y1522" s="61">
        <v>889700</v>
      </c>
      <c r="Z1522" s="62">
        <f>Ugovori_OPULJP3[[#This Row],[UKUPNI PRIHVATLJIVI IZDACI
TOTAL ELIGIBLE EXPENDITURE
= Bespovratna sredstva ukupno + doprinos korisnika
= Ukupni prihvatljivi troškovi
= Ukupna ugovorena vrijednost projekta HRK]]/7.5345</f>
        <v>118083.48264649279</v>
      </c>
      <c r="AA1522" s="66" t="s">
        <v>37</v>
      </c>
      <c r="AB1522" s="66" t="s">
        <v>34</v>
      </c>
      <c r="AC1522" s="65" t="s">
        <v>5670</v>
      </c>
      <c r="AD1522" s="72" t="s">
        <v>746</v>
      </c>
    </row>
    <row r="1523" spans="1:30" ht="36" customHeight="1" x14ac:dyDescent="0.2">
      <c r="A1523" s="105" t="s">
        <v>5671</v>
      </c>
      <c r="B1523" s="64" t="s">
        <v>742</v>
      </c>
      <c r="C1523" s="65" t="s">
        <v>743</v>
      </c>
      <c r="D1523" s="96" t="s">
        <v>4944</v>
      </c>
      <c r="E1523" s="66" t="s">
        <v>75</v>
      </c>
      <c r="F1523" s="71" t="s">
        <v>5672</v>
      </c>
      <c r="G1523" s="71" t="s">
        <v>180</v>
      </c>
      <c r="H1523" s="68">
        <v>44789</v>
      </c>
      <c r="I1523" s="68">
        <v>45001</v>
      </c>
      <c r="J1523" s="57" t="str">
        <f>IF(Ugovori_OPULJP3[[#This Row],[DATUM ZAVRŠETKA OPERACIJE]]&gt;DATE(2024,12,31),"u provedbi","završen")</f>
        <v>završen</v>
      </c>
      <c r="K1523" s="76" t="s">
        <v>5673</v>
      </c>
      <c r="L1523" s="67" t="s">
        <v>36</v>
      </c>
      <c r="M1523" s="58">
        <v>0.85</v>
      </c>
      <c r="N1523" s="58">
        <v>0.15</v>
      </c>
      <c r="O1523" s="59">
        <f>Ugovori_OPULJP3[[#This Row],[Bespovratna sredstva - Ukupno (EU+Nac) HRK
= Ukupna ugovorena vrijednost bespovratnih sredstava]]*Ugovori_OPULJP3[[#This Row],[EU STOPA SUFINANCIRANJA %
EU CO-FINANCING RATE %]]</f>
        <v>630232.5</v>
      </c>
      <c r="P1523" s="60">
        <f>Ugovori_OPULJP3[[#This Row],[Bespovratna sredstva - EU dio - HRK]]/7.5345</f>
        <v>83646.227354170813</v>
      </c>
      <c r="Q1523" s="59">
        <f>Ugovori_OPULJP3[[#This Row],[Bespovratna sredstva - Ukupno (EU+Nac) HRK
= Ukupna ugovorena vrijednost bespovratnih sredstava]]*Ugovori_OPULJP3[[#This Row],[STOPA NACIONALNOG SUFINANCIRANJA %]]</f>
        <v>111217.5</v>
      </c>
      <c r="R1523" s="60">
        <f>Ugovori_OPULJP3[[#This Row],[Bespovratna sredstva - Nacionalni dio - HRK]]/7.5345</f>
        <v>14761.098944853673</v>
      </c>
      <c r="S1523" s="59">
        <v>741450</v>
      </c>
      <c r="T1523" s="60">
        <f>Ugovori_OPULJP3[[#This Row],[Bespovratna sredstva - Ukupno (EU+Nac) HRK
= Ukupna ugovorena vrijednost bespovratnih sredstava]]/7.5345</f>
        <v>98407.326299024484</v>
      </c>
      <c r="U1523" s="59">
        <v>0</v>
      </c>
      <c r="V1523" s="60">
        <f>Ugovori_OPULJP3[[#This Row],[Javni doprinos korisnika - HRK]]/7.5345</f>
        <v>0</v>
      </c>
      <c r="W1523" s="59">
        <v>0</v>
      </c>
      <c r="X1523" s="60">
        <f>Ugovori_OPULJP3[[#This Row],[Privatni doprinos korisnika - HRK]]/7.5345</f>
        <v>0</v>
      </c>
      <c r="Y1523" s="61">
        <v>741450</v>
      </c>
      <c r="Z1523" s="62">
        <f>Ugovori_OPULJP3[[#This Row],[UKUPNI PRIHVATLJIVI IZDACI
TOTAL ELIGIBLE EXPENDITURE
= Bespovratna sredstva ukupno + doprinos korisnika
= Ukupni prihvatljivi troškovi
= Ukupna ugovorena vrijednost projekta HRK]]/7.5345</f>
        <v>98407.326299024484</v>
      </c>
      <c r="AA1523" s="66" t="s">
        <v>37</v>
      </c>
      <c r="AB1523" s="66" t="s">
        <v>34</v>
      </c>
      <c r="AC1523" s="65" t="s">
        <v>5674</v>
      </c>
      <c r="AD1523" s="72" t="s">
        <v>746</v>
      </c>
    </row>
    <row r="1524" spans="1:30" ht="38.25" customHeight="1" x14ac:dyDescent="0.2">
      <c r="A1524" s="105" t="s">
        <v>5675</v>
      </c>
      <c r="B1524" s="64" t="s">
        <v>742</v>
      </c>
      <c r="C1524" s="65" t="s">
        <v>743</v>
      </c>
      <c r="D1524" s="96" t="s">
        <v>4944</v>
      </c>
      <c r="E1524" s="66" t="s">
        <v>75</v>
      </c>
      <c r="F1524" s="71" t="s">
        <v>5676</v>
      </c>
      <c r="G1524" s="71" t="s">
        <v>163</v>
      </c>
      <c r="H1524" s="68">
        <v>44770</v>
      </c>
      <c r="I1524" s="68">
        <v>45013</v>
      </c>
      <c r="J1524" s="57" t="str">
        <f>IF(Ugovori_OPULJP3[[#This Row],[DATUM ZAVRŠETKA OPERACIJE]]&gt;DATE(2024,12,31),"u provedbi","završen")</f>
        <v>završen</v>
      </c>
      <c r="K1524" s="67" t="s">
        <v>36</v>
      </c>
      <c r="L1524" s="67" t="s">
        <v>83</v>
      </c>
      <c r="M1524" s="58">
        <v>0.85</v>
      </c>
      <c r="N1524" s="58">
        <v>0.15</v>
      </c>
      <c r="O1524" s="59">
        <f>Ugovori_OPULJP3[[#This Row],[Bespovratna sredstva - Ukupno (EU+Nac) HRK
= Ukupna ugovorena vrijednost bespovratnih sredstava]]*Ugovori_OPULJP3[[#This Row],[EU STOPA SUFINANCIRANJA %
EU CO-FINANCING RATE %]]</f>
        <v>418136.25</v>
      </c>
      <c r="P1524" s="60">
        <f>Ugovori_OPULJP3[[#This Row],[Bespovratna sredstva - EU dio - HRK]]/7.5345</f>
        <v>55496.21739996018</v>
      </c>
      <c r="Q1524" s="59">
        <f>Ugovori_OPULJP3[[#This Row],[Bespovratna sredstva - Ukupno (EU+Nac) HRK
= Ukupna ugovorena vrijednost bespovratnih sredstava]]*Ugovori_OPULJP3[[#This Row],[STOPA NACIONALNOG SUFINANCIRANJA %]]</f>
        <v>73788.75</v>
      </c>
      <c r="R1524" s="60">
        <f>Ugovori_OPULJP3[[#This Row],[Bespovratna sredstva - Nacionalni dio - HRK]]/7.5345</f>
        <v>9793.4501294047368</v>
      </c>
      <c r="S1524" s="59">
        <v>491925</v>
      </c>
      <c r="T1524" s="60">
        <f>Ugovori_OPULJP3[[#This Row],[Bespovratna sredstva - Ukupno (EU+Nac) HRK
= Ukupna ugovorena vrijednost bespovratnih sredstava]]/7.5345</f>
        <v>65289.667529364917</v>
      </c>
      <c r="U1524" s="59">
        <v>0</v>
      </c>
      <c r="V1524" s="60">
        <f>Ugovori_OPULJP3[[#This Row],[Javni doprinos korisnika - HRK]]/7.5345</f>
        <v>0</v>
      </c>
      <c r="W1524" s="59">
        <v>0</v>
      </c>
      <c r="X1524" s="60">
        <f>Ugovori_OPULJP3[[#This Row],[Privatni doprinos korisnika - HRK]]/7.5345</f>
        <v>0</v>
      </c>
      <c r="Y1524" s="61">
        <v>491925</v>
      </c>
      <c r="Z1524" s="62">
        <f>Ugovori_OPULJP3[[#This Row],[UKUPNI PRIHVATLJIVI IZDACI
TOTAL ELIGIBLE EXPENDITURE
= Bespovratna sredstva ukupno + doprinos korisnika
= Ukupni prihvatljivi troškovi
= Ukupna ugovorena vrijednost projekta HRK]]/7.5345</f>
        <v>65289.667529364917</v>
      </c>
      <c r="AA1524" s="66" t="s">
        <v>37</v>
      </c>
      <c r="AB1524" s="66" t="s">
        <v>34</v>
      </c>
      <c r="AC1524" s="65" t="s">
        <v>5677</v>
      </c>
      <c r="AD1524" s="72" t="s">
        <v>746</v>
      </c>
    </row>
    <row r="1525" spans="1:30" ht="51" customHeight="1" x14ac:dyDescent="0.2">
      <c r="A1525" s="106" t="s">
        <v>5678</v>
      </c>
      <c r="B1525" s="64" t="s">
        <v>742</v>
      </c>
      <c r="C1525" s="65" t="s">
        <v>743</v>
      </c>
      <c r="D1525" s="96" t="s">
        <v>4944</v>
      </c>
      <c r="E1525" s="66" t="s">
        <v>75</v>
      </c>
      <c r="F1525" s="71" t="s">
        <v>5679</v>
      </c>
      <c r="G1525" s="71" t="s">
        <v>912</v>
      </c>
      <c r="H1525" s="68">
        <v>44770</v>
      </c>
      <c r="I1525" s="68">
        <v>45013</v>
      </c>
      <c r="J1525" s="57" t="str">
        <f>IF(Ugovori_OPULJP3[[#This Row],[DATUM ZAVRŠETKA OPERACIJE]]&gt;DATE(2024,12,31),"u provedbi","završen")</f>
        <v>završen</v>
      </c>
      <c r="K1525" s="76" t="s">
        <v>593</v>
      </c>
      <c r="L1525" s="67" t="s">
        <v>593</v>
      </c>
      <c r="M1525" s="58">
        <v>0.85</v>
      </c>
      <c r="N1525" s="58">
        <v>0.15</v>
      </c>
      <c r="O1525" s="59">
        <f>Ugovori_OPULJP3[[#This Row],[Bespovratna sredstva - Ukupno (EU+Nac) HRK
= Ukupna ugovorena vrijednost bespovratnih sredstava]]*Ugovori_OPULJP3[[#This Row],[EU STOPA SUFINANCIRANJA %
EU CO-FINANCING RATE %]]</f>
        <v>420240</v>
      </c>
      <c r="P1525" s="60">
        <f>Ugovori_OPULJP3[[#This Row],[Bespovratna sredstva - EU dio - HRK]]/7.5345</f>
        <v>55775.43300816245</v>
      </c>
      <c r="Q1525" s="59">
        <f>Ugovori_OPULJP3[[#This Row],[Bespovratna sredstva - Ukupno (EU+Nac) HRK
= Ukupna ugovorena vrijednost bespovratnih sredstava]]*Ugovori_OPULJP3[[#This Row],[STOPA NACIONALNOG SUFINANCIRANJA %]]</f>
        <v>74160</v>
      </c>
      <c r="R1525" s="60">
        <f>Ugovori_OPULJP3[[#This Row],[Bespovratna sredstva - Nacionalni dio - HRK]]/7.5345</f>
        <v>9842.7234720286669</v>
      </c>
      <c r="S1525" s="59">
        <v>494400</v>
      </c>
      <c r="T1525" s="60">
        <f>Ugovori_OPULJP3[[#This Row],[Bespovratna sredstva - Ukupno (EU+Nac) HRK
= Ukupna ugovorena vrijednost bespovratnih sredstava]]/7.5345</f>
        <v>65618.156480191115</v>
      </c>
      <c r="U1525" s="59">
        <v>0</v>
      </c>
      <c r="V1525" s="60">
        <f>Ugovori_OPULJP3[[#This Row],[Javni doprinos korisnika - HRK]]/7.5345</f>
        <v>0</v>
      </c>
      <c r="W1525" s="59">
        <v>0</v>
      </c>
      <c r="X1525" s="60">
        <f>Ugovori_OPULJP3[[#This Row],[Privatni doprinos korisnika - HRK]]/7.5345</f>
        <v>0</v>
      </c>
      <c r="Y1525" s="61">
        <v>494400</v>
      </c>
      <c r="Z1525" s="62">
        <f>Ugovori_OPULJP3[[#This Row],[UKUPNI PRIHVATLJIVI IZDACI
TOTAL ELIGIBLE EXPENDITURE
= Bespovratna sredstva ukupno + doprinos korisnika
= Ukupni prihvatljivi troškovi
= Ukupna ugovorena vrijednost projekta HRK]]/7.5345</f>
        <v>65618.156480191115</v>
      </c>
      <c r="AA1525" s="66" t="s">
        <v>37</v>
      </c>
      <c r="AB1525" s="66" t="s">
        <v>34</v>
      </c>
      <c r="AC1525" s="65" t="s">
        <v>5680</v>
      </c>
      <c r="AD1525" s="72" t="s">
        <v>746</v>
      </c>
    </row>
    <row r="1526" spans="1:30" ht="38.25" customHeight="1" x14ac:dyDescent="0.2">
      <c r="A1526" s="105" t="s">
        <v>5681</v>
      </c>
      <c r="B1526" s="64" t="s">
        <v>742</v>
      </c>
      <c r="C1526" s="65" t="s">
        <v>743</v>
      </c>
      <c r="D1526" s="96" t="s">
        <v>4944</v>
      </c>
      <c r="E1526" s="66" t="s">
        <v>75</v>
      </c>
      <c r="F1526" s="71" t="s">
        <v>5682</v>
      </c>
      <c r="G1526" s="54" t="s">
        <v>3502</v>
      </c>
      <c r="H1526" s="68">
        <v>44869</v>
      </c>
      <c r="I1526" s="68">
        <v>45111</v>
      </c>
      <c r="J1526" s="57" t="str">
        <f>IF(Ugovori_OPULJP3[[#This Row],[DATUM ZAVRŠETKA OPERACIJE]]&gt;DATE(2024,12,31),"u provedbi","završen")</f>
        <v>završen</v>
      </c>
      <c r="K1526" s="67" t="s">
        <v>5485</v>
      </c>
      <c r="L1526" s="67" t="s">
        <v>36</v>
      </c>
      <c r="M1526" s="58">
        <v>0.85</v>
      </c>
      <c r="N1526" s="58">
        <v>0.15</v>
      </c>
      <c r="O1526" s="59">
        <f>Ugovori_OPULJP3[[#This Row],[Bespovratna sredstva - Ukupno (EU+Nac) HRK
= Ukupna ugovorena vrijednost bespovratnih sredstava]]*Ugovori_OPULJP3[[#This Row],[EU STOPA SUFINANCIRANJA %
EU CO-FINANCING RATE %]]</f>
        <v>1238110</v>
      </c>
      <c r="P1526" s="60">
        <f>Ugovori_OPULJP3[[#This Row],[Bespovratna sredstva - EU dio - HRK]]/7.5345</f>
        <v>164325.43632623265</v>
      </c>
      <c r="Q1526" s="59">
        <f>Ugovori_OPULJP3[[#This Row],[Bespovratna sredstva - Ukupno (EU+Nac) HRK
= Ukupna ugovorena vrijednost bespovratnih sredstava]]*Ugovori_OPULJP3[[#This Row],[STOPA NACIONALNOG SUFINANCIRANJA %]]</f>
        <v>218490</v>
      </c>
      <c r="R1526" s="60">
        <f>Ugovori_OPULJP3[[#This Row],[Bespovratna sredstva - Nacionalni dio - HRK]]/7.5345</f>
        <v>28998.606410511646</v>
      </c>
      <c r="S1526" s="59">
        <v>1456600</v>
      </c>
      <c r="T1526" s="60">
        <f>Ugovori_OPULJP3[[#This Row],[Bespovratna sredstva - Ukupno (EU+Nac) HRK
= Ukupna ugovorena vrijednost bespovratnih sredstava]]/7.5345</f>
        <v>193324.0427367443</v>
      </c>
      <c r="U1526" s="59">
        <v>0</v>
      </c>
      <c r="V1526" s="60">
        <f>Ugovori_OPULJP3[[#This Row],[Javni doprinos korisnika - HRK]]/7.5345</f>
        <v>0</v>
      </c>
      <c r="W1526" s="59">
        <v>0</v>
      </c>
      <c r="X1526" s="60">
        <f>Ugovori_OPULJP3[[#This Row],[Privatni doprinos korisnika - HRK]]/7.5345</f>
        <v>0</v>
      </c>
      <c r="Y1526" s="61">
        <v>1456600</v>
      </c>
      <c r="Z1526" s="62">
        <f>Ugovori_OPULJP3[[#This Row],[UKUPNI PRIHVATLJIVI IZDACI
TOTAL ELIGIBLE EXPENDITURE
= Bespovratna sredstva ukupno + doprinos korisnika
= Ukupni prihvatljivi troškovi
= Ukupna ugovorena vrijednost projekta HRK]]/7.5345</f>
        <v>193324.0427367443</v>
      </c>
      <c r="AA1526" s="66" t="s">
        <v>37</v>
      </c>
      <c r="AB1526" s="66" t="s">
        <v>34</v>
      </c>
      <c r="AC1526" s="65" t="s">
        <v>5683</v>
      </c>
      <c r="AD1526" s="72" t="s">
        <v>746</v>
      </c>
    </row>
    <row r="1527" spans="1:30" ht="51" customHeight="1" x14ac:dyDescent="0.2">
      <c r="A1527" s="106" t="s">
        <v>5684</v>
      </c>
      <c r="B1527" s="64" t="s">
        <v>742</v>
      </c>
      <c r="C1527" s="65" t="s">
        <v>743</v>
      </c>
      <c r="D1527" s="96" t="s">
        <v>4944</v>
      </c>
      <c r="E1527" s="66" t="s">
        <v>75</v>
      </c>
      <c r="F1527" s="54" t="s">
        <v>5685</v>
      </c>
      <c r="G1527" s="54" t="s">
        <v>815</v>
      </c>
      <c r="H1527" s="68">
        <v>44770</v>
      </c>
      <c r="I1527" s="68">
        <v>45013</v>
      </c>
      <c r="J1527" s="57" t="str">
        <f>IF(Ugovori_OPULJP3[[#This Row],[DATUM ZAVRŠETKA OPERACIJE]]&gt;DATE(2024,12,31),"u provedbi","završen")</f>
        <v>završen</v>
      </c>
      <c r="K1527" s="67" t="s">
        <v>129</v>
      </c>
      <c r="L1527" s="76" t="s">
        <v>129</v>
      </c>
      <c r="M1527" s="58">
        <v>0.85</v>
      </c>
      <c r="N1527" s="58">
        <v>0.15</v>
      </c>
      <c r="O1527" s="59">
        <f>Ugovori_OPULJP3[[#This Row],[Bespovratna sredstva - Ukupno (EU+Nac) HRK
= Ukupna ugovorena vrijednost bespovratnih sredstava]]*Ugovori_OPULJP3[[#This Row],[EU STOPA SUFINANCIRANJA %
EU CO-FINANCING RATE %]]</f>
        <v>378216</v>
      </c>
      <c r="P1527" s="60">
        <f>Ugovori_OPULJP3[[#This Row],[Bespovratna sredstva - EU dio - HRK]]/7.5345</f>
        <v>50197.889707346207</v>
      </c>
      <c r="Q1527" s="59">
        <f>Ugovori_OPULJP3[[#This Row],[Bespovratna sredstva - Ukupno (EU+Nac) HRK
= Ukupna ugovorena vrijednost bespovratnih sredstava]]*Ugovori_OPULJP3[[#This Row],[STOPA NACIONALNOG SUFINANCIRANJA %]]</f>
        <v>66744</v>
      </c>
      <c r="R1527" s="60">
        <f>Ugovori_OPULJP3[[#This Row],[Bespovratna sredstva - Nacionalni dio - HRK]]/7.5345</f>
        <v>8858.4511248258004</v>
      </c>
      <c r="S1527" s="59">
        <v>444960</v>
      </c>
      <c r="T1527" s="60">
        <f>Ugovori_OPULJP3[[#This Row],[Bespovratna sredstva - Ukupno (EU+Nac) HRK
= Ukupna ugovorena vrijednost bespovratnih sredstava]]/7.5345</f>
        <v>59056.340832172005</v>
      </c>
      <c r="U1527" s="59">
        <v>0</v>
      </c>
      <c r="V1527" s="60">
        <f>Ugovori_OPULJP3[[#This Row],[Javni doprinos korisnika - HRK]]/7.5345</f>
        <v>0</v>
      </c>
      <c r="W1527" s="59">
        <v>0</v>
      </c>
      <c r="X1527" s="60">
        <f>Ugovori_OPULJP3[[#This Row],[Privatni doprinos korisnika - HRK]]/7.5345</f>
        <v>0</v>
      </c>
      <c r="Y1527" s="61">
        <v>444960</v>
      </c>
      <c r="Z1527" s="62">
        <f>Ugovori_OPULJP3[[#This Row],[UKUPNI PRIHVATLJIVI IZDACI
TOTAL ELIGIBLE EXPENDITURE
= Bespovratna sredstva ukupno + doprinos korisnika
= Ukupni prihvatljivi troškovi
= Ukupna ugovorena vrijednost projekta HRK]]/7.5345</f>
        <v>59056.340832172005</v>
      </c>
      <c r="AA1527" s="66" t="s">
        <v>37</v>
      </c>
      <c r="AB1527" s="66" t="s">
        <v>34</v>
      </c>
      <c r="AC1527" s="65" t="s">
        <v>5686</v>
      </c>
      <c r="AD1527" s="72" t="s">
        <v>746</v>
      </c>
    </row>
    <row r="1528" spans="1:30" ht="47.25" customHeight="1" x14ac:dyDescent="0.2">
      <c r="A1528" s="70" t="s">
        <v>5687</v>
      </c>
      <c r="B1528" s="64" t="s">
        <v>742</v>
      </c>
      <c r="C1528" s="65" t="s">
        <v>743</v>
      </c>
      <c r="D1528" s="96" t="s">
        <v>4944</v>
      </c>
      <c r="E1528" s="66" t="s">
        <v>75</v>
      </c>
      <c r="F1528" s="71" t="s">
        <v>5688</v>
      </c>
      <c r="G1528" s="71" t="s">
        <v>3446</v>
      </c>
      <c r="H1528" s="68">
        <v>44923</v>
      </c>
      <c r="I1528" s="68">
        <v>45166</v>
      </c>
      <c r="J1528" s="57" t="str">
        <f>IF(Ugovori_OPULJP3[[#This Row],[DATUM ZAVRŠETKA OPERACIJE]]&gt;DATE(2024,12,31),"u provedbi","završen")</f>
        <v>završen</v>
      </c>
      <c r="K1528" s="67" t="s">
        <v>210</v>
      </c>
      <c r="L1528" s="76" t="s">
        <v>210</v>
      </c>
      <c r="M1528" s="58">
        <v>0.85</v>
      </c>
      <c r="N1528" s="58">
        <v>0.15</v>
      </c>
      <c r="O1528" s="59">
        <f>Ugovori_OPULJP3[[#This Row],[Bespovratna sredstva - Ukupno (EU+Nac) HRK
= Ukupna ugovorena vrijednost bespovratnih sredstava]]*Ugovori_OPULJP3[[#This Row],[EU STOPA SUFINANCIRANJA %
EU CO-FINANCING RATE %]]</f>
        <v>744699.28</v>
      </c>
      <c r="P1528" s="60">
        <f>Ugovori_OPULJP3[[#This Row],[Bespovratna sredstva - EU dio - HRK]]/7.5345</f>
        <v>98838.579865949956</v>
      </c>
      <c r="Q1528" s="59">
        <f>Ugovori_OPULJP3[[#This Row],[Bespovratna sredstva - Ukupno (EU+Nac) HRK
= Ukupna ugovorena vrijednost bespovratnih sredstava]]*Ugovori_OPULJP3[[#This Row],[STOPA NACIONALNOG SUFINANCIRANJA %]]</f>
        <v>131417.51999999999</v>
      </c>
      <c r="R1528" s="60">
        <f>Ugovori_OPULJP3[[#This Row],[Bespovratna sredstva - Nacionalni dio - HRK]]/7.5345</f>
        <v>17442.102329285284</v>
      </c>
      <c r="S1528" s="59">
        <v>876116.8</v>
      </c>
      <c r="T1528" s="60">
        <f>Ugovori_OPULJP3[[#This Row],[Bespovratna sredstva - Ukupno (EU+Nac) HRK
= Ukupna ugovorena vrijednost bespovratnih sredstava]]/7.5345</f>
        <v>116280.68219523525</v>
      </c>
      <c r="U1528" s="59">
        <v>0</v>
      </c>
      <c r="V1528" s="60">
        <f>Ugovori_OPULJP3[[#This Row],[Javni doprinos korisnika - HRK]]/7.5345</f>
        <v>0</v>
      </c>
      <c r="W1528" s="59">
        <v>0</v>
      </c>
      <c r="X1528" s="60">
        <f>Ugovori_OPULJP3[[#This Row],[Privatni doprinos korisnika - HRK]]/7.5345</f>
        <v>0</v>
      </c>
      <c r="Y1528" s="61">
        <v>876116.8</v>
      </c>
      <c r="Z1528" s="62">
        <f>Ugovori_OPULJP3[[#This Row],[UKUPNI PRIHVATLJIVI IZDACI
TOTAL ELIGIBLE EXPENDITURE
= Bespovratna sredstva ukupno + doprinos korisnika
= Ukupni prihvatljivi troškovi
= Ukupna ugovorena vrijednost projekta HRK]]/7.5345</f>
        <v>116280.68219523525</v>
      </c>
      <c r="AA1528" s="66" t="s">
        <v>37</v>
      </c>
      <c r="AB1528" s="66" t="s">
        <v>34</v>
      </c>
      <c r="AC1528" s="65" t="s">
        <v>5689</v>
      </c>
      <c r="AD1528" s="72" t="s">
        <v>746</v>
      </c>
    </row>
    <row r="1529" spans="1:30" ht="48" customHeight="1" x14ac:dyDescent="0.2">
      <c r="A1529" s="70" t="s">
        <v>5690</v>
      </c>
      <c r="B1529" s="64" t="s">
        <v>742</v>
      </c>
      <c r="C1529" s="65" t="s">
        <v>743</v>
      </c>
      <c r="D1529" s="96" t="s">
        <v>4944</v>
      </c>
      <c r="E1529" s="66" t="s">
        <v>75</v>
      </c>
      <c r="F1529" s="71" t="s">
        <v>5691</v>
      </c>
      <c r="G1529" s="71" t="s">
        <v>1422</v>
      </c>
      <c r="H1529" s="68">
        <v>44894</v>
      </c>
      <c r="I1529" s="68">
        <v>45136</v>
      </c>
      <c r="J1529" s="57" t="str">
        <f>IF(Ugovori_OPULJP3[[#This Row],[DATUM ZAVRŠETKA OPERACIJE]]&gt;DATE(2024,12,31),"u provedbi","završen")</f>
        <v>završen</v>
      </c>
      <c r="K1529" s="55" t="s">
        <v>210</v>
      </c>
      <c r="L1529" s="55" t="s">
        <v>210</v>
      </c>
      <c r="M1529" s="58">
        <v>0.85</v>
      </c>
      <c r="N1529" s="58">
        <v>0.15</v>
      </c>
      <c r="O1529" s="59">
        <f>Ugovori_OPULJP3[[#This Row],[Bespovratna sredstva - Ukupno (EU+Nac) HRK
= Ukupna ugovorena vrijednost bespovratnih sredstava]]*Ugovori_OPULJP3[[#This Row],[EU STOPA SUFINANCIRANJA %
EU CO-FINANCING RATE %]]</f>
        <v>1260720</v>
      </c>
      <c r="P1529" s="60">
        <f>Ugovori_OPULJP3[[#This Row],[Bespovratna sredstva - EU dio - HRK]]/7.5345</f>
        <v>167326.29902448735</v>
      </c>
      <c r="Q1529" s="59">
        <f>Ugovori_OPULJP3[[#This Row],[Bespovratna sredstva - Ukupno (EU+Nac) HRK
= Ukupna ugovorena vrijednost bespovratnih sredstava]]*Ugovori_OPULJP3[[#This Row],[STOPA NACIONALNOG SUFINANCIRANJA %]]</f>
        <v>222480</v>
      </c>
      <c r="R1529" s="60">
        <f>Ugovori_OPULJP3[[#This Row],[Bespovratna sredstva - Nacionalni dio - HRK]]/7.5345</f>
        <v>29528.170416086003</v>
      </c>
      <c r="S1529" s="59">
        <v>1483200</v>
      </c>
      <c r="T1529" s="60">
        <f>Ugovori_OPULJP3[[#This Row],[Bespovratna sredstva - Ukupno (EU+Nac) HRK
= Ukupna ugovorena vrijednost bespovratnih sredstava]]/7.5345</f>
        <v>196854.46944057336</v>
      </c>
      <c r="U1529" s="59">
        <v>0</v>
      </c>
      <c r="V1529" s="60">
        <f>Ugovori_OPULJP3[[#This Row],[Javni doprinos korisnika - HRK]]/7.5345</f>
        <v>0</v>
      </c>
      <c r="W1529" s="59">
        <v>0</v>
      </c>
      <c r="X1529" s="60">
        <f>Ugovori_OPULJP3[[#This Row],[Privatni doprinos korisnika - HRK]]/7.5345</f>
        <v>0</v>
      </c>
      <c r="Y1529" s="61">
        <v>1483200</v>
      </c>
      <c r="Z1529" s="62">
        <f>Ugovori_OPULJP3[[#This Row],[UKUPNI PRIHVATLJIVI IZDACI
TOTAL ELIGIBLE EXPENDITURE
= Bespovratna sredstva ukupno + doprinos korisnika
= Ukupni prihvatljivi troškovi
= Ukupna ugovorena vrijednost projekta HRK]]/7.5345</f>
        <v>196854.46944057336</v>
      </c>
      <c r="AA1529" s="66" t="s">
        <v>37</v>
      </c>
      <c r="AB1529" s="66" t="s">
        <v>34</v>
      </c>
      <c r="AC1529" s="65" t="s">
        <v>5692</v>
      </c>
      <c r="AD1529" s="72" t="s">
        <v>746</v>
      </c>
    </row>
    <row r="1530" spans="1:30" ht="51" customHeight="1" x14ac:dyDescent="0.2">
      <c r="A1530" s="105" t="s">
        <v>5693</v>
      </c>
      <c r="B1530" s="64" t="s">
        <v>742</v>
      </c>
      <c r="C1530" s="65" t="s">
        <v>743</v>
      </c>
      <c r="D1530" s="96" t="s">
        <v>4944</v>
      </c>
      <c r="E1530" s="66" t="s">
        <v>75</v>
      </c>
      <c r="F1530" s="71" t="s">
        <v>5694</v>
      </c>
      <c r="G1530" s="71" t="s">
        <v>2709</v>
      </c>
      <c r="H1530" s="68">
        <v>44789</v>
      </c>
      <c r="I1530" s="68">
        <v>45032</v>
      </c>
      <c r="J1530" s="57" t="str">
        <f>IF(Ugovori_OPULJP3[[#This Row],[DATUM ZAVRŠETKA OPERACIJE]]&gt;DATE(2024,12,31),"u provedbi","završen")</f>
        <v>završen</v>
      </c>
      <c r="K1530" s="55" t="s">
        <v>337</v>
      </c>
      <c r="L1530" s="55" t="s">
        <v>337</v>
      </c>
      <c r="M1530" s="58">
        <v>0.85</v>
      </c>
      <c r="N1530" s="58">
        <v>0.15</v>
      </c>
      <c r="O1530" s="59">
        <f>Ugovori_OPULJP3[[#This Row],[Bespovratna sredstva - Ukupno (EU+Nac) HRK
= Ukupna ugovorena vrijednost bespovratnih sredstava]]*Ugovori_OPULJP3[[#This Row],[EU STOPA SUFINANCIRANJA %
EU CO-FINANCING RATE %]]</f>
        <v>1261106.75</v>
      </c>
      <c r="P1530" s="60">
        <f>Ugovori_OPULJP3[[#This Row],[Bespovratna sredstva - EU dio - HRK]]/7.5345</f>
        <v>167377.6295706417</v>
      </c>
      <c r="Q1530" s="59">
        <f>Ugovori_OPULJP3[[#This Row],[Bespovratna sredstva - Ukupno (EU+Nac) HRK
= Ukupna ugovorena vrijednost bespovratnih sredstava]]*Ugovori_OPULJP3[[#This Row],[STOPA NACIONALNOG SUFINANCIRANJA %]]</f>
        <v>222548.25</v>
      </c>
      <c r="R1530" s="60">
        <f>Ugovori_OPULJP3[[#This Row],[Bespovratna sredstva - Nacionalni dio - HRK]]/7.5345</f>
        <v>29537.228747760302</v>
      </c>
      <c r="S1530" s="59">
        <v>1483655</v>
      </c>
      <c r="T1530" s="60">
        <f>Ugovori_OPULJP3[[#This Row],[Bespovratna sredstva - Ukupno (EU+Nac) HRK
= Ukupna ugovorena vrijednost bespovratnih sredstava]]/7.5345</f>
        <v>196914.858318402</v>
      </c>
      <c r="U1530" s="59">
        <v>0</v>
      </c>
      <c r="V1530" s="60">
        <f>Ugovori_OPULJP3[[#This Row],[Javni doprinos korisnika - HRK]]/7.5345</f>
        <v>0</v>
      </c>
      <c r="W1530" s="59">
        <v>0</v>
      </c>
      <c r="X1530" s="60">
        <f>Ugovori_OPULJP3[[#This Row],[Privatni doprinos korisnika - HRK]]/7.5345</f>
        <v>0</v>
      </c>
      <c r="Y1530" s="61">
        <v>1483655</v>
      </c>
      <c r="Z1530" s="62">
        <f>Ugovori_OPULJP3[[#This Row],[UKUPNI PRIHVATLJIVI IZDACI
TOTAL ELIGIBLE EXPENDITURE
= Bespovratna sredstva ukupno + doprinos korisnika
= Ukupni prihvatljivi troškovi
= Ukupna ugovorena vrijednost projekta HRK]]/7.5345</f>
        <v>196914.858318402</v>
      </c>
      <c r="AA1530" s="66" t="s">
        <v>37</v>
      </c>
      <c r="AB1530" s="66" t="s">
        <v>34</v>
      </c>
      <c r="AC1530" s="65" t="s">
        <v>5695</v>
      </c>
      <c r="AD1530" s="72" t="s">
        <v>746</v>
      </c>
    </row>
    <row r="1531" spans="1:30" ht="51" customHeight="1" x14ac:dyDescent="0.2">
      <c r="A1531" s="70" t="s">
        <v>5696</v>
      </c>
      <c r="B1531" s="64" t="s">
        <v>742</v>
      </c>
      <c r="C1531" s="65" t="s">
        <v>743</v>
      </c>
      <c r="D1531" s="96" t="s">
        <v>4944</v>
      </c>
      <c r="E1531" s="66" t="s">
        <v>75</v>
      </c>
      <c r="F1531" s="71" t="s">
        <v>5697</v>
      </c>
      <c r="G1531" s="71" t="s">
        <v>3312</v>
      </c>
      <c r="H1531" s="68">
        <v>44923</v>
      </c>
      <c r="I1531" s="68">
        <v>45166</v>
      </c>
      <c r="J1531" s="57" t="str">
        <f>IF(Ugovori_OPULJP3[[#This Row],[DATUM ZAVRŠETKA OPERACIJE]]&gt;DATE(2024,12,31),"u provedbi","završen")</f>
        <v>završen</v>
      </c>
      <c r="K1531" s="55" t="s">
        <v>210</v>
      </c>
      <c r="L1531" s="55" t="s">
        <v>210</v>
      </c>
      <c r="M1531" s="58">
        <v>0.85</v>
      </c>
      <c r="N1531" s="58">
        <v>0.15</v>
      </c>
      <c r="O1531" s="59">
        <f>Ugovori_OPULJP3[[#This Row],[Bespovratna sredstva - Ukupno (EU+Nac) HRK
= Ukupna ugovorena vrijednost bespovratnih sredstava]]*Ugovori_OPULJP3[[#This Row],[EU STOPA SUFINANCIRANJA %
EU CO-FINANCING RATE %]]</f>
        <v>840480</v>
      </c>
      <c r="P1531" s="60">
        <f>Ugovori_OPULJP3[[#This Row],[Bespovratna sredstva - EU dio - HRK]]/7.5345</f>
        <v>111550.8660163249</v>
      </c>
      <c r="Q1531" s="59">
        <f>Ugovori_OPULJP3[[#This Row],[Bespovratna sredstva - Ukupno (EU+Nac) HRK
= Ukupna ugovorena vrijednost bespovratnih sredstava]]*Ugovori_OPULJP3[[#This Row],[STOPA NACIONALNOG SUFINANCIRANJA %]]</f>
        <v>148320</v>
      </c>
      <c r="R1531" s="60">
        <f>Ugovori_OPULJP3[[#This Row],[Bespovratna sredstva - Nacionalni dio - HRK]]/7.5345</f>
        <v>19685.446944057334</v>
      </c>
      <c r="S1531" s="59">
        <v>988800</v>
      </c>
      <c r="T1531" s="60">
        <f>Ugovori_OPULJP3[[#This Row],[Bespovratna sredstva - Ukupno (EU+Nac) HRK
= Ukupna ugovorena vrijednost bespovratnih sredstava]]/7.5345</f>
        <v>131236.31296038223</v>
      </c>
      <c r="U1531" s="59">
        <v>0</v>
      </c>
      <c r="V1531" s="60">
        <f>Ugovori_OPULJP3[[#This Row],[Javni doprinos korisnika - HRK]]/7.5345</f>
        <v>0</v>
      </c>
      <c r="W1531" s="59">
        <v>0</v>
      </c>
      <c r="X1531" s="60">
        <f>Ugovori_OPULJP3[[#This Row],[Privatni doprinos korisnika - HRK]]/7.5345</f>
        <v>0</v>
      </c>
      <c r="Y1531" s="61">
        <v>988800</v>
      </c>
      <c r="Z1531" s="62">
        <f>Ugovori_OPULJP3[[#This Row],[UKUPNI PRIHVATLJIVI IZDACI
TOTAL ELIGIBLE EXPENDITURE
= Bespovratna sredstva ukupno + doprinos korisnika
= Ukupni prihvatljivi troškovi
= Ukupna ugovorena vrijednost projekta HRK]]/7.5345</f>
        <v>131236.31296038223</v>
      </c>
      <c r="AA1531" s="66" t="s">
        <v>37</v>
      </c>
      <c r="AB1531" s="66" t="s">
        <v>34</v>
      </c>
      <c r="AC1531" s="65" t="s">
        <v>5698</v>
      </c>
      <c r="AD1531" s="72" t="s">
        <v>746</v>
      </c>
    </row>
    <row r="1532" spans="1:30" ht="38.25" customHeight="1" x14ac:dyDescent="0.2">
      <c r="A1532" s="70" t="s">
        <v>5699</v>
      </c>
      <c r="B1532" s="64" t="s">
        <v>742</v>
      </c>
      <c r="C1532" s="65" t="s">
        <v>743</v>
      </c>
      <c r="D1532" s="96" t="s">
        <v>4944</v>
      </c>
      <c r="E1532" s="66" t="s">
        <v>75</v>
      </c>
      <c r="F1532" s="71" t="s">
        <v>5700</v>
      </c>
      <c r="G1532" s="71" t="s">
        <v>1698</v>
      </c>
      <c r="H1532" s="68">
        <v>44902</v>
      </c>
      <c r="I1532" s="68">
        <v>45145</v>
      </c>
      <c r="J1532" s="57" t="str">
        <f>IF(Ugovori_OPULJP3[[#This Row],[DATUM ZAVRŠETKA OPERACIJE]]&gt;DATE(2024,12,31),"u provedbi","završen")</f>
        <v>završen</v>
      </c>
      <c r="K1532" s="55" t="s">
        <v>598</v>
      </c>
      <c r="L1532" s="55" t="s">
        <v>598</v>
      </c>
      <c r="M1532" s="58">
        <v>0.85</v>
      </c>
      <c r="N1532" s="58">
        <v>0.15</v>
      </c>
      <c r="O1532" s="59">
        <f>Ugovori_OPULJP3[[#This Row],[Bespovratna sredstva - Ukupno (EU+Nac) HRK
= Ukupna ugovorena vrijednost bespovratnih sredstava]]*Ugovori_OPULJP3[[#This Row],[EU STOPA SUFINANCIRANJA %
EU CO-FINANCING RATE %]]</f>
        <v>412513.5</v>
      </c>
      <c r="P1532" s="60">
        <f>Ugovori_OPULJP3[[#This Row],[Bespovratna sredstva - EU dio - HRK]]/7.5345</f>
        <v>54749.950228946844</v>
      </c>
      <c r="Q1532" s="59">
        <f>Ugovori_OPULJP3[[#This Row],[Bespovratna sredstva - Ukupno (EU+Nac) HRK
= Ukupna ugovorena vrijednost bespovratnih sredstava]]*Ugovori_OPULJP3[[#This Row],[STOPA NACIONALNOG SUFINANCIRANJA %]]</f>
        <v>72796.5</v>
      </c>
      <c r="R1532" s="60">
        <f>Ugovori_OPULJP3[[#This Row],[Bespovratna sredstva - Nacionalni dio - HRK]]/7.5345</f>
        <v>9661.7559227553247</v>
      </c>
      <c r="S1532" s="59">
        <v>485310</v>
      </c>
      <c r="T1532" s="60">
        <f>Ugovori_OPULJP3[[#This Row],[Bespovratna sredstva - Ukupno (EU+Nac) HRK
= Ukupna ugovorena vrijednost bespovratnih sredstava]]/7.5345</f>
        <v>64411.706151702165</v>
      </c>
      <c r="U1532" s="59">
        <v>0</v>
      </c>
      <c r="V1532" s="60">
        <f>Ugovori_OPULJP3[[#This Row],[Javni doprinos korisnika - HRK]]/7.5345</f>
        <v>0</v>
      </c>
      <c r="W1532" s="59">
        <v>0</v>
      </c>
      <c r="X1532" s="60">
        <f>Ugovori_OPULJP3[[#This Row],[Privatni doprinos korisnika - HRK]]/7.5345</f>
        <v>0</v>
      </c>
      <c r="Y1532" s="61">
        <v>485310</v>
      </c>
      <c r="Z1532" s="62">
        <f>Ugovori_OPULJP3[[#This Row],[UKUPNI PRIHVATLJIVI IZDACI
TOTAL ELIGIBLE EXPENDITURE
= Bespovratna sredstva ukupno + doprinos korisnika
= Ukupni prihvatljivi troškovi
= Ukupna ugovorena vrijednost projekta HRK]]/7.5345</f>
        <v>64411.706151702165</v>
      </c>
      <c r="AA1532" s="66" t="s">
        <v>37</v>
      </c>
      <c r="AB1532" s="66" t="s">
        <v>34</v>
      </c>
      <c r="AC1532" s="65" t="s">
        <v>5701</v>
      </c>
      <c r="AD1532" s="72" t="s">
        <v>746</v>
      </c>
    </row>
    <row r="1533" spans="1:30" ht="36" customHeight="1" x14ac:dyDescent="0.2">
      <c r="A1533" s="70" t="s">
        <v>5702</v>
      </c>
      <c r="B1533" s="64" t="s">
        <v>742</v>
      </c>
      <c r="C1533" s="65" t="s">
        <v>743</v>
      </c>
      <c r="D1533" s="96" t="s">
        <v>4944</v>
      </c>
      <c r="E1533" s="66" t="s">
        <v>75</v>
      </c>
      <c r="F1533" s="71" t="s">
        <v>5703</v>
      </c>
      <c r="G1533" s="71" t="s">
        <v>1600</v>
      </c>
      <c r="H1533" s="68">
        <v>44915</v>
      </c>
      <c r="I1533" s="68">
        <v>45158</v>
      </c>
      <c r="J1533" s="57" t="str">
        <f>IF(Ugovori_OPULJP3[[#This Row],[DATUM ZAVRŠETKA OPERACIJE]]&gt;DATE(2024,12,31),"u provedbi","završen")</f>
        <v>završen</v>
      </c>
      <c r="K1533" s="67" t="s">
        <v>98</v>
      </c>
      <c r="L1533" s="67" t="s">
        <v>98</v>
      </c>
      <c r="M1533" s="58">
        <v>0.85</v>
      </c>
      <c r="N1533" s="58">
        <v>0.15</v>
      </c>
      <c r="O1533" s="59">
        <f>Ugovori_OPULJP3[[#This Row],[Bespovratna sredstva - Ukupno (EU+Nac) HRK
= Ukupna ugovorena vrijednost bespovratnih sredstava]]*Ugovori_OPULJP3[[#This Row],[EU STOPA SUFINANCIRANJA %
EU CO-FINANCING RATE %]]</f>
        <v>840310</v>
      </c>
      <c r="P1533" s="60">
        <f>Ugovori_OPULJP3[[#This Row],[Bespovratna sredstva - EU dio - HRK]]/7.5345</f>
        <v>111528.30313889441</v>
      </c>
      <c r="Q1533" s="59">
        <f>Ugovori_OPULJP3[[#This Row],[Bespovratna sredstva - Ukupno (EU+Nac) HRK
= Ukupna ugovorena vrijednost bespovratnih sredstava]]*Ugovori_OPULJP3[[#This Row],[STOPA NACIONALNOG SUFINANCIRANJA %]]</f>
        <v>148290</v>
      </c>
      <c r="R1533" s="60">
        <f>Ugovori_OPULJP3[[#This Row],[Bespovratna sredstva - Nacionalni dio - HRK]]/7.5345</f>
        <v>19681.465259804896</v>
      </c>
      <c r="S1533" s="59">
        <v>988600</v>
      </c>
      <c r="T1533" s="60">
        <f>Ugovori_OPULJP3[[#This Row],[Bespovratna sredstva - Ukupno (EU+Nac) HRK
= Ukupna ugovorena vrijednost bespovratnih sredstava]]/7.5345</f>
        <v>131209.76839869932</v>
      </c>
      <c r="U1533" s="59">
        <v>0</v>
      </c>
      <c r="V1533" s="60">
        <f>Ugovori_OPULJP3[[#This Row],[Javni doprinos korisnika - HRK]]/7.5345</f>
        <v>0</v>
      </c>
      <c r="W1533" s="59">
        <v>0</v>
      </c>
      <c r="X1533" s="60">
        <f>Ugovori_OPULJP3[[#This Row],[Privatni doprinos korisnika - HRK]]/7.5345</f>
        <v>0</v>
      </c>
      <c r="Y1533" s="61">
        <v>988600</v>
      </c>
      <c r="Z1533" s="62">
        <f>Ugovori_OPULJP3[[#This Row],[UKUPNI PRIHVATLJIVI IZDACI
TOTAL ELIGIBLE EXPENDITURE
= Bespovratna sredstva ukupno + doprinos korisnika
= Ukupni prihvatljivi troškovi
= Ukupna ugovorena vrijednost projekta HRK]]/7.5345</f>
        <v>131209.76839869932</v>
      </c>
      <c r="AA1533" s="66" t="s">
        <v>37</v>
      </c>
      <c r="AB1533" s="66" t="s">
        <v>34</v>
      </c>
      <c r="AC1533" s="65" t="s">
        <v>5704</v>
      </c>
      <c r="AD1533" s="72" t="s">
        <v>746</v>
      </c>
    </row>
    <row r="1534" spans="1:30" ht="51" customHeight="1" x14ac:dyDescent="0.2">
      <c r="A1534" s="105" t="s">
        <v>5705</v>
      </c>
      <c r="B1534" s="64" t="s">
        <v>742</v>
      </c>
      <c r="C1534" s="65" t="s">
        <v>743</v>
      </c>
      <c r="D1534" s="96" t="s">
        <v>4944</v>
      </c>
      <c r="E1534" s="66" t="s">
        <v>75</v>
      </c>
      <c r="F1534" s="71" t="s">
        <v>5706</v>
      </c>
      <c r="G1534" s="71" t="s">
        <v>4413</v>
      </c>
      <c r="H1534" s="68">
        <v>44785</v>
      </c>
      <c r="I1534" s="68">
        <v>45028</v>
      </c>
      <c r="J1534" s="57" t="str">
        <f>IF(Ugovori_OPULJP3[[#This Row],[DATUM ZAVRŠETKA OPERACIJE]]&gt;DATE(2024,12,31),"u provedbi","završen")</f>
        <v>završen</v>
      </c>
      <c r="K1534" s="76" t="s">
        <v>5707</v>
      </c>
      <c r="L1534" s="67" t="s">
        <v>424</v>
      </c>
      <c r="M1534" s="58">
        <v>0.85</v>
      </c>
      <c r="N1534" s="58">
        <v>0.15</v>
      </c>
      <c r="O1534" s="59">
        <f>Ugovori_OPULJP3[[#This Row],[Bespovratna sredstva - Ukupno (EU+Nac) HRK
= Ukupna ugovorena vrijednost bespovratnih sredstava]]*Ugovori_OPULJP3[[#This Row],[EU STOPA SUFINANCIRANJA %
EU CO-FINANCING RATE %]]</f>
        <v>1243087.175</v>
      </c>
      <c r="P1534" s="60">
        <f>Ugovori_OPULJP3[[#This Row],[Bespovratna sredstva - EU dio - HRK]]/7.5345</f>
        <v>164986.02097020374</v>
      </c>
      <c r="Q1534" s="59">
        <f>Ugovori_OPULJP3[[#This Row],[Bespovratna sredstva - Ukupno (EU+Nac) HRK
= Ukupna ugovorena vrijednost bespovratnih sredstava]]*Ugovori_OPULJP3[[#This Row],[STOPA NACIONALNOG SUFINANCIRANJA %]]</f>
        <v>219368.32499999998</v>
      </c>
      <c r="R1534" s="60">
        <f>Ugovori_OPULJP3[[#This Row],[Bespovratna sredstva - Nacionalni dio - HRK]]/7.5345</f>
        <v>29115.180171212418</v>
      </c>
      <c r="S1534" s="59">
        <v>1462455.5</v>
      </c>
      <c r="T1534" s="60">
        <f>Ugovori_OPULJP3[[#This Row],[Bespovratna sredstva - Ukupno (EU+Nac) HRK
= Ukupna ugovorena vrijednost bespovratnih sredstava]]/7.5345</f>
        <v>194101.20114141615</v>
      </c>
      <c r="U1534" s="59">
        <v>0</v>
      </c>
      <c r="V1534" s="60">
        <f>Ugovori_OPULJP3[[#This Row],[Javni doprinos korisnika - HRK]]/7.5345</f>
        <v>0</v>
      </c>
      <c r="W1534" s="59">
        <v>0</v>
      </c>
      <c r="X1534" s="60">
        <f>Ugovori_OPULJP3[[#This Row],[Privatni doprinos korisnika - HRK]]/7.5345</f>
        <v>0</v>
      </c>
      <c r="Y1534" s="61">
        <v>1462455.5</v>
      </c>
      <c r="Z1534" s="62">
        <f>Ugovori_OPULJP3[[#This Row],[UKUPNI PRIHVATLJIVI IZDACI
TOTAL ELIGIBLE EXPENDITURE
= Bespovratna sredstva ukupno + doprinos korisnika
= Ukupni prihvatljivi troškovi
= Ukupna ugovorena vrijednost projekta HRK]]/7.5345</f>
        <v>194101.20114141615</v>
      </c>
      <c r="AA1534" s="66" t="s">
        <v>37</v>
      </c>
      <c r="AB1534" s="66" t="s">
        <v>34</v>
      </c>
      <c r="AC1534" s="65" t="s">
        <v>5708</v>
      </c>
      <c r="AD1534" s="72" t="s">
        <v>746</v>
      </c>
    </row>
    <row r="1535" spans="1:30" ht="51" customHeight="1" x14ac:dyDescent="0.2">
      <c r="A1535" s="105" t="s">
        <v>5709</v>
      </c>
      <c r="B1535" s="64" t="s">
        <v>742</v>
      </c>
      <c r="C1535" s="65" t="s">
        <v>743</v>
      </c>
      <c r="D1535" s="96" t="s">
        <v>4944</v>
      </c>
      <c r="E1535" s="66" t="s">
        <v>75</v>
      </c>
      <c r="F1535" s="71" t="s">
        <v>5710</v>
      </c>
      <c r="G1535" s="54" t="s">
        <v>1690</v>
      </c>
      <c r="H1535" s="68">
        <v>44872</v>
      </c>
      <c r="I1535" s="68">
        <v>45114</v>
      </c>
      <c r="J1535" s="57" t="str">
        <f>IF(Ugovori_OPULJP3[[#This Row],[DATUM ZAVRŠETKA OPERACIJE]]&gt;DATE(2024,12,31),"u provedbi","završen")</f>
        <v>završen</v>
      </c>
      <c r="K1535" s="67" t="s">
        <v>129</v>
      </c>
      <c r="L1535" s="67" t="s">
        <v>129</v>
      </c>
      <c r="M1535" s="58">
        <v>0.85</v>
      </c>
      <c r="N1535" s="58">
        <v>0.15</v>
      </c>
      <c r="O1535" s="59">
        <f>Ugovori_OPULJP3[[#This Row],[Bespovratna sredstva - Ukupno (EU+Nac) HRK
= Ukupna ugovorena vrijednost bespovratnih sredstava]]*Ugovori_OPULJP3[[#This Row],[EU STOPA SUFINANCIRANJA %
EU CO-FINANCING RATE %]]</f>
        <v>1260720</v>
      </c>
      <c r="P1535" s="60">
        <f>Ugovori_OPULJP3[[#This Row],[Bespovratna sredstva - EU dio - HRK]]/7.5345</f>
        <v>167326.29902448735</v>
      </c>
      <c r="Q1535" s="59">
        <f>Ugovori_OPULJP3[[#This Row],[Bespovratna sredstva - Ukupno (EU+Nac) HRK
= Ukupna ugovorena vrijednost bespovratnih sredstava]]*Ugovori_OPULJP3[[#This Row],[STOPA NACIONALNOG SUFINANCIRANJA %]]</f>
        <v>222480</v>
      </c>
      <c r="R1535" s="60">
        <f>Ugovori_OPULJP3[[#This Row],[Bespovratna sredstva - Nacionalni dio - HRK]]/7.5345</f>
        <v>29528.170416086003</v>
      </c>
      <c r="S1535" s="59">
        <v>1483200</v>
      </c>
      <c r="T1535" s="60">
        <f>Ugovori_OPULJP3[[#This Row],[Bespovratna sredstva - Ukupno (EU+Nac) HRK
= Ukupna ugovorena vrijednost bespovratnih sredstava]]/7.5345</f>
        <v>196854.46944057336</v>
      </c>
      <c r="U1535" s="59">
        <v>0</v>
      </c>
      <c r="V1535" s="60">
        <f>Ugovori_OPULJP3[[#This Row],[Javni doprinos korisnika - HRK]]/7.5345</f>
        <v>0</v>
      </c>
      <c r="W1535" s="59">
        <v>0</v>
      </c>
      <c r="X1535" s="60">
        <f>Ugovori_OPULJP3[[#This Row],[Privatni doprinos korisnika - HRK]]/7.5345</f>
        <v>0</v>
      </c>
      <c r="Y1535" s="61">
        <v>1483200</v>
      </c>
      <c r="Z1535" s="62">
        <f>Ugovori_OPULJP3[[#This Row],[UKUPNI PRIHVATLJIVI IZDACI
TOTAL ELIGIBLE EXPENDITURE
= Bespovratna sredstva ukupno + doprinos korisnika
= Ukupni prihvatljivi troškovi
= Ukupna ugovorena vrijednost projekta HRK]]/7.5345</f>
        <v>196854.46944057336</v>
      </c>
      <c r="AA1535" s="66" t="s">
        <v>37</v>
      </c>
      <c r="AB1535" s="66" t="s">
        <v>34</v>
      </c>
      <c r="AC1535" s="65" t="s">
        <v>5711</v>
      </c>
      <c r="AD1535" s="72" t="s">
        <v>746</v>
      </c>
    </row>
    <row r="1536" spans="1:30" ht="51" customHeight="1" x14ac:dyDescent="0.2">
      <c r="A1536" s="105" t="s">
        <v>5712</v>
      </c>
      <c r="B1536" s="64" t="s">
        <v>742</v>
      </c>
      <c r="C1536" s="65" t="s">
        <v>743</v>
      </c>
      <c r="D1536" s="96" t="s">
        <v>4944</v>
      </c>
      <c r="E1536" s="66" t="s">
        <v>75</v>
      </c>
      <c r="F1536" s="71" t="s">
        <v>5713</v>
      </c>
      <c r="G1536" s="71" t="s">
        <v>5714</v>
      </c>
      <c r="H1536" s="68">
        <v>44869</v>
      </c>
      <c r="I1536" s="68">
        <v>45111</v>
      </c>
      <c r="J1536" s="57" t="str">
        <f>IF(Ugovori_OPULJP3[[#This Row],[DATUM ZAVRŠETKA OPERACIJE]]&gt;DATE(2024,12,31),"u provedbi","završen")</f>
        <v>završen</v>
      </c>
      <c r="K1536" s="67" t="s">
        <v>194</v>
      </c>
      <c r="L1536" s="67" t="s">
        <v>36</v>
      </c>
      <c r="M1536" s="58">
        <v>0.85</v>
      </c>
      <c r="N1536" s="58">
        <v>0.15</v>
      </c>
      <c r="O1536" s="59">
        <f>Ugovori_OPULJP3[[#This Row],[Bespovratna sredstva - Ukupno (EU+Nac) HRK
= Ukupna ugovorena vrijednost bespovratnih sredstava]]*Ugovori_OPULJP3[[#This Row],[EU STOPA SUFINANCIRANJA %
EU CO-FINANCING RATE %]]</f>
        <v>1238110</v>
      </c>
      <c r="P1536" s="60">
        <f>Ugovori_OPULJP3[[#This Row],[Bespovratna sredstva - EU dio - HRK]]/7.5345</f>
        <v>164325.43632623265</v>
      </c>
      <c r="Q1536" s="59">
        <f>Ugovori_OPULJP3[[#This Row],[Bespovratna sredstva - Ukupno (EU+Nac) HRK
= Ukupna ugovorena vrijednost bespovratnih sredstava]]*Ugovori_OPULJP3[[#This Row],[STOPA NACIONALNOG SUFINANCIRANJA %]]</f>
        <v>218490</v>
      </c>
      <c r="R1536" s="60">
        <f>Ugovori_OPULJP3[[#This Row],[Bespovratna sredstva - Nacionalni dio - HRK]]/7.5345</f>
        <v>28998.606410511646</v>
      </c>
      <c r="S1536" s="59">
        <v>1456600</v>
      </c>
      <c r="T1536" s="60">
        <f>Ugovori_OPULJP3[[#This Row],[Bespovratna sredstva - Ukupno (EU+Nac) HRK
= Ukupna ugovorena vrijednost bespovratnih sredstava]]/7.5345</f>
        <v>193324.0427367443</v>
      </c>
      <c r="U1536" s="59">
        <v>0</v>
      </c>
      <c r="V1536" s="60">
        <f>Ugovori_OPULJP3[[#This Row],[Javni doprinos korisnika - HRK]]/7.5345</f>
        <v>0</v>
      </c>
      <c r="W1536" s="59">
        <v>0</v>
      </c>
      <c r="X1536" s="60">
        <f>Ugovori_OPULJP3[[#This Row],[Privatni doprinos korisnika - HRK]]/7.5345</f>
        <v>0</v>
      </c>
      <c r="Y1536" s="61">
        <v>1456600</v>
      </c>
      <c r="Z1536" s="62">
        <f>Ugovori_OPULJP3[[#This Row],[UKUPNI PRIHVATLJIVI IZDACI
TOTAL ELIGIBLE EXPENDITURE
= Bespovratna sredstva ukupno + doprinos korisnika
= Ukupni prihvatljivi troškovi
= Ukupna ugovorena vrijednost projekta HRK]]/7.5345</f>
        <v>193324.0427367443</v>
      </c>
      <c r="AA1536" s="66" t="s">
        <v>37</v>
      </c>
      <c r="AB1536" s="66" t="s">
        <v>34</v>
      </c>
      <c r="AC1536" s="65" t="s">
        <v>5715</v>
      </c>
      <c r="AD1536" s="72" t="s">
        <v>746</v>
      </c>
    </row>
    <row r="1537" spans="1:30" ht="38.25" customHeight="1" x14ac:dyDescent="0.2">
      <c r="A1537" s="70" t="s">
        <v>5716</v>
      </c>
      <c r="B1537" s="64" t="s">
        <v>742</v>
      </c>
      <c r="C1537" s="65" t="s">
        <v>743</v>
      </c>
      <c r="D1537" s="96" t="s">
        <v>4944</v>
      </c>
      <c r="E1537" s="66" t="s">
        <v>75</v>
      </c>
      <c r="F1537" s="71" t="s">
        <v>5717</v>
      </c>
      <c r="G1537" s="54" t="s">
        <v>1209</v>
      </c>
      <c r="H1537" s="68">
        <v>44923</v>
      </c>
      <c r="I1537" s="68">
        <v>45166</v>
      </c>
      <c r="J1537" s="57" t="str">
        <f>IF(Ugovori_OPULJP3[[#This Row],[DATUM ZAVRŠETKA OPERACIJE]]&gt;DATE(2024,12,31),"u provedbi","završen")</f>
        <v>završen</v>
      </c>
      <c r="K1537" s="55" t="s">
        <v>210</v>
      </c>
      <c r="L1537" s="55" t="s">
        <v>210</v>
      </c>
      <c r="M1537" s="58">
        <v>0.85</v>
      </c>
      <c r="N1537" s="58">
        <v>0.15</v>
      </c>
      <c r="O1537" s="59">
        <f>Ugovori_OPULJP3[[#This Row],[Bespovratna sredstva - Ukupno (EU+Nac) HRK
= Ukupna ugovorena vrijednost bespovratnih sredstava]]*Ugovori_OPULJP3[[#This Row],[EU STOPA SUFINANCIRANJA %
EU CO-FINANCING RATE %]]</f>
        <v>626960</v>
      </c>
      <c r="P1537" s="60">
        <f>Ugovori_OPULJP3[[#This Row],[Bespovratna sredstva - EU dio - HRK]]/7.5345</f>
        <v>83211.891963633941</v>
      </c>
      <c r="Q1537" s="59">
        <f>Ugovori_OPULJP3[[#This Row],[Bespovratna sredstva - Ukupno (EU+Nac) HRK
= Ukupna ugovorena vrijednost bespovratnih sredstava]]*Ugovori_OPULJP3[[#This Row],[STOPA NACIONALNOG SUFINANCIRANJA %]]</f>
        <v>110640</v>
      </c>
      <c r="R1537" s="60">
        <f>Ugovori_OPULJP3[[#This Row],[Bespovratna sredstva - Nacionalni dio - HRK]]/7.5345</f>
        <v>14684.451522994226</v>
      </c>
      <c r="S1537" s="59">
        <v>737600</v>
      </c>
      <c r="T1537" s="60">
        <f>Ugovori_OPULJP3[[#This Row],[Bespovratna sredstva - Ukupno (EU+Nac) HRK
= Ukupna ugovorena vrijednost bespovratnih sredstava]]/7.5345</f>
        <v>97896.343486628175</v>
      </c>
      <c r="U1537" s="59">
        <v>0</v>
      </c>
      <c r="V1537" s="60">
        <f>Ugovori_OPULJP3[[#This Row],[Javni doprinos korisnika - HRK]]/7.5345</f>
        <v>0</v>
      </c>
      <c r="W1537" s="59">
        <v>0</v>
      </c>
      <c r="X1537" s="60">
        <f>Ugovori_OPULJP3[[#This Row],[Privatni doprinos korisnika - HRK]]/7.5345</f>
        <v>0</v>
      </c>
      <c r="Y1537" s="61">
        <v>737600</v>
      </c>
      <c r="Z1537" s="62">
        <f>Ugovori_OPULJP3[[#This Row],[UKUPNI PRIHVATLJIVI IZDACI
TOTAL ELIGIBLE EXPENDITURE
= Bespovratna sredstva ukupno + doprinos korisnika
= Ukupni prihvatljivi troškovi
= Ukupna ugovorena vrijednost projekta HRK]]/7.5345</f>
        <v>97896.343486628175</v>
      </c>
      <c r="AA1537" s="66" t="s">
        <v>37</v>
      </c>
      <c r="AB1537" s="66" t="s">
        <v>34</v>
      </c>
      <c r="AC1537" s="65" t="s">
        <v>5718</v>
      </c>
      <c r="AD1537" s="72" t="s">
        <v>746</v>
      </c>
    </row>
    <row r="1538" spans="1:30" ht="51" customHeight="1" x14ac:dyDescent="0.2">
      <c r="A1538" s="70" t="s">
        <v>5719</v>
      </c>
      <c r="B1538" s="64" t="s">
        <v>742</v>
      </c>
      <c r="C1538" s="65" t="s">
        <v>743</v>
      </c>
      <c r="D1538" s="96" t="s">
        <v>4944</v>
      </c>
      <c r="E1538" s="66" t="s">
        <v>75</v>
      </c>
      <c r="F1538" s="71" t="s">
        <v>5720</v>
      </c>
      <c r="G1538" s="54" t="s">
        <v>1887</v>
      </c>
      <c r="H1538" s="68">
        <v>44917</v>
      </c>
      <c r="I1538" s="68">
        <v>45160</v>
      </c>
      <c r="J1538" s="57" t="str">
        <f>IF(Ugovori_OPULJP3[[#This Row],[DATUM ZAVRŠETKA OPERACIJE]]&gt;DATE(2024,12,31),"u provedbi","završen")</f>
        <v>završen</v>
      </c>
      <c r="K1538" s="67" t="s">
        <v>98</v>
      </c>
      <c r="L1538" s="55" t="s">
        <v>98</v>
      </c>
      <c r="M1538" s="58">
        <v>0.85</v>
      </c>
      <c r="N1538" s="58">
        <v>0.15</v>
      </c>
      <c r="O1538" s="59">
        <f>Ugovori_OPULJP3[[#This Row],[Bespovratna sredstva - Ukupno (EU+Nac) HRK
= Ukupna ugovorena vrijednost bespovratnih sredstava]]*Ugovori_OPULJP3[[#This Row],[EU STOPA SUFINANCIRANJA %
EU CO-FINANCING RATE %]]</f>
        <v>1260720</v>
      </c>
      <c r="P1538" s="60">
        <f>Ugovori_OPULJP3[[#This Row],[Bespovratna sredstva - EU dio - HRK]]/7.5345</f>
        <v>167326.29902448735</v>
      </c>
      <c r="Q1538" s="59">
        <f>Ugovori_OPULJP3[[#This Row],[Bespovratna sredstva - Ukupno (EU+Nac) HRK
= Ukupna ugovorena vrijednost bespovratnih sredstava]]*Ugovori_OPULJP3[[#This Row],[STOPA NACIONALNOG SUFINANCIRANJA %]]</f>
        <v>222480</v>
      </c>
      <c r="R1538" s="60">
        <f>Ugovori_OPULJP3[[#This Row],[Bespovratna sredstva - Nacionalni dio - HRK]]/7.5345</f>
        <v>29528.170416086003</v>
      </c>
      <c r="S1538" s="59">
        <v>1483200</v>
      </c>
      <c r="T1538" s="60">
        <f>Ugovori_OPULJP3[[#This Row],[Bespovratna sredstva - Ukupno (EU+Nac) HRK
= Ukupna ugovorena vrijednost bespovratnih sredstava]]/7.5345</f>
        <v>196854.46944057336</v>
      </c>
      <c r="U1538" s="59">
        <v>0</v>
      </c>
      <c r="V1538" s="60">
        <f>Ugovori_OPULJP3[[#This Row],[Javni doprinos korisnika - HRK]]/7.5345</f>
        <v>0</v>
      </c>
      <c r="W1538" s="59">
        <v>0</v>
      </c>
      <c r="X1538" s="60">
        <f>Ugovori_OPULJP3[[#This Row],[Privatni doprinos korisnika - HRK]]/7.5345</f>
        <v>0</v>
      </c>
      <c r="Y1538" s="61">
        <v>1483200</v>
      </c>
      <c r="Z1538" s="62">
        <f>Ugovori_OPULJP3[[#This Row],[UKUPNI PRIHVATLJIVI IZDACI
TOTAL ELIGIBLE EXPENDITURE
= Bespovratna sredstva ukupno + doprinos korisnika
= Ukupni prihvatljivi troškovi
= Ukupna ugovorena vrijednost projekta HRK]]/7.5345</f>
        <v>196854.46944057336</v>
      </c>
      <c r="AA1538" s="66" t="s">
        <v>37</v>
      </c>
      <c r="AB1538" s="66" t="s">
        <v>34</v>
      </c>
      <c r="AC1538" s="65" t="s">
        <v>5721</v>
      </c>
      <c r="AD1538" s="72" t="s">
        <v>746</v>
      </c>
    </row>
    <row r="1539" spans="1:30" ht="63.75" customHeight="1" x14ac:dyDescent="0.2">
      <c r="A1539" s="105" t="s">
        <v>5722</v>
      </c>
      <c r="B1539" s="64" t="s">
        <v>742</v>
      </c>
      <c r="C1539" s="65" t="s">
        <v>743</v>
      </c>
      <c r="D1539" s="96" t="s">
        <v>4944</v>
      </c>
      <c r="E1539" s="66" t="s">
        <v>75</v>
      </c>
      <c r="F1539" s="71" t="s">
        <v>5723</v>
      </c>
      <c r="G1539" s="71" t="s">
        <v>1540</v>
      </c>
      <c r="H1539" s="68">
        <v>44770</v>
      </c>
      <c r="I1539" s="68">
        <v>45013</v>
      </c>
      <c r="J1539" s="57" t="str">
        <f>IF(Ugovori_OPULJP3[[#This Row],[DATUM ZAVRŠETKA OPERACIJE]]&gt;DATE(2024,12,31),"u provedbi","završen")</f>
        <v>završen</v>
      </c>
      <c r="K1539" s="67" t="s">
        <v>83</v>
      </c>
      <c r="L1539" s="76" t="s">
        <v>83</v>
      </c>
      <c r="M1539" s="58">
        <v>0.85</v>
      </c>
      <c r="N1539" s="58">
        <v>0.15</v>
      </c>
      <c r="O1539" s="59">
        <f>Ugovori_OPULJP3[[#This Row],[Bespovratna sredstva - Ukupno (EU+Nac) HRK
= Ukupna ugovorena vrijednost bespovratnih sredstava]]*Ugovori_OPULJP3[[#This Row],[EU STOPA SUFINANCIRANJA %
EU CO-FINANCING RATE %]]</f>
        <v>840480</v>
      </c>
      <c r="P1539" s="60">
        <f>Ugovori_OPULJP3[[#This Row],[Bespovratna sredstva - EU dio - HRK]]/7.5345</f>
        <v>111550.8660163249</v>
      </c>
      <c r="Q1539" s="59">
        <f>Ugovori_OPULJP3[[#This Row],[Bespovratna sredstva - Ukupno (EU+Nac) HRK
= Ukupna ugovorena vrijednost bespovratnih sredstava]]*Ugovori_OPULJP3[[#This Row],[STOPA NACIONALNOG SUFINANCIRANJA %]]</f>
        <v>148320</v>
      </c>
      <c r="R1539" s="60">
        <f>Ugovori_OPULJP3[[#This Row],[Bespovratna sredstva - Nacionalni dio - HRK]]/7.5345</f>
        <v>19685.446944057334</v>
      </c>
      <c r="S1539" s="59">
        <v>988800</v>
      </c>
      <c r="T1539" s="60">
        <f>Ugovori_OPULJP3[[#This Row],[Bespovratna sredstva - Ukupno (EU+Nac) HRK
= Ukupna ugovorena vrijednost bespovratnih sredstava]]/7.5345</f>
        <v>131236.31296038223</v>
      </c>
      <c r="U1539" s="59">
        <v>0</v>
      </c>
      <c r="V1539" s="60">
        <f>Ugovori_OPULJP3[[#This Row],[Javni doprinos korisnika - HRK]]/7.5345</f>
        <v>0</v>
      </c>
      <c r="W1539" s="59">
        <v>0</v>
      </c>
      <c r="X1539" s="60">
        <f>Ugovori_OPULJP3[[#This Row],[Privatni doprinos korisnika - HRK]]/7.5345</f>
        <v>0</v>
      </c>
      <c r="Y1539" s="61">
        <v>988800</v>
      </c>
      <c r="Z1539" s="62">
        <f>Ugovori_OPULJP3[[#This Row],[UKUPNI PRIHVATLJIVI IZDACI
TOTAL ELIGIBLE EXPENDITURE
= Bespovratna sredstva ukupno + doprinos korisnika
= Ukupni prihvatljivi troškovi
= Ukupna ugovorena vrijednost projekta HRK]]/7.5345</f>
        <v>131236.31296038223</v>
      </c>
      <c r="AA1539" s="66" t="s">
        <v>37</v>
      </c>
      <c r="AB1539" s="66" t="s">
        <v>34</v>
      </c>
      <c r="AC1539" s="65" t="s">
        <v>5724</v>
      </c>
      <c r="AD1539" s="72" t="s">
        <v>746</v>
      </c>
    </row>
    <row r="1540" spans="1:30" ht="51" customHeight="1" x14ac:dyDescent="0.2">
      <c r="A1540" s="105" t="s">
        <v>5725</v>
      </c>
      <c r="B1540" s="64" t="s">
        <v>742</v>
      </c>
      <c r="C1540" s="65" t="s">
        <v>743</v>
      </c>
      <c r="D1540" s="96" t="s">
        <v>4944</v>
      </c>
      <c r="E1540" s="66" t="s">
        <v>75</v>
      </c>
      <c r="F1540" s="71" t="s">
        <v>5726</v>
      </c>
      <c r="G1540" s="71" t="s">
        <v>2263</v>
      </c>
      <c r="H1540" s="68">
        <v>44853</v>
      </c>
      <c r="I1540" s="68">
        <v>45096</v>
      </c>
      <c r="J1540" s="57" t="str">
        <f>IF(Ugovori_OPULJP3[[#This Row],[DATUM ZAVRŠETKA OPERACIJE]]&gt;DATE(2024,12,31),"u provedbi","završen")</f>
        <v>završen</v>
      </c>
      <c r="K1540" s="55" t="s">
        <v>83</v>
      </c>
      <c r="L1540" s="55" t="s">
        <v>83</v>
      </c>
      <c r="M1540" s="58">
        <v>0.85</v>
      </c>
      <c r="N1540" s="58">
        <v>0.15</v>
      </c>
      <c r="O1540" s="59">
        <f>Ugovori_OPULJP3[[#This Row],[Bespovratna sredstva - Ukupno (EU+Nac) HRK
= Ukupna ugovorena vrijednost bespovratnih sredstava]]*Ugovori_OPULJP3[[#This Row],[EU STOPA SUFINANCIRANJA %
EU CO-FINANCING RATE %]]</f>
        <v>418540</v>
      </c>
      <c r="P1540" s="60">
        <f>Ugovori_OPULJP3[[#This Row],[Bespovratna sredstva - EU dio - HRK]]/7.5345</f>
        <v>55549.804233857583</v>
      </c>
      <c r="Q1540" s="59">
        <f>Ugovori_OPULJP3[[#This Row],[Bespovratna sredstva - Ukupno (EU+Nac) HRK
= Ukupna ugovorena vrijednost bespovratnih sredstava]]*Ugovori_OPULJP3[[#This Row],[STOPA NACIONALNOG SUFINANCIRANJA %]]</f>
        <v>73860</v>
      </c>
      <c r="R1540" s="60">
        <f>Ugovori_OPULJP3[[#This Row],[Bespovratna sredstva - Nacionalni dio - HRK]]/7.5345</f>
        <v>9802.9066295042794</v>
      </c>
      <c r="S1540" s="59">
        <v>492400</v>
      </c>
      <c r="T1540" s="60">
        <f>Ugovori_OPULJP3[[#This Row],[Bespovratna sredstva - Ukupno (EU+Nac) HRK
= Ukupna ugovorena vrijednost bespovratnih sredstava]]/7.5345</f>
        <v>65352.710863361863</v>
      </c>
      <c r="U1540" s="59">
        <v>0</v>
      </c>
      <c r="V1540" s="60">
        <f>Ugovori_OPULJP3[[#This Row],[Javni doprinos korisnika - HRK]]/7.5345</f>
        <v>0</v>
      </c>
      <c r="W1540" s="59">
        <v>0</v>
      </c>
      <c r="X1540" s="60">
        <f>Ugovori_OPULJP3[[#This Row],[Privatni doprinos korisnika - HRK]]/7.5345</f>
        <v>0</v>
      </c>
      <c r="Y1540" s="61">
        <v>492400</v>
      </c>
      <c r="Z1540" s="62">
        <f>Ugovori_OPULJP3[[#This Row],[UKUPNI PRIHVATLJIVI IZDACI
TOTAL ELIGIBLE EXPENDITURE
= Bespovratna sredstva ukupno + doprinos korisnika
= Ukupni prihvatljivi troškovi
= Ukupna ugovorena vrijednost projekta HRK]]/7.5345</f>
        <v>65352.710863361863</v>
      </c>
      <c r="AA1540" s="66" t="s">
        <v>37</v>
      </c>
      <c r="AB1540" s="66" t="s">
        <v>34</v>
      </c>
      <c r="AC1540" s="65" t="s">
        <v>5727</v>
      </c>
      <c r="AD1540" s="72" t="s">
        <v>746</v>
      </c>
    </row>
    <row r="1541" spans="1:30" ht="38.25" customHeight="1" x14ac:dyDescent="0.2">
      <c r="A1541" s="105" t="s">
        <v>5728</v>
      </c>
      <c r="B1541" s="64" t="s">
        <v>742</v>
      </c>
      <c r="C1541" s="65" t="s">
        <v>743</v>
      </c>
      <c r="D1541" s="96" t="s">
        <v>4944</v>
      </c>
      <c r="E1541" s="66" t="s">
        <v>75</v>
      </c>
      <c r="F1541" s="71" t="s">
        <v>5729</v>
      </c>
      <c r="G1541" s="71" t="s">
        <v>2000</v>
      </c>
      <c r="H1541" s="68">
        <v>44855</v>
      </c>
      <c r="I1541" s="68">
        <v>45098</v>
      </c>
      <c r="J1541" s="57" t="str">
        <f>IF(Ugovori_OPULJP3[[#This Row],[DATUM ZAVRŠETKA OPERACIJE]]&gt;DATE(2024,12,31),"u provedbi","završen")</f>
        <v>završen</v>
      </c>
      <c r="K1541" s="55" t="s">
        <v>98</v>
      </c>
      <c r="L1541" s="55" t="s">
        <v>98</v>
      </c>
      <c r="M1541" s="58">
        <v>0.85</v>
      </c>
      <c r="N1541" s="58">
        <v>0.15</v>
      </c>
      <c r="O1541" s="59">
        <f>Ugovori_OPULJP3[[#This Row],[Bespovratna sredstva - Ukupno (EU+Nac) HRK
= Ukupna ugovorena vrijednost bespovratnih sredstava]]*Ugovori_OPULJP3[[#This Row],[EU STOPA SUFINANCIRANJA %
EU CO-FINANCING RATE %]]</f>
        <v>1274729.53</v>
      </c>
      <c r="P1541" s="60">
        <f>Ugovori_OPULJP3[[#This Row],[Bespovratna sredstva - EU dio - HRK]]/7.5345</f>
        <v>169185.6831906563</v>
      </c>
      <c r="Q1541" s="59">
        <f>Ugovori_OPULJP3[[#This Row],[Bespovratna sredstva - Ukupno (EU+Nac) HRK
= Ukupna ugovorena vrijednost bespovratnih sredstava]]*Ugovori_OPULJP3[[#This Row],[STOPA NACIONALNOG SUFINANCIRANJA %]]</f>
        <v>224952.27</v>
      </c>
      <c r="R1541" s="60">
        <f>Ugovori_OPULJP3[[#This Row],[Bespovratna sredstva - Nacionalni dio - HRK]]/7.5345</f>
        <v>29856.297033645227</v>
      </c>
      <c r="S1541" s="59">
        <v>1499681.8</v>
      </c>
      <c r="T1541" s="60">
        <f>Ugovori_OPULJP3[[#This Row],[Bespovratna sredstva - Ukupno (EU+Nac) HRK
= Ukupna ugovorena vrijednost bespovratnih sredstava]]/7.5345</f>
        <v>199041.98022430154</v>
      </c>
      <c r="U1541" s="59">
        <v>0</v>
      </c>
      <c r="V1541" s="60">
        <f>Ugovori_OPULJP3[[#This Row],[Javni doprinos korisnika - HRK]]/7.5345</f>
        <v>0</v>
      </c>
      <c r="W1541" s="59">
        <v>0</v>
      </c>
      <c r="X1541" s="60">
        <f>Ugovori_OPULJP3[[#This Row],[Privatni doprinos korisnika - HRK]]/7.5345</f>
        <v>0</v>
      </c>
      <c r="Y1541" s="61">
        <v>1499681.8</v>
      </c>
      <c r="Z1541" s="62">
        <f>Ugovori_OPULJP3[[#This Row],[UKUPNI PRIHVATLJIVI IZDACI
TOTAL ELIGIBLE EXPENDITURE
= Bespovratna sredstva ukupno + doprinos korisnika
= Ukupni prihvatljivi troškovi
= Ukupna ugovorena vrijednost projekta HRK]]/7.5345</f>
        <v>199041.98022430154</v>
      </c>
      <c r="AA1541" s="66" t="s">
        <v>37</v>
      </c>
      <c r="AB1541" s="66" t="s">
        <v>34</v>
      </c>
      <c r="AC1541" s="65" t="s">
        <v>5730</v>
      </c>
      <c r="AD1541" s="72" t="s">
        <v>746</v>
      </c>
    </row>
    <row r="1542" spans="1:30" ht="38.25" customHeight="1" x14ac:dyDescent="0.2">
      <c r="A1542" s="70" t="s">
        <v>5731</v>
      </c>
      <c r="B1542" s="64" t="s">
        <v>742</v>
      </c>
      <c r="C1542" s="65" t="s">
        <v>743</v>
      </c>
      <c r="D1542" s="96" t="s">
        <v>4944</v>
      </c>
      <c r="E1542" s="66" t="s">
        <v>75</v>
      </c>
      <c r="F1542" s="71" t="s">
        <v>5732</v>
      </c>
      <c r="G1542" s="54" t="s">
        <v>1481</v>
      </c>
      <c r="H1542" s="68">
        <v>44916</v>
      </c>
      <c r="I1542" s="68">
        <v>45159</v>
      </c>
      <c r="J1542" s="57" t="str">
        <f>IF(Ugovori_OPULJP3[[#This Row],[DATUM ZAVRŠETKA OPERACIJE]]&gt;DATE(2024,12,31),"u provedbi","završen")</f>
        <v>završen</v>
      </c>
      <c r="K1542" s="55" t="s">
        <v>103</v>
      </c>
      <c r="L1542" s="55" t="s">
        <v>103</v>
      </c>
      <c r="M1542" s="58">
        <v>0.85</v>
      </c>
      <c r="N1542" s="58">
        <v>0.15</v>
      </c>
      <c r="O1542" s="59">
        <f>Ugovori_OPULJP3[[#This Row],[Bespovratna sredstva - Ukupno (EU+Nac) HRK
= Ukupna ugovorena vrijednost bespovratnih sredstava]]*Ugovori_OPULJP3[[#This Row],[EU STOPA SUFINANCIRANJA %
EU CO-FINANCING RATE %]]</f>
        <v>1048687.5</v>
      </c>
      <c r="P1542" s="60">
        <f>Ugovori_OPULJP3[[#This Row],[Bespovratna sredstva - EU dio - HRK]]/7.5345</f>
        <v>139184.75014931316</v>
      </c>
      <c r="Q1542" s="59">
        <f>Ugovori_OPULJP3[[#This Row],[Bespovratna sredstva - Ukupno (EU+Nac) HRK
= Ukupna ugovorena vrijednost bespovratnih sredstava]]*Ugovori_OPULJP3[[#This Row],[STOPA NACIONALNOG SUFINANCIRANJA %]]</f>
        <v>185062.5</v>
      </c>
      <c r="R1542" s="60">
        <f>Ugovori_OPULJP3[[#This Row],[Bespovratna sredstva - Nacionalni dio - HRK]]/7.5345</f>
        <v>24562.014732231732</v>
      </c>
      <c r="S1542" s="59">
        <v>1233750</v>
      </c>
      <c r="T1542" s="60">
        <f>Ugovori_OPULJP3[[#This Row],[Bespovratna sredstva - Ukupno (EU+Nac) HRK
= Ukupna ugovorena vrijednost bespovratnih sredstava]]/7.5345</f>
        <v>163746.76488154489</v>
      </c>
      <c r="U1542" s="59">
        <v>0</v>
      </c>
      <c r="V1542" s="60">
        <f>Ugovori_OPULJP3[[#This Row],[Javni doprinos korisnika - HRK]]/7.5345</f>
        <v>0</v>
      </c>
      <c r="W1542" s="59">
        <v>0</v>
      </c>
      <c r="X1542" s="60">
        <f>Ugovori_OPULJP3[[#This Row],[Privatni doprinos korisnika - HRK]]/7.5345</f>
        <v>0</v>
      </c>
      <c r="Y1542" s="61">
        <v>1233750</v>
      </c>
      <c r="Z1542" s="62">
        <f>Ugovori_OPULJP3[[#This Row],[UKUPNI PRIHVATLJIVI IZDACI
TOTAL ELIGIBLE EXPENDITURE
= Bespovratna sredstva ukupno + doprinos korisnika
= Ukupni prihvatljivi troškovi
= Ukupna ugovorena vrijednost projekta HRK]]/7.5345</f>
        <v>163746.76488154489</v>
      </c>
      <c r="AA1542" s="66" t="s">
        <v>37</v>
      </c>
      <c r="AB1542" s="66" t="s">
        <v>34</v>
      </c>
      <c r="AC1542" s="65" t="s">
        <v>5733</v>
      </c>
      <c r="AD1542" s="72" t="s">
        <v>746</v>
      </c>
    </row>
    <row r="1543" spans="1:30" ht="48" customHeight="1" x14ac:dyDescent="0.2">
      <c r="A1543" s="70" t="s">
        <v>5734</v>
      </c>
      <c r="B1543" s="64" t="s">
        <v>742</v>
      </c>
      <c r="C1543" s="65" t="s">
        <v>743</v>
      </c>
      <c r="D1543" s="96" t="s">
        <v>4944</v>
      </c>
      <c r="E1543" s="66" t="s">
        <v>75</v>
      </c>
      <c r="F1543" s="71" t="s">
        <v>5735</v>
      </c>
      <c r="G1543" s="71" t="s">
        <v>1205</v>
      </c>
      <c r="H1543" s="68">
        <v>44902</v>
      </c>
      <c r="I1543" s="68">
        <v>45145</v>
      </c>
      <c r="J1543" s="57" t="str">
        <f>IF(Ugovori_OPULJP3[[#This Row],[DATUM ZAVRŠETKA OPERACIJE]]&gt;DATE(2024,12,31),"u provedbi","završen")</f>
        <v>završen</v>
      </c>
      <c r="K1543" s="55" t="s">
        <v>83</v>
      </c>
      <c r="L1543" s="55" t="s">
        <v>83</v>
      </c>
      <c r="M1543" s="58">
        <v>0.85</v>
      </c>
      <c r="N1543" s="58">
        <v>0.15</v>
      </c>
      <c r="O1543" s="59">
        <f>Ugovori_OPULJP3[[#This Row],[Bespovratna sredstva - Ukupno (EU+Nac) HRK
= Ukupna ugovorena vrijednost bespovratnih sredstava]]*Ugovori_OPULJP3[[#This Row],[EU STOPA SUFINANCIRANJA %
EU CO-FINANCING RATE %]]</f>
        <v>836230</v>
      </c>
      <c r="P1543" s="60">
        <f>Ugovori_OPULJP3[[#This Row],[Bespovratna sredstva - EU dio - HRK]]/7.5345</f>
        <v>110986.79408056274</v>
      </c>
      <c r="Q1543" s="59">
        <f>Ugovori_OPULJP3[[#This Row],[Bespovratna sredstva - Ukupno (EU+Nac) HRK
= Ukupna ugovorena vrijednost bespovratnih sredstava]]*Ugovori_OPULJP3[[#This Row],[STOPA NACIONALNOG SUFINANCIRANJA %]]</f>
        <v>147570</v>
      </c>
      <c r="R1543" s="60">
        <f>Ugovori_OPULJP3[[#This Row],[Bespovratna sredstva - Nacionalni dio - HRK]]/7.5345</f>
        <v>19585.904837746366</v>
      </c>
      <c r="S1543" s="59">
        <v>983800</v>
      </c>
      <c r="T1543" s="60">
        <f>Ugovori_OPULJP3[[#This Row],[Bespovratna sredstva - Ukupno (EU+Nac) HRK
= Ukupna ugovorena vrijednost bespovratnih sredstava]]/7.5345</f>
        <v>130572.69891830911</v>
      </c>
      <c r="U1543" s="59">
        <v>0</v>
      </c>
      <c r="V1543" s="60">
        <f>Ugovori_OPULJP3[[#This Row],[Javni doprinos korisnika - HRK]]/7.5345</f>
        <v>0</v>
      </c>
      <c r="W1543" s="59">
        <v>0</v>
      </c>
      <c r="X1543" s="60">
        <f>Ugovori_OPULJP3[[#This Row],[Privatni doprinos korisnika - HRK]]/7.5345</f>
        <v>0</v>
      </c>
      <c r="Y1543" s="61">
        <v>983800</v>
      </c>
      <c r="Z1543" s="62">
        <f>Ugovori_OPULJP3[[#This Row],[UKUPNI PRIHVATLJIVI IZDACI
TOTAL ELIGIBLE EXPENDITURE
= Bespovratna sredstva ukupno + doprinos korisnika
= Ukupni prihvatljivi troškovi
= Ukupna ugovorena vrijednost projekta HRK]]/7.5345</f>
        <v>130572.69891830911</v>
      </c>
      <c r="AA1543" s="66" t="s">
        <v>37</v>
      </c>
      <c r="AB1543" s="66" t="s">
        <v>34</v>
      </c>
      <c r="AC1543" s="65" t="s">
        <v>5736</v>
      </c>
      <c r="AD1543" s="72" t="s">
        <v>746</v>
      </c>
    </row>
    <row r="1544" spans="1:30" ht="48" customHeight="1" x14ac:dyDescent="0.2">
      <c r="A1544" s="105" t="s">
        <v>5737</v>
      </c>
      <c r="B1544" s="64" t="s">
        <v>742</v>
      </c>
      <c r="C1544" s="65" t="s">
        <v>743</v>
      </c>
      <c r="D1544" s="96" t="s">
        <v>4944</v>
      </c>
      <c r="E1544" s="66" t="s">
        <v>75</v>
      </c>
      <c r="F1544" s="71" t="s">
        <v>1621</v>
      </c>
      <c r="G1544" s="71" t="s">
        <v>4392</v>
      </c>
      <c r="H1544" s="68">
        <v>44820</v>
      </c>
      <c r="I1544" s="68">
        <v>45062</v>
      </c>
      <c r="J1544" s="57" t="str">
        <f>IF(Ugovori_OPULJP3[[#This Row],[DATUM ZAVRŠETKA OPERACIJE]]&gt;DATE(2024,12,31),"u provedbi","završen")</f>
        <v>završen</v>
      </c>
      <c r="K1544" s="55" t="s">
        <v>83</v>
      </c>
      <c r="L1544" s="55" t="s">
        <v>83</v>
      </c>
      <c r="M1544" s="58">
        <v>0.85</v>
      </c>
      <c r="N1544" s="58">
        <v>0.15</v>
      </c>
      <c r="O1544" s="59">
        <f>Ugovori_OPULJP3[[#This Row],[Bespovratna sredstva - Ukupno (EU+Nac) HRK
= Ukupna ugovorena vrijednost bespovratnih sredstava]]*Ugovori_OPULJP3[[#This Row],[EU STOPA SUFINANCIRANJA %
EU CO-FINANCING RATE %]]</f>
        <v>1242190</v>
      </c>
      <c r="P1544" s="60">
        <f>Ugovori_OPULJP3[[#This Row],[Bespovratna sredstva - EU dio - HRK]]/7.5345</f>
        <v>164866.94538456431</v>
      </c>
      <c r="Q1544" s="59">
        <f>Ugovori_OPULJP3[[#This Row],[Bespovratna sredstva - Ukupno (EU+Nac) HRK
= Ukupna ugovorena vrijednost bespovratnih sredstava]]*Ugovori_OPULJP3[[#This Row],[STOPA NACIONALNOG SUFINANCIRANJA %]]</f>
        <v>219210</v>
      </c>
      <c r="R1544" s="60">
        <f>Ugovori_OPULJP3[[#This Row],[Bespovratna sredstva - Nacionalni dio - HRK]]/7.5345</f>
        <v>29094.166832570176</v>
      </c>
      <c r="S1544" s="59">
        <v>1461400</v>
      </c>
      <c r="T1544" s="60">
        <f>Ugovori_OPULJP3[[#This Row],[Bespovratna sredstva - Ukupno (EU+Nac) HRK
= Ukupna ugovorena vrijednost bespovratnih sredstava]]/7.5345</f>
        <v>193961.11221713451</v>
      </c>
      <c r="U1544" s="59">
        <v>0</v>
      </c>
      <c r="V1544" s="60">
        <f>Ugovori_OPULJP3[[#This Row],[Javni doprinos korisnika - HRK]]/7.5345</f>
        <v>0</v>
      </c>
      <c r="W1544" s="59">
        <v>0</v>
      </c>
      <c r="X1544" s="60">
        <f>Ugovori_OPULJP3[[#This Row],[Privatni doprinos korisnika - HRK]]/7.5345</f>
        <v>0</v>
      </c>
      <c r="Y1544" s="61">
        <v>1461400</v>
      </c>
      <c r="Z1544" s="62">
        <f>Ugovori_OPULJP3[[#This Row],[UKUPNI PRIHVATLJIVI IZDACI
TOTAL ELIGIBLE EXPENDITURE
= Bespovratna sredstva ukupno + doprinos korisnika
= Ukupni prihvatljivi troškovi
= Ukupna ugovorena vrijednost projekta HRK]]/7.5345</f>
        <v>193961.11221713451</v>
      </c>
      <c r="AA1544" s="66" t="s">
        <v>37</v>
      </c>
      <c r="AB1544" s="66" t="s">
        <v>34</v>
      </c>
      <c r="AC1544" s="65" t="s">
        <v>5738</v>
      </c>
      <c r="AD1544" s="72" t="s">
        <v>746</v>
      </c>
    </row>
    <row r="1545" spans="1:30" ht="38.25" customHeight="1" x14ac:dyDescent="0.2">
      <c r="A1545" s="105" t="s">
        <v>5739</v>
      </c>
      <c r="B1545" s="64" t="s">
        <v>742</v>
      </c>
      <c r="C1545" s="65" t="s">
        <v>743</v>
      </c>
      <c r="D1545" s="96" t="s">
        <v>4944</v>
      </c>
      <c r="E1545" s="66" t="s">
        <v>75</v>
      </c>
      <c r="F1545" s="71" t="s">
        <v>5740</v>
      </c>
      <c r="G1545" s="71" t="s">
        <v>2251</v>
      </c>
      <c r="H1545" s="68">
        <v>44858</v>
      </c>
      <c r="I1545" s="68">
        <v>45101</v>
      </c>
      <c r="J1545" s="57" t="str">
        <f>IF(Ugovori_OPULJP3[[#This Row],[DATUM ZAVRŠETKA OPERACIJE]]&gt;DATE(2024,12,31),"u provedbi","završen")</f>
        <v>završen</v>
      </c>
      <c r="K1545" s="67" t="s">
        <v>83</v>
      </c>
      <c r="L1545" s="67" t="s">
        <v>83</v>
      </c>
      <c r="M1545" s="58">
        <v>0.85</v>
      </c>
      <c r="N1545" s="58">
        <v>0.15</v>
      </c>
      <c r="O1545" s="59">
        <f>Ugovori_OPULJP3[[#This Row],[Bespovratna sredstva - Ukupno (EU+Nac) HRK
= Ukupna ugovorena vrijednost bespovratnih sredstava]]*Ugovori_OPULJP3[[#This Row],[EU STOPA SUFINANCIRANJA %
EU CO-FINANCING RATE %]]</f>
        <v>500888</v>
      </c>
      <c r="P1545" s="60">
        <f>Ugovori_OPULJP3[[#This Row],[Bespovratna sredstva - EU dio - HRK]]/7.5345</f>
        <v>66479.262061185218</v>
      </c>
      <c r="Q1545" s="59">
        <f>Ugovori_OPULJP3[[#This Row],[Bespovratna sredstva - Ukupno (EU+Nac) HRK
= Ukupna ugovorena vrijednost bespovratnih sredstava]]*Ugovori_OPULJP3[[#This Row],[STOPA NACIONALNOG SUFINANCIRANJA %]]</f>
        <v>88392</v>
      </c>
      <c r="R1545" s="60">
        <f>Ugovori_OPULJP3[[#This Row],[Bespovratna sredstva - Nacionalni dio - HRK]]/7.5345</f>
        <v>11731.634481385625</v>
      </c>
      <c r="S1545" s="59">
        <v>589280</v>
      </c>
      <c r="T1545" s="60">
        <f>Ugovori_OPULJP3[[#This Row],[Bespovratna sredstva - Ukupno (EU+Nac) HRK
= Ukupna ugovorena vrijednost bespovratnih sredstava]]/7.5345</f>
        <v>78210.89654257083</v>
      </c>
      <c r="U1545" s="59">
        <v>0</v>
      </c>
      <c r="V1545" s="60">
        <f>Ugovori_OPULJP3[[#This Row],[Javni doprinos korisnika - HRK]]/7.5345</f>
        <v>0</v>
      </c>
      <c r="W1545" s="59">
        <v>0</v>
      </c>
      <c r="X1545" s="60">
        <f>Ugovori_OPULJP3[[#This Row],[Privatni doprinos korisnika - HRK]]/7.5345</f>
        <v>0</v>
      </c>
      <c r="Y1545" s="61">
        <v>589280</v>
      </c>
      <c r="Z1545" s="62">
        <f>Ugovori_OPULJP3[[#This Row],[UKUPNI PRIHVATLJIVI IZDACI
TOTAL ELIGIBLE EXPENDITURE
= Bespovratna sredstva ukupno + doprinos korisnika
= Ukupni prihvatljivi troškovi
= Ukupna ugovorena vrijednost projekta HRK]]/7.5345</f>
        <v>78210.89654257083</v>
      </c>
      <c r="AA1545" s="66" t="s">
        <v>37</v>
      </c>
      <c r="AB1545" s="66" t="s">
        <v>34</v>
      </c>
      <c r="AC1545" s="65" t="s">
        <v>5741</v>
      </c>
      <c r="AD1545" s="72" t="s">
        <v>746</v>
      </c>
    </row>
    <row r="1546" spans="1:30" ht="51" customHeight="1" x14ac:dyDescent="0.2">
      <c r="A1546" s="70" t="s">
        <v>5742</v>
      </c>
      <c r="B1546" s="64" t="s">
        <v>742</v>
      </c>
      <c r="C1546" s="65" t="s">
        <v>743</v>
      </c>
      <c r="D1546" s="96" t="s">
        <v>4944</v>
      </c>
      <c r="E1546" s="66" t="s">
        <v>75</v>
      </c>
      <c r="F1546" s="71" t="s">
        <v>5743</v>
      </c>
      <c r="G1546" s="71" t="s">
        <v>5744</v>
      </c>
      <c r="H1546" s="68">
        <v>45000</v>
      </c>
      <c r="I1546" s="68">
        <v>45245</v>
      </c>
      <c r="J1546" s="57" t="str">
        <f>IF(Ugovori_OPULJP3[[#This Row],[DATUM ZAVRŠETKA OPERACIJE]]&gt;DATE(2024,12,31),"u provedbi","završen")</f>
        <v>završen</v>
      </c>
      <c r="K1546" s="55" t="s">
        <v>332</v>
      </c>
      <c r="L1546" s="55" t="s">
        <v>332</v>
      </c>
      <c r="M1546" s="58">
        <v>0.85</v>
      </c>
      <c r="N1546" s="58">
        <v>0.15</v>
      </c>
      <c r="O1546" s="59">
        <f>Ugovori_OPULJP3[[#This Row],[Bespovratna sredstva - Ukupno (EU+Nac) HRK
= Ukupna ugovorena vrijednost bespovratnih sredstava]]*Ugovori_OPULJP3[[#This Row],[EU STOPA SUFINANCIRANJA %
EU CO-FINANCING RATE %]]</f>
        <v>822086</v>
      </c>
      <c r="P1546" s="60">
        <f>Ugovori_OPULJP3[[#This Row],[Bespovratna sredstva - EU dio - HRK]]/7.5345</f>
        <v>109109.56267834626</v>
      </c>
      <c r="Q1546" s="59">
        <f>Ugovori_OPULJP3[[#This Row],[Bespovratna sredstva - Ukupno (EU+Nac) HRK
= Ukupna ugovorena vrijednost bespovratnih sredstava]]*Ugovori_OPULJP3[[#This Row],[STOPA NACIONALNOG SUFINANCIRANJA %]]</f>
        <v>145074</v>
      </c>
      <c r="R1546" s="60">
        <f>Ugovori_OPULJP3[[#This Row],[Bespovratna sredstva - Nacionalni dio - HRK]]/7.5345</f>
        <v>19254.628707943459</v>
      </c>
      <c r="S1546" s="59">
        <v>967160</v>
      </c>
      <c r="T1546" s="60">
        <f>Ugovori_OPULJP3[[#This Row],[Bespovratna sredstva - Ukupno (EU+Nac) HRK
= Ukupna ugovorena vrijednost bespovratnih sredstava]]/7.5345</f>
        <v>128364.19138628972</v>
      </c>
      <c r="U1546" s="59"/>
      <c r="V1546" s="60">
        <f>Ugovori_OPULJP3[[#This Row],[Javni doprinos korisnika - HRK]]/7.5345</f>
        <v>0</v>
      </c>
      <c r="W1546" s="59"/>
      <c r="X1546" s="60">
        <f>Ugovori_OPULJP3[[#This Row],[Privatni doprinos korisnika - HRK]]/7.5345</f>
        <v>0</v>
      </c>
      <c r="Y1546" s="93">
        <v>967160</v>
      </c>
      <c r="Z1546" s="62">
        <f>Ugovori_OPULJP3[[#This Row],[UKUPNI PRIHVATLJIVI IZDACI
TOTAL ELIGIBLE EXPENDITURE
= Bespovratna sredstva ukupno + doprinos korisnika
= Ukupni prihvatljivi troškovi
= Ukupna ugovorena vrijednost projekta HRK]]/7.5345</f>
        <v>128364.19138628972</v>
      </c>
      <c r="AA1546" s="66" t="s">
        <v>37</v>
      </c>
      <c r="AB1546" s="66" t="s">
        <v>34</v>
      </c>
      <c r="AC1546" s="65" t="s">
        <v>5745</v>
      </c>
      <c r="AD1546" s="72" t="s">
        <v>746</v>
      </c>
    </row>
    <row r="1547" spans="1:30" ht="51" customHeight="1" x14ac:dyDescent="0.2">
      <c r="A1547" s="105" t="s">
        <v>5746</v>
      </c>
      <c r="B1547" s="64" t="s">
        <v>742</v>
      </c>
      <c r="C1547" s="65" t="s">
        <v>743</v>
      </c>
      <c r="D1547" s="96" t="s">
        <v>4944</v>
      </c>
      <c r="E1547" s="66" t="s">
        <v>75</v>
      </c>
      <c r="F1547" s="71" t="s">
        <v>5747</v>
      </c>
      <c r="G1547" s="71" t="s">
        <v>1293</v>
      </c>
      <c r="H1547" s="68">
        <v>44770</v>
      </c>
      <c r="I1547" s="68">
        <v>45013</v>
      </c>
      <c r="J1547" s="57" t="str">
        <f>IF(Ugovori_OPULJP3[[#This Row],[DATUM ZAVRŠETKA OPERACIJE]]&gt;DATE(2024,12,31),"u provedbi","završen")</f>
        <v>završen</v>
      </c>
      <c r="K1547" s="55" t="s">
        <v>103</v>
      </c>
      <c r="L1547" s="55" t="s">
        <v>103</v>
      </c>
      <c r="M1547" s="58">
        <v>0.85</v>
      </c>
      <c r="N1547" s="58">
        <v>0.15</v>
      </c>
      <c r="O1547" s="59">
        <f>Ugovori_OPULJP3[[#This Row],[Bespovratna sredstva - Ukupno (EU+Nac) HRK
= Ukupna ugovorena vrijednost bespovratnih sredstava]]*Ugovori_OPULJP3[[#This Row],[EU STOPA SUFINANCIRANJA %
EU CO-FINANCING RATE %]]</f>
        <v>630249.5</v>
      </c>
      <c r="P1547" s="60">
        <f>Ugovori_OPULJP3[[#This Row],[Bespovratna sredstva - EU dio - HRK]]/7.5345</f>
        <v>83648.483641913859</v>
      </c>
      <c r="Q1547" s="59">
        <f>Ugovori_OPULJP3[[#This Row],[Bespovratna sredstva - Ukupno (EU+Nac) HRK
= Ukupna ugovorena vrijednost bespovratnih sredstava]]*Ugovori_OPULJP3[[#This Row],[STOPA NACIONALNOG SUFINANCIRANJA %]]</f>
        <v>111220.5</v>
      </c>
      <c r="R1547" s="60">
        <f>Ugovori_OPULJP3[[#This Row],[Bespovratna sredstva - Nacionalni dio - HRK]]/7.5345</f>
        <v>14761.497113278916</v>
      </c>
      <c r="S1547" s="59">
        <v>741470</v>
      </c>
      <c r="T1547" s="60">
        <f>Ugovori_OPULJP3[[#This Row],[Bespovratna sredstva - Ukupno (EU+Nac) HRK
= Ukupna ugovorena vrijednost bespovratnih sredstava]]/7.5345</f>
        <v>98409.980755192781</v>
      </c>
      <c r="U1547" s="59">
        <v>0</v>
      </c>
      <c r="V1547" s="60">
        <f>Ugovori_OPULJP3[[#This Row],[Javni doprinos korisnika - HRK]]/7.5345</f>
        <v>0</v>
      </c>
      <c r="W1547" s="59">
        <v>0</v>
      </c>
      <c r="X1547" s="60">
        <f>Ugovori_OPULJP3[[#This Row],[Privatni doprinos korisnika - HRK]]/7.5345</f>
        <v>0</v>
      </c>
      <c r="Y1547" s="61">
        <v>741470</v>
      </c>
      <c r="Z1547" s="62">
        <f>Ugovori_OPULJP3[[#This Row],[UKUPNI PRIHVATLJIVI IZDACI
TOTAL ELIGIBLE EXPENDITURE
= Bespovratna sredstva ukupno + doprinos korisnika
= Ukupni prihvatljivi troškovi
= Ukupna ugovorena vrijednost projekta HRK]]/7.5345</f>
        <v>98409.980755192781</v>
      </c>
      <c r="AA1547" s="66" t="s">
        <v>37</v>
      </c>
      <c r="AB1547" s="66" t="s">
        <v>34</v>
      </c>
      <c r="AC1547" s="65" t="s">
        <v>5748</v>
      </c>
      <c r="AD1547" s="72" t="s">
        <v>746</v>
      </c>
    </row>
    <row r="1548" spans="1:30" ht="48" customHeight="1" x14ac:dyDescent="0.2">
      <c r="A1548" s="105" t="s">
        <v>5749</v>
      </c>
      <c r="B1548" s="64" t="s">
        <v>742</v>
      </c>
      <c r="C1548" s="65" t="s">
        <v>743</v>
      </c>
      <c r="D1548" s="96" t="s">
        <v>4944</v>
      </c>
      <c r="E1548" s="66" t="s">
        <v>75</v>
      </c>
      <c r="F1548" s="71" t="s">
        <v>5750</v>
      </c>
      <c r="G1548" s="71" t="s">
        <v>1391</v>
      </c>
      <c r="H1548" s="68">
        <v>44789</v>
      </c>
      <c r="I1548" s="68">
        <v>45001</v>
      </c>
      <c r="J1548" s="57" t="str">
        <f>IF(Ugovori_OPULJP3[[#This Row],[DATUM ZAVRŠETKA OPERACIJE]]&gt;DATE(2024,12,31),"u provedbi","završen")</f>
        <v>završen</v>
      </c>
      <c r="K1548" s="67" t="s">
        <v>93</v>
      </c>
      <c r="L1548" s="67" t="s">
        <v>93</v>
      </c>
      <c r="M1548" s="58">
        <v>0.85</v>
      </c>
      <c r="N1548" s="58">
        <v>0.15</v>
      </c>
      <c r="O1548" s="59">
        <f>Ugovori_OPULJP3[[#This Row],[Bespovratna sredstva - Ukupno (EU+Nac) HRK
= Ukupna ugovorena vrijednost bespovratnih sredstava]]*Ugovori_OPULJP3[[#This Row],[EU STOPA SUFINANCIRANJA %
EU CO-FINANCING RATE %]]</f>
        <v>622795</v>
      </c>
      <c r="P1548" s="60">
        <f>Ugovori_OPULJP3[[#This Row],[Bespovratna sredstva - EU dio - HRK]]/7.5345</f>
        <v>82659.101466587032</v>
      </c>
      <c r="Q1548" s="59">
        <f>Ugovori_OPULJP3[[#This Row],[Bespovratna sredstva - Ukupno (EU+Nac) HRK
= Ukupna ugovorena vrijednost bespovratnih sredstava]]*Ugovori_OPULJP3[[#This Row],[STOPA NACIONALNOG SUFINANCIRANJA %]]</f>
        <v>109905</v>
      </c>
      <c r="R1548" s="60">
        <f>Ugovori_OPULJP3[[#This Row],[Bespovratna sredstva - Nacionalni dio - HRK]]/7.5345</f>
        <v>14586.900258809475</v>
      </c>
      <c r="S1548" s="59">
        <v>732700</v>
      </c>
      <c r="T1548" s="60">
        <f>Ugovori_OPULJP3[[#This Row],[Bespovratna sredstva - Ukupno (EU+Nac) HRK
= Ukupna ugovorena vrijednost bespovratnih sredstava]]/7.5345</f>
        <v>97246.001725396505</v>
      </c>
      <c r="U1548" s="59">
        <v>0</v>
      </c>
      <c r="V1548" s="60">
        <f>Ugovori_OPULJP3[[#This Row],[Javni doprinos korisnika - HRK]]/7.5345</f>
        <v>0</v>
      </c>
      <c r="W1548" s="59">
        <v>0</v>
      </c>
      <c r="X1548" s="60">
        <f>Ugovori_OPULJP3[[#This Row],[Privatni doprinos korisnika - HRK]]/7.5345</f>
        <v>0</v>
      </c>
      <c r="Y1548" s="61">
        <v>732700</v>
      </c>
      <c r="Z1548" s="62">
        <f>Ugovori_OPULJP3[[#This Row],[UKUPNI PRIHVATLJIVI IZDACI
TOTAL ELIGIBLE EXPENDITURE
= Bespovratna sredstva ukupno + doprinos korisnika
= Ukupni prihvatljivi troškovi
= Ukupna ugovorena vrijednost projekta HRK]]/7.5345</f>
        <v>97246.001725396505</v>
      </c>
      <c r="AA1548" s="66" t="s">
        <v>37</v>
      </c>
      <c r="AB1548" s="66" t="s">
        <v>34</v>
      </c>
      <c r="AC1548" s="65" t="s">
        <v>5751</v>
      </c>
      <c r="AD1548" s="72" t="s">
        <v>746</v>
      </c>
    </row>
    <row r="1549" spans="1:30" ht="51" customHeight="1" x14ac:dyDescent="0.2">
      <c r="A1549" s="70" t="s">
        <v>5752</v>
      </c>
      <c r="B1549" s="64" t="s">
        <v>742</v>
      </c>
      <c r="C1549" s="65" t="s">
        <v>743</v>
      </c>
      <c r="D1549" s="96" t="s">
        <v>4944</v>
      </c>
      <c r="E1549" s="66" t="s">
        <v>75</v>
      </c>
      <c r="F1549" s="71" t="s">
        <v>5753</v>
      </c>
      <c r="G1549" s="71" t="s">
        <v>3399</v>
      </c>
      <c r="H1549" s="68">
        <v>44915</v>
      </c>
      <c r="I1549" s="68">
        <v>45158</v>
      </c>
      <c r="J1549" s="57" t="str">
        <f>IF(Ugovori_OPULJP3[[#This Row],[DATUM ZAVRŠETKA OPERACIJE]]&gt;DATE(2024,12,31),"u provedbi","završen")</f>
        <v>završen</v>
      </c>
      <c r="K1549" s="55" t="s">
        <v>332</v>
      </c>
      <c r="L1549" s="55" t="s">
        <v>332</v>
      </c>
      <c r="M1549" s="58">
        <v>0.85</v>
      </c>
      <c r="N1549" s="58">
        <v>0.15</v>
      </c>
      <c r="O1549" s="59">
        <f>Ugovori_OPULJP3[[#This Row],[Bespovratna sredstva - Ukupno (EU+Nac) HRK
= Ukupna ugovorena vrijednost bespovratnih sredstava]]*Ugovori_OPULJP3[[#This Row],[EU STOPA SUFINANCIRANJA %
EU CO-FINANCING RATE %]]</f>
        <v>1252857.5</v>
      </c>
      <c r="P1549" s="60">
        <f>Ugovori_OPULJP3[[#This Row],[Bespovratna sredstva - EU dio - HRK]]/7.5345</f>
        <v>166282.76594332737</v>
      </c>
      <c r="Q1549" s="59">
        <f>Ugovori_OPULJP3[[#This Row],[Bespovratna sredstva - Ukupno (EU+Nac) HRK
= Ukupna ugovorena vrijednost bespovratnih sredstava]]*Ugovori_OPULJP3[[#This Row],[STOPA NACIONALNOG SUFINANCIRANJA %]]</f>
        <v>221092.5</v>
      </c>
      <c r="R1549" s="60">
        <f>Ugovori_OPULJP3[[#This Row],[Bespovratna sredstva - Nacionalni dio - HRK]]/7.5345</f>
        <v>29344.017519410711</v>
      </c>
      <c r="S1549" s="59">
        <v>1473950</v>
      </c>
      <c r="T1549" s="60">
        <f>Ugovori_OPULJP3[[#This Row],[Bespovratna sredstva - Ukupno (EU+Nac) HRK
= Ukupna ugovorena vrijednost bespovratnih sredstava]]/7.5345</f>
        <v>195626.78346273807</v>
      </c>
      <c r="U1549" s="59">
        <v>0</v>
      </c>
      <c r="V1549" s="60">
        <f>Ugovori_OPULJP3[[#This Row],[Javni doprinos korisnika - HRK]]/7.5345</f>
        <v>0</v>
      </c>
      <c r="W1549" s="59">
        <v>0</v>
      </c>
      <c r="X1549" s="60">
        <f>Ugovori_OPULJP3[[#This Row],[Privatni doprinos korisnika - HRK]]/7.5345</f>
        <v>0</v>
      </c>
      <c r="Y1549" s="61">
        <v>1473950</v>
      </c>
      <c r="Z1549" s="62">
        <f>Ugovori_OPULJP3[[#This Row],[UKUPNI PRIHVATLJIVI IZDACI
TOTAL ELIGIBLE EXPENDITURE
= Bespovratna sredstva ukupno + doprinos korisnika
= Ukupni prihvatljivi troškovi
= Ukupna ugovorena vrijednost projekta HRK]]/7.5345</f>
        <v>195626.78346273807</v>
      </c>
      <c r="AA1549" s="66" t="s">
        <v>37</v>
      </c>
      <c r="AB1549" s="66" t="s">
        <v>34</v>
      </c>
      <c r="AC1549" s="65" t="s">
        <v>5754</v>
      </c>
      <c r="AD1549" s="72" t="s">
        <v>746</v>
      </c>
    </row>
    <row r="1550" spans="1:30" ht="51" customHeight="1" x14ac:dyDescent="0.2">
      <c r="A1550" s="70" t="s">
        <v>5755</v>
      </c>
      <c r="B1550" s="64" t="s">
        <v>742</v>
      </c>
      <c r="C1550" s="65" t="s">
        <v>743</v>
      </c>
      <c r="D1550" s="96" t="s">
        <v>4944</v>
      </c>
      <c r="E1550" s="66" t="s">
        <v>75</v>
      </c>
      <c r="F1550" s="71" t="s">
        <v>5756</v>
      </c>
      <c r="G1550" s="71" t="s">
        <v>3651</v>
      </c>
      <c r="H1550" s="68">
        <v>44915</v>
      </c>
      <c r="I1550" s="68">
        <v>45158</v>
      </c>
      <c r="J1550" s="57" t="str">
        <f>IF(Ugovori_OPULJP3[[#This Row],[DATUM ZAVRŠETKA OPERACIJE]]&gt;DATE(2024,12,31),"u provedbi","završen")</f>
        <v>završen</v>
      </c>
      <c r="K1550" s="67" t="s">
        <v>98</v>
      </c>
      <c r="L1550" s="76" t="s">
        <v>98</v>
      </c>
      <c r="M1550" s="58">
        <v>0.85</v>
      </c>
      <c r="N1550" s="58">
        <v>0.15</v>
      </c>
      <c r="O1550" s="59">
        <f>Ugovori_OPULJP3[[#This Row],[Bespovratna sredstva - Ukupno (EU+Nac) HRK
= Ukupna ugovorena vrijednost bespovratnih sredstava]]*Ugovori_OPULJP3[[#This Row],[EU STOPA SUFINANCIRANJA %
EU CO-FINANCING RATE %]]</f>
        <v>630360</v>
      </c>
      <c r="P1550" s="60">
        <f>Ugovori_OPULJP3[[#This Row],[Bespovratna sredstva - EU dio - HRK]]/7.5345</f>
        <v>83663.149512243675</v>
      </c>
      <c r="Q1550" s="59">
        <f>Ugovori_OPULJP3[[#This Row],[Bespovratna sredstva - Ukupno (EU+Nac) HRK
= Ukupna ugovorena vrijednost bespovratnih sredstava]]*Ugovori_OPULJP3[[#This Row],[STOPA NACIONALNOG SUFINANCIRANJA %]]</f>
        <v>111240</v>
      </c>
      <c r="R1550" s="60">
        <f>Ugovori_OPULJP3[[#This Row],[Bespovratna sredstva - Nacionalni dio - HRK]]/7.5345</f>
        <v>14764.085208043001</v>
      </c>
      <c r="S1550" s="59">
        <v>741600</v>
      </c>
      <c r="T1550" s="60">
        <f>Ugovori_OPULJP3[[#This Row],[Bespovratna sredstva - Ukupno (EU+Nac) HRK
= Ukupna ugovorena vrijednost bespovratnih sredstava]]/7.5345</f>
        <v>98427.23472028668</v>
      </c>
      <c r="U1550" s="59">
        <v>0</v>
      </c>
      <c r="V1550" s="60">
        <f>Ugovori_OPULJP3[[#This Row],[Javni doprinos korisnika - HRK]]/7.5345</f>
        <v>0</v>
      </c>
      <c r="W1550" s="59">
        <v>0</v>
      </c>
      <c r="X1550" s="60">
        <f>Ugovori_OPULJP3[[#This Row],[Privatni doprinos korisnika - HRK]]/7.5345</f>
        <v>0</v>
      </c>
      <c r="Y1550" s="61">
        <v>741600</v>
      </c>
      <c r="Z1550" s="62">
        <f>Ugovori_OPULJP3[[#This Row],[UKUPNI PRIHVATLJIVI IZDACI
TOTAL ELIGIBLE EXPENDITURE
= Bespovratna sredstva ukupno + doprinos korisnika
= Ukupni prihvatljivi troškovi
= Ukupna ugovorena vrijednost projekta HRK]]/7.5345</f>
        <v>98427.23472028668</v>
      </c>
      <c r="AA1550" s="66" t="s">
        <v>37</v>
      </c>
      <c r="AB1550" s="66" t="s">
        <v>34</v>
      </c>
      <c r="AC1550" s="65" t="s">
        <v>5757</v>
      </c>
      <c r="AD1550" s="72" t="s">
        <v>746</v>
      </c>
    </row>
    <row r="1551" spans="1:30" ht="51" customHeight="1" x14ac:dyDescent="0.2">
      <c r="A1551" s="105" t="s">
        <v>5758</v>
      </c>
      <c r="B1551" s="64" t="s">
        <v>742</v>
      </c>
      <c r="C1551" s="65" t="s">
        <v>743</v>
      </c>
      <c r="D1551" s="96" t="s">
        <v>4944</v>
      </c>
      <c r="E1551" s="66" t="s">
        <v>75</v>
      </c>
      <c r="F1551" s="71" t="s">
        <v>5759</v>
      </c>
      <c r="G1551" s="71" t="s">
        <v>1576</v>
      </c>
      <c r="H1551" s="68">
        <v>44855</v>
      </c>
      <c r="I1551" s="68">
        <v>45098</v>
      </c>
      <c r="J1551" s="57" t="str">
        <f>IF(Ugovori_OPULJP3[[#This Row],[DATUM ZAVRŠETKA OPERACIJE]]&gt;DATE(2024,12,31),"u provedbi","završen")</f>
        <v>završen</v>
      </c>
      <c r="K1551" s="55" t="s">
        <v>98</v>
      </c>
      <c r="L1551" s="55" t="s">
        <v>98</v>
      </c>
      <c r="M1551" s="58">
        <v>0.85</v>
      </c>
      <c r="N1551" s="58">
        <v>0.15</v>
      </c>
      <c r="O1551" s="59">
        <f>Ugovori_OPULJP3[[#This Row],[Bespovratna sredstva - Ukupno (EU+Nac) HRK
= Ukupna ugovorena vrijednost bespovratnih sredstava]]*Ugovori_OPULJP3[[#This Row],[EU STOPA SUFINANCIRANJA %
EU CO-FINANCING RATE %]]</f>
        <v>1259700</v>
      </c>
      <c r="P1551" s="60">
        <f>Ugovori_OPULJP3[[#This Row],[Bespovratna sredstva - EU dio - HRK]]/7.5345</f>
        <v>167190.92175990442</v>
      </c>
      <c r="Q1551" s="59">
        <f>Ugovori_OPULJP3[[#This Row],[Bespovratna sredstva - Ukupno (EU+Nac) HRK
= Ukupna ugovorena vrijednost bespovratnih sredstava]]*Ugovori_OPULJP3[[#This Row],[STOPA NACIONALNOG SUFINANCIRANJA %]]</f>
        <v>222300</v>
      </c>
      <c r="R1551" s="60">
        <f>Ugovori_OPULJP3[[#This Row],[Bespovratna sredstva - Nacionalni dio - HRK]]/7.5345</f>
        <v>29504.280310571368</v>
      </c>
      <c r="S1551" s="59">
        <v>1482000</v>
      </c>
      <c r="T1551" s="60">
        <f>Ugovori_OPULJP3[[#This Row],[Bespovratna sredstva - Ukupno (EU+Nac) HRK
= Ukupna ugovorena vrijednost bespovratnih sredstava]]/7.5345</f>
        <v>196695.20207047579</v>
      </c>
      <c r="U1551" s="59">
        <v>0</v>
      </c>
      <c r="V1551" s="60">
        <f>Ugovori_OPULJP3[[#This Row],[Javni doprinos korisnika - HRK]]/7.5345</f>
        <v>0</v>
      </c>
      <c r="W1551" s="59">
        <v>0</v>
      </c>
      <c r="X1551" s="60">
        <f>Ugovori_OPULJP3[[#This Row],[Privatni doprinos korisnika - HRK]]/7.5345</f>
        <v>0</v>
      </c>
      <c r="Y1551" s="61">
        <v>1482000</v>
      </c>
      <c r="Z1551" s="62">
        <f>Ugovori_OPULJP3[[#This Row],[UKUPNI PRIHVATLJIVI IZDACI
TOTAL ELIGIBLE EXPENDITURE
= Bespovratna sredstva ukupno + doprinos korisnika
= Ukupni prihvatljivi troškovi
= Ukupna ugovorena vrijednost projekta HRK]]/7.5345</f>
        <v>196695.20207047579</v>
      </c>
      <c r="AA1551" s="66" t="s">
        <v>37</v>
      </c>
      <c r="AB1551" s="66" t="s">
        <v>34</v>
      </c>
      <c r="AC1551" s="65" t="s">
        <v>5760</v>
      </c>
      <c r="AD1551" s="72" t="s">
        <v>746</v>
      </c>
    </row>
    <row r="1552" spans="1:30" ht="51" customHeight="1" x14ac:dyDescent="0.2">
      <c r="A1552" s="105" t="s">
        <v>5761</v>
      </c>
      <c r="B1552" s="64" t="s">
        <v>742</v>
      </c>
      <c r="C1552" s="65" t="s">
        <v>743</v>
      </c>
      <c r="D1552" s="96" t="s">
        <v>4944</v>
      </c>
      <c r="E1552" s="66" t="s">
        <v>75</v>
      </c>
      <c r="F1552" s="71" t="s">
        <v>1625</v>
      </c>
      <c r="G1552" s="71" t="s">
        <v>5762</v>
      </c>
      <c r="H1552" s="68">
        <v>44818</v>
      </c>
      <c r="I1552" s="68">
        <v>45060</v>
      </c>
      <c r="J1552" s="57" t="str">
        <f>IF(Ugovori_OPULJP3[[#This Row],[DATUM ZAVRŠETKA OPERACIJE]]&gt;DATE(2024,12,31),"u provedbi","završen")</f>
        <v>završen</v>
      </c>
      <c r="K1552" s="55" t="s">
        <v>98</v>
      </c>
      <c r="L1552" s="55" t="s">
        <v>98</v>
      </c>
      <c r="M1552" s="58">
        <v>0.85</v>
      </c>
      <c r="N1552" s="58">
        <v>0.15</v>
      </c>
      <c r="O1552" s="59">
        <f>Ugovori_OPULJP3[[#This Row],[Bespovratna sredstva - Ukupno (EU+Nac) HRK
= Ukupna ugovorena vrijednost bespovratnih sredstava]]*Ugovori_OPULJP3[[#This Row],[EU STOPA SUFINANCIRANJA %
EU CO-FINANCING RATE %]]</f>
        <v>1049835</v>
      </c>
      <c r="P1552" s="60">
        <f>Ugovori_OPULJP3[[#This Row],[Bespovratna sredstva - EU dio - HRK]]/7.5345</f>
        <v>139337.04957196894</v>
      </c>
      <c r="Q1552" s="59">
        <f>Ugovori_OPULJP3[[#This Row],[Bespovratna sredstva - Ukupno (EU+Nac) HRK
= Ukupna ugovorena vrijednost bespovratnih sredstava]]*Ugovori_OPULJP3[[#This Row],[STOPA NACIONALNOG SUFINANCIRANJA %]]</f>
        <v>185265</v>
      </c>
      <c r="R1552" s="60">
        <f>Ugovori_OPULJP3[[#This Row],[Bespovratna sredstva - Nacionalni dio - HRK]]/7.5345</f>
        <v>24588.891100935696</v>
      </c>
      <c r="S1552" s="59">
        <v>1235100</v>
      </c>
      <c r="T1552" s="60">
        <f>Ugovori_OPULJP3[[#This Row],[Bespovratna sredstva - Ukupno (EU+Nac) HRK
= Ukupna ugovorena vrijednost bespovratnih sredstava]]/7.5345</f>
        <v>163925.94067290463</v>
      </c>
      <c r="U1552" s="59">
        <v>0</v>
      </c>
      <c r="V1552" s="60">
        <f>Ugovori_OPULJP3[[#This Row],[Javni doprinos korisnika - HRK]]/7.5345</f>
        <v>0</v>
      </c>
      <c r="W1552" s="59">
        <v>0</v>
      </c>
      <c r="X1552" s="60">
        <f>Ugovori_OPULJP3[[#This Row],[Privatni doprinos korisnika - HRK]]/7.5345</f>
        <v>0</v>
      </c>
      <c r="Y1552" s="61">
        <v>1235100</v>
      </c>
      <c r="Z1552" s="62">
        <f>Ugovori_OPULJP3[[#This Row],[UKUPNI PRIHVATLJIVI IZDACI
TOTAL ELIGIBLE EXPENDITURE
= Bespovratna sredstva ukupno + doprinos korisnika
= Ukupni prihvatljivi troškovi
= Ukupna ugovorena vrijednost projekta HRK]]/7.5345</f>
        <v>163925.94067290463</v>
      </c>
      <c r="AA1552" s="66" t="s">
        <v>37</v>
      </c>
      <c r="AB1552" s="66" t="s">
        <v>34</v>
      </c>
      <c r="AC1552" s="65" t="s">
        <v>5763</v>
      </c>
      <c r="AD1552" s="72" t="s">
        <v>746</v>
      </c>
    </row>
    <row r="1553" spans="1:30" ht="51" customHeight="1" x14ac:dyDescent="0.2">
      <c r="A1553" s="70" t="s">
        <v>5764</v>
      </c>
      <c r="B1553" s="64" t="s">
        <v>742</v>
      </c>
      <c r="C1553" s="65" t="s">
        <v>743</v>
      </c>
      <c r="D1553" s="96" t="s">
        <v>4944</v>
      </c>
      <c r="E1553" s="66" t="s">
        <v>75</v>
      </c>
      <c r="F1553" s="71" t="s">
        <v>5765</v>
      </c>
      <c r="G1553" s="71" t="s">
        <v>4088</v>
      </c>
      <c r="H1553" s="68">
        <v>44927</v>
      </c>
      <c r="I1553" s="68">
        <v>45170</v>
      </c>
      <c r="J1553" s="57" t="str">
        <f>IF(Ugovori_OPULJP3[[#This Row],[DATUM ZAVRŠETKA OPERACIJE]]&gt;DATE(2024,12,31),"u provedbi","završen")</f>
        <v>završen</v>
      </c>
      <c r="K1553" s="55" t="s">
        <v>98</v>
      </c>
      <c r="L1553" s="55" t="s">
        <v>98</v>
      </c>
      <c r="M1553" s="58">
        <v>0.85</v>
      </c>
      <c r="N1553" s="58">
        <v>0.15</v>
      </c>
      <c r="O1553" s="59">
        <f>Ugovori_OPULJP3[[#This Row],[Bespovratna sredstva - Ukupno (EU+Nac) HRK
= Ukupna ugovorena vrijednost bespovratnih sredstava]]*Ugovori_OPULJP3[[#This Row],[EU STOPA SUFINANCIRANJA %
EU CO-FINANCING RATE %]]</f>
        <v>1049580</v>
      </c>
      <c r="P1553" s="60">
        <f>Ugovori_OPULJP3[[#This Row],[Bespovratna sredstva - EU dio - HRK]]/7.5345</f>
        <v>139303.20525582321</v>
      </c>
      <c r="Q1553" s="59">
        <f>Ugovori_OPULJP3[[#This Row],[Bespovratna sredstva - Ukupno (EU+Nac) HRK
= Ukupna ugovorena vrijednost bespovratnih sredstava]]*Ugovori_OPULJP3[[#This Row],[STOPA NACIONALNOG SUFINANCIRANJA %]]</f>
        <v>185220</v>
      </c>
      <c r="R1553" s="60">
        <f>Ugovori_OPULJP3[[#This Row],[Bespovratna sredstva - Nacionalni dio - HRK]]/7.5345</f>
        <v>24582.918574557036</v>
      </c>
      <c r="S1553" s="59">
        <v>1234800</v>
      </c>
      <c r="T1553" s="60">
        <f>Ugovori_OPULJP3[[#This Row],[Bespovratna sredstva - Ukupno (EU+Nac) HRK
= Ukupna ugovorena vrijednost bespovratnih sredstava]]/7.5345</f>
        <v>163886.12383038024</v>
      </c>
      <c r="U1553" s="59">
        <v>0</v>
      </c>
      <c r="V1553" s="60">
        <f>Ugovori_OPULJP3[[#This Row],[Javni doprinos korisnika - HRK]]/7.5345</f>
        <v>0</v>
      </c>
      <c r="W1553" s="59">
        <v>0</v>
      </c>
      <c r="X1553" s="60">
        <f>Ugovori_OPULJP3[[#This Row],[Privatni doprinos korisnika - HRK]]/7.5345</f>
        <v>0</v>
      </c>
      <c r="Y1553" s="61">
        <v>1234800</v>
      </c>
      <c r="Z1553" s="62">
        <f>Ugovori_OPULJP3[[#This Row],[UKUPNI PRIHVATLJIVI IZDACI
TOTAL ELIGIBLE EXPENDITURE
= Bespovratna sredstva ukupno + doprinos korisnika
= Ukupni prihvatljivi troškovi
= Ukupna ugovorena vrijednost projekta HRK]]/7.5345</f>
        <v>163886.12383038024</v>
      </c>
      <c r="AA1553" s="66" t="s">
        <v>37</v>
      </c>
      <c r="AB1553" s="66" t="s">
        <v>34</v>
      </c>
      <c r="AC1553" s="65" t="s">
        <v>5766</v>
      </c>
      <c r="AD1553" s="72" t="s">
        <v>746</v>
      </c>
    </row>
    <row r="1554" spans="1:30" ht="51" customHeight="1" x14ac:dyDescent="0.2">
      <c r="A1554" s="70" t="s">
        <v>5767</v>
      </c>
      <c r="B1554" s="64" t="s">
        <v>742</v>
      </c>
      <c r="C1554" s="65" t="s">
        <v>743</v>
      </c>
      <c r="D1554" s="96" t="s">
        <v>4944</v>
      </c>
      <c r="E1554" s="66" t="s">
        <v>75</v>
      </c>
      <c r="F1554" s="71" t="s">
        <v>5768</v>
      </c>
      <c r="G1554" s="71" t="s">
        <v>233</v>
      </c>
      <c r="H1554" s="68">
        <v>44915</v>
      </c>
      <c r="I1554" s="68">
        <v>45158</v>
      </c>
      <c r="J1554" s="57" t="str">
        <f>IF(Ugovori_OPULJP3[[#This Row],[DATUM ZAVRŠETKA OPERACIJE]]&gt;DATE(2024,12,31),"u provedbi","završen")</f>
        <v>završen</v>
      </c>
      <c r="K1554" s="55" t="s">
        <v>98</v>
      </c>
      <c r="L1554" s="55" t="s">
        <v>98</v>
      </c>
      <c r="M1554" s="58">
        <v>0.85</v>
      </c>
      <c r="N1554" s="58">
        <v>0.15</v>
      </c>
      <c r="O1554" s="59">
        <f>Ugovori_OPULJP3[[#This Row],[Bespovratna sredstva - Ukupno (EU+Nac) HRK
= Ukupna ugovorena vrijednost bespovratnih sredstava]]*Ugovori_OPULJP3[[#This Row],[EU STOPA SUFINANCIRANJA %
EU CO-FINANCING RATE %]]</f>
        <v>1185654.8</v>
      </c>
      <c r="P1554" s="60">
        <f>Ugovori_OPULJP3[[#This Row],[Bespovratna sredstva - EU dio - HRK]]/7.5345</f>
        <v>157363.43486628178</v>
      </c>
      <c r="Q1554" s="59">
        <f>Ugovori_OPULJP3[[#This Row],[Bespovratna sredstva - Ukupno (EU+Nac) HRK
= Ukupna ugovorena vrijednost bespovratnih sredstava]]*Ugovori_OPULJP3[[#This Row],[STOPA NACIONALNOG SUFINANCIRANJA %]]</f>
        <v>209233.19999999998</v>
      </c>
      <c r="R1554" s="60">
        <f>Ugovori_OPULJP3[[#This Row],[Bespovratna sredstva - Nacionalni dio - HRK]]/7.5345</f>
        <v>27770.017917579131</v>
      </c>
      <c r="S1554" s="59">
        <v>1394888</v>
      </c>
      <c r="T1554" s="60">
        <f>Ugovori_OPULJP3[[#This Row],[Bespovratna sredstva - Ukupno (EU+Nac) HRK
= Ukupna ugovorena vrijednost bespovratnih sredstava]]/7.5345</f>
        <v>185133.45278386091</v>
      </c>
      <c r="U1554" s="59">
        <v>0</v>
      </c>
      <c r="V1554" s="60">
        <f>Ugovori_OPULJP3[[#This Row],[Javni doprinos korisnika - HRK]]/7.5345</f>
        <v>0</v>
      </c>
      <c r="W1554" s="59">
        <v>0</v>
      </c>
      <c r="X1554" s="60">
        <f>Ugovori_OPULJP3[[#This Row],[Privatni doprinos korisnika - HRK]]/7.5345</f>
        <v>0</v>
      </c>
      <c r="Y1554" s="61">
        <v>1394888</v>
      </c>
      <c r="Z1554" s="62">
        <f>Ugovori_OPULJP3[[#This Row],[UKUPNI PRIHVATLJIVI IZDACI
TOTAL ELIGIBLE EXPENDITURE
= Bespovratna sredstva ukupno + doprinos korisnika
= Ukupni prihvatljivi troškovi
= Ukupna ugovorena vrijednost projekta HRK]]/7.5345</f>
        <v>185133.45278386091</v>
      </c>
      <c r="AA1554" s="66" t="s">
        <v>37</v>
      </c>
      <c r="AB1554" s="66" t="s">
        <v>34</v>
      </c>
      <c r="AC1554" s="65" t="s">
        <v>5769</v>
      </c>
      <c r="AD1554" s="72" t="s">
        <v>746</v>
      </c>
    </row>
    <row r="1555" spans="1:30" ht="48" customHeight="1" x14ac:dyDescent="0.2">
      <c r="A1555" s="75" t="s">
        <v>5770</v>
      </c>
      <c r="B1555" s="64" t="s">
        <v>742</v>
      </c>
      <c r="C1555" s="65" t="s">
        <v>743</v>
      </c>
      <c r="D1555" s="96" t="s">
        <v>4944</v>
      </c>
      <c r="E1555" s="66" t="s">
        <v>75</v>
      </c>
      <c r="F1555" s="71" t="s">
        <v>5771</v>
      </c>
      <c r="G1555" s="71" t="s">
        <v>928</v>
      </c>
      <c r="H1555" s="68">
        <v>44914</v>
      </c>
      <c r="I1555" s="68">
        <v>45157</v>
      </c>
      <c r="J1555" s="57" t="str">
        <f>IF(Ugovori_OPULJP3[[#This Row],[DATUM ZAVRŠETKA OPERACIJE]]&gt;DATE(2024,12,31),"u provedbi","završen")</f>
        <v>završen</v>
      </c>
      <c r="K1555" s="67" t="s">
        <v>98</v>
      </c>
      <c r="L1555" s="55" t="s">
        <v>98</v>
      </c>
      <c r="M1555" s="58">
        <v>0.85</v>
      </c>
      <c r="N1555" s="58">
        <v>0.15</v>
      </c>
      <c r="O1555" s="59">
        <f>Ugovori_OPULJP3[[#This Row],[Bespovratna sredstva - Ukupno (EU+Nac) HRK
= Ukupna ugovorena vrijednost bespovratnih sredstava]]*Ugovori_OPULJP3[[#This Row],[EU STOPA SUFINANCIRANJA %
EU CO-FINANCING RATE %]]</f>
        <v>840480</v>
      </c>
      <c r="P1555" s="60">
        <f>Ugovori_OPULJP3[[#This Row],[Bespovratna sredstva - EU dio - HRK]]/7.5345</f>
        <v>111550.8660163249</v>
      </c>
      <c r="Q1555" s="59">
        <f>Ugovori_OPULJP3[[#This Row],[Bespovratna sredstva - Ukupno (EU+Nac) HRK
= Ukupna ugovorena vrijednost bespovratnih sredstava]]*Ugovori_OPULJP3[[#This Row],[STOPA NACIONALNOG SUFINANCIRANJA %]]</f>
        <v>148320</v>
      </c>
      <c r="R1555" s="60">
        <f>Ugovori_OPULJP3[[#This Row],[Bespovratna sredstva - Nacionalni dio - HRK]]/7.5345</f>
        <v>19685.446944057334</v>
      </c>
      <c r="S1555" s="59">
        <v>988800</v>
      </c>
      <c r="T1555" s="60">
        <f>Ugovori_OPULJP3[[#This Row],[Bespovratna sredstva - Ukupno (EU+Nac) HRK
= Ukupna ugovorena vrijednost bespovratnih sredstava]]/7.5345</f>
        <v>131236.31296038223</v>
      </c>
      <c r="U1555" s="59">
        <v>0</v>
      </c>
      <c r="V1555" s="60">
        <f>Ugovori_OPULJP3[[#This Row],[Javni doprinos korisnika - HRK]]/7.5345</f>
        <v>0</v>
      </c>
      <c r="W1555" s="59">
        <v>0</v>
      </c>
      <c r="X1555" s="60">
        <f>Ugovori_OPULJP3[[#This Row],[Privatni doprinos korisnika - HRK]]/7.5345</f>
        <v>0</v>
      </c>
      <c r="Y1555" s="61">
        <v>988800</v>
      </c>
      <c r="Z1555" s="62">
        <f>Ugovori_OPULJP3[[#This Row],[UKUPNI PRIHVATLJIVI IZDACI
TOTAL ELIGIBLE EXPENDITURE
= Bespovratna sredstva ukupno + doprinos korisnika
= Ukupni prihvatljivi troškovi
= Ukupna ugovorena vrijednost projekta HRK]]/7.5345</f>
        <v>131236.31296038223</v>
      </c>
      <c r="AA1555" s="66" t="s">
        <v>37</v>
      </c>
      <c r="AB1555" s="66" t="s">
        <v>34</v>
      </c>
      <c r="AC1555" s="65" t="s">
        <v>5772</v>
      </c>
      <c r="AD1555" s="72" t="s">
        <v>746</v>
      </c>
    </row>
    <row r="1556" spans="1:30" ht="51" customHeight="1" x14ac:dyDescent="0.2">
      <c r="A1556" s="70" t="s">
        <v>5773</v>
      </c>
      <c r="B1556" s="64" t="s">
        <v>742</v>
      </c>
      <c r="C1556" s="65" t="s">
        <v>743</v>
      </c>
      <c r="D1556" s="96" t="s">
        <v>4944</v>
      </c>
      <c r="E1556" s="66" t="s">
        <v>75</v>
      </c>
      <c r="F1556" s="71" t="s">
        <v>2159</v>
      </c>
      <c r="G1556" s="71" t="s">
        <v>2160</v>
      </c>
      <c r="H1556" s="68">
        <v>44928</v>
      </c>
      <c r="I1556" s="68">
        <v>45171</v>
      </c>
      <c r="J1556" s="57" t="str">
        <f>IF(Ugovori_OPULJP3[[#This Row],[DATUM ZAVRŠETKA OPERACIJE]]&gt;DATE(2024,12,31),"u provedbi","završen")</f>
        <v>završen</v>
      </c>
      <c r="K1556" s="55" t="s">
        <v>98</v>
      </c>
      <c r="L1556" s="55" t="s">
        <v>98</v>
      </c>
      <c r="M1556" s="58">
        <v>0.85</v>
      </c>
      <c r="N1556" s="58">
        <v>0.15</v>
      </c>
      <c r="O1556" s="59">
        <f>Ugovori_OPULJP3[[#This Row],[Bespovratna sredstva - Ukupno (EU+Nac) HRK
= Ukupna ugovorena vrijednost bespovratnih sredstava]]*Ugovori_OPULJP3[[#This Row],[EU STOPA SUFINANCIRANJA %
EU CO-FINANCING RATE %]]</f>
        <v>420240</v>
      </c>
      <c r="P1556" s="60">
        <f>Ugovori_OPULJP3[[#This Row],[Bespovratna sredstva - EU dio - HRK]]/7.5345</f>
        <v>55775.43300816245</v>
      </c>
      <c r="Q1556" s="59">
        <f>Ugovori_OPULJP3[[#This Row],[Bespovratna sredstva - Ukupno (EU+Nac) HRK
= Ukupna ugovorena vrijednost bespovratnih sredstava]]*Ugovori_OPULJP3[[#This Row],[STOPA NACIONALNOG SUFINANCIRANJA %]]</f>
        <v>74160</v>
      </c>
      <c r="R1556" s="60">
        <f>Ugovori_OPULJP3[[#This Row],[Bespovratna sredstva - Nacionalni dio - HRK]]/7.5345</f>
        <v>9842.7234720286669</v>
      </c>
      <c r="S1556" s="59">
        <v>494400</v>
      </c>
      <c r="T1556" s="60">
        <f>Ugovori_OPULJP3[[#This Row],[Bespovratna sredstva - Ukupno (EU+Nac) HRK
= Ukupna ugovorena vrijednost bespovratnih sredstava]]/7.5345</f>
        <v>65618.156480191115</v>
      </c>
      <c r="U1556" s="59">
        <v>0</v>
      </c>
      <c r="V1556" s="60">
        <f>Ugovori_OPULJP3[[#This Row],[Javni doprinos korisnika - HRK]]/7.5345</f>
        <v>0</v>
      </c>
      <c r="W1556" s="59">
        <v>0</v>
      </c>
      <c r="X1556" s="60">
        <f>Ugovori_OPULJP3[[#This Row],[Privatni doprinos korisnika - HRK]]/7.5345</f>
        <v>0</v>
      </c>
      <c r="Y1556" s="61">
        <v>494400</v>
      </c>
      <c r="Z1556" s="62">
        <f>Ugovori_OPULJP3[[#This Row],[UKUPNI PRIHVATLJIVI IZDACI
TOTAL ELIGIBLE EXPENDITURE
= Bespovratna sredstva ukupno + doprinos korisnika
= Ukupni prihvatljivi troškovi
= Ukupna ugovorena vrijednost projekta HRK]]/7.5345</f>
        <v>65618.156480191115</v>
      </c>
      <c r="AA1556" s="66" t="s">
        <v>37</v>
      </c>
      <c r="AB1556" s="66" t="s">
        <v>34</v>
      </c>
      <c r="AC1556" s="65" t="s">
        <v>5774</v>
      </c>
      <c r="AD1556" s="72" t="s">
        <v>746</v>
      </c>
    </row>
    <row r="1557" spans="1:30" ht="48" customHeight="1" x14ac:dyDescent="0.2">
      <c r="A1557" s="70" t="s">
        <v>5775</v>
      </c>
      <c r="B1557" s="64" t="s">
        <v>742</v>
      </c>
      <c r="C1557" s="65" t="s">
        <v>743</v>
      </c>
      <c r="D1557" s="96" t="s">
        <v>4944</v>
      </c>
      <c r="E1557" s="66" t="s">
        <v>75</v>
      </c>
      <c r="F1557" s="71" t="s">
        <v>5776</v>
      </c>
      <c r="G1557" s="54" t="s">
        <v>1325</v>
      </c>
      <c r="H1557" s="68">
        <v>44915</v>
      </c>
      <c r="I1557" s="68">
        <v>45158</v>
      </c>
      <c r="J1557" s="57" t="str">
        <f>IF(Ugovori_OPULJP3[[#This Row],[DATUM ZAVRŠETKA OPERACIJE]]&gt;DATE(2024,12,31),"u provedbi","završen")</f>
        <v>završen</v>
      </c>
      <c r="K1557" s="67" t="s">
        <v>98</v>
      </c>
      <c r="L1557" s="76" t="s">
        <v>98</v>
      </c>
      <c r="M1557" s="58">
        <v>0.85</v>
      </c>
      <c r="N1557" s="58">
        <v>0.15</v>
      </c>
      <c r="O1557" s="59">
        <f>Ugovori_OPULJP3[[#This Row],[Bespovratna sredstva - Ukupno (EU+Nac) HRK
= Ukupna ugovorena vrijednost bespovratnih sredstava]]*Ugovori_OPULJP3[[#This Row],[EU STOPA SUFINANCIRANJA %
EU CO-FINANCING RATE %]]</f>
        <v>628535.04999999993</v>
      </c>
      <c r="P1557" s="60">
        <f>Ugovori_OPULJP3[[#This Row],[Bespovratna sredstva - EU dio - HRK]]/7.5345</f>
        <v>83420.937023027393</v>
      </c>
      <c r="Q1557" s="59">
        <f>Ugovori_OPULJP3[[#This Row],[Bespovratna sredstva - Ukupno (EU+Nac) HRK
= Ukupna ugovorena vrijednost bespovratnih sredstava]]*Ugovori_OPULJP3[[#This Row],[STOPA NACIONALNOG SUFINANCIRANJA %]]</f>
        <v>110917.95</v>
      </c>
      <c r="R1557" s="60">
        <f>Ugovori_OPULJP3[[#This Row],[Bespovratna sredstva - Nacionalni dio - HRK]]/7.5345</f>
        <v>14721.341827593071</v>
      </c>
      <c r="S1557" s="59">
        <v>739453</v>
      </c>
      <c r="T1557" s="60">
        <f>Ugovori_OPULJP3[[#This Row],[Bespovratna sredstva - Ukupno (EU+Nac) HRK
= Ukupna ugovorena vrijednost bespovratnih sredstava]]/7.5345</f>
        <v>98142.278850620467</v>
      </c>
      <c r="U1557" s="59">
        <v>0</v>
      </c>
      <c r="V1557" s="60">
        <f>Ugovori_OPULJP3[[#This Row],[Javni doprinos korisnika - HRK]]/7.5345</f>
        <v>0</v>
      </c>
      <c r="W1557" s="59">
        <v>0</v>
      </c>
      <c r="X1557" s="60">
        <f>Ugovori_OPULJP3[[#This Row],[Privatni doprinos korisnika - HRK]]/7.5345</f>
        <v>0</v>
      </c>
      <c r="Y1557" s="61">
        <v>739453</v>
      </c>
      <c r="Z1557" s="62">
        <f>Ugovori_OPULJP3[[#This Row],[UKUPNI PRIHVATLJIVI IZDACI
TOTAL ELIGIBLE EXPENDITURE
= Bespovratna sredstva ukupno + doprinos korisnika
= Ukupni prihvatljivi troškovi
= Ukupna ugovorena vrijednost projekta HRK]]/7.5345</f>
        <v>98142.278850620467</v>
      </c>
      <c r="AA1557" s="66" t="s">
        <v>37</v>
      </c>
      <c r="AB1557" s="66" t="s">
        <v>34</v>
      </c>
      <c r="AC1557" s="65" t="s">
        <v>5777</v>
      </c>
      <c r="AD1557" s="72" t="s">
        <v>746</v>
      </c>
    </row>
    <row r="1558" spans="1:30" ht="38.25" customHeight="1" x14ac:dyDescent="0.2">
      <c r="A1558" s="70" t="s">
        <v>5778</v>
      </c>
      <c r="B1558" s="64" t="s">
        <v>742</v>
      </c>
      <c r="C1558" s="65" t="s">
        <v>743</v>
      </c>
      <c r="D1558" s="96" t="s">
        <v>4944</v>
      </c>
      <c r="E1558" s="66" t="s">
        <v>75</v>
      </c>
      <c r="F1558" s="71" t="s">
        <v>5779</v>
      </c>
      <c r="G1558" s="71" t="s">
        <v>1536</v>
      </c>
      <c r="H1558" s="68">
        <v>44916</v>
      </c>
      <c r="I1558" s="68">
        <v>45159</v>
      </c>
      <c r="J1558" s="57" t="str">
        <f>IF(Ugovori_OPULJP3[[#This Row],[DATUM ZAVRŠETKA OPERACIJE]]&gt;DATE(2024,12,31),"u provedbi","završen")</f>
        <v>završen</v>
      </c>
      <c r="K1558" s="67" t="s">
        <v>93</v>
      </c>
      <c r="L1558" s="76" t="s">
        <v>93</v>
      </c>
      <c r="M1558" s="58">
        <v>0.85</v>
      </c>
      <c r="N1558" s="58">
        <v>0.15</v>
      </c>
      <c r="O1558" s="59">
        <f>Ugovori_OPULJP3[[#This Row],[Bespovratna sredstva - Ukupno (EU+Nac) HRK
= Ukupna ugovorena vrijednost bespovratnih sredstava]]*Ugovori_OPULJP3[[#This Row],[EU STOPA SUFINANCIRANJA %
EU CO-FINANCING RATE %]]</f>
        <v>1260720</v>
      </c>
      <c r="P1558" s="60">
        <f>Ugovori_OPULJP3[[#This Row],[Bespovratna sredstva - EU dio - HRK]]/7.5345</f>
        <v>167326.29902448735</v>
      </c>
      <c r="Q1558" s="59">
        <f>Ugovori_OPULJP3[[#This Row],[Bespovratna sredstva - Ukupno (EU+Nac) HRK
= Ukupna ugovorena vrijednost bespovratnih sredstava]]*Ugovori_OPULJP3[[#This Row],[STOPA NACIONALNOG SUFINANCIRANJA %]]</f>
        <v>222480</v>
      </c>
      <c r="R1558" s="60">
        <f>Ugovori_OPULJP3[[#This Row],[Bespovratna sredstva - Nacionalni dio - HRK]]/7.5345</f>
        <v>29528.170416086003</v>
      </c>
      <c r="S1558" s="59">
        <v>1483200</v>
      </c>
      <c r="T1558" s="60">
        <f>Ugovori_OPULJP3[[#This Row],[Bespovratna sredstva - Ukupno (EU+Nac) HRK
= Ukupna ugovorena vrijednost bespovratnih sredstava]]/7.5345</f>
        <v>196854.46944057336</v>
      </c>
      <c r="U1558" s="59">
        <v>0</v>
      </c>
      <c r="V1558" s="60">
        <f>Ugovori_OPULJP3[[#This Row],[Javni doprinos korisnika - HRK]]/7.5345</f>
        <v>0</v>
      </c>
      <c r="W1558" s="59">
        <v>0</v>
      </c>
      <c r="X1558" s="60">
        <f>Ugovori_OPULJP3[[#This Row],[Privatni doprinos korisnika - HRK]]/7.5345</f>
        <v>0</v>
      </c>
      <c r="Y1558" s="61">
        <v>1483200</v>
      </c>
      <c r="Z1558" s="62">
        <f>Ugovori_OPULJP3[[#This Row],[UKUPNI PRIHVATLJIVI IZDACI
TOTAL ELIGIBLE EXPENDITURE
= Bespovratna sredstva ukupno + doprinos korisnika
= Ukupni prihvatljivi troškovi
= Ukupna ugovorena vrijednost projekta HRK]]/7.5345</f>
        <v>196854.46944057336</v>
      </c>
      <c r="AA1558" s="66" t="s">
        <v>37</v>
      </c>
      <c r="AB1558" s="66" t="s">
        <v>34</v>
      </c>
      <c r="AC1558" s="65" t="s">
        <v>5780</v>
      </c>
      <c r="AD1558" s="72" t="s">
        <v>746</v>
      </c>
    </row>
    <row r="1559" spans="1:30" ht="38.25" customHeight="1" x14ac:dyDescent="0.2">
      <c r="A1559" s="70" t="s">
        <v>5781</v>
      </c>
      <c r="B1559" s="64" t="s">
        <v>742</v>
      </c>
      <c r="C1559" s="65" t="s">
        <v>743</v>
      </c>
      <c r="D1559" s="96" t="s">
        <v>4944</v>
      </c>
      <c r="E1559" s="66" t="s">
        <v>75</v>
      </c>
      <c r="F1559" s="71" t="s">
        <v>5782</v>
      </c>
      <c r="G1559" s="71" t="s">
        <v>1584</v>
      </c>
      <c r="H1559" s="68">
        <v>44916</v>
      </c>
      <c r="I1559" s="68">
        <v>45159</v>
      </c>
      <c r="J1559" s="57" t="str">
        <f>IF(Ugovori_OPULJP3[[#This Row],[DATUM ZAVRŠETKA OPERACIJE]]&gt;DATE(2024,12,31),"u provedbi","završen")</f>
        <v>završen</v>
      </c>
      <c r="K1559" s="55" t="s">
        <v>98</v>
      </c>
      <c r="L1559" s="55" t="s">
        <v>98</v>
      </c>
      <c r="M1559" s="58">
        <v>0.85</v>
      </c>
      <c r="N1559" s="58">
        <v>0.15</v>
      </c>
      <c r="O1559" s="59">
        <f>Ugovori_OPULJP3[[#This Row],[Bespovratna sredstva - Ukupno (EU+Nac) HRK
= Ukupna ugovorena vrijednost bespovratnih sredstava]]*Ugovori_OPULJP3[[#This Row],[EU STOPA SUFINANCIRANJA %
EU CO-FINANCING RATE %]]</f>
        <v>1260720</v>
      </c>
      <c r="P1559" s="60">
        <f>Ugovori_OPULJP3[[#This Row],[Bespovratna sredstva - EU dio - HRK]]/7.5345</f>
        <v>167326.29902448735</v>
      </c>
      <c r="Q1559" s="59">
        <f>Ugovori_OPULJP3[[#This Row],[Bespovratna sredstva - Ukupno (EU+Nac) HRK
= Ukupna ugovorena vrijednost bespovratnih sredstava]]*Ugovori_OPULJP3[[#This Row],[STOPA NACIONALNOG SUFINANCIRANJA %]]</f>
        <v>222480</v>
      </c>
      <c r="R1559" s="60">
        <f>Ugovori_OPULJP3[[#This Row],[Bespovratna sredstva - Nacionalni dio - HRK]]/7.5345</f>
        <v>29528.170416086003</v>
      </c>
      <c r="S1559" s="59">
        <v>1483200</v>
      </c>
      <c r="T1559" s="60">
        <f>Ugovori_OPULJP3[[#This Row],[Bespovratna sredstva - Ukupno (EU+Nac) HRK
= Ukupna ugovorena vrijednost bespovratnih sredstava]]/7.5345</f>
        <v>196854.46944057336</v>
      </c>
      <c r="U1559" s="59">
        <v>0</v>
      </c>
      <c r="V1559" s="60">
        <f>Ugovori_OPULJP3[[#This Row],[Javni doprinos korisnika - HRK]]/7.5345</f>
        <v>0</v>
      </c>
      <c r="W1559" s="59">
        <v>0</v>
      </c>
      <c r="X1559" s="60">
        <f>Ugovori_OPULJP3[[#This Row],[Privatni doprinos korisnika - HRK]]/7.5345</f>
        <v>0</v>
      </c>
      <c r="Y1559" s="61">
        <v>1483200</v>
      </c>
      <c r="Z1559" s="62">
        <f>Ugovori_OPULJP3[[#This Row],[UKUPNI PRIHVATLJIVI IZDACI
TOTAL ELIGIBLE EXPENDITURE
= Bespovratna sredstva ukupno + doprinos korisnika
= Ukupni prihvatljivi troškovi
= Ukupna ugovorena vrijednost projekta HRK]]/7.5345</f>
        <v>196854.46944057336</v>
      </c>
      <c r="AA1559" s="66" t="s">
        <v>37</v>
      </c>
      <c r="AB1559" s="66" t="s">
        <v>34</v>
      </c>
      <c r="AC1559" s="65" t="s">
        <v>5783</v>
      </c>
      <c r="AD1559" s="72" t="s">
        <v>746</v>
      </c>
    </row>
    <row r="1560" spans="1:30" ht="63.75" customHeight="1" x14ac:dyDescent="0.2">
      <c r="A1560" s="70" t="s">
        <v>5784</v>
      </c>
      <c r="B1560" s="64" t="s">
        <v>742</v>
      </c>
      <c r="C1560" s="65" t="s">
        <v>743</v>
      </c>
      <c r="D1560" s="96" t="s">
        <v>4944</v>
      </c>
      <c r="E1560" s="66" t="s">
        <v>75</v>
      </c>
      <c r="F1560" s="71" t="s">
        <v>5785</v>
      </c>
      <c r="G1560" s="54" t="s">
        <v>3544</v>
      </c>
      <c r="H1560" s="68">
        <v>44918</v>
      </c>
      <c r="I1560" s="68">
        <v>45161</v>
      </c>
      <c r="J1560" s="57" t="str">
        <f>IF(Ugovori_OPULJP3[[#This Row],[DATUM ZAVRŠETKA OPERACIJE]]&gt;DATE(2024,12,31),"u provedbi","završen")</f>
        <v>završen</v>
      </c>
      <c r="K1560" s="67" t="s">
        <v>98</v>
      </c>
      <c r="L1560" s="76" t="s">
        <v>98</v>
      </c>
      <c r="M1560" s="58">
        <v>0.85</v>
      </c>
      <c r="N1560" s="58">
        <v>0.15</v>
      </c>
      <c r="O1560" s="59">
        <f>Ugovori_OPULJP3[[#This Row],[Bespovratna sredstva - Ukupno (EU+Nac) HRK
= Ukupna ugovorena vrijednost bespovratnih sredstava]]*Ugovori_OPULJP3[[#This Row],[EU STOPA SUFINANCIRANJA %
EU CO-FINANCING RATE %]]</f>
        <v>630360</v>
      </c>
      <c r="P1560" s="60">
        <f>Ugovori_OPULJP3[[#This Row],[Bespovratna sredstva - EU dio - HRK]]/7.5345</f>
        <v>83663.149512243675</v>
      </c>
      <c r="Q1560" s="59">
        <f>Ugovori_OPULJP3[[#This Row],[Bespovratna sredstva - Ukupno (EU+Nac) HRK
= Ukupna ugovorena vrijednost bespovratnih sredstava]]*Ugovori_OPULJP3[[#This Row],[STOPA NACIONALNOG SUFINANCIRANJA %]]</f>
        <v>111240</v>
      </c>
      <c r="R1560" s="60">
        <f>Ugovori_OPULJP3[[#This Row],[Bespovratna sredstva - Nacionalni dio - HRK]]/7.5345</f>
        <v>14764.085208043001</v>
      </c>
      <c r="S1560" s="59">
        <v>741600</v>
      </c>
      <c r="T1560" s="60">
        <f>Ugovori_OPULJP3[[#This Row],[Bespovratna sredstva - Ukupno (EU+Nac) HRK
= Ukupna ugovorena vrijednost bespovratnih sredstava]]/7.5345</f>
        <v>98427.23472028668</v>
      </c>
      <c r="U1560" s="59">
        <v>0</v>
      </c>
      <c r="V1560" s="60">
        <f>Ugovori_OPULJP3[[#This Row],[Javni doprinos korisnika - HRK]]/7.5345</f>
        <v>0</v>
      </c>
      <c r="W1560" s="59">
        <v>0</v>
      </c>
      <c r="X1560" s="60">
        <f>Ugovori_OPULJP3[[#This Row],[Privatni doprinos korisnika - HRK]]/7.5345</f>
        <v>0</v>
      </c>
      <c r="Y1560" s="61">
        <v>741600</v>
      </c>
      <c r="Z1560" s="62">
        <f>Ugovori_OPULJP3[[#This Row],[UKUPNI PRIHVATLJIVI IZDACI
TOTAL ELIGIBLE EXPENDITURE
= Bespovratna sredstva ukupno + doprinos korisnika
= Ukupni prihvatljivi troškovi
= Ukupna ugovorena vrijednost projekta HRK]]/7.5345</f>
        <v>98427.23472028668</v>
      </c>
      <c r="AA1560" s="66" t="s">
        <v>37</v>
      </c>
      <c r="AB1560" s="66" t="s">
        <v>34</v>
      </c>
      <c r="AC1560" s="65" t="s">
        <v>5786</v>
      </c>
      <c r="AD1560" s="72" t="s">
        <v>746</v>
      </c>
    </row>
    <row r="1561" spans="1:30" ht="51" customHeight="1" x14ac:dyDescent="0.2">
      <c r="A1561" s="70" t="s">
        <v>5787</v>
      </c>
      <c r="B1561" s="64" t="s">
        <v>742</v>
      </c>
      <c r="C1561" s="65" t="s">
        <v>743</v>
      </c>
      <c r="D1561" s="96" t="s">
        <v>4944</v>
      </c>
      <c r="E1561" s="66" t="s">
        <v>75</v>
      </c>
      <c r="F1561" s="71" t="s">
        <v>5788</v>
      </c>
      <c r="G1561" s="54" t="s">
        <v>2164</v>
      </c>
      <c r="H1561" s="68">
        <v>44915</v>
      </c>
      <c r="I1561" s="68">
        <v>45158</v>
      </c>
      <c r="J1561" s="57" t="str">
        <f>IF(Ugovori_OPULJP3[[#This Row],[DATUM ZAVRŠETKA OPERACIJE]]&gt;DATE(2024,12,31),"u provedbi","završen")</f>
        <v>završen</v>
      </c>
      <c r="K1561" s="67" t="s">
        <v>98</v>
      </c>
      <c r="L1561" s="76" t="s">
        <v>98</v>
      </c>
      <c r="M1561" s="58">
        <v>0.85</v>
      </c>
      <c r="N1561" s="58">
        <v>0.15</v>
      </c>
      <c r="O1561" s="59">
        <f>Ugovori_OPULJP3[[#This Row],[Bespovratna sredstva - Ukupno (EU+Nac) HRK
= Ukupna ugovorena vrijednost bespovratnih sredstava]]*Ugovori_OPULJP3[[#This Row],[EU STOPA SUFINANCIRANJA %
EU CO-FINANCING RATE %]]</f>
        <v>504282.47499999998</v>
      </c>
      <c r="P1561" s="60">
        <f>Ugovori_OPULJP3[[#This Row],[Bespovratna sredstva - EU dio - HRK]]/7.5345</f>
        <v>66929.786316278449</v>
      </c>
      <c r="Q1561" s="59">
        <f>Ugovori_OPULJP3[[#This Row],[Bespovratna sredstva - Ukupno (EU+Nac) HRK
= Ukupna ugovorena vrijednost bespovratnih sredstava]]*Ugovori_OPULJP3[[#This Row],[STOPA NACIONALNOG SUFINANCIRANJA %]]</f>
        <v>88991.024999999994</v>
      </c>
      <c r="R1561" s="60">
        <f>Ugovori_OPULJP3[[#This Row],[Bespovratna sredstva - Nacionalni dio - HRK]]/7.5345</f>
        <v>11811.138761696197</v>
      </c>
      <c r="S1561" s="59">
        <v>593273.5</v>
      </c>
      <c r="T1561" s="60">
        <f>Ugovori_OPULJP3[[#This Row],[Bespovratna sredstva - Ukupno (EU+Nac) HRK
= Ukupna ugovorena vrijednost bespovratnih sredstava]]/7.5345</f>
        <v>78740.925077974651</v>
      </c>
      <c r="U1561" s="59">
        <v>0</v>
      </c>
      <c r="V1561" s="60">
        <f>Ugovori_OPULJP3[[#This Row],[Javni doprinos korisnika - HRK]]/7.5345</f>
        <v>0</v>
      </c>
      <c r="W1561" s="59">
        <v>0</v>
      </c>
      <c r="X1561" s="60">
        <f>Ugovori_OPULJP3[[#This Row],[Privatni doprinos korisnika - HRK]]/7.5345</f>
        <v>0</v>
      </c>
      <c r="Y1561" s="61">
        <v>593273.5</v>
      </c>
      <c r="Z1561" s="62">
        <f>Ugovori_OPULJP3[[#This Row],[UKUPNI PRIHVATLJIVI IZDACI
TOTAL ELIGIBLE EXPENDITURE
= Bespovratna sredstva ukupno + doprinos korisnika
= Ukupni prihvatljivi troškovi
= Ukupna ugovorena vrijednost projekta HRK]]/7.5345</f>
        <v>78740.925077974651</v>
      </c>
      <c r="AA1561" s="66" t="s">
        <v>37</v>
      </c>
      <c r="AB1561" s="66" t="s">
        <v>34</v>
      </c>
      <c r="AC1561" s="65" t="s">
        <v>5789</v>
      </c>
      <c r="AD1561" s="72" t="s">
        <v>746</v>
      </c>
    </row>
    <row r="1562" spans="1:30" ht="51" customHeight="1" x14ac:dyDescent="0.2">
      <c r="A1562" s="70" t="s">
        <v>5790</v>
      </c>
      <c r="B1562" s="64" t="s">
        <v>742</v>
      </c>
      <c r="C1562" s="65" t="s">
        <v>743</v>
      </c>
      <c r="D1562" s="96" t="s">
        <v>4944</v>
      </c>
      <c r="E1562" s="66" t="s">
        <v>75</v>
      </c>
      <c r="F1562" s="71" t="s">
        <v>5791</v>
      </c>
      <c r="G1562" s="71" t="s">
        <v>1262</v>
      </c>
      <c r="H1562" s="68">
        <v>44915</v>
      </c>
      <c r="I1562" s="68">
        <v>45158</v>
      </c>
      <c r="J1562" s="57" t="str">
        <f>IF(Ugovori_OPULJP3[[#This Row],[DATUM ZAVRŠETKA OPERACIJE]]&gt;DATE(2024,12,31),"u provedbi","završen")</f>
        <v>završen</v>
      </c>
      <c r="K1562" s="55" t="s">
        <v>103</v>
      </c>
      <c r="L1562" s="55" t="s">
        <v>103</v>
      </c>
      <c r="M1562" s="58">
        <v>0.85</v>
      </c>
      <c r="N1562" s="58">
        <v>0.15</v>
      </c>
      <c r="O1562" s="59">
        <f>Ugovori_OPULJP3[[#This Row],[Bespovratna sredstva - Ukupno (EU+Nac) HRK
= Ukupna ugovorena vrijednost bespovratnih sredstava]]*Ugovori_OPULJP3[[#This Row],[EU STOPA SUFINANCIRANJA %
EU CO-FINANCING RATE %]]</f>
        <v>840480</v>
      </c>
      <c r="P1562" s="60">
        <f>Ugovori_OPULJP3[[#This Row],[Bespovratna sredstva - EU dio - HRK]]/7.5345</f>
        <v>111550.8660163249</v>
      </c>
      <c r="Q1562" s="59">
        <f>Ugovori_OPULJP3[[#This Row],[Bespovratna sredstva - Ukupno (EU+Nac) HRK
= Ukupna ugovorena vrijednost bespovratnih sredstava]]*Ugovori_OPULJP3[[#This Row],[STOPA NACIONALNOG SUFINANCIRANJA %]]</f>
        <v>148320</v>
      </c>
      <c r="R1562" s="60">
        <f>Ugovori_OPULJP3[[#This Row],[Bespovratna sredstva - Nacionalni dio - HRK]]/7.5345</f>
        <v>19685.446944057334</v>
      </c>
      <c r="S1562" s="59">
        <v>988800</v>
      </c>
      <c r="T1562" s="60">
        <f>Ugovori_OPULJP3[[#This Row],[Bespovratna sredstva - Ukupno (EU+Nac) HRK
= Ukupna ugovorena vrijednost bespovratnih sredstava]]/7.5345</f>
        <v>131236.31296038223</v>
      </c>
      <c r="U1562" s="59">
        <v>0</v>
      </c>
      <c r="V1562" s="60">
        <f>Ugovori_OPULJP3[[#This Row],[Javni doprinos korisnika - HRK]]/7.5345</f>
        <v>0</v>
      </c>
      <c r="W1562" s="59">
        <v>0</v>
      </c>
      <c r="X1562" s="60">
        <f>Ugovori_OPULJP3[[#This Row],[Privatni doprinos korisnika - HRK]]/7.5345</f>
        <v>0</v>
      </c>
      <c r="Y1562" s="61">
        <v>988800</v>
      </c>
      <c r="Z1562" s="62">
        <f>Ugovori_OPULJP3[[#This Row],[UKUPNI PRIHVATLJIVI IZDACI
TOTAL ELIGIBLE EXPENDITURE
= Bespovratna sredstva ukupno + doprinos korisnika
= Ukupni prihvatljivi troškovi
= Ukupna ugovorena vrijednost projekta HRK]]/7.5345</f>
        <v>131236.31296038223</v>
      </c>
      <c r="AA1562" s="66" t="s">
        <v>37</v>
      </c>
      <c r="AB1562" s="66" t="s">
        <v>34</v>
      </c>
      <c r="AC1562" s="65" t="s">
        <v>5792</v>
      </c>
      <c r="AD1562" s="72" t="s">
        <v>746</v>
      </c>
    </row>
    <row r="1563" spans="1:30" ht="51" customHeight="1" x14ac:dyDescent="0.2">
      <c r="A1563" s="105" t="s">
        <v>5793</v>
      </c>
      <c r="B1563" s="64" t="s">
        <v>742</v>
      </c>
      <c r="C1563" s="65" t="s">
        <v>743</v>
      </c>
      <c r="D1563" s="96" t="s">
        <v>4944</v>
      </c>
      <c r="E1563" s="66" t="s">
        <v>75</v>
      </c>
      <c r="F1563" s="71" t="s">
        <v>5794</v>
      </c>
      <c r="G1563" s="71" t="s">
        <v>1178</v>
      </c>
      <c r="H1563" s="68">
        <v>44770</v>
      </c>
      <c r="I1563" s="68">
        <v>45013</v>
      </c>
      <c r="J1563" s="57" t="str">
        <f>IF(Ugovori_OPULJP3[[#This Row],[DATUM ZAVRŠETKA OPERACIJE]]&gt;DATE(2024,12,31),"u provedbi","završen")</f>
        <v>završen</v>
      </c>
      <c r="K1563" s="55" t="s">
        <v>98</v>
      </c>
      <c r="L1563" s="55" t="s">
        <v>98</v>
      </c>
      <c r="M1563" s="58">
        <v>0.85</v>
      </c>
      <c r="N1563" s="58">
        <v>0.15</v>
      </c>
      <c r="O1563" s="59">
        <f>Ugovori_OPULJP3[[#This Row],[Bespovratna sredstva - Ukupno (EU+Nac) HRK
= Ukupna ugovorena vrijednost bespovratnih sredstava]]*Ugovori_OPULJP3[[#This Row],[EU STOPA SUFINANCIRANJA %
EU CO-FINANCING RATE %]]</f>
        <v>1253750</v>
      </c>
      <c r="P1563" s="60">
        <f>Ugovori_OPULJP3[[#This Row],[Bespovratna sredstva - EU dio - HRK]]/7.5345</f>
        <v>166401.22104983742</v>
      </c>
      <c r="Q1563" s="59">
        <f>Ugovori_OPULJP3[[#This Row],[Bespovratna sredstva - Ukupno (EU+Nac) HRK
= Ukupna ugovorena vrijednost bespovratnih sredstava]]*Ugovori_OPULJP3[[#This Row],[STOPA NACIONALNOG SUFINANCIRANJA %]]</f>
        <v>221250</v>
      </c>
      <c r="R1563" s="60">
        <f>Ugovori_OPULJP3[[#This Row],[Bespovratna sredstva - Nacionalni dio - HRK]]/7.5345</f>
        <v>29364.921361736011</v>
      </c>
      <c r="S1563" s="59">
        <v>1475000</v>
      </c>
      <c r="T1563" s="60">
        <f>Ugovori_OPULJP3[[#This Row],[Bespovratna sredstva - Ukupno (EU+Nac) HRK
= Ukupna ugovorena vrijednost bespovratnih sredstava]]/7.5345</f>
        <v>195766.14241157341</v>
      </c>
      <c r="U1563" s="59">
        <v>0</v>
      </c>
      <c r="V1563" s="60">
        <f>Ugovori_OPULJP3[[#This Row],[Javni doprinos korisnika - HRK]]/7.5345</f>
        <v>0</v>
      </c>
      <c r="W1563" s="59">
        <v>0</v>
      </c>
      <c r="X1563" s="60">
        <f>Ugovori_OPULJP3[[#This Row],[Privatni doprinos korisnika - HRK]]/7.5345</f>
        <v>0</v>
      </c>
      <c r="Y1563" s="61">
        <v>1475000</v>
      </c>
      <c r="Z1563" s="62">
        <f>Ugovori_OPULJP3[[#This Row],[UKUPNI PRIHVATLJIVI IZDACI
TOTAL ELIGIBLE EXPENDITURE
= Bespovratna sredstva ukupno + doprinos korisnika
= Ukupni prihvatljivi troškovi
= Ukupna ugovorena vrijednost projekta HRK]]/7.5345</f>
        <v>195766.14241157341</v>
      </c>
      <c r="AA1563" s="66" t="s">
        <v>37</v>
      </c>
      <c r="AB1563" s="66" t="s">
        <v>34</v>
      </c>
      <c r="AC1563" s="65" t="s">
        <v>5795</v>
      </c>
      <c r="AD1563" s="72" t="s">
        <v>746</v>
      </c>
    </row>
    <row r="1564" spans="1:30" ht="51" customHeight="1" x14ac:dyDescent="0.2">
      <c r="A1564" s="70" t="s">
        <v>5796</v>
      </c>
      <c r="B1564" s="64" t="s">
        <v>742</v>
      </c>
      <c r="C1564" s="65" t="s">
        <v>743</v>
      </c>
      <c r="D1564" s="96" t="s">
        <v>4944</v>
      </c>
      <c r="E1564" s="66" t="s">
        <v>75</v>
      </c>
      <c r="F1564" s="71" t="s">
        <v>5797</v>
      </c>
      <c r="G1564" s="71" t="s">
        <v>1406</v>
      </c>
      <c r="H1564" s="68">
        <v>44914</v>
      </c>
      <c r="I1564" s="68">
        <v>45157</v>
      </c>
      <c r="J1564" s="57" t="str">
        <f>IF(Ugovori_OPULJP3[[#This Row],[DATUM ZAVRŠETKA OPERACIJE]]&gt;DATE(2024,12,31),"u provedbi","završen")</f>
        <v>završen</v>
      </c>
      <c r="K1564" s="67" t="s">
        <v>93</v>
      </c>
      <c r="L1564" s="76" t="s">
        <v>93</v>
      </c>
      <c r="M1564" s="58">
        <v>0.85</v>
      </c>
      <c r="N1564" s="58">
        <v>0.15</v>
      </c>
      <c r="O1564" s="59">
        <f>Ugovori_OPULJP3[[#This Row],[Bespovratna sredstva - Ukupno (EU+Nac) HRK
= Ukupna ugovorena vrijednost bespovratnih sredstava]]*Ugovori_OPULJP3[[#This Row],[EU STOPA SUFINANCIRANJA %
EU CO-FINANCING RATE %]]</f>
        <v>546125</v>
      </c>
      <c r="P1564" s="60">
        <f>Ugovori_OPULJP3[[#This Row],[Bespovratna sredstva - EU dio - HRK]]/7.5345</f>
        <v>72483.243745437649</v>
      </c>
      <c r="Q1564" s="59">
        <f>Ugovori_OPULJP3[[#This Row],[Bespovratna sredstva - Ukupno (EU+Nac) HRK
= Ukupna ugovorena vrijednost bespovratnih sredstava]]*Ugovori_OPULJP3[[#This Row],[STOPA NACIONALNOG SUFINANCIRANJA %]]</f>
        <v>96375</v>
      </c>
      <c r="R1564" s="60">
        <f>Ugovori_OPULJP3[[#This Row],[Bespovratna sredstva - Nacionalni dio - HRK]]/7.5345</f>
        <v>12791.160660959586</v>
      </c>
      <c r="S1564" s="59">
        <v>642500</v>
      </c>
      <c r="T1564" s="60">
        <f>Ugovori_OPULJP3[[#This Row],[Bespovratna sredstva - Ukupno (EU+Nac) HRK
= Ukupna ugovorena vrijednost bespovratnih sredstava]]/7.5345</f>
        <v>85274.40440639724</v>
      </c>
      <c r="U1564" s="59">
        <v>0</v>
      </c>
      <c r="V1564" s="60">
        <f>Ugovori_OPULJP3[[#This Row],[Javni doprinos korisnika - HRK]]/7.5345</f>
        <v>0</v>
      </c>
      <c r="W1564" s="59">
        <v>0</v>
      </c>
      <c r="X1564" s="60">
        <f>Ugovori_OPULJP3[[#This Row],[Privatni doprinos korisnika - HRK]]/7.5345</f>
        <v>0</v>
      </c>
      <c r="Y1564" s="61">
        <v>642500</v>
      </c>
      <c r="Z1564" s="62">
        <f>Ugovori_OPULJP3[[#This Row],[UKUPNI PRIHVATLJIVI IZDACI
TOTAL ELIGIBLE EXPENDITURE
= Bespovratna sredstva ukupno + doprinos korisnika
= Ukupni prihvatljivi troškovi
= Ukupna ugovorena vrijednost projekta HRK]]/7.5345</f>
        <v>85274.40440639724</v>
      </c>
      <c r="AA1564" s="66" t="s">
        <v>37</v>
      </c>
      <c r="AB1564" s="66" t="s">
        <v>34</v>
      </c>
      <c r="AC1564" s="65" t="s">
        <v>5798</v>
      </c>
      <c r="AD1564" s="72" t="s">
        <v>746</v>
      </c>
    </row>
    <row r="1565" spans="1:30" ht="51" customHeight="1" x14ac:dyDescent="0.2">
      <c r="A1565" s="70" t="s">
        <v>5799</v>
      </c>
      <c r="B1565" s="64" t="s">
        <v>742</v>
      </c>
      <c r="C1565" s="65" t="s">
        <v>743</v>
      </c>
      <c r="D1565" s="96" t="s">
        <v>4944</v>
      </c>
      <c r="E1565" s="66" t="s">
        <v>75</v>
      </c>
      <c r="F1565" s="71" t="s">
        <v>5800</v>
      </c>
      <c r="G1565" s="71" t="s">
        <v>2134</v>
      </c>
      <c r="H1565" s="68">
        <v>44916</v>
      </c>
      <c r="I1565" s="68">
        <v>45159</v>
      </c>
      <c r="J1565" s="57" t="str">
        <f>IF(Ugovori_OPULJP3[[#This Row],[DATUM ZAVRŠETKA OPERACIJE]]&gt;DATE(2024,12,31),"u provedbi","završen")</f>
        <v>završen</v>
      </c>
      <c r="K1565" s="55" t="s">
        <v>93</v>
      </c>
      <c r="L1565" s="55" t="s">
        <v>93</v>
      </c>
      <c r="M1565" s="58">
        <v>0.85</v>
      </c>
      <c r="N1565" s="58">
        <v>0.15</v>
      </c>
      <c r="O1565" s="59">
        <f>Ugovori_OPULJP3[[#This Row],[Bespovratna sredstva - Ukupno (EU+Nac) HRK
= Ukupna ugovorena vrijednost bespovratnih sredstava]]*Ugovori_OPULJP3[[#This Row],[EU STOPA SUFINANCIRANJA %
EU CO-FINANCING RATE %]]</f>
        <v>504156.25</v>
      </c>
      <c r="P1565" s="60">
        <f>Ugovori_OPULJP3[[#This Row],[Bespovratna sredstva - EU dio - HRK]]/7.5345</f>
        <v>66913.033379786313</v>
      </c>
      <c r="Q1565" s="59">
        <f>Ugovori_OPULJP3[[#This Row],[Bespovratna sredstva - Ukupno (EU+Nac) HRK
= Ukupna ugovorena vrijednost bespovratnih sredstava]]*Ugovori_OPULJP3[[#This Row],[STOPA NACIONALNOG SUFINANCIRANJA %]]</f>
        <v>88968.75</v>
      </c>
      <c r="R1565" s="60">
        <f>Ugovori_OPULJP3[[#This Row],[Bespovratna sredstva - Nacionalni dio - HRK]]/7.5345</f>
        <v>11808.182361138761</v>
      </c>
      <c r="S1565" s="59">
        <v>593125</v>
      </c>
      <c r="T1565" s="60">
        <f>Ugovori_OPULJP3[[#This Row],[Bespovratna sredstva - Ukupno (EU+Nac) HRK
= Ukupna ugovorena vrijednost bespovratnih sredstava]]/7.5345</f>
        <v>78721.215740925079</v>
      </c>
      <c r="U1565" s="59">
        <v>0</v>
      </c>
      <c r="V1565" s="60">
        <f>Ugovori_OPULJP3[[#This Row],[Javni doprinos korisnika - HRK]]/7.5345</f>
        <v>0</v>
      </c>
      <c r="W1565" s="59">
        <v>0</v>
      </c>
      <c r="X1565" s="60">
        <f>Ugovori_OPULJP3[[#This Row],[Privatni doprinos korisnika - HRK]]/7.5345</f>
        <v>0</v>
      </c>
      <c r="Y1565" s="61">
        <v>593125</v>
      </c>
      <c r="Z1565" s="62">
        <f>Ugovori_OPULJP3[[#This Row],[UKUPNI PRIHVATLJIVI IZDACI
TOTAL ELIGIBLE EXPENDITURE
= Bespovratna sredstva ukupno + doprinos korisnika
= Ukupni prihvatljivi troškovi
= Ukupna ugovorena vrijednost projekta HRK]]/7.5345</f>
        <v>78721.215740925079</v>
      </c>
      <c r="AA1565" s="66" t="s">
        <v>37</v>
      </c>
      <c r="AB1565" s="66" t="s">
        <v>34</v>
      </c>
      <c r="AC1565" s="65" t="s">
        <v>5801</v>
      </c>
      <c r="AD1565" s="72" t="s">
        <v>746</v>
      </c>
    </row>
    <row r="1566" spans="1:30" ht="51" customHeight="1" x14ac:dyDescent="0.2">
      <c r="A1566" s="75" t="s">
        <v>5802</v>
      </c>
      <c r="B1566" s="64" t="s">
        <v>742</v>
      </c>
      <c r="C1566" s="65" t="s">
        <v>743</v>
      </c>
      <c r="D1566" s="96" t="s">
        <v>4944</v>
      </c>
      <c r="E1566" s="66" t="s">
        <v>75</v>
      </c>
      <c r="F1566" s="71" t="s">
        <v>5803</v>
      </c>
      <c r="G1566" s="71" t="s">
        <v>1818</v>
      </c>
      <c r="H1566" s="68">
        <v>44923</v>
      </c>
      <c r="I1566" s="68">
        <v>45166</v>
      </c>
      <c r="J1566" s="57" t="str">
        <f>IF(Ugovori_OPULJP3[[#This Row],[DATUM ZAVRŠETKA OPERACIJE]]&gt;DATE(2024,12,31),"u provedbi","završen")</f>
        <v>završen</v>
      </c>
      <c r="K1566" s="67" t="s">
        <v>210</v>
      </c>
      <c r="L1566" s="55" t="s">
        <v>210</v>
      </c>
      <c r="M1566" s="58">
        <v>0.85</v>
      </c>
      <c r="N1566" s="58">
        <v>0.15</v>
      </c>
      <c r="O1566" s="59">
        <f>Ugovori_OPULJP3[[#This Row],[Bespovratna sredstva - Ukupno (EU+Nac) HRK
= Ukupna ugovorena vrijednost bespovratnih sredstava]]*Ugovori_OPULJP3[[#This Row],[EU STOPA SUFINANCIRANJA %
EU CO-FINANCING RATE %]]</f>
        <v>1051139.75</v>
      </c>
      <c r="P1566" s="60">
        <f>Ugovori_OPULJP3[[#This Row],[Bespovratna sredstva - EU dio - HRK]]/7.5345</f>
        <v>139510.21965624791</v>
      </c>
      <c r="Q1566" s="59">
        <f>Ugovori_OPULJP3[[#This Row],[Bespovratna sredstva - Ukupno (EU+Nac) HRK
= Ukupna ugovorena vrijednost bespovratnih sredstava]]*Ugovori_OPULJP3[[#This Row],[STOPA NACIONALNOG SUFINANCIRANJA %]]</f>
        <v>185495.25</v>
      </c>
      <c r="R1566" s="60">
        <f>Ugovori_OPULJP3[[#This Row],[Bespovratna sredstva - Nacionalni dio - HRK]]/7.5345</f>
        <v>24619.450527573161</v>
      </c>
      <c r="S1566" s="59">
        <v>1236635</v>
      </c>
      <c r="T1566" s="60">
        <f>Ugovori_OPULJP3[[#This Row],[Bespovratna sredstva - Ukupno (EU+Nac) HRK
= Ukupna ugovorena vrijednost bespovratnih sredstava]]/7.5345</f>
        <v>164129.67018382109</v>
      </c>
      <c r="U1566" s="59">
        <v>0</v>
      </c>
      <c r="V1566" s="60">
        <f>Ugovori_OPULJP3[[#This Row],[Javni doprinos korisnika - HRK]]/7.5345</f>
        <v>0</v>
      </c>
      <c r="W1566" s="59">
        <v>0</v>
      </c>
      <c r="X1566" s="60">
        <f>Ugovori_OPULJP3[[#This Row],[Privatni doprinos korisnika - HRK]]/7.5345</f>
        <v>0</v>
      </c>
      <c r="Y1566" s="61">
        <v>1236635</v>
      </c>
      <c r="Z1566" s="62">
        <f>Ugovori_OPULJP3[[#This Row],[UKUPNI PRIHVATLJIVI IZDACI
TOTAL ELIGIBLE EXPENDITURE
= Bespovratna sredstva ukupno + doprinos korisnika
= Ukupni prihvatljivi troškovi
= Ukupna ugovorena vrijednost projekta HRK]]/7.5345</f>
        <v>164129.67018382109</v>
      </c>
      <c r="AA1566" s="66" t="s">
        <v>37</v>
      </c>
      <c r="AB1566" s="66" t="s">
        <v>34</v>
      </c>
      <c r="AC1566" s="65" t="s">
        <v>5804</v>
      </c>
      <c r="AD1566" s="72" t="s">
        <v>746</v>
      </c>
    </row>
    <row r="1567" spans="1:30" ht="51" customHeight="1" x14ac:dyDescent="0.2">
      <c r="A1567" s="70" t="s">
        <v>5805</v>
      </c>
      <c r="B1567" s="64" t="s">
        <v>742</v>
      </c>
      <c r="C1567" s="65" t="s">
        <v>743</v>
      </c>
      <c r="D1567" s="96" t="s">
        <v>4944</v>
      </c>
      <c r="E1567" s="66" t="s">
        <v>75</v>
      </c>
      <c r="F1567" s="71" t="s">
        <v>5806</v>
      </c>
      <c r="G1567" s="71" t="s">
        <v>1945</v>
      </c>
      <c r="H1567" s="68">
        <v>44902</v>
      </c>
      <c r="I1567" s="68">
        <v>45114</v>
      </c>
      <c r="J1567" s="57" t="str">
        <f>IF(Ugovori_OPULJP3[[#This Row],[DATUM ZAVRŠETKA OPERACIJE]]&gt;DATE(2024,12,31),"u provedbi","završen")</f>
        <v>završen</v>
      </c>
      <c r="K1567" s="55" t="s">
        <v>248</v>
      </c>
      <c r="L1567" s="55" t="s">
        <v>248</v>
      </c>
      <c r="M1567" s="58">
        <v>0.85</v>
      </c>
      <c r="N1567" s="58">
        <v>0.15</v>
      </c>
      <c r="O1567" s="59">
        <f>Ugovori_OPULJP3[[#This Row],[Bespovratna sredstva - Ukupno (EU+Nac) HRK
= Ukupna ugovorena vrijednost bespovratnih sredstava]]*Ugovori_OPULJP3[[#This Row],[EU STOPA SUFINANCIRANJA %
EU CO-FINANCING RATE %]]</f>
        <v>618927.5</v>
      </c>
      <c r="P1567" s="60">
        <f>Ugovori_OPULJP3[[#This Row],[Bespovratna sredstva - EU dio - HRK]]/7.5345</f>
        <v>82145.796005043463</v>
      </c>
      <c r="Q1567" s="59">
        <f>Ugovori_OPULJP3[[#This Row],[Bespovratna sredstva - Ukupno (EU+Nac) HRK
= Ukupna ugovorena vrijednost bespovratnih sredstava]]*Ugovori_OPULJP3[[#This Row],[STOPA NACIONALNOG SUFINANCIRANJA %]]</f>
        <v>109222.5</v>
      </c>
      <c r="R1567" s="60">
        <f>Ugovori_OPULJP3[[#This Row],[Bespovratna sredstva - Nacionalni dio - HRK]]/7.5345</f>
        <v>14496.316942066493</v>
      </c>
      <c r="S1567" s="59">
        <v>728150</v>
      </c>
      <c r="T1567" s="60">
        <f>Ugovori_OPULJP3[[#This Row],[Bespovratna sredstva - Ukupno (EU+Nac) HRK
= Ukupna ugovorena vrijednost bespovratnih sredstava]]/7.5345</f>
        <v>96642.112947109956</v>
      </c>
      <c r="U1567" s="59">
        <v>0</v>
      </c>
      <c r="V1567" s="60">
        <f>Ugovori_OPULJP3[[#This Row],[Javni doprinos korisnika - HRK]]/7.5345</f>
        <v>0</v>
      </c>
      <c r="W1567" s="59">
        <v>0</v>
      </c>
      <c r="X1567" s="60">
        <f>Ugovori_OPULJP3[[#This Row],[Privatni doprinos korisnika - HRK]]/7.5345</f>
        <v>0</v>
      </c>
      <c r="Y1567" s="61">
        <v>728150</v>
      </c>
      <c r="Z1567" s="62">
        <f>Ugovori_OPULJP3[[#This Row],[UKUPNI PRIHVATLJIVI IZDACI
TOTAL ELIGIBLE EXPENDITURE
= Bespovratna sredstva ukupno + doprinos korisnika
= Ukupni prihvatljivi troškovi
= Ukupna ugovorena vrijednost projekta HRK]]/7.5345</f>
        <v>96642.112947109956</v>
      </c>
      <c r="AA1567" s="66" t="s">
        <v>37</v>
      </c>
      <c r="AB1567" s="66" t="s">
        <v>34</v>
      </c>
      <c r="AC1567" s="65" t="s">
        <v>5807</v>
      </c>
      <c r="AD1567" s="72" t="s">
        <v>746</v>
      </c>
    </row>
    <row r="1568" spans="1:30" ht="51" customHeight="1" x14ac:dyDescent="0.2">
      <c r="A1568" s="105" t="s">
        <v>5808</v>
      </c>
      <c r="B1568" s="64" t="s">
        <v>742</v>
      </c>
      <c r="C1568" s="65" t="s">
        <v>743</v>
      </c>
      <c r="D1568" s="96" t="s">
        <v>4944</v>
      </c>
      <c r="E1568" s="66" t="s">
        <v>75</v>
      </c>
      <c r="F1568" s="71" t="s">
        <v>5809</v>
      </c>
      <c r="G1568" s="71" t="s">
        <v>1186</v>
      </c>
      <c r="H1568" s="68">
        <v>44855</v>
      </c>
      <c r="I1568" s="68">
        <v>45098</v>
      </c>
      <c r="J1568" s="57" t="str">
        <f>IF(Ugovori_OPULJP3[[#This Row],[DATUM ZAVRŠETKA OPERACIJE]]&gt;DATE(2024,12,31),"u provedbi","završen")</f>
        <v>završen</v>
      </c>
      <c r="K1568" s="55" t="s">
        <v>103</v>
      </c>
      <c r="L1568" s="55" t="s">
        <v>103</v>
      </c>
      <c r="M1568" s="58">
        <v>0.85</v>
      </c>
      <c r="N1568" s="58">
        <v>0.15</v>
      </c>
      <c r="O1568" s="59">
        <f>Ugovori_OPULJP3[[#This Row],[Bespovratna sredstva - Ukupno (EU+Nac) HRK
= Ukupna ugovorena vrijednost bespovratnih sredstava]]*Ugovori_OPULJP3[[#This Row],[EU STOPA SUFINANCIRANJA %
EU CO-FINANCING RATE %]]</f>
        <v>798456</v>
      </c>
      <c r="P1568" s="60">
        <f>Ugovori_OPULJP3[[#This Row],[Bespovratna sredstva - EU dio - HRK]]/7.5345</f>
        <v>105973.32271550865</v>
      </c>
      <c r="Q1568" s="59">
        <f>Ugovori_OPULJP3[[#This Row],[Bespovratna sredstva - Ukupno (EU+Nac) HRK
= Ukupna ugovorena vrijednost bespovratnih sredstava]]*Ugovori_OPULJP3[[#This Row],[STOPA NACIONALNOG SUFINANCIRANJA %]]</f>
        <v>140904</v>
      </c>
      <c r="R1568" s="60">
        <f>Ugovori_OPULJP3[[#This Row],[Bespovratna sredstva - Nacionalni dio - HRK]]/7.5345</f>
        <v>18701.174596854467</v>
      </c>
      <c r="S1568" s="59">
        <v>939360</v>
      </c>
      <c r="T1568" s="60">
        <f>Ugovori_OPULJP3[[#This Row],[Bespovratna sredstva - Ukupno (EU+Nac) HRK
= Ukupna ugovorena vrijednost bespovratnih sredstava]]/7.5345</f>
        <v>124674.49731236312</v>
      </c>
      <c r="U1568" s="59">
        <v>0</v>
      </c>
      <c r="V1568" s="60">
        <f>Ugovori_OPULJP3[[#This Row],[Javni doprinos korisnika - HRK]]/7.5345</f>
        <v>0</v>
      </c>
      <c r="W1568" s="59">
        <v>0</v>
      </c>
      <c r="X1568" s="60">
        <f>Ugovori_OPULJP3[[#This Row],[Privatni doprinos korisnika - HRK]]/7.5345</f>
        <v>0</v>
      </c>
      <c r="Y1568" s="61">
        <v>939360</v>
      </c>
      <c r="Z1568" s="62">
        <f>Ugovori_OPULJP3[[#This Row],[UKUPNI PRIHVATLJIVI IZDACI
TOTAL ELIGIBLE EXPENDITURE
= Bespovratna sredstva ukupno + doprinos korisnika
= Ukupni prihvatljivi troškovi
= Ukupna ugovorena vrijednost projekta HRK]]/7.5345</f>
        <v>124674.49731236312</v>
      </c>
      <c r="AA1568" s="66" t="s">
        <v>37</v>
      </c>
      <c r="AB1568" s="66" t="s">
        <v>34</v>
      </c>
      <c r="AC1568" s="65" t="s">
        <v>5810</v>
      </c>
      <c r="AD1568" s="72" t="s">
        <v>746</v>
      </c>
    </row>
    <row r="1569" spans="1:30" ht="51" customHeight="1" x14ac:dyDescent="0.2">
      <c r="A1569" s="105" t="s">
        <v>5811</v>
      </c>
      <c r="B1569" s="64" t="s">
        <v>742</v>
      </c>
      <c r="C1569" s="65" t="s">
        <v>743</v>
      </c>
      <c r="D1569" s="96" t="s">
        <v>4944</v>
      </c>
      <c r="E1569" s="66" t="s">
        <v>75</v>
      </c>
      <c r="F1569" s="71" t="s">
        <v>5812</v>
      </c>
      <c r="G1569" s="54" t="s">
        <v>1349</v>
      </c>
      <c r="H1569" s="68">
        <v>44855</v>
      </c>
      <c r="I1569" s="68">
        <v>45098</v>
      </c>
      <c r="J1569" s="57" t="str">
        <f>IF(Ugovori_OPULJP3[[#This Row],[DATUM ZAVRŠETKA OPERACIJE]]&gt;DATE(2024,12,31),"u provedbi","završen")</f>
        <v>završen</v>
      </c>
      <c r="K1569" s="55" t="s">
        <v>103</v>
      </c>
      <c r="L1569" s="55" t="s">
        <v>103</v>
      </c>
      <c r="M1569" s="58">
        <v>0.85</v>
      </c>
      <c r="N1569" s="58">
        <v>0.15</v>
      </c>
      <c r="O1569" s="59">
        <f>Ugovori_OPULJP3[[#This Row],[Bespovratna sredstva - Ukupno (EU+Nac) HRK
= Ukupna ugovorena vrijednost bespovratnih sredstava]]*Ugovori_OPULJP3[[#This Row],[EU STOPA SUFINANCIRANJA %
EU CO-FINANCING RATE %]]</f>
        <v>1134123.635</v>
      </c>
      <c r="P1569" s="60">
        <f>Ugovori_OPULJP3[[#This Row],[Bespovratna sredstva - EU dio - HRK]]/7.5345</f>
        <v>150524.07392660427</v>
      </c>
      <c r="Q1569" s="59">
        <f>Ugovori_OPULJP3[[#This Row],[Bespovratna sredstva - Ukupno (EU+Nac) HRK
= Ukupna ugovorena vrijednost bespovratnih sredstava]]*Ugovori_OPULJP3[[#This Row],[STOPA NACIONALNOG SUFINANCIRANJA %]]</f>
        <v>200139.465</v>
      </c>
      <c r="R1569" s="60">
        <f>Ugovori_OPULJP3[[#This Row],[Bespovratna sredstva - Nacionalni dio - HRK]]/7.5345</f>
        <v>26563.071869400756</v>
      </c>
      <c r="S1569" s="59">
        <v>1334263.1000000001</v>
      </c>
      <c r="T1569" s="60">
        <f>Ugovori_OPULJP3[[#This Row],[Bespovratna sredstva - Ukupno (EU+Nac) HRK
= Ukupna ugovorena vrijednost bespovratnih sredstava]]/7.5345</f>
        <v>177087.14579600503</v>
      </c>
      <c r="U1569" s="59">
        <v>0</v>
      </c>
      <c r="V1569" s="60">
        <f>Ugovori_OPULJP3[[#This Row],[Javni doprinos korisnika - HRK]]/7.5345</f>
        <v>0</v>
      </c>
      <c r="W1569" s="59">
        <v>0</v>
      </c>
      <c r="X1569" s="60">
        <f>Ugovori_OPULJP3[[#This Row],[Privatni doprinos korisnika - HRK]]/7.5345</f>
        <v>0</v>
      </c>
      <c r="Y1569" s="61">
        <v>1334263.1000000001</v>
      </c>
      <c r="Z1569" s="62">
        <f>Ugovori_OPULJP3[[#This Row],[UKUPNI PRIHVATLJIVI IZDACI
TOTAL ELIGIBLE EXPENDITURE
= Bespovratna sredstva ukupno + doprinos korisnika
= Ukupni prihvatljivi troškovi
= Ukupna ugovorena vrijednost projekta HRK]]/7.5345</f>
        <v>177087.14579600503</v>
      </c>
      <c r="AA1569" s="66" t="s">
        <v>37</v>
      </c>
      <c r="AB1569" s="66" t="s">
        <v>34</v>
      </c>
      <c r="AC1569" s="65" t="s">
        <v>5813</v>
      </c>
      <c r="AD1569" s="72" t="s">
        <v>746</v>
      </c>
    </row>
    <row r="1570" spans="1:30" ht="51" customHeight="1" x14ac:dyDescent="0.2">
      <c r="A1570" s="105" t="s">
        <v>5814</v>
      </c>
      <c r="B1570" s="64" t="s">
        <v>742</v>
      </c>
      <c r="C1570" s="65" t="s">
        <v>743</v>
      </c>
      <c r="D1570" s="96" t="s">
        <v>4944</v>
      </c>
      <c r="E1570" s="66" t="s">
        <v>75</v>
      </c>
      <c r="F1570" s="71" t="s">
        <v>5815</v>
      </c>
      <c r="G1570" s="71" t="s">
        <v>1119</v>
      </c>
      <c r="H1570" s="68">
        <v>44855</v>
      </c>
      <c r="I1570" s="68">
        <v>45098</v>
      </c>
      <c r="J1570" s="57" t="str">
        <f>IF(Ugovori_OPULJP3[[#This Row],[DATUM ZAVRŠETKA OPERACIJE]]&gt;DATE(2024,12,31),"u provedbi","završen")</f>
        <v>završen</v>
      </c>
      <c r="K1570" s="55" t="s">
        <v>103</v>
      </c>
      <c r="L1570" s="55" t="s">
        <v>103</v>
      </c>
      <c r="M1570" s="58">
        <v>0.85</v>
      </c>
      <c r="N1570" s="58">
        <v>0.15</v>
      </c>
      <c r="O1570" s="59">
        <f>Ugovori_OPULJP3[[#This Row],[Bespovratna sredstva - Ukupno (EU+Nac) HRK
= Ukupna ugovorena vrijednost bespovratnih sredstava]]*Ugovori_OPULJP3[[#This Row],[EU STOPA SUFINANCIRANJA %
EU CO-FINANCING RATE %]]</f>
        <v>1260603.125</v>
      </c>
      <c r="P1570" s="60">
        <f>Ugovori_OPULJP3[[#This Row],[Bespovratna sredstva - EU dio - HRK]]/7.5345</f>
        <v>167310.78704625388</v>
      </c>
      <c r="Q1570" s="59">
        <f>Ugovori_OPULJP3[[#This Row],[Bespovratna sredstva - Ukupno (EU+Nac) HRK
= Ukupna ugovorena vrijednost bespovratnih sredstava]]*Ugovori_OPULJP3[[#This Row],[STOPA NACIONALNOG SUFINANCIRANJA %]]</f>
        <v>222459.375</v>
      </c>
      <c r="R1570" s="60">
        <f>Ugovori_OPULJP3[[#This Row],[Bespovratna sredstva - Nacionalni dio - HRK]]/7.5345</f>
        <v>29525.43300816245</v>
      </c>
      <c r="S1570" s="59">
        <v>1483062.5</v>
      </c>
      <c r="T1570" s="60">
        <f>Ugovori_OPULJP3[[#This Row],[Bespovratna sredstva - Ukupno (EU+Nac) HRK
= Ukupna ugovorena vrijednost bespovratnih sredstava]]/7.5345</f>
        <v>196836.22005441634</v>
      </c>
      <c r="U1570" s="59">
        <v>0</v>
      </c>
      <c r="V1570" s="60">
        <f>Ugovori_OPULJP3[[#This Row],[Javni doprinos korisnika - HRK]]/7.5345</f>
        <v>0</v>
      </c>
      <c r="W1570" s="59">
        <v>0</v>
      </c>
      <c r="X1570" s="60">
        <f>Ugovori_OPULJP3[[#This Row],[Privatni doprinos korisnika - HRK]]/7.5345</f>
        <v>0</v>
      </c>
      <c r="Y1570" s="61">
        <v>1483062.5</v>
      </c>
      <c r="Z1570" s="62">
        <f>Ugovori_OPULJP3[[#This Row],[UKUPNI PRIHVATLJIVI IZDACI
TOTAL ELIGIBLE EXPENDITURE
= Bespovratna sredstva ukupno + doprinos korisnika
= Ukupni prihvatljivi troškovi
= Ukupna ugovorena vrijednost projekta HRK]]/7.5345</f>
        <v>196836.22005441634</v>
      </c>
      <c r="AA1570" s="66" t="s">
        <v>37</v>
      </c>
      <c r="AB1570" s="66" t="s">
        <v>34</v>
      </c>
      <c r="AC1570" s="65" t="s">
        <v>5816</v>
      </c>
      <c r="AD1570" s="72" t="s">
        <v>746</v>
      </c>
    </row>
    <row r="1571" spans="1:30" ht="51" customHeight="1" x14ac:dyDescent="0.2">
      <c r="A1571" s="70" t="s">
        <v>5817</v>
      </c>
      <c r="B1571" s="64" t="s">
        <v>742</v>
      </c>
      <c r="C1571" s="65" t="s">
        <v>743</v>
      </c>
      <c r="D1571" s="96" t="s">
        <v>4944</v>
      </c>
      <c r="E1571" s="66" t="s">
        <v>75</v>
      </c>
      <c r="F1571" s="71" t="s">
        <v>5818</v>
      </c>
      <c r="G1571" s="71" t="s">
        <v>5819</v>
      </c>
      <c r="H1571" s="68">
        <v>44915</v>
      </c>
      <c r="I1571" s="68">
        <v>45158</v>
      </c>
      <c r="J1571" s="57" t="str">
        <f>IF(Ugovori_OPULJP3[[#This Row],[DATUM ZAVRŠETKA OPERACIJE]]&gt;DATE(2024,12,31),"u provedbi","završen")</f>
        <v>završen</v>
      </c>
      <c r="K1571" s="67" t="s">
        <v>98</v>
      </c>
      <c r="L1571" s="67" t="s">
        <v>98</v>
      </c>
      <c r="M1571" s="58">
        <v>0.85</v>
      </c>
      <c r="N1571" s="58">
        <v>0.15</v>
      </c>
      <c r="O1571" s="59">
        <f>Ugovori_OPULJP3[[#This Row],[Bespovratna sredstva - Ukupno (EU+Nac) HRK
= Ukupna ugovorena vrijednost bespovratnih sredstava]]*Ugovori_OPULJP3[[#This Row],[EU STOPA SUFINANCIRANJA %
EU CO-FINANCING RATE %]]</f>
        <v>1261051.5</v>
      </c>
      <c r="P1571" s="60">
        <f>Ugovori_OPULJP3[[#This Row],[Bespovratna sredstva - EU dio - HRK]]/7.5345</f>
        <v>167370.29663547679</v>
      </c>
      <c r="Q1571" s="59">
        <f>Ugovori_OPULJP3[[#This Row],[Bespovratna sredstva - Ukupno (EU+Nac) HRK
= Ukupna ugovorena vrijednost bespovratnih sredstava]]*Ugovori_OPULJP3[[#This Row],[STOPA NACIONALNOG SUFINANCIRANJA %]]</f>
        <v>222538.5</v>
      </c>
      <c r="R1571" s="60">
        <f>Ugovori_OPULJP3[[#This Row],[Bespovratna sredstva - Nacionalni dio - HRK]]/7.5345</f>
        <v>29535.934700378257</v>
      </c>
      <c r="S1571" s="59">
        <v>1483590</v>
      </c>
      <c r="T1571" s="60">
        <f>Ugovori_OPULJP3[[#This Row],[Bespovratna sredstva - Ukupno (EU+Nac) HRK
= Ukupna ugovorena vrijednost bespovratnih sredstava]]/7.5345</f>
        <v>196906.23133585506</v>
      </c>
      <c r="U1571" s="59">
        <v>0</v>
      </c>
      <c r="V1571" s="60">
        <f>Ugovori_OPULJP3[[#This Row],[Javni doprinos korisnika - HRK]]/7.5345</f>
        <v>0</v>
      </c>
      <c r="W1571" s="59">
        <v>0</v>
      </c>
      <c r="X1571" s="60">
        <f>Ugovori_OPULJP3[[#This Row],[Privatni doprinos korisnika - HRK]]/7.5345</f>
        <v>0</v>
      </c>
      <c r="Y1571" s="61">
        <v>1483590</v>
      </c>
      <c r="Z1571" s="62">
        <f>Ugovori_OPULJP3[[#This Row],[UKUPNI PRIHVATLJIVI IZDACI
TOTAL ELIGIBLE EXPENDITURE
= Bespovratna sredstva ukupno + doprinos korisnika
= Ukupni prihvatljivi troškovi
= Ukupna ugovorena vrijednost projekta HRK]]/7.5345</f>
        <v>196906.23133585506</v>
      </c>
      <c r="AA1571" s="66" t="s">
        <v>37</v>
      </c>
      <c r="AB1571" s="66" t="s">
        <v>34</v>
      </c>
      <c r="AC1571" s="65" t="s">
        <v>5820</v>
      </c>
      <c r="AD1571" s="72" t="s">
        <v>746</v>
      </c>
    </row>
    <row r="1572" spans="1:30" ht="51" customHeight="1" x14ac:dyDescent="0.2">
      <c r="A1572" s="70" t="s">
        <v>5821</v>
      </c>
      <c r="B1572" s="64" t="s">
        <v>742</v>
      </c>
      <c r="C1572" s="65" t="s">
        <v>743</v>
      </c>
      <c r="D1572" s="96" t="s">
        <v>4944</v>
      </c>
      <c r="E1572" s="66" t="s">
        <v>75</v>
      </c>
      <c r="F1572" s="71" t="s">
        <v>5822</v>
      </c>
      <c r="G1572" s="71" t="s">
        <v>1360</v>
      </c>
      <c r="H1572" s="68">
        <v>44915</v>
      </c>
      <c r="I1572" s="68">
        <v>45158</v>
      </c>
      <c r="J1572" s="57" t="str">
        <f>IF(Ugovori_OPULJP3[[#This Row],[DATUM ZAVRŠETKA OPERACIJE]]&gt;DATE(2024,12,31),"u provedbi","završen")</f>
        <v>završen</v>
      </c>
      <c r="K1572" s="55" t="s">
        <v>98</v>
      </c>
      <c r="L1572" s="55" t="s">
        <v>98</v>
      </c>
      <c r="M1572" s="58">
        <v>0.85</v>
      </c>
      <c r="N1572" s="58">
        <v>0.15</v>
      </c>
      <c r="O1572" s="59">
        <f>Ugovori_OPULJP3[[#This Row],[Bespovratna sredstva - Ukupno (EU+Nac) HRK
= Ukupna ugovorena vrijednost bespovratnih sredstava]]*Ugovori_OPULJP3[[#This Row],[EU STOPA SUFINANCIRANJA %
EU CO-FINANCING RATE %]]</f>
        <v>1261740</v>
      </c>
      <c r="P1572" s="60">
        <f>Ugovori_OPULJP3[[#This Row],[Bespovratna sredstva - EU dio - HRK]]/7.5345</f>
        <v>167461.67628907028</v>
      </c>
      <c r="Q1572" s="59">
        <f>Ugovori_OPULJP3[[#This Row],[Bespovratna sredstva - Ukupno (EU+Nac) HRK
= Ukupna ugovorena vrijednost bespovratnih sredstava]]*Ugovori_OPULJP3[[#This Row],[STOPA NACIONALNOG SUFINANCIRANJA %]]</f>
        <v>222660</v>
      </c>
      <c r="R1572" s="60">
        <f>Ugovori_OPULJP3[[#This Row],[Bespovratna sredstva - Nacionalni dio - HRK]]/7.5345</f>
        <v>29552.060521600637</v>
      </c>
      <c r="S1572" s="59">
        <v>1484400</v>
      </c>
      <c r="T1572" s="60">
        <f>Ugovori_OPULJP3[[#This Row],[Bespovratna sredstva - Ukupno (EU+Nac) HRK
= Ukupna ugovorena vrijednost bespovratnih sredstava]]/7.5345</f>
        <v>197013.7368106709</v>
      </c>
      <c r="U1572" s="59">
        <v>0</v>
      </c>
      <c r="V1572" s="60">
        <f>Ugovori_OPULJP3[[#This Row],[Javni doprinos korisnika - HRK]]/7.5345</f>
        <v>0</v>
      </c>
      <c r="W1572" s="59">
        <v>0</v>
      </c>
      <c r="X1572" s="60">
        <f>Ugovori_OPULJP3[[#This Row],[Privatni doprinos korisnika - HRK]]/7.5345</f>
        <v>0</v>
      </c>
      <c r="Y1572" s="61">
        <v>1484400</v>
      </c>
      <c r="Z1572" s="62">
        <f>Ugovori_OPULJP3[[#This Row],[UKUPNI PRIHVATLJIVI IZDACI
TOTAL ELIGIBLE EXPENDITURE
= Bespovratna sredstva ukupno + doprinos korisnika
= Ukupni prihvatljivi troškovi
= Ukupna ugovorena vrijednost projekta HRK]]/7.5345</f>
        <v>197013.7368106709</v>
      </c>
      <c r="AA1572" s="66" t="s">
        <v>37</v>
      </c>
      <c r="AB1572" s="66" t="s">
        <v>34</v>
      </c>
      <c r="AC1572" s="65" t="s">
        <v>5823</v>
      </c>
      <c r="AD1572" s="72" t="s">
        <v>746</v>
      </c>
    </row>
    <row r="1573" spans="1:30" ht="51" customHeight="1" x14ac:dyDescent="0.2">
      <c r="A1573" s="70" t="s">
        <v>5824</v>
      </c>
      <c r="B1573" s="64" t="s">
        <v>742</v>
      </c>
      <c r="C1573" s="65" t="s">
        <v>743</v>
      </c>
      <c r="D1573" s="96" t="s">
        <v>4944</v>
      </c>
      <c r="E1573" s="66" t="s">
        <v>75</v>
      </c>
      <c r="F1573" s="71" t="s">
        <v>5825</v>
      </c>
      <c r="G1573" s="71" t="s">
        <v>1130</v>
      </c>
      <c r="H1573" s="68">
        <v>44998</v>
      </c>
      <c r="I1573" s="68">
        <v>45243</v>
      </c>
      <c r="J1573" s="57" t="str">
        <f>IF(Ugovori_OPULJP3[[#This Row],[DATUM ZAVRŠETKA OPERACIJE]]&gt;DATE(2024,12,31),"u provedbi","završen")</f>
        <v>završen</v>
      </c>
      <c r="K1573" s="55" t="s">
        <v>98</v>
      </c>
      <c r="L1573" s="55" t="s">
        <v>98</v>
      </c>
      <c r="M1573" s="58">
        <v>0.85</v>
      </c>
      <c r="N1573" s="58">
        <v>0.15</v>
      </c>
      <c r="O1573" s="59">
        <f>Ugovori_OPULJP3[[#This Row],[Bespovratna sredstva - Ukupno (EU+Nac) HRK
= Ukupna ugovorena vrijednost bespovratnih sredstava]]*Ugovori_OPULJP3[[#This Row],[EU STOPA SUFINANCIRANJA %
EU CO-FINANCING RATE %]]</f>
        <v>1048772.5</v>
      </c>
      <c r="P1573" s="60">
        <f>Ugovori_OPULJP3[[#This Row],[Bespovratna sredstva - EU dio - HRK]]/7.5345</f>
        <v>139196.03158802839</v>
      </c>
      <c r="Q1573" s="59">
        <f>Ugovori_OPULJP3[[#This Row],[Bespovratna sredstva - Ukupno (EU+Nac) HRK
= Ukupna ugovorena vrijednost bespovratnih sredstava]]*Ugovori_OPULJP3[[#This Row],[STOPA NACIONALNOG SUFINANCIRANJA %]]</f>
        <v>185077.5</v>
      </c>
      <c r="R1573" s="60">
        <f>Ugovori_OPULJP3[[#This Row],[Bespovratna sredstva - Nacionalni dio - HRK]]/7.5345</f>
        <v>24564.005574357951</v>
      </c>
      <c r="S1573" s="59">
        <v>1233850</v>
      </c>
      <c r="T1573" s="60">
        <f>Ugovori_OPULJP3[[#This Row],[Bespovratna sredstva - Ukupno (EU+Nac) HRK
= Ukupna ugovorena vrijednost bespovratnih sredstava]]/7.5345</f>
        <v>163760.03716238635</v>
      </c>
      <c r="U1573" s="59">
        <v>0</v>
      </c>
      <c r="V1573" s="60">
        <f>Ugovori_OPULJP3[[#This Row],[Javni doprinos korisnika - HRK]]/7.5345</f>
        <v>0</v>
      </c>
      <c r="W1573" s="59">
        <v>0</v>
      </c>
      <c r="X1573" s="60">
        <f>Ugovori_OPULJP3[[#This Row],[Privatni doprinos korisnika - HRK]]/7.5345</f>
        <v>0</v>
      </c>
      <c r="Y1573" s="61">
        <v>1233850</v>
      </c>
      <c r="Z1573" s="62">
        <f>Ugovori_OPULJP3[[#This Row],[UKUPNI PRIHVATLJIVI IZDACI
TOTAL ELIGIBLE EXPENDITURE
= Bespovratna sredstva ukupno + doprinos korisnika
= Ukupni prihvatljivi troškovi
= Ukupna ugovorena vrijednost projekta HRK]]/7.5345</f>
        <v>163760.03716238635</v>
      </c>
      <c r="AA1573" s="66" t="s">
        <v>37</v>
      </c>
      <c r="AB1573" s="66" t="s">
        <v>34</v>
      </c>
      <c r="AC1573" s="65" t="s">
        <v>5826</v>
      </c>
      <c r="AD1573" s="72" t="s">
        <v>746</v>
      </c>
    </row>
    <row r="1574" spans="1:30" ht="51" customHeight="1" x14ac:dyDescent="0.2">
      <c r="A1574" s="105" t="s">
        <v>5827</v>
      </c>
      <c r="B1574" s="64" t="s">
        <v>742</v>
      </c>
      <c r="C1574" s="65" t="s">
        <v>743</v>
      </c>
      <c r="D1574" s="96" t="s">
        <v>4944</v>
      </c>
      <c r="E1574" s="66" t="s">
        <v>75</v>
      </c>
      <c r="F1574" s="71" t="s">
        <v>5828</v>
      </c>
      <c r="G1574" s="71" t="s">
        <v>133</v>
      </c>
      <c r="H1574" s="68">
        <v>44855</v>
      </c>
      <c r="I1574" s="68">
        <v>45098</v>
      </c>
      <c r="J1574" s="57" t="str">
        <f>IF(Ugovori_OPULJP3[[#This Row],[DATUM ZAVRŠETKA OPERACIJE]]&gt;DATE(2024,12,31),"u provedbi","završen")</f>
        <v>završen</v>
      </c>
      <c r="K1574" s="67" t="s">
        <v>98</v>
      </c>
      <c r="L1574" s="67" t="s">
        <v>98</v>
      </c>
      <c r="M1574" s="58">
        <v>0.85</v>
      </c>
      <c r="N1574" s="58">
        <v>0.15</v>
      </c>
      <c r="O1574" s="59">
        <f>Ugovori_OPULJP3[[#This Row],[Bespovratna sredstva - Ukupno (EU+Nac) HRK
= Ukupna ugovorena vrijednost bespovratnih sredstava]]*Ugovori_OPULJP3[[#This Row],[EU STOPA SUFINANCIRANJA %
EU CO-FINANCING RATE %]]</f>
        <v>1259742.5</v>
      </c>
      <c r="P1574" s="60">
        <f>Ugovori_OPULJP3[[#This Row],[Bespovratna sredstva - EU dio - HRK]]/7.5345</f>
        <v>167196.56247926207</v>
      </c>
      <c r="Q1574" s="59">
        <f>Ugovori_OPULJP3[[#This Row],[Bespovratna sredstva - Ukupno (EU+Nac) HRK
= Ukupna ugovorena vrijednost bespovratnih sredstava]]*Ugovori_OPULJP3[[#This Row],[STOPA NACIONALNOG SUFINANCIRANJA %]]</f>
        <v>222307.5</v>
      </c>
      <c r="R1574" s="60">
        <f>Ugovori_OPULJP3[[#This Row],[Bespovratna sredstva - Nacionalni dio - HRK]]/7.5345</f>
        <v>29505.27573163448</v>
      </c>
      <c r="S1574" s="59">
        <v>1482050</v>
      </c>
      <c r="T1574" s="60">
        <f>Ugovori_OPULJP3[[#This Row],[Bespovratna sredstva - Ukupno (EU+Nac) HRK
= Ukupna ugovorena vrijednost bespovratnih sredstava]]/7.5345</f>
        <v>196701.83821089653</v>
      </c>
      <c r="U1574" s="59">
        <v>0</v>
      </c>
      <c r="V1574" s="60">
        <f>Ugovori_OPULJP3[[#This Row],[Javni doprinos korisnika - HRK]]/7.5345</f>
        <v>0</v>
      </c>
      <c r="W1574" s="59">
        <v>0</v>
      </c>
      <c r="X1574" s="60">
        <f>Ugovori_OPULJP3[[#This Row],[Privatni doprinos korisnika - HRK]]/7.5345</f>
        <v>0</v>
      </c>
      <c r="Y1574" s="61">
        <v>1482050</v>
      </c>
      <c r="Z1574" s="62">
        <f>Ugovori_OPULJP3[[#This Row],[UKUPNI PRIHVATLJIVI IZDACI
TOTAL ELIGIBLE EXPENDITURE
= Bespovratna sredstva ukupno + doprinos korisnika
= Ukupni prihvatljivi troškovi
= Ukupna ugovorena vrijednost projekta HRK]]/7.5345</f>
        <v>196701.83821089653</v>
      </c>
      <c r="AA1574" s="66" t="s">
        <v>37</v>
      </c>
      <c r="AB1574" s="66" t="s">
        <v>34</v>
      </c>
      <c r="AC1574" s="65" t="s">
        <v>5829</v>
      </c>
      <c r="AD1574" s="72" t="s">
        <v>746</v>
      </c>
    </row>
    <row r="1575" spans="1:30" ht="63.75" customHeight="1" x14ac:dyDescent="0.2">
      <c r="A1575" s="105" t="s">
        <v>5830</v>
      </c>
      <c r="B1575" s="64" t="s">
        <v>742</v>
      </c>
      <c r="C1575" s="65" t="s">
        <v>743</v>
      </c>
      <c r="D1575" s="96" t="s">
        <v>4944</v>
      </c>
      <c r="E1575" s="66" t="s">
        <v>75</v>
      </c>
      <c r="F1575" s="71" t="s">
        <v>5831</v>
      </c>
      <c r="G1575" s="71" t="s">
        <v>5832</v>
      </c>
      <c r="H1575" s="68">
        <v>44855</v>
      </c>
      <c r="I1575" s="68">
        <v>45098</v>
      </c>
      <c r="J1575" s="57" t="str">
        <f>IF(Ugovori_OPULJP3[[#This Row],[DATUM ZAVRŠETKA OPERACIJE]]&gt;DATE(2024,12,31),"u provedbi","završen")</f>
        <v>završen</v>
      </c>
      <c r="K1575" s="55" t="s">
        <v>103</v>
      </c>
      <c r="L1575" s="55" t="s">
        <v>103</v>
      </c>
      <c r="M1575" s="58">
        <v>0.85</v>
      </c>
      <c r="N1575" s="58">
        <v>0.15</v>
      </c>
      <c r="O1575" s="59">
        <f>Ugovori_OPULJP3[[#This Row],[Bespovratna sredstva - Ukupno (EU+Nac) HRK
= Ukupna ugovorena vrijednost bespovratnih sredstava]]*Ugovori_OPULJP3[[#This Row],[EU STOPA SUFINANCIRANJA %
EU CO-FINANCING RATE %]]</f>
        <v>839858.65</v>
      </c>
      <c r="P1575" s="60">
        <f>Ugovori_OPULJP3[[#This Row],[Bespovratna sredstva - EU dio - HRK]]/7.5345</f>
        <v>111468.39869931647</v>
      </c>
      <c r="Q1575" s="59">
        <f>Ugovori_OPULJP3[[#This Row],[Bespovratna sredstva - Ukupno (EU+Nac) HRK
= Ukupna ugovorena vrijednost bespovratnih sredstava]]*Ugovori_OPULJP3[[#This Row],[STOPA NACIONALNOG SUFINANCIRANJA %]]</f>
        <v>148210.35</v>
      </c>
      <c r="R1575" s="60">
        <f>Ugovori_OPULJP3[[#This Row],[Bespovratna sredstva - Nacionalni dio - HRK]]/7.5345</f>
        <v>19670.893888114671</v>
      </c>
      <c r="S1575" s="59">
        <v>988069</v>
      </c>
      <c r="T1575" s="60">
        <f>Ugovori_OPULJP3[[#This Row],[Bespovratna sredstva - Ukupno (EU+Nac) HRK
= Ukupna ugovorena vrijednost bespovratnih sredstava]]/7.5345</f>
        <v>131139.29258743115</v>
      </c>
      <c r="U1575" s="59">
        <v>0</v>
      </c>
      <c r="V1575" s="60">
        <f>Ugovori_OPULJP3[[#This Row],[Javni doprinos korisnika - HRK]]/7.5345</f>
        <v>0</v>
      </c>
      <c r="W1575" s="59">
        <v>0</v>
      </c>
      <c r="X1575" s="60">
        <f>Ugovori_OPULJP3[[#This Row],[Privatni doprinos korisnika - HRK]]/7.5345</f>
        <v>0</v>
      </c>
      <c r="Y1575" s="61">
        <v>988069</v>
      </c>
      <c r="Z1575" s="62">
        <f>Ugovori_OPULJP3[[#This Row],[UKUPNI PRIHVATLJIVI IZDACI
TOTAL ELIGIBLE EXPENDITURE
= Bespovratna sredstva ukupno + doprinos korisnika
= Ukupni prihvatljivi troškovi
= Ukupna ugovorena vrijednost projekta HRK]]/7.5345</f>
        <v>131139.29258743115</v>
      </c>
      <c r="AA1575" s="66" t="s">
        <v>37</v>
      </c>
      <c r="AB1575" s="66" t="s">
        <v>34</v>
      </c>
      <c r="AC1575" s="65" t="s">
        <v>5833</v>
      </c>
      <c r="AD1575" s="72" t="s">
        <v>746</v>
      </c>
    </row>
    <row r="1576" spans="1:30" ht="38.25" customHeight="1" x14ac:dyDescent="0.2">
      <c r="A1576" s="70" t="s">
        <v>5834</v>
      </c>
      <c r="B1576" s="64" t="s">
        <v>742</v>
      </c>
      <c r="C1576" s="65" t="s">
        <v>743</v>
      </c>
      <c r="D1576" s="96" t="s">
        <v>4944</v>
      </c>
      <c r="E1576" s="66" t="s">
        <v>75</v>
      </c>
      <c r="F1576" s="71" t="s">
        <v>5835</v>
      </c>
      <c r="G1576" s="71" t="s">
        <v>1592</v>
      </c>
      <c r="H1576" s="68">
        <v>44915</v>
      </c>
      <c r="I1576" s="68">
        <v>45158</v>
      </c>
      <c r="J1576" s="57" t="str">
        <f>IF(Ugovori_OPULJP3[[#This Row],[DATUM ZAVRŠETKA OPERACIJE]]&gt;DATE(2024,12,31),"u provedbi","završen")</f>
        <v>završen</v>
      </c>
      <c r="K1576" s="55" t="s">
        <v>98</v>
      </c>
      <c r="L1576" s="55" t="s">
        <v>98</v>
      </c>
      <c r="M1576" s="58">
        <v>0.85</v>
      </c>
      <c r="N1576" s="58">
        <v>0.15</v>
      </c>
      <c r="O1576" s="59">
        <f>Ugovori_OPULJP3[[#This Row],[Bespovratna sredstva - Ukupno (EU+Nac) HRK
= Ukupna ugovorena vrijednost bespovratnih sredstava]]*Ugovori_OPULJP3[[#This Row],[EU STOPA SUFINANCIRANJA %
EU CO-FINANCING RATE %]]</f>
        <v>1274729.53</v>
      </c>
      <c r="P1576" s="60">
        <f>Ugovori_OPULJP3[[#This Row],[Bespovratna sredstva - EU dio - HRK]]/7.5345</f>
        <v>169185.6831906563</v>
      </c>
      <c r="Q1576" s="59">
        <f>Ugovori_OPULJP3[[#This Row],[Bespovratna sredstva - Ukupno (EU+Nac) HRK
= Ukupna ugovorena vrijednost bespovratnih sredstava]]*Ugovori_OPULJP3[[#This Row],[STOPA NACIONALNOG SUFINANCIRANJA %]]</f>
        <v>224952.27</v>
      </c>
      <c r="R1576" s="60">
        <f>Ugovori_OPULJP3[[#This Row],[Bespovratna sredstva - Nacionalni dio - HRK]]/7.5345</f>
        <v>29856.297033645227</v>
      </c>
      <c r="S1576" s="59">
        <v>1499681.8</v>
      </c>
      <c r="T1576" s="60">
        <f>Ugovori_OPULJP3[[#This Row],[Bespovratna sredstva - Ukupno (EU+Nac) HRK
= Ukupna ugovorena vrijednost bespovratnih sredstava]]/7.5345</f>
        <v>199041.98022430154</v>
      </c>
      <c r="U1576" s="59">
        <v>0</v>
      </c>
      <c r="V1576" s="60">
        <f>Ugovori_OPULJP3[[#This Row],[Javni doprinos korisnika - HRK]]/7.5345</f>
        <v>0</v>
      </c>
      <c r="W1576" s="59">
        <v>0</v>
      </c>
      <c r="X1576" s="60">
        <f>Ugovori_OPULJP3[[#This Row],[Privatni doprinos korisnika - HRK]]/7.5345</f>
        <v>0</v>
      </c>
      <c r="Y1576" s="61">
        <v>1499681.8</v>
      </c>
      <c r="Z1576" s="62">
        <f>Ugovori_OPULJP3[[#This Row],[UKUPNI PRIHVATLJIVI IZDACI
TOTAL ELIGIBLE EXPENDITURE
= Bespovratna sredstva ukupno + doprinos korisnika
= Ukupni prihvatljivi troškovi
= Ukupna ugovorena vrijednost projekta HRK]]/7.5345</f>
        <v>199041.98022430154</v>
      </c>
      <c r="AA1576" s="66" t="s">
        <v>37</v>
      </c>
      <c r="AB1576" s="66" t="s">
        <v>34</v>
      </c>
      <c r="AC1576" s="65" t="s">
        <v>5836</v>
      </c>
      <c r="AD1576" s="72" t="s">
        <v>746</v>
      </c>
    </row>
    <row r="1577" spans="1:30" ht="51" customHeight="1" x14ac:dyDescent="0.2">
      <c r="A1577" s="106" t="s">
        <v>5837</v>
      </c>
      <c r="B1577" s="64" t="s">
        <v>742</v>
      </c>
      <c r="C1577" s="65" t="s">
        <v>743</v>
      </c>
      <c r="D1577" s="96" t="s">
        <v>4944</v>
      </c>
      <c r="E1577" s="66" t="s">
        <v>75</v>
      </c>
      <c r="F1577" s="71" t="s">
        <v>5838</v>
      </c>
      <c r="G1577" s="71" t="s">
        <v>1221</v>
      </c>
      <c r="H1577" s="68">
        <v>44770</v>
      </c>
      <c r="I1577" s="68">
        <v>45013</v>
      </c>
      <c r="J1577" s="57" t="str">
        <f>IF(Ugovori_OPULJP3[[#This Row],[DATUM ZAVRŠETKA OPERACIJE]]&gt;DATE(2024,12,31),"u provedbi","završen")</f>
        <v>završen</v>
      </c>
      <c r="K1577" s="67" t="s">
        <v>98</v>
      </c>
      <c r="L1577" s="67" t="s">
        <v>98</v>
      </c>
      <c r="M1577" s="58">
        <v>0.85</v>
      </c>
      <c r="N1577" s="58">
        <v>0.15</v>
      </c>
      <c r="O1577" s="59">
        <f>Ugovori_OPULJP3[[#This Row],[Bespovratna sredstva - Ukupno (EU+Nac) HRK
= Ukupna ugovorena vrijednost bespovratnih sredstava]]*Ugovori_OPULJP3[[#This Row],[EU STOPA SUFINANCIRANJA %
EU CO-FINANCING RATE %]]</f>
        <v>1260550</v>
      </c>
      <c r="P1577" s="60">
        <f>Ugovori_OPULJP3[[#This Row],[Bespovratna sredstva - EU dio - HRK]]/7.5345</f>
        <v>167303.73614705686</v>
      </c>
      <c r="Q1577" s="59">
        <f>Ugovori_OPULJP3[[#This Row],[Bespovratna sredstva - Ukupno (EU+Nac) HRK
= Ukupna ugovorena vrijednost bespovratnih sredstava]]*Ugovori_OPULJP3[[#This Row],[STOPA NACIONALNOG SUFINANCIRANJA %]]</f>
        <v>222450</v>
      </c>
      <c r="R1577" s="60">
        <f>Ugovori_OPULJP3[[#This Row],[Bespovratna sredstva - Nacionalni dio - HRK]]/7.5345</f>
        <v>29524.188731833565</v>
      </c>
      <c r="S1577" s="59">
        <v>1483000</v>
      </c>
      <c r="T1577" s="60">
        <f>Ugovori_OPULJP3[[#This Row],[Bespovratna sredstva - Ukupno (EU+Nac) HRK
= Ukupna ugovorena vrijednost bespovratnih sredstava]]/7.5345</f>
        <v>196827.92487889042</v>
      </c>
      <c r="U1577" s="59">
        <v>0</v>
      </c>
      <c r="V1577" s="60">
        <f>Ugovori_OPULJP3[[#This Row],[Javni doprinos korisnika - HRK]]/7.5345</f>
        <v>0</v>
      </c>
      <c r="W1577" s="59">
        <v>0</v>
      </c>
      <c r="X1577" s="60">
        <f>Ugovori_OPULJP3[[#This Row],[Privatni doprinos korisnika - HRK]]/7.5345</f>
        <v>0</v>
      </c>
      <c r="Y1577" s="61">
        <v>1483000</v>
      </c>
      <c r="Z1577" s="62">
        <f>Ugovori_OPULJP3[[#This Row],[UKUPNI PRIHVATLJIVI IZDACI
TOTAL ELIGIBLE EXPENDITURE
= Bespovratna sredstva ukupno + doprinos korisnika
= Ukupni prihvatljivi troškovi
= Ukupna ugovorena vrijednost projekta HRK]]/7.5345</f>
        <v>196827.92487889042</v>
      </c>
      <c r="AA1577" s="66" t="s">
        <v>37</v>
      </c>
      <c r="AB1577" s="66" t="s">
        <v>34</v>
      </c>
      <c r="AC1577" s="65" t="s">
        <v>5839</v>
      </c>
      <c r="AD1577" s="72" t="s">
        <v>746</v>
      </c>
    </row>
    <row r="1578" spans="1:30" ht="51" customHeight="1" x14ac:dyDescent="0.2">
      <c r="A1578" s="70" t="s">
        <v>5840</v>
      </c>
      <c r="B1578" s="64" t="s">
        <v>742</v>
      </c>
      <c r="C1578" s="65" t="s">
        <v>743</v>
      </c>
      <c r="D1578" s="96" t="s">
        <v>4944</v>
      </c>
      <c r="E1578" s="66" t="s">
        <v>75</v>
      </c>
      <c r="F1578" s="71" t="s">
        <v>5841</v>
      </c>
      <c r="G1578" s="71" t="s">
        <v>2334</v>
      </c>
      <c r="H1578" s="68">
        <v>44915</v>
      </c>
      <c r="I1578" s="68">
        <v>45158</v>
      </c>
      <c r="J1578" s="57" t="str">
        <f>IF(Ugovori_OPULJP3[[#This Row],[DATUM ZAVRŠETKA OPERACIJE]]&gt;DATE(2024,12,31),"u provedbi","završen")</f>
        <v>završen</v>
      </c>
      <c r="K1578" s="55" t="s">
        <v>98</v>
      </c>
      <c r="L1578" s="55" t="s">
        <v>98</v>
      </c>
      <c r="M1578" s="58">
        <v>0.85</v>
      </c>
      <c r="N1578" s="58">
        <v>0.15</v>
      </c>
      <c r="O1578" s="59">
        <f>Ugovori_OPULJP3[[#This Row],[Bespovratna sredstva - Ukupno (EU+Nac) HRK
= Ukupna ugovorena vrijednost bespovratnih sredstava]]*Ugovori_OPULJP3[[#This Row],[EU STOPA SUFINANCIRANJA %
EU CO-FINANCING RATE %]]</f>
        <v>504050</v>
      </c>
      <c r="P1578" s="60">
        <f>Ugovori_OPULJP3[[#This Row],[Bespovratna sredstva - EU dio - HRK]]/7.5345</f>
        <v>66898.931581392259</v>
      </c>
      <c r="Q1578" s="59">
        <f>Ugovori_OPULJP3[[#This Row],[Bespovratna sredstva - Ukupno (EU+Nac) HRK
= Ukupna ugovorena vrijednost bespovratnih sredstava]]*Ugovori_OPULJP3[[#This Row],[STOPA NACIONALNOG SUFINANCIRANJA %]]</f>
        <v>88950</v>
      </c>
      <c r="R1578" s="60">
        <f>Ugovori_OPULJP3[[#This Row],[Bespovratna sredstva - Nacionalni dio - HRK]]/7.5345</f>
        <v>11805.693808480986</v>
      </c>
      <c r="S1578" s="59">
        <v>593000</v>
      </c>
      <c r="T1578" s="60">
        <f>Ugovori_OPULJP3[[#This Row],[Bespovratna sredstva - Ukupno (EU+Nac) HRK
= Ukupna ugovorena vrijednost bespovratnih sredstava]]/7.5345</f>
        <v>78704.625389873239</v>
      </c>
      <c r="U1578" s="59">
        <v>0</v>
      </c>
      <c r="V1578" s="60">
        <f>Ugovori_OPULJP3[[#This Row],[Javni doprinos korisnika - HRK]]/7.5345</f>
        <v>0</v>
      </c>
      <c r="W1578" s="59">
        <v>0</v>
      </c>
      <c r="X1578" s="60">
        <f>Ugovori_OPULJP3[[#This Row],[Privatni doprinos korisnika - HRK]]/7.5345</f>
        <v>0</v>
      </c>
      <c r="Y1578" s="61">
        <v>593000</v>
      </c>
      <c r="Z1578" s="62">
        <f>Ugovori_OPULJP3[[#This Row],[UKUPNI PRIHVATLJIVI IZDACI
TOTAL ELIGIBLE EXPENDITURE
= Bespovratna sredstva ukupno + doprinos korisnika
= Ukupni prihvatljivi troškovi
= Ukupna ugovorena vrijednost projekta HRK]]/7.5345</f>
        <v>78704.625389873239</v>
      </c>
      <c r="AA1578" s="66" t="s">
        <v>37</v>
      </c>
      <c r="AB1578" s="66" t="s">
        <v>34</v>
      </c>
      <c r="AC1578" s="65" t="s">
        <v>5842</v>
      </c>
      <c r="AD1578" s="72" t="s">
        <v>746</v>
      </c>
    </row>
    <row r="1579" spans="1:30" ht="51" customHeight="1" x14ac:dyDescent="0.2">
      <c r="A1579" s="70" t="s">
        <v>5843</v>
      </c>
      <c r="B1579" s="38" t="s">
        <v>742</v>
      </c>
      <c r="C1579" s="65" t="s">
        <v>743</v>
      </c>
      <c r="D1579" s="96" t="s">
        <v>4944</v>
      </c>
      <c r="E1579" s="66" t="s">
        <v>75</v>
      </c>
      <c r="F1579" s="71" t="s">
        <v>5844</v>
      </c>
      <c r="G1579" s="71" t="s">
        <v>1493</v>
      </c>
      <c r="H1579" s="68">
        <v>44916</v>
      </c>
      <c r="I1579" s="68">
        <v>45159</v>
      </c>
      <c r="J1579" s="57" t="str">
        <f>IF(Ugovori_OPULJP3[[#This Row],[DATUM ZAVRŠETKA OPERACIJE]]&gt;DATE(2024,12,31),"u provedbi","završen")</f>
        <v>završen</v>
      </c>
      <c r="K1579" s="67" t="s">
        <v>98</v>
      </c>
      <c r="L1579" s="55" t="s">
        <v>98</v>
      </c>
      <c r="M1579" s="58">
        <v>0.85</v>
      </c>
      <c r="N1579" s="58">
        <v>0.15</v>
      </c>
      <c r="O1579" s="59">
        <f>Ugovori_OPULJP3[[#This Row],[Bespovratna sredstva - Ukupno (EU+Nac) HRK
= Ukupna ugovorena vrijednost bespovratnih sredstava]]*Ugovori_OPULJP3[[#This Row],[EU STOPA SUFINANCIRANJA %
EU CO-FINANCING RATE %]]</f>
        <v>1258714</v>
      </c>
      <c r="P1579" s="60">
        <f>Ugovori_OPULJP3[[#This Row],[Bespovratna sredstva - EU dio - HRK]]/7.5345</f>
        <v>167060.05707080761</v>
      </c>
      <c r="Q1579" s="59">
        <f>Ugovori_OPULJP3[[#This Row],[Bespovratna sredstva - Ukupno (EU+Nac) HRK
= Ukupna ugovorena vrijednost bespovratnih sredstava]]*Ugovori_OPULJP3[[#This Row],[STOPA NACIONALNOG SUFINANCIRANJA %]]</f>
        <v>222126</v>
      </c>
      <c r="R1579" s="60">
        <f>Ugovori_OPULJP3[[#This Row],[Bespovratna sredstva - Nacionalni dio - HRK]]/7.5345</f>
        <v>29481.186541907224</v>
      </c>
      <c r="S1579" s="59">
        <v>1480840</v>
      </c>
      <c r="T1579" s="60">
        <f>Ugovori_OPULJP3[[#This Row],[Bespovratna sredstva - Ukupno (EU+Nac) HRK
= Ukupna ugovorena vrijednost bespovratnih sredstava]]/7.5345</f>
        <v>196541.24361271484</v>
      </c>
      <c r="U1579" s="59">
        <v>0</v>
      </c>
      <c r="V1579" s="60">
        <f>Ugovori_OPULJP3[[#This Row],[Javni doprinos korisnika - HRK]]/7.5345</f>
        <v>0</v>
      </c>
      <c r="W1579" s="59">
        <v>0</v>
      </c>
      <c r="X1579" s="60">
        <f>Ugovori_OPULJP3[[#This Row],[Privatni doprinos korisnika - HRK]]/7.5345</f>
        <v>0</v>
      </c>
      <c r="Y1579" s="61">
        <v>1480840</v>
      </c>
      <c r="Z1579" s="62">
        <f>Ugovori_OPULJP3[[#This Row],[UKUPNI PRIHVATLJIVI IZDACI
TOTAL ELIGIBLE EXPENDITURE
= Bespovratna sredstva ukupno + doprinos korisnika
= Ukupni prihvatljivi troškovi
= Ukupna ugovorena vrijednost projekta HRK]]/7.5345</f>
        <v>196541.24361271484</v>
      </c>
      <c r="AA1579" s="66" t="s">
        <v>37</v>
      </c>
      <c r="AB1579" s="66" t="s">
        <v>34</v>
      </c>
      <c r="AC1579" s="65" t="s">
        <v>5845</v>
      </c>
      <c r="AD1579" s="72" t="s">
        <v>746</v>
      </c>
    </row>
    <row r="1580" spans="1:30" ht="51" customHeight="1" x14ac:dyDescent="0.2">
      <c r="A1580" s="105" t="s">
        <v>5846</v>
      </c>
      <c r="B1580" s="38" t="s">
        <v>742</v>
      </c>
      <c r="C1580" s="65" t="s">
        <v>743</v>
      </c>
      <c r="D1580" s="96" t="s">
        <v>4944</v>
      </c>
      <c r="E1580" s="66" t="s">
        <v>75</v>
      </c>
      <c r="F1580" s="71" t="s">
        <v>5847</v>
      </c>
      <c r="G1580" s="71" t="s">
        <v>2114</v>
      </c>
      <c r="H1580" s="68">
        <v>44855</v>
      </c>
      <c r="I1580" s="68">
        <v>45098</v>
      </c>
      <c r="J1580" s="57" t="str">
        <f>IF(Ugovori_OPULJP3[[#This Row],[DATUM ZAVRŠETKA OPERACIJE]]&gt;DATE(2024,12,31),"u provedbi","završen")</f>
        <v>završen</v>
      </c>
      <c r="K1580" s="55" t="s">
        <v>98</v>
      </c>
      <c r="L1580" s="55" t="s">
        <v>98</v>
      </c>
      <c r="M1580" s="58">
        <v>0.85</v>
      </c>
      <c r="N1580" s="58">
        <v>0.15</v>
      </c>
      <c r="O1580" s="59">
        <f>Ugovori_OPULJP3[[#This Row],[Bespovratna sredstva - Ukupno (EU+Nac) HRK
= Ukupna ugovorena vrijednost bespovratnih sredstava]]*Ugovori_OPULJP3[[#This Row],[EU STOPA SUFINANCIRANJA %
EU CO-FINANCING RATE %]]</f>
        <v>630360</v>
      </c>
      <c r="P1580" s="60">
        <f>Ugovori_OPULJP3[[#This Row],[Bespovratna sredstva - EU dio - HRK]]/7.5345</f>
        <v>83663.149512243675</v>
      </c>
      <c r="Q1580" s="59">
        <f>Ugovori_OPULJP3[[#This Row],[Bespovratna sredstva - Ukupno (EU+Nac) HRK
= Ukupna ugovorena vrijednost bespovratnih sredstava]]*Ugovori_OPULJP3[[#This Row],[STOPA NACIONALNOG SUFINANCIRANJA %]]</f>
        <v>111240</v>
      </c>
      <c r="R1580" s="60">
        <f>Ugovori_OPULJP3[[#This Row],[Bespovratna sredstva - Nacionalni dio - HRK]]/7.5345</f>
        <v>14764.085208043001</v>
      </c>
      <c r="S1580" s="59">
        <v>741600</v>
      </c>
      <c r="T1580" s="60">
        <f>Ugovori_OPULJP3[[#This Row],[Bespovratna sredstva - Ukupno (EU+Nac) HRK
= Ukupna ugovorena vrijednost bespovratnih sredstava]]/7.5345</f>
        <v>98427.23472028668</v>
      </c>
      <c r="U1580" s="59">
        <v>0</v>
      </c>
      <c r="V1580" s="60">
        <f>Ugovori_OPULJP3[[#This Row],[Javni doprinos korisnika - HRK]]/7.5345</f>
        <v>0</v>
      </c>
      <c r="W1580" s="59">
        <v>0</v>
      </c>
      <c r="X1580" s="60">
        <f>Ugovori_OPULJP3[[#This Row],[Privatni doprinos korisnika - HRK]]/7.5345</f>
        <v>0</v>
      </c>
      <c r="Y1580" s="61">
        <v>741600</v>
      </c>
      <c r="Z1580" s="62">
        <f>Ugovori_OPULJP3[[#This Row],[UKUPNI PRIHVATLJIVI IZDACI
TOTAL ELIGIBLE EXPENDITURE
= Bespovratna sredstva ukupno + doprinos korisnika
= Ukupni prihvatljivi troškovi
= Ukupna ugovorena vrijednost projekta HRK]]/7.5345</f>
        <v>98427.23472028668</v>
      </c>
      <c r="AA1580" s="66" t="s">
        <v>37</v>
      </c>
      <c r="AB1580" s="66" t="s">
        <v>34</v>
      </c>
      <c r="AC1580" s="65" t="s">
        <v>5848</v>
      </c>
      <c r="AD1580" s="72" t="s">
        <v>746</v>
      </c>
    </row>
    <row r="1581" spans="1:30" ht="51" customHeight="1" x14ac:dyDescent="0.2">
      <c r="A1581" s="105" t="s">
        <v>5849</v>
      </c>
      <c r="B1581" s="38" t="s">
        <v>742</v>
      </c>
      <c r="C1581" s="65" t="s">
        <v>743</v>
      </c>
      <c r="D1581" s="96" t="s">
        <v>4944</v>
      </c>
      <c r="E1581" s="66" t="s">
        <v>75</v>
      </c>
      <c r="F1581" s="71" t="s">
        <v>5850</v>
      </c>
      <c r="G1581" s="71" t="s">
        <v>3280</v>
      </c>
      <c r="H1581" s="68">
        <v>44824</v>
      </c>
      <c r="I1581" s="68">
        <v>45066</v>
      </c>
      <c r="J1581" s="57" t="str">
        <f>IF(Ugovori_OPULJP3[[#This Row],[DATUM ZAVRŠETKA OPERACIJE]]&gt;DATE(2024,12,31),"u provedbi","završen")</f>
        <v>završen</v>
      </c>
      <c r="K1581" s="55" t="s">
        <v>248</v>
      </c>
      <c r="L1581" s="55" t="s">
        <v>248</v>
      </c>
      <c r="M1581" s="58">
        <v>0.85</v>
      </c>
      <c r="N1581" s="58">
        <v>0.15</v>
      </c>
      <c r="O1581" s="59">
        <f>Ugovori_OPULJP3[[#This Row],[Bespovratna sredstva - Ukupno (EU+Nac) HRK
= Ukupna ugovorena vrijednost bespovratnih sredstava]]*Ugovori_OPULJP3[[#This Row],[EU STOPA SUFINANCIRANJA %
EU CO-FINANCING RATE %]]</f>
        <v>754362.25</v>
      </c>
      <c r="P1581" s="60">
        <f>Ugovori_OPULJP3[[#This Row],[Bespovratna sredstva - EU dio - HRK]]/7.5345</f>
        <v>100121.07638197624</v>
      </c>
      <c r="Q1581" s="59">
        <f>Ugovori_OPULJP3[[#This Row],[Bespovratna sredstva - Ukupno (EU+Nac) HRK
= Ukupna ugovorena vrijednost bespovratnih sredstava]]*Ugovori_OPULJP3[[#This Row],[STOPA NACIONALNOG SUFINANCIRANJA %]]</f>
        <v>133122.75</v>
      </c>
      <c r="R1581" s="60">
        <f>Ugovori_OPULJP3[[#This Row],[Bespovratna sredstva - Nacionalni dio - HRK]]/7.5345</f>
        <v>17668.425243878159</v>
      </c>
      <c r="S1581" s="59">
        <v>887485</v>
      </c>
      <c r="T1581" s="60">
        <f>Ugovori_OPULJP3[[#This Row],[Bespovratna sredstva - Ukupno (EU+Nac) HRK
= Ukupna ugovorena vrijednost bespovratnih sredstava]]/7.5345</f>
        <v>117789.50162585439</v>
      </c>
      <c r="U1581" s="59">
        <v>0</v>
      </c>
      <c r="V1581" s="60">
        <f>Ugovori_OPULJP3[[#This Row],[Javni doprinos korisnika - HRK]]/7.5345</f>
        <v>0</v>
      </c>
      <c r="W1581" s="59">
        <v>0</v>
      </c>
      <c r="X1581" s="60">
        <f>Ugovori_OPULJP3[[#This Row],[Privatni doprinos korisnika - HRK]]/7.5345</f>
        <v>0</v>
      </c>
      <c r="Y1581" s="61">
        <v>887485</v>
      </c>
      <c r="Z1581" s="62">
        <f>Ugovori_OPULJP3[[#This Row],[UKUPNI PRIHVATLJIVI IZDACI
TOTAL ELIGIBLE EXPENDITURE
= Bespovratna sredstva ukupno + doprinos korisnika
= Ukupni prihvatljivi troškovi
= Ukupna ugovorena vrijednost projekta HRK]]/7.5345</f>
        <v>117789.50162585439</v>
      </c>
      <c r="AA1581" s="66" t="s">
        <v>37</v>
      </c>
      <c r="AB1581" s="66" t="s">
        <v>34</v>
      </c>
      <c r="AC1581" s="65" t="s">
        <v>5851</v>
      </c>
      <c r="AD1581" s="72" t="s">
        <v>746</v>
      </c>
    </row>
    <row r="1582" spans="1:30" ht="51" customHeight="1" x14ac:dyDescent="0.2">
      <c r="A1582" s="70" t="s">
        <v>5852</v>
      </c>
      <c r="B1582" s="64" t="s">
        <v>742</v>
      </c>
      <c r="C1582" s="65" t="s">
        <v>743</v>
      </c>
      <c r="D1582" s="96" t="s">
        <v>4944</v>
      </c>
      <c r="E1582" s="66" t="s">
        <v>75</v>
      </c>
      <c r="F1582" s="71" t="s">
        <v>5853</v>
      </c>
      <c r="G1582" s="71" t="s">
        <v>1794</v>
      </c>
      <c r="H1582" s="68">
        <v>44923</v>
      </c>
      <c r="I1582" s="68">
        <v>45166</v>
      </c>
      <c r="J1582" s="57" t="str">
        <f>IF(Ugovori_OPULJP3[[#This Row],[DATUM ZAVRŠETKA OPERACIJE]]&gt;DATE(2024,12,31),"u provedbi","završen")</f>
        <v>završen</v>
      </c>
      <c r="K1582" s="55" t="s">
        <v>210</v>
      </c>
      <c r="L1582" s="55" t="s">
        <v>210</v>
      </c>
      <c r="M1582" s="58">
        <v>0.85</v>
      </c>
      <c r="N1582" s="58">
        <v>0.15</v>
      </c>
      <c r="O1582" s="59">
        <f>Ugovori_OPULJP3[[#This Row],[Bespovratna sredstva - Ukupno (EU+Nac) HRK
= Ukupna ugovorena vrijednost bespovratnih sredstava]]*Ugovori_OPULJP3[[#This Row],[EU STOPA SUFINANCIRANJA %
EU CO-FINANCING RATE %]]</f>
        <v>630360</v>
      </c>
      <c r="P1582" s="60">
        <f>Ugovori_OPULJP3[[#This Row],[Bespovratna sredstva - EU dio - HRK]]/7.5345</f>
        <v>83663.149512243675</v>
      </c>
      <c r="Q1582" s="59">
        <f>Ugovori_OPULJP3[[#This Row],[Bespovratna sredstva - Ukupno (EU+Nac) HRK
= Ukupna ugovorena vrijednost bespovratnih sredstava]]*Ugovori_OPULJP3[[#This Row],[STOPA NACIONALNOG SUFINANCIRANJA %]]</f>
        <v>111240</v>
      </c>
      <c r="R1582" s="60">
        <f>Ugovori_OPULJP3[[#This Row],[Bespovratna sredstva - Nacionalni dio - HRK]]/7.5345</f>
        <v>14764.085208043001</v>
      </c>
      <c r="S1582" s="59">
        <v>741600</v>
      </c>
      <c r="T1582" s="60">
        <f>Ugovori_OPULJP3[[#This Row],[Bespovratna sredstva - Ukupno (EU+Nac) HRK
= Ukupna ugovorena vrijednost bespovratnih sredstava]]/7.5345</f>
        <v>98427.23472028668</v>
      </c>
      <c r="U1582" s="59">
        <v>0</v>
      </c>
      <c r="V1582" s="60">
        <f>Ugovori_OPULJP3[[#This Row],[Javni doprinos korisnika - HRK]]/7.5345</f>
        <v>0</v>
      </c>
      <c r="W1582" s="59">
        <v>0</v>
      </c>
      <c r="X1582" s="60">
        <f>Ugovori_OPULJP3[[#This Row],[Privatni doprinos korisnika - HRK]]/7.5345</f>
        <v>0</v>
      </c>
      <c r="Y1582" s="61">
        <v>741600</v>
      </c>
      <c r="Z1582" s="62">
        <f>Ugovori_OPULJP3[[#This Row],[UKUPNI PRIHVATLJIVI IZDACI
TOTAL ELIGIBLE EXPENDITURE
= Bespovratna sredstva ukupno + doprinos korisnika
= Ukupni prihvatljivi troškovi
= Ukupna ugovorena vrijednost projekta HRK]]/7.5345</f>
        <v>98427.23472028668</v>
      </c>
      <c r="AA1582" s="66" t="s">
        <v>37</v>
      </c>
      <c r="AB1582" s="66" t="s">
        <v>34</v>
      </c>
      <c r="AC1582" s="65" t="s">
        <v>5854</v>
      </c>
      <c r="AD1582" s="72" t="s">
        <v>746</v>
      </c>
    </row>
    <row r="1583" spans="1:30" ht="76.5" customHeight="1" x14ac:dyDescent="0.2">
      <c r="A1583" s="105" t="s">
        <v>5855</v>
      </c>
      <c r="B1583" s="64" t="s">
        <v>742</v>
      </c>
      <c r="C1583" s="65" t="s">
        <v>743</v>
      </c>
      <c r="D1583" s="96" t="s">
        <v>4944</v>
      </c>
      <c r="E1583" s="66" t="s">
        <v>75</v>
      </c>
      <c r="F1583" s="71" t="s">
        <v>5856</v>
      </c>
      <c r="G1583" s="71" t="s">
        <v>4424</v>
      </c>
      <c r="H1583" s="68">
        <v>44786</v>
      </c>
      <c r="I1583" s="68">
        <v>45029</v>
      </c>
      <c r="J1583" s="57" t="str">
        <f>IF(Ugovori_OPULJP3[[#This Row],[DATUM ZAVRŠETKA OPERACIJE]]&gt;DATE(2024,12,31),"u provedbi","završen")</f>
        <v>završen</v>
      </c>
      <c r="K1583" s="76" t="s">
        <v>5857</v>
      </c>
      <c r="L1583" s="67" t="s">
        <v>36</v>
      </c>
      <c r="M1583" s="58">
        <v>0.85</v>
      </c>
      <c r="N1583" s="58">
        <v>0.15</v>
      </c>
      <c r="O1583" s="59">
        <f>Ugovori_OPULJP3[[#This Row],[Bespovratna sredstva - Ukupno (EU+Nac) HRK
= Ukupna ugovorena vrijednost bespovratnih sredstava]]*Ugovori_OPULJP3[[#This Row],[EU STOPA SUFINANCIRANJA %
EU CO-FINANCING RATE %]]</f>
        <v>1260550</v>
      </c>
      <c r="P1583" s="60">
        <f>Ugovori_OPULJP3[[#This Row],[Bespovratna sredstva - EU dio - HRK]]/7.5345</f>
        <v>167303.73614705686</v>
      </c>
      <c r="Q1583" s="59">
        <f>Ugovori_OPULJP3[[#This Row],[Bespovratna sredstva - Ukupno (EU+Nac) HRK
= Ukupna ugovorena vrijednost bespovratnih sredstava]]*Ugovori_OPULJP3[[#This Row],[STOPA NACIONALNOG SUFINANCIRANJA %]]</f>
        <v>222450</v>
      </c>
      <c r="R1583" s="60">
        <f>Ugovori_OPULJP3[[#This Row],[Bespovratna sredstva - Nacionalni dio - HRK]]/7.5345</f>
        <v>29524.188731833565</v>
      </c>
      <c r="S1583" s="59">
        <v>1483000</v>
      </c>
      <c r="T1583" s="60">
        <f>Ugovori_OPULJP3[[#This Row],[Bespovratna sredstva - Ukupno (EU+Nac) HRK
= Ukupna ugovorena vrijednost bespovratnih sredstava]]/7.5345</f>
        <v>196827.92487889042</v>
      </c>
      <c r="U1583" s="59">
        <v>0</v>
      </c>
      <c r="V1583" s="60">
        <f>Ugovori_OPULJP3[[#This Row],[Javni doprinos korisnika - HRK]]/7.5345</f>
        <v>0</v>
      </c>
      <c r="W1583" s="59">
        <v>0</v>
      </c>
      <c r="X1583" s="60">
        <f>Ugovori_OPULJP3[[#This Row],[Privatni doprinos korisnika - HRK]]/7.5345</f>
        <v>0</v>
      </c>
      <c r="Y1583" s="61">
        <v>1483000</v>
      </c>
      <c r="Z1583" s="62">
        <f>Ugovori_OPULJP3[[#This Row],[UKUPNI PRIHVATLJIVI IZDACI
TOTAL ELIGIBLE EXPENDITURE
= Bespovratna sredstva ukupno + doprinos korisnika
= Ukupni prihvatljivi troškovi
= Ukupna ugovorena vrijednost projekta HRK]]/7.5345</f>
        <v>196827.92487889042</v>
      </c>
      <c r="AA1583" s="66" t="s">
        <v>37</v>
      </c>
      <c r="AB1583" s="66" t="s">
        <v>34</v>
      </c>
      <c r="AC1583" s="65" t="s">
        <v>5858</v>
      </c>
      <c r="AD1583" s="72" t="s">
        <v>746</v>
      </c>
    </row>
    <row r="1584" spans="1:30" ht="51" customHeight="1" x14ac:dyDescent="0.2">
      <c r="A1584" s="105" t="s">
        <v>5859</v>
      </c>
      <c r="B1584" s="64" t="s">
        <v>742</v>
      </c>
      <c r="C1584" s="65" t="s">
        <v>743</v>
      </c>
      <c r="D1584" s="96" t="s">
        <v>4944</v>
      </c>
      <c r="E1584" s="66" t="s">
        <v>75</v>
      </c>
      <c r="F1584" s="71" t="s">
        <v>5860</v>
      </c>
      <c r="G1584" s="71" t="s">
        <v>5861</v>
      </c>
      <c r="H1584" s="68">
        <v>44787</v>
      </c>
      <c r="I1584" s="68">
        <v>45030</v>
      </c>
      <c r="J1584" s="57" t="str">
        <f>IF(Ugovori_OPULJP3[[#This Row],[DATUM ZAVRŠETKA OPERACIJE]]&gt;DATE(2024,12,31),"u provedbi","završen")</f>
        <v>završen</v>
      </c>
      <c r="K1584" s="76" t="s">
        <v>5862</v>
      </c>
      <c r="L1584" s="67" t="s">
        <v>36</v>
      </c>
      <c r="M1584" s="58">
        <v>0.85</v>
      </c>
      <c r="N1584" s="58">
        <v>0.15</v>
      </c>
      <c r="O1584" s="59">
        <f>Ugovori_OPULJP3[[#This Row],[Bespovratna sredstva - Ukupno (EU+Nac) HRK
= Ukupna ugovorena vrijednost bespovratnih sredstava]]*Ugovori_OPULJP3[[#This Row],[EU STOPA SUFINANCIRANJA %
EU CO-FINANCING RATE %]]</f>
        <v>1248054.7449999999</v>
      </c>
      <c r="P1584" s="60">
        <f>Ugovori_OPULJP3[[#This Row],[Bespovratna sredstva - EU dio - HRK]]/7.5345</f>
        <v>165645.33081159994</v>
      </c>
      <c r="Q1584" s="59">
        <f>Ugovori_OPULJP3[[#This Row],[Bespovratna sredstva - Ukupno (EU+Nac) HRK
= Ukupna ugovorena vrijednost bespovratnih sredstava]]*Ugovori_OPULJP3[[#This Row],[STOPA NACIONALNOG SUFINANCIRANJA %]]</f>
        <v>220244.95499999999</v>
      </c>
      <c r="R1584" s="60">
        <f>Ugovori_OPULJP3[[#This Row],[Bespovratna sredstva - Nacionalni dio - HRK]]/7.5345</f>
        <v>29231.528966752932</v>
      </c>
      <c r="S1584" s="59">
        <v>1468299.7</v>
      </c>
      <c r="T1584" s="60">
        <f>Ugovori_OPULJP3[[#This Row],[Bespovratna sredstva - Ukupno (EU+Nac) HRK
= Ukupna ugovorena vrijednost bespovratnih sredstava]]/7.5345</f>
        <v>194876.8597783529</v>
      </c>
      <c r="U1584" s="59">
        <v>0</v>
      </c>
      <c r="V1584" s="60">
        <f>Ugovori_OPULJP3[[#This Row],[Javni doprinos korisnika - HRK]]/7.5345</f>
        <v>0</v>
      </c>
      <c r="W1584" s="59">
        <v>0</v>
      </c>
      <c r="X1584" s="60">
        <f>Ugovori_OPULJP3[[#This Row],[Privatni doprinos korisnika - HRK]]/7.5345</f>
        <v>0</v>
      </c>
      <c r="Y1584" s="61">
        <v>1468299.7</v>
      </c>
      <c r="Z1584" s="62">
        <f>Ugovori_OPULJP3[[#This Row],[UKUPNI PRIHVATLJIVI IZDACI
TOTAL ELIGIBLE EXPENDITURE
= Bespovratna sredstva ukupno + doprinos korisnika
= Ukupni prihvatljivi troškovi
= Ukupna ugovorena vrijednost projekta HRK]]/7.5345</f>
        <v>194876.8597783529</v>
      </c>
      <c r="AA1584" s="66" t="s">
        <v>37</v>
      </c>
      <c r="AB1584" s="66" t="s">
        <v>34</v>
      </c>
      <c r="AC1584" s="65" t="s">
        <v>5863</v>
      </c>
      <c r="AD1584" s="72" t="s">
        <v>746</v>
      </c>
    </row>
    <row r="1585" spans="1:30" ht="51" customHeight="1" x14ac:dyDescent="0.2">
      <c r="A1585" s="70" t="s">
        <v>5864</v>
      </c>
      <c r="B1585" s="64" t="s">
        <v>742</v>
      </c>
      <c r="C1585" s="65" t="s">
        <v>743</v>
      </c>
      <c r="D1585" s="96" t="s">
        <v>4944</v>
      </c>
      <c r="E1585" s="66" t="s">
        <v>75</v>
      </c>
      <c r="F1585" s="71" t="s">
        <v>5865</v>
      </c>
      <c r="G1585" s="71" t="s">
        <v>3183</v>
      </c>
      <c r="H1585" s="68">
        <v>44909</v>
      </c>
      <c r="I1585" s="68">
        <v>45152</v>
      </c>
      <c r="J1585" s="57" t="str">
        <f>IF(Ugovori_OPULJP3[[#This Row],[DATUM ZAVRŠETKA OPERACIJE]]&gt;DATE(2024,12,31),"u provedbi","završen")</f>
        <v>završen</v>
      </c>
      <c r="K1585" s="55" t="s">
        <v>36</v>
      </c>
      <c r="L1585" s="55" t="s">
        <v>36</v>
      </c>
      <c r="M1585" s="58">
        <v>0.85</v>
      </c>
      <c r="N1585" s="58">
        <v>0.15</v>
      </c>
      <c r="O1585" s="59">
        <f>Ugovori_OPULJP3[[#This Row],[Bespovratna sredstva - Ukupno (EU+Nac) HRK
= Ukupna ugovorena vrijednost bespovratnih sredstava]]*Ugovori_OPULJP3[[#This Row],[EU STOPA SUFINANCIRANJA %
EU CO-FINANCING RATE %]]</f>
        <v>543422</v>
      </c>
      <c r="P1585" s="60">
        <f>Ugovori_OPULJP3[[#This Row],[Bespovratna sredstva - EU dio - HRK]]/7.5345</f>
        <v>72124.49399429292</v>
      </c>
      <c r="Q1585" s="59">
        <f>Ugovori_OPULJP3[[#This Row],[Bespovratna sredstva - Ukupno (EU+Nac) HRK
= Ukupna ugovorena vrijednost bespovratnih sredstava]]*Ugovori_OPULJP3[[#This Row],[STOPA NACIONALNOG SUFINANCIRANJA %]]</f>
        <v>95898</v>
      </c>
      <c r="R1585" s="60">
        <f>Ugovori_OPULJP3[[#This Row],[Bespovratna sredstva - Nacionalni dio - HRK]]/7.5345</f>
        <v>12727.851881345809</v>
      </c>
      <c r="S1585" s="59">
        <v>639320</v>
      </c>
      <c r="T1585" s="60">
        <f>Ugovori_OPULJP3[[#This Row],[Bespovratna sredstva - Ukupno (EU+Nac) HRK
= Ukupna ugovorena vrijednost bespovratnih sredstava]]/7.5345</f>
        <v>84852.345875638726</v>
      </c>
      <c r="U1585" s="59">
        <v>0</v>
      </c>
      <c r="V1585" s="60">
        <f>Ugovori_OPULJP3[[#This Row],[Javni doprinos korisnika - HRK]]/7.5345</f>
        <v>0</v>
      </c>
      <c r="W1585" s="59">
        <v>0</v>
      </c>
      <c r="X1585" s="60">
        <f>Ugovori_OPULJP3[[#This Row],[Privatni doprinos korisnika - HRK]]/7.5345</f>
        <v>0</v>
      </c>
      <c r="Y1585" s="61">
        <v>639320</v>
      </c>
      <c r="Z1585" s="62">
        <f>Ugovori_OPULJP3[[#This Row],[UKUPNI PRIHVATLJIVI IZDACI
TOTAL ELIGIBLE EXPENDITURE
= Bespovratna sredstva ukupno + doprinos korisnika
= Ukupni prihvatljivi troškovi
= Ukupna ugovorena vrijednost projekta HRK]]/7.5345</f>
        <v>84852.345875638726</v>
      </c>
      <c r="AA1585" s="66" t="s">
        <v>37</v>
      </c>
      <c r="AB1585" s="66" t="s">
        <v>34</v>
      </c>
      <c r="AC1585" s="65" t="s">
        <v>5866</v>
      </c>
      <c r="AD1585" s="72" t="s">
        <v>746</v>
      </c>
    </row>
    <row r="1586" spans="1:30" ht="51" customHeight="1" x14ac:dyDescent="0.2">
      <c r="A1586" s="105" t="s">
        <v>5867</v>
      </c>
      <c r="B1586" s="64" t="s">
        <v>742</v>
      </c>
      <c r="C1586" s="65" t="s">
        <v>743</v>
      </c>
      <c r="D1586" s="96" t="s">
        <v>4944</v>
      </c>
      <c r="E1586" s="66" t="s">
        <v>75</v>
      </c>
      <c r="F1586" s="71" t="s">
        <v>5868</v>
      </c>
      <c r="G1586" s="54" t="s">
        <v>3226</v>
      </c>
      <c r="H1586" s="68">
        <v>44818</v>
      </c>
      <c r="I1586" s="68">
        <v>45060</v>
      </c>
      <c r="J1586" s="57" t="str">
        <f>IF(Ugovori_OPULJP3[[#This Row],[DATUM ZAVRŠETKA OPERACIJE]]&gt;DATE(2024,12,31),"u provedbi","završen")</f>
        <v>završen</v>
      </c>
      <c r="K1586" s="55" t="s">
        <v>36</v>
      </c>
      <c r="L1586" s="55" t="s">
        <v>36</v>
      </c>
      <c r="M1586" s="58">
        <v>0.85</v>
      </c>
      <c r="N1586" s="58">
        <v>0.15</v>
      </c>
      <c r="O1586" s="59">
        <f>Ugovori_OPULJP3[[#This Row],[Bespovratna sredstva - Ukupno (EU+Nac) HRK
= Ukupna ugovorena vrijednost bespovratnih sredstava]]*Ugovori_OPULJP3[[#This Row],[EU STOPA SUFINANCIRANJA %
EU CO-FINANCING RATE %]]</f>
        <v>494360</v>
      </c>
      <c r="P1586" s="60">
        <f>Ugovori_OPULJP3[[#This Row],[Bespovratna sredstva - EU dio - HRK]]/7.5345</f>
        <v>65612.847567854536</v>
      </c>
      <c r="Q1586" s="59">
        <f>Ugovori_OPULJP3[[#This Row],[Bespovratna sredstva - Ukupno (EU+Nac) HRK
= Ukupna ugovorena vrijednost bespovratnih sredstava]]*Ugovori_OPULJP3[[#This Row],[STOPA NACIONALNOG SUFINANCIRANJA %]]</f>
        <v>87240</v>
      </c>
      <c r="R1586" s="60">
        <f>Ugovori_OPULJP3[[#This Row],[Bespovratna sredstva - Nacionalni dio - HRK]]/7.5345</f>
        <v>11578.737806091976</v>
      </c>
      <c r="S1586" s="59">
        <v>581600</v>
      </c>
      <c r="T1586" s="60">
        <f>Ugovori_OPULJP3[[#This Row],[Bespovratna sredstva - Ukupno (EU+Nac) HRK
= Ukupna ugovorena vrijednost bespovratnih sredstava]]/7.5345</f>
        <v>77191.585373946509</v>
      </c>
      <c r="U1586" s="59">
        <v>0</v>
      </c>
      <c r="V1586" s="60">
        <f>Ugovori_OPULJP3[[#This Row],[Javni doprinos korisnika - HRK]]/7.5345</f>
        <v>0</v>
      </c>
      <c r="W1586" s="59">
        <v>0</v>
      </c>
      <c r="X1586" s="60">
        <f>Ugovori_OPULJP3[[#This Row],[Privatni doprinos korisnika - HRK]]/7.5345</f>
        <v>0</v>
      </c>
      <c r="Y1586" s="61">
        <v>581600</v>
      </c>
      <c r="Z1586" s="62">
        <f>Ugovori_OPULJP3[[#This Row],[UKUPNI PRIHVATLJIVI IZDACI
TOTAL ELIGIBLE EXPENDITURE
= Bespovratna sredstva ukupno + doprinos korisnika
= Ukupni prihvatljivi troškovi
= Ukupna ugovorena vrijednost projekta HRK]]/7.5345</f>
        <v>77191.585373946509</v>
      </c>
      <c r="AA1586" s="66" t="s">
        <v>37</v>
      </c>
      <c r="AB1586" s="66" t="s">
        <v>34</v>
      </c>
      <c r="AC1586" s="65" t="s">
        <v>5869</v>
      </c>
      <c r="AD1586" s="72" t="s">
        <v>746</v>
      </c>
    </row>
    <row r="1587" spans="1:30" ht="38.25" customHeight="1" x14ac:dyDescent="0.2">
      <c r="A1587" s="105" t="s">
        <v>5870</v>
      </c>
      <c r="B1587" s="64" t="s">
        <v>742</v>
      </c>
      <c r="C1587" s="65" t="s">
        <v>743</v>
      </c>
      <c r="D1587" s="96" t="s">
        <v>4944</v>
      </c>
      <c r="E1587" s="66" t="s">
        <v>75</v>
      </c>
      <c r="F1587" s="71" t="s">
        <v>5871</v>
      </c>
      <c r="G1587" s="71" t="s">
        <v>5872</v>
      </c>
      <c r="H1587" s="68">
        <v>44818</v>
      </c>
      <c r="I1587" s="68">
        <v>45060</v>
      </c>
      <c r="J1587" s="57" t="str">
        <f>IF(Ugovori_OPULJP3[[#This Row],[DATUM ZAVRŠETKA OPERACIJE]]&gt;DATE(2024,12,31),"u provedbi","završen")</f>
        <v>završen</v>
      </c>
      <c r="K1587" s="76" t="s">
        <v>2652</v>
      </c>
      <c r="L1587" s="76" t="s">
        <v>36</v>
      </c>
      <c r="M1587" s="58">
        <v>0.85</v>
      </c>
      <c r="N1587" s="58">
        <v>0.15</v>
      </c>
      <c r="O1587" s="59">
        <f>Ugovori_OPULJP3[[#This Row],[Bespovratna sredstva - Ukupno (EU+Nac) HRK
= Ukupna ugovorena vrijednost bespovratnih sredstava]]*Ugovori_OPULJP3[[#This Row],[EU STOPA SUFINANCIRANJA %
EU CO-FINANCING RATE %]]</f>
        <v>1261799.1600000001</v>
      </c>
      <c r="P1587" s="60">
        <f>Ugovori_OPULJP3[[#This Row],[Bespovratna sredstva - EU dio - HRK]]/7.5345</f>
        <v>167469.5281704161</v>
      </c>
      <c r="Q1587" s="59">
        <f>Ugovori_OPULJP3[[#This Row],[Bespovratna sredstva - Ukupno (EU+Nac) HRK
= Ukupna ugovorena vrijednost bespovratnih sredstava]]*Ugovori_OPULJP3[[#This Row],[STOPA NACIONALNOG SUFINANCIRANJA %]]</f>
        <v>222670.44</v>
      </c>
      <c r="R1587" s="60">
        <f>Ugovori_OPULJP3[[#This Row],[Bespovratna sredstva - Nacionalni dio - HRK]]/7.5345</f>
        <v>29553.446147720486</v>
      </c>
      <c r="S1587" s="59">
        <v>1484469.6</v>
      </c>
      <c r="T1587" s="60">
        <f>Ugovori_OPULJP3[[#This Row],[Bespovratna sredstva - Ukupno (EU+Nac) HRK
= Ukupna ugovorena vrijednost bespovratnih sredstava]]/7.5345</f>
        <v>197022.97431813658</v>
      </c>
      <c r="U1587" s="59">
        <v>0</v>
      </c>
      <c r="V1587" s="60">
        <f>Ugovori_OPULJP3[[#This Row],[Javni doprinos korisnika - HRK]]/7.5345</f>
        <v>0</v>
      </c>
      <c r="W1587" s="59">
        <v>0</v>
      </c>
      <c r="X1587" s="60">
        <f>Ugovori_OPULJP3[[#This Row],[Privatni doprinos korisnika - HRK]]/7.5345</f>
        <v>0</v>
      </c>
      <c r="Y1587" s="61">
        <v>1484469.6</v>
      </c>
      <c r="Z1587" s="62">
        <f>Ugovori_OPULJP3[[#This Row],[UKUPNI PRIHVATLJIVI IZDACI
TOTAL ELIGIBLE EXPENDITURE
= Bespovratna sredstva ukupno + doprinos korisnika
= Ukupni prihvatljivi troškovi
= Ukupna ugovorena vrijednost projekta HRK]]/7.5345</f>
        <v>197022.97431813658</v>
      </c>
      <c r="AA1587" s="66" t="s">
        <v>37</v>
      </c>
      <c r="AB1587" s="66" t="s">
        <v>34</v>
      </c>
      <c r="AC1587" s="65" t="s">
        <v>5873</v>
      </c>
      <c r="AD1587" s="72" t="s">
        <v>746</v>
      </c>
    </row>
    <row r="1588" spans="1:30" ht="51" customHeight="1" x14ac:dyDescent="0.2">
      <c r="A1588" s="70" t="s">
        <v>5874</v>
      </c>
      <c r="B1588" s="64" t="s">
        <v>742</v>
      </c>
      <c r="C1588" s="65" t="s">
        <v>743</v>
      </c>
      <c r="D1588" s="96" t="s">
        <v>4944</v>
      </c>
      <c r="E1588" s="66" t="s">
        <v>75</v>
      </c>
      <c r="F1588" s="71" t="s">
        <v>4381</v>
      </c>
      <c r="G1588" s="71" t="s">
        <v>4382</v>
      </c>
      <c r="H1588" s="68">
        <v>44931</v>
      </c>
      <c r="I1588" s="68">
        <v>45112</v>
      </c>
      <c r="J1588" s="57" t="str">
        <f>IF(Ugovori_OPULJP3[[#This Row],[DATUM ZAVRŠETKA OPERACIJE]]&gt;DATE(2024,12,31),"u provedbi","završen")</f>
        <v>završen</v>
      </c>
      <c r="K1588" s="55" t="s">
        <v>248</v>
      </c>
      <c r="L1588" s="55" t="s">
        <v>248</v>
      </c>
      <c r="M1588" s="58">
        <v>0.85</v>
      </c>
      <c r="N1588" s="58">
        <v>0.15</v>
      </c>
      <c r="O1588" s="59">
        <f>Ugovori_OPULJP3[[#This Row],[Bespovratna sredstva - Ukupno (EU+Nac) HRK
= Ukupna ugovorena vrijednost bespovratnih sredstava]]*Ugovori_OPULJP3[[#This Row],[EU STOPA SUFINANCIRANJA %
EU CO-FINANCING RATE %]]</f>
        <v>420240</v>
      </c>
      <c r="P1588" s="60">
        <f>Ugovori_OPULJP3[[#This Row],[Bespovratna sredstva - EU dio - HRK]]/7.5345</f>
        <v>55775.43300816245</v>
      </c>
      <c r="Q1588" s="59">
        <f>Ugovori_OPULJP3[[#This Row],[Bespovratna sredstva - Ukupno (EU+Nac) HRK
= Ukupna ugovorena vrijednost bespovratnih sredstava]]*Ugovori_OPULJP3[[#This Row],[STOPA NACIONALNOG SUFINANCIRANJA %]]</f>
        <v>74160</v>
      </c>
      <c r="R1588" s="60">
        <f>Ugovori_OPULJP3[[#This Row],[Bespovratna sredstva - Nacionalni dio - HRK]]/7.5345</f>
        <v>9842.7234720286669</v>
      </c>
      <c r="S1588" s="59">
        <v>494400</v>
      </c>
      <c r="T1588" s="60">
        <f>Ugovori_OPULJP3[[#This Row],[Bespovratna sredstva - Ukupno (EU+Nac) HRK
= Ukupna ugovorena vrijednost bespovratnih sredstava]]/7.5345</f>
        <v>65618.156480191115</v>
      </c>
      <c r="U1588" s="59">
        <v>0</v>
      </c>
      <c r="V1588" s="60">
        <f>Ugovori_OPULJP3[[#This Row],[Javni doprinos korisnika - HRK]]/7.5345</f>
        <v>0</v>
      </c>
      <c r="W1588" s="59">
        <v>0</v>
      </c>
      <c r="X1588" s="60">
        <f>Ugovori_OPULJP3[[#This Row],[Privatni doprinos korisnika - HRK]]/7.5345</f>
        <v>0</v>
      </c>
      <c r="Y1588" s="61">
        <v>494400</v>
      </c>
      <c r="Z1588" s="62">
        <f>Ugovori_OPULJP3[[#This Row],[UKUPNI PRIHVATLJIVI IZDACI
TOTAL ELIGIBLE EXPENDITURE
= Bespovratna sredstva ukupno + doprinos korisnika
= Ukupni prihvatljivi troškovi
= Ukupna ugovorena vrijednost projekta HRK]]/7.5345</f>
        <v>65618.156480191115</v>
      </c>
      <c r="AA1588" s="66" t="s">
        <v>37</v>
      </c>
      <c r="AB1588" s="66" t="s">
        <v>34</v>
      </c>
      <c r="AC1588" s="65" t="s">
        <v>5875</v>
      </c>
      <c r="AD1588" s="72" t="s">
        <v>746</v>
      </c>
    </row>
    <row r="1589" spans="1:30" ht="51" customHeight="1" x14ac:dyDescent="0.2">
      <c r="A1589" s="70" t="s">
        <v>5876</v>
      </c>
      <c r="B1589" s="64" t="s">
        <v>742</v>
      </c>
      <c r="C1589" s="65" t="s">
        <v>743</v>
      </c>
      <c r="D1589" s="96" t="s">
        <v>4944</v>
      </c>
      <c r="E1589" s="66" t="s">
        <v>75</v>
      </c>
      <c r="F1589" s="71" t="s">
        <v>5877</v>
      </c>
      <c r="G1589" s="71" t="s">
        <v>1626</v>
      </c>
      <c r="H1589" s="68">
        <v>44911</v>
      </c>
      <c r="I1589" s="68">
        <v>45154</v>
      </c>
      <c r="J1589" s="57" t="str">
        <f>IF(Ugovori_OPULJP3[[#This Row],[DATUM ZAVRŠETKA OPERACIJE]]&gt;DATE(2024,12,31),"u provedbi","završen")</f>
        <v>završen</v>
      </c>
      <c r="K1589" s="55" t="s">
        <v>78</v>
      </c>
      <c r="L1589" s="55" t="s">
        <v>78</v>
      </c>
      <c r="M1589" s="58">
        <v>0.85</v>
      </c>
      <c r="N1589" s="58">
        <v>0.15</v>
      </c>
      <c r="O1589" s="59">
        <f>Ugovori_OPULJP3[[#This Row],[Bespovratna sredstva - Ukupno (EU+Nac) HRK
= Ukupna ugovorena vrijednost bespovratnih sredstava]]*Ugovori_OPULJP3[[#This Row],[EU STOPA SUFINANCIRANJA %
EU CO-FINANCING RATE %]]</f>
        <v>378216</v>
      </c>
      <c r="P1589" s="60">
        <f>Ugovori_OPULJP3[[#This Row],[Bespovratna sredstva - EU dio - HRK]]/7.5345</f>
        <v>50197.889707346207</v>
      </c>
      <c r="Q1589" s="59">
        <f>Ugovori_OPULJP3[[#This Row],[Bespovratna sredstva - Ukupno (EU+Nac) HRK
= Ukupna ugovorena vrijednost bespovratnih sredstava]]*Ugovori_OPULJP3[[#This Row],[STOPA NACIONALNOG SUFINANCIRANJA %]]</f>
        <v>66744</v>
      </c>
      <c r="R1589" s="60">
        <f>Ugovori_OPULJP3[[#This Row],[Bespovratna sredstva - Nacionalni dio - HRK]]/7.5345</f>
        <v>8858.4511248258004</v>
      </c>
      <c r="S1589" s="59">
        <v>444960</v>
      </c>
      <c r="T1589" s="60">
        <f>Ugovori_OPULJP3[[#This Row],[Bespovratna sredstva - Ukupno (EU+Nac) HRK
= Ukupna ugovorena vrijednost bespovratnih sredstava]]/7.5345</f>
        <v>59056.340832172005</v>
      </c>
      <c r="U1589" s="59">
        <v>0</v>
      </c>
      <c r="V1589" s="60">
        <f>Ugovori_OPULJP3[[#This Row],[Javni doprinos korisnika - HRK]]/7.5345</f>
        <v>0</v>
      </c>
      <c r="W1589" s="59">
        <v>0</v>
      </c>
      <c r="X1589" s="60">
        <f>Ugovori_OPULJP3[[#This Row],[Privatni doprinos korisnika - HRK]]/7.5345</f>
        <v>0</v>
      </c>
      <c r="Y1589" s="61">
        <v>444960</v>
      </c>
      <c r="Z1589" s="62">
        <f>Ugovori_OPULJP3[[#This Row],[UKUPNI PRIHVATLJIVI IZDACI
TOTAL ELIGIBLE EXPENDITURE
= Bespovratna sredstva ukupno + doprinos korisnika
= Ukupni prihvatljivi troškovi
= Ukupna ugovorena vrijednost projekta HRK]]/7.5345</f>
        <v>59056.340832172005</v>
      </c>
      <c r="AA1589" s="66" t="s">
        <v>37</v>
      </c>
      <c r="AB1589" s="66" t="s">
        <v>34</v>
      </c>
      <c r="AC1589" s="65" t="s">
        <v>5878</v>
      </c>
      <c r="AD1589" s="72" t="s">
        <v>746</v>
      </c>
    </row>
    <row r="1590" spans="1:30" ht="63.75" customHeight="1" x14ac:dyDescent="0.2">
      <c r="A1590" s="70" t="s">
        <v>5879</v>
      </c>
      <c r="B1590" s="64" t="s">
        <v>742</v>
      </c>
      <c r="C1590" s="65" t="s">
        <v>743</v>
      </c>
      <c r="D1590" s="96" t="s">
        <v>4944</v>
      </c>
      <c r="E1590" s="66" t="s">
        <v>75</v>
      </c>
      <c r="F1590" s="71" t="s">
        <v>2144</v>
      </c>
      <c r="G1590" s="71" t="s">
        <v>2145</v>
      </c>
      <c r="H1590" s="68">
        <v>45007</v>
      </c>
      <c r="I1590" s="68">
        <v>45252</v>
      </c>
      <c r="J1590" s="57" t="str">
        <f>IF(Ugovori_OPULJP3[[#This Row],[DATUM ZAVRŠETKA OPERACIJE]]&gt;DATE(2024,12,31),"u provedbi","završen")</f>
        <v>završen</v>
      </c>
      <c r="K1590" s="55" t="s">
        <v>78</v>
      </c>
      <c r="L1590" s="55" t="s">
        <v>78</v>
      </c>
      <c r="M1590" s="58">
        <v>0.85</v>
      </c>
      <c r="N1590" s="58">
        <v>0.15</v>
      </c>
      <c r="O1590" s="59">
        <f>Ugovori_OPULJP3[[#This Row],[Bespovratna sredstva - Ukupno (EU+Nac) HRK
= Ukupna ugovorena vrijednost bespovratnih sredstava]]*Ugovori_OPULJP3[[#This Row],[EU STOPA SUFINANCIRANJA %
EU CO-FINANCING RATE %]]</f>
        <v>335175.39999999997</v>
      </c>
      <c r="P1590" s="60">
        <f>Ugovori_OPULJP3[[#This Row],[Bespovratna sredstva - EU dio - HRK]]/7.5345</f>
        <v>44485.420399495648</v>
      </c>
      <c r="Q1590" s="59">
        <f>Ugovori_OPULJP3[[#This Row],[Bespovratna sredstva - Ukupno (EU+Nac) HRK
= Ukupna ugovorena vrijednost bespovratnih sredstava]]*Ugovori_OPULJP3[[#This Row],[STOPA NACIONALNOG SUFINANCIRANJA %]]</f>
        <v>59148.6</v>
      </c>
      <c r="R1590" s="60">
        <f>Ugovori_OPULJP3[[#This Row],[Bespovratna sredstva - Nacionalni dio - HRK]]/7.5345</f>
        <v>7850.3683057933504</v>
      </c>
      <c r="S1590" s="59">
        <v>394324</v>
      </c>
      <c r="T1590" s="60">
        <f>Ugovori_OPULJP3[[#This Row],[Bespovratna sredstva - Ukupno (EU+Nac) HRK
= Ukupna ugovorena vrijednost bespovratnih sredstava]]/7.5345</f>
        <v>52335.788705289</v>
      </c>
      <c r="U1590" s="59">
        <v>0</v>
      </c>
      <c r="V1590" s="60">
        <f>Ugovori_OPULJP3[[#This Row],[Javni doprinos korisnika - HRK]]/7.5345</f>
        <v>0</v>
      </c>
      <c r="W1590" s="59">
        <v>0</v>
      </c>
      <c r="X1590" s="60">
        <f>Ugovori_OPULJP3[[#This Row],[Privatni doprinos korisnika - HRK]]/7.5345</f>
        <v>0</v>
      </c>
      <c r="Y1590" s="61">
        <v>394324</v>
      </c>
      <c r="Z1590" s="62">
        <f>Ugovori_OPULJP3[[#This Row],[UKUPNI PRIHVATLJIVI IZDACI
TOTAL ELIGIBLE EXPENDITURE
= Bespovratna sredstva ukupno + doprinos korisnika
= Ukupni prihvatljivi troškovi
= Ukupna ugovorena vrijednost projekta HRK]]/7.5345</f>
        <v>52335.788705289</v>
      </c>
      <c r="AA1590" s="66" t="s">
        <v>37</v>
      </c>
      <c r="AB1590" s="66" t="s">
        <v>34</v>
      </c>
      <c r="AC1590" s="65" t="s">
        <v>5880</v>
      </c>
      <c r="AD1590" s="72" t="s">
        <v>746</v>
      </c>
    </row>
    <row r="1591" spans="1:30" ht="51" customHeight="1" x14ac:dyDescent="0.2">
      <c r="A1591" s="105" t="s">
        <v>5881</v>
      </c>
      <c r="B1591" s="64" t="s">
        <v>742</v>
      </c>
      <c r="C1591" s="65" t="s">
        <v>743</v>
      </c>
      <c r="D1591" s="96" t="s">
        <v>4944</v>
      </c>
      <c r="E1591" s="66" t="s">
        <v>75</v>
      </c>
      <c r="F1591" s="71" t="s">
        <v>5882</v>
      </c>
      <c r="G1591" s="71" t="s">
        <v>750</v>
      </c>
      <c r="H1591" s="68">
        <v>44818</v>
      </c>
      <c r="I1591" s="68">
        <v>45060</v>
      </c>
      <c r="J1591" s="57" t="str">
        <f>IF(Ugovori_OPULJP3[[#This Row],[DATUM ZAVRŠETKA OPERACIJE]]&gt;DATE(2024,12,31),"u provedbi","završen")</f>
        <v>završen</v>
      </c>
      <c r="K1591" s="55" t="s">
        <v>103</v>
      </c>
      <c r="L1591" s="55" t="s">
        <v>103</v>
      </c>
      <c r="M1591" s="58">
        <v>0.85</v>
      </c>
      <c r="N1591" s="58">
        <v>0.15</v>
      </c>
      <c r="O1591" s="59">
        <f>Ugovori_OPULJP3[[#This Row],[Bespovratna sredstva - Ukupno (EU+Nac) HRK
= Ukupna ugovorena vrijednost bespovratnih sredstava]]*Ugovori_OPULJP3[[#This Row],[EU STOPA SUFINANCIRANJA %
EU CO-FINANCING RATE %]]</f>
        <v>1259870</v>
      </c>
      <c r="P1591" s="60">
        <f>Ugovori_OPULJP3[[#This Row],[Bespovratna sredstva - EU dio - HRK]]/7.5345</f>
        <v>167213.48463733491</v>
      </c>
      <c r="Q1591" s="59">
        <f>Ugovori_OPULJP3[[#This Row],[Bespovratna sredstva - Ukupno (EU+Nac) HRK
= Ukupna ugovorena vrijednost bespovratnih sredstava]]*Ugovori_OPULJP3[[#This Row],[STOPA NACIONALNOG SUFINANCIRANJA %]]</f>
        <v>222330</v>
      </c>
      <c r="R1591" s="60">
        <f>Ugovori_OPULJP3[[#This Row],[Bespovratna sredstva - Nacionalni dio - HRK]]/7.5345</f>
        <v>29508.26199482381</v>
      </c>
      <c r="S1591" s="59">
        <v>1482200</v>
      </c>
      <c r="T1591" s="60">
        <f>Ugovori_OPULJP3[[#This Row],[Bespovratna sredstva - Ukupno (EU+Nac) HRK
= Ukupna ugovorena vrijednost bespovratnih sredstava]]/7.5345</f>
        <v>196721.74663215873</v>
      </c>
      <c r="U1591" s="59">
        <v>0</v>
      </c>
      <c r="V1591" s="60">
        <f>Ugovori_OPULJP3[[#This Row],[Javni doprinos korisnika - HRK]]/7.5345</f>
        <v>0</v>
      </c>
      <c r="W1591" s="59">
        <v>0</v>
      </c>
      <c r="X1591" s="60">
        <f>Ugovori_OPULJP3[[#This Row],[Privatni doprinos korisnika - HRK]]/7.5345</f>
        <v>0</v>
      </c>
      <c r="Y1591" s="61">
        <v>1482200</v>
      </c>
      <c r="Z1591" s="62">
        <f>Ugovori_OPULJP3[[#This Row],[UKUPNI PRIHVATLJIVI IZDACI
TOTAL ELIGIBLE EXPENDITURE
= Bespovratna sredstva ukupno + doprinos korisnika
= Ukupni prihvatljivi troškovi
= Ukupna ugovorena vrijednost projekta HRK]]/7.5345</f>
        <v>196721.74663215873</v>
      </c>
      <c r="AA1591" s="66" t="s">
        <v>37</v>
      </c>
      <c r="AB1591" s="66" t="s">
        <v>34</v>
      </c>
      <c r="AC1591" s="65" t="s">
        <v>5883</v>
      </c>
      <c r="AD1591" s="72" t="s">
        <v>746</v>
      </c>
    </row>
    <row r="1592" spans="1:30" ht="38.25" customHeight="1" x14ac:dyDescent="0.2">
      <c r="A1592" s="70" t="s">
        <v>5884</v>
      </c>
      <c r="B1592" s="64" t="s">
        <v>742</v>
      </c>
      <c r="C1592" s="65" t="s">
        <v>743</v>
      </c>
      <c r="D1592" s="96" t="s">
        <v>4944</v>
      </c>
      <c r="E1592" s="66" t="s">
        <v>75</v>
      </c>
      <c r="F1592" s="71" t="s">
        <v>5885</v>
      </c>
      <c r="G1592" s="71" t="s">
        <v>5886</v>
      </c>
      <c r="H1592" s="68">
        <v>44909</v>
      </c>
      <c r="I1592" s="68">
        <v>45152</v>
      </c>
      <c r="J1592" s="57" t="str">
        <f>IF(Ugovori_OPULJP3[[#This Row],[DATUM ZAVRŠETKA OPERACIJE]]&gt;DATE(2024,12,31),"u provedbi","završen")</f>
        <v>završen</v>
      </c>
      <c r="K1592" s="55" t="s">
        <v>93</v>
      </c>
      <c r="L1592" s="55" t="s">
        <v>93</v>
      </c>
      <c r="M1592" s="58">
        <v>0.85</v>
      </c>
      <c r="N1592" s="58">
        <v>0.15</v>
      </c>
      <c r="O1592" s="59">
        <f>Ugovori_OPULJP3[[#This Row],[Bespovratna sredstva - Ukupno (EU+Nac) HRK
= Ukupna ugovorena vrijednost bespovratnih sredstava]]*Ugovori_OPULJP3[[#This Row],[EU STOPA SUFINANCIRANJA %
EU CO-FINANCING RATE %]]</f>
        <v>378216</v>
      </c>
      <c r="P1592" s="60">
        <f>Ugovori_OPULJP3[[#This Row],[Bespovratna sredstva - EU dio - HRK]]/7.5345</f>
        <v>50197.889707346207</v>
      </c>
      <c r="Q1592" s="59">
        <f>Ugovori_OPULJP3[[#This Row],[Bespovratna sredstva - Ukupno (EU+Nac) HRK
= Ukupna ugovorena vrijednost bespovratnih sredstava]]*Ugovori_OPULJP3[[#This Row],[STOPA NACIONALNOG SUFINANCIRANJA %]]</f>
        <v>66744</v>
      </c>
      <c r="R1592" s="60">
        <f>Ugovori_OPULJP3[[#This Row],[Bespovratna sredstva - Nacionalni dio - HRK]]/7.5345</f>
        <v>8858.4511248258004</v>
      </c>
      <c r="S1592" s="59">
        <v>444960</v>
      </c>
      <c r="T1592" s="60">
        <f>Ugovori_OPULJP3[[#This Row],[Bespovratna sredstva - Ukupno (EU+Nac) HRK
= Ukupna ugovorena vrijednost bespovratnih sredstava]]/7.5345</f>
        <v>59056.340832172005</v>
      </c>
      <c r="U1592" s="59">
        <v>0</v>
      </c>
      <c r="V1592" s="60">
        <f>Ugovori_OPULJP3[[#This Row],[Javni doprinos korisnika - HRK]]/7.5345</f>
        <v>0</v>
      </c>
      <c r="W1592" s="59">
        <v>0</v>
      </c>
      <c r="X1592" s="60">
        <f>Ugovori_OPULJP3[[#This Row],[Privatni doprinos korisnika - HRK]]/7.5345</f>
        <v>0</v>
      </c>
      <c r="Y1592" s="61">
        <v>444960</v>
      </c>
      <c r="Z1592" s="62">
        <f>Ugovori_OPULJP3[[#This Row],[UKUPNI PRIHVATLJIVI IZDACI
TOTAL ELIGIBLE EXPENDITURE
= Bespovratna sredstva ukupno + doprinos korisnika
= Ukupni prihvatljivi troškovi
= Ukupna ugovorena vrijednost projekta HRK]]/7.5345</f>
        <v>59056.340832172005</v>
      </c>
      <c r="AA1592" s="66" t="s">
        <v>37</v>
      </c>
      <c r="AB1592" s="66" t="s">
        <v>34</v>
      </c>
      <c r="AC1592" s="65" t="s">
        <v>5887</v>
      </c>
      <c r="AD1592" s="72" t="s">
        <v>746</v>
      </c>
    </row>
    <row r="1593" spans="1:30" ht="51" customHeight="1" x14ac:dyDescent="0.2">
      <c r="A1593" s="106" t="s">
        <v>5888</v>
      </c>
      <c r="B1593" s="64" t="s">
        <v>742</v>
      </c>
      <c r="C1593" s="65" t="s">
        <v>743</v>
      </c>
      <c r="D1593" s="96" t="s">
        <v>4944</v>
      </c>
      <c r="E1593" s="66" t="s">
        <v>75</v>
      </c>
      <c r="F1593" s="54" t="s">
        <v>5889</v>
      </c>
      <c r="G1593" s="54" t="s">
        <v>3678</v>
      </c>
      <c r="H1593" s="68">
        <v>44770</v>
      </c>
      <c r="I1593" s="68">
        <v>45013</v>
      </c>
      <c r="J1593" s="57" t="str">
        <f>IF(Ugovori_OPULJP3[[#This Row],[DATUM ZAVRŠETKA OPERACIJE]]&gt;DATE(2024,12,31),"u provedbi","završen")</f>
        <v>završen</v>
      </c>
      <c r="K1593" s="76" t="s">
        <v>185</v>
      </c>
      <c r="L1593" s="67" t="s">
        <v>185</v>
      </c>
      <c r="M1593" s="58">
        <v>0.85</v>
      </c>
      <c r="N1593" s="58">
        <v>0.15</v>
      </c>
      <c r="O1593" s="59">
        <f>Ugovori_OPULJP3[[#This Row],[Bespovratna sredstva - Ukupno (EU+Nac) HRK
= Ukupna ugovorena vrijednost bespovratnih sredstava]]*Ugovori_OPULJP3[[#This Row],[EU STOPA SUFINANCIRANJA %
EU CO-FINANCING RATE %]]</f>
        <v>1049835</v>
      </c>
      <c r="P1593" s="60">
        <f>Ugovori_OPULJP3[[#This Row],[Bespovratna sredstva - EU dio - HRK]]/7.5345</f>
        <v>139337.04957196894</v>
      </c>
      <c r="Q1593" s="59">
        <f>Ugovori_OPULJP3[[#This Row],[Bespovratna sredstva - Ukupno (EU+Nac) HRK
= Ukupna ugovorena vrijednost bespovratnih sredstava]]*Ugovori_OPULJP3[[#This Row],[STOPA NACIONALNOG SUFINANCIRANJA %]]</f>
        <v>185265</v>
      </c>
      <c r="R1593" s="60">
        <f>Ugovori_OPULJP3[[#This Row],[Bespovratna sredstva - Nacionalni dio - HRK]]/7.5345</f>
        <v>24588.891100935696</v>
      </c>
      <c r="S1593" s="59">
        <v>1235100</v>
      </c>
      <c r="T1593" s="60">
        <f>Ugovori_OPULJP3[[#This Row],[Bespovratna sredstva - Ukupno (EU+Nac) HRK
= Ukupna ugovorena vrijednost bespovratnih sredstava]]/7.5345</f>
        <v>163925.94067290463</v>
      </c>
      <c r="U1593" s="59">
        <v>0</v>
      </c>
      <c r="V1593" s="60">
        <f>Ugovori_OPULJP3[[#This Row],[Javni doprinos korisnika - HRK]]/7.5345</f>
        <v>0</v>
      </c>
      <c r="W1593" s="59">
        <v>0</v>
      </c>
      <c r="X1593" s="60">
        <f>Ugovori_OPULJP3[[#This Row],[Privatni doprinos korisnika - HRK]]/7.5345</f>
        <v>0</v>
      </c>
      <c r="Y1593" s="61">
        <v>1235100</v>
      </c>
      <c r="Z1593" s="62">
        <f>Ugovori_OPULJP3[[#This Row],[UKUPNI PRIHVATLJIVI IZDACI
TOTAL ELIGIBLE EXPENDITURE
= Bespovratna sredstva ukupno + doprinos korisnika
= Ukupni prihvatljivi troškovi
= Ukupna ugovorena vrijednost projekta HRK]]/7.5345</f>
        <v>163925.94067290463</v>
      </c>
      <c r="AA1593" s="66" t="s">
        <v>37</v>
      </c>
      <c r="AB1593" s="66" t="s">
        <v>34</v>
      </c>
      <c r="AC1593" s="65" t="s">
        <v>5890</v>
      </c>
      <c r="AD1593" s="72" t="s">
        <v>746</v>
      </c>
    </row>
    <row r="1594" spans="1:30" ht="51" customHeight="1" x14ac:dyDescent="0.2">
      <c r="A1594" s="105" t="s">
        <v>5891</v>
      </c>
      <c r="B1594" s="64" t="s">
        <v>742</v>
      </c>
      <c r="C1594" s="65" t="s">
        <v>743</v>
      </c>
      <c r="D1594" s="96" t="s">
        <v>4944</v>
      </c>
      <c r="E1594" s="66" t="s">
        <v>75</v>
      </c>
      <c r="F1594" s="71" t="s">
        <v>5892</v>
      </c>
      <c r="G1594" s="71" t="s">
        <v>1123</v>
      </c>
      <c r="H1594" s="68">
        <v>44855</v>
      </c>
      <c r="I1594" s="68">
        <v>45098</v>
      </c>
      <c r="J1594" s="57" t="str">
        <f>IF(Ugovori_OPULJP3[[#This Row],[DATUM ZAVRŠETKA OPERACIJE]]&gt;DATE(2024,12,31),"u provedbi","završen")</f>
        <v>završen</v>
      </c>
      <c r="K1594" s="55" t="s">
        <v>103</v>
      </c>
      <c r="L1594" s="55" t="s">
        <v>103</v>
      </c>
      <c r="M1594" s="58">
        <v>0.85</v>
      </c>
      <c r="N1594" s="58">
        <v>0.15</v>
      </c>
      <c r="O1594" s="59">
        <f>Ugovori_OPULJP3[[#This Row],[Bespovratna sredstva - Ukupno (EU+Nac) HRK
= Ukupna ugovorena vrijednost bespovratnih sredstava]]*Ugovori_OPULJP3[[#This Row],[EU STOPA SUFINANCIRANJA %
EU CO-FINANCING RATE %]]</f>
        <v>1275000</v>
      </c>
      <c r="P1594" s="60">
        <f>Ugovori_OPULJP3[[#This Row],[Bespovratna sredstva - EU dio - HRK]]/7.5345</f>
        <v>169221.5807286482</v>
      </c>
      <c r="Q1594" s="59">
        <f>Ugovori_OPULJP3[[#This Row],[Bespovratna sredstva - Ukupno (EU+Nac) HRK
= Ukupna ugovorena vrijednost bespovratnih sredstava]]*Ugovori_OPULJP3[[#This Row],[STOPA NACIONALNOG SUFINANCIRANJA %]]</f>
        <v>225000</v>
      </c>
      <c r="R1594" s="60">
        <f>Ugovori_OPULJP3[[#This Row],[Bespovratna sredstva - Nacionalni dio - HRK]]/7.5345</f>
        <v>29862.631893290862</v>
      </c>
      <c r="S1594" s="59">
        <v>1500000</v>
      </c>
      <c r="T1594" s="60">
        <f>Ugovori_OPULJP3[[#This Row],[Bespovratna sredstva - Ukupno (EU+Nac) HRK
= Ukupna ugovorena vrijednost bespovratnih sredstava]]/7.5345</f>
        <v>199084.21262193908</v>
      </c>
      <c r="U1594" s="59">
        <v>0</v>
      </c>
      <c r="V1594" s="60">
        <f>Ugovori_OPULJP3[[#This Row],[Javni doprinos korisnika - HRK]]/7.5345</f>
        <v>0</v>
      </c>
      <c r="W1594" s="59">
        <v>0</v>
      </c>
      <c r="X1594" s="60">
        <f>Ugovori_OPULJP3[[#This Row],[Privatni doprinos korisnika - HRK]]/7.5345</f>
        <v>0</v>
      </c>
      <c r="Y1594" s="61">
        <v>1500000</v>
      </c>
      <c r="Z1594" s="62">
        <f>Ugovori_OPULJP3[[#This Row],[UKUPNI PRIHVATLJIVI IZDACI
TOTAL ELIGIBLE EXPENDITURE
= Bespovratna sredstva ukupno + doprinos korisnika
= Ukupni prihvatljivi troškovi
= Ukupna ugovorena vrijednost projekta HRK]]/7.5345</f>
        <v>199084.21262193908</v>
      </c>
      <c r="AA1594" s="66" t="s">
        <v>37</v>
      </c>
      <c r="AB1594" s="66" t="s">
        <v>34</v>
      </c>
      <c r="AC1594" s="65" t="s">
        <v>5893</v>
      </c>
      <c r="AD1594" s="72" t="s">
        <v>746</v>
      </c>
    </row>
    <row r="1595" spans="1:30" ht="51" customHeight="1" x14ac:dyDescent="0.2">
      <c r="A1595" s="70" t="s">
        <v>5894</v>
      </c>
      <c r="B1595" s="64" t="s">
        <v>742</v>
      </c>
      <c r="C1595" s="65" t="s">
        <v>743</v>
      </c>
      <c r="D1595" s="96" t="s">
        <v>4944</v>
      </c>
      <c r="E1595" s="66" t="s">
        <v>75</v>
      </c>
      <c r="F1595" s="71" t="s">
        <v>5895</v>
      </c>
      <c r="G1595" s="71" t="s">
        <v>1528</v>
      </c>
      <c r="H1595" s="68">
        <v>44923</v>
      </c>
      <c r="I1595" s="68">
        <v>45166</v>
      </c>
      <c r="J1595" s="57" t="str">
        <f>IF(Ugovori_OPULJP3[[#This Row],[DATUM ZAVRŠETKA OPERACIJE]]&gt;DATE(2024,12,31),"u provedbi","završen")</f>
        <v>završen</v>
      </c>
      <c r="K1595" s="55" t="s">
        <v>210</v>
      </c>
      <c r="L1595" s="55" t="s">
        <v>210</v>
      </c>
      <c r="M1595" s="58">
        <v>0.85</v>
      </c>
      <c r="N1595" s="58">
        <v>0.15</v>
      </c>
      <c r="O1595" s="59">
        <f>Ugovori_OPULJP3[[#This Row],[Bespovratna sredstva - Ukupno (EU+Nac) HRK
= Ukupna ugovorena vrijednost bespovratnih sredstava]]*Ugovori_OPULJP3[[#This Row],[EU STOPA SUFINANCIRANJA %
EU CO-FINANCING RATE %]]</f>
        <v>1040410.2</v>
      </c>
      <c r="P1595" s="60">
        <f>Ugovori_OPULJP3[[#This Row],[Bespovratna sredstva - EU dio - HRK]]/7.5345</f>
        <v>138086.16364722277</v>
      </c>
      <c r="Q1595" s="59">
        <f>Ugovori_OPULJP3[[#This Row],[Bespovratna sredstva - Ukupno (EU+Nac) HRK
= Ukupna ugovorena vrijednost bespovratnih sredstava]]*Ugovori_OPULJP3[[#This Row],[STOPA NACIONALNOG SUFINANCIRANJA %]]</f>
        <v>183601.8</v>
      </c>
      <c r="R1595" s="60">
        <f>Ugovori_OPULJP3[[#This Row],[Bespovratna sredstva - Nacionalni dio - HRK]]/7.5345</f>
        <v>24368.146525980486</v>
      </c>
      <c r="S1595" s="59">
        <v>1224012</v>
      </c>
      <c r="T1595" s="60">
        <f>Ugovori_OPULJP3[[#This Row],[Bespovratna sredstva - Ukupno (EU+Nac) HRK
= Ukupna ugovorena vrijednost bespovratnih sredstava]]/7.5345</f>
        <v>162454.31017320327</v>
      </c>
      <c r="U1595" s="59">
        <v>0</v>
      </c>
      <c r="V1595" s="60">
        <f>Ugovori_OPULJP3[[#This Row],[Javni doprinos korisnika - HRK]]/7.5345</f>
        <v>0</v>
      </c>
      <c r="W1595" s="59">
        <v>0</v>
      </c>
      <c r="X1595" s="60">
        <f>Ugovori_OPULJP3[[#This Row],[Privatni doprinos korisnika - HRK]]/7.5345</f>
        <v>0</v>
      </c>
      <c r="Y1595" s="61">
        <v>1224012</v>
      </c>
      <c r="Z1595" s="62">
        <f>Ugovori_OPULJP3[[#This Row],[UKUPNI PRIHVATLJIVI IZDACI
TOTAL ELIGIBLE EXPENDITURE
= Bespovratna sredstva ukupno + doprinos korisnika
= Ukupni prihvatljivi troškovi
= Ukupna ugovorena vrijednost projekta HRK]]/7.5345</f>
        <v>162454.31017320327</v>
      </c>
      <c r="AA1595" s="66" t="s">
        <v>37</v>
      </c>
      <c r="AB1595" s="66" t="s">
        <v>34</v>
      </c>
      <c r="AC1595" s="65" t="s">
        <v>5896</v>
      </c>
      <c r="AD1595" s="72" t="s">
        <v>746</v>
      </c>
    </row>
    <row r="1596" spans="1:30" ht="51" customHeight="1" x14ac:dyDescent="0.2">
      <c r="A1596" s="70" t="s">
        <v>5897</v>
      </c>
      <c r="B1596" s="64" t="s">
        <v>742</v>
      </c>
      <c r="C1596" s="65" t="s">
        <v>743</v>
      </c>
      <c r="D1596" s="96" t="s">
        <v>4944</v>
      </c>
      <c r="E1596" s="66" t="s">
        <v>75</v>
      </c>
      <c r="F1596" s="71" t="s">
        <v>5898</v>
      </c>
      <c r="G1596" s="71" t="s">
        <v>1957</v>
      </c>
      <c r="H1596" s="68">
        <v>44917</v>
      </c>
      <c r="I1596" s="68">
        <v>45160</v>
      </c>
      <c r="J1596" s="57" t="str">
        <f>IF(Ugovori_OPULJP3[[#This Row],[DATUM ZAVRŠETKA OPERACIJE]]&gt;DATE(2024,12,31),"u provedbi","završen")</f>
        <v>završen</v>
      </c>
      <c r="K1596" s="67" t="s">
        <v>337</v>
      </c>
      <c r="L1596" s="67" t="s">
        <v>337</v>
      </c>
      <c r="M1596" s="58">
        <v>0.85</v>
      </c>
      <c r="N1596" s="58">
        <v>0.15</v>
      </c>
      <c r="O1596" s="59">
        <f>Ugovori_OPULJP3[[#This Row],[Bespovratna sredstva - Ukupno (EU+Nac) HRK
= Ukupna ugovorena vrijednost bespovratnih sredstava]]*Ugovori_OPULJP3[[#This Row],[EU STOPA SUFINANCIRANJA %
EU CO-FINANCING RATE %]]</f>
        <v>630360</v>
      </c>
      <c r="P1596" s="60">
        <f>Ugovori_OPULJP3[[#This Row],[Bespovratna sredstva - EU dio - HRK]]/7.5345</f>
        <v>83663.149512243675</v>
      </c>
      <c r="Q1596" s="59">
        <f>Ugovori_OPULJP3[[#This Row],[Bespovratna sredstva - Ukupno (EU+Nac) HRK
= Ukupna ugovorena vrijednost bespovratnih sredstava]]*Ugovori_OPULJP3[[#This Row],[STOPA NACIONALNOG SUFINANCIRANJA %]]</f>
        <v>111240</v>
      </c>
      <c r="R1596" s="60">
        <f>Ugovori_OPULJP3[[#This Row],[Bespovratna sredstva - Nacionalni dio - HRK]]/7.5345</f>
        <v>14764.085208043001</v>
      </c>
      <c r="S1596" s="59">
        <v>741600</v>
      </c>
      <c r="T1596" s="60">
        <f>Ugovori_OPULJP3[[#This Row],[Bespovratna sredstva - Ukupno (EU+Nac) HRK
= Ukupna ugovorena vrijednost bespovratnih sredstava]]/7.5345</f>
        <v>98427.23472028668</v>
      </c>
      <c r="U1596" s="59">
        <v>0</v>
      </c>
      <c r="V1596" s="60">
        <f>Ugovori_OPULJP3[[#This Row],[Javni doprinos korisnika - HRK]]/7.5345</f>
        <v>0</v>
      </c>
      <c r="W1596" s="59">
        <v>0</v>
      </c>
      <c r="X1596" s="60">
        <f>Ugovori_OPULJP3[[#This Row],[Privatni doprinos korisnika - HRK]]/7.5345</f>
        <v>0</v>
      </c>
      <c r="Y1596" s="61">
        <v>741600</v>
      </c>
      <c r="Z1596" s="62">
        <f>Ugovori_OPULJP3[[#This Row],[UKUPNI PRIHVATLJIVI IZDACI
TOTAL ELIGIBLE EXPENDITURE
= Bespovratna sredstva ukupno + doprinos korisnika
= Ukupni prihvatljivi troškovi
= Ukupna ugovorena vrijednost projekta HRK]]/7.5345</f>
        <v>98427.23472028668</v>
      </c>
      <c r="AA1596" s="66" t="s">
        <v>37</v>
      </c>
      <c r="AB1596" s="66" t="s">
        <v>34</v>
      </c>
      <c r="AC1596" s="65" t="s">
        <v>5899</v>
      </c>
      <c r="AD1596" s="72" t="s">
        <v>746</v>
      </c>
    </row>
    <row r="1597" spans="1:30" ht="51" customHeight="1" x14ac:dyDescent="0.2">
      <c r="A1597" s="105" t="s">
        <v>5900</v>
      </c>
      <c r="B1597" s="64" t="s">
        <v>742</v>
      </c>
      <c r="C1597" s="65" t="s">
        <v>743</v>
      </c>
      <c r="D1597" s="96" t="s">
        <v>4944</v>
      </c>
      <c r="E1597" s="66" t="s">
        <v>75</v>
      </c>
      <c r="F1597" s="71" t="s">
        <v>5901</v>
      </c>
      <c r="G1597" s="71" t="s">
        <v>4030</v>
      </c>
      <c r="H1597" s="68">
        <v>44859</v>
      </c>
      <c r="I1597" s="68">
        <v>45102</v>
      </c>
      <c r="J1597" s="57" t="str">
        <f>IF(Ugovori_OPULJP3[[#This Row],[DATUM ZAVRŠETKA OPERACIJE]]&gt;DATE(2024,12,31),"u provedbi","završen")</f>
        <v>završen</v>
      </c>
      <c r="K1597" s="67" t="s">
        <v>36</v>
      </c>
      <c r="L1597" s="67" t="s">
        <v>36</v>
      </c>
      <c r="M1597" s="58">
        <v>0.85</v>
      </c>
      <c r="N1597" s="58">
        <v>0.15</v>
      </c>
      <c r="O1597" s="59">
        <f>Ugovori_OPULJP3[[#This Row],[Bespovratna sredstva - Ukupno (EU+Nac) HRK
= Ukupna ugovorena vrijednost bespovratnih sredstava]]*Ugovori_OPULJP3[[#This Row],[EU STOPA SUFINANCIRANJA %
EU CO-FINANCING RATE %]]</f>
        <v>419220</v>
      </c>
      <c r="P1597" s="60">
        <f>Ugovori_OPULJP3[[#This Row],[Bespovratna sredstva - EU dio - HRK]]/7.5345</f>
        <v>55640.055743579534</v>
      </c>
      <c r="Q1597" s="59">
        <f>Ugovori_OPULJP3[[#This Row],[Bespovratna sredstva - Ukupno (EU+Nac) HRK
= Ukupna ugovorena vrijednost bespovratnih sredstava]]*Ugovori_OPULJP3[[#This Row],[STOPA NACIONALNOG SUFINANCIRANJA %]]</f>
        <v>73980</v>
      </c>
      <c r="R1597" s="60">
        <f>Ugovori_OPULJP3[[#This Row],[Bespovratna sredstva - Nacionalni dio - HRK]]/7.5345</f>
        <v>9818.8333665140344</v>
      </c>
      <c r="S1597" s="59">
        <v>493200</v>
      </c>
      <c r="T1597" s="60">
        <f>Ugovori_OPULJP3[[#This Row],[Bespovratna sredstva - Ukupno (EU+Nac) HRK
= Ukupna ugovorena vrijednost bespovratnih sredstava]]/7.5345</f>
        <v>65458.889110093565</v>
      </c>
      <c r="U1597" s="59">
        <v>0</v>
      </c>
      <c r="V1597" s="60">
        <f>Ugovori_OPULJP3[[#This Row],[Javni doprinos korisnika - HRK]]/7.5345</f>
        <v>0</v>
      </c>
      <c r="W1597" s="59">
        <v>0</v>
      </c>
      <c r="X1597" s="60">
        <f>Ugovori_OPULJP3[[#This Row],[Privatni doprinos korisnika - HRK]]/7.5345</f>
        <v>0</v>
      </c>
      <c r="Y1597" s="61">
        <v>493200</v>
      </c>
      <c r="Z1597" s="62">
        <f>Ugovori_OPULJP3[[#This Row],[UKUPNI PRIHVATLJIVI IZDACI
TOTAL ELIGIBLE EXPENDITURE
= Bespovratna sredstva ukupno + doprinos korisnika
= Ukupni prihvatljivi troškovi
= Ukupna ugovorena vrijednost projekta HRK]]/7.5345</f>
        <v>65458.889110093565</v>
      </c>
      <c r="AA1597" s="66" t="s">
        <v>37</v>
      </c>
      <c r="AB1597" s="66" t="s">
        <v>34</v>
      </c>
      <c r="AC1597" s="65" t="s">
        <v>5902</v>
      </c>
      <c r="AD1597" s="72" t="s">
        <v>746</v>
      </c>
    </row>
    <row r="1598" spans="1:30" ht="63.75" customHeight="1" x14ac:dyDescent="0.2">
      <c r="A1598" s="105" t="s">
        <v>5903</v>
      </c>
      <c r="B1598" s="64" t="s">
        <v>742</v>
      </c>
      <c r="C1598" s="65" t="s">
        <v>743</v>
      </c>
      <c r="D1598" s="96" t="s">
        <v>4944</v>
      </c>
      <c r="E1598" s="66" t="s">
        <v>75</v>
      </c>
      <c r="F1598" s="71" t="s">
        <v>5904</v>
      </c>
      <c r="G1598" s="71" t="s">
        <v>1301</v>
      </c>
      <c r="H1598" s="68">
        <v>44770</v>
      </c>
      <c r="I1598" s="68">
        <v>45013</v>
      </c>
      <c r="J1598" s="57" t="str">
        <f>IF(Ugovori_OPULJP3[[#This Row],[DATUM ZAVRŠETKA OPERACIJE]]&gt;DATE(2024,12,31),"u provedbi","završen")</f>
        <v>završen</v>
      </c>
      <c r="K1598" s="55" t="s">
        <v>103</v>
      </c>
      <c r="L1598" s="55" t="s">
        <v>103</v>
      </c>
      <c r="M1598" s="58">
        <v>0.85</v>
      </c>
      <c r="N1598" s="58">
        <v>0.15</v>
      </c>
      <c r="O1598" s="59">
        <f>Ugovori_OPULJP3[[#This Row],[Bespovratna sredstva - Ukupno (EU+Nac) HRK
= Ukupna ugovorena vrijednost bespovratnih sredstava]]*Ugovori_OPULJP3[[#This Row],[EU STOPA SUFINANCIRANJA %
EU CO-FINANCING RATE %]]</f>
        <v>1275000</v>
      </c>
      <c r="P1598" s="60">
        <f>Ugovori_OPULJP3[[#This Row],[Bespovratna sredstva - EU dio - HRK]]/7.5345</f>
        <v>169221.5807286482</v>
      </c>
      <c r="Q1598" s="59">
        <f>Ugovori_OPULJP3[[#This Row],[Bespovratna sredstva - Ukupno (EU+Nac) HRK
= Ukupna ugovorena vrijednost bespovratnih sredstava]]*Ugovori_OPULJP3[[#This Row],[STOPA NACIONALNOG SUFINANCIRANJA %]]</f>
        <v>225000</v>
      </c>
      <c r="R1598" s="60">
        <f>Ugovori_OPULJP3[[#This Row],[Bespovratna sredstva - Nacionalni dio - HRK]]/7.5345</f>
        <v>29862.631893290862</v>
      </c>
      <c r="S1598" s="59">
        <v>1500000</v>
      </c>
      <c r="T1598" s="60">
        <f>Ugovori_OPULJP3[[#This Row],[Bespovratna sredstva - Ukupno (EU+Nac) HRK
= Ukupna ugovorena vrijednost bespovratnih sredstava]]/7.5345</f>
        <v>199084.21262193908</v>
      </c>
      <c r="U1598" s="59">
        <v>0</v>
      </c>
      <c r="V1598" s="60">
        <f>Ugovori_OPULJP3[[#This Row],[Javni doprinos korisnika - HRK]]/7.5345</f>
        <v>0</v>
      </c>
      <c r="W1598" s="59">
        <v>0</v>
      </c>
      <c r="X1598" s="60">
        <f>Ugovori_OPULJP3[[#This Row],[Privatni doprinos korisnika - HRK]]/7.5345</f>
        <v>0</v>
      </c>
      <c r="Y1598" s="61">
        <v>1500000</v>
      </c>
      <c r="Z1598" s="62">
        <f>Ugovori_OPULJP3[[#This Row],[UKUPNI PRIHVATLJIVI IZDACI
TOTAL ELIGIBLE EXPENDITURE
= Bespovratna sredstva ukupno + doprinos korisnika
= Ukupni prihvatljivi troškovi
= Ukupna ugovorena vrijednost projekta HRK]]/7.5345</f>
        <v>199084.21262193908</v>
      </c>
      <c r="AA1598" s="66" t="s">
        <v>37</v>
      </c>
      <c r="AB1598" s="66" t="s">
        <v>34</v>
      </c>
      <c r="AC1598" s="65" t="s">
        <v>5905</v>
      </c>
      <c r="AD1598" s="72" t="s">
        <v>746</v>
      </c>
    </row>
    <row r="1599" spans="1:30" ht="51" customHeight="1" x14ac:dyDescent="0.2">
      <c r="A1599" s="70" t="s">
        <v>5906</v>
      </c>
      <c r="B1599" s="64" t="s">
        <v>742</v>
      </c>
      <c r="C1599" s="65" t="s">
        <v>743</v>
      </c>
      <c r="D1599" s="96" t="s">
        <v>4944</v>
      </c>
      <c r="E1599" s="66" t="s">
        <v>75</v>
      </c>
      <c r="F1599" s="71" t="s">
        <v>5907</v>
      </c>
      <c r="G1599" s="71" t="s">
        <v>1953</v>
      </c>
      <c r="H1599" s="68">
        <v>44853</v>
      </c>
      <c r="I1599" s="68">
        <v>45096</v>
      </c>
      <c r="J1599" s="57" t="str">
        <f>IF(Ugovori_OPULJP3[[#This Row],[DATUM ZAVRŠETKA OPERACIJE]]&gt;DATE(2024,12,31),"u provedbi","završen")</f>
        <v>završen</v>
      </c>
      <c r="K1599" s="67" t="s">
        <v>248</v>
      </c>
      <c r="L1599" s="67" t="s">
        <v>248</v>
      </c>
      <c r="M1599" s="58">
        <v>0.85</v>
      </c>
      <c r="N1599" s="58">
        <v>0.15</v>
      </c>
      <c r="O1599" s="59">
        <f>Ugovori_OPULJP3[[#This Row],[Bespovratna sredstva - Ukupno (EU+Nac) HRK
= Ukupna ugovorena vrijednost bespovratnih sredstava]]*Ugovori_OPULJP3[[#This Row],[EU STOPA SUFINANCIRANJA %
EU CO-FINANCING RATE %]]</f>
        <v>1211340.8479999998</v>
      </c>
      <c r="P1599" s="60">
        <f>Ugovori_OPULJP3[[#This Row],[Bespovratna sredstva - EU dio - HRK]]/7.5345</f>
        <v>160772.55929391462</v>
      </c>
      <c r="Q1599" s="59">
        <f>Ugovori_OPULJP3[[#This Row],[Bespovratna sredstva - Ukupno (EU+Nac) HRK
= Ukupna ugovorena vrijednost bespovratnih sredstava]]*Ugovori_OPULJP3[[#This Row],[STOPA NACIONALNOG SUFINANCIRANJA %]]</f>
        <v>213766.03199999998</v>
      </c>
      <c r="R1599" s="60">
        <f>Ugovori_OPULJP3[[#This Row],[Bespovratna sredstva - Nacionalni dio - HRK]]/7.5345</f>
        <v>28371.628110690817</v>
      </c>
      <c r="S1599" s="59">
        <v>1425106.88</v>
      </c>
      <c r="T1599" s="60">
        <f>Ugovori_OPULJP3[[#This Row],[Bespovratna sredstva - Ukupno (EU+Nac) HRK
= Ukupna ugovorena vrijednost bespovratnih sredstava]]/7.5345</f>
        <v>189144.18740460544</v>
      </c>
      <c r="U1599" s="59">
        <v>0</v>
      </c>
      <c r="V1599" s="60">
        <f>Ugovori_OPULJP3[[#This Row],[Javni doprinos korisnika - HRK]]/7.5345</f>
        <v>0</v>
      </c>
      <c r="W1599" s="59">
        <v>0</v>
      </c>
      <c r="X1599" s="60">
        <f>Ugovori_OPULJP3[[#This Row],[Privatni doprinos korisnika - HRK]]/7.5345</f>
        <v>0</v>
      </c>
      <c r="Y1599" s="61">
        <v>1425106.88</v>
      </c>
      <c r="Z1599" s="62">
        <f>Ugovori_OPULJP3[[#This Row],[UKUPNI PRIHVATLJIVI IZDACI
TOTAL ELIGIBLE EXPENDITURE
= Bespovratna sredstva ukupno + doprinos korisnika
= Ukupni prihvatljivi troškovi
= Ukupna ugovorena vrijednost projekta HRK]]/7.5345</f>
        <v>189144.18740460544</v>
      </c>
      <c r="AA1599" s="66" t="s">
        <v>37</v>
      </c>
      <c r="AB1599" s="66" t="s">
        <v>34</v>
      </c>
      <c r="AC1599" s="65" t="s">
        <v>5908</v>
      </c>
      <c r="AD1599" s="72" t="s">
        <v>746</v>
      </c>
    </row>
    <row r="1600" spans="1:30" ht="51" customHeight="1" x14ac:dyDescent="0.2">
      <c r="A1600" s="70" t="s">
        <v>5909</v>
      </c>
      <c r="B1600" s="64" t="s">
        <v>742</v>
      </c>
      <c r="C1600" s="65" t="s">
        <v>743</v>
      </c>
      <c r="D1600" s="96" t="s">
        <v>4944</v>
      </c>
      <c r="E1600" s="66" t="s">
        <v>75</v>
      </c>
      <c r="F1600" s="71" t="s">
        <v>5910</v>
      </c>
      <c r="G1600" s="71" t="s">
        <v>2656</v>
      </c>
      <c r="H1600" s="68">
        <v>44902</v>
      </c>
      <c r="I1600" s="68">
        <v>45145</v>
      </c>
      <c r="J1600" s="57" t="str">
        <f>IF(Ugovori_OPULJP3[[#This Row],[DATUM ZAVRŠETKA OPERACIJE]]&gt;DATE(2024,12,31),"u provedbi","završen")</f>
        <v>završen</v>
      </c>
      <c r="K1600" s="55" t="s">
        <v>248</v>
      </c>
      <c r="L1600" s="55" t="s">
        <v>248</v>
      </c>
      <c r="M1600" s="58">
        <v>0.85</v>
      </c>
      <c r="N1600" s="58">
        <v>0.15</v>
      </c>
      <c r="O1600" s="59">
        <f>Ugovori_OPULJP3[[#This Row],[Bespovratna sredstva - Ukupno (EU+Nac) HRK
= Ukupna ugovorena vrijednost bespovratnih sredstava]]*Ugovori_OPULJP3[[#This Row],[EU STOPA SUFINANCIRANJA %
EU CO-FINANCING RATE %]]</f>
        <v>1272280</v>
      </c>
      <c r="P1600" s="60">
        <f>Ugovori_OPULJP3[[#This Row],[Bespovratna sredstva - EU dio - HRK]]/7.5345</f>
        <v>168860.57468976043</v>
      </c>
      <c r="Q1600" s="59">
        <f>Ugovori_OPULJP3[[#This Row],[Bespovratna sredstva - Ukupno (EU+Nac) HRK
= Ukupna ugovorena vrijednost bespovratnih sredstava]]*Ugovori_OPULJP3[[#This Row],[STOPA NACIONALNOG SUFINANCIRANJA %]]</f>
        <v>224520</v>
      </c>
      <c r="R1600" s="60">
        <f>Ugovori_OPULJP3[[#This Row],[Bespovratna sredstva - Nacionalni dio - HRK]]/7.5345</f>
        <v>29798.924945251842</v>
      </c>
      <c r="S1600" s="59">
        <v>1496800</v>
      </c>
      <c r="T1600" s="60">
        <f>Ugovori_OPULJP3[[#This Row],[Bespovratna sredstva - Ukupno (EU+Nac) HRK
= Ukupna ugovorena vrijednost bespovratnih sredstava]]/7.5345</f>
        <v>198659.49963501227</v>
      </c>
      <c r="U1600" s="59">
        <v>0</v>
      </c>
      <c r="V1600" s="60">
        <f>Ugovori_OPULJP3[[#This Row],[Javni doprinos korisnika - HRK]]/7.5345</f>
        <v>0</v>
      </c>
      <c r="W1600" s="59">
        <v>0</v>
      </c>
      <c r="X1600" s="60">
        <f>Ugovori_OPULJP3[[#This Row],[Privatni doprinos korisnika - HRK]]/7.5345</f>
        <v>0</v>
      </c>
      <c r="Y1600" s="61">
        <v>1496800</v>
      </c>
      <c r="Z1600" s="62">
        <f>Ugovori_OPULJP3[[#This Row],[UKUPNI PRIHVATLJIVI IZDACI
TOTAL ELIGIBLE EXPENDITURE
= Bespovratna sredstva ukupno + doprinos korisnika
= Ukupni prihvatljivi troškovi
= Ukupna ugovorena vrijednost projekta HRK]]/7.5345</f>
        <v>198659.49963501227</v>
      </c>
      <c r="AA1600" s="66" t="s">
        <v>37</v>
      </c>
      <c r="AB1600" s="66" t="s">
        <v>34</v>
      </c>
      <c r="AC1600" s="65" t="s">
        <v>5911</v>
      </c>
      <c r="AD1600" s="72" t="s">
        <v>746</v>
      </c>
    </row>
    <row r="1601" spans="1:30" ht="51" customHeight="1" x14ac:dyDescent="0.2">
      <c r="A1601" s="70" t="s">
        <v>5912</v>
      </c>
      <c r="B1601" s="64" t="s">
        <v>742</v>
      </c>
      <c r="C1601" s="65" t="s">
        <v>743</v>
      </c>
      <c r="D1601" s="96" t="s">
        <v>4944</v>
      </c>
      <c r="E1601" s="66" t="s">
        <v>75</v>
      </c>
      <c r="F1601" s="71" t="s">
        <v>5913</v>
      </c>
      <c r="G1601" s="71" t="s">
        <v>5914</v>
      </c>
      <c r="H1601" s="68">
        <v>44916</v>
      </c>
      <c r="I1601" s="68">
        <v>45159</v>
      </c>
      <c r="J1601" s="57" t="str">
        <f>IF(Ugovori_OPULJP3[[#This Row],[DATUM ZAVRŠETKA OPERACIJE]]&gt;DATE(2024,12,31),"u provedbi","završen")</f>
        <v>završen</v>
      </c>
      <c r="K1601" s="67" t="s">
        <v>93</v>
      </c>
      <c r="L1601" s="55" t="s">
        <v>93</v>
      </c>
      <c r="M1601" s="58">
        <v>0.85</v>
      </c>
      <c r="N1601" s="58">
        <v>0.15</v>
      </c>
      <c r="O1601" s="59">
        <f>Ugovori_OPULJP3[[#This Row],[Bespovratna sredstva - Ukupno (EU+Nac) HRK
= Ukupna ugovorena vrijednost bespovratnih sredstava]]*Ugovori_OPULJP3[[#This Row],[EU STOPA SUFINANCIRANJA %
EU CO-FINANCING RATE %]]</f>
        <v>420240</v>
      </c>
      <c r="P1601" s="60">
        <f>Ugovori_OPULJP3[[#This Row],[Bespovratna sredstva - EU dio - HRK]]/7.5345</f>
        <v>55775.43300816245</v>
      </c>
      <c r="Q1601" s="59">
        <f>Ugovori_OPULJP3[[#This Row],[Bespovratna sredstva - Ukupno (EU+Nac) HRK
= Ukupna ugovorena vrijednost bespovratnih sredstava]]*Ugovori_OPULJP3[[#This Row],[STOPA NACIONALNOG SUFINANCIRANJA %]]</f>
        <v>74160</v>
      </c>
      <c r="R1601" s="60">
        <f>Ugovori_OPULJP3[[#This Row],[Bespovratna sredstva - Nacionalni dio - HRK]]/7.5345</f>
        <v>9842.7234720286669</v>
      </c>
      <c r="S1601" s="59">
        <v>494400</v>
      </c>
      <c r="T1601" s="60">
        <f>Ugovori_OPULJP3[[#This Row],[Bespovratna sredstva - Ukupno (EU+Nac) HRK
= Ukupna ugovorena vrijednost bespovratnih sredstava]]/7.5345</f>
        <v>65618.156480191115</v>
      </c>
      <c r="U1601" s="59">
        <v>0</v>
      </c>
      <c r="V1601" s="60">
        <f>Ugovori_OPULJP3[[#This Row],[Javni doprinos korisnika - HRK]]/7.5345</f>
        <v>0</v>
      </c>
      <c r="W1601" s="59">
        <v>0</v>
      </c>
      <c r="X1601" s="60">
        <f>Ugovori_OPULJP3[[#This Row],[Privatni doprinos korisnika - HRK]]/7.5345</f>
        <v>0</v>
      </c>
      <c r="Y1601" s="61">
        <v>494400</v>
      </c>
      <c r="Z1601" s="62">
        <f>Ugovori_OPULJP3[[#This Row],[UKUPNI PRIHVATLJIVI IZDACI
TOTAL ELIGIBLE EXPENDITURE
= Bespovratna sredstva ukupno + doprinos korisnika
= Ukupni prihvatljivi troškovi
= Ukupna ugovorena vrijednost projekta HRK]]/7.5345</f>
        <v>65618.156480191115</v>
      </c>
      <c r="AA1601" s="66" t="s">
        <v>37</v>
      </c>
      <c r="AB1601" s="66" t="s">
        <v>34</v>
      </c>
      <c r="AC1601" s="65" t="s">
        <v>5915</v>
      </c>
      <c r="AD1601" s="72" t="s">
        <v>746</v>
      </c>
    </row>
    <row r="1602" spans="1:30" ht="51" customHeight="1" x14ac:dyDescent="0.2">
      <c r="A1602" s="70" t="s">
        <v>5916</v>
      </c>
      <c r="B1602" s="64" t="s">
        <v>742</v>
      </c>
      <c r="C1602" s="65" t="s">
        <v>743</v>
      </c>
      <c r="D1602" s="96" t="s">
        <v>4944</v>
      </c>
      <c r="E1602" s="66" t="s">
        <v>75</v>
      </c>
      <c r="F1602" s="71" t="s">
        <v>5917</v>
      </c>
      <c r="G1602" s="71" t="s">
        <v>2338</v>
      </c>
      <c r="H1602" s="68">
        <v>44907</v>
      </c>
      <c r="I1602" s="68">
        <v>45150</v>
      </c>
      <c r="J1602" s="57" t="str">
        <f>IF(Ugovori_OPULJP3[[#This Row],[DATUM ZAVRŠETKA OPERACIJE]]&gt;DATE(2024,12,31),"u provedbi","završen")</f>
        <v>završen</v>
      </c>
      <c r="K1602" s="55" t="s">
        <v>103</v>
      </c>
      <c r="L1602" s="55" t="s">
        <v>103</v>
      </c>
      <c r="M1602" s="58">
        <v>0.85</v>
      </c>
      <c r="N1602" s="58">
        <v>0.15</v>
      </c>
      <c r="O1602" s="59">
        <f>Ugovori_OPULJP3[[#This Row],[Bespovratna sredstva - Ukupno (EU+Nac) HRK
= Ukupna ugovorena vrijednost bespovratnih sredstava]]*Ugovori_OPULJP3[[#This Row],[EU STOPA SUFINANCIRANJA %
EU CO-FINANCING RATE %]]</f>
        <v>839885</v>
      </c>
      <c r="P1602" s="60">
        <f>Ugovori_OPULJP3[[#This Row],[Bespovratna sredstva - EU dio - HRK]]/7.5345</f>
        <v>111471.8959453182</v>
      </c>
      <c r="Q1602" s="59">
        <f>Ugovori_OPULJP3[[#This Row],[Bespovratna sredstva - Ukupno (EU+Nac) HRK
= Ukupna ugovorena vrijednost bespovratnih sredstava]]*Ugovori_OPULJP3[[#This Row],[STOPA NACIONALNOG SUFINANCIRANJA %]]</f>
        <v>148215</v>
      </c>
      <c r="R1602" s="60">
        <f>Ugovori_OPULJP3[[#This Row],[Bespovratna sredstva - Nacionalni dio - HRK]]/7.5345</f>
        <v>19671.511049173798</v>
      </c>
      <c r="S1602" s="59">
        <v>988100</v>
      </c>
      <c r="T1602" s="60">
        <f>Ugovori_OPULJP3[[#This Row],[Bespovratna sredstva - Ukupno (EU+Nac) HRK
= Ukupna ugovorena vrijednost bespovratnih sredstava]]/7.5345</f>
        <v>131143.40699449199</v>
      </c>
      <c r="U1602" s="59">
        <v>0</v>
      </c>
      <c r="V1602" s="60">
        <f>Ugovori_OPULJP3[[#This Row],[Javni doprinos korisnika - HRK]]/7.5345</f>
        <v>0</v>
      </c>
      <c r="W1602" s="59">
        <v>0</v>
      </c>
      <c r="X1602" s="60">
        <f>Ugovori_OPULJP3[[#This Row],[Privatni doprinos korisnika - HRK]]/7.5345</f>
        <v>0</v>
      </c>
      <c r="Y1602" s="61">
        <v>988100</v>
      </c>
      <c r="Z1602" s="62">
        <f>Ugovori_OPULJP3[[#This Row],[UKUPNI PRIHVATLJIVI IZDACI
TOTAL ELIGIBLE EXPENDITURE
= Bespovratna sredstva ukupno + doprinos korisnika
= Ukupni prihvatljivi troškovi
= Ukupna ugovorena vrijednost projekta HRK]]/7.5345</f>
        <v>131143.40699449199</v>
      </c>
      <c r="AA1602" s="66" t="s">
        <v>37</v>
      </c>
      <c r="AB1602" s="66" t="s">
        <v>34</v>
      </c>
      <c r="AC1602" s="65" t="s">
        <v>5918</v>
      </c>
      <c r="AD1602" s="72" t="s">
        <v>746</v>
      </c>
    </row>
    <row r="1603" spans="1:30" ht="51" customHeight="1" x14ac:dyDescent="0.2">
      <c r="A1603" s="75" t="s">
        <v>5919</v>
      </c>
      <c r="B1603" s="64" t="s">
        <v>742</v>
      </c>
      <c r="C1603" s="65" t="s">
        <v>743</v>
      </c>
      <c r="D1603" s="96" t="s">
        <v>4944</v>
      </c>
      <c r="E1603" s="66" t="s">
        <v>75</v>
      </c>
      <c r="F1603" s="71" t="s">
        <v>3547</v>
      </c>
      <c r="G1603" s="71" t="s">
        <v>5920</v>
      </c>
      <c r="H1603" s="68">
        <v>44916</v>
      </c>
      <c r="I1603" s="68">
        <v>45159</v>
      </c>
      <c r="J1603" s="57" t="str">
        <f>IF(Ugovori_OPULJP3[[#This Row],[DATUM ZAVRŠETKA OPERACIJE]]&gt;DATE(2024,12,31),"u provedbi","završen")</f>
        <v>završen</v>
      </c>
      <c r="K1603" s="67" t="s">
        <v>93</v>
      </c>
      <c r="L1603" s="55" t="s">
        <v>93</v>
      </c>
      <c r="M1603" s="58">
        <v>0.85</v>
      </c>
      <c r="N1603" s="58">
        <v>0.15</v>
      </c>
      <c r="O1603" s="59">
        <f>Ugovori_OPULJP3[[#This Row],[Bespovratna sredstva - Ukupno (EU+Nac) HRK
= Ukupna ugovorena vrijednost bespovratnih sredstava]]*Ugovori_OPULJP3[[#This Row],[EU STOPA SUFINANCIRANJA %
EU CO-FINANCING RATE %]]</f>
        <v>376550</v>
      </c>
      <c r="P1603" s="60">
        <f>Ugovori_OPULJP3[[#This Row],[Bespovratna sredstva - EU dio - HRK]]/7.5345</f>
        <v>49976.77350852744</v>
      </c>
      <c r="Q1603" s="59">
        <f>Ugovori_OPULJP3[[#This Row],[Bespovratna sredstva - Ukupno (EU+Nac) HRK
= Ukupna ugovorena vrijednost bespovratnih sredstava]]*Ugovori_OPULJP3[[#This Row],[STOPA NACIONALNOG SUFINANCIRANJA %]]</f>
        <v>66450</v>
      </c>
      <c r="R1603" s="60">
        <f>Ugovori_OPULJP3[[#This Row],[Bespovratna sredstva - Nacionalni dio - HRK]]/7.5345</f>
        <v>8819.4306191519008</v>
      </c>
      <c r="S1603" s="59">
        <v>443000</v>
      </c>
      <c r="T1603" s="60">
        <f>Ugovori_OPULJP3[[#This Row],[Bespovratna sredstva - Ukupno (EU+Nac) HRK
= Ukupna ugovorena vrijednost bespovratnih sredstava]]/7.5345</f>
        <v>58796.204127679339</v>
      </c>
      <c r="U1603" s="59">
        <v>0</v>
      </c>
      <c r="V1603" s="60">
        <f>Ugovori_OPULJP3[[#This Row],[Javni doprinos korisnika - HRK]]/7.5345</f>
        <v>0</v>
      </c>
      <c r="W1603" s="59">
        <v>0</v>
      </c>
      <c r="X1603" s="60">
        <f>Ugovori_OPULJP3[[#This Row],[Privatni doprinos korisnika - HRK]]/7.5345</f>
        <v>0</v>
      </c>
      <c r="Y1603" s="61">
        <v>443000</v>
      </c>
      <c r="Z1603" s="62">
        <f>Ugovori_OPULJP3[[#This Row],[UKUPNI PRIHVATLJIVI IZDACI
TOTAL ELIGIBLE EXPENDITURE
= Bespovratna sredstva ukupno + doprinos korisnika
= Ukupni prihvatljivi troškovi
= Ukupna ugovorena vrijednost projekta HRK]]/7.5345</f>
        <v>58796.204127679339</v>
      </c>
      <c r="AA1603" s="66" t="s">
        <v>37</v>
      </c>
      <c r="AB1603" s="66" t="s">
        <v>34</v>
      </c>
      <c r="AC1603" s="65" t="s">
        <v>5921</v>
      </c>
      <c r="AD1603" s="72" t="s">
        <v>746</v>
      </c>
    </row>
    <row r="1604" spans="1:30" ht="63.75" customHeight="1" x14ac:dyDescent="0.2">
      <c r="A1604" s="70" t="s">
        <v>5922</v>
      </c>
      <c r="B1604" s="64" t="s">
        <v>742</v>
      </c>
      <c r="C1604" s="65" t="s">
        <v>743</v>
      </c>
      <c r="D1604" s="96" t="s">
        <v>4944</v>
      </c>
      <c r="E1604" s="66" t="s">
        <v>75</v>
      </c>
      <c r="F1604" s="71" t="s">
        <v>5923</v>
      </c>
      <c r="G1604" s="71" t="s">
        <v>4131</v>
      </c>
      <c r="H1604" s="68">
        <v>44855</v>
      </c>
      <c r="I1604" s="68">
        <v>45098</v>
      </c>
      <c r="J1604" s="57" t="str">
        <f>IF(Ugovori_OPULJP3[[#This Row],[DATUM ZAVRŠETKA OPERACIJE]]&gt;DATE(2024,12,31),"u provedbi","završen")</f>
        <v>završen</v>
      </c>
      <c r="K1604" s="55" t="s">
        <v>93</v>
      </c>
      <c r="L1604" s="55" t="s">
        <v>93</v>
      </c>
      <c r="M1604" s="58">
        <v>0.85</v>
      </c>
      <c r="N1604" s="58">
        <v>0.15</v>
      </c>
      <c r="O1604" s="59">
        <f>Ugovori_OPULJP3[[#This Row],[Bespovratna sredstva - Ukupno (EU+Nac) HRK
= Ukupna ugovorena vrijednost bespovratnih sredstava]]*Ugovori_OPULJP3[[#This Row],[EU STOPA SUFINANCIRANJA %
EU CO-FINANCING RATE %]]</f>
        <v>378250</v>
      </c>
      <c r="P1604" s="60">
        <f>Ugovori_OPULJP3[[#This Row],[Bespovratna sredstva - EU dio - HRK]]/7.5345</f>
        <v>50202.4022828323</v>
      </c>
      <c r="Q1604" s="59">
        <f>Ugovori_OPULJP3[[#This Row],[Bespovratna sredstva - Ukupno (EU+Nac) HRK
= Ukupna ugovorena vrijednost bespovratnih sredstava]]*Ugovori_OPULJP3[[#This Row],[STOPA NACIONALNOG SUFINANCIRANJA %]]</f>
        <v>66750</v>
      </c>
      <c r="R1604" s="60">
        <f>Ugovori_OPULJP3[[#This Row],[Bespovratna sredstva - Nacionalni dio - HRK]]/7.5345</f>
        <v>8859.2474616762884</v>
      </c>
      <c r="S1604" s="59">
        <v>445000</v>
      </c>
      <c r="T1604" s="60">
        <f>Ugovori_OPULJP3[[#This Row],[Bespovratna sredstva - Ukupno (EU+Nac) HRK
= Ukupna ugovorena vrijednost bespovratnih sredstava]]/7.5345</f>
        <v>59061.649744508592</v>
      </c>
      <c r="U1604" s="59">
        <v>0</v>
      </c>
      <c r="V1604" s="60">
        <f>Ugovori_OPULJP3[[#This Row],[Javni doprinos korisnika - HRK]]/7.5345</f>
        <v>0</v>
      </c>
      <c r="W1604" s="59">
        <v>0</v>
      </c>
      <c r="X1604" s="60">
        <f>Ugovori_OPULJP3[[#This Row],[Privatni doprinos korisnika - HRK]]/7.5345</f>
        <v>0</v>
      </c>
      <c r="Y1604" s="61">
        <v>445000</v>
      </c>
      <c r="Z1604" s="62">
        <f>Ugovori_OPULJP3[[#This Row],[UKUPNI PRIHVATLJIVI IZDACI
TOTAL ELIGIBLE EXPENDITURE
= Bespovratna sredstva ukupno + doprinos korisnika
= Ukupni prihvatljivi troškovi
= Ukupna ugovorena vrijednost projekta HRK]]/7.5345</f>
        <v>59061.649744508592</v>
      </c>
      <c r="AA1604" s="66" t="s">
        <v>37</v>
      </c>
      <c r="AB1604" s="66" t="s">
        <v>34</v>
      </c>
      <c r="AC1604" s="65" t="s">
        <v>5924</v>
      </c>
      <c r="AD1604" s="72" t="s">
        <v>746</v>
      </c>
    </row>
    <row r="1605" spans="1:30" ht="51" customHeight="1" x14ac:dyDescent="0.2">
      <c r="A1605" s="70" t="s">
        <v>5925</v>
      </c>
      <c r="B1605" s="64" t="s">
        <v>742</v>
      </c>
      <c r="C1605" s="65" t="s">
        <v>743</v>
      </c>
      <c r="D1605" s="96" t="s">
        <v>4944</v>
      </c>
      <c r="E1605" s="66" t="s">
        <v>75</v>
      </c>
      <c r="F1605" s="71" t="s">
        <v>5926</v>
      </c>
      <c r="G1605" s="54" t="s">
        <v>3804</v>
      </c>
      <c r="H1605" s="68">
        <v>44915</v>
      </c>
      <c r="I1605" s="68">
        <v>45158</v>
      </c>
      <c r="J1605" s="57" t="str">
        <f>IF(Ugovori_OPULJP3[[#This Row],[DATUM ZAVRŠETKA OPERACIJE]]&gt;DATE(2024,12,31),"u provedbi","završen")</f>
        <v>završen</v>
      </c>
      <c r="K1605" s="67" t="s">
        <v>93</v>
      </c>
      <c r="L1605" s="55" t="s">
        <v>93</v>
      </c>
      <c r="M1605" s="58">
        <v>0.85</v>
      </c>
      <c r="N1605" s="58">
        <v>0.15</v>
      </c>
      <c r="O1605" s="59">
        <f>Ugovori_OPULJP3[[#This Row],[Bespovratna sredstva - Ukupno (EU+Nac) HRK
= Ukupna ugovorena vrijednost bespovratnih sredstava]]*Ugovori_OPULJP3[[#This Row],[EU STOPA SUFINANCIRANJA %
EU CO-FINANCING RATE %]]</f>
        <v>1258467.5</v>
      </c>
      <c r="P1605" s="60">
        <f>Ugovori_OPULJP3[[#This Row],[Bespovratna sredstva - EU dio - HRK]]/7.5345</f>
        <v>167027.34089853341</v>
      </c>
      <c r="Q1605" s="59">
        <f>Ugovori_OPULJP3[[#This Row],[Bespovratna sredstva - Ukupno (EU+Nac) HRK
= Ukupna ugovorena vrijednost bespovratnih sredstava]]*Ugovori_OPULJP3[[#This Row],[STOPA NACIONALNOG SUFINANCIRANJA %]]</f>
        <v>222082.5</v>
      </c>
      <c r="R1605" s="60">
        <f>Ugovori_OPULJP3[[#This Row],[Bespovratna sredstva - Nacionalni dio - HRK]]/7.5345</f>
        <v>29475.413099741188</v>
      </c>
      <c r="S1605" s="59">
        <v>1480550</v>
      </c>
      <c r="T1605" s="60">
        <f>Ugovori_OPULJP3[[#This Row],[Bespovratna sredstva - Ukupno (EU+Nac) HRK
= Ukupna ugovorena vrijednost bespovratnih sredstava]]/7.5345</f>
        <v>196502.75399827459</v>
      </c>
      <c r="U1605" s="59">
        <v>0</v>
      </c>
      <c r="V1605" s="60">
        <f>Ugovori_OPULJP3[[#This Row],[Javni doprinos korisnika - HRK]]/7.5345</f>
        <v>0</v>
      </c>
      <c r="W1605" s="59">
        <v>0</v>
      </c>
      <c r="X1605" s="60">
        <f>Ugovori_OPULJP3[[#This Row],[Privatni doprinos korisnika - HRK]]/7.5345</f>
        <v>0</v>
      </c>
      <c r="Y1605" s="61">
        <v>1480550</v>
      </c>
      <c r="Z1605" s="62">
        <f>Ugovori_OPULJP3[[#This Row],[UKUPNI PRIHVATLJIVI IZDACI
TOTAL ELIGIBLE EXPENDITURE
= Bespovratna sredstva ukupno + doprinos korisnika
= Ukupni prihvatljivi troškovi
= Ukupna ugovorena vrijednost projekta HRK]]/7.5345</f>
        <v>196502.75399827459</v>
      </c>
      <c r="AA1605" s="66" t="s">
        <v>37</v>
      </c>
      <c r="AB1605" s="66" t="s">
        <v>34</v>
      </c>
      <c r="AC1605" s="65" t="s">
        <v>5927</v>
      </c>
      <c r="AD1605" s="72" t="s">
        <v>746</v>
      </c>
    </row>
    <row r="1606" spans="1:30" ht="51" customHeight="1" x14ac:dyDescent="0.2">
      <c r="A1606" s="75" t="s">
        <v>5928</v>
      </c>
      <c r="B1606" s="64" t="s">
        <v>742</v>
      </c>
      <c r="C1606" s="65" t="s">
        <v>743</v>
      </c>
      <c r="D1606" s="96" t="s">
        <v>4944</v>
      </c>
      <c r="E1606" s="66" t="s">
        <v>75</v>
      </c>
      <c r="F1606" s="71" t="s">
        <v>5929</v>
      </c>
      <c r="G1606" s="71" t="s">
        <v>1166</v>
      </c>
      <c r="H1606" s="68">
        <v>44916</v>
      </c>
      <c r="I1606" s="68">
        <v>45159</v>
      </c>
      <c r="J1606" s="57" t="str">
        <f>IF(Ugovori_OPULJP3[[#This Row],[DATUM ZAVRŠETKA OPERACIJE]]&gt;DATE(2024,12,31),"u provedbi","završen")</f>
        <v>završen</v>
      </c>
      <c r="K1606" s="67" t="s">
        <v>103</v>
      </c>
      <c r="L1606" s="67" t="s">
        <v>103</v>
      </c>
      <c r="M1606" s="58">
        <v>0.85</v>
      </c>
      <c r="N1606" s="58">
        <v>0.15</v>
      </c>
      <c r="O1606" s="59">
        <f>Ugovori_OPULJP3[[#This Row],[Bespovratna sredstva - Ukupno (EU+Nac) HRK
= Ukupna ugovorena vrijednost bespovratnih sredstava]]*Ugovori_OPULJP3[[#This Row],[EU STOPA SUFINANCIRANJA %
EU CO-FINANCING RATE %]]</f>
        <v>1274999.1499999999</v>
      </c>
      <c r="P1606" s="60">
        <f>Ugovori_OPULJP3[[#This Row],[Bespovratna sredstva - EU dio - HRK]]/7.5345</f>
        <v>169221.46791426104</v>
      </c>
      <c r="Q1606" s="59">
        <f>Ugovori_OPULJP3[[#This Row],[Bespovratna sredstva - Ukupno (EU+Nac) HRK
= Ukupna ugovorena vrijednost bespovratnih sredstava]]*Ugovori_OPULJP3[[#This Row],[STOPA NACIONALNOG SUFINANCIRANJA %]]</f>
        <v>224999.85</v>
      </c>
      <c r="R1606" s="60">
        <f>Ugovori_OPULJP3[[#This Row],[Bespovratna sredstva - Nacionalni dio - HRK]]/7.5345</f>
        <v>29862.6119848696</v>
      </c>
      <c r="S1606" s="59">
        <v>1499999</v>
      </c>
      <c r="T1606" s="60">
        <f>Ugovori_OPULJP3[[#This Row],[Bespovratna sredstva - Ukupno (EU+Nac) HRK
= Ukupna ugovorena vrijednost bespovratnih sredstava]]/7.5345</f>
        <v>199084.07989913065</v>
      </c>
      <c r="U1606" s="59">
        <v>0</v>
      </c>
      <c r="V1606" s="60">
        <f>Ugovori_OPULJP3[[#This Row],[Javni doprinos korisnika - HRK]]/7.5345</f>
        <v>0</v>
      </c>
      <c r="W1606" s="59">
        <v>0</v>
      </c>
      <c r="X1606" s="60">
        <f>Ugovori_OPULJP3[[#This Row],[Privatni doprinos korisnika - HRK]]/7.5345</f>
        <v>0</v>
      </c>
      <c r="Y1606" s="61">
        <v>1499999</v>
      </c>
      <c r="Z1606" s="62">
        <f>Ugovori_OPULJP3[[#This Row],[UKUPNI PRIHVATLJIVI IZDACI
TOTAL ELIGIBLE EXPENDITURE
= Bespovratna sredstva ukupno + doprinos korisnika
= Ukupni prihvatljivi troškovi
= Ukupna ugovorena vrijednost projekta HRK]]/7.5345</f>
        <v>199084.07989913065</v>
      </c>
      <c r="AA1606" s="66" t="s">
        <v>37</v>
      </c>
      <c r="AB1606" s="66" t="s">
        <v>34</v>
      </c>
      <c r="AC1606" s="65" t="s">
        <v>5930</v>
      </c>
      <c r="AD1606" s="72" t="s">
        <v>746</v>
      </c>
    </row>
    <row r="1607" spans="1:30" ht="38.25" customHeight="1" x14ac:dyDescent="0.2">
      <c r="A1607" s="70" t="s">
        <v>5931</v>
      </c>
      <c r="B1607" s="64" t="s">
        <v>742</v>
      </c>
      <c r="C1607" s="65" t="s">
        <v>743</v>
      </c>
      <c r="D1607" s="96" t="s">
        <v>4944</v>
      </c>
      <c r="E1607" s="66" t="s">
        <v>75</v>
      </c>
      <c r="F1607" s="71" t="s">
        <v>5932</v>
      </c>
      <c r="G1607" s="71" t="s">
        <v>3966</v>
      </c>
      <c r="H1607" s="68">
        <v>44928</v>
      </c>
      <c r="I1607" s="68">
        <v>45171</v>
      </c>
      <c r="J1607" s="57" t="str">
        <f>IF(Ugovori_OPULJP3[[#This Row],[DATUM ZAVRŠETKA OPERACIJE]]&gt;DATE(2024,12,31),"u provedbi","završen")</f>
        <v>završen</v>
      </c>
      <c r="K1607" s="55" t="s">
        <v>103</v>
      </c>
      <c r="L1607" s="55" t="s">
        <v>103</v>
      </c>
      <c r="M1607" s="58">
        <v>0.85</v>
      </c>
      <c r="N1607" s="58">
        <v>0.15</v>
      </c>
      <c r="O1607" s="59">
        <f>Ugovori_OPULJP3[[#This Row],[Bespovratna sredstva - Ukupno (EU+Nac) HRK
= Ukupna ugovorena vrijednost bespovratnih sredstava]]*Ugovori_OPULJP3[[#This Row],[EU STOPA SUFINANCIRANJA %
EU CO-FINANCING RATE %]]</f>
        <v>1274972.8</v>
      </c>
      <c r="P1607" s="60">
        <f>Ugovori_OPULJP3[[#This Row],[Bespovratna sredstva - EU dio - HRK]]/7.5345</f>
        <v>169217.97066825934</v>
      </c>
      <c r="Q1607" s="59">
        <f>Ugovori_OPULJP3[[#This Row],[Bespovratna sredstva - Ukupno (EU+Nac) HRK
= Ukupna ugovorena vrijednost bespovratnih sredstava]]*Ugovori_OPULJP3[[#This Row],[STOPA NACIONALNOG SUFINANCIRANJA %]]</f>
        <v>224995.19999999998</v>
      </c>
      <c r="R1607" s="60">
        <f>Ugovori_OPULJP3[[#This Row],[Bespovratna sredstva - Nacionalni dio - HRK]]/7.5345</f>
        <v>29861.994823810466</v>
      </c>
      <c r="S1607" s="59">
        <v>1499968</v>
      </c>
      <c r="T1607" s="60">
        <f>Ugovori_OPULJP3[[#This Row],[Bespovratna sredstva - Ukupno (EU+Nac) HRK
= Ukupna ugovorena vrijednost bespovratnih sredstava]]/7.5345</f>
        <v>199079.96549206981</v>
      </c>
      <c r="U1607" s="59">
        <v>0</v>
      </c>
      <c r="V1607" s="60">
        <f>Ugovori_OPULJP3[[#This Row],[Javni doprinos korisnika - HRK]]/7.5345</f>
        <v>0</v>
      </c>
      <c r="W1607" s="59">
        <v>0</v>
      </c>
      <c r="X1607" s="60">
        <f>Ugovori_OPULJP3[[#This Row],[Privatni doprinos korisnika - HRK]]/7.5345</f>
        <v>0</v>
      </c>
      <c r="Y1607" s="61">
        <v>1499968</v>
      </c>
      <c r="Z1607" s="62">
        <f>Ugovori_OPULJP3[[#This Row],[UKUPNI PRIHVATLJIVI IZDACI
TOTAL ELIGIBLE EXPENDITURE
= Bespovratna sredstva ukupno + doprinos korisnika
= Ukupni prihvatljivi troškovi
= Ukupna ugovorena vrijednost projekta HRK]]/7.5345</f>
        <v>199079.96549206981</v>
      </c>
      <c r="AA1607" s="66" t="s">
        <v>37</v>
      </c>
      <c r="AB1607" s="66" t="s">
        <v>34</v>
      </c>
      <c r="AC1607" s="65" t="s">
        <v>5933</v>
      </c>
      <c r="AD1607" s="72" t="s">
        <v>746</v>
      </c>
    </row>
    <row r="1608" spans="1:30" ht="51" customHeight="1" x14ac:dyDescent="0.2">
      <c r="A1608" s="70" t="s">
        <v>5934</v>
      </c>
      <c r="B1608" s="64" t="s">
        <v>742</v>
      </c>
      <c r="C1608" s="65" t="s">
        <v>743</v>
      </c>
      <c r="D1608" s="96" t="s">
        <v>4944</v>
      </c>
      <c r="E1608" s="66" t="s">
        <v>75</v>
      </c>
      <c r="F1608" s="71" t="s">
        <v>5935</v>
      </c>
      <c r="G1608" s="71" t="s">
        <v>1341</v>
      </c>
      <c r="H1608" s="68">
        <v>44915</v>
      </c>
      <c r="I1608" s="68">
        <v>45158</v>
      </c>
      <c r="J1608" s="57" t="str">
        <f>IF(Ugovori_OPULJP3[[#This Row],[DATUM ZAVRŠETKA OPERACIJE]]&gt;DATE(2024,12,31),"u provedbi","završen")</f>
        <v>završen</v>
      </c>
      <c r="K1608" s="55" t="s">
        <v>98</v>
      </c>
      <c r="L1608" s="55" t="s">
        <v>98</v>
      </c>
      <c r="M1608" s="58">
        <v>0.85</v>
      </c>
      <c r="N1608" s="58">
        <v>0.15</v>
      </c>
      <c r="O1608" s="59">
        <f>Ugovori_OPULJP3[[#This Row],[Bespovratna sredstva - Ukupno (EU+Nac) HRK
= Ukupna ugovorena vrijednost bespovratnih sredstava]]*Ugovori_OPULJP3[[#This Row],[EU STOPA SUFINANCIRANJA %
EU CO-FINANCING RATE %]]</f>
        <v>503880</v>
      </c>
      <c r="P1608" s="60">
        <f>Ugovori_OPULJP3[[#This Row],[Bespovratna sredstva - EU dio - HRK]]/7.5345</f>
        <v>66876.368703961765</v>
      </c>
      <c r="Q1608" s="59">
        <f>Ugovori_OPULJP3[[#This Row],[Bespovratna sredstva - Ukupno (EU+Nac) HRK
= Ukupna ugovorena vrijednost bespovratnih sredstava]]*Ugovori_OPULJP3[[#This Row],[STOPA NACIONALNOG SUFINANCIRANJA %]]</f>
        <v>88920</v>
      </c>
      <c r="R1608" s="60">
        <f>Ugovori_OPULJP3[[#This Row],[Bespovratna sredstva - Nacionalni dio - HRK]]/7.5345</f>
        <v>11801.712124228548</v>
      </c>
      <c r="S1608" s="59">
        <v>592800</v>
      </c>
      <c r="T1608" s="60">
        <f>Ugovori_OPULJP3[[#This Row],[Bespovratna sredstva - Ukupno (EU+Nac) HRK
= Ukupna ugovorena vrijednost bespovratnih sredstava]]/7.5345</f>
        <v>78678.080828190316</v>
      </c>
      <c r="U1608" s="59">
        <v>0</v>
      </c>
      <c r="V1608" s="60">
        <f>Ugovori_OPULJP3[[#This Row],[Javni doprinos korisnika - HRK]]/7.5345</f>
        <v>0</v>
      </c>
      <c r="W1608" s="59">
        <v>0</v>
      </c>
      <c r="X1608" s="60">
        <f>Ugovori_OPULJP3[[#This Row],[Privatni doprinos korisnika - HRK]]/7.5345</f>
        <v>0</v>
      </c>
      <c r="Y1608" s="61">
        <v>592800</v>
      </c>
      <c r="Z1608" s="62">
        <f>Ugovori_OPULJP3[[#This Row],[UKUPNI PRIHVATLJIVI IZDACI
TOTAL ELIGIBLE EXPENDITURE
= Bespovratna sredstva ukupno + doprinos korisnika
= Ukupni prihvatljivi troškovi
= Ukupna ugovorena vrijednost projekta HRK]]/7.5345</f>
        <v>78678.080828190316</v>
      </c>
      <c r="AA1608" s="66" t="s">
        <v>37</v>
      </c>
      <c r="AB1608" s="66" t="s">
        <v>34</v>
      </c>
      <c r="AC1608" s="65" t="s">
        <v>5936</v>
      </c>
      <c r="AD1608" s="72" t="s">
        <v>746</v>
      </c>
    </row>
    <row r="1609" spans="1:30" ht="51" customHeight="1" x14ac:dyDescent="0.2">
      <c r="A1609" s="70" t="s">
        <v>5937</v>
      </c>
      <c r="B1609" s="64" t="s">
        <v>742</v>
      </c>
      <c r="C1609" s="65" t="s">
        <v>743</v>
      </c>
      <c r="D1609" s="96" t="s">
        <v>4944</v>
      </c>
      <c r="E1609" s="66" t="s">
        <v>75</v>
      </c>
      <c r="F1609" s="71" t="s">
        <v>5938</v>
      </c>
      <c r="G1609" s="71" t="s">
        <v>1473</v>
      </c>
      <c r="H1609" s="68">
        <v>44915</v>
      </c>
      <c r="I1609" s="68">
        <v>45158</v>
      </c>
      <c r="J1609" s="57" t="str">
        <f>IF(Ugovori_OPULJP3[[#This Row],[DATUM ZAVRŠETKA OPERACIJE]]&gt;DATE(2024,12,31),"u provedbi","završen")</f>
        <v>završen</v>
      </c>
      <c r="K1609" s="67" t="s">
        <v>93</v>
      </c>
      <c r="L1609" s="55" t="s">
        <v>93</v>
      </c>
      <c r="M1609" s="58">
        <v>0.85</v>
      </c>
      <c r="N1609" s="58">
        <v>0.15</v>
      </c>
      <c r="O1609" s="59">
        <f>Ugovori_OPULJP3[[#This Row],[Bespovratna sredstva - Ukupno (EU+Nac) HRK
= Ukupna ugovorena vrijednost bespovratnih sredstava]]*Ugovori_OPULJP3[[#This Row],[EU STOPA SUFINANCIRANJA %
EU CO-FINANCING RATE %]]</f>
        <v>1260720</v>
      </c>
      <c r="P1609" s="60">
        <f>Ugovori_OPULJP3[[#This Row],[Bespovratna sredstva - EU dio - HRK]]/7.5345</f>
        <v>167326.29902448735</v>
      </c>
      <c r="Q1609" s="59">
        <f>Ugovori_OPULJP3[[#This Row],[Bespovratna sredstva - Ukupno (EU+Nac) HRK
= Ukupna ugovorena vrijednost bespovratnih sredstava]]*Ugovori_OPULJP3[[#This Row],[STOPA NACIONALNOG SUFINANCIRANJA %]]</f>
        <v>222480</v>
      </c>
      <c r="R1609" s="60">
        <f>Ugovori_OPULJP3[[#This Row],[Bespovratna sredstva - Nacionalni dio - HRK]]/7.5345</f>
        <v>29528.170416086003</v>
      </c>
      <c r="S1609" s="59">
        <v>1483200</v>
      </c>
      <c r="T1609" s="60">
        <f>Ugovori_OPULJP3[[#This Row],[Bespovratna sredstva - Ukupno (EU+Nac) HRK
= Ukupna ugovorena vrijednost bespovratnih sredstava]]/7.5345</f>
        <v>196854.46944057336</v>
      </c>
      <c r="U1609" s="59">
        <v>0</v>
      </c>
      <c r="V1609" s="60">
        <f>Ugovori_OPULJP3[[#This Row],[Javni doprinos korisnika - HRK]]/7.5345</f>
        <v>0</v>
      </c>
      <c r="W1609" s="59">
        <v>0</v>
      </c>
      <c r="X1609" s="60">
        <f>Ugovori_OPULJP3[[#This Row],[Privatni doprinos korisnika - HRK]]/7.5345</f>
        <v>0</v>
      </c>
      <c r="Y1609" s="61">
        <v>1483200</v>
      </c>
      <c r="Z1609" s="62">
        <f>Ugovori_OPULJP3[[#This Row],[UKUPNI PRIHVATLJIVI IZDACI
TOTAL ELIGIBLE EXPENDITURE
= Bespovratna sredstva ukupno + doprinos korisnika
= Ukupni prihvatljivi troškovi
= Ukupna ugovorena vrijednost projekta HRK]]/7.5345</f>
        <v>196854.46944057336</v>
      </c>
      <c r="AA1609" s="66" t="s">
        <v>37</v>
      </c>
      <c r="AB1609" s="66" t="s">
        <v>34</v>
      </c>
      <c r="AC1609" s="65" t="s">
        <v>5939</v>
      </c>
      <c r="AD1609" s="72" t="s">
        <v>746</v>
      </c>
    </row>
    <row r="1610" spans="1:30" ht="38.25" customHeight="1" x14ac:dyDescent="0.2">
      <c r="A1610" s="70" t="s">
        <v>5940</v>
      </c>
      <c r="B1610" s="64" t="s">
        <v>742</v>
      </c>
      <c r="C1610" s="65" t="s">
        <v>743</v>
      </c>
      <c r="D1610" s="96" t="s">
        <v>4944</v>
      </c>
      <c r="E1610" s="66" t="s">
        <v>75</v>
      </c>
      <c r="F1610" s="71" t="s">
        <v>5941</v>
      </c>
      <c r="G1610" s="71" t="s">
        <v>3827</v>
      </c>
      <c r="H1610" s="68">
        <v>44825</v>
      </c>
      <c r="I1610" s="68">
        <v>45067</v>
      </c>
      <c r="J1610" s="57" t="str">
        <f>IF(Ugovori_OPULJP3[[#This Row],[DATUM ZAVRŠETKA OPERACIJE]]&gt;DATE(2024,12,31),"u provedbi","završen")</f>
        <v>završen</v>
      </c>
      <c r="K1610" s="55" t="s">
        <v>103</v>
      </c>
      <c r="L1610" s="55" t="s">
        <v>103</v>
      </c>
      <c r="M1610" s="58">
        <v>0.85</v>
      </c>
      <c r="N1610" s="58">
        <v>0.15</v>
      </c>
      <c r="O1610" s="59">
        <f>Ugovori_OPULJP3[[#This Row],[Bespovratna sredstva - Ukupno (EU+Nac) HRK
= Ukupna ugovorena vrijednost bespovratnih sredstava]]*Ugovori_OPULJP3[[#This Row],[EU STOPA SUFINANCIRANJA %
EU CO-FINANCING RATE %]]</f>
        <v>1044990</v>
      </c>
      <c r="P1610" s="60">
        <f>Ugovori_OPULJP3[[#This Row],[Bespovratna sredstva - EU dio - HRK]]/7.5345</f>
        <v>138694.00756520007</v>
      </c>
      <c r="Q1610" s="59">
        <f>Ugovori_OPULJP3[[#This Row],[Bespovratna sredstva - Ukupno (EU+Nac) HRK
= Ukupna ugovorena vrijednost bespovratnih sredstava]]*Ugovori_OPULJP3[[#This Row],[STOPA NACIONALNOG SUFINANCIRANJA %]]</f>
        <v>184410</v>
      </c>
      <c r="R1610" s="60">
        <f>Ugovori_OPULJP3[[#This Row],[Bespovratna sredstva - Nacionalni dio - HRK]]/7.5345</f>
        <v>24475.413099741188</v>
      </c>
      <c r="S1610" s="59">
        <v>1229400</v>
      </c>
      <c r="T1610" s="60">
        <f>Ugovori_OPULJP3[[#This Row],[Bespovratna sredstva - Ukupno (EU+Nac) HRK
= Ukupna ugovorena vrijednost bespovratnih sredstava]]/7.5345</f>
        <v>163169.42066494125</v>
      </c>
      <c r="U1610" s="59">
        <v>0</v>
      </c>
      <c r="V1610" s="60">
        <f>Ugovori_OPULJP3[[#This Row],[Javni doprinos korisnika - HRK]]/7.5345</f>
        <v>0</v>
      </c>
      <c r="W1610" s="59">
        <v>0</v>
      </c>
      <c r="X1610" s="60">
        <f>Ugovori_OPULJP3[[#This Row],[Privatni doprinos korisnika - HRK]]/7.5345</f>
        <v>0</v>
      </c>
      <c r="Y1610" s="61">
        <v>1229400</v>
      </c>
      <c r="Z1610" s="62">
        <f>Ugovori_OPULJP3[[#This Row],[UKUPNI PRIHVATLJIVI IZDACI
TOTAL ELIGIBLE EXPENDITURE
= Bespovratna sredstva ukupno + doprinos korisnika
= Ukupni prihvatljivi troškovi
= Ukupna ugovorena vrijednost projekta HRK]]/7.5345</f>
        <v>163169.42066494125</v>
      </c>
      <c r="AA1610" s="66" t="s">
        <v>37</v>
      </c>
      <c r="AB1610" s="66" t="s">
        <v>34</v>
      </c>
      <c r="AC1610" s="65" t="s">
        <v>5942</v>
      </c>
      <c r="AD1610" s="72" t="s">
        <v>746</v>
      </c>
    </row>
    <row r="1611" spans="1:30" ht="51" customHeight="1" x14ac:dyDescent="0.2">
      <c r="A1611" s="70" t="s">
        <v>5943</v>
      </c>
      <c r="B1611" s="64" t="s">
        <v>742</v>
      </c>
      <c r="C1611" s="65" t="s">
        <v>743</v>
      </c>
      <c r="D1611" s="96" t="s">
        <v>4944</v>
      </c>
      <c r="E1611" s="66" t="s">
        <v>75</v>
      </c>
      <c r="F1611" s="71" t="s">
        <v>4285</v>
      </c>
      <c r="G1611" s="71" t="s">
        <v>5944</v>
      </c>
      <c r="H1611" s="68">
        <v>45000</v>
      </c>
      <c r="I1611" s="68">
        <v>45245</v>
      </c>
      <c r="J1611" s="57" t="str">
        <f>IF(Ugovori_OPULJP3[[#This Row],[DATUM ZAVRŠETKA OPERACIJE]]&gt;DATE(2024,12,31),"u provedbi","završen")</f>
        <v>završen</v>
      </c>
      <c r="K1611" s="67" t="s">
        <v>103</v>
      </c>
      <c r="L1611" s="67" t="s">
        <v>103</v>
      </c>
      <c r="M1611" s="58">
        <v>0.85</v>
      </c>
      <c r="N1611" s="58">
        <v>0.15</v>
      </c>
      <c r="O1611" s="59">
        <f>Ugovori_OPULJP3[[#This Row],[Bespovratna sredstva - Ukupno (EU+Nac) HRK
= Ukupna ugovorena vrijednost bespovratnih sredstava]]*Ugovori_OPULJP3[[#This Row],[EU STOPA SUFINANCIRANJA %
EU CO-FINANCING RATE %]]</f>
        <v>628766.25</v>
      </c>
      <c r="P1611" s="60">
        <f>Ugovori_OPULJP3[[#This Row],[Bespovratna sredstva - EU dio - HRK]]/7.5345</f>
        <v>83451.62253633287</v>
      </c>
      <c r="Q1611" s="59">
        <f>Ugovori_OPULJP3[[#This Row],[Bespovratna sredstva - Ukupno (EU+Nac) HRK
= Ukupna ugovorena vrijednost bespovratnih sredstava]]*Ugovori_OPULJP3[[#This Row],[STOPA NACIONALNOG SUFINANCIRANJA %]]</f>
        <v>110958.75</v>
      </c>
      <c r="R1611" s="60">
        <f>Ugovori_OPULJP3[[#This Row],[Bespovratna sredstva - Nacionalni dio - HRK]]/7.5345</f>
        <v>14726.756918176388</v>
      </c>
      <c r="S1611" s="59">
        <v>739725</v>
      </c>
      <c r="T1611" s="60">
        <f>Ugovori_OPULJP3[[#This Row],[Bespovratna sredstva - Ukupno (EU+Nac) HRK
= Ukupna ugovorena vrijednost bespovratnih sredstava]]/7.5345</f>
        <v>98178.379454509253</v>
      </c>
      <c r="U1611" s="59">
        <v>0</v>
      </c>
      <c r="V1611" s="60">
        <f>Ugovori_OPULJP3[[#This Row],[Javni doprinos korisnika - HRK]]/7.5345</f>
        <v>0</v>
      </c>
      <c r="W1611" s="59">
        <v>0</v>
      </c>
      <c r="X1611" s="60">
        <f>Ugovori_OPULJP3[[#This Row],[Privatni doprinos korisnika - HRK]]/7.5345</f>
        <v>0</v>
      </c>
      <c r="Y1611" s="61">
        <v>739725</v>
      </c>
      <c r="Z1611" s="62">
        <f>Ugovori_OPULJP3[[#This Row],[UKUPNI PRIHVATLJIVI IZDACI
TOTAL ELIGIBLE EXPENDITURE
= Bespovratna sredstva ukupno + doprinos korisnika
= Ukupni prihvatljivi troškovi
= Ukupna ugovorena vrijednost projekta HRK]]/7.5345</f>
        <v>98178.379454509253</v>
      </c>
      <c r="AA1611" s="66" t="s">
        <v>37</v>
      </c>
      <c r="AB1611" s="66" t="s">
        <v>34</v>
      </c>
      <c r="AC1611" s="65" t="s">
        <v>5945</v>
      </c>
      <c r="AD1611" s="72" t="s">
        <v>746</v>
      </c>
    </row>
    <row r="1612" spans="1:30" ht="38.25" customHeight="1" x14ac:dyDescent="0.2">
      <c r="A1612" s="70" t="s">
        <v>5946</v>
      </c>
      <c r="B1612" s="64" t="s">
        <v>742</v>
      </c>
      <c r="C1612" s="65" t="s">
        <v>743</v>
      </c>
      <c r="D1612" s="96" t="s">
        <v>4944</v>
      </c>
      <c r="E1612" s="66" t="s">
        <v>75</v>
      </c>
      <c r="F1612" s="71" t="s">
        <v>5947</v>
      </c>
      <c r="G1612" s="71" t="s">
        <v>1144</v>
      </c>
      <c r="H1612" s="68">
        <v>44855</v>
      </c>
      <c r="I1612" s="68">
        <v>45098</v>
      </c>
      <c r="J1612" s="57" t="str">
        <f>IF(Ugovori_OPULJP3[[#This Row],[DATUM ZAVRŠETKA OPERACIJE]]&gt;DATE(2024,12,31),"u provedbi","završen")</f>
        <v>završen</v>
      </c>
      <c r="K1612" s="67" t="s">
        <v>103</v>
      </c>
      <c r="L1612" s="67" t="s">
        <v>103</v>
      </c>
      <c r="M1612" s="58">
        <v>0.85</v>
      </c>
      <c r="N1612" s="58">
        <v>0.15</v>
      </c>
      <c r="O1612" s="59">
        <f>Ugovori_OPULJP3[[#This Row],[Bespovratna sredstva - Ukupno (EU+Nac) HRK
= Ukupna ugovorena vrijednost bespovratnih sredstava]]*Ugovori_OPULJP3[[#This Row],[EU STOPA SUFINANCIRANJA %
EU CO-FINANCING RATE %]]</f>
        <v>1260669</v>
      </c>
      <c r="P1612" s="60">
        <f>Ugovori_OPULJP3[[#This Row],[Bespovratna sredstva - EU dio - HRK]]/7.5345</f>
        <v>167319.53016125821</v>
      </c>
      <c r="Q1612" s="59">
        <f>Ugovori_OPULJP3[[#This Row],[Bespovratna sredstva - Ukupno (EU+Nac) HRK
= Ukupna ugovorena vrijednost bespovratnih sredstava]]*Ugovori_OPULJP3[[#This Row],[STOPA NACIONALNOG SUFINANCIRANJA %]]</f>
        <v>222471</v>
      </c>
      <c r="R1612" s="60">
        <f>Ugovori_OPULJP3[[#This Row],[Bespovratna sredstva - Nacionalni dio - HRK]]/7.5345</f>
        <v>29526.97591081027</v>
      </c>
      <c r="S1612" s="59">
        <v>1483140</v>
      </c>
      <c r="T1612" s="60">
        <f>Ugovori_OPULJP3[[#This Row],[Bespovratna sredstva - Ukupno (EU+Nac) HRK
= Ukupna ugovorena vrijednost bespovratnih sredstava]]/7.5345</f>
        <v>196846.50607206847</v>
      </c>
      <c r="U1612" s="59">
        <v>0</v>
      </c>
      <c r="V1612" s="60">
        <f>Ugovori_OPULJP3[[#This Row],[Javni doprinos korisnika - HRK]]/7.5345</f>
        <v>0</v>
      </c>
      <c r="W1612" s="59">
        <v>0</v>
      </c>
      <c r="X1612" s="60">
        <f>Ugovori_OPULJP3[[#This Row],[Privatni doprinos korisnika - HRK]]/7.5345</f>
        <v>0</v>
      </c>
      <c r="Y1612" s="61">
        <v>1483140</v>
      </c>
      <c r="Z1612" s="62">
        <f>Ugovori_OPULJP3[[#This Row],[UKUPNI PRIHVATLJIVI IZDACI
TOTAL ELIGIBLE EXPENDITURE
= Bespovratna sredstva ukupno + doprinos korisnika
= Ukupni prihvatljivi troškovi
= Ukupna ugovorena vrijednost projekta HRK]]/7.5345</f>
        <v>196846.50607206847</v>
      </c>
      <c r="AA1612" s="66" t="s">
        <v>37</v>
      </c>
      <c r="AB1612" s="66" t="s">
        <v>34</v>
      </c>
      <c r="AC1612" s="65" t="s">
        <v>5948</v>
      </c>
      <c r="AD1612" s="72" t="s">
        <v>746</v>
      </c>
    </row>
    <row r="1613" spans="1:30" ht="51" customHeight="1" x14ac:dyDescent="0.2">
      <c r="A1613" s="70" t="s">
        <v>5949</v>
      </c>
      <c r="B1613" s="64" t="s">
        <v>742</v>
      </c>
      <c r="C1613" s="65" t="s">
        <v>743</v>
      </c>
      <c r="D1613" s="96" t="s">
        <v>4944</v>
      </c>
      <c r="E1613" s="66" t="s">
        <v>75</v>
      </c>
      <c r="F1613" s="71" t="s">
        <v>5950</v>
      </c>
      <c r="G1613" s="71" t="s">
        <v>353</v>
      </c>
      <c r="H1613" s="68">
        <v>44855</v>
      </c>
      <c r="I1613" s="68">
        <v>45098</v>
      </c>
      <c r="J1613" s="57" t="str">
        <f>IF(Ugovori_OPULJP3[[#This Row],[DATUM ZAVRŠETKA OPERACIJE]]&gt;DATE(2024,12,31),"u provedbi","završen")</f>
        <v>završen</v>
      </c>
      <c r="K1613" s="55" t="s">
        <v>103</v>
      </c>
      <c r="L1613" s="55" t="s">
        <v>103</v>
      </c>
      <c r="M1613" s="58">
        <v>0.85</v>
      </c>
      <c r="N1613" s="58">
        <v>0.15</v>
      </c>
      <c r="O1613" s="59">
        <f>Ugovori_OPULJP3[[#This Row],[Bespovratna sredstva - Ukupno (EU+Nac) HRK
= Ukupna ugovorena vrijednost bespovratnih sredstava]]*Ugovori_OPULJP3[[#This Row],[EU STOPA SUFINANCIRANJA %
EU CO-FINANCING RATE %]]</f>
        <v>1042196.475</v>
      </c>
      <c r="P1613" s="60">
        <f>Ugovori_OPULJP3[[#This Row],[Bespovratna sredstva - EU dio - HRK]]/7.5345</f>
        <v>138323.2430818236</v>
      </c>
      <c r="Q1613" s="59">
        <f>Ugovori_OPULJP3[[#This Row],[Bespovratna sredstva - Ukupno (EU+Nac) HRK
= Ukupna ugovorena vrijednost bespovratnih sredstava]]*Ugovori_OPULJP3[[#This Row],[STOPA NACIONALNOG SUFINANCIRANJA %]]</f>
        <v>183917.02499999999</v>
      </c>
      <c r="R1613" s="60">
        <f>Ugovori_OPULJP3[[#This Row],[Bespovratna sredstva - Nacionalni dio - HRK]]/7.5345</f>
        <v>24409.984073262989</v>
      </c>
      <c r="S1613" s="59">
        <v>1226113.5</v>
      </c>
      <c r="T1613" s="60">
        <f>Ugovori_OPULJP3[[#This Row],[Bespovratna sredstva - Ukupno (EU+Nac) HRK
= Ukupna ugovorena vrijednost bespovratnih sredstava]]/7.5345</f>
        <v>162733.22715508658</v>
      </c>
      <c r="U1613" s="59">
        <v>0</v>
      </c>
      <c r="V1613" s="60">
        <f>Ugovori_OPULJP3[[#This Row],[Javni doprinos korisnika - HRK]]/7.5345</f>
        <v>0</v>
      </c>
      <c r="W1613" s="59">
        <v>0</v>
      </c>
      <c r="X1613" s="60">
        <f>Ugovori_OPULJP3[[#This Row],[Privatni doprinos korisnika - HRK]]/7.5345</f>
        <v>0</v>
      </c>
      <c r="Y1613" s="61">
        <v>1226113.5</v>
      </c>
      <c r="Z1613" s="62">
        <f>Ugovori_OPULJP3[[#This Row],[UKUPNI PRIHVATLJIVI IZDACI
TOTAL ELIGIBLE EXPENDITURE
= Bespovratna sredstva ukupno + doprinos korisnika
= Ukupni prihvatljivi troškovi
= Ukupna ugovorena vrijednost projekta HRK]]/7.5345</f>
        <v>162733.22715508658</v>
      </c>
      <c r="AA1613" s="66" t="s">
        <v>37</v>
      </c>
      <c r="AB1613" s="66" t="s">
        <v>34</v>
      </c>
      <c r="AC1613" s="65" t="s">
        <v>5951</v>
      </c>
      <c r="AD1613" s="72" t="s">
        <v>746</v>
      </c>
    </row>
    <row r="1614" spans="1:30" ht="51" customHeight="1" x14ac:dyDescent="0.2">
      <c r="A1614" s="70" t="s">
        <v>5952</v>
      </c>
      <c r="B1614" s="64" t="s">
        <v>742</v>
      </c>
      <c r="C1614" s="65" t="s">
        <v>743</v>
      </c>
      <c r="D1614" s="96" t="s">
        <v>4944</v>
      </c>
      <c r="E1614" s="66" t="s">
        <v>75</v>
      </c>
      <c r="F1614" s="71" t="s">
        <v>5953</v>
      </c>
      <c r="G1614" s="71" t="s">
        <v>357</v>
      </c>
      <c r="H1614" s="68">
        <v>44855</v>
      </c>
      <c r="I1614" s="68">
        <v>45098</v>
      </c>
      <c r="J1614" s="57" t="str">
        <f>IF(Ugovori_OPULJP3[[#This Row],[DATUM ZAVRŠETKA OPERACIJE]]&gt;DATE(2024,12,31),"u provedbi","završen")</f>
        <v>završen</v>
      </c>
      <c r="K1614" s="55" t="s">
        <v>103</v>
      </c>
      <c r="L1614" s="55" t="s">
        <v>103</v>
      </c>
      <c r="M1614" s="58">
        <v>0.85</v>
      </c>
      <c r="N1614" s="58">
        <v>0.15</v>
      </c>
      <c r="O1614" s="59">
        <f>Ugovori_OPULJP3[[#This Row],[Bespovratna sredstva - Ukupno (EU+Nac) HRK
= Ukupna ugovorena vrijednost bespovratnih sredstava]]*Ugovori_OPULJP3[[#This Row],[EU STOPA SUFINANCIRANJA %
EU CO-FINANCING RATE %]]</f>
        <v>1050558.3499999999</v>
      </c>
      <c r="P1614" s="60">
        <f>Ugovori_OPULJP3[[#This Row],[Bespovratna sredstva - EU dio - HRK]]/7.5345</f>
        <v>139433.05461543563</v>
      </c>
      <c r="Q1614" s="59">
        <f>Ugovori_OPULJP3[[#This Row],[Bespovratna sredstva - Ukupno (EU+Nac) HRK
= Ukupna ugovorena vrijednost bespovratnih sredstava]]*Ugovori_OPULJP3[[#This Row],[STOPA NACIONALNOG SUFINANCIRANJA %]]</f>
        <v>185392.65</v>
      </c>
      <c r="R1614" s="60">
        <f>Ugovori_OPULJP3[[#This Row],[Bespovratna sredstva - Nacionalni dio - HRK]]/7.5345</f>
        <v>24605.833167429821</v>
      </c>
      <c r="S1614" s="59">
        <v>1235951</v>
      </c>
      <c r="T1614" s="60">
        <f>Ugovori_OPULJP3[[#This Row],[Bespovratna sredstva - Ukupno (EU+Nac) HRK
= Ukupna ugovorena vrijednost bespovratnih sredstava]]/7.5345</f>
        <v>164038.88778286547</v>
      </c>
      <c r="U1614" s="59">
        <v>0</v>
      </c>
      <c r="V1614" s="60">
        <f>Ugovori_OPULJP3[[#This Row],[Javni doprinos korisnika - HRK]]/7.5345</f>
        <v>0</v>
      </c>
      <c r="W1614" s="59">
        <v>0</v>
      </c>
      <c r="X1614" s="60">
        <f>Ugovori_OPULJP3[[#This Row],[Privatni doprinos korisnika - HRK]]/7.5345</f>
        <v>0</v>
      </c>
      <c r="Y1614" s="61">
        <v>1235951</v>
      </c>
      <c r="Z1614" s="62">
        <f>Ugovori_OPULJP3[[#This Row],[UKUPNI PRIHVATLJIVI IZDACI
TOTAL ELIGIBLE EXPENDITURE
= Bespovratna sredstva ukupno + doprinos korisnika
= Ukupni prihvatljivi troškovi
= Ukupna ugovorena vrijednost projekta HRK]]/7.5345</f>
        <v>164038.88778286547</v>
      </c>
      <c r="AA1614" s="66" t="s">
        <v>37</v>
      </c>
      <c r="AB1614" s="66" t="s">
        <v>34</v>
      </c>
      <c r="AC1614" s="65" t="s">
        <v>5951</v>
      </c>
      <c r="AD1614" s="72" t="s">
        <v>746</v>
      </c>
    </row>
    <row r="1615" spans="1:30" ht="51" customHeight="1" x14ac:dyDescent="0.2">
      <c r="A1615" s="70" t="s">
        <v>5954</v>
      </c>
      <c r="B1615" s="64" t="s">
        <v>742</v>
      </c>
      <c r="C1615" s="65" t="s">
        <v>743</v>
      </c>
      <c r="D1615" s="96" t="s">
        <v>4944</v>
      </c>
      <c r="E1615" s="66" t="s">
        <v>75</v>
      </c>
      <c r="F1615" s="71" t="s">
        <v>5955</v>
      </c>
      <c r="G1615" s="71" t="s">
        <v>1162</v>
      </c>
      <c r="H1615" s="68">
        <v>44917</v>
      </c>
      <c r="I1615" s="68">
        <v>45160</v>
      </c>
      <c r="J1615" s="57" t="str">
        <f>IF(Ugovori_OPULJP3[[#This Row],[DATUM ZAVRŠETKA OPERACIJE]]&gt;DATE(2024,12,31),"u provedbi","završen")</f>
        <v>završen</v>
      </c>
      <c r="K1615" s="55" t="s">
        <v>103</v>
      </c>
      <c r="L1615" s="55" t="s">
        <v>103</v>
      </c>
      <c r="M1615" s="58">
        <v>0.85</v>
      </c>
      <c r="N1615" s="58">
        <v>0.15</v>
      </c>
      <c r="O1615" s="59">
        <f>Ugovori_OPULJP3[[#This Row],[Bespovratna sredstva - Ukupno (EU+Nac) HRK
= Ukupna ugovorena vrijednost bespovratnih sredstava]]*Ugovori_OPULJP3[[#This Row],[EU STOPA SUFINANCIRANJA %
EU CO-FINANCING RATE %]]</f>
        <v>1260358.75</v>
      </c>
      <c r="P1615" s="60">
        <f>Ugovori_OPULJP3[[#This Row],[Bespovratna sredstva - EU dio - HRK]]/7.5345</f>
        <v>167278.35290994757</v>
      </c>
      <c r="Q1615" s="59">
        <f>Ugovori_OPULJP3[[#This Row],[Bespovratna sredstva - Ukupno (EU+Nac) HRK
= Ukupna ugovorena vrijednost bespovratnih sredstava]]*Ugovori_OPULJP3[[#This Row],[STOPA NACIONALNOG SUFINANCIRANJA %]]</f>
        <v>222416.25</v>
      </c>
      <c r="R1615" s="60">
        <f>Ugovori_OPULJP3[[#This Row],[Bespovratna sredstva - Nacionalni dio - HRK]]/7.5345</f>
        <v>29519.709337049571</v>
      </c>
      <c r="S1615" s="59">
        <v>1482775</v>
      </c>
      <c r="T1615" s="60">
        <f>Ugovori_OPULJP3[[#This Row],[Bespovratna sredstva - Ukupno (EU+Nac) HRK
= Ukupna ugovorena vrijednost bespovratnih sredstava]]/7.5345</f>
        <v>196798.06224699714</v>
      </c>
      <c r="U1615" s="59">
        <v>0</v>
      </c>
      <c r="V1615" s="60">
        <f>Ugovori_OPULJP3[[#This Row],[Javni doprinos korisnika - HRK]]/7.5345</f>
        <v>0</v>
      </c>
      <c r="W1615" s="59">
        <v>0</v>
      </c>
      <c r="X1615" s="60">
        <f>Ugovori_OPULJP3[[#This Row],[Privatni doprinos korisnika - HRK]]/7.5345</f>
        <v>0</v>
      </c>
      <c r="Y1615" s="61">
        <v>1482775</v>
      </c>
      <c r="Z1615" s="62">
        <f>Ugovori_OPULJP3[[#This Row],[UKUPNI PRIHVATLJIVI IZDACI
TOTAL ELIGIBLE EXPENDITURE
= Bespovratna sredstva ukupno + doprinos korisnika
= Ukupni prihvatljivi troškovi
= Ukupna ugovorena vrijednost projekta HRK]]/7.5345</f>
        <v>196798.06224699714</v>
      </c>
      <c r="AA1615" s="66" t="s">
        <v>37</v>
      </c>
      <c r="AB1615" s="66" t="s">
        <v>34</v>
      </c>
      <c r="AC1615" s="65" t="s">
        <v>5956</v>
      </c>
      <c r="AD1615" s="72" t="s">
        <v>746</v>
      </c>
    </row>
    <row r="1616" spans="1:30" ht="51" customHeight="1" x14ac:dyDescent="0.2">
      <c r="A1616" s="70" t="s">
        <v>5957</v>
      </c>
      <c r="B1616" s="64" t="s">
        <v>742</v>
      </c>
      <c r="C1616" s="65" t="s">
        <v>743</v>
      </c>
      <c r="D1616" s="96" t="s">
        <v>4944</v>
      </c>
      <c r="E1616" s="66" t="s">
        <v>75</v>
      </c>
      <c r="F1616" s="71" t="s">
        <v>5958</v>
      </c>
      <c r="G1616" s="71" t="s">
        <v>4279</v>
      </c>
      <c r="H1616" s="68">
        <v>44818</v>
      </c>
      <c r="I1616" s="68">
        <v>45060</v>
      </c>
      <c r="J1616" s="57" t="str">
        <f>IF(Ugovori_OPULJP3[[#This Row],[DATUM ZAVRŠETKA OPERACIJE]]&gt;DATE(2024,12,31),"u provedbi","završen")</f>
        <v>završen</v>
      </c>
      <c r="K1616" s="55" t="s">
        <v>36</v>
      </c>
      <c r="L1616" s="55" t="s">
        <v>36</v>
      </c>
      <c r="M1616" s="58">
        <v>0.85</v>
      </c>
      <c r="N1616" s="58">
        <v>0.15</v>
      </c>
      <c r="O1616" s="59">
        <f>Ugovori_OPULJP3[[#This Row],[Bespovratna sredstva - Ukupno (EU+Nac) HRK
= Ukupna ugovorena vrijednost bespovratnih sredstava]]*Ugovori_OPULJP3[[#This Row],[EU STOPA SUFINANCIRANJA %
EU CO-FINANCING RATE %]]</f>
        <v>575960</v>
      </c>
      <c r="P1616" s="60">
        <f>Ugovori_OPULJP3[[#This Row],[Bespovratna sredstva - EU dio - HRK]]/7.5345</f>
        <v>76443.02873448802</v>
      </c>
      <c r="Q1616" s="59">
        <f>Ugovori_OPULJP3[[#This Row],[Bespovratna sredstva - Ukupno (EU+Nac) HRK
= Ukupna ugovorena vrijednost bespovratnih sredstava]]*Ugovori_OPULJP3[[#This Row],[STOPA NACIONALNOG SUFINANCIRANJA %]]</f>
        <v>101640</v>
      </c>
      <c r="R1616" s="60">
        <f>Ugovori_OPULJP3[[#This Row],[Bespovratna sredstva - Nacionalni dio - HRK]]/7.5345</f>
        <v>13489.946247262591</v>
      </c>
      <c r="S1616" s="59">
        <v>677600</v>
      </c>
      <c r="T1616" s="60">
        <f>Ugovori_OPULJP3[[#This Row],[Bespovratna sredstva - Ukupno (EU+Nac) HRK
= Ukupna ugovorena vrijednost bespovratnih sredstava]]/7.5345</f>
        <v>89932.974981750609</v>
      </c>
      <c r="U1616" s="59">
        <v>0</v>
      </c>
      <c r="V1616" s="60">
        <f>Ugovori_OPULJP3[[#This Row],[Javni doprinos korisnika - HRK]]/7.5345</f>
        <v>0</v>
      </c>
      <c r="W1616" s="59">
        <v>0</v>
      </c>
      <c r="X1616" s="60">
        <f>Ugovori_OPULJP3[[#This Row],[Privatni doprinos korisnika - HRK]]/7.5345</f>
        <v>0</v>
      </c>
      <c r="Y1616" s="61">
        <v>677600</v>
      </c>
      <c r="Z1616" s="62">
        <f>Ugovori_OPULJP3[[#This Row],[UKUPNI PRIHVATLJIVI IZDACI
TOTAL ELIGIBLE EXPENDITURE
= Bespovratna sredstva ukupno + doprinos korisnika
= Ukupni prihvatljivi troškovi
= Ukupna ugovorena vrijednost projekta HRK]]/7.5345</f>
        <v>89932.974981750609</v>
      </c>
      <c r="AA1616" s="66" t="s">
        <v>37</v>
      </c>
      <c r="AB1616" s="66" t="s">
        <v>34</v>
      </c>
      <c r="AC1616" s="65" t="s">
        <v>5959</v>
      </c>
      <c r="AD1616" s="72" t="s">
        <v>746</v>
      </c>
    </row>
    <row r="1617" spans="1:30" ht="51" customHeight="1" x14ac:dyDescent="0.2">
      <c r="A1617" s="70" t="s">
        <v>5960</v>
      </c>
      <c r="B1617" s="64" t="s">
        <v>742</v>
      </c>
      <c r="C1617" s="65" t="s">
        <v>743</v>
      </c>
      <c r="D1617" s="96" t="s">
        <v>4944</v>
      </c>
      <c r="E1617" s="66" t="s">
        <v>75</v>
      </c>
      <c r="F1617" s="71" t="s">
        <v>5961</v>
      </c>
      <c r="G1617" s="71" t="s">
        <v>1356</v>
      </c>
      <c r="H1617" s="68">
        <v>44915</v>
      </c>
      <c r="I1617" s="68">
        <v>45158</v>
      </c>
      <c r="J1617" s="57" t="str">
        <f>IF(Ugovori_OPULJP3[[#This Row],[DATUM ZAVRŠETKA OPERACIJE]]&gt;DATE(2024,12,31),"u provedbi","završen")</f>
        <v>završen</v>
      </c>
      <c r="K1617" s="55" t="s">
        <v>98</v>
      </c>
      <c r="L1617" s="55" t="s">
        <v>98</v>
      </c>
      <c r="M1617" s="58">
        <v>0.85</v>
      </c>
      <c r="N1617" s="58">
        <v>0.15</v>
      </c>
      <c r="O1617" s="59">
        <f>Ugovori_OPULJP3[[#This Row],[Bespovratna sredstva - Ukupno (EU+Nac) HRK
= Ukupna ugovorena vrijednost bespovratnih sredstava]]*Ugovori_OPULJP3[[#This Row],[EU STOPA SUFINANCIRANJA %
EU CO-FINANCING RATE %]]</f>
        <v>504288</v>
      </c>
      <c r="P1617" s="60">
        <f>Ugovori_OPULJP3[[#This Row],[Bespovratna sredstva - EU dio - HRK]]/7.5345</f>
        <v>66930.519609794937</v>
      </c>
      <c r="Q1617" s="59">
        <f>Ugovori_OPULJP3[[#This Row],[Bespovratna sredstva - Ukupno (EU+Nac) HRK
= Ukupna ugovorena vrijednost bespovratnih sredstava]]*Ugovori_OPULJP3[[#This Row],[STOPA NACIONALNOG SUFINANCIRANJA %]]</f>
        <v>88992</v>
      </c>
      <c r="R1617" s="60">
        <f>Ugovori_OPULJP3[[#This Row],[Bespovratna sredstva - Nacionalni dio - HRK]]/7.5345</f>
        <v>11811.268166434402</v>
      </c>
      <c r="S1617" s="59">
        <v>593280</v>
      </c>
      <c r="T1617" s="60">
        <f>Ugovori_OPULJP3[[#This Row],[Bespovratna sredstva - Ukupno (EU+Nac) HRK
= Ukupna ugovorena vrijednost bespovratnih sredstava]]/7.5345</f>
        <v>78741.787776229336</v>
      </c>
      <c r="U1617" s="59">
        <v>0</v>
      </c>
      <c r="V1617" s="60">
        <f>Ugovori_OPULJP3[[#This Row],[Javni doprinos korisnika - HRK]]/7.5345</f>
        <v>0</v>
      </c>
      <c r="W1617" s="59">
        <v>0</v>
      </c>
      <c r="X1617" s="60">
        <f>Ugovori_OPULJP3[[#This Row],[Privatni doprinos korisnika - HRK]]/7.5345</f>
        <v>0</v>
      </c>
      <c r="Y1617" s="61">
        <v>593280</v>
      </c>
      <c r="Z1617" s="62">
        <f>Ugovori_OPULJP3[[#This Row],[UKUPNI PRIHVATLJIVI IZDACI
TOTAL ELIGIBLE EXPENDITURE
= Bespovratna sredstva ukupno + doprinos korisnika
= Ukupni prihvatljivi troškovi
= Ukupna ugovorena vrijednost projekta HRK]]/7.5345</f>
        <v>78741.787776229336</v>
      </c>
      <c r="AA1617" s="66" t="s">
        <v>37</v>
      </c>
      <c r="AB1617" s="66" t="s">
        <v>34</v>
      </c>
      <c r="AC1617" s="65" t="s">
        <v>5962</v>
      </c>
      <c r="AD1617" s="72" t="s">
        <v>746</v>
      </c>
    </row>
    <row r="1618" spans="1:30" ht="51" customHeight="1" x14ac:dyDescent="0.2">
      <c r="A1618" s="70" t="s">
        <v>5963</v>
      </c>
      <c r="B1618" s="64" t="s">
        <v>742</v>
      </c>
      <c r="C1618" s="65" t="s">
        <v>743</v>
      </c>
      <c r="D1618" s="96" t="s">
        <v>4944</v>
      </c>
      <c r="E1618" s="66" t="s">
        <v>75</v>
      </c>
      <c r="F1618" s="71" t="s">
        <v>5964</v>
      </c>
      <c r="G1618" s="71" t="s">
        <v>1556</v>
      </c>
      <c r="H1618" s="68">
        <v>44902</v>
      </c>
      <c r="I1618" s="68">
        <v>45114</v>
      </c>
      <c r="J1618" s="57" t="str">
        <f>IF(Ugovori_OPULJP3[[#This Row],[DATUM ZAVRŠETKA OPERACIJE]]&gt;DATE(2024,12,31),"u provedbi","završen")</f>
        <v>završen</v>
      </c>
      <c r="K1618" s="67" t="s">
        <v>83</v>
      </c>
      <c r="L1618" s="55" t="s">
        <v>83</v>
      </c>
      <c r="M1618" s="58">
        <v>0.85</v>
      </c>
      <c r="N1618" s="58">
        <v>0.15</v>
      </c>
      <c r="O1618" s="59">
        <f>Ugovori_OPULJP3[[#This Row],[Bespovratna sredstva - Ukupno (EU+Nac) HRK
= Ukupna ugovorena vrijednost bespovratnih sredstava]]*Ugovori_OPULJP3[[#This Row],[EU STOPA SUFINANCIRANJA %
EU CO-FINANCING RATE %]]</f>
        <v>1232840</v>
      </c>
      <c r="P1618" s="60">
        <f>Ugovori_OPULJP3[[#This Row],[Bespovratna sredstva - EU dio - HRK]]/7.5345</f>
        <v>163625.98712588756</v>
      </c>
      <c r="Q1618" s="59">
        <f>Ugovori_OPULJP3[[#This Row],[Bespovratna sredstva - Ukupno (EU+Nac) HRK
= Ukupna ugovorena vrijednost bespovratnih sredstava]]*Ugovori_OPULJP3[[#This Row],[STOPA NACIONALNOG SUFINANCIRANJA %]]</f>
        <v>217560</v>
      </c>
      <c r="R1618" s="60">
        <f>Ugovori_OPULJP3[[#This Row],[Bespovratna sredstva - Nacionalni dio - HRK]]/7.5345</f>
        <v>28875.174198686043</v>
      </c>
      <c r="S1618" s="59">
        <v>1450400</v>
      </c>
      <c r="T1618" s="60">
        <f>Ugovori_OPULJP3[[#This Row],[Bespovratna sredstva - Ukupno (EU+Nac) HRK
= Ukupna ugovorena vrijednost bespovratnih sredstava]]/7.5345</f>
        <v>192501.16132457362</v>
      </c>
      <c r="U1618" s="59">
        <v>0</v>
      </c>
      <c r="V1618" s="60">
        <f>Ugovori_OPULJP3[[#This Row],[Javni doprinos korisnika - HRK]]/7.5345</f>
        <v>0</v>
      </c>
      <c r="W1618" s="59">
        <v>0</v>
      </c>
      <c r="X1618" s="60">
        <f>Ugovori_OPULJP3[[#This Row],[Privatni doprinos korisnika - HRK]]/7.5345</f>
        <v>0</v>
      </c>
      <c r="Y1618" s="61">
        <v>1450400</v>
      </c>
      <c r="Z1618" s="62">
        <f>Ugovori_OPULJP3[[#This Row],[UKUPNI PRIHVATLJIVI IZDACI
TOTAL ELIGIBLE EXPENDITURE
= Bespovratna sredstva ukupno + doprinos korisnika
= Ukupni prihvatljivi troškovi
= Ukupna ugovorena vrijednost projekta HRK]]/7.5345</f>
        <v>192501.16132457362</v>
      </c>
      <c r="AA1618" s="66" t="s">
        <v>37</v>
      </c>
      <c r="AB1618" s="66" t="s">
        <v>34</v>
      </c>
      <c r="AC1618" s="65" t="s">
        <v>5965</v>
      </c>
      <c r="AD1618" s="72" t="s">
        <v>746</v>
      </c>
    </row>
    <row r="1619" spans="1:30" ht="51" customHeight="1" x14ac:dyDescent="0.2">
      <c r="A1619" s="70" t="s">
        <v>5966</v>
      </c>
      <c r="B1619" s="64" t="s">
        <v>742</v>
      </c>
      <c r="C1619" s="65" t="s">
        <v>743</v>
      </c>
      <c r="D1619" s="96" t="s">
        <v>4944</v>
      </c>
      <c r="E1619" s="66" t="s">
        <v>75</v>
      </c>
      <c r="F1619" s="71" t="s">
        <v>5967</v>
      </c>
      <c r="G1619" s="71" t="s">
        <v>1568</v>
      </c>
      <c r="H1619" s="68">
        <v>44902</v>
      </c>
      <c r="I1619" s="68">
        <v>45145</v>
      </c>
      <c r="J1619" s="57" t="str">
        <f>IF(Ugovori_OPULJP3[[#This Row],[DATUM ZAVRŠETKA OPERACIJE]]&gt;DATE(2024,12,31),"u provedbi","završen")</f>
        <v>završen</v>
      </c>
      <c r="K1619" s="67" t="s">
        <v>83</v>
      </c>
      <c r="L1619" s="55" t="s">
        <v>83</v>
      </c>
      <c r="M1619" s="58">
        <v>0.85</v>
      </c>
      <c r="N1619" s="58">
        <v>0.15</v>
      </c>
      <c r="O1619" s="59">
        <f>Ugovori_OPULJP3[[#This Row],[Bespovratna sredstva - Ukupno (EU+Nac) HRK
= Ukupna ugovorena vrijednost bespovratnih sredstava]]*Ugovori_OPULJP3[[#This Row],[EU STOPA SUFINANCIRANJA %
EU CO-FINANCING RATE %]]</f>
        <v>839800</v>
      </c>
      <c r="P1619" s="60">
        <f>Ugovori_OPULJP3[[#This Row],[Bespovratna sredstva - EU dio - HRK]]/7.5345</f>
        <v>111460.61450660296</v>
      </c>
      <c r="Q1619" s="59">
        <f>Ugovori_OPULJP3[[#This Row],[Bespovratna sredstva - Ukupno (EU+Nac) HRK
= Ukupna ugovorena vrijednost bespovratnih sredstava]]*Ugovori_OPULJP3[[#This Row],[STOPA NACIONALNOG SUFINANCIRANJA %]]</f>
        <v>148200</v>
      </c>
      <c r="R1619" s="60">
        <f>Ugovori_OPULJP3[[#This Row],[Bespovratna sredstva - Nacionalni dio - HRK]]/7.5345</f>
        <v>19669.520207047579</v>
      </c>
      <c r="S1619" s="59">
        <v>988000</v>
      </c>
      <c r="T1619" s="60">
        <f>Ugovori_OPULJP3[[#This Row],[Bespovratna sredstva - Ukupno (EU+Nac) HRK
= Ukupna ugovorena vrijednost bespovratnih sredstava]]/7.5345</f>
        <v>131130.13471365054</v>
      </c>
      <c r="U1619" s="59">
        <v>0</v>
      </c>
      <c r="V1619" s="60">
        <f>Ugovori_OPULJP3[[#This Row],[Javni doprinos korisnika - HRK]]/7.5345</f>
        <v>0</v>
      </c>
      <c r="W1619" s="59">
        <v>0</v>
      </c>
      <c r="X1619" s="60">
        <f>Ugovori_OPULJP3[[#This Row],[Privatni doprinos korisnika - HRK]]/7.5345</f>
        <v>0</v>
      </c>
      <c r="Y1619" s="61">
        <v>988000</v>
      </c>
      <c r="Z1619" s="62">
        <f>Ugovori_OPULJP3[[#This Row],[UKUPNI PRIHVATLJIVI IZDACI
TOTAL ELIGIBLE EXPENDITURE
= Bespovratna sredstva ukupno + doprinos korisnika
= Ukupni prihvatljivi troškovi
= Ukupna ugovorena vrijednost projekta HRK]]/7.5345</f>
        <v>131130.13471365054</v>
      </c>
      <c r="AA1619" s="66" t="s">
        <v>37</v>
      </c>
      <c r="AB1619" s="66" t="s">
        <v>34</v>
      </c>
      <c r="AC1619" s="65" t="s">
        <v>5968</v>
      </c>
      <c r="AD1619" s="72" t="s">
        <v>746</v>
      </c>
    </row>
    <row r="1620" spans="1:30" ht="51" customHeight="1" x14ac:dyDescent="0.2">
      <c r="A1620" s="70" t="s">
        <v>5969</v>
      </c>
      <c r="B1620" s="64" t="s">
        <v>742</v>
      </c>
      <c r="C1620" s="65" t="s">
        <v>743</v>
      </c>
      <c r="D1620" s="96" t="s">
        <v>4944</v>
      </c>
      <c r="E1620" s="66" t="s">
        <v>75</v>
      </c>
      <c r="F1620" s="71" t="s">
        <v>5970</v>
      </c>
      <c r="G1620" s="71" t="s">
        <v>1891</v>
      </c>
      <c r="H1620" s="68">
        <v>44818</v>
      </c>
      <c r="I1620" s="68">
        <v>45060</v>
      </c>
      <c r="J1620" s="57" t="str">
        <f>IF(Ugovori_OPULJP3[[#This Row],[DATUM ZAVRŠETKA OPERACIJE]]&gt;DATE(2024,12,31),"u provedbi","završen")</f>
        <v>završen</v>
      </c>
      <c r="K1620" s="55" t="s">
        <v>83</v>
      </c>
      <c r="L1620" s="55" t="s">
        <v>83</v>
      </c>
      <c r="M1620" s="58">
        <v>0.85</v>
      </c>
      <c r="N1620" s="58">
        <v>0.15</v>
      </c>
      <c r="O1620" s="59">
        <f>Ugovori_OPULJP3[[#This Row],[Bespovratna sredstva - Ukupno (EU+Nac) HRK
= Ukupna ugovorena vrijednost bespovratnih sredstava]]*Ugovori_OPULJP3[[#This Row],[EU STOPA SUFINANCIRANJA %
EU CO-FINANCING RATE %]]</f>
        <v>840480</v>
      </c>
      <c r="P1620" s="60">
        <f>Ugovori_OPULJP3[[#This Row],[Bespovratna sredstva - EU dio - HRK]]/7.5345</f>
        <v>111550.8660163249</v>
      </c>
      <c r="Q1620" s="59">
        <f>Ugovori_OPULJP3[[#This Row],[Bespovratna sredstva - Ukupno (EU+Nac) HRK
= Ukupna ugovorena vrijednost bespovratnih sredstava]]*Ugovori_OPULJP3[[#This Row],[STOPA NACIONALNOG SUFINANCIRANJA %]]</f>
        <v>148320</v>
      </c>
      <c r="R1620" s="60">
        <f>Ugovori_OPULJP3[[#This Row],[Bespovratna sredstva - Nacionalni dio - HRK]]/7.5345</f>
        <v>19685.446944057334</v>
      </c>
      <c r="S1620" s="59">
        <v>988800</v>
      </c>
      <c r="T1620" s="60">
        <f>Ugovori_OPULJP3[[#This Row],[Bespovratna sredstva - Ukupno (EU+Nac) HRK
= Ukupna ugovorena vrijednost bespovratnih sredstava]]/7.5345</f>
        <v>131236.31296038223</v>
      </c>
      <c r="U1620" s="59">
        <v>0</v>
      </c>
      <c r="V1620" s="60">
        <f>Ugovori_OPULJP3[[#This Row],[Javni doprinos korisnika - HRK]]/7.5345</f>
        <v>0</v>
      </c>
      <c r="W1620" s="59">
        <v>0</v>
      </c>
      <c r="X1620" s="60">
        <f>Ugovori_OPULJP3[[#This Row],[Privatni doprinos korisnika - HRK]]/7.5345</f>
        <v>0</v>
      </c>
      <c r="Y1620" s="61">
        <v>988800</v>
      </c>
      <c r="Z1620" s="62">
        <f>Ugovori_OPULJP3[[#This Row],[UKUPNI PRIHVATLJIVI IZDACI
TOTAL ELIGIBLE EXPENDITURE
= Bespovratna sredstva ukupno + doprinos korisnika
= Ukupni prihvatljivi troškovi
= Ukupna ugovorena vrijednost projekta HRK]]/7.5345</f>
        <v>131236.31296038223</v>
      </c>
      <c r="AA1620" s="66" t="s">
        <v>37</v>
      </c>
      <c r="AB1620" s="66" t="s">
        <v>34</v>
      </c>
      <c r="AC1620" s="65" t="s">
        <v>5971</v>
      </c>
      <c r="AD1620" s="72" t="s">
        <v>746</v>
      </c>
    </row>
    <row r="1621" spans="1:30" ht="51" customHeight="1" x14ac:dyDescent="0.2">
      <c r="A1621" s="75" t="s">
        <v>5972</v>
      </c>
      <c r="B1621" s="64" t="s">
        <v>742</v>
      </c>
      <c r="C1621" s="65" t="s">
        <v>743</v>
      </c>
      <c r="D1621" s="96" t="s">
        <v>4944</v>
      </c>
      <c r="E1621" s="66" t="s">
        <v>75</v>
      </c>
      <c r="F1621" s="54" t="s">
        <v>5973</v>
      </c>
      <c r="G1621" s="54" t="s">
        <v>5974</v>
      </c>
      <c r="H1621" s="68">
        <v>44782</v>
      </c>
      <c r="I1621" s="68">
        <v>45025</v>
      </c>
      <c r="J1621" s="57" t="str">
        <f>IF(Ugovori_OPULJP3[[#This Row],[DATUM ZAVRŠETKA OPERACIJE]]&gt;DATE(2024,12,31),"u provedbi","završen")</f>
        <v>završen</v>
      </c>
      <c r="K1621" s="67" t="s">
        <v>243</v>
      </c>
      <c r="L1621" s="67" t="s">
        <v>243</v>
      </c>
      <c r="M1621" s="58">
        <v>0.85</v>
      </c>
      <c r="N1621" s="58">
        <v>0.15</v>
      </c>
      <c r="O1621" s="59">
        <f>Ugovori_OPULJP3[[#This Row],[Bespovratna sredstva - Ukupno (EU+Nac) HRK
= Ukupna ugovorena vrijednost bespovratnih sredstava]]*Ugovori_OPULJP3[[#This Row],[EU STOPA SUFINANCIRANJA %
EU CO-FINANCING RATE %]]</f>
        <v>833566.95</v>
      </c>
      <c r="P1621" s="60">
        <f>Ugovori_OPULJP3[[#This Row],[Bespovratna sredstva - EU dio - HRK]]/7.5345</f>
        <v>110633.34660561416</v>
      </c>
      <c r="Q1621" s="59">
        <f>Ugovori_OPULJP3[[#This Row],[Bespovratna sredstva - Ukupno (EU+Nac) HRK
= Ukupna ugovorena vrijednost bespovratnih sredstava]]*Ugovori_OPULJP3[[#This Row],[STOPA NACIONALNOG SUFINANCIRANJA %]]</f>
        <v>147100.04999999999</v>
      </c>
      <c r="R1621" s="60">
        <f>Ugovori_OPULJP3[[#This Row],[Bespovratna sredstva - Nacionalni dio - HRK]]/7.5345</f>
        <v>19523.531753931911</v>
      </c>
      <c r="S1621" s="59">
        <v>980667</v>
      </c>
      <c r="T1621" s="60">
        <f>Ugovori_OPULJP3[[#This Row],[Bespovratna sredstva - Ukupno (EU+Nac) HRK
= Ukupna ugovorena vrijednost bespovratnih sredstava]]/7.5345</f>
        <v>130156.87835954608</v>
      </c>
      <c r="U1621" s="59">
        <v>0</v>
      </c>
      <c r="V1621" s="60">
        <f>Ugovori_OPULJP3[[#This Row],[Javni doprinos korisnika - HRK]]/7.5345</f>
        <v>0</v>
      </c>
      <c r="W1621" s="59">
        <v>0</v>
      </c>
      <c r="X1621" s="60">
        <f>Ugovori_OPULJP3[[#This Row],[Privatni doprinos korisnika - HRK]]/7.5345</f>
        <v>0</v>
      </c>
      <c r="Y1621" s="61">
        <v>980667</v>
      </c>
      <c r="Z1621" s="62">
        <f>Ugovori_OPULJP3[[#This Row],[UKUPNI PRIHVATLJIVI IZDACI
TOTAL ELIGIBLE EXPENDITURE
= Bespovratna sredstva ukupno + doprinos korisnika
= Ukupni prihvatljivi troškovi
= Ukupna ugovorena vrijednost projekta HRK]]/7.5345</f>
        <v>130156.87835954608</v>
      </c>
      <c r="AA1621" s="66" t="s">
        <v>37</v>
      </c>
      <c r="AB1621" s="66" t="s">
        <v>34</v>
      </c>
      <c r="AC1621" s="65" t="s">
        <v>5975</v>
      </c>
      <c r="AD1621" s="72" t="s">
        <v>746</v>
      </c>
    </row>
    <row r="1622" spans="1:30" ht="51" customHeight="1" x14ac:dyDescent="0.2">
      <c r="A1622" s="70" t="s">
        <v>5976</v>
      </c>
      <c r="B1622" s="64" t="s">
        <v>742</v>
      </c>
      <c r="C1622" s="65" t="s">
        <v>743</v>
      </c>
      <c r="D1622" s="96" t="s">
        <v>4944</v>
      </c>
      <c r="E1622" s="66" t="s">
        <v>75</v>
      </c>
      <c r="F1622" s="71" t="s">
        <v>5977</v>
      </c>
      <c r="G1622" s="71" t="s">
        <v>1446</v>
      </c>
      <c r="H1622" s="68">
        <v>44915</v>
      </c>
      <c r="I1622" s="68">
        <v>45158</v>
      </c>
      <c r="J1622" s="57" t="str">
        <f>IF(Ugovori_OPULJP3[[#This Row],[DATUM ZAVRŠETKA OPERACIJE]]&gt;DATE(2024,12,31),"u provedbi","završen")</f>
        <v>završen</v>
      </c>
      <c r="K1622" s="67" t="s">
        <v>98</v>
      </c>
      <c r="L1622" s="76" t="s">
        <v>98</v>
      </c>
      <c r="M1622" s="58">
        <v>0.85</v>
      </c>
      <c r="N1622" s="58">
        <v>0.15</v>
      </c>
      <c r="O1622" s="59">
        <f>Ugovori_OPULJP3[[#This Row],[Bespovratna sredstva - Ukupno (EU+Nac) HRK
= Ukupna ugovorena vrijednost bespovratnih sredstava]]*Ugovori_OPULJP3[[#This Row],[EU STOPA SUFINANCIRANJA %
EU CO-FINANCING RATE %]]</f>
        <v>416925</v>
      </c>
      <c r="P1622" s="60">
        <f>Ugovori_OPULJP3[[#This Row],[Bespovratna sredstva - EU dio - HRK]]/7.5345</f>
        <v>55335.456898267963</v>
      </c>
      <c r="Q1622" s="59">
        <f>Ugovori_OPULJP3[[#This Row],[Bespovratna sredstva - Ukupno (EU+Nac) HRK
= Ukupna ugovorena vrijednost bespovratnih sredstava]]*Ugovori_OPULJP3[[#This Row],[STOPA NACIONALNOG SUFINANCIRANJA %]]</f>
        <v>73575</v>
      </c>
      <c r="R1622" s="60">
        <f>Ugovori_OPULJP3[[#This Row],[Bespovratna sredstva - Nacionalni dio - HRK]]/7.5345</f>
        <v>9765.0806291061108</v>
      </c>
      <c r="S1622" s="59">
        <v>490500</v>
      </c>
      <c r="T1622" s="60">
        <f>Ugovori_OPULJP3[[#This Row],[Bespovratna sredstva - Ukupno (EU+Nac) HRK
= Ukupna ugovorena vrijednost bespovratnih sredstava]]/7.5345</f>
        <v>65100.537527374079</v>
      </c>
      <c r="U1622" s="59">
        <v>0</v>
      </c>
      <c r="V1622" s="60">
        <f>Ugovori_OPULJP3[[#This Row],[Javni doprinos korisnika - HRK]]/7.5345</f>
        <v>0</v>
      </c>
      <c r="W1622" s="59">
        <v>0</v>
      </c>
      <c r="X1622" s="60">
        <f>Ugovori_OPULJP3[[#This Row],[Privatni doprinos korisnika - HRK]]/7.5345</f>
        <v>0</v>
      </c>
      <c r="Y1622" s="61">
        <v>490500</v>
      </c>
      <c r="Z1622" s="62">
        <f>Ugovori_OPULJP3[[#This Row],[UKUPNI PRIHVATLJIVI IZDACI
TOTAL ELIGIBLE EXPENDITURE
= Bespovratna sredstva ukupno + doprinos korisnika
= Ukupni prihvatljivi troškovi
= Ukupna ugovorena vrijednost projekta HRK]]/7.5345</f>
        <v>65100.537527374079</v>
      </c>
      <c r="AA1622" s="66" t="s">
        <v>37</v>
      </c>
      <c r="AB1622" s="66" t="s">
        <v>34</v>
      </c>
      <c r="AC1622" s="65" t="s">
        <v>5978</v>
      </c>
      <c r="AD1622" s="72" t="s">
        <v>746</v>
      </c>
    </row>
    <row r="1623" spans="1:30" ht="51" customHeight="1" x14ac:dyDescent="0.2">
      <c r="A1623" s="75" t="s">
        <v>5979</v>
      </c>
      <c r="B1623" s="64" t="s">
        <v>742</v>
      </c>
      <c r="C1623" s="65" t="s">
        <v>743</v>
      </c>
      <c r="D1623" s="96" t="s">
        <v>4944</v>
      </c>
      <c r="E1623" s="66" t="s">
        <v>75</v>
      </c>
      <c r="F1623" s="71" t="s">
        <v>5980</v>
      </c>
      <c r="G1623" s="71" t="s">
        <v>2221</v>
      </c>
      <c r="H1623" s="68">
        <v>44923</v>
      </c>
      <c r="I1623" s="68">
        <v>45166</v>
      </c>
      <c r="J1623" s="57" t="str">
        <f>IF(Ugovori_OPULJP3[[#This Row],[DATUM ZAVRŠETKA OPERACIJE]]&gt;DATE(2024,12,31),"u provedbi","završen")</f>
        <v>završen</v>
      </c>
      <c r="K1623" s="55" t="s">
        <v>210</v>
      </c>
      <c r="L1623" s="55" t="s">
        <v>210</v>
      </c>
      <c r="M1623" s="58">
        <v>0.85</v>
      </c>
      <c r="N1623" s="58">
        <v>0.15</v>
      </c>
      <c r="O1623" s="59">
        <f>Ugovori_OPULJP3[[#This Row],[Bespovratna sredstva - Ukupno (EU+Nac) HRK
= Ukupna ugovorena vrijednost bespovratnih sredstava]]*Ugovori_OPULJP3[[#This Row],[EU STOPA SUFINANCIRANJA %
EU CO-FINANCING RATE %]]</f>
        <v>1019999.7279999999</v>
      </c>
      <c r="P1623" s="60">
        <f>Ugovori_OPULJP3[[#This Row],[Bespovratna sredstva - EU dio - HRK]]/7.5345</f>
        <v>135377.22848231468</v>
      </c>
      <c r="Q1623" s="59">
        <f>Ugovori_OPULJP3[[#This Row],[Bespovratna sredstva - Ukupno (EU+Nac) HRK
= Ukupna ugovorena vrijednost bespovratnih sredstava]]*Ugovori_OPULJP3[[#This Row],[STOPA NACIONALNOG SUFINANCIRANJA %]]</f>
        <v>179999.95199999999</v>
      </c>
      <c r="R1623" s="60">
        <f>Ugovori_OPULJP3[[#This Row],[Bespovratna sredstva - Nacionalni dio - HRK]]/7.5345</f>
        <v>23890.099143937881</v>
      </c>
      <c r="S1623" s="59">
        <v>1199999.68</v>
      </c>
      <c r="T1623" s="60">
        <f>Ugovori_OPULJP3[[#This Row],[Bespovratna sredstva - Ukupno (EU+Nac) HRK
= Ukupna ugovorena vrijednost bespovratnih sredstava]]/7.5345</f>
        <v>159267.32762625255</v>
      </c>
      <c r="U1623" s="59">
        <v>2340.3200000000002</v>
      </c>
      <c r="V1623" s="60">
        <f>Ugovori_OPULJP3[[#This Row],[Javni doprinos korisnika - HRK]]/7.5345</f>
        <v>310.61384298891767</v>
      </c>
      <c r="W1623" s="59">
        <v>0</v>
      </c>
      <c r="X1623" s="60">
        <f>Ugovori_OPULJP3[[#This Row],[Privatni doprinos korisnika - HRK]]/7.5345</f>
        <v>0</v>
      </c>
      <c r="Y1623" s="61">
        <v>1202340</v>
      </c>
      <c r="Z1623" s="62">
        <f>Ugovori_OPULJP3[[#This Row],[UKUPNI PRIHVATLJIVI IZDACI
TOTAL ELIGIBLE EXPENDITURE
= Bespovratna sredstva ukupno + doprinos korisnika
= Ukupni prihvatljivi troškovi
= Ukupna ugovorena vrijednost projekta HRK]]/7.5345</f>
        <v>159577.94146924149</v>
      </c>
      <c r="AA1623" s="66" t="s">
        <v>37</v>
      </c>
      <c r="AB1623" s="66" t="s">
        <v>34</v>
      </c>
      <c r="AC1623" s="65" t="s">
        <v>5981</v>
      </c>
      <c r="AD1623" s="72" t="s">
        <v>746</v>
      </c>
    </row>
    <row r="1624" spans="1:30" ht="51" customHeight="1" x14ac:dyDescent="0.2">
      <c r="A1624" s="70" t="s">
        <v>5982</v>
      </c>
      <c r="B1624" s="64" t="s">
        <v>742</v>
      </c>
      <c r="C1624" s="65" t="s">
        <v>743</v>
      </c>
      <c r="D1624" s="96" t="s">
        <v>4944</v>
      </c>
      <c r="E1624" s="66" t="s">
        <v>75</v>
      </c>
      <c r="F1624" s="71" t="s">
        <v>5983</v>
      </c>
      <c r="G1624" s="71" t="s">
        <v>1981</v>
      </c>
      <c r="H1624" s="68">
        <v>44923</v>
      </c>
      <c r="I1624" s="68">
        <v>45166</v>
      </c>
      <c r="J1624" s="57" t="str">
        <f>IF(Ugovori_OPULJP3[[#This Row],[DATUM ZAVRŠETKA OPERACIJE]]&gt;DATE(2024,12,31),"u provedbi","završen")</f>
        <v>završen</v>
      </c>
      <c r="K1624" s="55" t="s">
        <v>210</v>
      </c>
      <c r="L1624" s="55" t="s">
        <v>210</v>
      </c>
      <c r="M1624" s="58">
        <v>0.85</v>
      </c>
      <c r="N1624" s="58">
        <v>0.15</v>
      </c>
      <c r="O1624" s="59">
        <f>Ugovori_OPULJP3[[#This Row],[Bespovratna sredstva - Ukupno (EU+Nac) HRK
= Ukupna ugovorena vrijednost bespovratnih sredstava]]*Ugovori_OPULJP3[[#This Row],[EU STOPA SUFINANCIRANJA %
EU CO-FINANCING RATE %]]</f>
        <v>420087</v>
      </c>
      <c r="P1624" s="60">
        <f>Ugovori_OPULJP3[[#This Row],[Bespovratna sredstva - EU dio - HRK]]/7.5345</f>
        <v>55755.126418475011</v>
      </c>
      <c r="Q1624" s="59">
        <f>Ugovori_OPULJP3[[#This Row],[Bespovratna sredstva - Ukupno (EU+Nac) HRK
= Ukupna ugovorena vrijednost bespovratnih sredstava]]*Ugovori_OPULJP3[[#This Row],[STOPA NACIONALNOG SUFINANCIRANJA %]]</f>
        <v>74133</v>
      </c>
      <c r="R1624" s="60">
        <f>Ugovori_OPULJP3[[#This Row],[Bespovratna sredstva - Nacionalni dio - HRK]]/7.5345</f>
        <v>9839.1399562014722</v>
      </c>
      <c r="S1624" s="59">
        <v>494220</v>
      </c>
      <c r="T1624" s="60">
        <f>Ugovori_OPULJP3[[#This Row],[Bespovratna sredstva - Ukupno (EU+Nac) HRK
= Ukupna ugovorena vrijednost bespovratnih sredstava]]/7.5345</f>
        <v>65594.266374676488</v>
      </c>
      <c r="U1624" s="59">
        <v>0</v>
      </c>
      <c r="V1624" s="60">
        <f>Ugovori_OPULJP3[[#This Row],[Javni doprinos korisnika - HRK]]/7.5345</f>
        <v>0</v>
      </c>
      <c r="W1624" s="59">
        <v>0</v>
      </c>
      <c r="X1624" s="60">
        <f>Ugovori_OPULJP3[[#This Row],[Privatni doprinos korisnika - HRK]]/7.5345</f>
        <v>0</v>
      </c>
      <c r="Y1624" s="61">
        <v>494220</v>
      </c>
      <c r="Z1624" s="62">
        <f>Ugovori_OPULJP3[[#This Row],[UKUPNI PRIHVATLJIVI IZDACI
TOTAL ELIGIBLE EXPENDITURE
= Bespovratna sredstva ukupno + doprinos korisnika
= Ukupni prihvatljivi troškovi
= Ukupna ugovorena vrijednost projekta HRK]]/7.5345</f>
        <v>65594.266374676488</v>
      </c>
      <c r="AA1624" s="66" t="s">
        <v>37</v>
      </c>
      <c r="AB1624" s="66" t="s">
        <v>34</v>
      </c>
      <c r="AC1624" s="65" t="s">
        <v>5984</v>
      </c>
      <c r="AD1624" s="72" t="s">
        <v>746</v>
      </c>
    </row>
    <row r="1625" spans="1:30" ht="51" customHeight="1" x14ac:dyDescent="0.2">
      <c r="A1625" s="70" t="s">
        <v>5985</v>
      </c>
      <c r="B1625" s="64" t="s">
        <v>742</v>
      </c>
      <c r="C1625" s="65" t="s">
        <v>743</v>
      </c>
      <c r="D1625" s="96" t="s">
        <v>4944</v>
      </c>
      <c r="E1625" s="66" t="s">
        <v>75</v>
      </c>
      <c r="F1625" s="71" t="s">
        <v>5986</v>
      </c>
      <c r="G1625" s="71" t="s">
        <v>1588</v>
      </c>
      <c r="H1625" s="68">
        <v>44818</v>
      </c>
      <c r="I1625" s="68">
        <v>45060</v>
      </c>
      <c r="J1625" s="57" t="str">
        <f>IF(Ugovori_OPULJP3[[#This Row],[DATUM ZAVRŠETKA OPERACIJE]]&gt;DATE(2024,12,31),"u provedbi","završen")</f>
        <v>završen</v>
      </c>
      <c r="K1625" s="55" t="s">
        <v>98</v>
      </c>
      <c r="L1625" s="55" t="s">
        <v>98</v>
      </c>
      <c r="M1625" s="58">
        <v>0.85</v>
      </c>
      <c r="N1625" s="58">
        <v>0.15</v>
      </c>
      <c r="O1625" s="59">
        <f>Ugovori_OPULJP3[[#This Row],[Bespovratna sredstva - Ukupno (EU+Nac) HRK
= Ukupna ugovorena vrijednost bespovratnih sredstava]]*Ugovori_OPULJP3[[#This Row],[EU STOPA SUFINANCIRANJA %
EU CO-FINANCING RATE %]]</f>
        <v>838120.1875</v>
      </c>
      <c r="P1625" s="60">
        <f>Ugovori_OPULJP3[[#This Row],[Bespovratna sredstva - EU dio - HRK]]/7.5345</f>
        <v>111237.66507399296</v>
      </c>
      <c r="Q1625" s="59">
        <f>Ugovori_OPULJP3[[#This Row],[Bespovratna sredstva - Ukupno (EU+Nac) HRK
= Ukupna ugovorena vrijednost bespovratnih sredstava]]*Ugovori_OPULJP3[[#This Row],[STOPA NACIONALNOG SUFINANCIRANJA %]]</f>
        <v>147903.5625</v>
      </c>
      <c r="R1625" s="60">
        <f>Ugovori_OPULJP3[[#This Row],[Bespovratna sredstva - Nacionalni dio - HRK]]/7.5345</f>
        <v>19630.176189528171</v>
      </c>
      <c r="S1625" s="59">
        <v>986023.75</v>
      </c>
      <c r="T1625" s="60">
        <f>Ugovori_OPULJP3[[#This Row],[Bespovratna sredstva - Ukupno (EU+Nac) HRK
= Ukupna ugovorena vrijednost bespovratnih sredstava]]/7.5345</f>
        <v>130867.84126352113</v>
      </c>
      <c r="U1625" s="59">
        <v>0</v>
      </c>
      <c r="V1625" s="60">
        <f>Ugovori_OPULJP3[[#This Row],[Javni doprinos korisnika - HRK]]/7.5345</f>
        <v>0</v>
      </c>
      <c r="W1625" s="59">
        <v>0</v>
      </c>
      <c r="X1625" s="60">
        <f>Ugovori_OPULJP3[[#This Row],[Privatni doprinos korisnika - HRK]]/7.5345</f>
        <v>0</v>
      </c>
      <c r="Y1625" s="61">
        <v>986023.75</v>
      </c>
      <c r="Z1625" s="62">
        <f>Ugovori_OPULJP3[[#This Row],[UKUPNI PRIHVATLJIVI IZDACI
TOTAL ELIGIBLE EXPENDITURE
= Bespovratna sredstva ukupno + doprinos korisnika
= Ukupni prihvatljivi troškovi
= Ukupna ugovorena vrijednost projekta HRK]]/7.5345</f>
        <v>130867.84126352113</v>
      </c>
      <c r="AA1625" s="66" t="s">
        <v>37</v>
      </c>
      <c r="AB1625" s="66" t="s">
        <v>34</v>
      </c>
      <c r="AC1625" s="65" t="s">
        <v>5987</v>
      </c>
      <c r="AD1625" s="72" t="s">
        <v>746</v>
      </c>
    </row>
    <row r="1626" spans="1:30" ht="38.25" customHeight="1" x14ac:dyDescent="0.2">
      <c r="A1626" s="70" t="s">
        <v>5988</v>
      </c>
      <c r="B1626" s="64" t="s">
        <v>742</v>
      </c>
      <c r="C1626" s="65" t="s">
        <v>743</v>
      </c>
      <c r="D1626" s="96" t="s">
        <v>4944</v>
      </c>
      <c r="E1626" s="66" t="s">
        <v>75</v>
      </c>
      <c r="F1626" s="71" t="s">
        <v>5989</v>
      </c>
      <c r="G1626" s="71" t="s">
        <v>1368</v>
      </c>
      <c r="H1626" s="68">
        <v>44770</v>
      </c>
      <c r="I1626" s="68">
        <v>45013</v>
      </c>
      <c r="J1626" s="57" t="str">
        <f>IF(Ugovori_OPULJP3[[#This Row],[DATUM ZAVRŠETKA OPERACIJE]]&gt;DATE(2024,12,31),"u provedbi","završen")</f>
        <v>završen</v>
      </c>
      <c r="K1626" s="55" t="s">
        <v>98</v>
      </c>
      <c r="L1626" s="55" t="s">
        <v>98</v>
      </c>
      <c r="M1626" s="58">
        <v>0.85</v>
      </c>
      <c r="N1626" s="58">
        <v>0.15</v>
      </c>
      <c r="O1626" s="59">
        <f>Ugovori_OPULJP3[[#This Row],[Bespovratna sredstva - Ukupno (EU+Nac) HRK
= Ukupna ugovorena vrijednost bespovratnih sredstava]]*Ugovori_OPULJP3[[#This Row],[EU STOPA SUFINANCIRANJA %
EU CO-FINANCING RATE %]]</f>
        <v>1247740.5</v>
      </c>
      <c r="P1626" s="60">
        <f>Ugovori_OPULJP3[[#This Row],[Bespovratna sredstva - EU dio - HRK]]/7.5345</f>
        <v>165603.6233326697</v>
      </c>
      <c r="Q1626" s="59">
        <f>Ugovori_OPULJP3[[#This Row],[Bespovratna sredstva - Ukupno (EU+Nac) HRK
= Ukupna ugovorena vrijednost bespovratnih sredstava]]*Ugovori_OPULJP3[[#This Row],[STOPA NACIONALNOG SUFINANCIRANJA %]]</f>
        <v>220189.5</v>
      </c>
      <c r="R1626" s="60">
        <f>Ugovori_OPULJP3[[#This Row],[Bespovratna sredstva - Nacionalni dio - HRK]]/7.5345</f>
        <v>29224.168823412303</v>
      </c>
      <c r="S1626" s="59">
        <v>1467930</v>
      </c>
      <c r="T1626" s="60">
        <f>Ugovori_OPULJP3[[#This Row],[Bespovratna sredstva - Ukupno (EU+Nac) HRK
= Ukupna ugovorena vrijednost bespovratnih sredstava]]/7.5345</f>
        <v>194827.79215608203</v>
      </c>
      <c r="U1626" s="59">
        <v>0</v>
      </c>
      <c r="V1626" s="60">
        <f>Ugovori_OPULJP3[[#This Row],[Javni doprinos korisnika - HRK]]/7.5345</f>
        <v>0</v>
      </c>
      <c r="W1626" s="59">
        <v>0</v>
      </c>
      <c r="X1626" s="60">
        <f>Ugovori_OPULJP3[[#This Row],[Privatni doprinos korisnika - HRK]]/7.5345</f>
        <v>0</v>
      </c>
      <c r="Y1626" s="61">
        <v>1467930</v>
      </c>
      <c r="Z1626" s="62">
        <f>Ugovori_OPULJP3[[#This Row],[UKUPNI PRIHVATLJIVI IZDACI
TOTAL ELIGIBLE EXPENDITURE
= Bespovratna sredstva ukupno + doprinos korisnika
= Ukupni prihvatljivi troškovi
= Ukupna ugovorena vrijednost projekta HRK]]/7.5345</f>
        <v>194827.79215608203</v>
      </c>
      <c r="AA1626" s="66" t="s">
        <v>37</v>
      </c>
      <c r="AB1626" s="66" t="s">
        <v>34</v>
      </c>
      <c r="AC1626" s="65" t="s">
        <v>5990</v>
      </c>
      <c r="AD1626" s="72" t="s">
        <v>746</v>
      </c>
    </row>
    <row r="1627" spans="1:30" ht="51" customHeight="1" x14ac:dyDescent="0.2">
      <c r="A1627" s="70" t="s">
        <v>5991</v>
      </c>
      <c r="B1627" s="64" t="s">
        <v>742</v>
      </c>
      <c r="C1627" s="65" t="s">
        <v>743</v>
      </c>
      <c r="D1627" s="96" t="s">
        <v>4944</v>
      </c>
      <c r="E1627" s="66" t="s">
        <v>75</v>
      </c>
      <c r="F1627" s="71" t="s">
        <v>5992</v>
      </c>
      <c r="G1627" s="71" t="s">
        <v>3686</v>
      </c>
      <c r="H1627" s="68">
        <v>44998</v>
      </c>
      <c r="I1627" s="68">
        <v>45243</v>
      </c>
      <c r="J1627" s="57" t="str">
        <f>IF(Ugovori_OPULJP3[[#This Row],[DATUM ZAVRŠETKA OPERACIJE]]&gt;DATE(2024,12,31),"u provedbi","završen")</f>
        <v>završen</v>
      </c>
      <c r="K1627" s="55" t="s">
        <v>98</v>
      </c>
      <c r="L1627" s="55" t="s">
        <v>98</v>
      </c>
      <c r="M1627" s="58">
        <v>0.85</v>
      </c>
      <c r="N1627" s="58">
        <v>0.15</v>
      </c>
      <c r="O1627" s="59">
        <f>Ugovori_OPULJP3[[#This Row],[Bespovratna sredstva - Ukupno (EU+Nac) HRK
= Ukupna ugovorena vrijednost bespovratnih sredstava]]*Ugovori_OPULJP3[[#This Row],[EU STOPA SUFINANCIRANJA %
EU CO-FINANCING RATE %]]</f>
        <v>416287.5</v>
      </c>
      <c r="P1627" s="60">
        <f>Ugovori_OPULJP3[[#This Row],[Bespovratna sredstva - EU dio - HRK]]/7.5345</f>
        <v>55250.846107903642</v>
      </c>
      <c r="Q1627" s="59">
        <f>Ugovori_OPULJP3[[#This Row],[Bespovratna sredstva - Ukupno (EU+Nac) HRK
= Ukupna ugovorena vrijednost bespovratnih sredstava]]*Ugovori_OPULJP3[[#This Row],[STOPA NACIONALNOG SUFINANCIRANJA %]]</f>
        <v>73462.5</v>
      </c>
      <c r="R1627" s="60">
        <f>Ugovori_OPULJP3[[#This Row],[Bespovratna sredstva - Nacionalni dio - HRK]]/7.5345</f>
        <v>9750.1493131594652</v>
      </c>
      <c r="S1627" s="59">
        <v>489750</v>
      </c>
      <c r="T1627" s="60">
        <f>Ugovori_OPULJP3[[#This Row],[Bespovratna sredstva - Ukupno (EU+Nac) HRK
= Ukupna ugovorena vrijednost bespovratnih sredstava]]/7.5345</f>
        <v>65000.995421063104</v>
      </c>
      <c r="U1627" s="59">
        <v>0</v>
      </c>
      <c r="V1627" s="60">
        <f>Ugovori_OPULJP3[[#This Row],[Javni doprinos korisnika - HRK]]/7.5345</f>
        <v>0</v>
      </c>
      <c r="W1627" s="59">
        <v>0</v>
      </c>
      <c r="X1627" s="60">
        <f>Ugovori_OPULJP3[[#This Row],[Privatni doprinos korisnika - HRK]]/7.5345</f>
        <v>0</v>
      </c>
      <c r="Y1627" s="61">
        <v>489750</v>
      </c>
      <c r="Z1627" s="62">
        <f>Ugovori_OPULJP3[[#This Row],[UKUPNI PRIHVATLJIVI IZDACI
TOTAL ELIGIBLE EXPENDITURE
= Bespovratna sredstva ukupno + doprinos korisnika
= Ukupni prihvatljivi troškovi
= Ukupna ugovorena vrijednost projekta HRK]]/7.5345</f>
        <v>65000.995421063104</v>
      </c>
      <c r="AA1627" s="66" t="s">
        <v>37</v>
      </c>
      <c r="AB1627" s="66" t="s">
        <v>34</v>
      </c>
      <c r="AC1627" s="65" t="s">
        <v>5993</v>
      </c>
      <c r="AD1627" s="72" t="s">
        <v>746</v>
      </c>
    </row>
    <row r="1628" spans="1:30" ht="51" customHeight="1" x14ac:dyDescent="0.2">
      <c r="A1628" s="70" t="s">
        <v>5994</v>
      </c>
      <c r="B1628" s="64" t="s">
        <v>742</v>
      </c>
      <c r="C1628" s="65" t="s">
        <v>743</v>
      </c>
      <c r="D1628" s="96" t="s">
        <v>4944</v>
      </c>
      <c r="E1628" s="66" t="s">
        <v>75</v>
      </c>
      <c r="F1628" s="71" t="s">
        <v>5995</v>
      </c>
      <c r="G1628" s="54" t="s">
        <v>3568</v>
      </c>
      <c r="H1628" s="68">
        <v>44902</v>
      </c>
      <c r="I1628" s="68">
        <v>45145</v>
      </c>
      <c r="J1628" s="57" t="str">
        <f>IF(Ugovori_OPULJP3[[#This Row],[DATUM ZAVRŠETKA OPERACIJE]]&gt;DATE(2024,12,31),"u provedbi","završen")</f>
        <v>završen</v>
      </c>
      <c r="K1628" s="55" t="s">
        <v>424</v>
      </c>
      <c r="L1628" s="55" t="s">
        <v>424</v>
      </c>
      <c r="M1628" s="58">
        <v>0.85</v>
      </c>
      <c r="N1628" s="58">
        <v>0.15</v>
      </c>
      <c r="O1628" s="59">
        <f>Ugovori_OPULJP3[[#This Row],[Bespovratna sredstva - Ukupno (EU+Nac) HRK
= Ukupna ugovorena vrijednost bespovratnih sredstava]]*Ugovori_OPULJP3[[#This Row],[EU STOPA SUFINANCIRANJA %
EU CO-FINANCING RATE %]]</f>
        <v>378215.745</v>
      </c>
      <c r="P1628" s="60">
        <f>Ugovori_OPULJP3[[#This Row],[Bespovratna sredstva - EU dio - HRK]]/7.5345</f>
        <v>50197.855863030061</v>
      </c>
      <c r="Q1628" s="59">
        <f>Ugovori_OPULJP3[[#This Row],[Bespovratna sredstva - Ukupno (EU+Nac) HRK
= Ukupna ugovorena vrijednost bespovratnih sredstava]]*Ugovori_OPULJP3[[#This Row],[STOPA NACIONALNOG SUFINANCIRANJA %]]</f>
        <v>66743.955000000002</v>
      </c>
      <c r="R1628" s="60">
        <f>Ugovori_OPULJP3[[#This Row],[Bespovratna sredstva - Nacionalni dio - HRK]]/7.5345</f>
        <v>8858.4451522994223</v>
      </c>
      <c r="S1628" s="59">
        <v>444959.7</v>
      </c>
      <c r="T1628" s="60">
        <f>Ugovori_OPULJP3[[#This Row],[Bespovratna sredstva - Ukupno (EU+Nac) HRK
= Ukupna ugovorena vrijednost bespovratnih sredstava]]/7.5345</f>
        <v>59056.301015329482</v>
      </c>
      <c r="U1628" s="59">
        <v>0</v>
      </c>
      <c r="V1628" s="60">
        <f>Ugovori_OPULJP3[[#This Row],[Javni doprinos korisnika - HRK]]/7.5345</f>
        <v>0</v>
      </c>
      <c r="W1628" s="59">
        <v>0</v>
      </c>
      <c r="X1628" s="60">
        <f>Ugovori_OPULJP3[[#This Row],[Privatni doprinos korisnika - HRK]]/7.5345</f>
        <v>0</v>
      </c>
      <c r="Y1628" s="61">
        <v>444959.7</v>
      </c>
      <c r="Z1628" s="62">
        <f>Ugovori_OPULJP3[[#This Row],[UKUPNI PRIHVATLJIVI IZDACI
TOTAL ELIGIBLE EXPENDITURE
= Bespovratna sredstva ukupno + doprinos korisnika
= Ukupni prihvatljivi troškovi
= Ukupna ugovorena vrijednost projekta HRK]]/7.5345</f>
        <v>59056.301015329482</v>
      </c>
      <c r="AA1628" s="66" t="s">
        <v>37</v>
      </c>
      <c r="AB1628" s="66" t="s">
        <v>34</v>
      </c>
      <c r="AC1628" s="65" t="s">
        <v>5996</v>
      </c>
      <c r="AD1628" s="72" t="s">
        <v>746</v>
      </c>
    </row>
    <row r="1629" spans="1:30" ht="51" customHeight="1" x14ac:dyDescent="0.2">
      <c r="A1629" s="70" t="s">
        <v>5997</v>
      </c>
      <c r="B1629" s="64" t="s">
        <v>742</v>
      </c>
      <c r="C1629" s="65" t="s">
        <v>743</v>
      </c>
      <c r="D1629" s="96" t="s">
        <v>4944</v>
      </c>
      <c r="E1629" s="66" t="s">
        <v>75</v>
      </c>
      <c r="F1629" s="71" t="s">
        <v>5998</v>
      </c>
      <c r="G1629" s="71" t="s">
        <v>1548</v>
      </c>
      <c r="H1629" s="68">
        <v>44855</v>
      </c>
      <c r="I1629" s="68">
        <v>45098</v>
      </c>
      <c r="J1629" s="57" t="str">
        <f>IF(Ugovori_OPULJP3[[#This Row],[DATUM ZAVRŠETKA OPERACIJE]]&gt;DATE(2024,12,31),"u provedbi","završen")</f>
        <v>završen</v>
      </c>
      <c r="K1629" s="55" t="s">
        <v>98</v>
      </c>
      <c r="L1629" s="55" t="s">
        <v>98</v>
      </c>
      <c r="M1629" s="58">
        <v>0.85</v>
      </c>
      <c r="N1629" s="58">
        <v>0.15</v>
      </c>
      <c r="O1629" s="59">
        <f>Ugovori_OPULJP3[[#This Row],[Bespovratna sredstva - Ukupno (EU+Nac) HRK
= Ukupna ugovorena vrijednost bespovratnih sredstava]]*Ugovori_OPULJP3[[#This Row],[EU STOPA SUFINANCIRANJA %
EU CO-FINANCING RATE %]]</f>
        <v>994010.27250000008</v>
      </c>
      <c r="P1629" s="60">
        <f>Ugovori_OPULJP3[[#This Row],[Bespovratna sredstva - EU dio - HRK]]/7.5345</f>
        <v>131927.83495918775</v>
      </c>
      <c r="Q1629" s="59">
        <f>Ugovori_OPULJP3[[#This Row],[Bespovratna sredstva - Ukupno (EU+Nac) HRK
= Ukupna ugovorena vrijednost bespovratnih sredstava]]*Ugovori_OPULJP3[[#This Row],[STOPA NACIONALNOG SUFINANCIRANJA %]]</f>
        <v>175413.57750000001</v>
      </c>
      <c r="R1629" s="60">
        <f>Ugovori_OPULJP3[[#This Row],[Bespovratna sredstva - Nacionalni dio - HRK]]/7.5345</f>
        <v>23281.38263985666</v>
      </c>
      <c r="S1629" s="59">
        <v>1169423.8500000001</v>
      </c>
      <c r="T1629" s="60">
        <f>Ugovori_OPULJP3[[#This Row],[Bespovratna sredstva - Ukupno (EU+Nac) HRK
= Ukupna ugovorena vrijednost bespovratnih sredstava]]/7.5345</f>
        <v>155209.21759904441</v>
      </c>
      <c r="U1629" s="59">
        <v>0</v>
      </c>
      <c r="V1629" s="60">
        <f>Ugovori_OPULJP3[[#This Row],[Javni doprinos korisnika - HRK]]/7.5345</f>
        <v>0</v>
      </c>
      <c r="W1629" s="59">
        <v>0</v>
      </c>
      <c r="X1629" s="60">
        <f>Ugovori_OPULJP3[[#This Row],[Privatni doprinos korisnika - HRK]]/7.5345</f>
        <v>0</v>
      </c>
      <c r="Y1629" s="61">
        <v>1169423.8500000001</v>
      </c>
      <c r="Z1629" s="62">
        <f>Ugovori_OPULJP3[[#This Row],[UKUPNI PRIHVATLJIVI IZDACI
TOTAL ELIGIBLE EXPENDITURE
= Bespovratna sredstva ukupno + doprinos korisnika
= Ukupni prihvatljivi troškovi
= Ukupna ugovorena vrijednost projekta HRK]]/7.5345</f>
        <v>155209.21759904441</v>
      </c>
      <c r="AA1629" s="66" t="s">
        <v>37</v>
      </c>
      <c r="AB1629" s="66" t="s">
        <v>34</v>
      </c>
      <c r="AC1629" s="65" t="s">
        <v>5999</v>
      </c>
      <c r="AD1629" s="72" t="s">
        <v>746</v>
      </c>
    </row>
    <row r="1630" spans="1:30" ht="51" customHeight="1" x14ac:dyDescent="0.2">
      <c r="A1630" s="75" t="s">
        <v>6000</v>
      </c>
      <c r="B1630" s="64" t="s">
        <v>742</v>
      </c>
      <c r="C1630" s="65" t="s">
        <v>743</v>
      </c>
      <c r="D1630" s="96" t="s">
        <v>4944</v>
      </c>
      <c r="E1630" s="66" t="s">
        <v>75</v>
      </c>
      <c r="F1630" s="71" t="s">
        <v>6001</v>
      </c>
      <c r="G1630" s="71" t="s">
        <v>1225</v>
      </c>
      <c r="H1630" s="68">
        <v>44914</v>
      </c>
      <c r="I1630" s="68">
        <v>45157</v>
      </c>
      <c r="J1630" s="57" t="str">
        <f>IF(Ugovori_OPULJP3[[#This Row],[DATUM ZAVRŠETKA OPERACIJE]]&gt;DATE(2024,12,31),"u provedbi","završen")</f>
        <v>završen</v>
      </c>
      <c r="K1630" s="67" t="s">
        <v>103</v>
      </c>
      <c r="L1630" s="55" t="s">
        <v>103</v>
      </c>
      <c r="M1630" s="58">
        <v>0.85</v>
      </c>
      <c r="N1630" s="58">
        <v>0.15</v>
      </c>
      <c r="O1630" s="59">
        <f>Ugovori_OPULJP3[[#This Row],[Bespovratna sredstva - Ukupno (EU+Nac) HRK
= Ukupna ugovorena vrijednost bespovratnih sredstava]]*Ugovori_OPULJP3[[#This Row],[EU STOPA SUFINANCIRANJA %
EU CO-FINANCING RATE %]]</f>
        <v>839196.5</v>
      </c>
      <c r="P1630" s="60">
        <f>Ugovori_OPULJP3[[#This Row],[Bespovratna sredstva - EU dio - HRK]]/7.5345</f>
        <v>111380.51629172472</v>
      </c>
      <c r="Q1630" s="59">
        <f>Ugovori_OPULJP3[[#This Row],[Bespovratna sredstva - Ukupno (EU+Nac) HRK
= Ukupna ugovorena vrijednost bespovratnih sredstava]]*Ugovori_OPULJP3[[#This Row],[STOPA NACIONALNOG SUFINANCIRANJA %]]</f>
        <v>148093.5</v>
      </c>
      <c r="R1630" s="60">
        <f>Ugovori_OPULJP3[[#This Row],[Bespovratna sredstva - Nacionalni dio - HRK]]/7.5345</f>
        <v>19655.385227951421</v>
      </c>
      <c r="S1630" s="59">
        <v>987290</v>
      </c>
      <c r="T1630" s="60">
        <f>Ugovori_OPULJP3[[#This Row],[Bespovratna sredstva - Ukupno (EU+Nac) HRK
= Ukupna ugovorena vrijednost bespovratnih sredstava]]/7.5345</f>
        <v>131035.90151967615</v>
      </c>
      <c r="U1630" s="59">
        <v>0</v>
      </c>
      <c r="V1630" s="60">
        <f>Ugovori_OPULJP3[[#This Row],[Javni doprinos korisnika - HRK]]/7.5345</f>
        <v>0</v>
      </c>
      <c r="W1630" s="59">
        <v>0</v>
      </c>
      <c r="X1630" s="60">
        <f>Ugovori_OPULJP3[[#This Row],[Privatni doprinos korisnika - HRK]]/7.5345</f>
        <v>0</v>
      </c>
      <c r="Y1630" s="61">
        <v>987290</v>
      </c>
      <c r="Z1630" s="62">
        <f>Ugovori_OPULJP3[[#This Row],[UKUPNI PRIHVATLJIVI IZDACI
TOTAL ELIGIBLE EXPENDITURE
= Bespovratna sredstva ukupno + doprinos korisnika
= Ukupni prihvatljivi troškovi
= Ukupna ugovorena vrijednost projekta HRK]]/7.5345</f>
        <v>131035.90151967615</v>
      </c>
      <c r="AA1630" s="66" t="s">
        <v>37</v>
      </c>
      <c r="AB1630" s="66" t="s">
        <v>34</v>
      </c>
      <c r="AC1630" s="65" t="s">
        <v>5289</v>
      </c>
      <c r="AD1630" s="72" t="s">
        <v>746</v>
      </c>
    </row>
    <row r="1631" spans="1:30" ht="38.25" customHeight="1" x14ac:dyDescent="0.2">
      <c r="A1631" s="70" t="s">
        <v>6002</v>
      </c>
      <c r="B1631" s="64" t="s">
        <v>742</v>
      </c>
      <c r="C1631" s="65" t="s">
        <v>743</v>
      </c>
      <c r="D1631" s="96" t="s">
        <v>4944</v>
      </c>
      <c r="E1631" s="66" t="s">
        <v>75</v>
      </c>
      <c r="F1631" s="71" t="s">
        <v>6003</v>
      </c>
      <c r="G1631" s="71" t="s">
        <v>1333</v>
      </c>
      <c r="H1631" s="68">
        <v>44855</v>
      </c>
      <c r="I1631" s="68">
        <v>45098</v>
      </c>
      <c r="J1631" s="57" t="str">
        <f>IF(Ugovori_OPULJP3[[#This Row],[DATUM ZAVRŠETKA OPERACIJE]]&gt;DATE(2024,12,31),"u provedbi","završen")</f>
        <v>završen</v>
      </c>
      <c r="K1631" s="55" t="s">
        <v>103</v>
      </c>
      <c r="L1631" s="55" t="s">
        <v>103</v>
      </c>
      <c r="M1631" s="58">
        <v>0.85</v>
      </c>
      <c r="N1631" s="58">
        <v>0.15</v>
      </c>
      <c r="O1631" s="59">
        <f>Ugovori_OPULJP3[[#This Row],[Bespovratna sredstva - Ukupno (EU+Nac) HRK
= Ukupna ugovorena vrijednost bespovratnih sredstava]]*Ugovori_OPULJP3[[#This Row],[EU STOPA SUFINANCIRANJA %
EU CO-FINANCING RATE %]]</f>
        <v>840480</v>
      </c>
      <c r="P1631" s="60">
        <f>Ugovori_OPULJP3[[#This Row],[Bespovratna sredstva - EU dio - HRK]]/7.5345</f>
        <v>111550.8660163249</v>
      </c>
      <c r="Q1631" s="59">
        <f>Ugovori_OPULJP3[[#This Row],[Bespovratna sredstva - Ukupno (EU+Nac) HRK
= Ukupna ugovorena vrijednost bespovratnih sredstava]]*Ugovori_OPULJP3[[#This Row],[STOPA NACIONALNOG SUFINANCIRANJA %]]</f>
        <v>148320</v>
      </c>
      <c r="R1631" s="60">
        <f>Ugovori_OPULJP3[[#This Row],[Bespovratna sredstva - Nacionalni dio - HRK]]/7.5345</f>
        <v>19685.446944057334</v>
      </c>
      <c r="S1631" s="59">
        <v>988800</v>
      </c>
      <c r="T1631" s="60">
        <f>Ugovori_OPULJP3[[#This Row],[Bespovratna sredstva - Ukupno (EU+Nac) HRK
= Ukupna ugovorena vrijednost bespovratnih sredstava]]/7.5345</f>
        <v>131236.31296038223</v>
      </c>
      <c r="U1631" s="59">
        <v>0</v>
      </c>
      <c r="V1631" s="60">
        <f>Ugovori_OPULJP3[[#This Row],[Javni doprinos korisnika - HRK]]/7.5345</f>
        <v>0</v>
      </c>
      <c r="W1631" s="59">
        <v>0</v>
      </c>
      <c r="X1631" s="60">
        <f>Ugovori_OPULJP3[[#This Row],[Privatni doprinos korisnika - HRK]]/7.5345</f>
        <v>0</v>
      </c>
      <c r="Y1631" s="61">
        <v>988800</v>
      </c>
      <c r="Z1631" s="62">
        <f>Ugovori_OPULJP3[[#This Row],[UKUPNI PRIHVATLJIVI IZDACI
TOTAL ELIGIBLE EXPENDITURE
= Bespovratna sredstva ukupno + doprinos korisnika
= Ukupni prihvatljivi troškovi
= Ukupna ugovorena vrijednost projekta HRK]]/7.5345</f>
        <v>131236.31296038223</v>
      </c>
      <c r="AA1631" s="66" t="s">
        <v>37</v>
      </c>
      <c r="AB1631" s="66" t="s">
        <v>34</v>
      </c>
      <c r="AC1631" s="65" t="s">
        <v>6004</v>
      </c>
      <c r="AD1631" s="72" t="s">
        <v>746</v>
      </c>
    </row>
    <row r="1632" spans="1:30" ht="51" customHeight="1" x14ac:dyDescent="0.2">
      <c r="A1632" s="70" t="s">
        <v>6005</v>
      </c>
      <c r="B1632" s="64" t="s">
        <v>742</v>
      </c>
      <c r="C1632" s="65" t="s">
        <v>743</v>
      </c>
      <c r="D1632" s="96" t="s">
        <v>4944</v>
      </c>
      <c r="E1632" s="66" t="s">
        <v>75</v>
      </c>
      <c r="F1632" s="71" t="s">
        <v>6006</v>
      </c>
      <c r="G1632" s="71" t="s">
        <v>4448</v>
      </c>
      <c r="H1632" s="68">
        <v>44908</v>
      </c>
      <c r="I1632" s="68">
        <v>45151</v>
      </c>
      <c r="J1632" s="57" t="str">
        <f>IF(Ugovori_OPULJP3[[#This Row],[DATUM ZAVRŠETKA OPERACIJE]]&gt;DATE(2024,12,31),"u provedbi","završen")</f>
        <v>završen</v>
      </c>
      <c r="K1632" s="67" t="s">
        <v>83</v>
      </c>
      <c r="L1632" s="55" t="s">
        <v>83</v>
      </c>
      <c r="M1632" s="58">
        <v>0.85</v>
      </c>
      <c r="N1632" s="58">
        <v>0.15</v>
      </c>
      <c r="O1632" s="59">
        <f>Ugovori_OPULJP3[[#This Row],[Bespovratna sredstva - Ukupno (EU+Nac) HRK
= Ukupna ugovorena vrijednost bespovratnih sredstava]]*Ugovori_OPULJP3[[#This Row],[EU STOPA SUFINANCIRANJA %
EU CO-FINANCING RATE %]]</f>
        <v>374935</v>
      </c>
      <c r="P1632" s="60">
        <f>Ugovori_OPULJP3[[#This Row],[Bespovratna sredstva - EU dio - HRK]]/7.5345</f>
        <v>49762.42617293782</v>
      </c>
      <c r="Q1632" s="59">
        <f>Ugovori_OPULJP3[[#This Row],[Bespovratna sredstva - Ukupno (EU+Nac) HRK
= Ukupna ugovorena vrijednost bespovratnih sredstava]]*Ugovori_OPULJP3[[#This Row],[STOPA NACIONALNOG SUFINANCIRANJA %]]</f>
        <v>66165</v>
      </c>
      <c r="R1632" s="60">
        <f>Ugovori_OPULJP3[[#This Row],[Bespovratna sredstva - Nacionalni dio - HRK]]/7.5345</f>
        <v>8781.6046187537322</v>
      </c>
      <c r="S1632" s="59">
        <v>441100</v>
      </c>
      <c r="T1632" s="60">
        <f>Ugovori_OPULJP3[[#This Row],[Bespovratna sredstva - Ukupno (EU+Nac) HRK
= Ukupna ugovorena vrijednost bespovratnih sredstava]]/7.5345</f>
        <v>58544.030791691548</v>
      </c>
      <c r="U1632" s="59">
        <v>0</v>
      </c>
      <c r="V1632" s="60">
        <f>Ugovori_OPULJP3[[#This Row],[Javni doprinos korisnika - HRK]]/7.5345</f>
        <v>0</v>
      </c>
      <c r="W1632" s="59">
        <v>0</v>
      </c>
      <c r="X1632" s="60">
        <f>Ugovori_OPULJP3[[#This Row],[Privatni doprinos korisnika - HRK]]/7.5345</f>
        <v>0</v>
      </c>
      <c r="Y1632" s="61">
        <v>441100</v>
      </c>
      <c r="Z1632" s="62">
        <f>Ugovori_OPULJP3[[#This Row],[UKUPNI PRIHVATLJIVI IZDACI
TOTAL ELIGIBLE EXPENDITURE
= Bespovratna sredstva ukupno + doprinos korisnika
= Ukupni prihvatljivi troškovi
= Ukupna ugovorena vrijednost projekta HRK]]/7.5345</f>
        <v>58544.030791691548</v>
      </c>
      <c r="AA1632" s="66" t="s">
        <v>37</v>
      </c>
      <c r="AB1632" s="66" t="s">
        <v>34</v>
      </c>
      <c r="AC1632" s="65" t="s">
        <v>6007</v>
      </c>
      <c r="AD1632" s="72" t="s">
        <v>746</v>
      </c>
    </row>
    <row r="1633" spans="1:30" ht="51" customHeight="1" x14ac:dyDescent="0.2">
      <c r="A1633" s="70" t="s">
        <v>6008</v>
      </c>
      <c r="B1633" s="64" t="s">
        <v>742</v>
      </c>
      <c r="C1633" s="65" t="s">
        <v>743</v>
      </c>
      <c r="D1633" s="96" t="s">
        <v>4944</v>
      </c>
      <c r="E1633" s="66" t="s">
        <v>75</v>
      </c>
      <c r="F1633" s="71" t="s">
        <v>6009</v>
      </c>
      <c r="G1633" s="71" t="s">
        <v>1458</v>
      </c>
      <c r="H1633" s="68">
        <v>44770</v>
      </c>
      <c r="I1633" s="68">
        <v>45013</v>
      </c>
      <c r="J1633" s="57" t="str">
        <f>IF(Ugovori_OPULJP3[[#This Row],[DATUM ZAVRŠETKA OPERACIJE]]&gt;DATE(2024,12,31),"u provedbi","završen")</f>
        <v>završen</v>
      </c>
      <c r="K1633" s="76" t="s">
        <v>424</v>
      </c>
      <c r="L1633" s="76" t="s">
        <v>424</v>
      </c>
      <c r="M1633" s="58">
        <v>0.85</v>
      </c>
      <c r="N1633" s="58">
        <v>0.15</v>
      </c>
      <c r="O1633" s="59">
        <f>Ugovori_OPULJP3[[#This Row],[Bespovratna sredstva - Ukupno (EU+Nac) HRK
= Ukupna ugovorena vrijednost bespovratnih sredstava]]*Ugovori_OPULJP3[[#This Row],[EU STOPA SUFINANCIRANJA %
EU CO-FINANCING RATE %]]</f>
        <v>371450</v>
      </c>
      <c r="P1633" s="60">
        <f>Ugovori_OPULJP3[[#This Row],[Bespovratna sredstva - EU dio - HRK]]/7.5345</f>
        <v>49299.887185612846</v>
      </c>
      <c r="Q1633" s="59">
        <f>Ugovori_OPULJP3[[#This Row],[Bespovratna sredstva - Ukupno (EU+Nac) HRK
= Ukupna ugovorena vrijednost bespovratnih sredstava]]*Ugovori_OPULJP3[[#This Row],[STOPA NACIONALNOG SUFINANCIRANJA %]]</f>
        <v>65550</v>
      </c>
      <c r="R1633" s="60">
        <f>Ugovori_OPULJP3[[#This Row],[Bespovratna sredstva - Nacionalni dio - HRK]]/7.5345</f>
        <v>8699.9800915787382</v>
      </c>
      <c r="S1633" s="59">
        <v>437000</v>
      </c>
      <c r="T1633" s="60">
        <f>Ugovori_OPULJP3[[#This Row],[Bespovratna sredstva - Ukupno (EU+Nac) HRK
= Ukupna ugovorena vrijednost bespovratnih sredstava]]/7.5345</f>
        <v>57999.867277191581</v>
      </c>
      <c r="U1633" s="59">
        <v>0</v>
      </c>
      <c r="V1633" s="60">
        <f>Ugovori_OPULJP3[[#This Row],[Javni doprinos korisnika - HRK]]/7.5345</f>
        <v>0</v>
      </c>
      <c r="W1633" s="59">
        <v>0</v>
      </c>
      <c r="X1633" s="60">
        <f>Ugovori_OPULJP3[[#This Row],[Privatni doprinos korisnika - HRK]]/7.5345</f>
        <v>0</v>
      </c>
      <c r="Y1633" s="61">
        <v>437000</v>
      </c>
      <c r="Z1633" s="62">
        <f>Ugovori_OPULJP3[[#This Row],[UKUPNI PRIHVATLJIVI IZDACI
TOTAL ELIGIBLE EXPENDITURE
= Bespovratna sredstva ukupno + doprinos korisnika
= Ukupni prihvatljivi troškovi
= Ukupna ugovorena vrijednost projekta HRK]]/7.5345</f>
        <v>57999.867277191581</v>
      </c>
      <c r="AA1633" s="66" t="s">
        <v>37</v>
      </c>
      <c r="AB1633" s="66" t="s">
        <v>34</v>
      </c>
      <c r="AC1633" s="65" t="s">
        <v>6010</v>
      </c>
      <c r="AD1633" s="72" t="s">
        <v>746</v>
      </c>
    </row>
    <row r="1634" spans="1:30" ht="51" customHeight="1" x14ac:dyDescent="0.2">
      <c r="A1634" s="70" t="s">
        <v>6011</v>
      </c>
      <c r="B1634" s="64" t="s">
        <v>742</v>
      </c>
      <c r="C1634" s="65" t="s">
        <v>743</v>
      </c>
      <c r="D1634" s="96" t="s">
        <v>4944</v>
      </c>
      <c r="E1634" s="66" t="s">
        <v>75</v>
      </c>
      <c r="F1634" s="71" t="s">
        <v>6012</v>
      </c>
      <c r="G1634" s="71" t="s">
        <v>2596</v>
      </c>
      <c r="H1634" s="68">
        <v>44929</v>
      </c>
      <c r="I1634" s="68">
        <v>45172</v>
      </c>
      <c r="J1634" s="57" t="str">
        <f>IF(Ugovori_OPULJP3[[#This Row],[DATUM ZAVRŠETKA OPERACIJE]]&gt;DATE(2024,12,31),"u provedbi","završen")</f>
        <v>završen</v>
      </c>
      <c r="K1634" s="67" t="s">
        <v>891</v>
      </c>
      <c r="L1634" s="67" t="s">
        <v>36</v>
      </c>
      <c r="M1634" s="58">
        <v>0.85</v>
      </c>
      <c r="N1634" s="58">
        <v>0.15</v>
      </c>
      <c r="O1634" s="59">
        <f>Ugovori_OPULJP3[[#This Row],[Bespovratna sredstva - Ukupno (EU+Nac) HRK
= Ukupna ugovorena vrijednost bespovratnih sredstava]]*Ugovori_OPULJP3[[#This Row],[EU STOPA SUFINANCIRANJA %
EU CO-FINANCING RATE %]]</f>
        <v>370566</v>
      </c>
      <c r="P1634" s="60">
        <f>Ugovori_OPULJP3[[#This Row],[Bespovratna sredstva - EU dio - HRK]]/7.5345</f>
        <v>49182.560222974316</v>
      </c>
      <c r="Q1634" s="59">
        <f>Ugovori_OPULJP3[[#This Row],[Bespovratna sredstva - Ukupno (EU+Nac) HRK
= Ukupna ugovorena vrijednost bespovratnih sredstava]]*Ugovori_OPULJP3[[#This Row],[STOPA NACIONALNOG SUFINANCIRANJA %]]</f>
        <v>65394</v>
      </c>
      <c r="R1634" s="60">
        <f>Ugovori_OPULJP3[[#This Row],[Bespovratna sredstva - Nacionalni dio - HRK]]/7.5345</f>
        <v>8679.2753334660556</v>
      </c>
      <c r="S1634" s="59">
        <v>435960</v>
      </c>
      <c r="T1634" s="60">
        <f>Ugovori_OPULJP3[[#This Row],[Bespovratna sredstva - Ukupno (EU+Nac) HRK
= Ukupna ugovorena vrijednost bespovratnih sredstava]]/7.5345</f>
        <v>57861.835556440368</v>
      </c>
      <c r="U1634" s="59">
        <v>0</v>
      </c>
      <c r="V1634" s="60">
        <f>Ugovori_OPULJP3[[#This Row],[Javni doprinos korisnika - HRK]]/7.5345</f>
        <v>0</v>
      </c>
      <c r="W1634" s="59">
        <v>0</v>
      </c>
      <c r="X1634" s="60">
        <f>Ugovori_OPULJP3[[#This Row],[Privatni doprinos korisnika - HRK]]/7.5345</f>
        <v>0</v>
      </c>
      <c r="Y1634" s="61">
        <v>435960</v>
      </c>
      <c r="Z1634" s="62">
        <f>Ugovori_OPULJP3[[#This Row],[UKUPNI PRIHVATLJIVI IZDACI
TOTAL ELIGIBLE EXPENDITURE
= Bespovratna sredstva ukupno + doprinos korisnika
= Ukupni prihvatljivi troškovi
= Ukupna ugovorena vrijednost projekta HRK]]/7.5345</f>
        <v>57861.835556440368</v>
      </c>
      <c r="AA1634" s="66" t="s">
        <v>37</v>
      </c>
      <c r="AB1634" s="66" t="s">
        <v>34</v>
      </c>
      <c r="AC1634" s="65" t="s">
        <v>6013</v>
      </c>
      <c r="AD1634" s="72" t="s">
        <v>746</v>
      </c>
    </row>
    <row r="1635" spans="1:30" ht="38.25" customHeight="1" x14ac:dyDescent="0.2">
      <c r="A1635" s="70" t="s">
        <v>6014</v>
      </c>
      <c r="B1635" s="64" t="s">
        <v>742</v>
      </c>
      <c r="C1635" s="65" t="s">
        <v>743</v>
      </c>
      <c r="D1635" s="96" t="s">
        <v>4944</v>
      </c>
      <c r="E1635" s="66" t="s">
        <v>75</v>
      </c>
      <c r="F1635" s="71" t="s">
        <v>6015</v>
      </c>
      <c r="G1635" s="71" t="s">
        <v>3261</v>
      </c>
      <c r="H1635" s="68">
        <v>44770</v>
      </c>
      <c r="I1635" s="68">
        <v>45013</v>
      </c>
      <c r="J1635" s="57" t="str">
        <f>IF(Ugovori_OPULJP3[[#This Row],[DATUM ZAVRŠETKA OPERACIJE]]&gt;DATE(2024,12,31),"u provedbi","završen")</f>
        <v>završen</v>
      </c>
      <c r="K1635" s="55" t="s">
        <v>154</v>
      </c>
      <c r="L1635" s="55" t="s">
        <v>154</v>
      </c>
      <c r="M1635" s="58">
        <v>0.85</v>
      </c>
      <c r="N1635" s="58">
        <v>0.15</v>
      </c>
      <c r="O1635" s="59">
        <f>Ugovori_OPULJP3[[#This Row],[Bespovratna sredstva - Ukupno (EU+Nac) HRK
= Ukupna ugovorena vrijednost bespovratnih sredstava]]*Ugovori_OPULJP3[[#This Row],[EU STOPA SUFINANCIRANJA %
EU CO-FINANCING RATE %]]</f>
        <v>378216</v>
      </c>
      <c r="P1635" s="60">
        <f>Ugovori_OPULJP3[[#This Row],[Bespovratna sredstva - EU dio - HRK]]/7.5345</f>
        <v>50197.889707346207</v>
      </c>
      <c r="Q1635" s="59">
        <f>Ugovori_OPULJP3[[#This Row],[Bespovratna sredstva - Ukupno (EU+Nac) HRK
= Ukupna ugovorena vrijednost bespovratnih sredstava]]*Ugovori_OPULJP3[[#This Row],[STOPA NACIONALNOG SUFINANCIRANJA %]]</f>
        <v>66744</v>
      </c>
      <c r="R1635" s="60">
        <f>Ugovori_OPULJP3[[#This Row],[Bespovratna sredstva - Nacionalni dio - HRK]]/7.5345</f>
        <v>8858.4511248258004</v>
      </c>
      <c r="S1635" s="59">
        <v>444960</v>
      </c>
      <c r="T1635" s="60">
        <f>Ugovori_OPULJP3[[#This Row],[Bespovratna sredstva - Ukupno (EU+Nac) HRK
= Ukupna ugovorena vrijednost bespovratnih sredstava]]/7.5345</f>
        <v>59056.340832172005</v>
      </c>
      <c r="U1635" s="59">
        <v>0</v>
      </c>
      <c r="V1635" s="60">
        <f>Ugovori_OPULJP3[[#This Row],[Javni doprinos korisnika - HRK]]/7.5345</f>
        <v>0</v>
      </c>
      <c r="W1635" s="59">
        <v>0</v>
      </c>
      <c r="X1635" s="60">
        <f>Ugovori_OPULJP3[[#This Row],[Privatni doprinos korisnika - HRK]]/7.5345</f>
        <v>0</v>
      </c>
      <c r="Y1635" s="61">
        <v>444960</v>
      </c>
      <c r="Z1635" s="62">
        <f>Ugovori_OPULJP3[[#This Row],[UKUPNI PRIHVATLJIVI IZDACI
TOTAL ELIGIBLE EXPENDITURE
= Bespovratna sredstva ukupno + doprinos korisnika
= Ukupni prihvatljivi troškovi
= Ukupna ugovorena vrijednost projekta HRK]]/7.5345</f>
        <v>59056.340832172005</v>
      </c>
      <c r="AA1635" s="66" t="s">
        <v>37</v>
      </c>
      <c r="AB1635" s="66" t="s">
        <v>34</v>
      </c>
      <c r="AC1635" s="65" t="s">
        <v>6016</v>
      </c>
      <c r="AD1635" s="72" t="s">
        <v>746</v>
      </c>
    </row>
    <row r="1636" spans="1:30" ht="38.25" customHeight="1" x14ac:dyDescent="0.2">
      <c r="A1636" s="70" t="s">
        <v>6017</v>
      </c>
      <c r="B1636" s="64" t="s">
        <v>742</v>
      </c>
      <c r="C1636" s="65" t="s">
        <v>743</v>
      </c>
      <c r="D1636" s="96" t="s">
        <v>4944</v>
      </c>
      <c r="E1636" s="66" t="s">
        <v>75</v>
      </c>
      <c r="F1636" s="71" t="s">
        <v>6018</v>
      </c>
      <c r="G1636" s="71" t="s">
        <v>1798</v>
      </c>
      <c r="H1636" s="68">
        <v>44923</v>
      </c>
      <c r="I1636" s="68">
        <v>45166</v>
      </c>
      <c r="J1636" s="57" t="str">
        <f>IF(Ugovori_OPULJP3[[#This Row],[DATUM ZAVRŠETKA OPERACIJE]]&gt;DATE(2024,12,31),"u provedbi","završen")</f>
        <v>završen</v>
      </c>
      <c r="K1636" s="76" t="s">
        <v>270</v>
      </c>
      <c r="L1636" s="76" t="s">
        <v>270</v>
      </c>
      <c r="M1636" s="58">
        <v>0.85</v>
      </c>
      <c r="N1636" s="58">
        <v>0.15</v>
      </c>
      <c r="O1636" s="59">
        <f>Ugovori_OPULJP3[[#This Row],[Bespovratna sredstva - Ukupno (EU+Nac) HRK
= Ukupna ugovorena vrijednost bespovratnih sredstava]]*Ugovori_OPULJP3[[#This Row],[EU STOPA SUFINANCIRANJA %
EU CO-FINANCING RATE %]]</f>
        <v>1050600</v>
      </c>
      <c r="P1636" s="60">
        <f>Ugovori_OPULJP3[[#This Row],[Bespovratna sredstva - EU dio - HRK]]/7.5345</f>
        <v>139438.58252040611</v>
      </c>
      <c r="Q1636" s="59">
        <f>Ugovori_OPULJP3[[#This Row],[Bespovratna sredstva - Ukupno (EU+Nac) HRK
= Ukupna ugovorena vrijednost bespovratnih sredstava]]*Ugovori_OPULJP3[[#This Row],[STOPA NACIONALNOG SUFINANCIRANJA %]]</f>
        <v>185400</v>
      </c>
      <c r="R1636" s="60">
        <f>Ugovori_OPULJP3[[#This Row],[Bespovratna sredstva - Nacionalni dio - HRK]]/7.5345</f>
        <v>24606.80868007167</v>
      </c>
      <c r="S1636" s="59">
        <v>1236000</v>
      </c>
      <c r="T1636" s="60">
        <f>Ugovori_OPULJP3[[#This Row],[Bespovratna sredstva - Ukupno (EU+Nac) HRK
= Ukupna ugovorena vrijednost bespovratnih sredstava]]/7.5345</f>
        <v>164045.39120047778</v>
      </c>
      <c r="U1636" s="59">
        <v>0</v>
      </c>
      <c r="V1636" s="60">
        <f>Ugovori_OPULJP3[[#This Row],[Javni doprinos korisnika - HRK]]/7.5345</f>
        <v>0</v>
      </c>
      <c r="W1636" s="59">
        <v>0</v>
      </c>
      <c r="X1636" s="60">
        <f>Ugovori_OPULJP3[[#This Row],[Privatni doprinos korisnika - HRK]]/7.5345</f>
        <v>0</v>
      </c>
      <c r="Y1636" s="61">
        <v>1236000</v>
      </c>
      <c r="Z1636" s="62">
        <f>Ugovori_OPULJP3[[#This Row],[UKUPNI PRIHVATLJIVI IZDACI
TOTAL ELIGIBLE EXPENDITURE
= Bespovratna sredstva ukupno + doprinos korisnika
= Ukupni prihvatljivi troškovi
= Ukupna ugovorena vrijednost projekta HRK]]/7.5345</f>
        <v>164045.39120047778</v>
      </c>
      <c r="AA1636" s="66" t="s">
        <v>37</v>
      </c>
      <c r="AB1636" s="66" t="s">
        <v>34</v>
      </c>
      <c r="AC1636" s="65" t="s">
        <v>6019</v>
      </c>
      <c r="AD1636" s="72" t="s">
        <v>746</v>
      </c>
    </row>
    <row r="1637" spans="1:30" ht="38.25" customHeight="1" x14ac:dyDescent="0.2">
      <c r="A1637" s="70" t="s">
        <v>6020</v>
      </c>
      <c r="B1637" s="64" t="s">
        <v>742</v>
      </c>
      <c r="C1637" s="65" t="s">
        <v>743</v>
      </c>
      <c r="D1637" s="96" t="s">
        <v>4944</v>
      </c>
      <c r="E1637" s="66" t="s">
        <v>75</v>
      </c>
      <c r="F1637" s="71" t="s">
        <v>6021</v>
      </c>
      <c r="G1637" s="54" t="s">
        <v>1201</v>
      </c>
      <c r="H1637" s="68">
        <v>44853</v>
      </c>
      <c r="I1637" s="68">
        <v>45096</v>
      </c>
      <c r="J1637" s="57" t="str">
        <f>IF(Ugovori_OPULJP3[[#This Row],[DATUM ZAVRŠETKA OPERACIJE]]&gt;DATE(2024,12,31),"u provedbi","završen")</f>
        <v>završen</v>
      </c>
      <c r="K1637" s="55" t="s">
        <v>248</v>
      </c>
      <c r="L1637" s="55" t="s">
        <v>248</v>
      </c>
      <c r="M1637" s="58">
        <v>0.85</v>
      </c>
      <c r="N1637" s="58">
        <v>0.15</v>
      </c>
      <c r="O1637" s="59">
        <f>Ugovori_OPULJP3[[#This Row],[Bespovratna sredstva - Ukupno (EU+Nac) HRK
= Ukupna ugovorena vrijednost bespovratnih sredstava]]*Ugovori_OPULJP3[[#This Row],[EU STOPA SUFINANCIRANJA %
EU CO-FINANCING RATE %]]</f>
        <v>1252262.5</v>
      </c>
      <c r="P1637" s="60">
        <f>Ugovori_OPULJP3[[#This Row],[Bespovratna sredstva - EU dio - HRK]]/7.5345</f>
        <v>166203.79587232065</v>
      </c>
      <c r="Q1637" s="59">
        <f>Ugovori_OPULJP3[[#This Row],[Bespovratna sredstva - Ukupno (EU+Nac) HRK
= Ukupna ugovorena vrijednost bespovratnih sredstava]]*Ugovori_OPULJP3[[#This Row],[STOPA NACIONALNOG SUFINANCIRANJA %]]</f>
        <v>220987.5</v>
      </c>
      <c r="R1637" s="60">
        <f>Ugovori_OPULJP3[[#This Row],[Bespovratna sredstva - Nacionalni dio - HRK]]/7.5345</f>
        <v>29330.081624527174</v>
      </c>
      <c r="S1637" s="59">
        <v>1473250</v>
      </c>
      <c r="T1637" s="60">
        <f>Ugovori_OPULJP3[[#This Row],[Bespovratna sredstva - Ukupno (EU+Nac) HRK
= Ukupna ugovorena vrijednost bespovratnih sredstava]]/7.5345</f>
        <v>195533.87749684782</v>
      </c>
      <c r="U1637" s="59">
        <v>0</v>
      </c>
      <c r="V1637" s="60">
        <f>Ugovori_OPULJP3[[#This Row],[Javni doprinos korisnika - HRK]]/7.5345</f>
        <v>0</v>
      </c>
      <c r="W1637" s="59">
        <v>0</v>
      </c>
      <c r="X1637" s="60">
        <f>Ugovori_OPULJP3[[#This Row],[Privatni doprinos korisnika - HRK]]/7.5345</f>
        <v>0</v>
      </c>
      <c r="Y1637" s="61">
        <v>1473250</v>
      </c>
      <c r="Z1637" s="62">
        <f>Ugovori_OPULJP3[[#This Row],[UKUPNI PRIHVATLJIVI IZDACI
TOTAL ELIGIBLE EXPENDITURE
= Bespovratna sredstva ukupno + doprinos korisnika
= Ukupni prihvatljivi troškovi
= Ukupna ugovorena vrijednost projekta HRK]]/7.5345</f>
        <v>195533.87749684782</v>
      </c>
      <c r="AA1637" s="66" t="s">
        <v>37</v>
      </c>
      <c r="AB1637" s="66" t="s">
        <v>34</v>
      </c>
      <c r="AC1637" s="65" t="s">
        <v>6022</v>
      </c>
      <c r="AD1637" s="72" t="s">
        <v>746</v>
      </c>
    </row>
    <row r="1638" spans="1:30" ht="51" customHeight="1" x14ac:dyDescent="0.2">
      <c r="A1638" s="70" t="s">
        <v>6023</v>
      </c>
      <c r="B1638" s="64" t="s">
        <v>742</v>
      </c>
      <c r="C1638" s="65" t="s">
        <v>743</v>
      </c>
      <c r="D1638" s="96" t="s">
        <v>4944</v>
      </c>
      <c r="E1638" s="66" t="s">
        <v>75</v>
      </c>
      <c r="F1638" s="71" t="s">
        <v>6024</v>
      </c>
      <c r="G1638" s="71" t="s">
        <v>4310</v>
      </c>
      <c r="H1638" s="68">
        <v>44770</v>
      </c>
      <c r="I1638" s="68">
        <v>45013</v>
      </c>
      <c r="J1638" s="57" t="str">
        <f>IF(Ugovori_OPULJP3[[#This Row],[DATUM ZAVRŠETKA OPERACIJE]]&gt;DATE(2024,12,31),"u provedbi","završen")</f>
        <v>završen</v>
      </c>
      <c r="K1638" s="67" t="s">
        <v>248</v>
      </c>
      <c r="L1638" s="67" t="s">
        <v>248</v>
      </c>
      <c r="M1638" s="58">
        <v>0.85</v>
      </c>
      <c r="N1638" s="58">
        <v>0.15</v>
      </c>
      <c r="O1638" s="59">
        <f>Ugovori_OPULJP3[[#This Row],[Bespovratna sredstva - Ukupno (EU+Nac) HRK
= Ukupna ugovorena vrijednost bespovratnih sredstava]]*Ugovori_OPULJP3[[#This Row],[EU STOPA SUFINANCIRANJA %
EU CO-FINANCING RATE %]]</f>
        <v>629000</v>
      </c>
      <c r="P1638" s="60">
        <f>Ugovori_OPULJP3[[#This Row],[Bespovratna sredstva - EU dio - HRK]]/7.5345</f>
        <v>83482.646492799788</v>
      </c>
      <c r="Q1638" s="59">
        <f>Ugovori_OPULJP3[[#This Row],[Bespovratna sredstva - Ukupno (EU+Nac) HRK
= Ukupna ugovorena vrijednost bespovratnih sredstava]]*Ugovori_OPULJP3[[#This Row],[STOPA NACIONALNOG SUFINANCIRANJA %]]</f>
        <v>111000</v>
      </c>
      <c r="R1638" s="60">
        <f>Ugovori_OPULJP3[[#This Row],[Bespovratna sredstva - Nacionalni dio - HRK]]/7.5345</f>
        <v>14732.231734023491</v>
      </c>
      <c r="S1638" s="59">
        <v>740000</v>
      </c>
      <c r="T1638" s="60">
        <f>Ugovori_OPULJP3[[#This Row],[Bespovratna sredstva - Ukupno (EU+Nac) HRK
= Ukupna ugovorena vrijednost bespovratnih sredstava]]/7.5345</f>
        <v>98214.878226823275</v>
      </c>
      <c r="U1638" s="59">
        <v>0</v>
      </c>
      <c r="V1638" s="60">
        <f>Ugovori_OPULJP3[[#This Row],[Javni doprinos korisnika - HRK]]/7.5345</f>
        <v>0</v>
      </c>
      <c r="W1638" s="59">
        <v>0</v>
      </c>
      <c r="X1638" s="60">
        <f>Ugovori_OPULJP3[[#This Row],[Privatni doprinos korisnika - HRK]]/7.5345</f>
        <v>0</v>
      </c>
      <c r="Y1638" s="61">
        <v>740000</v>
      </c>
      <c r="Z1638" s="62">
        <f>Ugovori_OPULJP3[[#This Row],[UKUPNI PRIHVATLJIVI IZDACI
TOTAL ELIGIBLE EXPENDITURE
= Bespovratna sredstva ukupno + doprinos korisnika
= Ukupni prihvatljivi troškovi
= Ukupna ugovorena vrijednost projekta HRK]]/7.5345</f>
        <v>98214.878226823275</v>
      </c>
      <c r="AA1638" s="66" t="s">
        <v>37</v>
      </c>
      <c r="AB1638" s="66" t="s">
        <v>34</v>
      </c>
      <c r="AC1638" s="65" t="s">
        <v>6025</v>
      </c>
      <c r="AD1638" s="72" t="s">
        <v>746</v>
      </c>
    </row>
    <row r="1639" spans="1:30" ht="51" customHeight="1" x14ac:dyDescent="0.2">
      <c r="A1639" s="70" t="s">
        <v>6026</v>
      </c>
      <c r="B1639" s="64" t="s">
        <v>742</v>
      </c>
      <c r="C1639" s="65" t="s">
        <v>743</v>
      </c>
      <c r="D1639" s="96" t="s">
        <v>4944</v>
      </c>
      <c r="E1639" s="66" t="s">
        <v>75</v>
      </c>
      <c r="F1639" s="71" t="s">
        <v>6027</v>
      </c>
      <c r="G1639" s="54" t="s">
        <v>3238</v>
      </c>
      <c r="H1639" s="68">
        <v>44869</v>
      </c>
      <c r="I1639" s="68">
        <v>45111</v>
      </c>
      <c r="J1639" s="57" t="str">
        <f>IF(Ugovori_OPULJP3[[#This Row],[DATUM ZAVRŠETKA OPERACIJE]]&gt;DATE(2024,12,31),"u provedbi","završen")</f>
        <v>završen</v>
      </c>
      <c r="K1639" s="67" t="s">
        <v>194</v>
      </c>
      <c r="L1639" s="67" t="s">
        <v>36</v>
      </c>
      <c r="M1639" s="58">
        <v>0.85</v>
      </c>
      <c r="N1639" s="58">
        <v>0.15</v>
      </c>
      <c r="O1639" s="59">
        <f>Ugovori_OPULJP3[[#This Row],[Bespovratna sredstva - Ukupno (EU+Nac) HRK
= Ukupna ugovorena vrijednost bespovratnih sredstava]]*Ugovori_OPULJP3[[#This Row],[EU STOPA SUFINANCIRANJA %
EU CO-FINANCING RATE %]]</f>
        <v>1253282.5</v>
      </c>
      <c r="P1639" s="60">
        <f>Ugovori_OPULJP3[[#This Row],[Bespovratna sredstva - EU dio - HRK]]/7.5345</f>
        <v>166339.17313690356</v>
      </c>
      <c r="Q1639" s="59">
        <f>Ugovori_OPULJP3[[#This Row],[Bespovratna sredstva - Ukupno (EU+Nac) HRK
= Ukupna ugovorena vrijednost bespovratnih sredstava]]*Ugovori_OPULJP3[[#This Row],[STOPA NACIONALNOG SUFINANCIRANJA %]]</f>
        <v>221167.5</v>
      </c>
      <c r="R1639" s="60">
        <f>Ugovori_OPULJP3[[#This Row],[Bespovratna sredstva - Nacionalni dio - HRK]]/7.5345</f>
        <v>29353.971730041805</v>
      </c>
      <c r="S1639" s="59">
        <v>1474450</v>
      </c>
      <c r="T1639" s="60">
        <f>Ugovori_OPULJP3[[#This Row],[Bespovratna sredstva - Ukupno (EU+Nac) HRK
= Ukupna ugovorena vrijednost bespovratnih sredstava]]/7.5345</f>
        <v>195693.14486694537</v>
      </c>
      <c r="U1639" s="59">
        <v>0</v>
      </c>
      <c r="V1639" s="60">
        <f>Ugovori_OPULJP3[[#This Row],[Javni doprinos korisnika - HRK]]/7.5345</f>
        <v>0</v>
      </c>
      <c r="W1639" s="59">
        <v>0</v>
      </c>
      <c r="X1639" s="60">
        <f>Ugovori_OPULJP3[[#This Row],[Privatni doprinos korisnika - HRK]]/7.5345</f>
        <v>0</v>
      </c>
      <c r="Y1639" s="61">
        <v>1474450</v>
      </c>
      <c r="Z1639" s="62">
        <f>Ugovori_OPULJP3[[#This Row],[UKUPNI PRIHVATLJIVI IZDACI
TOTAL ELIGIBLE EXPENDITURE
= Bespovratna sredstva ukupno + doprinos korisnika
= Ukupni prihvatljivi troškovi
= Ukupna ugovorena vrijednost projekta HRK]]/7.5345</f>
        <v>195693.14486694537</v>
      </c>
      <c r="AA1639" s="66" t="s">
        <v>37</v>
      </c>
      <c r="AB1639" s="66" t="s">
        <v>34</v>
      </c>
      <c r="AC1639" s="65" t="s">
        <v>6028</v>
      </c>
      <c r="AD1639" s="72" t="s">
        <v>746</v>
      </c>
    </row>
    <row r="1640" spans="1:30" ht="51" customHeight="1" x14ac:dyDescent="0.2">
      <c r="A1640" s="75" t="s">
        <v>6029</v>
      </c>
      <c r="B1640" s="64" t="s">
        <v>742</v>
      </c>
      <c r="C1640" s="65" t="s">
        <v>743</v>
      </c>
      <c r="D1640" s="96" t="s">
        <v>4944</v>
      </c>
      <c r="E1640" s="66" t="s">
        <v>75</v>
      </c>
      <c r="F1640" s="71" t="s">
        <v>6030</v>
      </c>
      <c r="G1640" s="71" t="s">
        <v>4152</v>
      </c>
      <c r="H1640" s="68">
        <v>44818</v>
      </c>
      <c r="I1640" s="68">
        <v>45060</v>
      </c>
      <c r="J1640" s="57" t="str">
        <f>IF(Ugovori_OPULJP3[[#This Row],[DATUM ZAVRŠETKA OPERACIJE]]&gt;DATE(2024,12,31),"u provedbi","završen")</f>
        <v>završen</v>
      </c>
      <c r="K1640" s="55" t="s">
        <v>248</v>
      </c>
      <c r="L1640" s="55" t="s">
        <v>248</v>
      </c>
      <c r="M1640" s="58">
        <v>0.85</v>
      </c>
      <c r="N1640" s="58">
        <v>0.15</v>
      </c>
      <c r="O1640" s="59">
        <f>Ugovori_OPULJP3[[#This Row],[Bespovratna sredstva - Ukupno (EU+Nac) HRK
= Ukupna ugovorena vrijednost bespovratnih sredstava]]*Ugovori_OPULJP3[[#This Row],[EU STOPA SUFINANCIRANJA %
EU CO-FINANCING RATE %]]</f>
        <v>1242593.75</v>
      </c>
      <c r="P1640" s="60">
        <f>Ugovori_OPULJP3[[#This Row],[Bespovratna sredstva - EU dio - HRK]]/7.5345</f>
        <v>164920.53221846174</v>
      </c>
      <c r="Q1640" s="59">
        <f>Ugovori_OPULJP3[[#This Row],[Bespovratna sredstva - Ukupno (EU+Nac) HRK
= Ukupna ugovorena vrijednost bespovratnih sredstava]]*Ugovori_OPULJP3[[#This Row],[STOPA NACIONALNOG SUFINANCIRANJA %]]</f>
        <v>219281.25</v>
      </c>
      <c r="R1640" s="60">
        <f>Ugovori_OPULJP3[[#This Row],[Bespovratna sredstva - Nacionalni dio - HRK]]/7.5345</f>
        <v>29103.623332669718</v>
      </c>
      <c r="S1640" s="59">
        <v>1461875</v>
      </c>
      <c r="T1640" s="60">
        <f>Ugovori_OPULJP3[[#This Row],[Bespovratna sredstva - Ukupno (EU+Nac) HRK
= Ukupna ugovorena vrijednost bespovratnih sredstava]]/7.5345</f>
        <v>194024.15555113147</v>
      </c>
      <c r="U1640" s="59">
        <v>0</v>
      </c>
      <c r="V1640" s="60">
        <f>Ugovori_OPULJP3[[#This Row],[Javni doprinos korisnika - HRK]]/7.5345</f>
        <v>0</v>
      </c>
      <c r="W1640" s="59">
        <v>0</v>
      </c>
      <c r="X1640" s="60">
        <f>Ugovori_OPULJP3[[#This Row],[Privatni doprinos korisnika - HRK]]/7.5345</f>
        <v>0</v>
      </c>
      <c r="Y1640" s="61">
        <v>1461875</v>
      </c>
      <c r="Z1640" s="62">
        <f>Ugovori_OPULJP3[[#This Row],[UKUPNI PRIHVATLJIVI IZDACI
TOTAL ELIGIBLE EXPENDITURE
= Bespovratna sredstva ukupno + doprinos korisnika
= Ukupni prihvatljivi troškovi
= Ukupna ugovorena vrijednost projekta HRK]]/7.5345</f>
        <v>194024.15555113147</v>
      </c>
      <c r="AA1640" s="66" t="s">
        <v>37</v>
      </c>
      <c r="AB1640" s="66" t="s">
        <v>34</v>
      </c>
      <c r="AC1640" s="65" t="s">
        <v>6031</v>
      </c>
      <c r="AD1640" s="72" t="s">
        <v>746</v>
      </c>
    </row>
    <row r="1641" spans="1:30" ht="51" customHeight="1" x14ac:dyDescent="0.2">
      <c r="A1641" s="70" t="s">
        <v>6032</v>
      </c>
      <c r="B1641" s="64" t="s">
        <v>742</v>
      </c>
      <c r="C1641" s="65" t="s">
        <v>743</v>
      </c>
      <c r="D1641" s="96" t="s">
        <v>4944</v>
      </c>
      <c r="E1641" s="66" t="s">
        <v>75</v>
      </c>
      <c r="F1641" s="71" t="s">
        <v>6033</v>
      </c>
      <c r="G1641" s="71" t="s">
        <v>1852</v>
      </c>
      <c r="H1641" s="68">
        <v>44853</v>
      </c>
      <c r="I1641" s="68">
        <v>45096</v>
      </c>
      <c r="J1641" s="57" t="str">
        <f>IF(Ugovori_OPULJP3[[#This Row],[DATUM ZAVRŠETKA OPERACIJE]]&gt;DATE(2024,12,31),"u provedbi","završen")</f>
        <v>završen</v>
      </c>
      <c r="K1641" s="55" t="s">
        <v>248</v>
      </c>
      <c r="L1641" s="55" t="s">
        <v>248</v>
      </c>
      <c r="M1641" s="58">
        <v>0.85</v>
      </c>
      <c r="N1641" s="58">
        <v>0.15</v>
      </c>
      <c r="O1641" s="59">
        <f>Ugovori_OPULJP3[[#This Row],[Bespovratna sredstva - Ukupno (EU+Nac) HRK
= Ukupna ugovorena vrijednost bespovratnih sredstava]]*Ugovori_OPULJP3[[#This Row],[EU STOPA SUFINANCIRANJA %
EU CO-FINANCING RATE %]]</f>
        <v>1045606.25</v>
      </c>
      <c r="P1641" s="60">
        <f>Ugovori_OPULJP3[[#This Row],[Bespovratna sredstva - EU dio - HRK]]/7.5345</f>
        <v>138775.79799588557</v>
      </c>
      <c r="Q1641" s="59">
        <f>Ugovori_OPULJP3[[#This Row],[Bespovratna sredstva - Ukupno (EU+Nac) HRK
= Ukupna ugovorena vrijednost bespovratnih sredstava]]*Ugovori_OPULJP3[[#This Row],[STOPA NACIONALNOG SUFINANCIRANJA %]]</f>
        <v>184518.75</v>
      </c>
      <c r="R1641" s="60">
        <f>Ugovori_OPULJP3[[#This Row],[Bespovratna sredstva - Nacionalni dio - HRK]]/7.5345</f>
        <v>24489.84670515628</v>
      </c>
      <c r="S1641" s="59">
        <v>1230125</v>
      </c>
      <c r="T1641" s="60">
        <f>Ugovori_OPULJP3[[#This Row],[Bespovratna sredstva - Ukupno (EU+Nac) HRK
= Ukupna ugovorena vrijednost bespovratnih sredstava]]/7.5345</f>
        <v>163265.64470104186</v>
      </c>
      <c r="U1641" s="59">
        <v>0</v>
      </c>
      <c r="V1641" s="60">
        <f>Ugovori_OPULJP3[[#This Row],[Javni doprinos korisnika - HRK]]/7.5345</f>
        <v>0</v>
      </c>
      <c r="W1641" s="59">
        <v>0</v>
      </c>
      <c r="X1641" s="60">
        <f>Ugovori_OPULJP3[[#This Row],[Privatni doprinos korisnika - HRK]]/7.5345</f>
        <v>0</v>
      </c>
      <c r="Y1641" s="61">
        <v>1230125</v>
      </c>
      <c r="Z1641" s="62">
        <f>Ugovori_OPULJP3[[#This Row],[UKUPNI PRIHVATLJIVI IZDACI
TOTAL ELIGIBLE EXPENDITURE
= Bespovratna sredstva ukupno + doprinos korisnika
= Ukupni prihvatljivi troškovi
= Ukupna ugovorena vrijednost projekta HRK]]/7.5345</f>
        <v>163265.64470104186</v>
      </c>
      <c r="AA1641" s="66" t="s">
        <v>37</v>
      </c>
      <c r="AB1641" s="66" t="s">
        <v>34</v>
      </c>
      <c r="AC1641" s="65" t="s">
        <v>6034</v>
      </c>
      <c r="AD1641" s="72" t="s">
        <v>746</v>
      </c>
    </row>
    <row r="1642" spans="1:30" ht="51" customHeight="1" x14ac:dyDescent="0.2">
      <c r="A1642" s="70" t="s">
        <v>6035</v>
      </c>
      <c r="B1642" s="64" t="s">
        <v>742</v>
      </c>
      <c r="C1642" s="65" t="s">
        <v>743</v>
      </c>
      <c r="D1642" s="96" t="s">
        <v>4944</v>
      </c>
      <c r="E1642" s="66" t="s">
        <v>75</v>
      </c>
      <c r="F1642" s="71" t="s">
        <v>6036</v>
      </c>
      <c r="G1642" s="54" t="s">
        <v>2072</v>
      </c>
      <c r="H1642" s="68">
        <v>44902</v>
      </c>
      <c r="I1642" s="68">
        <v>45145</v>
      </c>
      <c r="J1642" s="57" t="str">
        <f>IF(Ugovori_OPULJP3[[#This Row],[DATUM ZAVRŠETKA OPERACIJE]]&gt;DATE(2024,12,31),"u provedbi","završen")</f>
        <v>završen</v>
      </c>
      <c r="K1642" s="67" t="s">
        <v>248</v>
      </c>
      <c r="L1642" s="55" t="s">
        <v>248</v>
      </c>
      <c r="M1642" s="58">
        <v>0.85</v>
      </c>
      <c r="N1642" s="58">
        <v>0.15</v>
      </c>
      <c r="O1642" s="59">
        <f>Ugovori_OPULJP3[[#This Row],[Bespovratna sredstva - Ukupno (EU+Nac) HRK
= Ukupna ugovorena vrijednost bespovratnih sredstava]]*Ugovori_OPULJP3[[#This Row],[EU STOPA SUFINANCIRANJA %
EU CO-FINANCING RATE %]]</f>
        <v>882385</v>
      </c>
      <c r="P1642" s="60">
        <f>Ugovori_OPULJP3[[#This Row],[Bespovratna sredstva - EU dio - HRK]]/7.5345</f>
        <v>117112.6153029398</v>
      </c>
      <c r="Q1642" s="59">
        <f>Ugovori_OPULJP3[[#This Row],[Bespovratna sredstva - Ukupno (EU+Nac) HRK
= Ukupna ugovorena vrijednost bespovratnih sredstava]]*Ugovori_OPULJP3[[#This Row],[STOPA NACIONALNOG SUFINANCIRANJA %]]</f>
        <v>155715</v>
      </c>
      <c r="R1642" s="60">
        <f>Ugovori_OPULJP3[[#This Row],[Bespovratna sredstva - Nacionalni dio - HRK]]/7.5345</f>
        <v>20666.932112283495</v>
      </c>
      <c r="S1642" s="59">
        <v>1038100</v>
      </c>
      <c r="T1642" s="60">
        <f>Ugovori_OPULJP3[[#This Row],[Bespovratna sredstva - Ukupno (EU+Nac) HRK
= Ukupna ugovorena vrijednost bespovratnih sredstava]]/7.5345</f>
        <v>137779.54741522329</v>
      </c>
      <c r="U1642" s="59">
        <v>0</v>
      </c>
      <c r="V1642" s="60">
        <f>Ugovori_OPULJP3[[#This Row],[Javni doprinos korisnika - HRK]]/7.5345</f>
        <v>0</v>
      </c>
      <c r="W1642" s="59">
        <v>0</v>
      </c>
      <c r="X1642" s="60">
        <f>Ugovori_OPULJP3[[#This Row],[Privatni doprinos korisnika - HRK]]/7.5345</f>
        <v>0</v>
      </c>
      <c r="Y1642" s="61">
        <v>1038100</v>
      </c>
      <c r="Z1642" s="62">
        <f>Ugovori_OPULJP3[[#This Row],[UKUPNI PRIHVATLJIVI IZDACI
TOTAL ELIGIBLE EXPENDITURE
= Bespovratna sredstva ukupno + doprinos korisnika
= Ukupni prihvatljivi troškovi
= Ukupna ugovorena vrijednost projekta HRK]]/7.5345</f>
        <v>137779.54741522329</v>
      </c>
      <c r="AA1642" s="66" t="s">
        <v>37</v>
      </c>
      <c r="AB1642" s="66" t="s">
        <v>34</v>
      </c>
      <c r="AC1642" s="65" t="s">
        <v>4550</v>
      </c>
      <c r="AD1642" s="72" t="s">
        <v>746</v>
      </c>
    </row>
    <row r="1643" spans="1:30" ht="38.25" customHeight="1" x14ac:dyDescent="0.2">
      <c r="A1643" s="70" t="s">
        <v>6037</v>
      </c>
      <c r="B1643" s="64" t="s">
        <v>742</v>
      </c>
      <c r="C1643" s="65" t="s">
        <v>743</v>
      </c>
      <c r="D1643" s="96" t="s">
        <v>4944</v>
      </c>
      <c r="E1643" s="66" t="s">
        <v>75</v>
      </c>
      <c r="F1643" s="71" t="s">
        <v>1621</v>
      </c>
      <c r="G1643" s="71" t="s">
        <v>1622</v>
      </c>
      <c r="H1643" s="68">
        <v>44927</v>
      </c>
      <c r="I1643" s="68">
        <v>45170</v>
      </c>
      <c r="J1643" s="57" t="str">
        <f>IF(Ugovori_OPULJP3[[#This Row],[DATUM ZAVRŠETKA OPERACIJE]]&gt;DATE(2024,12,31),"u provedbi","završen")</f>
        <v>završen</v>
      </c>
      <c r="K1643" s="55" t="s">
        <v>337</v>
      </c>
      <c r="L1643" s="55" t="s">
        <v>337</v>
      </c>
      <c r="M1643" s="58">
        <v>0.85</v>
      </c>
      <c r="N1643" s="58">
        <v>0.15</v>
      </c>
      <c r="O1643" s="59">
        <f>Ugovori_OPULJP3[[#This Row],[Bespovratna sredstva - Ukupno (EU+Nac) HRK
= Ukupna ugovorena vrijednost bespovratnih sredstava]]*Ugovori_OPULJP3[[#This Row],[EU STOPA SUFINANCIRANJA %
EU CO-FINANCING RATE %]]</f>
        <v>1260329</v>
      </c>
      <c r="P1643" s="60">
        <f>Ugovori_OPULJP3[[#This Row],[Bespovratna sredstva - EU dio - HRK]]/7.5345</f>
        <v>167274.40440639723</v>
      </c>
      <c r="Q1643" s="59">
        <f>Ugovori_OPULJP3[[#This Row],[Bespovratna sredstva - Ukupno (EU+Nac) HRK
= Ukupna ugovorena vrijednost bespovratnih sredstava]]*Ugovori_OPULJP3[[#This Row],[STOPA NACIONALNOG SUFINANCIRANJA %]]</f>
        <v>222411</v>
      </c>
      <c r="R1643" s="60">
        <f>Ugovori_OPULJP3[[#This Row],[Bespovratna sredstva - Nacionalni dio - HRK]]/7.5345</f>
        <v>29519.012542305394</v>
      </c>
      <c r="S1643" s="59">
        <v>1482740</v>
      </c>
      <c r="T1643" s="60">
        <f>Ugovori_OPULJP3[[#This Row],[Bespovratna sredstva - Ukupno (EU+Nac) HRK
= Ukupna ugovorena vrijednost bespovratnih sredstava]]/7.5345</f>
        <v>196793.41694870262</v>
      </c>
      <c r="U1643" s="59">
        <v>0</v>
      </c>
      <c r="V1643" s="60">
        <f>Ugovori_OPULJP3[[#This Row],[Javni doprinos korisnika - HRK]]/7.5345</f>
        <v>0</v>
      </c>
      <c r="W1643" s="59">
        <v>0</v>
      </c>
      <c r="X1643" s="60">
        <f>Ugovori_OPULJP3[[#This Row],[Privatni doprinos korisnika - HRK]]/7.5345</f>
        <v>0</v>
      </c>
      <c r="Y1643" s="61">
        <v>1482740</v>
      </c>
      <c r="Z1643" s="62">
        <f>Ugovori_OPULJP3[[#This Row],[UKUPNI PRIHVATLJIVI IZDACI
TOTAL ELIGIBLE EXPENDITURE
= Bespovratna sredstva ukupno + doprinos korisnika
= Ukupni prihvatljivi troškovi
= Ukupna ugovorena vrijednost projekta HRK]]/7.5345</f>
        <v>196793.41694870262</v>
      </c>
      <c r="AA1643" s="66" t="s">
        <v>37</v>
      </c>
      <c r="AB1643" s="66" t="s">
        <v>34</v>
      </c>
      <c r="AC1643" s="65" t="s">
        <v>6038</v>
      </c>
      <c r="AD1643" s="72" t="s">
        <v>746</v>
      </c>
    </row>
    <row r="1644" spans="1:30" ht="51" customHeight="1" x14ac:dyDescent="0.2">
      <c r="A1644" s="70" t="s">
        <v>6039</v>
      </c>
      <c r="B1644" s="64" t="s">
        <v>742</v>
      </c>
      <c r="C1644" s="65" t="s">
        <v>743</v>
      </c>
      <c r="D1644" s="96" t="s">
        <v>4944</v>
      </c>
      <c r="E1644" s="66" t="s">
        <v>75</v>
      </c>
      <c r="F1644" s="71" t="s">
        <v>6040</v>
      </c>
      <c r="G1644" s="71" t="s">
        <v>6041</v>
      </c>
      <c r="H1644" s="68">
        <v>44908</v>
      </c>
      <c r="I1644" s="68">
        <v>45151</v>
      </c>
      <c r="J1644" s="57" t="str">
        <f>IF(Ugovori_OPULJP3[[#This Row],[DATUM ZAVRŠETKA OPERACIJE]]&gt;DATE(2024,12,31),"u provedbi","završen")</f>
        <v>završen</v>
      </c>
      <c r="K1644" s="67" t="s">
        <v>337</v>
      </c>
      <c r="L1644" s="67" t="s">
        <v>337</v>
      </c>
      <c r="M1644" s="58">
        <v>0.85</v>
      </c>
      <c r="N1644" s="58">
        <v>0.15</v>
      </c>
      <c r="O1644" s="59">
        <f>Ugovori_OPULJP3[[#This Row],[Bespovratna sredstva - Ukupno (EU+Nac) HRK
= Ukupna ugovorena vrijednost bespovratnih sredstava]]*Ugovori_OPULJP3[[#This Row],[EU STOPA SUFINANCIRANJA %
EU CO-FINANCING RATE %]]</f>
        <v>966552</v>
      </c>
      <c r="P1644" s="60">
        <f>Ugovori_OPULJP3[[#This Row],[Bespovratna sredstva - EU dio - HRK]]/7.5345</f>
        <v>128283.49591877364</v>
      </c>
      <c r="Q1644" s="59">
        <f>Ugovori_OPULJP3[[#This Row],[Bespovratna sredstva - Ukupno (EU+Nac) HRK
= Ukupna ugovorena vrijednost bespovratnih sredstava]]*Ugovori_OPULJP3[[#This Row],[STOPA NACIONALNOG SUFINANCIRANJA %]]</f>
        <v>170568</v>
      </c>
      <c r="R1644" s="60">
        <f>Ugovori_OPULJP3[[#This Row],[Bespovratna sredstva - Nacionalni dio - HRK]]/7.5345</f>
        <v>22638.263985665937</v>
      </c>
      <c r="S1644" s="59">
        <v>1137120</v>
      </c>
      <c r="T1644" s="60">
        <f>Ugovori_OPULJP3[[#This Row],[Bespovratna sredstva - Ukupno (EU+Nac) HRK
= Ukupna ugovorena vrijednost bespovratnih sredstava]]/7.5345</f>
        <v>150921.75990443956</v>
      </c>
      <c r="U1644" s="59">
        <v>0</v>
      </c>
      <c r="V1644" s="60">
        <f>Ugovori_OPULJP3[[#This Row],[Javni doprinos korisnika - HRK]]/7.5345</f>
        <v>0</v>
      </c>
      <c r="W1644" s="59">
        <v>0</v>
      </c>
      <c r="X1644" s="60">
        <f>Ugovori_OPULJP3[[#This Row],[Privatni doprinos korisnika - HRK]]/7.5345</f>
        <v>0</v>
      </c>
      <c r="Y1644" s="61">
        <v>1137120</v>
      </c>
      <c r="Z1644" s="62">
        <f>Ugovori_OPULJP3[[#This Row],[UKUPNI PRIHVATLJIVI IZDACI
TOTAL ELIGIBLE EXPENDITURE
= Bespovratna sredstva ukupno + doprinos korisnika
= Ukupni prihvatljivi troškovi
= Ukupna ugovorena vrijednost projekta HRK]]/7.5345</f>
        <v>150921.75990443956</v>
      </c>
      <c r="AA1644" s="66" t="s">
        <v>37</v>
      </c>
      <c r="AB1644" s="66" t="s">
        <v>34</v>
      </c>
      <c r="AC1644" s="65" t="s">
        <v>6042</v>
      </c>
      <c r="AD1644" s="72" t="s">
        <v>746</v>
      </c>
    </row>
    <row r="1645" spans="1:30" ht="51" customHeight="1" x14ac:dyDescent="0.2">
      <c r="A1645" s="70" t="s">
        <v>6043</v>
      </c>
      <c r="B1645" s="64" t="s">
        <v>742</v>
      </c>
      <c r="C1645" s="65" t="s">
        <v>743</v>
      </c>
      <c r="D1645" s="96" t="s">
        <v>4944</v>
      </c>
      <c r="E1645" s="66" t="s">
        <v>75</v>
      </c>
      <c r="F1645" s="71" t="s">
        <v>6044</v>
      </c>
      <c r="G1645" s="71" t="s">
        <v>3019</v>
      </c>
      <c r="H1645" s="68">
        <v>44818</v>
      </c>
      <c r="I1645" s="68">
        <v>45060</v>
      </c>
      <c r="J1645" s="57" t="str">
        <f>IF(Ugovori_OPULJP3[[#This Row],[DATUM ZAVRŠETKA OPERACIJE]]&gt;DATE(2024,12,31),"u provedbi","završen")</f>
        <v>završen</v>
      </c>
      <c r="K1645" s="55" t="s">
        <v>93</v>
      </c>
      <c r="L1645" s="55" t="s">
        <v>93</v>
      </c>
      <c r="M1645" s="58">
        <v>0.85</v>
      </c>
      <c r="N1645" s="58">
        <v>0.15</v>
      </c>
      <c r="O1645" s="59">
        <f>Ugovori_OPULJP3[[#This Row],[Bespovratna sredstva - Ukupno (EU+Nac) HRK
= Ukupna ugovorena vrijednost bespovratnih sredstava]]*Ugovori_OPULJP3[[#This Row],[EU STOPA SUFINANCIRANJA %
EU CO-FINANCING RATE %]]</f>
        <v>1050600</v>
      </c>
      <c r="P1645" s="60">
        <f>Ugovori_OPULJP3[[#This Row],[Bespovratna sredstva - EU dio - HRK]]/7.5345</f>
        <v>139438.58252040611</v>
      </c>
      <c r="Q1645" s="59">
        <f>Ugovori_OPULJP3[[#This Row],[Bespovratna sredstva - Ukupno (EU+Nac) HRK
= Ukupna ugovorena vrijednost bespovratnih sredstava]]*Ugovori_OPULJP3[[#This Row],[STOPA NACIONALNOG SUFINANCIRANJA %]]</f>
        <v>185400</v>
      </c>
      <c r="R1645" s="60">
        <f>Ugovori_OPULJP3[[#This Row],[Bespovratna sredstva - Nacionalni dio - HRK]]/7.5345</f>
        <v>24606.80868007167</v>
      </c>
      <c r="S1645" s="59">
        <v>1236000</v>
      </c>
      <c r="T1645" s="60">
        <f>Ugovori_OPULJP3[[#This Row],[Bespovratna sredstva - Ukupno (EU+Nac) HRK
= Ukupna ugovorena vrijednost bespovratnih sredstava]]/7.5345</f>
        <v>164045.39120047778</v>
      </c>
      <c r="U1645" s="59">
        <v>0</v>
      </c>
      <c r="V1645" s="60">
        <f>Ugovori_OPULJP3[[#This Row],[Javni doprinos korisnika - HRK]]/7.5345</f>
        <v>0</v>
      </c>
      <c r="W1645" s="59">
        <v>0</v>
      </c>
      <c r="X1645" s="60">
        <f>Ugovori_OPULJP3[[#This Row],[Privatni doprinos korisnika - HRK]]/7.5345</f>
        <v>0</v>
      </c>
      <c r="Y1645" s="61">
        <v>1236000</v>
      </c>
      <c r="Z1645" s="62">
        <f>Ugovori_OPULJP3[[#This Row],[UKUPNI PRIHVATLJIVI IZDACI
TOTAL ELIGIBLE EXPENDITURE
= Bespovratna sredstva ukupno + doprinos korisnika
= Ukupni prihvatljivi troškovi
= Ukupna ugovorena vrijednost projekta HRK]]/7.5345</f>
        <v>164045.39120047778</v>
      </c>
      <c r="AA1645" s="66" t="s">
        <v>37</v>
      </c>
      <c r="AB1645" s="66" t="s">
        <v>34</v>
      </c>
      <c r="AC1645" s="65" t="s">
        <v>6045</v>
      </c>
      <c r="AD1645" s="72" t="s">
        <v>746</v>
      </c>
    </row>
    <row r="1646" spans="1:30" ht="76.5" customHeight="1" x14ac:dyDescent="0.2">
      <c r="A1646" s="70" t="s">
        <v>6046</v>
      </c>
      <c r="B1646" s="64" t="s">
        <v>742</v>
      </c>
      <c r="C1646" s="65" t="s">
        <v>743</v>
      </c>
      <c r="D1646" s="96" t="s">
        <v>4944</v>
      </c>
      <c r="E1646" s="66" t="s">
        <v>75</v>
      </c>
      <c r="F1646" s="71" t="s">
        <v>6047</v>
      </c>
      <c r="G1646" s="54" t="s">
        <v>4254</v>
      </c>
      <c r="H1646" s="68">
        <v>44818</v>
      </c>
      <c r="I1646" s="68">
        <v>45060</v>
      </c>
      <c r="J1646" s="57" t="str">
        <f>IF(Ugovori_OPULJP3[[#This Row],[DATUM ZAVRŠETKA OPERACIJE]]&gt;DATE(2024,12,31),"u provedbi","završen")</f>
        <v>završen</v>
      </c>
      <c r="K1646" s="55" t="s">
        <v>332</v>
      </c>
      <c r="L1646" s="55" t="s">
        <v>332</v>
      </c>
      <c r="M1646" s="58">
        <v>0.85</v>
      </c>
      <c r="N1646" s="58">
        <v>0.15</v>
      </c>
      <c r="O1646" s="59">
        <f>Ugovori_OPULJP3[[#This Row],[Bespovratna sredstva - Ukupno (EU+Nac) HRK
= Ukupna ugovorena vrijednost bespovratnih sredstava]]*Ugovori_OPULJP3[[#This Row],[EU STOPA SUFINANCIRANJA %
EU CO-FINANCING RATE %]]</f>
        <v>1051535</v>
      </c>
      <c r="P1646" s="60">
        <f>Ugovori_OPULJP3[[#This Row],[Bespovratna sredstva - EU dio - HRK]]/7.5345</f>
        <v>139562.67834627381</v>
      </c>
      <c r="Q1646" s="59">
        <f>Ugovori_OPULJP3[[#This Row],[Bespovratna sredstva - Ukupno (EU+Nac) HRK
= Ukupna ugovorena vrijednost bespovratnih sredstava]]*Ugovori_OPULJP3[[#This Row],[STOPA NACIONALNOG SUFINANCIRANJA %]]</f>
        <v>185565</v>
      </c>
      <c r="R1646" s="60">
        <f>Ugovori_OPULJP3[[#This Row],[Bespovratna sredstva - Nacionalni dio - HRK]]/7.5345</f>
        <v>24628.707943460082</v>
      </c>
      <c r="S1646" s="59">
        <v>1237100</v>
      </c>
      <c r="T1646" s="60">
        <f>Ugovori_OPULJP3[[#This Row],[Bespovratna sredstva - Ukupno (EU+Nac) HRK
= Ukupna ugovorena vrijednost bespovratnih sredstava]]/7.5345</f>
        <v>164191.38628973387</v>
      </c>
      <c r="U1646" s="59">
        <v>0</v>
      </c>
      <c r="V1646" s="60">
        <f>Ugovori_OPULJP3[[#This Row],[Javni doprinos korisnika - HRK]]/7.5345</f>
        <v>0</v>
      </c>
      <c r="W1646" s="59">
        <v>0</v>
      </c>
      <c r="X1646" s="60">
        <f>Ugovori_OPULJP3[[#This Row],[Privatni doprinos korisnika - HRK]]/7.5345</f>
        <v>0</v>
      </c>
      <c r="Y1646" s="61">
        <v>1237100</v>
      </c>
      <c r="Z1646" s="62">
        <f>Ugovori_OPULJP3[[#This Row],[UKUPNI PRIHVATLJIVI IZDACI
TOTAL ELIGIBLE EXPENDITURE
= Bespovratna sredstva ukupno + doprinos korisnika
= Ukupni prihvatljivi troškovi
= Ukupna ugovorena vrijednost projekta HRK]]/7.5345</f>
        <v>164191.38628973387</v>
      </c>
      <c r="AA1646" s="66" t="s">
        <v>37</v>
      </c>
      <c r="AB1646" s="66" t="s">
        <v>34</v>
      </c>
      <c r="AC1646" s="65" t="s">
        <v>6048</v>
      </c>
      <c r="AD1646" s="72" t="s">
        <v>746</v>
      </c>
    </row>
    <row r="1647" spans="1:30" ht="63.75" customHeight="1" x14ac:dyDescent="0.2">
      <c r="A1647" s="70" t="s">
        <v>6049</v>
      </c>
      <c r="B1647" s="64" t="s">
        <v>742</v>
      </c>
      <c r="C1647" s="65" t="s">
        <v>743</v>
      </c>
      <c r="D1647" s="96" t="s">
        <v>4944</v>
      </c>
      <c r="E1647" s="66" t="s">
        <v>75</v>
      </c>
      <c r="F1647" s="71" t="s">
        <v>6050</v>
      </c>
      <c r="G1647" s="71" t="s">
        <v>274</v>
      </c>
      <c r="H1647" s="68">
        <v>44818</v>
      </c>
      <c r="I1647" s="68">
        <v>45030</v>
      </c>
      <c r="J1647" s="57" t="str">
        <f>IF(Ugovori_OPULJP3[[#This Row],[DATUM ZAVRŠETKA OPERACIJE]]&gt;DATE(2024,12,31),"u provedbi","završen")</f>
        <v>završen</v>
      </c>
      <c r="K1647" s="55" t="s">
        <v>6051</v>
      </c>
      <c r="L1647" s="55" t="s">
        <v>93</v>
      </c>
      <c r="M1647" s="58">
        <v>0.85</v>
      </c>
      <c r="N1647" s="58">
        <v>0.15</v>
      </c>
      <c r="O1647" s="59">
        <f>Ugovori_OPULJP3[[#This Row],[Bespovratna sredstva - Ukupno (EU+Nac) HRK
= Ukupna ugovorena vrijednost bespovratnih sredstava]]*Ugovori_OPULJP3[[#This Row],[EU STOPA SUFINANCIRANJA %
EU CO-FINANCING RATE %]]</f>
        <v>708220</v>
      </c>
      <c r="P1647" s="60">
        <f>Ugovori_OPULJP3[[#This Row],[Bespovratna sredstva - EU dio - HRK]]/7.5345</f>
        <v>93996.947375406453</v>
      </c>
      <c r="Q1647" s="59">
        <f>Ugovori_OPULJP3[[#This Row],[Bespovratna sredstva - Ukupno (EU+Nac) HRK
= Ukupna ugovorena vrijednost bespovratnih sredstava]]*Ugovori_OPULJP3[[#This Row],[STOPA NACIONALNOG SUFINANCIRANJA %]]</f>
        <v>124980</v>
      </c>
      <c r="R1647" s="60">
        <f>Ugovori_OPULJP3[[#This Row],[Bespovratna sredstva - Nacionalni dio - HRK]]/7.5345</f>
        <v>16587.696595659963</v>
      </c>
      <c r="S1647" s="59">
        <v>833200</v>
      </c>
      <c r="T1647" s="60">
        <f>Ugovori_OPULJP3[[#This Row],[Bespovratna sredstva - Ukupno (EU+Nac) HRK
= Ukupna ugovorena vrijednost bespovratnih sredstava]]/7.5345</f>
        <v>110584.64397106643</v>
      </c>
      <c r="U1647" s="59">
        <v>0</v>
      </c>
      <c r="V1647" s="60">
        <f>Ugovori_OPULJP3[[#This Row],[Javni doprinos korisnika - HRK]]/7.5345</f>
        <v>0</v>
      </c>
      <c r="W1647" s="59">
        <v>0</v>
      </c>
      <c r="X1647" s="60">
        <f>Ugovori_OPULJP3[[#This Row],[Privatni doprinos korisnika - HRK]]/7.5345</f>
        <v>0</v>
      </c>
      <c r="Y1647" s="61">
        <v>833200</v>
      </c>
      <c r="Z1647" s="62">
        <f>Ugovori_OPULJP3[[#This Row],[UKUPNI PRIHVATLJIVI IZDACI
TOTAL ELIGIBLE EXPENDITURE
= Bespovratna sredstva ukupno + doprinos korisnika
= Ukupni prihvatljivi troškovi
= Ukupna ugovorena vrijednost projekta HRK]]/7.5345</f>
        <v>110584.64397106643</v>
      </c>
      <c r="AA1647" s="66" t="s">
        <v>37</v>
      </c>
      <c r="AB1647" s="66" t="s">
        <v>34</v>
      </c>
      <c r="AC1647" s="65" t="s">
        <v>6052</v>
      </c>
      <c r="AD1647" s="72" t="s">
        <v>746</v>
      </c>
    </row>
    <row r="1648" spans="1:30" ht="51" customHeight="1" x14ac:dyDescent="0.2">
      <c r="A1648" s="70" t="s">
        <v>6053</v>
      </c>
      <c r="B1648" s="64" t="s">
        <v>742</v>
      </c>
      <c r="C1648" s="65" t="s">
        <v>743</v>
      </c>
      <c r="D1648" s="96" t="s">
        <v>4944</v>
      </c>
      <c r="E1648" s="66" t="s">
        <v>75</v>
      </c>
      <c r="F1648" s="71" t="s">
        <v>6054</v>
      </c>
      <c r="G1648" s="71" t="s">
        <v>1233</v>
      </c>
      <c r="H1648" s="68">
        <v>44855</v>
      </c>
      <c r="I1648" s="68">
        <v>45098</v>
      </c>
      <c r="J1648" s="57" t="str">
        <f>IF(Ugovori_OPULJP3[[#This Row],[DATUM ZAVRŠETKA OPERACIJE]]&gt;DATE(2024,12,31),"u provedbi","završen")</f>
        <v>završen</v>
      </c>
      <c r="K1648" s="67" t="s">
        <v>332</v>
      </c>
      <c r="L1648" s="67" t="s">
        <v>332</v>
      </c>
      <c r="M1648" s="58">
        <v>0.85</v>
      </c>
      <c r="N1648" s="58">
        <v>0.15</v>
      </c>
      <c r="O1648" s="59">
        <f>Ugovori_OPULJP3[[#This Row],[Bespovratna sredstva - Ukupno (EU+Nac) HRK
= Ukupna ugovorena vrijednost bespovratnih sredstava]]*Ugovori_OPULJP3[[#This Row],[EU STOPA SUFINANCIRANJA %
EU CO-FINANCING RATE %]]</f>
        <v>836400</v>
      </c>
      <c r="P1648" s="60">
        <f>Ugovori_OPULJP3[[#This Row],[Bespovratna sredstva - EU dio - HRK]]/7.5345</f>
        <v>111009.35695799322</v>
      </c>
      <c r="Q1648" s="59">
        <f>Ugovori_OPULJP3[[#This Row],[Bespovratna sredstva - Ukupno (EU+Nac) HRK
= Ukupna ugovorena vrijednost bespovratnih sredstava]]*Ugovori_OPULJP3[[#This Row],[STOPA NACIONALNOG SUFINANCIRANJA %]]</f>
        <v>147600</v>
      </c>
      <c r="R1648" s="60">
        <f>Ugovori_OPULJP3[[#This Row],[Bespovratna sredstva - Nacionalni dio - HRK]]/7.5345</f>
        <v>19589.886521998804</v>
      </c>
      <c r="S1648" s="59">
        <v>984000</v>
      </c>
      <c r="T1648" s="60">
        <f>Ugovori_OPULJP3[[#This Row],[Bespovratna sredstva - Ukupno (EU+Nac) HRK
= Ukupna ugovorena vrijednost bespovratnih sredstava]]/7.5345</f>
        <v>130599.24347999203</v>
      </c>
      <c r="U1648" s="59">
        <v>0</v>
      </c>
      <c r="V1648" s="60">
        <f>Ugovori_OPULJP3[[#This Row],[Javni doprinos korisnika - HRK]]/7.5345</f>
        <v>0</v>
      </c>
      <c r="W1648" s="59">
        <v>0</v>
      </c>
      <c r="X1648" s="60">
        <f>Ugovori_OPULJP3[[#This Row],[Privatni doprinos korisnika - HRK]]/7.5345</f>
        <v>0</v>
      </c>
      <c r="Y1648" s="61">
        <v>984000</v>
      </c>
      <c r="Z1648" s="62">
        <f>Ugovori_OPULJP3[[#This Row],[UKUPNI PRIHVATLJIVI IZDACI
TOTAL ELIGIBLE EXPENDITURE
= Bespovratna sredstva ukupno + doprinos korisnika
= Ukupni prihvatljivi troškovi
= Ukupna ugovorena vrijednost projekta HRK]]/7.5345</f>
        <v>130599.24347999203</v>
      </c>
      <c r="AA1648" s="66" t="s">
        <v>37</v>
      </c>
      <c r="AB1648" s="66" t="s">
        <v>34</v>
      </c>
      <c r="AC1648" s="65" t="s">
        <v>6055</v>
      </c>
      <c r="AD1648" s="72" t="s">
        <v>746</v>
      </c>
    </row>
    <row r="1649" spans="1:30" ht="63.75" customHeight="1" x14ac:dyDescent="0.2">
      <c r="A1649" s="75" t="s">
        <v>6056</v>
      </c>
      <c r="B1649" s="64" t="s">
        <v>742</v>
      </c>
      <c r="C1649" s="65" t="s">
        <v>743</v>
      </c>
      <c r="D1649" s="96" t="s">
        <v>4944</v>
      </c>
      <c r="E1649" s="66" t="s">
        <v>75</v>
      </c>
      <c r="F1649" s="54" t="s">
        <v>6057</v>
      </c>
      <c r="G1649" s="54" t="s">
        <v>660</v>
      </c>
      <c r="H1649" s="68">
        <v>44770</v>
      </c>
      <c r="I1649" s="68">
        <v>45013</v>
      </c>
      <c r="J1649" s="57" t="str">
        <f>IF(Ugovori_OPULJP3[[#This Row],[DATUM ZAVRŠETKA OPERACIJE]]&gt;DATE(2024,12,31),"u provedbi","završen")</f>
        <v>završen</v>
      </c>
      <c r="K1649" s="67" t="s">
        <v>243</v>
      </c>
      <c r="L1649" s="67" t="s">
        <v>243</v>
      </c>
      <c r="M1649" s="58">
        <v>0.85</v>
      </c>
      <c r="N1649" s="58">
        <v>0.15</v>
      </c>
      <c r="O1649" s="59">
        <f>Ugovori_OPULJP3[[#This Row],[Bespovratna sredstva - Ukupno (EU+Nac) HRK
= Ukupna ugovorena vrijednost bespovratnih sredstava]]*Ugovori_OPULJP3[[#This Row],[EU STOPA SUFINANCIRANJA %
EU CO-FINANCING RATE %]]</f>
        <v>1260720</v>
      </c>
      <c r="P1649" s="60">
        <f>Ugovori_OPULJP3[[#This Row],[Bespovratna sredstva - EU dio - HRK]]/7.5345</f>
        <v>167326.29902448735</v>
      </c>
      <c r="Q1649" s="59">
        <f>Ugovori_OPULJP3[[#This Row],[Bespovratna sredstva - Ukupno (EU+Nac) HRK
= Ukupna ugovorena vrijednost bespovratnih sredstava]]*Ugovori_OPULJP3[[#This Row],[STOPA NACIONALNOG SUFINANCIRANJA %]]</f>
        <v>222480</v>
      </c>
      <c r="R1649" s="60">
        <f>Ugovori_OPULJP3[[#This Row],[Bespovratna sredstva - Nacionalni dio - HRK]]/7.5345</f>
        <v>29528.170416086003</v>
      </c>
      <c r="S1649" s="59">
        <v>1483200</v>
      </c>
      <c r="T1649" s="60">
        <f>Ugovori_OPULJP3[[#This Row],[Bespovratna sredstva - Ukupno (EU+Nac) HRK
= Ukupna ugovorena vrijednost bespovratnih sredstava]]/7.5345</f>
        <v>196854.46944057336</v>
      </c>
      <c r="U1649" s="59">
        <v>0</v>
      </c>
      <c r="V1649" s="60">
        <f>Ugovori_OPULJP3[[#This Row],[Javni doprinos korisnika - HRK]]/7.5345</f>
        <v>0</v>
      </c>
      <c r="W1649" s="59">
        <v>0</v>
      </c>
      <c r="X1649" s="60">
        <f>Ugovori_OPULJP3[[#This Row],[Privatni doprinos korisnika - HRK]]/7.5345</f>
        <v>0</v>
      </c>
      <c r="Y1649" s="61">
        <v>1483200</v>
      </c>
      <c r="Z1649" s="62">
        <f>Ugovori_OPULJP3[[#This Row],[UKUPNI PRIHVATLJIVI IZDACI
TOTAL ELIGIBLE EXPENDITURE
= Bespovratna sredstva ukupno + doprinos korisnika
= Ukupni prihvatljivi troškovi
= Ukupna ugovorena vrijednost projekta HRK]]/7.5345</f>
        <v>196854.46944057336</v>
      </c>
      <c r="AA1649" s="66" t="s">
        <v>37</v>
      </c>
      <c r="AB1649" s="66" t="s">
        <v>34</v>
      </c>
      <c r="AC1649" s="65" t="s">
        <v>6058</v>
      </c>
      <c r="AD1649" s="72" t="s">
        <v>746</v>
      </c>
    </row>
    <row r="1650" spans="1:30" ht="51" customHeight="1" x14ac:dyDescent="0.2">
      <c r="A1650" s="75" t="s">
        <v>6059</v>
      </c>
      <c r="B1650" s="64" t="s">
        <v>742</v>
      </c>
      <c r="C1650" s="65" t="s">
        <v>743</v>
      </c>
      <c r="D1650" s="96" t="s">
        <v>4944</v>
      </c>
      <c r="E1650" s="66" t="s">
        <v>75</v>
      </c>
      <c r="F1650" s="71" t="s">
        <v>6060</v>
      </c>
      <c r="G1650" s="71" t="s">
        <v>1806</v>
      </c>
      <c r="H1650" s="68">
        <v>44923</v>
      </c>
      <c r="I1650" s="68">
        <v>45166</v>
      </c>
      <c r="J1650" s="57" t="str">
        <f>IF(Ugovori_OPULJP3[[#This Row],[DATUM ZAVRŠETKA OPERACIJE]]&gt;DATE(2024,12,31),"u provedbi","završen")</f>
        <v>završen</v>
      </c>
      <c r="K1650" s="67" t="s">
        <v>210</v>
      </c>
      <c r="L1650" s="76" t="s">
        <v>210</v>
      </c>
      <c r="M1650" s="58">
        <v>0.85</v>
      </c>
      <c r="N1650" s="58">
        <v>0.15</v>
      </c>
      <c r="O1650" s="59">
        <f>Ugovori_OPULJP3[[#This Row],[Bespovratna sredstva - Ukupno (EU+Nac) HRK
= Ukupna ugovorena vrijednost bespovratnih sredstava]]*Ugovori_OPULJP3[[#This Row],[EU STOPA SUFINANCIRANJA %
EU CO-FINANCING RATE %]]</f>
        <v>1260550</v>
      </c>
      <c r="P1650" s="60">
        <f>Ugovori_OPULJP3[[#This Row],[Bespovratna sredstva - EU dio - HRK]]/7.5345</f>
        <v>167303.73614705686</v>
      </c>
      <c r="Q1650" s="59">
        <f>Ugovori_OPULJP3[[#This Row],[Bespovratna sredstva - Ukupno (EU+Nac) HRK
= Ukupna ugovorena vrijednost bespovratnih sredstava]]*Ugovori_OPULJP3[[#This Row],[STOPA NACIONALNOG SUFINANCIRANJA %]]</f>
        <v>222450</v>
      </c>
      <c r="R1650" s="60">
        <f>Ugovori_OPULJP3[[#This Row],[Bespovratna sredstva - Nacionalni dio - HRK]]/7.5345</f>
        <v>29524.188731833565</v>
      </c>
      <c r="S1650" s="59">
        <v>1483000</v>
      </c>
      <c r="T1650" s="60">
        <f>Ugovori_OPULJP3[[#This Row],[Bespovratna sredstva - Ukupno (EU+Nac) HRK
= Ukupna ugovorena vrijednost bespovratnih sredstava]]/7.5345</f>
        <v>196827.92487889042</v>
      </c>
      <c r="U1650" s="59">
        <v>0</v>
      </c>
      <c r="V1650" s="60">
        <f>Ugovori_OPULJP3[[#This Row],[Javni doprinos korisnika - HRK]]/7.5345</f>
        <v>0</v>
      </c>
      <c r="W1650" s="59">
        <v>0</v>
      </c>
      <c r="X1650" s="60">
        <f>Ugovori_OPULJP3[[#This Row],[Privatni doprinos korisnika - HRK]]/7.5345</f>
        <v>0</v>
      </c>
      <c r="Y1650" s="61">
        <v>1483000</v>
      </c>
      <c r="Z1650" s="62">
        <f>Ugovori_OPULJP3[[#This Row],[UKUPNI PRIHVATLJIVI IZDACI
TOTAL ELIGIBLE EXPENDITURE
= Bespovratna sredstva ukupno + doprinos korisnika
= Ukupni prihvatljivi troškovi
= Ukupna ugovorena vrijednost projekta HRK]]/7.5345</f>
        <v>196827.92487889042</v>
      </c>
      <c r="AA1650" s="66" t="s">
        <v>37</v>
      </c>
      <c r="AB1650" s="66" t="s">
        <v>34</v>
      </c>
      <c r="AC1650" s="65" t="s">
        <v>6061</v>
      </c>
      <c r="AD1650" s="72" t="s">
        <v>746</v>
      </c>
    </row>
    <row r="1651" spans="1:30" ht="51" customHeight="1" x14ac:dyDescent="0.2">
      <c r="A1651" s="70" t="s">
        <v>6062</v>
      </c>
      <c r="B1651" s="64" t="s">
        <v>742</v>
      </c>
      <c r="C1651" s="65" t="s">
        <v>743</v>
      </c>
      <c r="D1651" s="96" t="s">
        <v>4944</v>
      </c>
      <c r="E1651" s="66" t="s">
        <v>75</v>
      </c>
      <c r="F1651" s="71" t="s">
        <v>6063</v>
      </c>
      <c r="G1651" s="54" t="s">
        <v>1630</v>
      </c>
      <c r="H1651" s="68">
        <v>45000</v>
      </c>
      <c r="I1651" s="68">
        <v>45245</v>
      </c>
      <c r="J1651" s="57" t="str">
        <f>IF(Ugovori_OPULJP3[[#This Row],[DATUM ZAVRŠETKA OPERACIJE]]&gt;DATE(2024,12,31),"u provedbi","završen")</f>
        <v>završen</v>
      </c>
      <c r="K1651" s="55" t="s">
        <v>210</v>
      </c>
      <c r="L1651" s="55" t="s">
        <v>210</v>
      </c>
      <c r="M1651" s="58">
        <v>0.85</v>
      </c>
      <c r="N1651" s="58">
        <v>0.15</v>
      </c>
      <c r="O1651" s="59">
        <f>Ugovori_OPULJP3[[#This Row],[Bespovratna sredstva - Ukupno (EU+Nac) HRK
= Ukupna ugovorena vrijednost bespovratnih sredstava]]*Ugovori_OPULJP3[[#This Row],[EU STOPA SUFINANCIRANJA %
EU CO-FINANCING RATE %]]</f>
        <v>420240</v>
      </c>
      <c r="P1651" s="60">
        <f>Ugovori_OPULJP3[[#This Row],[Bespovratna sredstva - EU dio - HRK]]/7.5345</f>
        <v>55775.43300816245</v>
      </c>
      <c r="Q1651" s="59">
        <f>Ugovori_OPULJP3[[#This Row],[Bespovratna sredstva - Ukupno (EU+Nac) HRK
= Ukupna ugovorena vrijednost bespovratnih sredstava]]*Ugovori_OPULJP3[[#This Row],[STOPA NACIONALNOG SUFINANCIRANJA %]]</f>
        <v>74160</v>
      </c>
      <c r="R1651" s="60">
        <f>Ugovori_OPULJP3[[#This Row],[Bespovratna sredstva - Nacionalni dio - HRK]]/7.5345</f>
        <v>9842.7234720286669</v>
      </c>
      <c r="S1651" s="59">
        <v>494400</v>
      </c>
      <c r="T1651" s="60">
        <f>Ugovori_OPULJP3[[#This Row],[Bespovratna sredstva - Ukupno (EU+Nac) HRK
= Ukupna ugovorena vrijednost bespovratnih sredstava]]/7.5345</f>
        <v>65618.156480191115</v>
      </c>
      <c r="U1651" s="59">
        <v>0</v>
      </c>
      <c r="V1651" s="60">
        <f>Ugovori_OPULJP3[[#This Row],[Javni doprinos korisnika - HRK]]/7.5345</f>
        <v>0</v>
      </c>
      <c r="W1651" s="59">
        <v>0</v>
      </c>
      <c r="X1651" s="60">
        <f>Ugovori_OPULJP3[[#This Row],[Privatni doprinos korisnika - HRK]]/7.5345</f>
        <v>0</v>
      </c>
      <c r="Y1651" s="61">
        <v>494400</v>
      </c>
      <c r="Z1651" s="62">
        <f>Ugovori_OPULJP3[[#This Row],[UKUPNI PRIHVATLJIVI IZDACI
TOTAL ELIGIBLE EXPENDITURE
= Bespovratna sredstva ukupno + doprinos korisnika
= Ukupni prihvatljivi troškovi
= Ukupna ugovorena vrijednost projekta HRK]]/7.5345</f>
        <v>65618.156480191115</v>
      </c>
      <c r="AA1651" s="66" t="s">
        <v>37</v>
      </c>
      <c r="AB1651" s="66" t="s">
        <v>34</v>
      </c>
      <c r="AC1651" s="65" t="s">
        <v>6064</v>
      </c>
      <c r="AD1651" s="72" t="s">
        <v>746</v>
      </c>
    </row>
    <row r="1652" spans="1:30" ht="63.75" customHeight="1" x14ac:dyDescent="0.2">
      <c r="A1652" s="70" t="s">
        <v>6065</v>
      </c>
      <c r="B1652" s="64" t="s">
        <v>742</v>
      </c>
      <c r="C1652" s="65" t="s">
        <v>743</v>
      </c>
      <c r="D1652" s="96" t="s">
        <v>4944</v>
      </c>
      <c r="E1652" s="66" t="s">
        <v>75</v>
      </c>
      <c r="F1652" s="71" t="s">
        <v>6066</v>
      </c>
      <c r="G1652" s="54" t="s">
        <v>1814</v>
      </c>
      <c r="H1652" s="68">
        <v>45001</v>
      </c>
      <c r="I1652" s="68">
        <v>45246</v>
      </c>
      <c r="J1652" s="57" t="str">
        <f>IF(Ugovori_OPULJP3[[#This Row],[DATUM ZAVRŠETKA OPERACIJE]]&gt;DATE(2024,12,31),"u provedbi","završen")</f>
        <v>završen</v>
      </c>
      <c r="K1652" s="55" t="s">
        <v>210</v>
      </c>
      <c r="L1652" s="55" t="s">
        <v>210</v>
      </c>
      <c r="M1652" s="58">
        <v>0.85</v>
      </c>
      <c r="N1652" s="58">
        <v>0.15</v>
      </c>
      <c r="O1652" s="59">
        <f>Ugovori_OPULJP3[[#This Row],[Bespovratna sredstva - Ukupno (EU+Nac) HRK
= Ukupna ugovorena vrijednost bespovratnih sredstava]]*Ugovori_OPULJP3[[#This Row],[EU STOPA SUFINANCIRANJA %
EU CO-FINANCING RATE %]]</f>
        <v>1045402.25</v>
      </c>
      <c r="P1652" s="60">
        <f>Ugovori_OPULJP3[[#This Row],[Bespovratna sredstva - EU dio - HRK]]/7.5345</f>
        <v>138748.72254296902</v>
      </c>
      <c r="Q1652" s="59">
        <f>Ugovori_OPULJP3[[#This Row],[Bespovratna sredstva - Ukupno (EU+Nac) HRK
= Ukupna ugovorena vrijednost bespovratnih sredstava]]*Ugovori_OPULJP3[[#This Row],[STOPA NACIONALNOG SUFINANCIRANJA %]]</f>
        <v>184482.75</v>
      </c>
      <c r="R1652" s="60">
        <f>Ugovori_OPULJP3[[#This Row],[Bespovratna sredstva - Nacionalni dio - HRK]]/7.5345</f>
        <v>24485.068684053353</v>
      </c>
      <c r="S1652" s="59">
        <v>1229885</v>
      </c>
      <c r="T1652" s="60">
        <f>Ugovori_OPULJP3[[#This Row],[Bespovratna sredstva - Ukupno (EU+Nac) HRK
= Ukupna ugovorena vrijednost bespovratnih sredstava]]/7.5345</f>
        <v>163233.79122702236</v>
      </c>
      <c r="U1652" s="59">
        <v>0</v>
      </c>
      <c r="V1652" s="60">
        <f>Ugovori_OPULJP3[[#This Row],[Javni doprinos korisnika - HRK]]/7.5345</f>
        <v>0</v>
      </c>
      <c r="W1652" s="59">
        <v>0</v>
      </c>
      <c r="X1652" s="60">
        <f>Ugovori_OPULJP3[[#This Row],[Privatni doprinos korisnika - HRK]]/7.5345</f>
        <v>0</v>
      </c>
      <c r="Y1652" s="61">
        <v>1229885</v>
      </c>
      <c r="Z1652" s="62">
        <f>Ugovori_OPULJP3[[#This Row],[UKUPNI PRIHVATLJIVI IZDACI
TOTAL ELIGIBLE EXPENDITURE
= Bespovratna sredstva ukupno + doprinos korisnika
= Ukupni prihvatljivi troškovi
= Ukupna ugovorena vrijednost projekta HRK]]/7.5345</f>
        <v>163233.79122702236</v>
      </c>
      <c r="AA1652" s="66" t="s">
        <v>37</v>
      </c>
      <c r="AB1652" s="66" t="s">
        <v>34</v>
      </c>
      <c r="AC1652" s="65" t="s">
        <v>6067</v>
      </c>
      <c r="AD1652" s="72" t="s">
        <v>746</v>
      </c>
    </row>
    <row r="1653" spans="1:30" ht="63.75" customHeight="1" x14ac:dyDescent="0.2">
      <c r="A1653" s="70" t="s">
        <v>6068</v>
      </c>
      <c r="B1653" s="64" t="s">
        <v>742</v>
      </c>
      <c r="C1653" s="65" t="s">
        <v>743</v>
      </c>
      <c r="D1653" s="96" t="s">
        <v>4944</v>
      </c>
      <c r="E1653" s="66" t="s">
        <v>75</v>
      </c>
      <c r="F1653" s="71" t="s">
        <v>6069</v>
      </c>
      <c r="G1653" s="71" t="s">
        <v>6070</v>
      </c>
      <c r="H1653" s="68">
        <v>44859</v>
      </c>
      <c r="I1653" s="68">
        <v>45102</v>
      </c>
      <c r="J1653" s="57" t="str">
        <f>IF(Ugovori_OPULJP3[[#This Row],[DATUM ZAVRŠETKA OPERACIJE]]&gt;DATE(2024,12,31),"u provedbi","završen")</f>
        <v>završen</v>
      </c>
      <c r="K1653" s="55" t="s">
        <v>6071</v>
      </c>
      <c r="L1653" s="55" t="s">
        <v>36</v>
      </c>
      <c r="M1653" s="58">
        <v>0.85</v>
      </c>
      <c r="N1653" s="58">
        <v>0.15</v>
      </c>
      <c r="O1653" s="59">
        <f>Ugovori_OPULJP3[[#This Row],[Bespovratna sredstva - Ukupno (EU+Nac) HRK
= Ukupna ugovorena vrijednost bespovratnih sredstava]]*Ugovori_OPULJP3[[#This Row],[EU STOPA SUFINANCIRANJA %
EU CO-FINANCING RATE %]]</f>
        <v>1008576</v>
      </c>
      <c r="P1653" s="60">
        <f>Ugovori_OPULJP3[[#This Row],[Bespovratna sredstva - EU dio - HRK]]/7.5345</f>
        <v>133861.03921958987</v>
      </c>
      <c r="Q1653" s="59">
        <f>Ugovori_OPULJP3[[#This Row],[Bespovratna sredstva - Ukupno (EU+Nac) HRK
= Ukupna ugovorena vrijednost bespovratnih sredstava]]*Ugovori_OPULJP3[[#This Row],[STOPA NACIONALNOG SUFINANCIRANJA %]]</f>
        <v>177984</v>
      </c>
      <c r="R1653" s="60">
        <f>Ugovori_OPULJP3[[#This Row],[Bespovratna sredstva - Nacionalni dio - HRK]]/7.5345</f>
        <v>23622.536332868804</v>
      </c>
      <c r="S1653" s="59">
        <v>1186560</v>
      </c>
      <c r="T1653" s="60">
        <f>Ugovori_OPULJP3[[#This Row],[Bespovratna sredstva - Ukupno (EU+Nac) HRK
= Ukupna ugovorena vrijednost bespovratnih sredstava]]/7.5345</f>
        <v>157483.57555245867</v>
      </c>
      <c r="U1653" s="59">
        <v>0</v>
      </c>
      <c r="V1653" s="60">
        <f>Ugovori_OPULJP3[[#This Row],[Javni doprinos korisnika - HRK]]/7.5345</f>
        <v>0</v>
      </c>
      <c r="W1653" s="59">
        <v>0</v>
      </c>
      <c r="X1653" s="60">
        <f>Ugovori_OPULJP3[[#This Row],[Privatni doprinos korisnika - HRK]]/7.5345</f>
        <v>0</v>
      </c>
      <c r="Y1653" s="61">
        <v>1186560</v>
      </c>
      <c r="Z1653" s="62">
        <f>Ugovori_OPULJP3[[#This Row],[UKUPNI PRIHVATLJIVI IZDACI
TOTAL ELIGIBLE EXPENDITURE
= Bespovratna sredstva ukupno + doprinos korisnika
= Ukupni prihvatljivi troškovi
= Ukupna ugovorena vrijednost projekta HRK]]/7.5345</f>
        <v>157483.57555245867</v>
      </c>
      <c r="AA1653" s="66" t="s">
        <v>37</v>
      </c>
      <c r="AB1653" s="66" t="s">
        <v>34</v>
      </c>
      <c r="AC1653" s="65" t="s">
        <v>6072</v>
      </c>
      <c r="AD1653" s="72" t="s">
        <v>746</v>
      </c>
    </row>
    <row r="1654" spans="1:30" ht="63.75" customHeight="1" x14ac:dyDescent="0.2">
      <c r="A1654" s="70" t="s">
        <v>6073</v>
      </c>
      <c r="B1654" s="64" t="s">
        <v>742</v>
      </c>
      <c r="C1654" s="65" t="s">
        <v>743</v>
      </c>
      <c r="D1654" s="96" t="s">
        <v>4944</v>
      </c>
      <c r="E1654" s="66" t="s">
        <v>75</v>
      </c>
      <c r="F1654" s="71" t="s">
        <v>6074</v>
      </c>
      <c r="G1654" s="71" t="s">
        <v>3044</v>
      </c>
      <c r="H1654" s="68">
        <v>44770</v>
      </c>
      <c r="I1654" s="68">
        <v>45013</v>
      </c>
      <c r="J1654" s="57" t="str">
        <f>IF(Ugovori_OPULJP3[[#This Row],[DATUM ZAVRŠETKA OPERACIJE]]&gt;DATE(2024,12,31),"u provedbi","završen")</f>
        <v>završen</v>
      </c>
      <c r="K1654" s="55" t="s">
        <v>154</v>
      </c>
      <c r="L1654" s="55" t="s">
        <v>154</v>
      </c>
      <c r="M1654" s="58">
        <v>0.85</v>
      </c>
      <c r="N1654" s="58">
        <v>0.15</v>
      </c>
      <c r="O1654" s="59">
        <f>Ugovori_OPULJP3[[#This Row],[Bespovratna sredstva - Ukupno (EU+Nac) HRK
= Ukupna ugovorena vrijednost bespovratnih sredstava]]*Ugovori_OPULJP3[[#This Row],[EU STOPA SUFINANCIRANJA %
EU CO-FINANCING RATE %]]</f>
        <v>418625</v>
      </c>
      <c r="P1654" s="60">
        <f>Ugovori_OPULJP3[[#This Row],[Bespovratna sredstva - EU dio - HRK]]/7.5345</f>
        <v>55561.08567257283</v>
      </c>
      <c r="Q1654" s="59">
        <f>Ugovori_OPULJP3[[#This Row],[Bespovratna sredstva - Ukupno (EU+Nac) HRK
= Ukupna ugovorena vrijednost bespovratnih sredstava]]*Ugovori_OPULJP3[[#This Row],[STOPA NACIONALNOG SUFINANCIRANJA %]]</f>
        <v>73875</v>
      </c>
      <c r="R1654" s="60">
        <f>Ugovori_OPULJP3[[#This Row],[Bespovratna sredstva - Nacionalni dio - HRK]]/7.5345</f>
        <v>9804.8974716304983</v>
      </c>
      <c r="S1654" s="59">
        <v>492500</v>
      </c>
      <c r="T1654" s="60">
        <f>Ugovori_OPULJP3[[#This Row],[Bespovratna sredstva - Ukupno (EU+Nac) HRK
= Ukupna ugovorena vrijednost bespovratnih sredstava]]/7.5345</f>
        <v>65365.983144203325</v>
      </c>
      <c r="U1654" s="59">
        <v>0</v>
      </c>
      <c r="V1654" s="60">
        <f>Ugovori_OPULJP3[[#This Row],[Javni doprinos korisnika - HRK]]/7.5345</f>
        <v>0</v>
      </c>
      <c r="W1654" s="59">
        <v>0</v>
      </c>
      <c r="X1654" s="60">
        <f>Ugovori_OPULJP3[[#This Row],[Privatni doprinos korisnika - HRK]]/7.5345</f>
        <v>0</v>
      </c>
      <c r="Y1654" s="61">
        <v>492500</v>
      </c>
      <c r="Z1654" s="62">
        <f>Ugovori_OPULJP3[[#This Row],[UKUPNI PRIHVATLJIVI IZDACI
TOTAL ELIGIBLE EXPENDITURE
= Bespovratna sredstva ukupno + doprinos korisnika
= Ukupni prihvatljivi troškovi
= Ukupna ugovorena vrijednost projekta HRK]]/7.5345</f>
        <v>65365.983144203325</v>
      </c>
      <c r="AA1654" s="66" t="s">
        <v>37</v>
      </c>
      <c r="AB1654" s="66" t="s">
        <v>34</v>
      </c>
      <c r="AC1654" s="65" t="s">
        <v>6075</v>
      </c>
      <c r="AD1654" s="72" t="s">
        <v>746</v>
      </c>
    </row>
    <row r="1655" spans="1:30" ht="63.75" customHeight="1" x14ac:dyDescent="0.2">
      <c r="A1655" s="75" t="s">
        <v>6076</v>
      </c>
      <c r="B1655" s="64" t="s">
        <v>742</v>
      </c>
      <c r="C1655" s="65" t="s">
        <v>743</v>
      </c>
      <c r="D1655" s="96" t="s">
        <v>4944</v>
      </c>
      <c r="E1655" s="66" t="s">
        <v>75</v>
      </c>
      <c r="F1655" s="71" t="s">
        <v>6077</v>
      </c>
      <c r="G1655" s="71" t="s">
        <v>1270</v>
      </c>
      <c r="H1655" s="68">
        <v>44916</v>
      </c>
      <c r="I1655" s="68">
        <v>45159</v>
      </c>
      <c r="J1655" s="57" t="str">
        <f>IF(Ugovori_OPULJP3[[#This Row],[DATUM ZAVRŠETKA OPERACIJE]]&gt;DATE(2024,12,31),"u provedbi","završen")</f>
        <v>završen</v>
      </c>
      <c r="K1655" s="55" t="s">
        <v>93</v>
      </c>
      <c r="L1655" s="55" t="s">
        <v>93</v>
      </c>
      <c r="M1655" s="58">
        <v>0.85</v>
      </c>
      <c r="N1655" s="58">
        <v>0.15</v>
      </c>
      <c r="O1655" s="59">
        <f>Ugovori_OPULJP3[[#This Row],[Bespovratna sredstva - Ukupno (EU+Nac) HRK
= Ukupna ugovorena vrijednost bespovratnih sredstava]]*Ugovori_OPULJP3[[#This Row],[EU STOPA SUFINANCIRANJA %
EU CO-FINANCING RATE %]]</f>
        <v>504156.25</v>
      </c>
      <c r="P1655" s="60">
        <f>Ugovori_OPULJP3[[#This Row],[Bespovratna sredstva - EU dio - HRK]]/7.5345</f>
        <v>66913.033379786313</v>
      </c>
      <c r="Q1655" s="59">
        <f>Ugovori_OPULJP3[[#This Row],[Bespovratna sredstva - Ukupno (EU+Nac) HRK
= Ukupna ugovorena vrijednost bespovratnih sredstava]]*Ugovori_OPULJP3[[#This Row],[STOPA NACIONALNOG SUFINANCIRANJA %]]</f>
        <v>88968.75</v>
      </c>
      <c r="R1655" s="60">
        <f>Ugovori_OPULJP3[[#This Row],[Bespovratna sredstva - Nacionalni dio - HRK]]/7.5345</f>
        <v>11808.182361138761</v>
      </c>
      <c r="S1655" s="59">
        <v>593125</v>
      </c>
      <c r="T1655" s="60">
        <f>Ugovori_OPULJP3[[#This Row],[Bespovratna sredstva - Ukupno (EU+Nac) HRK
= Ukupna ugovorena vrijednost bespovratnih sredstava]]/7.5345</f>
        <v>78721.215740925079</v>
      </c>
      <c r="U1655" s="59">
        <v>0</v>
      </c>
      <c r="V1655" s="60">
        <f>Ugovori_OPULJP3[[#This Row],[Javni doprinos korisnika - HRK]]/7.5345</f>
        <v>0</v>
      </c>
      <c r="W1655" s="59">
        <v>0</v>
      </c>
      <c r="X1655" s="60">
        <f>Ugovori_OPULJP3[[#This Row],[Privatni doprinos korisnika - HRK]]/7.5345</f>
        <v>0</v>
      </c>
      <c r="Y1655" s="61">
        <v>593125</v>
      </c>
      <c r="Z1655" s="62">
        <f>Ugovori_OPULJP3[[#This Row],[UKUPNI PRIHVATLJIVI IZDACI
TOTAL ELIGIBLE EXPENDITURE
= Bespovratna sredstva ukupno + doprinos korisnika
= Ukupni prihvatljivi troškovi
= Ukupna ugovorena vrijednost projekta HRK]]/7.5345</f>
        <v>78721.215740925079</v>
      </c>
      <c r="AA1655" s="66" t="s">
        <v>37</v>
      </c>
      <c r="AB1655" s="66" t="s">
        <v>34</v>
      </c>
      <c r="AC1655" s="65" t="s">
        <v>6078</v>
      </c>
      <c r="AD1655" s="72" t="s">
        <v>746</v>
      </c>
    </row>
    <row r="1656" spans="1:30" ht="63.75" customHeight="1" x14ac:dyDescent="0.2">
      <c r="A1656" s="70" t="s">
        <v>6079</v>
      </c>
      <c r="B1656" s="64" t="s">
        <v>742</v>
      </c>
      <c r="C1656" s="65" t="s">
        <v>743</v>
      </c>
      <c r="D1656" s="96" t="s">
        <v>4944</v>
      </c>
      <c r="E1656" s="66" t="s">
        <v>75</v>
      </c>
      <c r="F1656" s="71" t="s">
        <v>6080</v>
      </c>
      <c r="G1656" s="71" t="s">
        <v>1778</v>
      </c>
      <c r="H1656" s="68">
        <v>44855</v>
      </c>
      <c r="I1656" s="68">
        <v>45098</v>
      </c>
      <c r="J1656" s="57" t="str">
        <f>IF(Ugovori_OPULJP3[[#This Row],[DATUM ZAVRŠETKA OPERACIJE]]&gt;DATE(2024,12,31),"u provedbi","završen")</f>
        <v>završen</v>
      </c>
      <c r="K1656" s="67" t="s">
        <v>93</v>
      </c>
      <c r="L1656" s="67" t="s">
        <v>93</v>
      </c>
      <c r="M1656" s="58">
        <v>0.85</v>
      </c>
      <c r="N1656" s="58">
        <v>0.15</v>
      </c>
      <c r="O1656" s="59">
        <f>Ugovori_OPULJP3[[#This Row],[Bespovratna sredstva - Ukupno (EU+Nac) HRK
= Ukupna ugovorena vrijednost bespovratnih sredstava]]*Ugovori_OPULJP3[[#This Row],[EU STOPA SUFINANCIRANJA %
EU CO-FINANCING RATE %]]</f>
        <v>1275000</v>
      </c>
      <c r="P1656" s="60">
        <f>Ugovori_OPULJP3[[#This Row],[Bespovratna sredstva - EU dio - HRK]]/7.5345</f>
        <v>169221.5807286482</v>
      </c>
      <c r="Q1656" s="59">
        <f>Ugovori_OPULJP3[[#This Row],[Bespovratna sredstva - Ukupno (EU+Nac) HRK
= Ukupna ugovorena vrijednost bespovratnih sredstava]]*Ugovori_OPULJP3[[#This Row],[STOPA NACIONALNOG SUFINANCIRANJA %]]</f>
        <v>225000</v>
      </c>
      <c r="R1656" s="60">
        <f>Ugovori_OPULJP3[[#This Row],[Bespovratna sredstva - Nacionalni dio - HRK]]/7.5345</f>
        <v>29862.631893290862</v>
      </c>
      <c r="S1656" s="59">
        <v>1500000</v>
      </c>
      <c r="T1656" s="60">
        <f>Ugovori_OPULJP3[[#This Row],[Bespovratna sredstva - Ukupno (EU+Nac) HRK
= Ukupna ugovorena vrijednost bespovratnih sredstava]]/7.5345</f>
        <v>199084.21262193908</v>
      </c>
      <c r="U1656" s="59">
        <v>0</v>
      </c>
      <c r="V1656" s="60">
        <f>Ugovori_OPULJP3[[#This Row],[Javni doprinos korisnika - HRK]]/7.5345</f>
        <v>0</v>
      </c>
      <c r="W1656" s="59">
        <v>0</v>
      </c>
      <c r="X1656" s="60">
        <f>Ugovori_OPULJP3[[#This Row],[Privatni doprinos korisnika - HRK]]/7.5345</f>
        <v>0</v>
      </c>
      <c r="Y1656" s="61">
        <v>1500000</v>
      </c>
      <c r="Z1656" s="62">
        <f>Ugovori_OPULJP3[[#This Row],[UKUPNI PRIHVATLJIVI IZDACI
TOTAL ELIGIBLE EXPENDITURE
= Bespovratna sredstva ukupno + doprinos korisnika
= Ukupni prihvatljivi troškovi
= Ukupna ugovorena vrijednost projekta HRK]]/7.5345</f>
        <v>199084.21262193908</v>
      </c>
      <c r="AA1656" s="66" t="s">
        <v>37</v>
      </c>
      <c r="AB1656" s="66" t="s">
        <v>34</v>
      </c>
      <c r="AC1656" s="65" t="s">
        <v>6081</v>
      </c>
      <c r="AD1656" s="72" t="s">
        <v>746</v>
      </c>
    </row>
    <row r="1657" spans="1:30" ht="63.75" customHeight="1" x14ac:dyDescent="0.2">
      <c r="A1657" s="70" t="s">
        <v>6082</v>
      </c>
      <c r="B1657" s="64" t="s">
        <v>742</v>
      </c>
      <c r="C1657" s="65" t="s">
        <v>743</v>
      </c>
      <c r="D1657" s="96" t="s">
        <v>4944</v>
      </c>
      <c r="E1657" s="66" t="s">
        <v>75</v>
      </c>
      <c r="F1657" s="71" t="s">
        <v>6083</v>
      </c>
      <c r="G1657" s="71" t="s">
        <v>1450</v>
      </c>
      <c r="H1657" s="68">
        <v>44855</v>
      </c>
      <c r="I1657" s="68">
        <v>45098</v>
      </c>
      <c r="J1657" s="57" t="str">
        <f>IF(Ugovori_OPULJP3[[#This Row],[DATUM ZAVRŠETKA OPERACIJE]]&gt;DATE(2024,12,31),"u provedbi","završen")</f>
        <v>završen</v>
      </c>
      <c r="K1657" s="67" t="s">
        <v>93</v>
      </c>
      <c r="L1657" s="67" t="s">
        <v>93</v>
      </c>
      <c r="M1657" s="58">
        <v>0.85</v>
      </c>
      <c r="N1657" s="58">
        <v>0.15</v>
      </c>
      <c r="O1657" s="59">
        <f>Ugovori_OPULJP3[[#This Row],[Bespovratna sredstva - Ukupno (EU+Nac) HRK
= Ukupna ugovorena vrijednost bespovratnih sredstava]]*Ugovori_OPULJP3[[#This Row],[EU STOPA SUFINANCIRANJA %
EU CO-FINANCING RATE %]]</f>
        <v>1261850.5</v>
      </c>
      <c r="P1657" s="60">
        <f>Ugovori_OPULJP3[[#This Row],[Bespovratna sredstva - EU dio - HRK]]/7.5345</f>
        <v>167476.34215940008</v>
      </c>
      <c r="Q1657" s="59">
        <f>Ugovori_OPULJP3[[#This Row],[Bespovratna sredstva - Ukupno (EU+Nac) HRK
= Ukupna ugovorena vrijednost bespovratnih sredstava]]*Ugovori_OPULJP3[[#This Row],[STOPA NACIONALNOG SUFINANCIRANJA %]]</f>
        <v>222679.5</v>
      </c>
      <c r="R1657" s="60">
        <f>Ugovori_OPULJP3[[#This Row],[Bespovratna sredstva - Nacionalni dio - HRK]]/7.5345</f>
        <v>29554.648616364721</v>
      </c>
      <c r="S1657" s="59">
        <v>1484530</v>
      </c>
      <c r="T1657" s="60">
        <f>Ugovori_OPULJP3[[#This Row],[Bespovratna sredstva - Ukupno (EU+Nac) HRK
= Ukupna ugovorena vrijednost bespovratnih sredstava]]/7.5345</f>
        <v>197030.9907757648</v>
      </c>
      <c r="U1657" s="59">
        <v>0</v>
      </c>
      <c r="V1657" s="60">
        <f>Ugovori_OPULJP3[[#This Row],[Javni doprinos korisnika - HRK]]/7.5345</f>
        <v>0</v>
      </c>
      <c r="W1657" s="59">
        <v>0</v>
      </c>
      <c r="X1657" s="60">
        <f>Ugovori_OPULJP3[[#This Row],[Privatni doprinos korisnika - HRK]]/7.5345</f>
        <v>0</v>
      </c>
      <c r="Y1657" s="61">
        <v>1484530</v>
      </c>
      <c r="Z1657" s="62">
        <f>Ugovori_OPULJP3[[#This Row],[UKUPNI PRIHVATLJIVI IZDACI
TOTAL ELIGIBLE EXPENDITURE
= Bespovratna sredstva ukupno + doprinos korisnika
= Ukupni prihvatljivi troškovi
= Ukupna ugovorena vrijednost projekta HRK]]/7.5345</f>
        <v>197030.9907757648</v>
      </c>
      <c r="AA1657" s="66" t="s">
        <v>37</v>
      </c>
      <c r="AB1657" s="66" t="s">
        <v>34</v>
      </c>
      <c r="AC1657" s="65" t="s">
        <v>6084</v>
      </c>
      <c r="AD1657" s="72" t="s">
        <v>746</v>
      </c>
    </row>
    <row r="1658" spans="1:30" ht="63.75" customHeight="1" x14ac:dyDescent="0.2">
      <c r="A1658" s="70" t="s">
        <v>6085</v>
      </c>
      <c r="B1658" s="64" t="s">
        <v>742</v>
      </c>
      <c r="C1658" s="65" t="s">
        <v>743</v>
      </c>
      <c r="D1658" s="96" t="s">
        <v>4944</v>
      </c>
      <c r="E1658" s="66" t="s">
        <v>75</v>
      </c>
      <c r="F1658" s="71" t="s">
        <v>6086</v>
      </c>
      <c r="G1658" s="71" t="s">
        <v>1309</v>
      </c>
      <c r="H1658" s="68">
        <v>44855</v>
      </c>
      <c r="I1658" s="68">
        <v>45098</v>
      </c>
      <c r="J1658" s="57" t="str">
        <f>IF(Ugovori_OPULJP3[[#This Row],[DATUM ZAVRŠETKA OPERACIJE]]&gt;DATE(2024,12,31),"u provedbi","završen")</f>
        <v>završen</v>
      </c>
      <c r="K1658" s="67" t="s">
        <v>93</v>
      </c>
      <c r="L1658" s="67" t="s">
        <v>93</v>
      </c>
      <c r="M1658" s="58">
        <v>0.85</v>
      </c>
      <c r="N1658" s="58">
        <v>0.15</v>
      </c>
      <c r="O1658" s="59">
        <f>Ugovori_OPULJP3[[#This Row],[Bespovratna sredstva - Ukupno (EU+Nac) HRK
= Ukupna ugovorena vrijednost bespovratnih sredstava]]*Ugovori_OPULJP3[[#This Row],[EU STOPA SUFINANCIRANJA %
EU CO-FINANCING RATE %]]</f>
        <v>640517.5</v>
      </c>
      <c r="P1658" s="60">
        <f>Ugovori_OPULJP3[[#This Row],[Bespovratna sredstva - EU dio - HRK]]/7.5345</f>
        <v>85011.281438715232</v>
      </c>
      <c r="Q1658" s="59">
        <f>Ugovori_OPULJP3[[#This Row],[Bespovratna sredstva - Ukupno (EU+Nac) HRK
= Ukupna ugovorena vrijednost bespovratnih sredstava]]*Ugovori_OPULJP3[[#This Row],[STOPA NACIONALNOG SUFINANCIRANJA %]]</f>
        <v>113032.5</v>
      </c>
      <c r="R1658" s="60">
        <f>Ugovori_OPULJP3[[#This Row],[Bespovratna sredstva - Nacionalni dio - HRK]]/7.5345</f>
        <v>15001.990842126219</v>
      </c>
      <c r="S1658" s="59">
        <v>753550</v>
      </c>
      <c r="T1658" s="60">
        <f>Ugovori_OPULJP3[[#This Row],[Bespovratna sredstva - Ukupno (EU+Nac) HRK
= Ukupna ugovorena vrijednost bespovratnih sredstava]]/7.5345</f>
        <v>100013.27228084145</v>
      </c>
      <c r="U1658" s="59">
        <v>0</v>
      </c>
      <c r="V1658" s="60">
        <f>Ugovori_OPULJP3[[#This Row],[Javni doprinos korisnika - HRK]]/7.5345</f>
        <v>0</v>
      </c>
      <c r="W1658" s="59">
        <v>0</v>
      </c>
      <c r="X1658" s="60">
        <f>Ugovori_OPULJP3[[#This Row],[Privatni doprinos korisnika - HRK]]/7.5345</f>
        <v>0</v>
      </c>
      <c r="Y1658" s="61">
        <v>753550</v>
      </c>
      <c r="Z1658" s="62">
        <f>Ugovori_OPULJP3[[#This Row],[UKUPNI PRIHVATLJIVI IZDACI
TOTAL ELIGIBLE EXPENDITURE
= Bespovratna sredstva ukupno + doprinos korisnika
= Ukupni prihvatljivi troškovi
= Ukupna ugovorena vrijednost projekta HRK]]/7.5345</f>
        <v>100013.27228084145</v>
      </c>
      <c r="AA1658" s="66" t="s">
        <v>37</v>
      </c>
      <c r="AB1658" s="66" t="s">
        <v>34</v>
      </c>
      <c r="AC1658" s="65" t="s">
        <v>6087</v>
      </c>
      <c r="AD1658" s="72" t="s">
        <v>746</v>
      </c>
    </row>
    <row r="1659" spans="1:30" ht="63.75" customHeight="1" x14ac:dyDescent="0.2">
      <c r="A1659" s="70" t="s">
        <v>6088</v>
      </c>
      <c r="B1659" s="64" t="s">
        <v>742</v>
      </c>
      <c r="C1659" s="65" t="s">
        <v>743</v>
      </c>
      <c r="D1659" s="96" t="s">
        <v>4944</v>
      </c>
      <c r="E1659" s="66" t="s">
        <v>75</v>
      </c>
      <c r="F1659" s="71" t="s">
        <v>6089</v>
      </c>
      <c r="G1659" s="71" t="s">
        <v>1387</v>
      </c>
      <c r="H1659" s="68">
        <v>44915</v>
      </c>
      <c r="I1659" s="68">
        <v>45158</v>
      </c>
      <c r="J1659" s="57" t="str">
        <f>IF(Ugovori_OPULJP3[[#This Row],[DATUM ZAVRŠETKA OPERACIJE]]&gt;DATE(2024,12,31),"u provedbi","završen")</f>
        <v>završen</v>
      </c>
      <c r="K1659" s="55" t="s">
        <v>93</v>
      </c>
      <c r="L1659" s="55" t="s">
        <v>93</v>
      </c>
      <c r="M1659" s="58">
        <v>0.85</v>
      </c>
      <c r="N1659" s="58">
        <v>0.15</v>
      </c>
      <c r="O1659" s="59">
        <f>Ugovori_OPULJP3[[#This Row],[Bespovratna sredstva - Ukupno (EU+Nac) HRK
= Ukupna ugovorena vrijednost bespovratnih sredstava]]*Ugovori_OPULJP3[[#This Row],[EU STOPA SUFINANCIRANJA %
EU CO-FINANCING RATE %]]</f>
        <v>921808</v>
      </c>
      <c r="P1659" s="60">
        <f>Ugovori_OPULJP3[[#This Row],[Bespovratna sredstva - EU dio - HRK]]/7.5345</f>
        <v>122344.94657906961</v>
      </c>
      <c r="Q1659" s="59">
        <f>Ugovori_OPULJP3[[#This Row],[Bespovratna sredstva - Ukupno (EU+Nac) HRK
= Ukupna ugovorena vrijednost bespovratnih sredstava]]*Ugovori_OPULJP3[[#This Row],[STOPA NACIONALNOG SUFINANCIRANJA %]]</f>
        <v>162672</v>
      </c>
      <c r="R1659" s="60">
        <f>Ugovori_OPULJP3[[#This Row],[Bespovratna sredstva - Nacionalni dio - HRK]]/7.5345</f>
        <v>21590.284690424047</v>
      </c>
      <c r="S1659" s="59">
        <v>1084480</v>
      </c>
      <c r="T1659" s="60">
        <f>Ugovori_OPULJP3[[#This Row],[Bespovratna sredstva - Ukupno (EU+Nac) HRK
= Ukupna ugovorena vrijednost bespovratnih sredstava]]/7.5345</f>
        <v>143935.23126949364</v>
      </c>
      <c r="U1659" s="59">
        <v>0</v>
      </c>
      <c r="V1659" s="60">
        <f>Ugovori_OPULJP3[[#This Row],[Javni doprinos korisnika - HRK]]/7.5345</f>
        <v>0</v>
      </c>
      <c r="W1659" s="59">
        <v>0</v>
      </c>
      <c r="X1659" s="60">
        <f>Ugovori_OPULJP3[[#This Row],[Privatni doprinos korisnika - HRK]]/7.5345</f>
        <v>0</v>
      </c>
      <c r="Y1659" s="61">
        <v>1084480</v>
      </c>
      <c r="Z1659" s="62">
        <f>Ugovori_OPULJP3[[#This Row],[UKUPNI PRIHVATLJIVI IZDACI
TOTAL ELIGIBLE EXPENDITURE
= Bespovratna sredstva ukupno + doprinos korisnika
= Ukupni prihvatljivi troškovi
= Ukupna ugovorena vrijednost projekta HRK]]/7.5345</f>
        <v>143935.23126949364</v>
      </c>
      <c r="AA1659" s="66" t="s">
        <v>37</v>
      </c>
      <c r="AB1659" s="66" t="s">
        <v>34</v>
      </c>
      <c r="AC1659" s="65" t="s">
        <v>6090</v>
      </c>
      <c r="AD1659" s="72" t="s">
        <v>746</v>
      </c>
    </row>
    <row r="1660" spans="1:30" ht="63.75" customHeight="1" x14ac:dyDescent="0.2">
      <c r="A1660" s="70" t="s">
        <v>6091</v>
      </c>
      <c r="B1660" s="64" t="s">
        <v>742</v>
      </c>
      <c r="C1660" s="65" t="s">
        <v>743</v>
      </c>
      <c r="D1660" s="96" t="s">
        <v>4944</v>
      </c>
      <c r="E1660" s="66" t="s">
        <v>75</v>
      </c>
      <c r="F1660" s="71" t="s">
        <v>6092</v>
      </c>
      <c r="G1660" s="71" t="s">
        <v>4118</v>
      </c>
      <c r="H1660" s="68">
        <v>44770</v>
      </c>
      <c r="I1660" s="68">
        <v>45013</v>
      </c>
      <c r="J1660" s="57" t="str">
        <f>IF(Ugovori_OPULJP3[[#This Row],[DATUM ZAVRŠETKA OPERACIJE]]&gt;DATE(2024,12,31),"u provedbi","završen")</f>
        <v>završen</v>
      </c>
      <c r="K1660" s="55" t="s">
        <v>6093</v>
      </c>
      <c r="L1660" s="55" t="s">
        <v>332</v>
      </c>
      <c r="M1660" s="58">
        <v>0.85</v>
      </c>
      <c r="N1660" s="58">
        <v>0.15</v>
      </c>
      <c r="O1660" s="59">
        <f>Ugovori_OPULJP3[[#This Row],[Bespovratna sredstva - Ukupno (EU+Nac) HRK
= Ukupna ugovorena vrijednost bespovratnih sredstava]]*Ugovori_OPULJP3[[#This Row],[EU STOPA SUFINANCIRANJA %
EU CO-FINANCING RATE %]]</f>
        <v>1260720</v>
      </c>
      <c r="P1660" s="60">
        <f>Ugovori_OPULJP3[[#This Row],[Bespovratna sredstva - EU dio - HRK]]/7.5345</f>
        <v>167326.29902448735</v>
      </c>
      <c r="Q1660" s="59">
        <f>Ugovori_OPULJP3[[#This Row],[Bespovratna sredstva - Ukupno (EU+Nac) HRK
= Ukupna ugovorena vrijednost bespovratnih sredstava]]*Ugovori_OPULJP3[[#This Row],[STOPA NACIONALNOG SUFINANCIRANJA %]]</f>
        <v>222480</v>
      </c>
      <c r="R1660" s="60">
        <f>Ugovori_OPULJP3[[#This Row],[Bespovratna sredstva - Nacionalni dio - HRK]]/7.5345</f>
        <v>29528.170416086003</v>
      </c>
      <c r="S1660" s="59">
        <v>1483200</v>
      </c>
      <c r="T1660" s="60">
        <f>Ugovori_OPULJP3[[#This Row],[Bespovratna sredstva - Ukupno (EU+Nac) HRK
= Ukupna ugovorena vrijednost bespovratnih sredstava]]/7.5345</f>
        <v>196854.46944057336</v>
      </c>
      <c r="U1660" s="59">
        <v>0</v>
      </c>
      <c r="V1660" s="60">
        <f>Ugovori_OPULJP3[[#This Row],[Javni doprinos korisnika - HRK]]/7.5345</f>
        <v>0</v>
      </c>
      <c r="W1660" s="59">
        <v>0</v>
      </c>
      <c r="X1660" s="60">
        <f>Ugovori_OPULJP3[[#This Row],[Privatni doprinos korisnika - HRK]]/7.5345</f>
        <v>0</v>
      </c>
      <c r="Y1660" s="61">
        <v>1483200</v>
      </c>
      <c r="Z1660" s="62">
        <f>Ugovori_OPULJP3[[#This Row],[UKUPNI PRIHVATLJIVI IZDACI
TOTAL ELIGIBLE EXPENDITURE
= Bespovratna sredstva ukupno + doprinos korisnika
= Ukupni prihvatljivi troškovi
= Ukupna ugovorena vrijednost projekta HRK]]/7.5345</f>
        <v>196854.46944057336</v>
      </c>
      <c r="AA1660" s="66" t="s">
        <v>37</v>
      </c>
      <c r="AB1660" s="66" t="s">
        <v>34</v>
      </c>
      <c r="AC1660" s="65" t="s">
        <v>6094</v>
      </c>
      <c r="AD1660" s="72" t="s">
        <v>746</v>
      </c>
    </row>
    <row r="1661" spans="1:30" ht="63.75" customHeight="1" x14ac:dyDescent="0.2">
      <c r="A1661" s="70" t="s">
        <v>6095</v>
      </c>
      <c r="B1661" s="64" t="s">
        <v>742</v>
      </c>
      <c r="C1661" s="65" t="s">
        <v>743</v>
      </c>
      <c r="D1661" s="96" t="s">
        <v>4944</v>
      </c>
      <c r="E1661" s="66" t="s">
        <v>75</v>
      </c>
      <c r="F1661" s="71" t="s">
        <v>6096</v>
      </c>
      <c r="G1661" s="71" t="s">
        <v>1305</v>
      </c>
      <c r="H1661" s="68">
        <v>44925</v>
      </c>
      <c r="I1661" s="68">
        <v>45168</v>
      </c>
      <c r="J1661" s="57" t="str">
        <f>IF(Ugovori_OPULJP3[[#This Row],[DATUM ZAVRŠETKA OPERACIJE]]&gt;DATE(2024,12,31),"u provedbi","završen")</f>
        <v>završen</v>
      </c>
      <c r="K1661" s="55" t="s">
        <v>93</v>
      </c>
      <c r="L1661" s="55" t="s">
        <v>93</v>
      </c>
      <c r="M1661" s="58">
        <v>0.85</v>
      </c>
      <c r="N1661" s="58">
        <v>0.15</v>
      </c>
      <c r="O1661" s="59">
        <f>Ugovori_OPULJP3[[#This Row],[Bespovratna sredstva - Ukupno (EU+Nac) HRK
= Ukupna ugovorena vrijednost bespovratnih sredstava]]*Ugovori_OPULJP3[[#This Row],[EU STOPA SUFINANCIRANJA %
EU CO-FINANCING RATE %]]</f>
        <v>1254731.75</v>
      </c>
      <c r="P1661" s="60">
        <f>Ugovori_OPULJP3[[#This Row],[Bespovratna sredstva - EU dio - HRK]]/7.5345</f>
        <v>166531.52166699845</v>
      </c>
      <c r="Q1661" s="59">
        <f>Ugovori_OPULJP3[[#This Row],[Bespovratna sredstva - Ukupno (EU+Nac) HRK
= Ukupna ugovorena vrijednost bespovratnih sredstava]]*Ugovori_OPULJP3[[#This Row],[STOPA NACIONALNOG SUFINANCIRANJA %]]</f>
        <v>221423.25</v>
      </c>
      <c r="R1661" s="60">
        <f>Ugovori_OPULJP3[[#This Row],[Bespovratna sredstva - Nacionalni dio - HRK]]/7.5345</f>
        <v>29387.915588293847</v>
      </c>
      <c r="S1661" s="59">
        <v>1476155</v>
      </c>
      <c r="T1661" s="60">
        <f>Ugovori_OPULJP3[[#This Row],[Bespovratna sredstva - Ukupno (EU+Nac) HRK
= Ukupna ugovorena vrijednost bespovratnih sredstava]]/7.5345</f>
        <v>195919.43725529232</v>
      </c>
      <c r="U1661" s="59">
        <v>0</v>
      </c>
      <c r="V1661" s="60">
        <f>Ugovori_OPULJP3[[#This Row],[Javni doprinos korisnika - HRK]]/7.5345</f>
        <v>0</v>
      </c>
      <c r="W1661" s="59">
        <v>0</v>
      </c>
      <c r="X1661" s="60">
        <f>Ugovori_OPULJP3[[#This Row],[Privatni doprinos korisnika - HRK]]/7.5345</f>
        <v>0</v>
      </c>
      <c r="Y1661" s="61">
        <v>1476155</v>
      </c>
      <c r="Z1661" s="62">
        <f>Ugovori_OPULJP3[[#This Row],[UKUPNI PRIHVATLJIVI IZDACI
TOTAL ELIGIBLE EXPENDITURE
= Bespovratna sredstva ukupno + doprinos korisnika
= Ukupni prihvatljivi troškovi
= Ukupna ugovorena vrijednost projekta HRK]]/7.5345</f>
        <v>195919.43725529232</v>
      </c>
      <c r="AA1661" s="66" t="s">
        <v>37</v>
      </c>
      <c r="AB1661" s="66" t="s">
        <v>34</v>
      </c>
      <c r="AC1661" s="65" t="s">
        <v>6097</v>
      </c>
      <c r="AD1661" s="72" t="s">
        <v>746</v>
      </c>
    </row>
    <row r="1662" spans="1:30" ht="63.75" customHeight="1" x14ac:dyDescent="0.2">
      <c r="A1662" s="70" t="s">
        <v>6098</v>
      </c>
      <c r="B1662" s="64" t="s">
        <v>742</v>
      </c>
      <c r="C1662" s="65" t="s">
        <v>743</v>
      </c>
      <c r="D1662" s="96" t="s">
        <v>4944</v>
      </c>
      <c r="E1662" s="66" t="s">
        <v>75</v>
      </c>
      <c r="F1662" s="71" t="s">
        <v>6099</v>
      </c>
      <c r="G1662" s="71" t="s">
        <v>1289</v>
      </c>
      <c r="H1662" s="68">
        <v>44915</v>
      </c>
      <c r="I1662" s="68">
        <v>45158</v>
      </c>
      <c r="J1662" s="57" t="str">
        <f>IF(Ugovori_OPULJP3[[#This Row],[DATUM ZAVRŠETKA OPERACIJE]]&gt;DATE(2024,12,31),"u provedbi","završen")</f>
        <v>završen</v>
      </c>
      <c r="K1662" s="55" t="s">
        <v>93</v>
      </c>
      <c r="L1662" s="55" t="s">
        <v>93</v>
      </c>
      <c r="M1662" s="58">
        <v>0.85</v>
      </c>
      <c r="N1662" s="58">
        <v>0.15</v>
      </c>
      <c r="O1662" s="59">
        <f>Ugovori_OPULJP3[[#This Row],[Bespovratna sredstva - Ukupno (EU+Nac) HRK
= Ukupna ugovorena vrijednost bespovratnih sredstava]]*Ugovori_OPULJP3[[#This Row],[EU STOPA SUFINANCIRANJA %
EU CO-FINANCING RATE %]]</f>
        <v>798456</v>
      </c>
      <c r="P1662" s="60">
        <f>Ugovori_OPULJP3[[#This Row],[Bespovratna sredstva - EU dio - HRK]]/7.5345</f>
        <v>105973.32271550865</v>
      </c>
      <c r="Q1662" s="59">
        <f>Ugovori_OPULJP3[[#This Row],[Bespovratna sredstva - Ukupno (EU+Nac) HRK
= Ukupna ugovorena vrijednost bespovratnih sredstava]]*Ugovori_OPULJP3[[#This Row],[STOPA NACIONALNOG SUFINANCIRANJA %]]</f>
        <v>140904</v>
      </c>
      <c r="R1662" s="60">
        <f>Ugovori_OPULJP3[[#This Row],[Bespovratna sredstva - Nacionalni dio - HRK]]/7.5345</f>
        <v>18701.174596854467</v>
      </c>
      <c r="S1662" s="59">
        <v>939360</v>
      </c>
      <c r="T1662" s="60">
        <f>Ugovori_OPULJP3[[#This Row],[Bespovratna sredstva - Ukupno (EU+Nac) HRK
= Ukupna ugovorena vrijednost bespovratnih sredstava]]/7.5345</f>
        <v>124674.49731236312</v>
      </c>
      <c r="U1662" s="59">
        <v>0</v>
      </c>
      <c r="V1662" s="60">
        <f>Ugovori_OPULJP3[[#This Row],[Javni doprinos korisnika - HRK]]/7.5345</f>
        <v>0</v>
      </c>
      <c r="W1662" s="59">
        <v>0</v>
      </c>
      <c r="X1662" s="60">
        <f>Ugovori_OPULJP3[[#This Row],[Privatni doprinos korisnika - HRK]]/7.5345</f>
        <v>0</v>
      </c>
      <c r="Y1662" s="61">
        <v>939360</v>
      </c>
      <c r="Z1662" s="62">
        <f>Ugovori_OPULJP3[[#This Row],[UKUPNI PRIHVATLJIVI IZDACI
TOTAL ELIGIBLE EXPENDITURE
= Bespovratna sredstva ukupno + doprinos korisnika
= Ukupni prihvatljivi troškovi
= Ukupna ugovorena vrijednost projekta HRK]]/7.5345</f>
        <v>124674.49731236312</v>
      </c>
      <c r="AA1662" s="66" t="s">
        <v>37</v>
      </c>
      <c r="AB1662" s="66" t="s">
        <v>34</v>
      </c>
      <c r="AC1662" s="65" t="s">
        <v>6100</v>
      </c>
      <c r="AD1662" s="72" t="s">
        <v>746</v>
      </c>
    </row>
    <row r="1663" spans="1:30" ht="63.75" customHeight="1" x14ac:dyDescent="0.2">
      <c r="A1663" s="70" t="s">
        <v>6101</v>
      </c>
      <c r="B1663" s="64" t="s">
        <v>742</v>
      </c>
      <c r="C1663" s="65" t="s">
        <v>743</v>
      </c>
      <c r="D1663" s="96" t="s">
        <v>4944</v>
      </c>
      <c r="E1663" s="66" t="s">
        <v>75</v>
      </c>
      <c r="F1663" s="71" t="s">
        <v>6102</v>
      </c>
      <c r="G1663" s="71" t="s">
        <v>1321</v>
      </c>
      <c r="H1663" s="68">
        <v>44925</v>
      </c>
      <c r="I1663" s="68">
        <v>45168</v>
      </c>
      <c r="J1663" s="57" t="str">
        <f>IF(Ugovori_OPULJP3[[#This Row],[DATUM ZAVRŠETKA OPERACIJE]]&gt;DATE(2024,12,31),"u provedbi","završen")</f>
        <v>završen</v>
      </c>
      <c r="K1663" s="55" t="s">
        <v>103</v>
      </c>
      <c r="L1663" s="55" t="s">
        <v>103</v>
      </c>
      <c r="M1663" s="58">
        <v>0.85</v>
      </c>
      <c r="N1663" s="58">
        <v>0.15</v>
      </c>
      <c r="O1663" s="59">
        <f>Ugovori_OPULJP3[[#This Row],[Bespovratna sredstva - Ukupno (EU+Nac) HRK
= Ukupna ugovorena vrijednost bespovratnih sredstava]]*Ugovori_OPULJP3[[#This Row],[EU STOPA SUFINANCIRANJA %
EU CO-FINANCING RATE %]]</f>
        <v>630275</v>
      </c>
      <c r="P1663" s="60">
        <f>Ugovori_OPULJP3[[#This Row],[Bespovratna sredstva - EU dio - HRK]]/7.5345</f>
        <v>83651.868073528429</v>
      </c>
      <c r="Q1663" s="59">
        <f>Ugovori_OPULJP3[[#This Row],[Bespovratna sredstva - Ukupno (EU+Nac) HRK
= Ukupna ugovorena vrijednost bespovratnih sredstava]]*Ugovori_OPULJP3[[#This Row],[STOPA NACIONALNOG SUFINANCIRANJA %]]</f>
        <v>111225</v>
      </c>
      <c r="R1663" s="60">
        <f>Ugovori_OPULJP3[[#This Row],[Bespovratna sredstva - Nacionalni dio - HRK]]/7.5345</f>
        <v>14762.094365916782</v>
      </c>
      <c r="S1663" s="59">
        <v>741500</v>
      </c>
      <c r="T1663" s="60">
        <f>Ugovori_OPULJP3[[#This Row],[Bespovratna sredstva - Ukupno (EU+Nac) HRK
= Ukupna ugovorena vrijednost bespovratnih sredstava]]/7.5345</f>
        <v>98413.962439445211</v>
      </c>
      <c r="U1663" s="59">
        <v>0</v>
      </c>
      <c r="V1663" s="60">
        <f>Ugovori_OPULJP3[[#This Row],[Javni doprinos korisnika - HRK]]/7.5345</f>
        <v>0</v>
      </c>
      <c r="W1663" s="59">
        <v>0</v>
      </c>
      <c r="X1663" s="60">
        <f>Ugovori_OPULJP3[[#This Row],[Privatni doprinos korisnika - HRK]]/7.5345</f>
        <v>0</v>
      </c>
      <c r="Y1663" s="61">
        <v>741500</v>
      </c>
      <c r="Z1663" s="62">
        <f>Ugovori_OPULJP3[[#This Row],[UKUPNI PRIHVATLJIVI IZDACI
TOTAL ELIGIBLE EXPENDITURE
= Bespovratna sredstva ukupno + doprinos korisnika
= Ukupni prihvatljivi troškovi
= Ukupna ugovorena vrijednost projekta HRK]]/7.5345</f>
        <v>98413.962439445211</v>
      </c>
      <c r="AA1663" s="66" t="s">
        <v>37</v>
      </c>
      <c r="AB1663" s="66" t="s">
        <v>34</v>
      </c>
      <c r="AC1663" s="65" t="s">
        <v>6103</v>
      </c>
      <c r="AD1663" s="72" t="s">
        <v>746</v>
      </c>
    </row>
    <row r="1664" spans="1:30" ht="63.75" customHeight="1" x14ac:dyDescent="0.2">
      <c r="A1664" s="70" t="s">
        <v>6104</v>
      </c>
      <c r="B1664" s="64" t="s">
        <v>742</v>
      </c>
      <c r="C1664" s="65" t="s">
        <v>743</v>
      </c>
      <c r="D1664" s="96" t="s">
        <v>4944</v>
      </c>
      <c r="E1664" s="66" t="s">
        <v>75</v>
      </c>
      <c r="F1664" s="71" t="s">
        <v>6105</v>
      </c>
      <c r="G1664" s="71" t="s">
        <v>1174</v>
      </c>
      <c r="H1664" s="68">
        <v>44855</v>
      </c>
      <c r="I1664" s="68">
        <v>45098</v>
      </c>
      <c r="J1664" s="57" t="str">
        <f>IF(Ugovori_OPULJP3[[#This Row],[DATUM ZAVRŠETKA OPERACIJE]]&gt;DATE(2024,12,31),"u provedbi","završen")</f>
        <v>završen</v>
      </c>
      <c r="K1664" s="67" t="s">
        <v>332</v>
      </c>
      <c r="L1664" s="67" t="s">
        <v>332</v>
      </c>
      <c r="M1664" s="58">
        <v>0.85</v>
      </c>
      <c r="N1664" s="58">
        <v>0.15</v>
      </c>
      <c r="O1664" s="59">
        <f>Ugovori_OPULJP3[[#This Row],[Bespovratna sredstva - Ukupno (EU+Nac) HRK
= Ukupna ugovorena vrijednost bespovratnih sredstava]]*Ugovori_OPULJP3[[#This Row],[EU STOPA SUFINANCIRANJA %
EU CO-FINANCING RATE %]]</f>
        <v>1258412.25</v>
      </c>
      <c r="P1664" s="60">
        <f>Ugovori_OPULJP3[[#This Row],[Bespovratna sredstva - EU dio - HRK]]/7.5345</f>
        <v>167020.00796336849</v>
      </c>
      <c r="Q1664" s="59">
        <f>Ugovori_OPULJP3[[#This Row],[Bespovratna sredstva - Ukupno (EU+Nac) HRK
= Ukupna ugovorena vrijednost bespovratnih sredstava]]*Ugovori_OPULJP3[[#This Row],[STOPA NACIONALNOG SUFINANCIRANJA %]]</f>
        <v>222072.75</v>
      </c>
      <c r="R1664" s="60">
        <f>Ugovori_OPULJP3[[#This Row],[Bespovratna sredstva - Nacionalni dio - HRK]]/7.5345</f>
        <v>29474.119052359147</v>
      </c>
      <c r="S1664" s="59">
        <v>1480485</v>
      </c>
      <c r="T1664" s="60">
        <f>Ugovori_OPULJP3[[#This Row],[Bespovratna sredstva - Ukupno (EU+Nac) HRK
= Ukupna ugovorena vrijednost bespovratnih sredstava]]/7.5345</f>
        <v>196494.12701572763</v>
      </c>
      <c r="U1664" s="59">
        <v>0</v>
      </c>
      <c r="V1664" s="60">
        <f>Ugovori_OPULJP3[[#This Row],[Javni doprinos korisnika - HRK]]/7.5345</f>
        <v>0</v>
      </c>
      <c r="W1664" s="59">
        <v>0</v>
      </c>
      <c r="X1664" s="60">
        <f>Ugovori_OPULJP3[[#This Row],[Privatni doprinos korisnika - HRK]]/7.5345</f>
        <v>0</v>
      </c>
      <c r="Y1664" s="61">
        <v>1480485</v>
      </c>
      <c r="Z1664" s="62">
        <f>Ugovori_OPULJP3[[#This Row],[UKUPNI PRIHVATLJIVI IZDACI
TOTAL ELIGIBLE EXPENDITURE
= Bespovratna sredstva ukupno + doprinos korisnika
= Ukupni prihvatljivi troškovi
= Ukupna ugovorena vrijednost projekta HRK]]/7.5345</f>
        <v>196494.12701572763</v>
      </c>
      <c r="AA1664" s="66" t="s">
        <v>37</v>
      </c>
      <c r="AB1664" s="66" t="s">
        <v>34</v>
      </c>
      <c r="AC1664" s="65" t="s">
        <v>6106</v>
      </c>
      <c r="AD1664" s="72" t="s">
        <v>746</v>
      </c>
    </row>
    <row r="1665" spans="1:30" ht="63.75" customHeight="1" x14ac:dyDescent="0.2">
      <c r="A1665" s="70" t="s">
        <v>6107</v>
      </c>
      <c r="B1665" s="64" t="s">
        <v>742</v>
      </c>
      <c r="C1665" s="65" t="s">
        <v>743</v>
      </c>
      <c r="D1665" s="96" t="s">
        <v>4944</v>
      </c>
      <c r="E1665" s="66" t="s">
        <v>75</v>
      </c>
      <c r="F1665" s="71" t="s">
        <v>6108</v>
      </c>
      <c r="G1665" s="54" t="s">
        <v>1755</v>
      </c>
      <c r="H1665" s="68">
        <v>44911</v>
      </c>
      <c r="I1665" s="68">
        <v>45154</v>
      </c>
      <c r="J1665" s="57" t="str">
        <f>IF(Ugovori_OPULJP3[[#This Row],[DATUM ZAVRŠETKA OPERACIJE]]&gt;DATE(2024,12,31),"u provedbi","završen")</f>
        <v>završen</v>
      </c>
      <c r="K1665" s="76" t="s">
        <v>337</v>
      </c>
      <c r="L1665" s="76" t="s">
        <v>337</v>
      </c>
      <c r="M1665" s="58">
        <v>0.85</v>
      </c>
      <c r="N1665" s="58">
        <v>0.15</v>
      </c>
      <c r="O1665" s="59">
        <f>Ugovori_OPULJP3[[#This Row],[Bespovratna sredstva - Ukupno (EU+Nac) HRK
= Ukupna ugovorena vrijednost bespovratnih sredstava]]*Ugovori_OPULJP3[[#This Row],[EU STOPA SUFINANCIRANJA %
EU CO-FINANCING RATE %]]</f>
        <v>378216</v>
      </c>
      <c r="P1665" s="60">
        <f>Ugovori_OPULJP3[[#This Row],[Bespovratna sredstva - EU dio - HRK]]/7.5345</f>
        <v>50197.889707346207</v>
      </c>
      <c r="Q1665" s="59">
        <f>Ugovori_OPULJP3[[#This Row],[Bespovratna sredstva - Ukupno (EU+Nac) HRK
= Ukupna ugovorena vrijednost bespovratnih sredstava]]*Ugovori_OPULJP3[[#This Row],[STOPA NACIONALNOG SUFINANCIRANJA %]]</f>
        <v>66744</v>
      </c>
      <c r="R1665" s="60">
        <f>Ugovori_OPULJP3[[#This Row],[Bespovratna sredstva - Nacionalni dio - HRK]]/7.5345</f>
        <v>8858.4511248258004</v>
      </c>
      <c r="S1665" s="59">
        <v>444960</v>
      </c>
      <c r="T1665" s="60">
        <f>Ugovori_OPULJP3[[#This Row],[Bespovratna sredstva - Ukupno (EU+Nac) HRK
= Ukupna ugovorena vrijednost bespovratnih sredstava]]/7.5345</f>
        <v>59056.340832172005</v>
      </c>
      <c r="U1665" s="59">
        <v>0</v>
      </c>
      <c r="V1665" s="60">
        <f>Ugovori_OPULJP3[[#This Row],[Javni doprinos korisnika - HRK]]/7.5345</f>
        <v>0</v>
      </c>
      <c r="W1665" s="59">
        <v>0</v>
      </c>
      <c r="X1665" s="60">
        <f>Ugovori_OPULJP3[[#This Row],[Privatni doprinos korisnika - HRK]]/7.5345</f>
        <v>0</v>
      </c>
      <c r="Y1665" s="61">
        <v>444960</v>
      </c>
      <c r="Z1665" s="62">
        <f>Ugovori_OPULJP3[[#This Row],[UKUPNI PRIHVATLJIVI IZDACI
TOTAL ELIGIBLE EXPENDITURE
= Bespovratna sredstva ukupno + doprinos korisnika
= Ukupni prihvatljivi troškovi
= Ukupna ugovorena vrijednost projekta HRK]]/7.5345</f>
        <v>59056.340832172005</v>
      </c>
      <c r="AA1665" s="66" t="s">
        <v>37</v>
      </c>
      <c r="AB1665" s="66" t="s">
        <v>34</v>
      </c>
      <c r="AC1665" s="65" t="s">
        <v>6109</v>
      </c>
      <c r="AD1665" s="72" t="s">
        <v>746</v>
      </c>
    </row>
    <row r="1666" spans="1:30" ht="63.75" customHeight="1" x14ac:dyDescent="0.2">
      <c r="A1666" s="70" t="s">
        <v>6110</v>
      </c>
      <c r="B1666" s="64" t="s">
        <v>742</v>
      </c>
      <c r="C1666" s="65" t="s">
        <v>743</v>
      </c>
      <c r="D1666" s="96" t="s">
        <v>4944</v>
      </c>
      <c r="E1666" s="66" t="s">
        <v>75</v>
      </c>
      <c r="F1666" s="71" t="s">
        <v>6111</v>
      </c>
      <c r="G1666" s="71" t="s">
        <v>3748</v>
      </c>
      <c r="H1666" s="68">
        <v>44927</v>
      </c>
      <c r="I1666" s="68">
        <v>45170</v>
      </c>
      <c r="J1666" s="57" t="str">
        <f>IF(Ugovori_OPULJP3[[#This Row],[DATUM ZAVRŠETKA OPERACIJE]]&gt;DATE(2024,12,31),"u provedbi","završen")</f>
        <v>završen</v>
      </c>
      <c r="K1666" s="55" t="s">
        <v>337</v>
      </c>
      <c r="L1666" s="55" t="s">
        <v>337</v>
      </c>
      <c r="M1666" s="58">
        <v>0.85</v>
      </c>
      <c r="N1666" s="58">
        <v>0.15</v>
      </c>
      <c r="O1666" s="59">
        <f>Ugovori_OPULJP3[[#This Row],[Bespovratna sredstva - Ukupno (EU+Nac) HRK
= Ukupna ugovorena vrijednost bespovratnih sredstava]]*Ugovori_OPULJP3[[#This Row],[EU STOPA SUFINANCIRANJA %
EU CO-FINANCING RATE %]]</f>
        <v>420240</v>
      </c>
      <c r="P1666" s="60">
        <f>Ugovori_OPULJP3[[#This Row],[Bespovratna sredstva - EU dio - HRK]]/7.5345</f>
        <v>55775.43300816245</v>
      </c>
      <c r="Q1666" s="59">
        <f>Ugovori_OPULJP3[[#This Row],[Bespovratna sredstva - Ukupno (EU+Nac) HRK
= Ukupna ugovorena vrijednost bespovratnih sredstava]]*Ugovori_OPULJP3[[#This Row],[STOPA NACIONALNOG SUFINANCIRANJA %]]</f>
        <v>74160</v>
      </c>
      <c r="R1666" s="60">
        <f>Ugovori_OPULJP3[[#This Row],[Bespovratna sredstva - Nacionalni dio - HRK]]/7.5345</f>
        <v>9842.7234720286669</v>
      </c>
      <c r="S1666" s="59">
        <v>494400</v>
      </c>
      <c r="T1666" s="60">
        <f>Ugovori_OPULJP3[[#This Row],[Bespovratna sredstva - Ukupno (EU+Nac) HRK
= Ukupna ugovorena vrijednost bespovratnih sredstava]]/7.5345</f>
        <v>65618.156480191115</v>
      </c>
      <c r="U1666" s="59">
        <v>0</v>
      </c>
      <c r="V1666" s="60">
        <f>Ugovori_OPULJP3[[#This Row],[Javni doprinos korisnika - HRK]]/7.5345</f>
        <v>0</v>
      </c>
      <c r="W1666" s="59">
        <v>0</v>
      </c>
      <c r="X1666" s="60">
        <f>Ugovori_OPULJP3[[#This Row],[Privatni doprinos korisnika - HRK]]/7.5345</f>
        <v>0</v>
      </c>
      <c r="Y1666" s="61">
        <v>494400</v>
      </c>
      <c r="Z1666" s="62">
        <f>Ugovori_OPULJP3[[#This Row],[UKUPNI PRIHVATLJIVI IZDACI
TOTAL ELIGIBLE EXPENDITURE
= Bespovratna sredstva ukupno + doprinos korisnika
= Ukupni prihvatljivi troškovi
= Ukupna ugovorena vrijednost projekta HRK]]/7.5345</f>
        <v>65618.156480191115</v>
      </c>
      <c r="AA1666" s="66" t="s">
        <v>37</v>
      </c>
      <c r="AB1666" s="66" t="s">
        <v>34</v>
      </c>
      <c r="AC1666" s="65" t="s">
        <v>6112</v>
      </c>
      <c r="AD1666" s="72" t="s">
        <v>746</v>
      </c>
    </row>
    <row r="1667" spans="1:30" ht="63.75" customHeight="1" x14ac:dyDescent="0.2">
      <c r="A1667" s="70" t="s">
        <v>6113</v>
      </c>
      <c r="B1667" s="64" t="s">
        <v>742</v>
      </c>
      <c r="C1667" s="65" t="s">
        <v>743</v>
      </c>
      <c r="D1667" s="96" t="s">
        <v>4944</v>
      </c>
      <c r="E1667" s="66" t="s">
        <v>75</v>
      </c>
      <c r="F1667" s="71" t="s">
        <v>6114</v>
      </c>
      <c r="G1667" s="71" t="s">
        <v>3860</v>
      </c>
      <c r="H1667" s="68">
        <v>44928</v>
      </c>
      <c r="I1667" s="68">
        <v>45171</v>
      </c>
      <c r="J1667" s="57" t="str">
        <f>IF(Ugovori_OPULJP3[[#This Row],[DATUM ZAVRŠETKA OPERACIJE]]&gt;DATE(2024,12,31),"u provedbi","završen")</f>
        <v>završen</v>
      </c>
      <c r="K1667" s="55" t="s">
        <v>337</v>
      </c>
      <c r="L1667" s="55" t="s">
        <v>337</v>
      </c>
      <c r="M1667" s="58">
        <v>0.85</v>
      </c>
      <c r="N1667" s="58">
        <v>0.15</v>
      </c>
      <c r="O1667" s="59">
        <f>Ugovori_OPULJP3[[#This Row],[Bespovratna sredstva - Ukupno (EU+Nac) HRK
= Ukupna ugovorena vrijednost bespovratnih sredstava]]*Ugovori_OPULJP3[[#This Row],[EU STOPA SUFINANCIRANJA %
EU CO-FINANCING RATE %]]</f>
        <v>797980</v>
      </c>
      <c r="P1667" s="60">
        <f>Ugovori_OPULJP3[[#This Row],[Bespovratna sredstva - EU dio - HRK]]/7.5345</f>
        <v>105910.14665870329</v>
      </c>
      <c r="Q1667" s="59">
        <f>Ugovori_OPULJP3[[#This Row],[Bespovratna sredstva - Ukupno (EU+Nac) HRK
= Ukupna ugovorena vrijednost bespovratnih sredstava]]*Ugovori_OPULJP3[[#This Row],[STOPA NACIONALNOG SUFINANCIRANJA %]]</f>
        <v>140820</v>
      </c>
      <c r="R1667" s="60">
        <f>Ugovori_OPULJP3[[#This Row],[Bespovratna sredstva - Nacionalni dio - HRK]]/7.5345</f>
        <v>18690.02588094764</v>
      </c>
      <c r="S1667" s="59">
        <v>938800</v>
      </c>
      <c r="T1667" s="60">
        <f>Ugovori_OPULJP3[[#This Row],[Bespovratna sredstva - Ukupno (EU+Nac) HRK
= Ukupna ugovorena vrijednost bespovratnih sredstava]]/7.5345</f>
        <v>124600.17253965093</v>
      </c>
      <c r="U1667" s="59">
        <v>0</v>
      </c>
      <c r="V1667" s="60">
        <f>Ugovori_OPULJP3[[#This Row],[Javni doprinos korisnika - HRK]]/7.5345</f>
        <v>0</v>
      </c>
      <c r="W1667" s="59">
        <v>0</v>
      </c>
      <c r="X1667" s="60">
        <f>Ugovori_OPULJP3[[#This Row],[Privatni doprinos korisnika - HRK]]/7.5345</f>
        <v>0</v>
      </c>
      <c r="Y1667" s="61">
        <v>938800</v>
      </c>
      <c r="Z1667" s="62">
        <f>Ugovori_OPULJP3[[#This Row],[UKUPNI PRIHVATLJIVI IZDACI
TOTAL ELIGIBLE EXPENDITURE
= Bespovratna sredstva ukupno + doprinos korisnika
= Ukupni prihvatljivi troškovi
= Ukupna ugovorena vrijednost projekta HRK]]/7.5345</f>
        <v>124600.17253965093</v>
      </c>
      <c r="AA1667" s="66" t="s">
        <v>37</v>
      </c>
      <c r="AB1667" s="66" t="s">
        <v>34</v>
      </c>
      <c r="AC1667" s="65" t="s">
        <v>6115</v>
      </c>
      <c r="AD1667" s="72" t="s">
        <v>746</v>
      </c>
    </row>
    <row r="1668" spans="1:30" ht="63.75" customHeight="1" x14ac:dyDescent="0.2">
      <c r="A1668" s="70" t="s">
        <v>6116</v>
      </c>
      <c r="B1668" s="64" t="s">
        <v>742</v>
      </c>
      <c r="C1668" s="65" t="s">
        <v>743</v>
      </c>
      <c r="D1668" s="96" t="s">
        <v>4944</v>
      </c>
      <c r="E1668" s="66" t="s">
        <v>75</v>
      </c>
      <c r="F1668" s="71" t="s">
        <v>6117</v>
      </c>
      <c r="G1668" s="71" t="s">
        <v>2118</v>
      </c>
      <c r="H1668" s="68">
        <v>44922</v>
      </c>
      <c r="I1668" s="68">
        <v>45165</v>
      </c>
      <c r="J1668" s="57" t="str">
        <f>IF(Ugovori_OPULJP3[[#This Row],[DATUM ZAVRŠETKA OPERACIJE]]&gt;DATE(2024,12,31),"u provedbi","završen")</f>
        <v>završen</v>
      </c>
      <c r="K1668" s="76" t="s">
        <v>185</v>
      </c>
      <c r="L1668" s="76" t="s">
        <v>185</v>
      </c>
      <c r="M1668" s="58">
        <v>0.85</v>
      </c>
      <c r="N1668" s="58">
        <v>0.15</v>
      </c>
      <c r="O1668" s="59">
        <f>Ugovori_OPULJP3[[#This Row],[Bespovratna sredstva - Ukupno (EU+Nac) HRK
= Ukupna ugovorena vrijednost bespovratnih sredstava]]*Ugovori_OPULJP3[[#This Row],[EU STOPA SUFINANCIRANJA %
EU CO-FINANCING RATE %]]</f>
        <v>420223</v>
      </c>
      <c r="P1668" s="60">
        <f>Ugovori_OPULJP3[[#This Row],[Bespovratna sredstva - EU dio - HRK]]/7.5345</f>
        <v>55773.176720419404</v>
      </c>
      <c r="Q1668" s="59">
        <f>Ugovori_OPULJP3[[#This Row],[Bespovratna sredstva - Ukupno (EU+Nac) HRK
= Ukupna ugovorena vrijednost bespovratnih sredstava]]*Ugovori_OPULJP3[[#This Row],[STOPA NACIONALNOG SUFINANCIRANJA %]]</f>
        <v>74157</v>
      </c>
      <c r="R1668" s="60">
        <f>Ugovori_OPULJP3[[#This Row],[Bespovratna sredstva - Nacionalni dio - HRK]]/7.5345</f>
        <v>9842.3253036034239</v>
      </c>
      <c r="S1668" s="59">
        <v>494380</v>
      </c>
      <c r="T1668" s="60">
        <f>Ugovori_OPULJP3[[#This Row],[Bespovratna sredstva - Ukupno (EU+Nac) HRK
= Ukupna ugovorena vrijednost bespovratnih sredstava]]/7.5345</f>
        <v>65615.502024022819</v>
      </c>
      <c r="U1668" s="59">
        <v>0</v>
      </c>
      <c r="V1668" s="60">
        <f>Ugovori_OPULJP3[[#This Row],[Javni doprinos korisnika - HRK]]/7.5345</f>
        <v>0</v>
      </c>
      <c r="W1668" s="59">
        <v>0</v>
      </c>
      <c r="X1668" s="60">
        <f>Ugovori_OPULJP3[[#This Row],[Privatni doprinos korisnika - HRK]]/7.5345</f>
        <v>0</v>
      </c>
      <c r="Y1668" s="61">
        <v>494380</v>
      </c>
      <c r="Z1668" s="62">
        <f>Ugovori_OPULJP3[[#This Row],[UKUPNI PRIHVATLJIVI IZDACI
TOTAL ELIGIBLE EXPENDITURE
= Bespovratna sredstva ukupno + doprinos korisnika
= Ukupni prihvatljivi troškovi
= Ukupna ugovorena vrijednost projekta HRK]]/7.5345</f>
        <v>65615.502024022819</v>
      </c>
      <c r="AA1668" s="66" t="s">
        <v>37</v>
      </c>
      <c r="AB1668" s="66" t="s">
        <v>34</v>
      </c>
      <c r="AC1668" s="65" t="s">
        <v>6118</v>
      </c>
      <c r="AD1668" s="72" t="s">
        <v>746</v>
      </c>
    </row>
    <row r="1669" spans="1:30" ht="63.75" customHeight="1" x14ac:dyDescent="0.2">
      <c r="A1669" s="70" t="s">
        <v>6119</v>
      </c>
      <c r="B1669" s="64" t="s">
        <v>742</v>
      </c>
      <c r="C1669" s="65" t="s">
        <v>743</v>
      </c>
      <c r="D1669" s="96" t="s">
        <v>4944</v>
      </c>
      <c r="E1669" s="66" t="s">
        <v>75</v>
      </c>
      <c r="F1669" s="71" t="s">
        <v>6120</v>
      </c>
      <c r="G1669" s="71" t="s">
        <v>2052</v>
      </c>
      <c r="H1669" s="68">
        <v>44818</v>
      </c>
      <c r="I1669" s="68">
        <v>45060</v>
      </c>
      <c r="J1669" s="57" t="str">
        <f>IF(Ugovori_OPULJP3[[#This Row],[DATUM ZAVRŠETKA OPERACIJE]]&gt;DATE(2024,12,31),"u provedbi","završen")</f>
        <v>završen</v>
      </c>
      <c r="K1669" s="67" t="s">
        <v>185</v>
      </c>
      <c r="L1669" s="67" t="s">
        <v>185</v>
      </c>
      <c r="M1669" s="58">
        <v>0.85</v>
      </c>
      <c r="N1669" s="58">
        <v>0.15</v>
      </c>
      <c r="O1669" s="59">
        <f>Ugovori_OPULJP3[[#This Row],[Bespovratna sredstva - Ukupno (EU+Nac) HRK
= Ukupna ugovorena vrijednost bespovratnih sredstava]]*Ugovori_OPULJP3[[#This Row],[EU STOPA SUFINANCIRANJA %
EU CO-FINANCING RATE %]]</f>
        <v>630360</v>
      </c>
      <c r="P1669" s="60">
        <f>Ugovori_OPULJP3[[#This Row],[Bespovratna sredstva - EU dio - HRK]]/7.5345</f>
        <v>83663.149512243675</v>
      </c>
      <c r="Q1669" s="59">
        <f>Ugovori_OPULJP3[[#This Row],[Bespovratna sredstva - Ukupno (EU+Nac) HRK
= Ukupna ugovorena vrijednost bespovratnih sredstava]]*Ugovori_OPULJP3[[#This Row],[STOPA NACIONALNOG SUFINANCIRANJA %]]</f>
        <v>111240</v>
      </c>
      <c r="R1669" s="60">
        <f>Ugovori_OPULJP3[[#This Row],[Bespovratna sredstva - Nacionalni dio - HRK]]/7.5345</f>
        <v>14764.085208043001</v>
      </c>
      <c r="S1669" s="59">
        <v>741600</v>
      </c>
      <c r="T1669" s="60">
        <f>Ugovori_OPULJP3[[#This Row],[Bespovratna sredstva - Ukupno (EU+Nac) HRK
= Ukupna ugovorena vrijednost bespovratnih sredstava]]/7.5345</f>
        <v>98427.23472028668</v>
      </c>
      <c r="U1669" s="59">
        <v>0</v>
      </c>
      <c r="V1669" s="60">
        <f>Ugovori_OPULJP3[[#This Row],[Javni doprinos korisnika - HRK]]/7.5345</f>
        <v>0</v>
      </c>
      <c r="W1669" s="59">
        <v>0</v>
      </c>
      <c r="X1669" s="60">
        <f>Ugovori_OPULJP3[[#This Row],[Privatni doprinos korisnika - HRK]]/7.5345</f>
        <v>0</v>
      </c>
      <c r="Y1669" s="61">
        <v>741600</v>
      </c>
      <c r="Z1669" s="62">
        <f>Ugovori_OPULJP3[[#This Row],[UKUPNI PRIHVATLJIVI IZDACI
TOTAL ELIGIBLE EXPENDITURE
= Bespovratna sredstva ukupno + doprinos korisnika
= Ukupni prihvatljivi troškovi
= Ukupna ugovorena vrijednost projekta HRK]]/7.5345</f>
        <v>98427.23472028668</v>
      </c>
      <c r="AA1669" s="66" t="s">
        <v>37</v>
      </c>
      <c r="AB1669" s="66" t="s">
        <v>34</v>
      </c>
      <c r="AC1669" s="65" t="s">
        <v>6121</v>
      </c>
      <c r="AD1669" s="72" t="s">
        <v>746</v>
      </c>
    </row>
    <row r="1670" spans="1:30" ht="63.75" customHeight="1" x14ac:dyDescent="0.2">
      <c r="A1670" s="70" t="s">
        <v>6122</v>
      </c>
      <c r="B1670" s="64" t="s">
        <v>742</v>
      </c>
      <c r="C1670" s="65" t="s">
        <v>743</v>
      </c>
      <c r="D1670" s="96" t="s">
        <v>4944</v>
      </c>
      <c r="E1670" s="66" t="s">
        <v>75</v>
      </c>
      <c r="F1670" s="71" t="s">
        <v>6123</v>
      </c>
      <c r="G1670" s="71" t="s">
        <v>1969</v>
      </c>
      <c r="H1670" s="68">
        <v>44859</v>
      </c>
      <c r="I1670" s="68">
        <v>45102</v>
      </c>
      <c r="J1670" s="57" t="str">
        <f>IF(Ugovori_OPULJP3[[#This Row],[DATUM ZAVRŠETKA OPERACIJE]]&gt;DATE(2024,12,31),"u provedbi","završen")</f>
        <v>završen</v>
      </c>
      <c r="K1670" s="76" t="s">
        <v>337</v>
      </c>
      <c r="L1670" s="76" t="s">
        <v>337</v>
      </c>
      <c r="M1670" s="58">
        <v>0.85</v>
      </c>
      <c r="N1670" s="58">
        <v>0.15</v>
      </c>
      <c r="O1670" s="59">
        <f>Ugovori_OPULJP3[[#This Row],[Bespovratna sredstva - Ukupno (EU+Nac) HRK
= Ukupna ugovorena vrijednost bespovratnih sredstava]]*Ugovori_OPULJP3[[#This Row],[EU STOPA SUFINANCIRANJA %
EU CO-FINANCING RATE %]]</f>
        <v>756432</v>
      </c>
      <c r="P1670" s="60">
        <f>Ugovori_OPULJP3[[#This Row],[Bespovratna sredstva - EU dio - HRK]]/7.5345</f>
        <v>100395.77941469241</v>
      </c>
      <c r="Q1670" s="59">
        <f>Ugovori_OPULJP3[[#This Row],[Bespovratna sredstva - Ukupno (EU+Nac) HRK
= Ukupna ugovorena vrijednost bespovratnih sredstava]]*Ugovori_OPULJP3[[#This Row],[STOPA NACIONALNOG SUFINANCIRANJA %]]</f>
        <v>133488</v>
      </c>
      <c r="R1670" s="60">
        <f>Ugovori_OPULJP3[[#This Row],[Bespovratna sredstva - Nacionalni dio - HRK]]/7.5345</f>
        <v>17716.902249651601</v>
      </c>
      <c r="S1670" s="59">
        <v>889920</v>
      </c>
      <c r="T1670" s="60">
        <f>Ugovori_OPULJP3[[#This Row],[Bespovratna sredstva - Ukupno (EU+Nac) HRK
= Ukupna ugovorena vrijednost bespovratnih sredstava]]/7.5345</f>
        <v>118112.68166434401</v>
      </c>
      <c r="U1670" s="59">
        <v>0</v>
      </c>
      <c r="V1670" s="60">
        <f>Ugovori_OPULJP3[[#This Row],[Javni doprinos korisnika - HRK]]/7.5345</f>
        <v>0</v>
      </c>
      <c r="W1670" s="59">
        <v>0</v>
      </c>
      <c r="X1670" s="60">
        <f>Ugovori_OPULJP3[[#This Row],[Privatni doprinos korisnika - HRK]]/7.5345</f>
        <v>0</v>
      </c>
      <c r="Y1670" s="61">
        <v>889920</v>
      </c>
      <c r="Z1670" s="62">
        <f>Ugovori_OPULJP3[[#This Row],[UKUPNI PRIHVATLJIVI IZDACI
TOTAL ELIGIBLE EXPENDITURE
= Bespovratna sredstva ukupno + doprinos korisnika
= Ukupni prihvatljivi troškovi
= Ukupna ugovorena vrijednost projekta HRK]]/7.5345</f>
        <v>118112.68166434401</v>
      </c>
      <c r="AA1670" s="66" t="s">
        <v>37</v>
      </c>
      <c r="AB1670" s="66" t="s">
        <v>34</v>
      </c>
      <c r="AC1670" s="65" t="s">
        <v>6124</v>
      </c>
      <c r="AD1670" s="72" t="s">
        <v>746</v>
      </c>
    </row>
    <row r="1671" spans="1:30" ht="63.75" customHeight="1" x14ac:dyDescent="0.2">
      <c r="A1671" s="70" t="s">
        <v>6125</v>
      </c>
      <c r="B1671" s="64" t="s">
        <v>742</v>
      </c>
      <c r="C1671" s="65" t="s">
        <v>743</v>
      </c>
      <c r="D1671" s="96" t="s">
        <v>4944</v>
      </c>
      <c r="E1671" s="66" t="s">
        <v>75</v>
      </c>
      <c r="F1671" s="71" t="s">
        <v>1726</v>
      </c>
      <c r="G1671" s="54" t="s">
        <v>1727</v>
      </c>
      <c r="H1671" s="68">
        <v>44818</v>
      </c>
      <c r="I1671" s="68">
        <v>45060</v>
      </c>
      <c r="J1671" s="57" t="str">
        <f>IF(Ugovori_OPULJP3[[#This Row],[DATUM ZAVRŠETKA OPERACIJE]]&gt;DATE(2024,12,31),"u provedbi","završen")</f>
        <v>završen</v>
      </c>
      <c r="K1671" s="55" t="s">
        <v>337</v>
      </c>
      <c r="L1671" s="55" t="s">
        <v>337</v>
      </c>
      <c r="M1671" s="58">
        <v>0.85</v>
      </c>
      <c r="N1671" s="58">
        <v>0.15</v>
      </c>
      <c r="O1671" s="59">
        <f>Ugovori_OPULJP3[[#This Row],[Bespovratna sredstva - Ukupno (EU+Nac) HRK
= Ukupna ugovorena vrijednost bespovratnih sredstava]]*Ugovori_OPULJP3[[#This Row],[EU STOPA SUFINANCIRANJA %
EU CO-FINANCING RATE %]]</f>
        <v>1275000</v>
      </c>
      <c r="P1671" s="60">
        <f>Ugovori_OPULJP3[[#This Row],[Bespovratna sredstva - EU dio - HRK]]/7.5345</f>
        <v>169221.5807286482</v>
      </c>
      <c r="Q1671" s="59">
        <f>Ugovori_OPULJP3[[#This Row],[Bespovratna sredstva - Ukupno (EU+Nac) HRK
= Ukupna ugovorena vrijednost bespovratnih sredstava]]*Ugovori_OPULJP3[[#This Row],[STOPA NACIONALNOG SUFINANCIRANJA %]]</f>
        <v>225000</v>
      </c>
      <c r="R1671" s="60">
        <f>Ugovori_OPULJP3[[#This Row],[Bespovratna sredstva - Nacionalni dio - HRK]]/7.5345</f>
        <v>29862.631893290862</v>
      </c>
      <c r="S1671" s="59">
        <v>1500000</v>
      </c>
      <c r="T1671" s="60">
        <f>Ugovori_OPULJP3[[#This Row],[Bespovratna sredstva - Ukupno (EU+Nac) HRK
= Ukupna ugovorena vrijednost bespovratnih sredstava]]/7.5345</f>
        <v>199084.21262193908</v>
      </c>
      <c r="U1671" s="59">
        <v>0</v>
      </c>
      <c r="V1671" s="60">
        <f>Ugovori_OPULJP3[[#This Row],[Javni doprinos korisnika - HRK]]/7.5345</f>
        <v>0</v>
      </c>
      <c r="W1671" s="59">
        <v>0</v>
      </c>
      <c r="X1671" s="60">
        <f>Ugovori_OPULJP3[[#This Row],[Privatni doprinos korisnika - HRK]]/7.5345</f>
        <v>0</v>
      </c>
      <c r="Y1671" s="61">
        <v>1500000</v>
      </c>
      <c r="Z1671" s="62">
        <f>Ugovori_OPULJP3[[#This Row],[UKUPNI PRIHVATLJIVI IZDACI
TOTAL ELIGIBLE EXPENDITURE
= Bespovratna sredstva ukupno + doprinos korisnika
= Ukupni prihvatljivi troškovi
= Ukupna ugovorena vrijednost projekta HRK]]/7.5345</f>
        <v>199084.21262193908</v>
      </c>
      <c r="AA1671" s="66" t="s">
        <v>37</v>
      </c>
      <c r="AB1671" s="66" t="s">
        <v>34</v>
      </c>
      <c r="AC1671" s="65" t="s">
        <v>6126</v>
      </c>
      <c r="AD1671" s="72" t="s">
        <v>746</v>
      </c>
    </row>
    <row r="1672" spans="1:30" ht="63.75" customHeight="1" x14ac:dyDescent="0.2">
      <c r="A1672" s="70" t="s">
        <v>6127</v>
      </c>
      <c r="B1672" s="64" t="s">
        <v>742</v>
      </c>
      <c r="C1672" s="65" t="s">
        <v>743</v>
      </c>
      <c r="D1672" s="96" t="s">
        <v>4944</v>
      </c>
      <c r="E1672" s="66" t="s">
        <v>75</v>
      </c>
      <c r="F1672" s="71" t="s">
        <v>6128</v>
      </c>
      <c r="G1672" s="71" t="s">
        <v>4497</v>
      </c>
      <c r="H1672" s="68">
        <v>44915</v>
      </c>
      <c r="I1672" s="68">
        <v>45158</v>
      </c>
      <c r="J1672" s="57" t="str">
        <f>IF(Ugovori_OPULJP3[[#This Row],[DATUM ZAVRŠETKA OPERACIJE]]&gt;DATE(2024,12,31),"u provedbi","završen")</f>
        <v>završen</v>
      </c>
      <c r="K1672" s="67" t="s">
        <v>370</v>
      </c>
      <c r="L1672" s="67" t="s">
        <v>370</v>
      </c>
      <c r="M1672" s="58">
        <v>0.85</v>
      </c>
      <c r="N1672" s="58">
        <v>0.15</v>
      </c>
      <c r="O1672" s="59">
        <f>Ugovori_OPULJP3[[#This Row],[Bespovratna sredstva - Ukupno (EU+Nac) HRK
= Ukupna ugovorena vrijednost bespovratnih sredstava]]*Ugovori_OPULJP3[[#This Row],[EU STOPA SUFINANCIRANJA %
EU CO-FINANCING RATE %]]</f>
        <v>418199.93199999997</v>
      </c>
      <c r="P1672" s="60">
        <f>Ugovori_OPULJP3[[#This Row],[Bespovratna sredstva - EU dio - HRK]]/7.5345</f>
        <v>55504.669453845636</v>
      </c>
      <c r="Q1672" s="59">
        <f>Ugovori_OPULJP3[[#This Row],[Bespovratna sredstva - Ukupno (EU+Nac) HRK
= Ukupna ugovorena vrijednost bespovratnih sredstava]]*Ugovori_OPULJP3[[#This Row],[STOPA NACIONALNOG SUFINANCIRANJA %]]</f>
        <v>73799.987999999998</v>
      </c>
      <c r="R1672" s="60">
        <f>Ugovori_OPULJP3[[#This Row],[Bespovratna sredstva - Nacionalni dio - HRK]]/7.5345</f>
        <v>9794.9416683257004</v>
      </c>
      <c r="S1672" s="59">
        <v>491999.92</v>
      </c>
      <c r="T1672" s="60">
        <f>Ugovori_OPULJP3[[#This Row],[Bespovratna sredstva - Ukupno (EU+Nac) HRK
= Ukupna ugovorena vrijednost bespovratnih sredstava]]/7.5345</f>
        <v>65299.611122171336</v>
      </c>
      <c r="U1672" s="59">
        <v>0</v>
      </c>
      <c r="V1672" s="60">
        <f>Ugovori_OPULJP3[[#This Row],[Javni doprinos korisnika - HRK]]/7.5345</f>
        <v>0</v>
      </c>
      <c r="W1672" s="59">
        <v>0</v>
      </c>
      <c r="X1672" s="60">
        <f>Ugovori_OPULJP3[[#This Row],[Privatni doprinos korisnika - HRK]]/7.5345</f>
        <v>0</v>
      </c>
      <c r="Y1672" s="61">
        <v>491999.92</v>
      </c>
      <c r="Z1672" s="62">
        <f>Ugovori_OPULJP3[[#This Row],[UKUPNI PRIHVATLJIVI IZDACI
TOTAL ELIGIBLE EXPENDITURE
= Bespovratna sredstva ukupno + doprinos korisnika
= Ukupni prihvatljivi troškovi
= Ukupna ugovorena vrijednost projekta HRK]]/7.5345</f>
        <v>65299.611122171336</v>
      </c>
      <c r="AA1672" s="66" t="s">
        <v>37</v>
      </c>
      <c r="AB1672" s="66" t="s">
        <v>34</v>
      </c>
      <c r="AC1672" s="65" t="s">
        <v>6129</v>
      </c>
      <c r="AD1672" s="72" t="s">
        <v>746</v>
      </c>
    </row>
    <row r="1673" spans="1:30" ht="63.75" customHeight="1" x14ac:dyDescent="0.2">
      <c r="A1673" s="70" t="s">
        <v>6130</v>
      </c>
      <c r="B1673" s="64" t="s">
        <v>742</v>
      </c>
      <c r="C1673" s="65" t="s">
        <v>743</v>
      </c>
      <c r="D1673" s="96" t="s">
        <v>4944</v>
      </c>
      <c r="E1673" s="66" t="s">
        <v>75</v>
      </c>
      <c r="F1673" s="71" t="s">
        <v>6131</v>
      </c>
      <c r="G1673" s="71" t="s">
        <v>1039</v>
      </c>
      <c r="H1673" s="68">
        <v>44914</v>
      </c>
      <c r="I1673" s="68">
        <v>45157</v>
      </c>
      <c r="J1673" s="57" t="str">
        <f>IF(Ugovori_OPULJP3[[#This Row],[DATUM ZAVRŠETKA OPERACIJE]]&gt;DATE(2024,12,31),"u provedbi","završen")</f>
        <v>završen</v>
      </c>
      <c r="K1673" s="55" t="s">
        <v>370</v>
      </c>
      <c r="L1673" s="55" t="s">
        <v>370</v>
      </c>
      <c r="M1673" s="58">
        <v>0.85</v>
      </c>
      <c r="N1673" s="58">
        <v>0.15</v>
      </c>
      <c r="O1673" s="59">
        <f>Ugovori_OPULJP3[[#This Row],[Bespovratna sredstva - Ukupno (EU+Nac) HRK
= Ukupna ugovorena vrijednost bespovratnih sredstava]]*Ugovori_OPULJP3[[#This Row],[EU STOPA SUFINANCIRANJA %
EU CO-FINANCING RATE %]]</f>
        <v>1047837.5</v>
      </c>
      <c r="P1673" s="60">
        <f>Ugovori_OPULJP3[[#This Row],[Bespovratna sredstva - EU dio - HRK]]/7.5345</f>
        <v>139071.93576216072</v>
      </c>
      <c r="Q1673" s="59">
        <f>Ugovori_OPULJP3[[#This Row],[Bespovratna sredstva - Ukupno (EU+Nac) HRK
= Ukupna ugovorena vrijednost bespovratnih sredstava]]*Ugovori_OPULJP3[[#This Row],[STOPA NACIONALNOG SUFINANCIRANJA %]]</f>
        <v>184912.5</v>
      </c>
      <c r="R1673" s="60">
        <f>Ugovori_OPULJP3[[#This Row],[Bespovratna sredstva - Nacionalni dio - HRK]]/7.5345</f>
        <v>24542.106310969539</v>
      </c>
      <c r="S1673" s="59">
        <v>1232750</v>
      </c>
      <c r="T1673" s="60">
        <f>Ugovori_OPULJP3[[#This Row],[Bespovratna sredstva - Ukupno (EU+Nac) HRK
= Ukupna ugovorena vrijednost bespovratnih sredstava]]/7.5345</f>
        <v>163614.04207313026</v>
      </c>
      <c r="U1673" s="59">
        <v>0</v>
      </c>
      <c r="V1673" s="60">
        <f>Ugovori_OPULJP3[[#This Row],[Javni doprinos korisnika - HRK]]/7.5345</f>
        <v>0</v>
      </c>
      <c r="W1673" s="59">
        <v>0</v>
      </c>
      <c r="X1673" s="60">
        <f>Ugovori_OPULJP3[[#This Row],[Privatni doprinos korisnika - HRK]]/7.5345</f>
        <v>0</v>
      </c>
      <c r="Y1673" s="61">
        <v>1232750</v>
      </c>
      <c r="Z1673" s="62">
        <f>Ugovori_OPULJP3[[#This Row],[UKUPNI PRIHVATLJIVI IZDACI
TOTAL ELIGIBLE EXPENDITURE
= Bespovratna sredstva ukupno + doprinos korisnika
= Ukupni prihvatljivi troškovi
= Ukupna ugovorena vrijednost projekta HRK]]/7.5345</f>
        <v>163614.04207313026</v>
      </c>
      <c r="AA1673" s="66" t="s">
        <v>37</v>
      </c>
      <c r="AB1673" s="66" t="s">
        <v>34</v>
      </c>
      <c r="AC1673" s="65" t="s">
        <v>6132</v>
      </c>
      <c r="AD1673" s="72" t="s">
        <v>746</v>
      </c>
    </row>
    <row r="1674" spans="1:30" ht="63.75" customHeight="1" x14ac:dyDescent="0.2">
      <c r="A1674" s="70" t="s">
        <v>6133</v>
      </c>
      <c r="B1674" s="64" t="s">
        <v>742</v>
      </c>
      <c r="C1674" s="65" t="s">
        <v>743</v>
      </c>
      <c r="D1674" s="96" t="s">
        <v>4944</v>
      </c>
      <c r="E1674" s="66" t="s">
        <v>75</v>
      </c>
      <c r="F1674" s="71" t="s">
        <v>6134</v>
      </c>
      <c r="G1674" s="54" t="s">
        <v>2535</v>
      </c>
      <c r="H1674" s="68">
        <v>44908</v>
      </c>
      <c r="I1674" s="68">
        <v>45151</v>
      </c>
      <c r="J1674" s="57" t="str">
        <f>IF(Ugovori_OPULJP3[[#This Row],[DATUM ZAVRŠETKA OPERACIJE]]&gt;DATE(2024,12,31),"u provedbi","završen")</f>
        <v>završen</v>
      </c>
      <c r="K1674" s="55" t="s">
        <v>337</v>
      </c>
      <c r="L1674" s="55" t="s">
        <v>337</v>
      </c>
      <c r="M1674" s="58">
        <v>0.85</v>
      </c>
      <c r="N1674" s="58">
        <v>0.15</v>
      </c>
      <c r="O1674" s="59">
        <f>Ugovori_OPULJP3[[#This Row],[Bespovratna sredstva - Ukupno (EU+Nac) HRK
= Ukupna ugovorena vrijednost bespovratnih sredstava]]*Ugovori_OPULJP3[[#This Row],[EU STOPA SUFINANCIRANJA %
EU CO-FINANCING RATE %]]</f>
        <v>542300</v>
      </c>
      <c r="P1674" s="60">
        <f>Ugovori_OPULJP3[[#This Row],[Bespovratna sredstva - EU dio - HRK]]/7.5345</f>
        <v>71975.579003251711</v>
      </c>
      <c r="Q1674" s="59">
        <f>Ugovori_OPULJP3[[#This Row],[Bespovratna sredstva - Ukupno (EU+Nac) HRK
= Ukupna ugovorena vrijednost bespovratnih sredstava]]*Ugovori_OPULJP3[[#This Row],[STOPA NACIONALNOG SUFINANCIRANJA %]]</f>
        <v>95700</v>
      </c>
      <c r="R1674" s="60">
        <f>Ugovori_OPULJP3[[#This Row],[Bespovratna sredstva - Nacionalni dio - HRK]]/7.5345</f>
        <v>12701.572765279712</v>
      </c>
      <c r="S1674" s="59">
        <v>638000</v>
      </c>
      <c r="T1674" s="60">
        <f>Ugovori_OPULJP3[[#This Row],[Bespovratna sredstva - Ukupno (EU+Nac) HRK
= Ukupna ugovorena vrijednost bespovratnih sredstava]]/7.5345</f>
        <v>84677.151768531417</v>
      </c>
      <c r="U1674" s="59">
        <v>0</v>
      </c>
      <c r="V1674" s="60">
        <f>Ugovori_OPULJP3[[#This Row],[Javni doprinos korisnika - HRK]]/7.5345</f>
        <v>0</v>
      </c>
      <c r="W1674" s="59">
        <v>0</v>
      </c>
      <c r="X1674" s="60">
        <f>Ugovori_OPULJP3[[#This Row],[Privatni doprinos korisnika - HRK]]/7.5345</f>
        <v>0</v>
      </c>
      <c r="Y1674" s="61">
        <v>638000</v>
      </c>
      <c r="Z1674" s="62">
        <f>Ugovori_OPULJP3[[#This Row],[UKUPNI PRIHVATLJIVI IZDACI
TOTAL ELIGIBLE EXPENDITURE
= Bespovratna sredstva ukupno + doprinos korisnika
= Ukupni prihvatljivi troškovi
= Ukupna ugovorena vrijednost projekta HRK]]/7.5345</f>
        <v>84677.151768531417</v>
      </c>
      <c r="AA1674" s="66" t="s">
        <v>37</v>
      </c>
      <c r="AB1674" s="66" t="s">
        <v>34</v>
      </c>
      <c r="AC1674" s="65" t="s">
        <v>6135</v>
      </c>
      <c r="AD1674" s="72" t="s">
        <v>746</v>
      </c>
    </row>
    <row r="1675" spans="1:30" ht="63.75" customHeight="1" x14ac:dyDescent="0.2">
      <c r="A1675" s="75" t="s">
        <v>6136</v>
      </c>
      <c r="B1675" s="64" t="s">
        <v>742</v>
      </c>
      <c r="C1675" s="65" t="s">
        <v>743</v>
      </c>
      <c r="D1675" s="96" t="s">
        <v>4944</v>
      </c>
      <c r="E1675" s="66" t="s">
        <v>75</v>
      </c>
      <c r="F1675" s="71" t="s">
        <v>6137</v>
      </c>
      <c r="G1675" s="71" t="s">
        <v>3811</v>
      </c>
      <c r="H1675" s="68">
        <v>44922</v>
      </c>
      <c r="I1675" s="68">
        <v>45165</v>
      </c>
      <c r="J1675" s="57" t="str">
        <f>IF(Ugovori_OPULJP3[[#This Row],[DATUM ZAVRŠETKA OPERACIJE]]&gt;DATE(2024,12,31),"u provedbi","završen")</f>
        <v>završen</v>
      </c>
      <c r="K1675" s="67" t="s">
        <v>172</v>
      </c>
      <c r="L1675" s="55" t="s">
        <v>172</v>
      </c>
      <c r="M1675" s="58">
        <v>0.85</v>
      </c>
      <c r="N1675" s="58">
        <v>0.15</v>
      </c>
      <c r="O1675" s="59">
        <f>Ugovori_OPULJP3[[#This Row],[Bespovratna sredstva - Ukupno (EU+Nac) HRK
= Ukupna ugovorena vrijednost bespovratnih sredstava]]*Ugovori_OPULJP3[[#This Row],[EU STOPA SUFINANCIRANJA %
EU CO-FINANCING RATE %]]</f>
        <v>420240</v>
      </c>
      <c r="P1675" s="60">
        <f>Ugovori_OPULJP3[[#This Row],[Bespovratna sredstva - EU dio - HRK]]/7.5345</f>
        <v>55775.43300816245</v>
      </c>
      <c r="Q1675" s="59">
        <f>Ugovori_OPULJP3[[#This Row],[Bespovratna sredstva - Ukupno (EU+Nac) HRK
= Ukupna ugovorena vrijednost bespovratnih sredstava]]*Ugovori_OPULJP3[[#This Row],[STOPA NACIONALNOG SUFINANCIRANJA %]]</f>
        <v>74160</v>
      </c>
      <c r="R1675" s="60">
        <f>Ugovori_OPULJP3[[#This Row],[Bespovratna sredstva - Nacionalni dio - HRK]]/7.5345</f>
        <v>9842.7234720286669</v>
      </c>
      <c r="S1675" s="59">
        <v>494400</v>
      </c>
      <c r="T1675" s="60">
        <f>Ugovori_OPULJP3[[#This Row],[Bespovratna sredstva - Ukupno (EU+Nac) HRK
= Ukupna ugovorena vrijednost bespovratnih sredstava]]/7.5345</f>
        <v>65618.156480191115</v>
      </c>
      <c r="U1675" s="59">
        <v>0</v>
      </c>
      <c r="V1675" s="60">
        <f>Ugovori_OPULJP3[[#This Row],[Javni doprinos korisnika - HRK]]/7.5345</f>
        <v>0</v>
      </c>
      <c r="W1675" s="59">
        <v>0</v>
      </c>
      <c r="X1675" s="60">
        <f>Ugovori_OPULJP3[[#This Row],[Privatni doprinos korisnika - HRK]]/7.5345</f>
        <v>0</v>
      </c>
      <c r="Y1675" s="61">
        <v>494400</v>
      </c>
      <c r="Z1675" s="62">
        <f>Ugovori_OPULJP3[[#This Row],[UKUPNI PRIHVATLJIVI IZDACI
TOTAL ELIGIBLE EXPENDITURE
= Bespovratna sredstva ukupno + doprinos korisnika
= Ukupni prihvatljivi troškovi
= Ukupna ugovorena vrijednost projekta HRK]]/7.5345</f>
        <v>65618.156480191115</v>
      </c>
      <c r="AA1675" s="66" t="s">
        <v>37</v>
      </c>
      <c r="AB1675" s="66" t="s">
        <v>34</v>
      </c>
      <c r="AC1675" s="65" t="s">
        <v>6138</v>
      </c>
      <c r="AD1675" s="72" t="s">
        <v>746</v>
      </c>
    </row>
    <row r="1676" spans="1:30" ht="63.75" customHeight="1" x14ac:dyDescent="0.2">
      <c r="A1676" s="70" t="s">
        <v>6139</v>
      </c>
      <c r="B1676" s="64" t="s">
        <v>742</v>
      </c>
      <c r="C1676" s="65" t="s">
        <v>743</v>
      </c>
      <c r="D1676" s="96" t="s">
        <v>4944</v>
      </c>
      <c r="E1676" s="66" t="s">
        <v>75</v>
      </c>
      <c r="F1676" s="71" t="s">
        <v>6140</v>
      </c>
      <c r="G1676" s="54" t="s">
        <v>2088</v>
      </c>
      <c r="H1676" s="68">
        <v>44855</v>
      </c>
      <c r="I1676" s="68">
        <v>45098</v>
      </c>
      <c r="J1676" s="57" t="str">
        <f>IF(Ugovori_OPULJP3[[#This Row],[DATUM ZAVRŠETKA OPERACIJE]]&gt;DATE(2024,12,31),"u provedbi","završen")</f>
        <v>završen</v>
      </c>
      <c r="K1676" s="76" t="s">
        <v>185</v>
      </c>
      <c r="L1676" s="76" t="s">
        <v>185</v>
      </c>
      <c r="M1676" s="58">
        <v>0.85</v>
      </c>
      <c r="N1676" s="58">
        <v>0.15</v>
      </c>
      <c r="O1676" s="59">
        <f>Ugovori_OPULJP3[[#This Row],[Bespovratna sredstva - Ukupno (EU+Nac) HRK
= Ukupna ugovorena vrijednost bespovratnih sredstava]]*Ugovori_OPULJP3[[#This Row],[EU STOPA SUFINANCIRANJA %
EU CO-FINANCING RATE %]]</f>
        <v>420210.25</v>
      </c>
      <c r="P1676" s="60">
        <f>Ugovori_OPULJP3[[#This Row],[Bespovratna sredstva - EU dio - HRK]]/7.5345</f>
        <v>55771.484504612112</v>
      </c>
      <c r="Q1676" s="59">
        <f>Ugovori_OPULJP3[[#This Row],[Bespovratna sredstva - Ukupno (EU+Nac) HRK
= Ukupna ugovorena vrijednost bespovratnih sredstava]]*Ugovori_OPULJP3[[#This Row],[STOPA NACIONALNOG SUFINANCIRANJA %]]</f>
        <v>74154.75</v>
      </c>
      <c r="R1676" s="60">
        <f>Ugovori_OPULJP3[[#This Row],[Bespovratna sredstva - Nacionalni dio - HRK]]/7.5345</f>
        <v>9842.0266772844916</v>
      </c>
      <c r="S1676" s="59">
        <v>494365</v>
      </c>
      <c r="T1676" s="60">
        <f>Ugovori_OPULJP3[[#This Row],[Bespovratna sredstva - Ukupno (EU+Nac) HRK
= Ukupna ugovorena vrijednost bespovratnih sredstava]]/7.5345</f>
        <v>65613.511181896611</v>
      </c>
      <c r="U1676" s="59">
        <v>0</v>
      </c>
      <c r="V1676" s="60">
        <f>Ugovori_OPULJP3[[#This Row],[Javni doprinos korisnika - HRK]]/7.5345</f>
        <v>0</v>
      </c>
      <c r="W1676" s="59">
        <v>0</v>
      </c>
      <c r="X1676" s="60">
        <f>Ugovori_OPULJP3[[#This Row],[Privatni doprinos korisnika - HRK]]/7.5345</f>
        <v>0</v>
      </c>
      <c r="Y1676" s="61">
        <v>494365</v>
      </c>
      <c r="Z1676" s="62">
        <f>Ugovori_OPULJP3[[#This Row],[UKUPNI PRIHVATLJIVI IZDACI
TOTAL ELIGIBLE EXPENDITURE
= Bespovratna sredstva ukupno + doprinos korisnika
= Ukupni prihvatljivi troškovi
= Ukupna ugovorena vrijednost projekta HRK]]/7.5345</f>
        <v>65613.511181896611</v>
      </c>
      <c r="AA1676" s="66" t="s">
        <v>37</v>
      </c>
      <c r="AB1676" s="66" t="s">
        <v>34</v>
      </c>
      <c r="AC1676" s="65" t="s">
        <v>6141</v>
      </c>
      <c r="AD1676" s="72" t="s">
        <v>746</v>
      </c>
    </row>
    <row r="1677" spans="1:30" ht="63.75" customHeight="1" x14ac:dyDescent="0.2">
      <c r="A1677" s="70" t="s">
        <v>6142</v>
      </c>
      <c r="B1677" s="64" t="s">
        <v>742</v>
      </c>
      <c r="C1677" s="65" t="s">
        <v>743</v>
      </c>
      <c r="D1677" s="96" t="s">
        <v>4944</v>
      </c>
      <c r="E1677" s="66" t="s">
        <v>75</v>
      </c>
      <c r="F1677" s="71" t="s">
        <v>6143</v>
      </c>
      <c r="G1677" s="71" t="s">
        <v>1266</v>
      </c>
      <c r="H1677" s="68">
        <v>44923</v>
      </c>
      <c r="I1677" s="68">
        <v>45166</v>
      </c>
      <c r="J1677" s="57" t="str">
        <f>IF(Ugovori_OPULJP3[[#This Row],[DATUM ZAVRŠETKA OPERACIJE]]&gt;DATE(2024,12,31),"u provedbi","završen")</f>
        <v>završen</v>
      </c>
      <c r="K1677" s="55" t="s">
        <v>103</v>
      </c>
      <c r="L1677" s="55" t="s">
        <v>103</v>
      </c>
      <c r="M1677" s="58">
        <v>0.85</v>
      </c>
      <c r="N1677" s="58">
        <v>0.15</v>
      </c>
      <c r="O1677" s="59">
        <f>Ugovori_OPULJP3[[#This Row],[Bespovratna sredstva - Ukupno (EU+Nac) HRK
= Ukupna ugovorena vrijednost bespovratnih sredstava]]*Ugovori_OPULJP3[[#This Row],[EU STOPA SUFINANCIRANJA %
EU CO-FINANCING RATE %]]</f>
        <v>629930.75</v>
      </c>
      <c r="P1677" s="60">
        <f>Ugovori_OPULJP3[[#This Row],[Bespovratna sredstva - EU dio - HRK]]/7.5345</f>
        <v>83606.178246731695</v>
      </c>
      <c r="Q1677" s="59">
        <f>Ugovori_OPULJP3[[#This Row],[Bespovratna sredstva - Ukupno (EU+Nac) HRK
= Ukupna ugovorena vrijednost bespovratnih sredstava]]*Ugovori_OPULJP3[[#This Row],[STOPA NACIONALNOG SUFINANCIRANJA %]]</f>
        <v>111164.25</v>
      </c>
      <c r="R1677" s="60">
        <f>Ugovori_OPULJP3[[#This Row],[Bespovratna sredstva - Nacionalni dio - HRK]]/7.5345</f>
        <v>14754.031455305594</v>
      </c>
      <c r="S1677" s="59">
        <v>741095</v>
      </c>
      <c r="T1677" s="60">
        <f>Ugovori_OPULJP3[[#This Row],[Bespovratna sredstva - Ukupno (EU+Nac) HRK
= Ukupna ugovorena vrijednost bespovratnih sredstava]]/7.5345</f>
        <v>98360.209702037289</v>
      </c>
      <c r="U1677" s="59">
        <v>0</v>
      </c>
      <c r="V1677" s="60">
        <f>Ugovori_OPULJP3[[#This Row],[Javni doprinos korisnika - HRK]]/7.5345</f>
        <v>0</v>
      </c>
      <c r="W1677" s="59">
        <v>0</v>
      </c>
      <c r="X1677" s="60">
        <f>Ugovori_OPULJP3[[#This Row],[Privatni doprinos korisnika - HRK]]/7.5345</f>
        <v>0</v>
      </c>
      <c r="Y1677" s="61">
        <v>741095</v>
      </c>
      <c r="Z1677" s="62">
        <f>Ugovori_OPULJP3[[#This Row],[UKUPNI PRIHVATLJIVI IZDACI
TOTAL ELIGIBLE EXPENDITURE
= Bespovratna sredstva ukupno + doprinos korisnika
= Ukupni prihvatljivi troškovi
= Ukupna ugovorena vrijednost projekta HRK]]/7.5345</f>
        <v>98360.209702037289</v>
      </c>
      <c r="AA1677" s="66" t="s">
        <v>37</v>
      </c>
      <c r="AB1677" s="66" t="s">
        <v>34</v>
      </c>
      <c r="AC1677" s="65" t="s">
        <v>6144</v>
      </c>
      <c r="AD1677" s="72" t="s">
        <v>746</v>
      </c>
    </row>
    <row r="1678" spans="1:30" ht="63.75" customHeight="1" x14ac:dyDescent="0.2">
      <c r="A1678" s="70" t="s">
        <v>6145</v>
      </c>
      <c r="B1678" s="64" t="s">
        <v>742</v>
      </c>
      <c r="C1678" s="65" t="s">
        <v>743</v>
      </c>
      <c r="D1678" s="96" t="s">
        <v>4944</v>
      </c>
      <c r="E1678" s="66" t="s">
        <v>75</v>
      </c>
      <c r="F1678" s="71" t="s">
        <v>5856</v>
      </c>
      <c r="G1678" s="71" t="s">
        <v>3831</v>
      </c>
      <c r="H1678" s="68">
        <v>44907</v>
      </c>
      <c r="I1678" s="68">
        <v>45119</v>
      </c>
      <c r="J1678" s="57" t="str">
        <f>IF(Ugovori_OPULJP3[[#This Row],[DATUM ZAVRŠETKA OPERACIJE]]&gt;DATE(2024,12,31),"u provedbi","završen")</f>
        <v>završen</v>
      </c>
      <c r="K1678" s="67" t="s">
        <v>83</v>
      </c>
      <c r="L1678" s="67" t="s">
        <v>83</v>
      </c>
      <c r="M1678" s="58">
        <v>0.85</v>
      </c>
      <c r="N1678" s="58">
        <v>0.15</v>
      </c>
      <c r="O1678" s="59">
        <f>Ugovori_OPULJP3[[#This Row],[Bespovratna sredstva - Ukupno (EU+Nac) HRK
= Ukupna ugovorena vrijednost bespovratnih sredstava]]*Ugovori_OPULJP3[[#This Row],[EU STOPA SUFINANCIRANJA %
EU CO-FINANCING RATE %]]</f>
        <v>499162.5</v>
      </c>
      <c r="P1678" s="60">
        <f>Ugovori_OPULJP3[[#This Row],[Bespovratna sredstva - EU dio - HRK]]/7.5345</f>
        <v>66250.248855265774</v>
      </c>
      <c r="Q1678" s="59">
        <f>Ugovori_OPULJP3[[#This Row],[Bespovratna sredstva - Ukupno (EU+Nac) HRK
= Ukupna ugovorena vrijednost bespovratnih sredstava]]*Ugovori_OPULJP3[[#This Row],[STOPA NACIONALNOG SUFINANCIRANJA %]]</f>
        <v>88087.5</v>
      </c>
      <c r="R1678" s="60">
        <f>Ugovori_OPULJP3[[#This Row],[Bespovratna sredstva - Nacionalni dio - HRK]]/7.5345</f>
        <v>11691.220386223371</v>
      </c>
      <c r="S1678" s="59">
        <v>587250</v>
      </c>
      <c r="T1678" s="60">
        <f>Ugovori_OPULJP3[[#This Row],[Bespovratna sredstva - Ukupno (EU+Nac) HRK
= Ukupna ugovorena vrijednost bespovratnih sredstava]]/7.5345</f>
        <v>77941.469241489147</v>
      </c>
      <c r="U1678" s="59">
        <v>0</v>
      </c>
      <c r="V1678" s="60">
        <f>Ugovori_OPULJP3[[#This Row],[Javni doprinos korisnika - HRK]]/7.5345</f>
        <v>0</v>
      </c>
      <c r="W1678" s="59">
        <v>0</v>
      </c>
      <c r="X1678" s="60">
        <f>Ugovori_OPULJP3[[#This Row],[Privatni doprinos korisnika - HRK]]/7.5345</f>
        <v>0</v>
      </c>
      <c r="Y1678" s="61">
        <v>587250</v>
      </c>
      <c r="Z1678" s="62">
        <f>Ugovori_OPULJP3[[#This Row],[UKUPNI PRIHVATLJIVI IZDACI
TOTAL ELIGIBLE EXPENDITURE
= Bespovratna sredstva ukupno + doprinos korisnika
= Ukupni prihvatljivi troškovi
= Ukupna ugovorena vrijednost projekta HRK]]/7.5345</f>
        <v>77941.469241489147</v>
      </c>
      <c r="AA1678" s="66" t="s">
        <v>37</v>
      </c>
      <c r="AB1678" s="66" t="s">
        <v>34</v>
      </c>
      <c r="AC1678" s="65" t="s">
        <v>6146</v>
      </c>
      <c r="AD1678" s="72" t="s">
        <v>746</v>
      </c>
    </row>
    <row r="1679" spans="1:30" ht="63.75" customHeight="1" x14ac:dyDescent="0.2">
      <c r="A1679" s="70" t="s">
        <v>6147</v>
      </c>
      <c r="B1679" s="64" t="s">
        <v>742</v>
      </c>
      <c r="C1679" s="65" t="s">
        <v>743</v>
      </c>
      <c r="D1679" s="96" t="s">
        <v>4944</v>
      </c>
      <c r="E1679" s="66" t="s">
        <v>75</v>
      </c>
      <c r="F1679" s="71" t="s">
        <v>6148</v>
      </c>
      <c r="G1679" s="54" t="s">
        <v>1638</v>
      </c>
      <c r="H1679" s="68">
        <v>44916</v>
      </c>
      <c r="I1679" s="68">
        <v>45159</v>
      </c>
      <c r="J1679" s="57" t="str">
        <f>IF(Ugovori_OPULJP3[[#This Row],[DATUM ZAVRŠETKA OPERACIJE]]&gt;DATE(2024,12,31),"u provedbi","završen")</f>
        <v>završen</v>
      </c>
      <c r="K1679" s="67" t="s">
        <v>98</v>
      </c>
      <c r="L1679" s="55" t="s">
        <v>98</v>
      </c>
      <c r="M1679" s="58">
        <v>0.85</v>
      </c>
      <c r="N1679" s="58">
        <v>0.15</v>
      </c>
      <c r="O1679" s="59">
        <f>Ugovori_OPULJP3[[#This Row],[Bespovratna sredstva - Ukupno (EU+Nac) HRK
= Ukupna ugovorena vrijednost bespovratnih sredstava]]*Ugovori_OPULJP3[[#This Row],[EU STOPA SUFINANCIRANJA %
EU CO-FINANCING RATE %]]</f>
        <v>593379.9</v>
      </c>
      <c r="P1679" s="60">
        <f>Ugovori_OPULJP3[[#This Row],[Bespovratna sredstva - EU dio - HRK]]/7.5345</f>
        <v>78755.046784789971</v>
      </c>
      <c r="Q1679" s="59">
        <f>Ugovori_OPULJP3[[#This Row],[Bespovratna sredstva - Ukupno (EU+Nac) HRK
= Ukupna ugovorena vrijednost bespovratnih sredstava]]*Ugovori_OPULJP3[[#This Row],[STOPA NACIONALNOG SUFINANCIRANJA %]]</f>
        <v>104714.09999999999</v>
      </c>
      <c r="R1679" s="60">
        <f>Ugovori_OPULJP3[[#This Row],[Bespovratna sredstva - Nacionalni dio - HRK]]/7.5345</f>
        <v>13897.949432609992</v>
      </c>
      <c r="S1679" s="59">
        <v>698094</v>
      </c>
      <c r="T1679" s="60">
        <f>Ugovori_OPULJP3[[#This Row],[Bespovratna sredstva - Ukupno (EU+Nac) HRK
= Ukupna ugovorena vrijednost bespovratnih sredstava]]/7.5345</f>
        <v>92652.996217399952</v>
      </c>
      <c r="U1679" s="59">
        <v>0</v>
      </c>
      <c r="V1679" s="60">
        <f>Ugovori_OPULJP3[[#This Row],[Javni doprinos korisnika - HRK]]/7.5345</f>
        <v>0</v>
      </c>
      <c r="W1679" s="59">
        <v>0</v>
      </c>
      <c r="X1679" s="60">
        <f>Ugovori_OPULJP3[[#This Row],[Privatni doprinos korisnika - HRK]]/7.5345</f>
        <v>0</v>
      </c>
      <c r="Y1679" s="61">
        <v>698094</v>
      </c>
      <c r="Z1679" s="62">
        <f>Ugovori_OPULJP3[[#This Row],[UKUPNI PRIHVATLJIVI IZDACI
TOTAL ELIGIBLE EXPENDITURE
= Bespovratna sredstva ukupno + doprinos korisnika
= Ukupni prihvatljivi troškovi
= Ukupna ugovorena vrijednost projekta HRK]]/7.5345</f>
        <v>92652.996217399952</v>
      </c>
      <c r="AA1679" s="66" t="s">
        <v>37</v>
      </c>
      <c r="AB1679" s="66" t="s">
        <v>34</v>
      </c>
      <c r="AC1679" s="65" t="s">
        <v>6149</v>
      </c>
      <c r="AD1679" s="72" t="s">
        <v>746</v>
      </c>
    </row>
    <row r="1680" spans="1:30" ht="63.75" customHeight="1" x14ac:dyDescent="0.2">
      <c r="A1680" s="70" t="s">
        <v>6150</v>
      </c>
      <c r="B1680" s="64" t="s">
        <v>742</v>
      </c>
      <c r="C1680" s="65" t="s">
        <v>743</v>
      </c>
      <c r="D1680" s="96" t="s">
        <v>4944</v>
      </c>
      <c r="E1680" s="66" t="s">
        <v>75</v>
      </c>
      <c r="F1680" s="71" t="s">
        <v>6151</v>
      </c>
      <c r="G1680" s="54" t="s">
        <v>1501</v>
      </c>
      <c r="H1680" s="68">
        <v>44902</v>
      </c>
      <c r="I1680" s="68">
        <v>45145</v>
      </c>
      <c r="J1680" s="57" t="str">
        <f>IF(Ugovori_OPULJP3[[#This Row],[DATUM ZAVRŠETKA OPERACIJE]]&gt;DATE(2024,12,31),"u provedbi","završen")</f>
        <v>završen</v>
      </c>
      <c r="K1680" s="67" t="s">
        <v>83</v>
      </c>
      <c r="L1680" s="67" t="s">
        <v>83</v>
      </c>
      <c r="M1680" s="58">
        <v>0.85</v>
      </c>
      <c r="N1680" s="58">
        <v>0.15</v>
      </c>
      <c r="O1680" s="59">
        <f>Ugovori_OPULJP3[[#This Row],[Bespovratna sredstva - Ukupno (EU+Nac) HRK
= Ukupna ugovorena vrijednost bespovratnih sredstava]]*Ugovori_OPULJP3[[#This Row],[EU STOPA SUFINANCIRANJA %
EU CO-FINANCING RATE %]]</f>
        <v>420240</v>
      </c>
      <c r="P1680" s="60">
        <f>Ugovori_OPULJP3[[#This Row],[Bespovratna sredstva - EU dio - HRK]]/7.5345</f>
        <v>55775.43300816245</v>
      </c>
      <c r="Q1680" s="59">
        <f>Ugovori_OPULJP3[[#This Row],[Bespovratna sredstva - Ukupno (EU+Nac) HRK
= Ukupna ugovorena vrijednost bespovratnih sredstava]]*Ugovori_OPULJP3[[#This Row],[STOPA NACIONALNOG SUFINANCIRANJA %]]</f>
        <v>74160</v>
      </c>
      <c r="R1680" s="60">
        <f>Ugovori_OPULJP3[[#This Row],[Bespovratna sredstva - Nacionalni dio - HRK]]/7.5345</f>
        <v>9842.7234720286669</v>
      </c>
      <c r="S1680" s="59">
        <v>494400</v>
      </c>
      <c r="T1680" s="60">
        <f>Ugovori_OPULJP3[[#This Row],[Bespovratna sredstva - Ukupno (EU+Nac) HRK
= Ukupna ugovorena vrijednost bespovratnih sredstava]]/7.5345</f>
        <v>65618.156480191115</v>
      </c>
      <c r="U1680" s="59">
        <v>0</v>
      </c>
      <c r="V1680" s="60">
        <f>Ugovori_OPULJP3[[#This Row],[Javni doprinos korisnika - HRK]]/7.5345</f>
        <v>0</v>
      </c>
      <c r="W1680" s="59">
        <v>0</v>
      </c>
      <c r="X1680" s="60">
        <f>Ugovori_OPULJP3[[#This Row],[Privatni doprinos korisnika - HRK]]/7.5345</f>
        <v>0</v>
      </c>
      <c r="Y1680" s="61">
        <v>494400</v>
      </c>
      <c r="Z1680" s="62">
        <f>Ugovori_OPULJP3[[#This Row],[UKUPNI PRIHVATLJIVI IZDACI
TOTAL ELIGIBLE EXPENDITURE
= Bespovratna sredstva ukupno + doprinos korisnika
= Ukupni prihvatljivi troškovi
= Ukupna ugovorena vrijednost projekta HRK]]/7.5345</f>
        <v>65618.156480191115</v>
      </c>
      <c r="AA1680" s="66" t="s">
        <v>37</v>
      </c>
      <c r="AB1680" s="66" t="s">
        <v>34</v>
      </c>
      <c r="AC1680" s="65" t="s">
        <v>6152</v>
      </c>
      <c r="AD1680" s="72" t="s">
        <v>746</v>
      </c>
    </row>
    <row r="1681" spans="1:30" ht="63.75" customHeight="1" x14ac:dyDescent="0.2">
      <c r="A1681" s="75" t="s">
        <v>6153</v>
      </c>
      <c r="B1681" s="64" t="s">
        <v>742</v>
      </c>
      <c r="C1681" s="65" t="s">
        <v>743</v>
      </c>
      <c r="D1681" s="96" t="s">
        <v>4944</v>
      </c>
      <c r="E1681" s="66" t="s">
        <v>75</v>
      </c>
      <c r="F1681" s="71" t="s">
        <v>6154</v>
      </c>
      <c r="G1681" s="71" t="s">
        <v>1634</v>
      </c>
      <c r="H1681" s="68">
        <v>44915</v>
      </c>
      <c r="I1681" s="68">
        <v>45158</v>
      </c>
      <c r="J1681" s="57" t="str">
        <f>IF(Ugovori_OPULJP3[[#This Row],[DATUM ZAVRŠETKA OPERACIJE]]&gt;DATE(2024,12,31),"u provedbi","završen")</f>
        <v>završen</v>
      </c>
      <c r="K1681" s="67" t="s">
        <v>98</v>
      </c>
      <c r="L1681" s="67" t="s">
        <v>98</v>
      </c>
      <c r="M1681" s="58">
        <v>0.85</v>
      </c>
      <c r="N1681" s="58">
        <v>0.15</v>
      </c>
      <c r="O1681" s="59">
        <f>Ugovori_OPULJP3[[#This Row],[Bespovratna sredstva - Ukupno (EU+Nac) HRK
= Ukupna ugovorena vrijednost bespovratnih sredstava]]*Ugovori_OPULJP3[[#This Row],[EU STOPA SUFINANCIRANJA %
EU CO-FINANCING RATE %]]</f>
        <v>545700</v>
      </c>
      <c r="P1681" s="60">
        <f>Ugovori_OPULJP3[[#This Row],[Bespovratna sredstva - EU dio - HRK]]/7.5345</f>
        <v>72426.83655186143</v>
      </c>
      <c r="Q1681" s="59">
        <f>Ugovori_OPULJP3[[#This Row],[Bespovratna sredstva - Ukupno (EU+Nac) HRK
= Ukupna ugovorena vrijednost bespovratnih sredstava]]*Ugovori_OPULJP3[[#This Row],[STOPA NACIONALNOG SUFINANCIRANJA %]]</f>
        <v>96300</v>
      </c>
      <c r="R1681" s="60">
        <f>Ugovori_OPULJP3[[#This Row],[Bespovratna sredstva - Nacionalni dio - HRK]]/7.5345</f>
        <v>12781.206450328487</v>
      </c>
      <c r="S1681" s="59">
        <v>642000</v>
      </c>
      <c r="T1681" s="60">
        <f>Ugovori_OPULJP3[[#This Row],[Bespovratna sredstva - Ukupno (EU+Nac) HRK
= Ukupna ugovorena vrijednost bespovratnih sredstava]]/7.5345</f>
        <v>85208.043002189923</v>
      </c>
      <c r="U1681" s="59">
        <v>0</v>
      </c>
      <c r="V1681" s="60">
        <f>Ugovori_OPULJP3[[#This Row],[Javni doprinos korisnika - HRK]]/7.5345</f>
        <v>0</v>
      </c>
      <c r="W1681" s="59">
        <v>0</v>
      </c>
      <c r="X1681" s="60">
        <f>Ugovori_OPULJP3[[#This Row],[Privatni doprinos korisnika - HRK]]/7.5345</f>
        <v>0</v>
      </c>
      <c r="Y1681" s="61">
        <v>642000</v>
      </c>
      <c r="Z1681" s="62">
        <f>Ugovori_OPULJP3[[#This Row],[UKUPNI PRIHVATLJIVI IZDACI
TOTAL ELIGIBLE EXPENDITURE
= Bespovratna sredstva ukupno + doprinos korisnika
= Ukupni prihvatljivi troškovi
= Ukupna ugovorena vrijednost projekta HRK]]/7.5345</f>
        <v>85208.043002189923</v>
      </c>
      <c r="AA1681" s="66" t="s">
        <v>37</v>
      </c>
      <c r="AB1681" s="66" t="s">
        <v>34</v>
      </c>
      <c r="AC1681" s="65" t="s">
        <v>6155</v>
      </c>
      <c r="AD1681" s="72" t="s">
        <v>746</v>
      </c>
    </row>
    <row r="1682" spans="1:30" ht="63.75" customHeight="1" x14ac:dyDescent="0.2">
      <c r="A1682" s="70" t="s">
        <v>6156</v>
      </c>
      <c r="B1682" s="64" t="s">
        <v>742</v>
      </c>
      <c r="C1682" s="65" t="s">
        <v>743</v>
      </c>
      <c r="D1682" s="96" t="s">
        <v>4944</v>
      </c>
      <c r="E1682" s="66" t="s">
        <v>75</v>
      </c>
      <c r="F1682" s="71" t="s">
        <v>6157</v>
      </c>
      <c r="G1682" s="54" t="s">
        <v>3548</v>
      </c>
      <c r="H1682" s="68">
        <v>44820</v>
      </c>
      <c r="I1682" s="68">
        <v>45062</v>
      </c>
      <c r="J1682" s="57" t="str">
        <f>IF(Ugovori_OPULJP3[[#This Row],[DATUM ZAVRŠETKA OPERACIJE]]&gt;DATE(2024,12,31),"u provedbi","završen")</f>
        <v>završen</v>
      </c>
      <c r="K1682" s="55" t="s">
        <v>98</v>
      </c>
      <c r="L1682" s="55" t="s">
        <v>98</v>
      </c>
      <c r="M1682" s="58">
        <v>0.85</v>
      </c>
      <c r="N1682" s="58">
        <v>0.15</v>
      </c>
      <c r="O1682" s="59">
        <f>Ugovori_OPULJP3[[#This Row],[Bespovratna sredstva - Ukupno (EU+Nac) HRK
= Ukupna ugovorena vrijednost bespovratnih sredstava]]*Ugovori_OPULJP3[[#This Row],[EU STOPA SUFINANCIRANJA %
EU CO-FINANCING RATE %]]</f>
        <v>373150</v>
      </c>
      <c r="P1682" s="60">
        <f>Ugovori_OPULJP3[[#This Row],[Bespovratna sredstva - EU dio - HRK]]/7.5345</f>
        <v>49525.515959917706</v>
      </c>
      <c r="Q1682" s="59">
        <f>Ugovori_OPULJP3[[#This Row],[Bespovratna sredstva - Ukupno (EU+Nac) HRK
= Ukupna ugovorena vrijednost bespovratnih sredstava]]*Ugovori_OPULJP3[[#This Row],[STOPA NACIONALNOG SUFINANCIRANJA %]]</f>
        <v>65850</v>
      </c>
      <c r="R1682" s="60">
        <f>Ugovori_OPULJP3[[#This Row],[Bespovratna sredstva - Nacionalni dio - HRK]]/7.5345</f>
        <v>8739.7969341031257</v>
      </c>
      <c r="S1682" s="59">
        <v>439000</v>
      </c>
      <c r="T1682" s="60">
        <f>Ugovori_OPULJP3[[#This Row],[Bespovratna sredstva - Ukupno (EU+Nac) HRK
= Ukupna ugovorena vrijednost bespovratnih sredstava]]/7.5345</f>
        <v>58265.312894020833</v>
      </c>
      <c r="U1682" s="59">
        <v>0</v>
      </c>
      <c r="V1682" s="60">
        <f>Ugovori_OPULJP3[[#This Row],[Javni doprinos korisnika - HRK]]/7.5345</f>
        <v>0</v>
      </c>
      <c r="W1682" s="59">
        <v>0</v>
      </c>
      <c r="X1682" s="60">
        <f>Ugovori_OPULJP3[[#This Row],[Privatni doprinos korisnika - HRK]]/7.5345</f>
        <v>0</v>
      </c>
      <c r="Y1682" s="61">
        <v>439000</v>
      </c>
      <c r="Z1682" s="62">
        <f>Ugovori_OPULJP3[[#This Row],[UKUPNI PRIHVATLJIVI IZDACI
TOTAL ELIGIBLE EXPENDITURE
= Bespovratna sredstva ukupno + doprinos korisnika
= Ukupni prihvatljivi troškovi
= Ukupna ugovorena vrijednost projekta HRK]]/7.5345</f>
        <v>58265.312894020833</v>
      </c>
      <c r="AA1682" s="66" t="s">
        <v>37</v>
      </c>
      <c r="AB1682" s="66" t="s">
        <v>34</v>
      </c>
      <c r="AC1682" s="65" t="s">
        <v>6158</v>
      </c>
      <c r="AD1682" s="72" t="s">
        <v>746</v>
      </c>
    </row>
    <row r="1683" spans="1:30" ht="63.75" customHeight="1" x14ac:dyDescent="0.2">
      <c r="A1683" s="75" t="s">
        <v>6159</v>
      </c>
      <c r="B1683" s="64" t="s">
        <v>742</v>
      </c>
      <c r="C1683" s="65" t="s">
        <v>743</v>
      </c>
      <c r="D1683" s="96" t="s">
        <v>4944</v>
      </c>
      <c r="E1683" s="66" t="s">
        <v>75</v>
      </c>
      <c r="F1683" s="71" t="s">
        <v>6160</v>
      </c>
      <c r="G1683" s="71" t="s">
        <v>1704</v>
      </c>
      <c r="H1683" s="68">
        <v>44916</v>
      </c>
      <c r="I1683" s="68">
        <v>45159</v>
      </c>
      <c r="J1683" s="57" t="str">
        <f>IF(Ugovori_OPULJP3[[#This Row],[DATUM ZAVRŠETKA OPERACIJE]]&gt;DATE(2024,12,31),"u provedbi","završen")</f>
        <v>završen</v>
      </c>
      <c r="K1683" s="67" t="s">
        <v>370</v>
      </c>
      <c r="L1683" s="76" t="s">
        <v>370</v>
      </c>
      <c r="M1683" s="58">
        <v>0.85</v>
      </c>
      <c r="N1683" s="58">
        <v>0.15</v>
      </c>
      <c r="O1683" s="59">
        <f>Ugovori_OPULJP3[[#This Row],[Bespovratna sredstva - Ukupno (EU+Nac) HRK
= Ukupna ugovorena vrijednost bespovratnih sredstava]]*Ugovori_OPULJP3[[#This Row],[EU STOPA SUFINANCIRANJA %
EU CO-FINANCING RATE %]]</f>
        <v>504288</v>
      </c>
      <c r="P1683" s="60">
        <f>Ugovori_OPULJP3[[#This Row],[Bespovratna sredstva - EU dio - HRK]]/7.5345</f>
        <v>66930.519609794937</v>
      </c>
      <c r="Q1683" s="59">
        <f>Ugovori_OPULJP3[[#This Row],[Bespovratna sredstva - Ukupno (EU+Nac) HRK
= Ukupna ugovorena vrijednost bespovratnih sredstava]]*Ugovori_OPULJP3[[#This Row],[STOPA NACIONALNOG SUFINANCIRANJA %]]</f>
        <v>88992</v>
      </c>
      <c r="R1683" s="60">
        <f>Ugovori_OPULJP3[[#This Row],[Bespovratna sredstva - Nacionalni dio - HRK]]/7.5345</f>
        <v>11811.268166434402</v>
      </c>
      <c r="S1683" s="59">
        <v>593280</v>
      </c>
      <c r="T1683" s="60">
        <f>Ugovori_OPULJP3[[#This Row],[Bespovratna sredstva - Ukupno (EU+Nac) HRK
= Ukupna ugovorena vrijednost bespovratnih sredstava]]/7.5345</f>
        <v>78741.787776229336</v>
      </c>
      <c r="U1683" s="59">
        <v>0</v>
      </c>
      <c r="V1683" s="60">
        <f>Ugovori_OPULJP3[[#This Row],[Javni doprinos korisnika - HRK]]/7.5345</f>
        <v>0</v>
      </c>
      <c r="W1683" s="59">
        <v>0</v>
      </c>
      <c r="X1683" s="60">
        <f>Ugovori_OPULJP3[[#This Row],[Privatni doprinos korisnika - HRK]]/7.5345</f>
        <v>0</v>
      </c>
      <c r="Y1683" s="61">
        <v>593280</v>
      </c>
      <c r="Z1683" s="62">
        <f>Ugovori_OPULJP3[[#This Row],[UKUPNI PRIHVATLJIVI IZDACI
TOTAL ELIGIBLE EXPENDITURE
= Bespovratna sredstva ukupno + doprinos korisnika
= Ukupni prihvatljivi troškovi
= Ukupna ugovorena vrijednost projekta HRK]]/7.5345</f>
        <v>78741.787776229336</v>
      </c>
      <c r="AA1683" s="66" t="s">
        <v>37</v>
      </c>
      <c r="AB1683" s="66" t="s">
        <v>34</v>
      </c>
      <c r="AC1683" s="65" t="s">
        <v>6161</v>
      </c>
      <c r="AD1683" s="72" t="s">
        <v>746</v>
      </c>
    </row>
    <row r="1684" spans="1:30" ht="63.75" customHeight="1" x14ac:dyDescent="0.2">
      <c r="A1684" s="70" t="s">
        <v>6162</v>
      </c>
      <c r="B1684" s="64" t="s">
        <v>742</v>
      </c>
      <c r="C1684" s="65" t="s">
        <v>743</v>
      </c>
      <c r="D1684" s="96" t="s">
        <v>4944</v>
      </c>
      <c r="E1684" s="66" t="s">
        <v>75</v>
      </c>
      <c r="F1684" s="71" t="s">
        <v>6163</v>
      </c>
      <c r="G1684" s="71" t="s">
        <v>1996</v>
      </c>
      <c r="H1684" s="68">
        <v>44902</v>
      </c>
      <c r="I1684" s="68">
        <v>45145</v>
      </c>
      <c r="J1684" s="57" t="str">
        <f>IF(Ugovori_OPULJP3[[#This Row],[DATUM ZAVRŠETKA OPERACIJE]]&gt;DATE(2024,12,31),"u provedbi","završen")</f>
        <v>završen</v>
      </c>
      <c r="K1684" s="76" t="s">
        <v>248</v>
      </c>
      <c r="L1684" s="67" t="s">
        <v>248</v>
      </c>
      <c r="M1684" s="58">
        <v>0.85</v>
      </c>
      <c r="N1684" s="58">
        <v>0.15</v>
      </c>
      <c r="O1684" s="59">
        <f>Ugovori_OPULJP3[[#This Row],[Bespovratna sredstva - Ukupno (EU+Nac) HRK
= Ukupna ugovorena vrijednost bespovratnih sredstava]]*Ugovori_OPULJP3[[#This Row],[EU STOPA SUFINANCIRANJA %
EU CO-FINANCING RATE %]]</f>
        <v>622560.4</v>
      </c>
      <c r="P1684" s="60">
        <f>Ugovori_OPULJP3[[#This Row],[Bespovratna sredstva - EU dio - HRK]]/7.5345</f>
        <v>82627.964695732953</v>
      </c>
      <c r="Q1684" s="59">
        <f>Ugovori_OPULJP3[[#This Row],[Bespovratna sredstva - Ukupno (EU+Nac) HRK
= Ukupna ugovorena vrijednost bespovratnih sredstava]]*Ugovori_OPULJP3[[#This Row],[STOPA NACIONALNOG SUFINANCIRANJA %]]</f>
        <v>109863.59999999999</v>
      </c>
      <c r="R1684" s="60">
        <f>Ugovori_OPULJP3[[#This Row],[Bespovratna sredstva - Nacionalni dio - HRK]]/7.5345</f>
        <v>14581.405534541109</v>
      </c>
      <c r="S1684" s="59">
        <v>732424</v>
      </c>
      <c r="T1684" s="60">
        <f>Ugovori_OPULJP3[[#This Row],[Bespovratna sredstva - Ukupno (EU+Nac) HRK
= Ukupna ugovorena vrijednost bespovratnih sredstava]]/7.5345</f>
        <v>97209.370230274071</v>
      </c>
      <c r="U1684" s="59">
        <v>0</v>
      </c>
      <c r="V1684" s="60">
        <f>Ugovori_OPULJP3[[#This Row],[Javni doprinos korisnika - HRK]]/7.5345</f>
        <v>0</v>
      </c>
      <c r="W1684" s="59">
        <v>0</v>
      </c>
      <c r="X1684" s="60">
        <f>Ugovori_OPULJP3[[#This Row],[Privatni doprinos korisnika - HRK]]/7.5345</f>
        <v>0</v>
      </c>
      <c r="Y1684" s="61">
        <v>732424</v>
      </c>
      <c r="Z1684" s="62">
        <f>Ugovori_OPULJP3[[#This Row],[UKUPNI PRIHVATLJIVI IZDACI
TOTAL ELIGIBLE EXPENDITURE
= Bespovratna sredstva ukupno + doprinos korisnika
= Ukupni prihvatljivi troškovi
= Ukupna ugovorena vrijednost projekta HRK]]/7.5345</f>
        <v>97209.370230274071</v>
      </c>
      <c r="AA1684" s="66" t="s">
        <v>37</v>
      </c>
      <c r="AB1684" s="66" t="s">
        <v>34</v>
      </c>
      <c r="AC1684" s="65" t="s">
        <v>6164</v>
      </c>
      <c r="AD1684" s="72" t="s">
        <v>746</v>
      </c>
    </row>
    <row r="1685" spans="1:30" ht="63.75" customHeight="1" x14ac:dyDescent="0.2">
      <c r="A1685" s="70" t="s">
        <v>6165</v>
      </c>
      <c r="B1685" s="64" t="s">
        <v>742</v>
      </c>
      <c r="C1685" s="65" t="s">
        <v>743</v>
      </c>
      <c r="D1685" s="96" t="s">
        <v>4944</v>
      </c>
      <c r="E1685" s="66" t="s">
        <v>75</v>
      </c>
      <c r="F1685" s="71" t="s">
        <v>6166</v>
      </c>
      <c r="G1685" s="54" t="s">
        <v>3597</v>
      </c>
      <c r="H1685" s="68">
        <v>44902</v>
      </c>
      <c r="I1685" s="68">
        <v>45145</v>
      </c>
      <c r="J1685" s="57" t="str">
        <f>IF(Ugovori_OPULJP3[[#This Row],[DATUM ZAVRŠETKA OPERACIJE]]&gt;DATE(2024,12,31),"u provedbi","završen")</f>
        <v>završen</v>
      </c>
      <c r="K1685" s="55" t="s">
        <v>248</v>
      </c>
      <c r="L1685" s="55" t="s">
        <v>248</v>
      </c>
      <c r="M1685" s="58">
        <v>0.85</v>
      </c>
      <c r="N1685" s="58">
        <v>0.15</v>
      </c>
      <c r="O1685" s="59">
        <f>Ugovori_OPULJP3[[#This Row],[Bespovratna sredstva - Ukupno (EU+Nac) HRK
= Ukupna ugovorena vrijednost bespovratnih sredstava]]*Ugovori_OPULJP3[[#This Row],[EU STOPA SUFINANCIRANJA %
EU CO-FINANCING RATE %]]</f>
        <v>493952</v>
      </c>
      <c r="P1685" s="60">
        <f>Ugovori_OPULJP3[[#This Row],[Bespovratna sredstva - EU dio - HRK]]/7.5345</f>
        <v>65558.696662021364</v>
      </c>
      <c r="Q1685" s="59">
        <f>Ugovori_OPULJP3[[#This Row],[Bespovratna sredstva - Ukupno (EU+Nac) HRK
= Ukupna ugovorena vrijednost bespovratnih sredstava]]*Ugovori_OPULJP3[[#This Row],[STOPA NACIONALNOG SUFINANCIRANJA %]]</f>
        <v>87168</v>
      </c>
      <c r="R1685" s="60">
        <f>Ugovori_OPULJP3[[#This Row],[Bespovratna sredstva - Nacionalni dio - HRK]]/7.5345</f>
        <v>11569.181763886123</v>
      </c>
      <c r="S1685" s="59">
        <v>581120</v>
      </c>
      <c r="T1685" s="60">
        <f>Ugovori_OPULJP3[[#This Row],[Bespovratna sredstva - Ukupno (EU+Nac) HRK
= Ukupna ugovorena vrijednost bespovratnih sredstava]]/7.5345</f>
        <v>77127.878425907489</v>
      </c>
      <c r="U1685" s="59">
        <v>0</v>
      </c>
      <c r="V1685" s="60">
        <f>Ugovori_OPULJP3[[#This Row],[Javni doprinos korisnika - HRK]]/7.5345</f>
        <v>0</v>
      </c>
      <c r="W1685" s="59">
        <v>0</v>
      </c>
      <c r="X1685" s="60">
        <f>Ugovori_OPULJP3[[#This Row],[Privatni doprinos korisnika - HRK]]/7.5345</f>
        <v>0</v>
      </c>
      <c r="Y1685" s="61">
        <v>581120</v>
      </c>
      <c r="Z1685" s="62">
        <f>Ugovori_OPULJP3[[#This Row],[UKUPNI PRIHVATLJIVI IZDACI
TOTAL ELIGIBLE EXPENDITURE
= Bespovratna sredstva ukupno + doprinos korisnika
= Ukupni prihvatljivi troškovi
= Ukupna ugovorena vrijednost projekta HRK]]/7.5345</f>
        <v>77127.878425907489</v>
      </c>
      <c r="AA1685" s="66" t="s">
        <v>37</v>
      </c>
      <c r="AB1685" s="66" t="s">
        <v>34</v>
      </c>
      <c r="AC1685" s="65" t="s">
        <v>6167</v>
      </c>
      <c r="AD1685" s="72" t="s">
        <v>746</v>
      </c>
    </row>
    <row r="1686" spans="1:30" ht="63.75" customHeight="1" x14ac:dyDescent="0.2">
      <c r="A1686" s="70" t="s">
        <v>6168</v>
      </c>
      <c r="B1686" s="64" t="s">
        <v>742</v>
      </c>
      <c r="C1686" s="65" t="s">
        <v>743</v>
      </c>
      <c r="D1686" s="96" t="s">
        <v>4944</v>
      </c>
      <c r="E1686" s="66" t="s">
        <v>75</v>
      </c>
      <c r="F1686" s="71" t="s">
        <v>6169</v>
      </c>
      <c r="G1686" s="71" t="s">
        <v>6170</v>
      </c>
      <c r="H1686" s="68">
        <v>44902</v>
      </c>
      <c r="I1686" s="68">
        <v>45145</v>
      </c>
      <c r="J1686" s="57" t="str">
        <f>IF(Ugovori_OPULJP3[[#This Row],[DATUM ZAVRŠETKA OPERACIJE]]&gt;DATE(2024,12,31),"u provedbi","završen")</f>
        <v>završen</v>
      </c>
      <c r="K1686" s="76" t="s">
        <v>248</v>
      </c>
      <c r="L1686" s="67" t="s">
        <v>248</v>
      </c>
      <c r="M1686" s="58">
        <v>0.85</v>
      </c>
      <c r="N1686" s="58">
        <v>0.15</v>
      </c>
      <c r="O1686" s="59">
        <f>Ugovori_OPULJP3[[#This Row],[Bespovratna sredstva - Ukupno (EU+Nac) HRK
= Ukupna ugovorena vrijednost bespovratnih sredstava]]*Ugovori_OPULJP3[[#This Row],[EU STOPA SUFINANCIRANJA %
EU CO-FINANCING RATE %]]</f>
        <v>374114.75</v>
      </c>
      <c r="P1686" s="60">
        <f>Ugovori_OPULJP3[[#This Row],[Bespovratna sredstva - EU dio - HRK]]/7.5345</f>
        <v>49653.560289335721</v>
      </c>
      <c r="Q1686" s="59">
        <f>Ugovori_OPULJP3[[#This Row],[Bespovratna sredstva - Ukupno (EU+Nac) HRK
= Ukupna ugovorena vrijednost bespovratnih sredstava]]*Ugovori_OPULJP3[[#This Row],[STOPA NACIONALNOG SUFINANCIRANJA %]]</f>
        <v>66020.25</v>
      </c>
      <c r="R1686" s="60">
        <f>Ugovori_OPULJP3[[#This Row],[Bespovratna sredstva - Nacionalni dio - HRK]]/7.5345</f>
        <v>8762.3929922357147</v>
      </c>
      <c r="S1686" s="59">
        <v>440135</v>
      </c>
      <c r="T1686" s="60">
        <f>Ugovori_OPULJP3[[#This Row],[Bespovratna sredstva - Ukupno (EU+Nac) HRK
= Ukupna ugovorena vrijednost bespovratnih sredstava]]/7.5345</f>
        <v>58415.953281571434</v>
      </c>
      <c r="U1686" s="59">
        <v>0</v>
      </c>
      <c r="V1686" s="60">
        <f>Ugovori_OPULJP3[[#This Row],[Javni doprinos korisnika - HRK]]/7.5345</f>
        <v>0</v>
      </c>
      <c r="W1686" s="59">
        <v>0</v>
      </c>
      <c r="X1686" s="60">
        <f>Ugovori_OPULJP3[[#This Row],[Privatni doprinos korisnika - HRK]]/7.5345</f>
        <v>0</v>
      </c>
      <c r="Y1686" s="61">
        <v>440135</v>
      </c>
      <c r="Z1686" s="62">
        <f>Ugovori_OPULJP3[[#This Row],[UKUPNI PRIHVATLJIVI IZDACI
TOTAL ELIGIBLE EXPENDITURE
= Bespovratna sredstva ukupno + doprinos korisnika
= Ukupni prihvatljivi troškovi
= Ukupna ugovorena vrijednost projekta HRK]]/7.5345</f>
        <v>58415.953281571434</v>
      </c>
      <c r="AA1686" s="66" t="s">
        <v>37</v>
      </c>
      <c r="AB1686" s="66" t="s">
        <v>34</v>
      </c>
      <c r="AC1686" s="65" t="s">
        <v>6171</v>
      </c>
      <c r="AD1686" s="72" t="s">
        <v>746</v>
      </c>
    </row>
    <row r="1687" spans="1:30" ht="63.75" customHeight="1" x14ac:dyDescent="0.2">
      <c r="A1687" s="70" t="s">
        <v>6172</v>
      </c>
      <c r="B1687" s="64" t="s">
        <v>742</v>
      </c>
      <c r="C1687" s="65" t="s">
        <v>743</v>
      </c>
      <c r="D1687" s="96" t="s">
        <v>4944</v>
      </c>
      <c r="E1687" s="66" t="s">
        <v>75</v>
      </c>
      <c r="F1687" s="71" t="s">
        <v>6173</v>
      </c>
      <c r="G1687" s="71" t="s">
        <v>1182</v>
      </c>
      <c r="H1687" s="68">
        <v>44894</v>
      </c>
      <c r="I1687" s="68">
        <v>45136</v>
      </c>
      <c r="J1687" s="57" t="str">
        <f>IF(Ugovori_OPULJP3[[#This Row],[DATUM ZAVRŠETKA OPERACIJE]]&gt;DATE(2024,12,31),"u provedbi","završen")</f>
        <v>završen</v>
      </c>
      <c r="K1687" s="55" t="s">
        <v>210</v>
      </c>
      <c r="L1687" s="55" t="s">
        <v>210</v>
      </c>
      <c r="M1687" s="58">
        <v>0.85</v>
      </c>
      <c r="N1687" s="58">
        <v>0.15</v>
      </c>
      <c r="O1687" s="59">
        <f>Ugovori_OPULJP3[[#This Row],[Bespovratna sredstva - Ukupno (EU+Nac) HRK
= Ukupna ugovorena vrijednost bespovratnih sredstava]]*Ugovori_OPULJP3[[#This Row],[EU STOPA SUFINANCIRANJA %
EU CO-FINANCING RATE %]]</f>
        <v>1249075</v>
      </c>
      <c r="P1687" s="60">
        <f>Ugovori_OPULJP3[[#This Row],[Bespovratna sredstva - EU dio - HRK]]/7.5345</f>
        <v>165780.74192049901</v>
      </c>
      <c r="Q1687" s="59">
        <f>Ugovori_OPULJP3[[#This Row],[Bespovratna sredstva - Ukupno (EU+Nac) HRK
= Ukupna ugovorena vrijednost bespovratnih sredstava]]*Ugovori_OPULJP3[[#This Row],[STOPA NACIONALNOG SUFINANCIRANJA %]]</f>
        <v>220425</v>
      </c>
      <c r="R1687" s="60">
        <f>Ugovori_OPULJP3[[#This Row],[Bespovratna sredstva - Nacionalni dio - HRK]]/7.5345</f>
        <v>29255.425044793945</v>
      </c>
      <c r="S1687" s="59">
        <v>1469500</v>
      </c>
      <c r="T1687" s="60">
        <f>Ugovori_OPULJP3[[#This Row],[Bespovratna sredstva - Ukupno (EU+Nac) HRK
= Ukupna ugovorena vrijednost bespovratnih sredstava]]/7.5345</f>
        <v>195036.16696529297</v>
      </c>
      <c r="U1687" s="59">
        <v>0</v>
      </c>
      <c r="V1687" s="60">
        <f>Ugovori_OPULJP3[[#This Row],[Javni doprinos korisnika - HRK]]/7.5345</f>
        <v>0</v>
      </c>
      <c r="W1687" s="59">
        <v>0</v>
      </c>
      <c r="X1687" s="60">
        <f>Ugovori_OPULJP3[[#This Row],[Privatni doprinos korisnika - HRK]]/7.5345</f>
        <v>0</v>
      </c>
      <c r="Y1687" s="61">
        <v>1469500</v>
      </c>
      <c r="Z1687" s="62">
        <f>Ugovori_OPULJP3[[#This Row],[UKUPNI PRIHVATLJIVI IZDACI
TOTAL ELIGIBLE EXPENDITURE
= Bespovratna sredstva ukupno + doprinos korisnika
= Ukupni prihvatljivi troškovi
= Ukupna ugovorena vrijednost projekta HRK]]/7.5345</f>
        <v>195036.16696529297</v>
      </c>
      <c r="AA1687" s="66" t="s">
        <v>37</v>
      </c>
      <c r="AB1687" s="66" t="s">
        <v>34</v>
      </c>
      <c r="AC1687" s="65" t="s">
        <v>6174</v>
      </c>
      <c r="AD1687" s="72" t="s">
        <v>746</v>
      </c>
    </row>
    <row r="1688" spans="1:30" ht="63.75" customHeight="1" x14ac:dyDescent="0.2">
      <c r="A1688" s="70" t="s">
        <v>6175</v>
      </c>
      <c r="B1688" s="64" t="s">
        <v>742</v>
      </c>
      <c r="C1688" s="65" t="s">
        <v>743</v>
      </c>
      <c r="D1688" s="96" t="s">
        <v>4944</v>
      </c>
      <c r="E1688" s="66" t="s">
        <v>75</v>
      </c>
      <c r="F1688" s="71" t="s">
        <v>6176</v>
      </c>
      <c r="G1688" s="71" t="s">
        <v>1572</v>
      </c>
      <c r="H1688" s="68">
        <v>44917</v>
      </c>
      <c r="I1688" s="68">
        <v>45160</v>
      </c>
      <c r="J1688" s="57" t="str">
        <f>IF(Ugovori_OPULJP3[[#This Row],[DATUM ZAVRŠETKA OPERACIJE]]&gt;DATE(2024,12,31),"u provedbi","završen")</f>
        <v>završen</v>
      </c>
      <c r="K1688" s="67" t="s">
        <v>93</v>
      </c>
      <c r="L1688" s="55" t="s">
        <v>93</v>
      </c>
      <c r="M1688" s="58">
        <v>0.85</v>
      </c>
      <c r="N1688" s="58">
        <v>0.15</v>
      </c>
      <c r="O1688" s="59">
        <f>Ugovori_OPULJP3[[#This Row],[Bespovratna sredstva - Ukupno (EU+Nac) HRK
= Ukupna ugovorena vrijednost bespovratnih sredstava]]*Ugovori_OPULJP3[[#This Row],[EU STOPA SUFINANCIRANJA %
EU CO-FINANCING RATE %]]</f>
        <v>588306.25</v>
      </c>
      <c r="P1688" s="60">
        <f>Ugovori_OPULJP3[[#This Row],[Bespovratna sredstva - EU dio - HRK]]/7.5345</f>
        <v>78081.657707877093</v>
      </c>
      <c r="Q1688" s="59">
        <f>Ugovori_OPULJP3[[#This Row],[Bespovratna sredstva - Ukupno (EU+Nac) HRK
= Ukupna ugovorena vrijednost bespovratnih sredstava]]*Ugovori_OPULJP3[[#This Row],[STOPA NACIONALNOG SUFINANCIRANJA %]]</f>
        <v>103818.75</v>
      </c>
      <c r="R1688" s="60">
        <f>Ugovori_OPULJP3[[#This Row],[Bespovratna sredstva - Nacionalni dio - HRK]]/7.5345</f>
        <v>13779.116066095958</v>
      </c>
      <c r="S1688" s="59">
        <v>692125</v>
      </c>
      <c r="T1688" s="60">
        <f>Ugovori_OPULJP3[[#This Row],[Bespovratna sredstva - Ukupno (EU+Nac) HRK
= Ukupna ugovorena vrijednost bespovratnih sredstava]]/7.5345</f>
        <v>91860.773773973051</v>
      </c>
      <c r="U1688" s="59">
        <v>0</v>
      </c>
      <c r="V1688" s="60">
        <f>Ugovori_OPULJP3[[#This Row],[Javni doprinos korisnika - HRK]]/7.5345</f>
        <v>0</v>
      </c>
      <c r="W1688" s="59">
        <v>0</v>
      </c>
      <c r="X1688" s="60">
        <f>Ugovori_OPULJP3[[#This Row],[Privatni doprinos korisnika - HRK]]/7.5345</f>
        <v>0</v>
      </c>
      <c r="Y1688" s="61">
        <v>692125</v>
      </c>
      <c r="Z1688" s="62">
        <f>Ugovori_OPULJP3[[#This Row],[UKUPNI PRIHVATLJIVI IZDACI
TOTAL ELIGIBLE EXPENDITURE
= Bespovratna sredstva ukupno + doprinos korisnika
= Ukupni prihvatljivi troškovi
= Ukupna ugovorena vrijednost projekta HRK]]/7.5345</f>
        <v>91860.773773973051</v>
      </c>
      <c r="AA1688" s="66" t="s">
        <v>37</v>
      </c>
      <c r="AB1688" s="66" t="s">
        <v>34</v>
      </c>
      <c r="AC1688" s="65" t="s">
        <v>6177</v>
      </c>
      <c r="AD1688" s="72" t="s">
        <v>746</v>
      </c>
    </row>
    <row r="1689" spans="1:30" ht="63.75" customHeight="1" x14ac:dyDescent="0.2">
      <c r="A1689" s="70" t="s">
        <v>6178</v>
      </c>
      <c r="B1689" s="64" t="s">
        <v>742</v>
      </c>
      <c r="C1689" s="65" t="s">
        <v>743</v>
      </c>
      <c r="D1689" s="96" t="s">
        <v>4944</v>
      </c>
      <c r="E1689" s="66" t="s">
        <v>75</v>
      </c>
      <c r="F1689" s="71" t="s">
        <v>6179</v>
      </c>
      <c r="G1689" s="54" t="s">
        <v>2107</v>
      </c>
      <c r="H1689" s="68">
        <v>44770</v>
      </c>
      <c r="I1689" s="68">
        <v>45013</v>
      </c>
      <c r="J1689" s="57" t="str">
        <f>IF(Ugovori_OPULJP3[[#This Row],[DATUM ZAVRŠETKA OPERACIJE]]&gt;DATE(2024,12,31),"u provedbi","završen")</f>
        <v>završen</v>
      </c>
      <c r="K1689" s="55" t="s">
        <v>98</v>
      </c>
      <c r="L1689" s="55" t="s">
        <v>98</v>
      </c>
      <c r="M1689" s="58">
        <v>0.85</v>
      </c>
      <c r="N1689" s="58">
        <v>0.15</v>
      </c>
      <c r="O1689" s="59">
        <f>Ugovori_OPULJP3[[#This Row],[Bespovratna sredstva - Ukupno (EU+Nac) HRK
= Ukupna ugovorena vrijednost bespovratnih sredstava]]*Ugovori_OPULJP3[[#This Row],[EU STOPA SUFINANCIRANJA %
EU CO-FINANCING RATE %]]</f>
        <v>1261740</v>
      </c>
      <c r="P1689" s="60">
        <f>Ugovori_OPULJP3[[#This Row],[Bespovratna sredstva - EU dio - HRK]]/7.5345</f>
        <v>167461.67628907028</v>
      </c>
      <c r="Q1689" s="59">
        <f>Ugovori_OPULJP3[[#This Row],[Bespovratna sredstva - Ukupno (EU+Nac) HRK
= Ukupna ugovorena vrijednost bespovratnih sredstava]]*Ugovori_OPULJP3[[#This Row],[STOPA NACIONALNOG SUFINANCIRANJA %]]</f>
        <v>222660</v>
      </c>
      <c r="R1689" s="60">
        <f>Ugovori_OPULJP3[[#This Row],[Bespovratna sredstva - Nacionalni dio - HRK]]/7.5345</f>
        <v>29552.060521600637</v>
      </c>
      <c r="S1689" s="59">
        <v>1484400</v>
      </c>
      <c r="T1689" s="60">
        <f>Ugovori_OPULJP3[[#This Row],[Bespovratna sredstva - Ukupno (EU+Nac) HRK
= Ukupna ugovorena vrijednost bespovratnih sredstava]]/7.5345</f>
        <v>197013.7368106709</v>
      </c>
      <c r="U1689" s="59">
        <v>0</v>
      </c>
      <c r="V1689" s="60">
        <f>Ugovori_OPULJP3[[#This Row],[Javni doprinos korisnika - HRK]]/7.5345</f>
        <v>0</v>
      </c>
      <c r="W1689" s="59">
        <v>0</v>
      </c>
      <c r="X1689" s="60">
        <f>Ugovori_OPULJP3[[#This Row],[Privatni doprinos korisnika - HRK]]/7.5345</f>
        <v>0</v>
      </c>
      <c r="Y1689" s="61">
        <v>1484400</v>
      </c>
      <c r="Z1689" s="62">
        <f>Ugovori_OPULJP3[[#This Row],[UKUPNI PRIHVATLJIVI IZDACI
TOTAL ELIGIBLE EXPENDITURE
= Bespovratna sredstva ukupno + doprinos korisnika
= Ukupni prihvatljivi troškovi
= Ukupna ugovorena vrijednost projekta HRK]]/7.5345</f>
        <v>197013.7368106709</v>
      </c>
      <c r="AA1689" s="66" t="s">
        <v>37</v>
      </c>
      <c r="AB1689" s="66" t="s">
        <v>34</v>
      </c>
      <c r="AC1689" s="65" t="s">
        <v>6180</v>
      </c>
      <c r="AD1689" s="72" t="s">
        <v>746</v>
      </c>
    </row>
    <row r="1690" spans="1:30" ht="63.75" customHeight="1" x14ac:dyDescent="0.2">
      <c r="A1690" s="70" t="s">
        <v>6181</v>
      </c>
      <c r="B1690" s="64" t="s">
        <v>742</v>
      </c>
      <c r="C1690" s="65" t="s">
        <v>743</v>
      </c>
      <c r="D1690" s="96" t="s">
        <v>4944</v>
      </c>
      <c r="E1690" s="66" t="s">
        <v>75</v>
      </c>
      <c r="F1690" s="71" t="s">
        <v>6182</v>
      </c>
      <c r="G1690" s="71" t="s">
        <v>3471</v>
      </c>
      <c r="H1690" s="68">
        <v>44855</v>
      </c>
      <c r="I1690" s="68">
        <v>45098</v>
      </c>
      <c r="J1690" s="57" t="str">
        <f>IF(Ugovori_OPULJP3[[#This Row],[DATUM ZAVRŠETKA OPERACIJE]]&gt;DATE(2024,12,31),"u provedbi","završen")</f>
        <v>završen</v>
      </c>
      <c r="K1690" s="55" t="s">
        <v>93</v>
      </c>
      <c r="L1690" s="55" t="s">
        <v>93</v>
      </c>
      <c r="M1690" s="58">
        <v>0.85</v>
      </c>
      <c r="N1690" s="58">
        <v>0.15</v>
      </c>
      <c r="O1690" s="59">
        <f>Ugovori_OPULJP3[[#This Row],[Bespovratna sredstva - Ukupno (EU+Nac) HRK
= Ukupna ugovorena vrijednost bespovratnih sredstava]]*Ugovori_OPULJP3[[#This Row],[EU STOPA SUFINANCIRANJA %
EU CO-FINANCING RATE %]]</f>
        <v>630360</v>
      </c>
      <c r="P1690" s="60">
        <f>Ugovori_OPULJP3[[#This Row],[Bespovratna sredstva - EU dio - HRK]]/7.5345</f>
        <v>83663.149512243675</v>
      </c>
      <c r="Q1690" s="59">
        <f>Ugovori_OPULJP3[[#This Row],[Bespovratna sredstva - Ukupno (EU+Nac) HRK
= Ukupna ugovorena vrijednost bespovratnih sredstava]]*Ugovori_OPULJP3[[#This Row],[STOPA NACIONALNOG SUFINANCIRANJA %]]</f>
        <v>111240</v>
      </c>
      <c r="R1690" s="60">
        <f>Ugovori_OPULJP3[[#This Row],[Bespovratna sredstva - Nacionalni dio - HRK]]/7.5345</f>
        <v>14764.085208043001</v>
      </c>
      <c r="S1690" s="59">
        <v>741600</v>
      </c>
      <c r="T1690" s="60">
        <f>Ugovori_OPULJP3[[#This Row],[Bespovratna sredstva - Ukupno (EU+Nac) HRK
= Ukupna ugovorena vrijednost bespovratnih sredstava]]/7.5345</f>
        <v>98427.23472028668</v>
      </c>
      <c r="U1690" s="59">
        <v>0</v>
      </c>
      <c r="V1690" s="60">
        <f>Ugovori_OPULJP3[[#This Row],[Javni doprinos korisnika - HRK]]/7.5345</f>
        <v>0</v>
      </c>
      <c r="W1690" s="59">
        <v>0</v>
      </c>
      <c r="X1690" s="60">
        <f>Ugovori_OPULJP3[[#This Row],[Privatni doprinos korisnika - HRK]]/7.5345</f>
        <v>0</v>
      </c>
      <c r="Y1690" s="61">
        <v>741600</v>
      </c>
      <c r="Z1690" s="62">
        <f>Ugovori_OPULJP3[[#This Row],[UKUPNI PRIHVATLJIVI IZDACI
TOTAL ELIGIBLE EXPENDITURE
= Bespovratna sredstva ukupno + doprinos korisnika
= Ukupni prihvatljivi troškovi
= Ukupna ugovorena vrijednost projekta HRK]]/7.5345</f>
        <v>98427.23472028668</v>
      </c>
      <c r="AA1690" s="66" t="s">
        <v>37</v>
      </c>
      <c r="AB1690" s="66" t="s">
        <v>34</v>
      </c>
      <c r="AC1690" s="65" t="s">
        <v>6183</v>
      </c>
      <c r="AD1690" s="72" t="s">
        <v>746</v>
      </c>
    </row>
    <row r="1691" spans="1:30" ht="63.75" customHeight="1" x14ac:dyDescent="0.2">
      <c r="A1691" s="70" t="s">
        <v>6184</v>
      </c>
      <c r="B1691" s="64" t="s">
        <v>742</v>
      </c>
      <c r="C1691" s="65" t="s">
        <v>743</v>
      </c>
      <c r="D1691" s="96" t="s">
        <v>4944</v>
      </c>
      <c r="E1691" s="66" t="s">
        <v>75</v>
      </c>
      <c r="F1691" s="71" t="s">
        <v>6185</v>
      </c>
      <c r="G1691" s="71" t="s">
        <v>1170</v>
      </c>
      <c r="H1691" s="68">
        <v>44770</v>
      </c>
      <c r="I1691" s="68">
        <v>45013</v>
      </c>
      <c r="J1691" s="57" t="str">
        <f>IF(Ugovori_OPULJP3[[#This Row],[DATUM ZAVRŠETKA OPERACIJE]]&gt;DATE(2024,12,31),"u provedbi","završen")</f>
        <v>završen</v>
      </c>
      <c r="K1691" s="55" t="s">
        <v>332</v>
      </c>
      <c r="L1691" s="55" t="s">
        <v>332</v>
      </c>
      <c r="M1691" s="58">
        <v>0.85</v>
      </c>
      <c r="N1691" s="58">
        <v>0.15</v>
      </c>
      <c r="O1691" s="59">
        <f>Ugovori_OPULJP3[[#This Row],[Bespovratna sredstva - Ukupno (EU+Nac) HRK
= Ukupna ugovorena vrijednost bespovratnih sredstava]]*Ugovori_OPULJP3[[#This Row],[EU STOPA SUFINANCIRANJA %
EU CO-FINANCING RATE %]]</f>
        <v>1273210.75</v>
      </c>
      <c r="P1691" s="60">
        <f>Ugovori_OPULJP3[[#This Row],[Bespovratna sredstva - EU dio - HRK]]/7.5345</f>
        <v>168984.10644369235</v>
      </c>
      <c r="Q1691" s="59">
        <f>Ugovori_OPULJP3[[#This Row],[Bespovratna sredstva - Ukupno (EU+Nac) HRK
= Ukupna ugovorena vrijednost bespovratnih sredstava]]*Ugovori_OPULJP3[[#This Row],[STOPA NACIONALNOG SUFINANCIRANJA %]]</f>
        <v>224684.25</v>
      </c>
      <c r="R1691" s="60">
        <f>Ugovori_OPULJP3[[#This Row],[Bespovratna sredstva - Nacionalni dio - HRK]]/7.5345</f>
        <v>29820.724666533941</v>
      </c>
      <c r="S1691" s="59">
        <v>1497895</v>
      </c>
      <c r="T1691" s="60">
        <f>Ugovori_OPULJP3[[#This Row],[Bespovratna sredstva - Ukupno (EU+Nac) HRK
= Ukupna ugovorena vrijednost bespovratnih sredstava]]/7.5345</f>
        <v>198804.83111022628</v>
      </c>
      <c r="U1691" s="59">
        <v>0</v>
      </c>
      <c r="V1691" s="60">
        <f>Ugovori_OPULJP3[[#This Row],[Javni doprinos korisnika - HRK]]/7.5345</f>
        <v>0</v>
      </c>
      <c r="W1691" s="59">
        <v>0</v>
      </c>
      <c r="X1691" s="60">
        <f>Ugovori_OPULJP3[[#This Row],[Privatni doprinos korisnika - HRK]]/7.5345</f>
        <v>0</v>
      </c>
      <c r="Y1691" s="61">
        <v>1497895</v>
      </c>
      <c r="Z1691" s="62">
        <f>Ugovori_OPULJP3[[#This Row],[UKUPNI PRIHVATLJIVI IZDACI
TOTAL ELIGIBLE EXPENDITURE
= Bespovratna sredstva ukupno + doprinos korisnika
= Ukupni prihvatljivi troškovi
= Ukupna ugovorena vrijednost projekta HRK]]/7.5345</f>
        <v>198804.83111022628</v>
      </c>
      <c r="AA1691" s="66" t="s">
        <v>37</v>
      </c>
      <c r="AB1691" s="66" t="s">
        <v>34</v>
      </c>
      <c r="AC1691" s="65" t="s">
        <v>6186</v>
      </c>
      <c r="AD1691" s="72" t="s">
        <v>746</v>
      </c>
    </row>
    <row r="1692" spans="1:30" ht="63.75" customHeight="1" x14ac:dyDescent="0.2">
      <c r="A1692" s="70" t="s">
        <v>6187</v>
      </c>
      <c r="B1692" s="64" t="s">
        <v>742</v>
      </c>
      <c r="C1692" s="65" t="s">
        <v>743</v>
      </c>
      <c r="D1692" s="96" t="s">
        <v>4944</v>
      </c>
      <c r="E1692" s="66" t="s">
        <v>75</v>
      </c>
      <c r="F1692" s="71" t="s">
        <v>4292</v>
      </c>
      <c r="G1692" s="71" t="s">
        <v>2020</v>
      </c>
      <c r="H1692" s="68">
        <v>44859</v>
      </c>
      <c r="I1692" s="68">
        <v>45102</v>
      </c>
      <c r="J1692" s="57" t="str">
        <f>IF(Ugovori_OPULJP3[[#This Row],[DATUM ZAVRŠETKA OPERACIJE]]&gt;DATE(2024,12,31),"u provedbi","završen")</f>
        <v>završen</v>
      </c>
      <c r="K1692" s="67" t="s">
        <v>270</v>
      </c>
      <c r="L1692" s="67" t="s">
        <v>270</v>
      </c>
      <c r="M1692" s="58">
        <v>0.85</v>
      </c>
      <c r="N1692" s="58">
        <v>0.15</v>
      </c>
      <c r="O1692" s="59">
        <f>Ugovori_OPULJP3[[#This Row],[Bespovratna sredstva - Ukupno (EU+Nac) HRK
= Ukupna ugovorena vrijednost bespovratnih sredstava]]*Ugovori_OPULJP3[[#This Row],[EU STOPA SUFINANCIRANJA %
EU CO-FINANCING RATE %]]</f>
        <v>420237.36499999999</v>
      </c>
      <c r="P1692" s="60">
        <f>Ugovori_OPULJP3[[#This Row],[Bespovratna sredstva - EU dio - HRK]]/7.5345</f>
        <v>55775.083283562279</v>
      </c>
      <c r="Q1692" s="59">
        <f>Ugovori_OPULJP3[[#This Row],[Bespovratna sredstva - Ukupno (EU+Nac) HRK
= Ukupna ugovorena vrijednost bespovratnih sredstava]]*Ugovori_OPULJP3[[#This Row],[STOPA NACIONALNOG SUFINANCIRANJA %]]</f>
        <v>74159.535000000003</v>
      </c>
      <c r="R1692" s="60">
        <f>Ugovori_OPULJP3[[#This Row],[Bespovratna sredstva - Nacionalni dio - HRK]]/7.5345</f>
        <v>9842.6617559227561</v>
      </c>
      <c r="S1692" s="59">
        <v>494396.9</v>
      </c>
      <c r="T1692" s="60">
        <f>Ugovori_OPULJP3[[#This Row],[Bespovratna sredstva - Ukupno (EU+Nac) HRK
= Ukupna ugovorena vrijednost bespovratnih sredstava]]/7.5345</f>
        <v>65617.745039485031</v>
      </c>
      <c r="U1692" s="59">
        <v>0</v>
      </c>
      <c r="V1692" s="60">
        <f>Ugovori_OPULJP3[[#This Row],[Javni doprinos korisnika - HRK]]/7.5345</f>
        <v>0</v>
      </c>
      <c r="W1692" s="59">
        <v>0</v>
      </c>
      <c r="X1692" s="60">
        <f>Ugovori_OPULJP3[[#This Row],[Privatni doprinos korisnika - HRK]]/7.5345</f>
        <v>0</v>
      </c>
      <c r="Y1692" s="61">
        <v>494396.9</v>
      </c>
      <c r="Z1692" s="62">
        <f>Ugovori_OPULJP3[[#This Row],[UKUPNI PRIHVATLJIVI IZDACI
TOTAL ELIGIBLE EXPENDITURE
= Bespovratna sredstva ukupno + doprinos korisnika
= Ukupni prihvatljivi troškovi
= Ukupna ugovorena vrijednost projekta HRK]]/7.5345</f>
        <v>65617.745039485031</v>
      </c>
      <c r="AA1692" s="66" t="s">
        <v>37</v>
      </c>
      <c r="AB1692" s="66" t="s">
        <v>34</v>
      </c>
      <c r="AC1692" s="65" t="s">
        <v>6188</v>
      </c>
      <c r="AD1692" s="72" t="s">
        <v>746</v>
      </c>
    </row>
    <row r="1693" spans="1:30" ht="63.75" customHeight="1" x14ac:dyDescent="0.2">
      <c r="A1693" s="70" t="s">
        <v>6189</v>
      </c>
      <c r="B1693" s="64" t="s">
        <v>742</v>
      </c>
      <c r="C1693" s="65" t="s">
        <v>743</v>
      </c>
      <c r="D1693" s="96" t="s">
        <v>4944</v>
      </c>
      <c r="E1693" s="66" t="s">
        <v>75</v>
      </c>
      <c r="F1693" s="71" t="s">
        <v>6190</v>
      </c>
      <c r="G1693" s="71" t="s">
        <v>1658</v>
      </c>
      <c r="H1693" s="68">
        <v>44859</v>
      </c>
      <c r="I1693" s="68">
        <v>45071</v>
      </c>
      <c r="J1693" s="57" t="str">
        <f>IF(Ugovori_OPULJP3[[#This Row],[DATUM ZAVRŠETKA OPERACIJE]]&gt;DATE(2024,12,31),"u provedbi","završen")</f>
        <v>završen</v>
      </c>
      <c r="K1693" s="76" t="s">
        <v>154</v>
      </c>
      <c r="L1693" s="67" t="s">
        <v>154</v>
      </c>
      <c r="M1693" s="58">
        <v>0.85</v>
      </c>
      <c r="N1693" s="58">
        <v>0.15</v>
      </c>
      <c r="O1693" s="59">
        <f>Ugovori_OPULJP3[[#This Row],[Bespovratna sredstva - Ukupno (EU+Nac) HRK
= Ukupna ugovorena vrijednost bespovratnih sredstava]]*Ugovori_OPULJP3[[#This Row],[EU STOPA SUFINANCIRANJA %
EU CO-FINANCING RATE %]]</f>
        <v>1260386.3325</v>
      </c>
      <c r="P1693" s="60">
        <f>Ugovori_OPULJP3[[#This Row],[Bespovratna sredstva - EU dio - HRK]]/7.5345</f>
        <v>167282.01373681065</v>
      </c>
      <c r="Q1693" s="59">
        <f>Ugovori_OPULJP3[[#This Row],[Bespovratna sredstva - Ukupno (EU+Nac) HRK
= Ukupna ugovorena vrijednost bespovratnih sredstava]]*Ugovori_OPULJP3[[#This Row],[STOPA NACIONALNOG SUFINANCIRANJA %]]</f>
        <v>222421.11749999999</v>
      </c>
      <c r="R1693" s="60">
        <f>Ugovori_OPULJP3[[#This Row],[Bespovratna sredstva - Nacionalni dio - HRK]]/7.5345</f>
        <v>29520.355365319527</v>
      </c>
      <c r="S1693" s="59">
        <v>1482807.45</v>
      </c>
      <c r="T1693" s="60">
        <f>Ugovori_OPULJP3[[#This Row],[Bespovratna sredstva - Ukupno (EU+Nac) HRK
= Ukupna ugovorena vrijednost bespovratnih sredstava]]/7.5345</f>
        <v>196802.36910213018</v>
      </c>
      <c r="U1693" s="59">
        <v>0</v>
      </c>
      <c r="V1693" s="60">
        <f>Ugovori_OPULJP3[[#This Row],[Javni doprinos korisnika - HRK]]/7.5345</f>
        <v>0</v>
      </c>
      <c r="W1693" s="59">
        <v>0</v>
      </c>
      <c r="X1693" s="60">
        <f>Ugovori_OPULJP3[[#This Row],[Privatni doprinos korisnika - HRK]]/7.5345</f>
        <v>0</v>
      </c>
      <c r="Y1693" s="61">
        <v>1482807.45</v>
      </c>
      <c r="Z1693" s="62">
        <f>Ugovori_OPULJP3[[#This Row],[UKUPNI PRIHVATLJIVI IZDACI
TOTAL ELIGIBLE EXPENDITURE
= Bespovratna sredstva ukupno + doprinos korisnika
= Ukupni prihvatljivi troškovi
= Ukupna ugovorena vrijednost projekta HRK]]/7.5345</f>
        <v>196802.36910213018</v>
      </c>
      <c r="AA1693" s="66" t="s">
        <v>37</v>
      </c>
      <c r="AB1693" s="66" t="s">
        <v>34</v>
      </c>
      <c r="AC1693" s="65" t="s">
        <v>6191</v>
      </c>
      <c r="AD1693" s="72" t="s">
        <v>746</v>
      </c>
    </row>
    <row r="1694" spans="1:30" ht="63.75" customHeight="1" x14ac:dyDescent="0.2">
      <c r="A1694" s="70" t="s">
        <v>6192</v>
      </c>
      <c r="B1694" s="64" t="s">
        <v>742</v>
      </c>
      <c r="C1694" s="65" t="s">
        <v>743</v>
      </c>
      <c r="D1694" s="96" t="s">
        <v>4944</v>
      </c>
      <c r="E1694" s="66" t="s">
        <v>75</v>
      </c>
      <c r="F1694" s="71" t="s">
        <v>6193</v>
      </c>
      <c r="G1694" s="71" t="s">
        <v>6194</v>
      </c>
      <c r="H1694" s="68">
        <v>44902</v>
      </c>
      <c r="I1694" s="68">
        <v>45145</v>
      </c>
      <c r="J1694" s="57" t="str">
        <f>IF(Ugovori_OPULJP3[[#This Row],[DATUM ZAVRŠETKA OPERACIJE]]&gt;DATE(2024,12,31),"u provedbi","završen")</f>
        <v>završen</v>
      </c>
      <c r="K1694" s="67" t="s">
        <v>243</v>
      </c>
      <c r="L1694" s="67" t="s">
        <v>243</v>
      </c>
      <c r="M1694" s="58">
        <v>0.85</v>
      </c>
      <c r="N1694" s="58">
        <v>0.15</v>
      </c>
      <c r="O1694" s="59">
        <f>Ugovori_OPULJP3[[#This Row],[Bespovratna sredstva - Ukupno (EU+Nac) HRK
= Ukupna ugovorena vrijednost bespovratnih sredstava]]*Ugovori_OPULJP3[[#This Row],[EU STOPA SUFINANCIRANJA %
EU CO-FINANCING RATE %]]</f>
        <v>371450</v>
      </c>
      <c r="P1694" s="60">
        <f>Ugovori_OPULJP3[[#This Row],[Bespovratna sredstva - EU dio - HRK]]/7.5345</f>
        <v>49299.887185612846</v>
      </c>
      <c r="Q1694" s="59">
        <f>Ugovori_OPULJP3[[#This Row],[Bespovratna sredstva - Ukupno (EU+Nac) HRK
= Ukupna ugovorena vrijednost bespovratnih sredstava]]*Ugovori_OPULJP3[[#This Row],[STOPA NACIONALNOG SUFINANCIRANJA %]]</f>
        <v>65550</v>
      </c>
      <c r="R1694" s="60">
        <f>Ugovori_OPULJP3[[#This Row],[Bespovratna sredstva - Nacionalni dio - HRK]]/7.5345</f>
        <v>8699.9800915787382</v>
      </c>
      <c r="S1694" s="59">
        <v>437000</v>
      </c>
      <c r="T1694" s="60">
        <f>Ugovori_OPULJP3[[#This Row],[Bespovratna sredstva - Ukupno (EU+Nac) HRK
= Ukupna ugovorena vrijednost bespovratnih sredstava]]/7.5345</f>
        <v>57999.867277191581</v>
      </c>
      <c r="U1694" s="59">
        <v>0</v>
      </c>
      <c r="V1694" s="60">
        <f>Ugovori_OPULJP3[[#This Row],[Javni doprinos korisnika - HRK]]/7.5345</f>
        <v>0</v>
      </c>
      <c r="W1694" s="59">
        <v>0</v>
      </c>
      <c r="X1694" s="60">
        <f>Ugovori_OPULJP3[[#This Row],[Privatni doprinos korisnika - HRK]]/7.5345</f>
        <v>0</v>
      </c>
      <c r="Y1694" s="61">
        <v>437000</v>
      </c>
      <c r="Z1694" s="62">
        <f>Ugovori_OPULJP3[[#This Row],[UKUPNI PRIHVATLJIVI IZDACI
TOTAL ELIGIBLE EXPENDITURE
= Bespovratna sredstva ukupno + doprinos korisnika
= Ukupni prihvatljivi troškovi
= Ukupna ugovorena vrijednost projekta HRK]]/7.5345</f>
        <v>57999.867277191581</v>
      </c>
      <c r="AA1694" s="66" t="s">
        <v>37</v>
      </c>
      <c r="AB1694" s="66" t="s">
        <v>34</v>
      </c>
      <c r="AC1694" s="65" t="s">
        <v>6195</v>
      </c>
      <c r="AD1694" s="72" t="s">
        <v>746</v>
      </c>
    </row>
    <row r="1695" spans="1:30" ht="63.75" customHeight="1" x14ac:dyDescent="0.2">
      <c r="A1695" s="70" t="s">
        <v>6196</v>
      </c>
      <c r="B1695" s="64" t="s">
        <v>742</v>
      </c>
      <c r="C1695" s="65" t="s">
        <v>743</v>
      </c>
      <c r="D1695" s="96" t="s">
        <v>4944</v>
      </c>
      <c r="E1695" s="66" t="s">
        <v>75</v>
      </c>
      <c r="F1695" s="71" t="s">
        <v>3459</v>
      </c>
      <c r="G1695" s="71" t="s">
        <v>3460</v>
      </c>
      <c r="H1695" s="68">
        <v>44853</v>
      </c>
      <c r="I1695" s="68">
        <v>45096</v>
      </c>
      <c r="J1695" s="57" t="str">
        <f>IF(Ugovori_OPULJP3[[#This Row],[DATUM ZAVRŠETKA OPERACIJE]]&gt;DATE(2024,12,31),"u provedbi","završen")</f>
        <v>završen</v>
      </c>
      <c r="K1695" s="55" t="s">
        <v>243</v>
      </c>
      <c r="L1695" s="55" t="s">
        <v>243</v>
      </c>
      <c r="M1695" s="58">
        <v>0.85</v>
      </c>
      <c r="N1695" s="58">
        <v>0.15</v>
      </c>
      <c r="O1695" s="59">
        <f>Ugovori_OPULJP3[[#This Row],[Bespovratna sredstva - Ukupno (EU+Nac) HRK
= Ukupna ugovorena vrijednost bespovratnih sredstava]]*Ugovori_OPULJP3[[#This Row],[EU STOPA SUFINANCIRANJA %
EU CO-FINANCING RATE %]]</f>
        <v>419900</v>
      </c>
      <c r="P1695" s="60">
        <f>Ugovori_OPULJP3[[#This Row],[Bespovratna sredstva - EU dio - HRK]]/7.5345</f>
        <v>55730.307253301478</v>
      </c>
      <c r="Q1695" s="59">
        <f>Ugovori_OPULJP3[[#This Row],[Bespovratna sredstva - Ukupno (EU+Nac) HRK
= Ukupna ugovorena vrijednost bespovratnih sredstava]]*Ugovori_OPULJP3[[#This Row],[STOPA NACIONALNOG SUFINANCIRANJA %]]</f>
        <v>74100</v>
      </c>
      <c r="R1695" s="60">
        <f>Ugovori_OPULJP3[[#This Row],[Bespovratna sredstva - Nacionalni dio - HRK]]/7.5345</f>
        <v>9834.7601035237894</v>
      </c>
      <c r="S1695" s="59">
        <v>494000</v>
      </c>
      <c r="T1695" s="60">
        <f>Ugovori_OPULJP3[[#This Row],[Bespovratna sredstva - Ukupno (EU+Nac) HRK
= Ukupna ugovorena vrijednost bespovratnih sredstava]]/7.5345</f>
        <v>65565.067356825268</v>
      </c>
      <c r="U1695" s="59">
        <v>0</v>
      </c>
      <c r="V1695" s="60">
        <f>Ugovori_OPULJP3[[#This Row],[Javni doprinos korisnika - HRK]]/7.5345</f>
        <v>0</v>
      </c>
      <c r="W1695" s="59">
        <v>0</v>
      </c>
      <c r="X1695" s="60">
        <f>Ugovori_OPULJP3[[#This Row],[Privatni doprinos korisnika - HRK]]/7.5345</f>
        <v>0</v>
      </c>
      <c r="Y1695" s="61">
        <v>494000</v>
      </c>
      <c r="Z1695" s="62">
        <f>Ugovori_OPULJP3[[#This Row],[UKUPNI PRIHVATLJIVI IZDACI
TOTAL ELIGIBLE EXPENDITURE
= Bespovratna sredstva ukupno + doprinos korisnika
= Ukupni prihvatljivi troškovi
= Ukupna ugovorena vrijednost projekta HRK]]/7.5345</f>
        <v>65565.067356825268</v>
      </c>
      <c r="AA1695" s="66" t="s">
        <v>37</v>
      </c>
      <c r="AB1695" s="66" t="s">
        <v>34</v>
      </c>
      <c r="AC1695" s="65" t="s">
        <v>6197</v>
      </c>
      <c r="AD1695" s="72" t="s">
        <v>746</v>
      </c>
    </row>
    <row r="1696" spans="1:30" ht="63.75" customHeight="1" x14ac:dyDescent="0.2">
      <c r="A1696" s="75" t="s">
        <v>6198</v>
      </c>
      <c r="B1696" s="64" t="s">
        <v>742</v>
      </c>
      <c r="C1696" s="65" t="s">
        <v>743</v>
      </c>
      <c r="D1696" s="96" t="s">
        <v>4944</v>
      </c>
      <c r="E1696" s="66" t="s">
        <v>75</v>
      </c>
      <c r="F1696" s="71" t="s">
        <v>6199</v>
      </c>
      <c r="G1696" s="71" t="s">
        <v>6200</v>
      </c>
      <c r="H1696" s="68">
        <v>44998</v>
      </c>
      <c r="I1696" s="68">
        <v>45243</v>
      </c>
      <c r="J1696" s="57" t="str">
        <f>IF(Ugovori_OPULJP3[[#This Row],[DATUM ZAVRŠETKA OPERACIJE]]&gt;DATE(2024,12,31),"u provedbi","završen")</f>
        <v>završen</v>
      </c>
      <c r="K1696" s="55" t="s">
        <v>172</v>
      </c>
      <c r="L1696" s="55" t="s">
        <v>172</v>
      </c>
      <c r="M1696" s="58">
        <v>0.85</v>
      </c>
      <c r="N1696" s="58">
        <v>0.15</v>
      </c>
      <c r="O1696" s="59">
        <f>Ugovori_OPULJP3[[#This Row],[Bespovratna sredstva - Ukupno (EU+Nac) HRK
= Ukupna ugovorena vrijednost bespovratnih sredstava]]*Ugovori_OPULJP3[[#This Row],[EU STOPA SUFINANCIRANJA %
EU CO-FINANCING RATE %]]</f>
        <v>1260694.5</v>
      </c>
      <c r="P1696" s="60">
        <f>Ugovori_OPULJP3[[#This Row],[Bespovratna sredstva - EU dio - HRK]]/7.5345</f>
        <v>167322.91459287278</v>
      </c>
      <c r="Q1696" s="59">
        <f>Ugovori_OPULJP3[[#This Row],[Bespovratna sredstva - Ukupno (EU+Nac) HRK
= Ukupna ugovorena vrijednost bespovratnih sredstava]]*Ugovori_OPULJP3[[#This Row],[STOPA NACIONALNOG SUFINANCIRANJA %]]</f>
        <v>222475.5</v>
      </c>
      <c r="R1696" s="60">
        <f>Ugovori_OPULJP3[[#This Row],[Bespovratna sredstva - Nacionalni dio - HRK]]/7.5345</f>
        <v>29527.573163448138</v>
      </c>
      <c r="S1696" s="59">
        <v>1483170</v>
      </c>
      <c r="T1696" s="60">
        <f>Ugovori_OPULJP3[[#This Row],[Bespovratna sredstva - Ukupno (EU+Nac) HRK
= Ukupna ugovorena vrijednost bespovratnih sredstava]]/7.5345</f>
        <v>196850.48775632092</v>
      </c>
      <c r="U1696" s="59">
        <v>0</v>
      </c>
      <c r="V1696" s="60">
        <f>Ugovori_OPULJP3[[#This Row],[Javni doprinos korisnika - HRK]]/7.5345</f>
        <v>0</v>
      </c>
      <c r="W1696" s="59">
        <v>0</v>
      </c>
      <c r="X1696" s="60">
        <f>Ugovori_OPULJP3[[#This Row],[Privatni doprinos korisnika - HRK]]/7.5345</f>
        <v>0</v>
      </c>
      <c r="Y1696" s="61">
        <v>1483170</v>
      </c>
      <c r="Z1696" s="62">
        <f>Ugovori_OPULJP3[[#This Row],[UKUPNI PRIHVATLJIVI IZDACI
TOTAL ELIGIBLE EXPENDITURE
= Bespovratna sredstva ukupno + doprinos korisnika
= Ukupni prihvatljivi troškovi
= Ukupna ugovorena vrijednost projekta HRK]]/7.5345</f>
        <v>196850.48775632092</v>
      </c>
      <c r="AA1696" s="66" t="s">
        <v>37</v>
      </c>
      <c r="AB1696" s="66" t="s">
        <v>34</v>
      </c>
      <c r="AC1696" s="65" t="s">
        <v>6201</v>
      </c>
      <c r="AD1696" s="72" t="s">
        <v>746</v>
      </c>
    </row>
    <row r="1697" spans="1:30" ht="63.75" customHeight="1" x14ac:dyDescent="0.2">
      <c r="A1697" s="70" t="s">
        <v>6202</v>
      </c>
      <c r="B1697" s="64" t="s">
        <v>742</v>
      </c>
      <c r="C1697" s="65" t="s">
        <v>743</v>
      </c>
      <c r="D1697" s="96" t="s">
        <v>4944</v>
      </c>
      <c r="E1697" s="66" t="s">
        <v>75</v>
      </c>
      <c r="F1697" s="71" t="s">
        <v>6203</v>
      </c>
      <c r="G1697" s="71" t="s">
        <v>664</v>
      </c>
      <c r="H1697" s="68">
        <v>44795</v>
      </c>
      <c r="I1697" s="68">
        <v>45038</v>
      </c>
      <c r="J1697" s="57" t="str">
        <f>IF(Ugovori_OPULJP3[[#This Row],[DATUM ZAVRŠETKA OPERACIJE]]&gt;DATE(2024,12,31),"u provedbi","završen")</f>
        <v>završen</v>
      </c>
      <c r="K1697" s="55" t="s">
        <v>243</v>
      </c>
      <c r="L1697" s="55" t="s">
        <v>243</v>
      </c>
      <c r="M1697" s="58">
        <v>0.85</v>
      </c>
      <c r="N1697" s="58">
        <v>0.15</v>
      </c>
      <c r="O1697" s="59">
        <f>Ugovori_OPULJP3[[#This Row],[Bespovratna sredstva - Ukupno (EU+Nac) HRK
= Ukupna ugovorena vrijednost bespovratnih sredstava]]*Ugovori_OPULJP3[[#This Row],[EU STOPA SUFINANCIRANJA %
EU CO-FINANCING RATE %]]</f>
        <v>1252900</v>
      </c>
      <c r="P1697" s="60">
        <f>Ugovori_OPULJP3[[#This Row],[Bespovratna sredstva - EU dio - HRK]]/7.5345</f>
        <v>166288.40666268498</v>
      </c>
      <c r="Q1697" s="59">
        <f>Ugovori_OPULJP3[[#This Row],[Bespovratna sredstva - Ukupno (EU+Nac) HRK
= Ukupna ugovorena vrijednost bespovratnih sredstava]]*Ugovori_OPULJP3[[#This Row],[STOPA NACIONALNOG SUFINANCIRANJA %]]</f>
        <v>221100</v>
      </c>
      <c r="R1697" s="60">
        <f>Ugovori_OPULJP3[[#This Row],[Bespovratna sredstva - Nacionalni dio - HRK]]/7.5345</f>
        <v>29345.012940473818</v>
      </c>
      <c r="S1697" s="59">
        <v>1474000</v>
      </c>
      <c r="T1697" s="60">
        <f>Ugovori_OPULJP3[[#This Row],[Bespovratna sredstva - Ukupno (EU+Nac) HRK
= Ukupna ugovorena vrijednost bespovratnih sredstava]]/7.5345</f>
        <v>195633.41960315878</v>
      </c>
      <c r="U1697" s="59">
        <v>0</v>
      </c>
      <c r="V1697" s="60">
        <f>Ugovori_OPULJP3[[#This Row],[Javni doprinos korisnika - HRK]]/7.5345</f>
        <v>0</v>
      </c>
      <c r="W1697" s="59">
        <v>0</v>
      </c>
      <c r="X1697" s="60">
        <f>Ugovori_OPULJP3[[#This Row],[Privatni doprinos korisnika - HRK]]/7.5345</f>
        <v>0</v>
      </c>
      <c r="Y1697" s="61">
        <v>1474000</v>
      </c>
      <c r="Z1697" s="62">
        <f>Ugovori_OPULJP3[[#This Row],[UKUPNI PRIHVATLJIVI IZDACI
TOTAL ELIGIBLE EXPENDITURE
= Bespovratna sredstva ukupno + doprinos korisnika
= Ukupni prihvatljivi troškovi
= Ukupna ugovorena vrijednost projekta HRK]]/7.5345</f>
        <v>195633.41960315878</v>
      </c>
      <c r="AA1697" s="66" t="s">
        <v>37</v>
      </c>
      <c r="AB1697" s="66" t="s">
        <v>34</v>
      </c>
      <c r="AC1697" s="65" t="s">
        <v>6204</v>
      </c>
      <c r="AD1697" s="72" t="s">
        <v>746</v>
      </c>
    </row>
    <row r="1698" spans="1:30" ht="63.75" customHeight="1" x14ac:dyDescent="0.2">
      <c r="A1698" s="70" t="s">
        <v>6205</v>
      </c>
      <c r="B1698" s="64" t="s">
        <v>742</v>
      </c>
      <c r="C1698" s="65" t="s">
        <v>743</v>
      </c>
      <c r="D1698" s="96" t="s">
        <v>4944</v>
      </c>
      <c r="E1698" s="66" t="s">
        <v>75</v>
      </c>
      <c r="F1698" s="71" t="s">
        <v>6206</v>
      </c>
      <c r="G1698" s="71" t="s">
        <v>2032</v>
      </c>
      <c r="H1698" s="68">
        <v>44915</v>
      </c>
      <c r="I1698" s="68">
        <v>45158</v>
      </c>
      <c r="J1698" s="57" t="str">
        <f>IF(Ugovori_OPULJP3[[#This Row],[DATUM ZAVRŠETKA OPERACIJE]]&gt;DATE(2024,12,31),"u provedbi","završen")</f>
        <v>završen</v>
      </c>
      <c r="K1698" s="55" t="s">
        <v>370</v>
      </c>
      <c r="L1698" s="55" t="s">
        <v>370</v>
      </c>
      <c r="M1698" s="58">
        <v>0.85</v>
      </c>
      <c r="N1698" s="58">
        <v>0.15</v>
      </c>
      <c r="O1698" s="59">
        <f>Ugovori_OPULJP3[[#This Row],[Bespovratna sredstva - Ukupno (EU+Nac) HRK
= Ukupna ugovorena vrijednost bespovratnih sredstava]]*Ugovori_OPULJP3[[#This Row],[EU STOPA SUFINANCIRANJA %
EU CO-FINANCING RATE %]]</f>
        <v>419782.40250000003</v>
      </c>
      <c r="P1698" s="60">
        <f>Ugovori_OPULJP3[[#This Row],[Bespovratna sredstva - EU dio - HRK]]/7.5345</f>
        <v>55714.699382838939</v>
      </c>
      <c r="Q1698" s="59">
        <f>Ugovori_OPULJP3[[#This Row],[Bespovratna sredstva - Ukupno (EU+Nac) HRK
= Ukupna ugovorena vrijednost bespovratnih sredstava]]*Ugovori_OPULJP3[[#This Row],[STOPA NACIONALNOG SUFINANCIRANJA %]]</f>
        <v>74079.247499999998</v>
      </c>
      <c r="R1698" s="60">
        <f>Ugovori_OPULJP3[[#This Row],[Bespovratna sredstva - Nacionalni dio - HRK]]/7.5345</f>
        <v>9832.0057734421644</v>
      </c>
      <c r="S1698" s="59">
        <v>493861.65</v>
      </c>
      <c r="T1698" s="60">
        <f>Ugovori_OPULJP3[[#This Row],[Bespovratna sredstva - Ukupno (EU+Nac) HRK
= Ukupna ugovorena vrijednost bespovratnih sredstava]]/7.5345</f>
        <v>65546.70515628111</v>
      </c>
      <c r="U1698" s="59">
        <v>0</v>
      </c>
      <c r="V1698" s="60">
        <f>Ugovori_OPULJP3[[#This Row],[Javni doprinos korisnika - HRK]]/7.5345</f>
        <v>0</v>
      </c>
      <c r="W1698" s="59">
        <v>0</v>
      </c>
      <c r="X1698" s="60">
        <f>Ugovori_OPULJP3[[#This Row],[Privatni doprinos korisnika - HRK]]/7.5345</f>
        <v>0</v>
      </c>
      <c r="Y1698" s="61">
        <v>493861.65</v>
      </c>
      <c r="Z1698" s="62">
        <f>Ugovori_OPULJP3[[#This Row],[UKUPNI PRIHVATLJIVI IZDACI
TOTAL ELIGIBLE EXPENDITURE
= Bespovratna sredstva ukupno + doprinos korisnika
= Ukupni prihvatljivi troškovi
= Ukupna ugovorena vrijednost projekta HRK]]/7.5345</f>
        <v>65546.70515628111</v>
      </c>
      <c r="AA1698" s="66" t="s">
        <v>37</v>
      </c>
      <c r="AB1698" s="66" t="s">
        <v>34</v>
      </c>
      <c r="AC1698" s="96" t="s">
        <v>6207</v>
      </c>
      <c r="AD1698" s="72" t="s">
        <v>746</v>
      </c>
    </row>
    <row r="1699" spans="1:30" ht="63.75" customHeight="1" x14ac:dyDescent="0.2">
      <c r="A1699" s="70" t="s">
        <v>6208</v>
      </c>
      <c r="B1699" s="64" t="s">
        <v>742</v>
      </c>
      <c r="C1699" s="65" t="s">
        <v>743</v>
      </c>
      <c r="D1699" s="96" t="s">
        <v>4944</v>
      </c>
      <c r="E1699" s="66" t="s">
        <v>75</v>
      </c>
      <c r="F1699" s="71" t="s">
        <v>6209</v>
      </c>
      <c r="G1699" s="71" t="s">
        <v>6210</v>
      </c>
      <c r="H1699" s="68">
        <v>44910</v>
      </c>
      <c r="I1699" s="68">
        <v>45153</v>
      </c>
      <c r="J1699" s="57" t="str">
        <f>IF(Ugovori_OPULJP3[[#This Row],[DATUM ZAVRŠETKA OPERACIJE]]&gt;DATE(2024,12,31),"u provedbi","završen")</f>
        <v>završen</v>
      </c>
      <c r="K1699" s="67" t="s">
        <v>36</v>
      </c>
      <c r="L1699" s="67" t="s">
        <v>36</v>
      </c>
      <c r="M1699" s="58">
        <v>0.85</v>
      </c>
      <c r="N1699" s="58">
        <v>0.15</v>
      </c>
      <c r="O1699" s="59">
        <f>Ugovori_OPULJP3[[#This Row],[Bespovratna sredstva - Ukupno (EU+Nac) HRK
= Ukupna ugovorena vrijednost bespovratnih sredstava]]*Ugovori_OPULJP3[[#This Row],[EU STOPA SUFINANCIRANJA %
EU CO-FINANCING RATE %]]</f>
        <v>1091400</v>
      </c>
      <c r="P1699" s="60">
        <f>Ugovori_OPULJP3[[#This Row],[Bespovratna sredstva - EU dio - HRK]]/7.5345</f>
        <v>144853.67310372286</v>
      </c>
      <c r="Q1699" s="59">
        <f>Ugovori_OPULJP3[[#This Row],[Bespovratna sredstva - Ukupno (EU+Nac) HRK
= Ukupna ugovorena vrijednost bespovratnih sredstava]]*Ugovori_OPULJP3[[#This Row],[STOPA NACIONALNOG SUFINANCIRANJA %]]</f>
        <v>192600</v>
      </c>
      <c r="R1699" s="60">
        <f>Ugovori_OPULJP3[[#This Row],[Bespovratna sredstva - Nacionalni dio - HRK]]/7.5345</f>
        <v>25562.412900656975</v>
      </c>
      <c r="S1699" s="59">
        <v>1284000</v>
      </c>
      <c r="T1699" s="60">
        <f>Ugovori_OPULJP3[[#This Row],[Bespovratna sredstva - Ukupno (EU+Nac) HRK
= Ukupna ugovorena vrijednost bespovratnih sredstava]]/7.5345</f>
        <v>170416.08600437985</v>
      </c>
      <c r="U1699" s="59">
        <v>0</v>
      </c>
      <c r="V1699" s="60">
        <f>Ugovori_OPULJP3[[#This Row],[Javni doprinos korisnika - HRK]]/7.5345</f>
        <v>0</v>
      </c>
      <c r="W1699" s="59">
        <v>0</v>
      </c>
      <c r="X1699" s="60">
        <f>Ugovori_OPULJP3[[#This Row],[Privatni doprinos korisnika - HRK]]/7.5345</f>
        <v>0</v>
      </c>
      <c r="Y1699" s="61">
        <v>1284000</v>
      </c>
      <c r="Z1699" s="62">
        <f>Ugovori_OPULJP3[[#This Row],[UKUPNI PRIHVATLJIVI IZDACI
TOTAL ELIGIBLE EXPENDITURE
= Bespovratna sredstva ukupno + doprinos korisnika
= Ukupni prihvatljivi troškovi
= Ukupna ugovorena vrijednost projekta HRK]]/7.5345</f>
        <v>170416.08600437985</v>
      </c>
      <c r="AA1699" s="66" t="s">
        <v>37</v>
      </c>
      <c r="AB1699" s="66" t="s">
        <v>34</v>
      </c>
      <c r="AC1699" s="65" t="s">
        <v>6211</v>
      </c>
      <c r="AD1699" s="72" t="s">
        <v>746</v>
      </c>
    </row>
    <row r="1700" spans="1:30" ht="63.75" customHeight="1" x14ac:dyDescent="0.2">
      <c r="A1700" s="70" t="s">
        <v>6212</v>
      </c>
      <c r="B1700" s="64" t="s">
        <v>742</v>
      </c>
      <c r="C1700" s="65" t="s">
        <v>743</v>
      </c>
      <c r="D1700" s="96" t="s">
        <v>4944</v>
      </c>
      <c r="E1700" s="66" t="s">
        <v>75</v>
      </c>
      <c r="F1700" s="71" t="s">
        <v>6213</v>
      </c>
      <c r="G1700" s="71" t="s">
        <v>1560</v>
      </c>
      <c r="H1700" s="68">
        <v>44915</v>
      </c>
      <c r="I1700" s="68">
        <v>45158</v>
      </c>
      <c r="J1700" s="57" t="str">
        <f>IF(Ugovori_OPULJP3[[#This Row],[DATUM ZAVRŠETKA OPERACIJE]]&gt;DATE(2024,12,31),"u provedbi","završen")</f>
        <v>završen</v>
      </c>
      <c r="K1700" s="55" t="s">
        <v>370</v>
      </c>
      <c r="L1700" s="55" t="s">
        <v>370</v>
      </c>
      <c r="M1700" s="58">
        <v>0.85</v>
      </c>
      <c r="N1700" s="58">
        <v>0.15</v>
      </c>
      <c r="O1700" s="59">
        <f>Ugovori_OPULJP3[[#This Row],[Bespovratna sredstva - Ukupno (EU+Nac) HRK
= Ukupna ugovorena vrijednost bespovratnih sredstava]]*Ugovori_OPULJP3[[#This Row],[EU STOPA SUFINANCIRANJA %
EU CO-FINANCING RATE %]]</f>
        <v>378106.35</v>
      </c>
      <c r="P1700" s="60">
        <f>Ugovori_OPULJP3[[#This Row],[Bespovratna sredstva - EU dio - HRK]]/7.5345</f>
        <v>50183.336651403537</v>
      </c>
      <c r="Q1700" s="59">
        <f>Ugovori_OPULJP3[[#This Row],[Bespovratna sredstva - Ukupno (EU+Nac) HRK
= Ukupna ugovorena vrijednost bespovratnih sredstava]]*Ugovori_OPULJP3[[#This Row],[STOPA NACIONALNOG SUFINANCIRANJA %]]</f>
        <v>66724.649999999994</v>
      </c>
      <c r="R1700" s="60">
        <f>Ugovori_OPULJP3[[#This Row],[Bespovratna sredstva - Nacionalni dio - HRK]]/7.5345</f>
        <v>8855.8829384829769</v>
      </c>
      <c r="S1700" s="59">
        <v>444831</v>
      </c>
      <c r="T1700" s="60">
        <f>Ugovori_OPULJP3[[#This Row],[Bespovratna sredstva - Ukupno (EU+Nac) HRK
= Ukupna ugovorena vrijednost bespovratnih sredstava]]/7.5345</f>
        <v>59039.219589886517</v>
      </c>
      <c r="U1700" s="59">
        <v>0</v>
      </c>
      <c r="V1700" s="60">
        <f>Ugovori_OPULJP3[[#This Row],[Javni doprinos korisnika - HRK]]/7.5345</f>
        <v>0</v>
      </c>
      <c r="W1700" s="59">
        <v>0</v>
      </c>
      <c r="X1700" s="60">
        <f>Ugovori_OPULJP3[[#This Row],[Privatni doprinos korisnika - HRK]]/7.5345</f>
        <v>0</v>
      </c>
      <c r="Y1700" s="61">
        <v>444831</v>
      </c>
      <c r="Z1700" s="62">
        <f>Ugovori_OPULJP3[[#This Row],[UKUPNI PRIHVATLJIVI IZDACI
TOTAL ELIGIBLE EXPENDITURE
= Bespovratna sredstva ukupno + doprinos korisnika
= Ukupni prihvatljivi troškovi
= Ukupna ugovorena vrijednost projekta HRK]]/7.5345</f>
        <v>59039.219589886517</v>
      </c>
      <c r="AA1700" s="66" t="s">
        <v>37</v>
      </c>
      <c r="AB1700" s="66" t="s">
        <v>34</v>
      </c>
      <c r="AC1700" s="65" t="s">
        <v>6214</v>
      </c>
      <c r="AD1700" s="72" t="s">
        <v>746</v>
      </c>
    </row>
    <row r="1701" spans="1:30" ht="63.75" customHeight="1" x14ac:dyDescent="0.2">
      <c r="A1701" s="70" t="s">
        <v>6215</v>
      </c>
      <c r="B1701" s="64" t="s">
        <v>742</v>
      </c>
      <c r="C1701" s="65" t="s">
        <v>743</v>
      </c>
      <c r="D1701" s="96" t="s">
        <v>4944</v>
      </c>
      <c r="E1701" s="66" t="s">
        <v>75</v>
      </c>
      <c r="F1701" s="71" t="s">
        <v>6216</v>
      </c>
      <c r="G1701" s="71" t="s">
        <v>6217</v>
      </c>
      <c r="H1701" s="68">
        <v>44818</v>
      </c>
      <c r="I1701" s="68">
        <v>45060</v>
      </c>
      <c r="J1701" s="57" t="str">
        <f>IF(Ugovori_OPULJP3[[#This Row],[DATUM ZAVRŠETKA OPERACIJE]]&gt;DATE(2024,12,31),"u provedbi","završen")</f>
        <v>završen</v>
      </c>
      <c r="K1701" s="55" t="s">
        <v>248</v>
      </c>
      <c r="L1701" s="55" t="s">
        <v>248</v>
      </c>
      <c r="M1701" s="58">
        <v>0.85</v>
      </c>
      <c r="N1701" s="58">
        <v>0.15</v>
      </c>
      <c r="O1701" s="59">
        <f>Ugovori_OPULJP3[[#This Row],[Bespovratna sredstva - Ukupno (EU+Nac) HRK
= Ukupna ugovorena vrijednost bespovratnih sredstava]]*Ugovori_OPULJP3[[#This Row],[EU STOPA SUFINANCIRANJA %
EU CO-FINANCING RATE %]]</f>
        <v>1235696</v>
      </c>
      <c r="P1701" s="60">
        <f>Ugovori_OPULJP3[[#This Row],[Bespovratna sredstva - EU dio - HRK]]/7.5345</f>
        <v>164005.04346671974</v>
      </c>
      <c r="Q1701" s="59">
        <f>Ugovori_OPULJP3[[#This Row],[Bespovratna sredstva - Ukupno (EU+Nac) HRK
= Ukupna ugovorena vrijednost bespovratnih sredstava]]*Ugovori_OPULJP3[[#This Row],[STOPA NACIONALNOG SUFINANCIRANJA %]]</f>
        <v>218064</v>
      </c>
      <c r="R1701" s="60">
        <f>Ugovori_OPULJP3[[#This Row],[Bespovratna sredstva - Nacionalni dio - HRK]]/7.5345</f>
        <v>28942.066494127015</v>
      </c>
      <c r="S1701" s="59">
        <v>1453760</v>
      </c>
      <c r="T1701" s="60">
        <f>Ugovori_OPULJP3[[#This Row],[Bespovratna sredstva - Ukupno (EU+Nac) HRK
= Ukupna ugovorena vrijednost bespovratnih sredstava]]/7.5345</f>
        <v>192947.10996084675</v>
      </c>
      <c r="U1701" s="59">
        <v>0</v>
      </c>
      <c r="V1701" s="60">
        <f>Ugovori_OPULJP3[[#This Row],[Javni doprinos korisnika - HRK]]/7.5345</f>
        <v>0</v>
      </c>
      <c r="W1701" s="59">
        <v>0</v>
      </c>
      <c r="X1701" s="60">
        <f>Ugovori_OPULJP3[[#This Row],[Privatni doprinos korisnika - HRK]]/7.5345</f>
        <v>0</v>
      </c>
      <c r="Y1701" s="61">
        <v>1453760</v>
      </c>
      <c r="Z1701" s="62">
        <f>Ugovori_OPULJP3[[#This Row],[UKUPNI PRIHVATLJIVI IZDACI
TOTAL ELIGIBLE EXPENDITURE
= Bespovratna sredstva ukupno + doprinos korisnika
= Ukupni prihvatljivi troškovi
= Ukupna ugovorena vrijednost projekta HRK]]/7.5345</f>
        <v>192947.10996084675</v>
      </c>
      <c r="AA1701" s="66" t="s">
        <v>37</v>
      </c>
      <c r="AB1701" s="66" t="s">
        <v>34</v>
      </c>
      <c r="AC1701" s="65" t="s">
        <v>6218</v>
      </c>
      <c r="AD1701" s="72" t="s">
        <v>746</v>
      </c>
    </row>
    <row r="1702" spans="1:30" ht="63.75" customHeight="1" x14ac:dyDescent="0.2">
      <c r="A1702" s="70" t="s">
        <v>6219</v>
      </c>
      <c r="B1702" s="64" t="s">
        <v>742</v>
      </c>
      <c r="C1702" s="65" t="s">
        <v>743</v>
      </c>
      <c r="D1702" s="96" t="s">
        <v>4944</v>
      </c>
      <c r="E1702" s="66" t="s">
        <v>75</v>
      </c>
      <c r="F1702" s="71" t="s">
        <v>6220</v>
      </c>
      <c r="G1702" s="71" t="s">
        <v>6221</v>
      </c>
      <c r="H1702" s="68">
        <v>44853</v>
      </c>
      <c r="I1702" s="68">
        <v>45096</v>
      </c>
      <c r="J1702" s="57" t="str">
        <f>IF(Ugovori_OPULJP3[[#This Row],[DATUM ZAVRŠETKA OPERACIJE]]&gt;DATE(2024,12,31),"u provedbi","završen")</f>
        <v>završen</v>
      </c>
      <c r="K1702" s="55" t="s">
        <v>243</v>
      </c>
      <c r="L1702" s="55" t="s">
        <v>243</v>
      </c>
      <c r="M1702" s="58">
        <v>0.85</v>
      </c>
      <c r="N1702" s="58">
        <v>0.15</v>
      </c>
      <c r="O1702" s="59">
        <f>Ugovori_OPULJP3[[#This Row],[Bespovratna sredstva - Ukupno (EU+Nac) HRK
= Ukupna ugovorena vrijednost bespovratnih sredstava]]*Ugovori_OPULJP3[[#This Row],[EU STOPA SUFINANCIRANJA %
EU CO-FINANCING RATE %]]</f>
        <v>419900</v>
      </c>
      <c r="P1702" s="60">
        <f>Ugovori_OPULJP3[[#This Row],[Bespovratna sredstva - EU dio - HRK]]/7.5345</f>
        <v>55730.307253301478</v>
      </c>
      <c r="Q1702" s="59">
        <f>Ugovori_OPULJP3[[#This Row],[Bespovratna sredstva - Ukupno (EU+Nac) HRK
= Ukupna ugovorena vrijednost bespovratnih sredstava]]*Ugovori_OPULJP3[[#This Row],[STOPA NACIONALNOG SUFINANCIRANJA %]]</f>
        <v>74100</v>
      </c>
      <c r="R1702" s="60">
        <f>Ugovori_OPULJP3[[#This Row],[Bespovratna sredstva - Nacionalni dio - HRK]]/7.5345</f>
        <v>9834.7601035237894</v>
      </c>
      <c r="S1702" s="59">
        <v>494000</v>
      </c>
      <c r="T1702" s="60">
        <f>Ugovori_OPULJP3[[#This Row],[Bespovratna sredstva - Ukupno (EU+Nac) HRK
= Ukupna ugovorena vrijednost bespovratnih sredstava]]/7.5345</f>
        <v>65565.067356825268</v>
      </c>
      <c r="U1702" s="59">
        <v>0</v>
      </c>
      <c r="V1702" s="60">
        <f>Ugovori_OPULJP3[[#This Row],[Javni doprinos korisnika - HRK]]/7.5345</f>
        <v>0</v>
      </c>
      <c r="W1702" s="59">
        <v>0</v>
      </c>
      <c r="X1702" s="60">
        <f>Ugovori_OPULJP3[[#This Row],[Privatni doprinos korisnika - HRK]]/7.5345</f>
        <v>0</v>
      </c>
      <c r="Y1702" s="61">
        <v>494000</v>
      </c>
      <c r="Z1702" s="62">
        <f>Ugovori_OPULJP3[[#This Row],[UKUPNI PRIHVATLJIVI IZDACI
TOTAL ELIGIBLE EXPENDITURE
= Bespovratna sredstva ukupno + doprinos korisnika
= Ukupni prihvatljivi troškovi
= Ukupna ugovorena vrijednost projekta HRK]]/7.5345</f>
        <v>65565.067356825268</v>
      </c>
      <c r="AA1702" s="66" t="s">
        <v>37</v>
      </c>
      <c r="AB1702" s="66" t="s">
        <v>34</v>
      </c>
      <c r="AC1702" s="65" t="s">
        <v>6222</v>
      </c>
      <c r="AD1702" s="72" t="s">
        <v>746</v>
      </c>
    </row>
    <row r="1703" spans="1:30" ht="63.75" customHeight="1" x14ac:dyDescent="0.2">
      <c r="A1703" s="70" t="s">
        <v>6223</v>
      </c>
      <c r="B1703" s="64" t="s">
        <v>742</v>
      </c>
      <c r="C1703" s="65" t="s">
        <v>743</v>
      </c>
      <c r="D1703" s="96" t="s">
        <v>4944</v>
      </c>
      <c r="E1703" s="66" t="s">
        <v>75</v>
      </c>
      <c r="F1703" s="71" t="s">
        <v>6224</v>
      </c>
      <c r="G1703" s="71" t="s">
        <v>3935</v>
      </c>
      <c r="H1703" s="68">
        <v>44818</v>
      </c>
      <c r="I1703" s="68">
        <v>45060</v>
      </c>
      <c r="J1703" s="57" t="str">
        <f>IF(Ugovori_OPULJP3[[#This Row],[DATUM ZAVRŠETKA OPERACIJE]]&gt;DATE(2024,12,31),"u provedbi","završen")</f>
        <v>završen</v>
      </c>
      <c r="K1703" s="55" t="s">
        <v>243</v>
      </c>
      <c r="L1703" s="55" t="s">
        <v>243</v>
      </c>
      <c r="M1703" s="58">
        <v>0.85</v>
      </c>
      <c r="N1703" s="58">
        <v>0.15</v>
      </c>
      <c r="O1703" s="59">
        <f>Ugovori_OPULJP3[[#This Row],[Bespovratna sredstva - Ukupno (EU+Nac) HRK
= Ukupna ugovorena vrijednost bespovratnih sredstava]]*Ugovori_OPULJP3[[#This Row],[EU STOPA SUFINANCIRANJA %
EU CO-FINANCING RATE %]]</f>
        <v>419900</v>
      </c>
      <c r="P1703" s="60">
        <f>Ugovori_OPULJP3[[#This Row],[Bespovratna sredstva - EU dio - HRK]]/7.5345</f>
        <v>55730.307253301478</v>
      </c>
      <c r="Q1703" s="59">
        <f>Ugovori_OPULJP3[[#This Row],[Bespovratna sredstva - Ukupno (EU+Nac) HRK
= Ukupna ugovorena vrijednost bespovratnih sredstava]]*Ugovori_OPULJP3[[#This Row],[STOPA NACIONALNOG SUFINANCIRANJA %]]</f>
        <v>74100</v>
      </c>
      <c r="R1703" s="60">
        <f>Ugovori_OPULJP3[[#This Row],[Bespovratna sredstva - Nacionalni dio - HRK]]/7.5345</f>
        <v>9834.7601035237894</v>
      </c>
      <c r="S1703" s="59">
        <v>494000</v>
      </c>
      <c r="T1703" s="60">
        <f>Ugovori_OPULJP3[[#This Row],[Bespovratna sredstva - Ukupno (EU+Nac) HRK
= Ukupna ugovorena vrijednost bespovratnih sredstava]]/7.5345</f>
        <v>65565.067356825268</v>
      </c>
      <c r="U1703" s="59">
        <v>0</v>
      </c>
      <c r="V1703" s="60">
        <f>Ugovori_OPULJP3[[#This Row],[Javni doprinos korisnika - HRK]]/7.5345</f>
        <v>0</v>
      </c>
      <c r="W1703" s="59">
        <v>0</v>
      </c>
      <c r="X1703" s="60">
        <f>Ugovori_OPULJP3[[#This Row],[Privatni doprinos korisnika - HRK]]/7.5345</f>
        <v>0</v>
      </c>
      <c r="Y1703" s="61">
        <v>494000</v>
      </c>
      <c r="Z1703" s="62">
        <f>Ugovori_OPULJP3[[#This Row],[UKUPNI PRIHVATLJIVI IZDACI
TOTAL ELIGIBLE EXPENDITURE
= Bespovratna sredstva ukupno + doprinos korisnika
= Ukupni prihvatljivi troškovi
= Ukupna ugovorena vrijednost projekta HRK]]/7.5345</f>
        <v>65565.067356825268</v>
      </c>
      <c r="AA1703" s="66" t="s">
        <v>37</v>
      </c>
      <c r="AB1703" s="66" t="s">
        <v>34</v>
      </c>
      <c r="AC1703" s="65" t="s">
        <v>6225</v>
      </c>
      <c r="AD1703" s="72" t="s">
        <v>746</v>
      </c>
    </row>
    <row r="1704" spans="1:30" ht="63.75" customHeight="1" x14ac:dyDescent="0.2">
      <c r="A1704" s="70" t="s">
        <v>6226</v>
      </c>
      <c r="B1704" s="64" t="s">
        <v>742</v>
      </c>
      <c r="C1704" s="65" t="s">
        <v>743</v>
      </c>
      <c r="D1704" s="96" t="s">
        <v>4944</v>
      </c>
      <c r="E1704" s="66" t="s">
        <v>75</v>
      </c>
      <c r="F1704" s="71" t="s">
        <v>6227</v>
      </c>
      <c r="G1704" s="71" t="s">
        <v>6228</v>
      </c>
      <c r="H1704" s="68">
        <v>44818</v>
      </c>
      <c r="I1704" s="68">
        <v>45060</v>
      </c>
      <c r="J1704" s="57" t="str">
        <f>IF(Ugovori_OPULJP3[[#This Row],[DATUM ZAVRŠETKA OPERACIJE]]&gt;DATE(2024,12,31),"u provedbi","završen")</f>
        <v>završen</v>
      </c>
      <c r="K1704" s="76" t="s">
        <v>248</v>
      </c>
      <c r="L1704" s="76" t="s">
        <v>248</v>
      </c>
      <c r="M1704" s="58">
        <v>0.85</v>
      </c>
      <c r="N1704" s="58">
        <v>0.15</v>
      </c>
      <c r="O1704" s="59">
        <f>Ugovori_OPULJP3[[#This Row],[Bespovratna sredstva - Ukupno (EU+Nac) HRK
= Ukupna ugovorena vrijednost bespovratnih sredstava]]*Ugovori_OPULJP3[[#This Row],[EU STOPA SUFINANCIRANJA %
EU CO-FINANCING RATE %]]</f>
        <v>376647.75</v>
      </c>
      <c r="P1704" s="60">
        <f>Ugovori_OPULJP3[[#This Row],[Bespovratna sredstva - EU dio - HRK]]/7.5345</f>
        <v>49989.747163049964</v>
      </c>
      <c r="Q1704" s="59">
        <f>Ugovori_OPULJP3[[#This Row],[Bespovratna sredstva - Ukupno (EU+Nac) HRK
= Ukupna ugovorena vrijednost bespovratnih sredstava]]*Ugovori_OPULJP3[[#This Row],[STOPA NACIONALNOG SUFINANCIRANJA %]]</f>
        <v>66467.25</v>
      </c>
      <c r="R1704" s="60">
        <f>Ugovori_OPULJP3[[#This Row],[Bespovratna sredstva - Nacionalni dio - HRK]]/7.5345</f>
        <v>8821.7200875970539</v>
      </c>
      <c r="S1704" s="59">
        <v>443115</v>
      </c>
      <c r="T1704" s="60">
        <f>Ugovori_OPULJP3[[#This Row],[Bespovratna sredstva - Ukupno (EU+Nac) HRK
= Ukupna ugovorena vrijednost bespovratnih sredstava]]/7.5345</f>
        <v>58811.467250647023</v>
      </c>
      <c r="U1704" s="59">
        <v>0</v>
      </c>
      <c r="V1704" s="60">
        <f>Ugovori_OPULJP3[[#This Row],[Javni doprinos korisnika - HRK]]/7.5345</f>
        <v>0</v>
      </c>
      <c r="W1704" s="59">
        <v>0</v>
      </c>
      <c r="X1704" s="60">
        <f>Ugovori_OPULJP3[[#This Row],[Privatni doprinos korisnika - HRK]]/7.5345</f>
        <v>0</v>
      </c>
      <c r="Y1704" s="61">
        <v>443115</v>
      </c>
      <c r="Z1704" s="62">
        <f>Ugovori_OPULJP3[[#This Row],[UKUPNI PRIHVATLJIVI IZDACI
TOTAL ELIGIBLE EXPENDITURE
= Bespovratna sredstva ukupno + doprinos korisnika
= Ukupni prihvatljivi troškovi
= Ukupna ugovorena vrijednost projekta HRK]]/7.5345</f>
        <v>58811.467250647023</v>
      </c>
      <c r="AA1704" s="66" t="s">
        <v>37</v>
      </c>
      <c r="AB1704" s="66" t="s">
        <v>34</v>
      </c>
      <c r="AC1704" s="65" t="s">
        <v>6229</v>
      </c>
      <c r="AD1704" s="72" t="s">
        <v>746</v>
      </c>
    </row>
    <row r="1705" spans="1:30" ht="63.75" customHeight="1" x14ac:dyDescent="0.2">
      <c r="A1705" s="70" t="s">
        <v>6230</v>
      </c>
      <c r="B1705" s="64" t="s">
        <v>742</v>
      </c>
      <c r="C1705" s="65" t="s">
        <v>743</v>
      </c>
      <c r="D1705" s="96" t="s">
        <v>4944</v>
      </c>
      <c r="E1705" s="66" t="s">
        <v>75</v>
      </c>
      <c r="F1705" s="71" t="s">
        <v>6231</v>
      </c>
      <c r="G1705" s="71" t="s">
        <v>1524</v>
      </c>
      <c r="H1705" s="68">
        <v>44855</v>
      </c>
      <c r="I1705" s="68">
        <v>45098</v>
      </c>
      <c r="J1705" s="57" t="str">
        <f>IF(Ugovori_OPULJP3[[#This Row],[DATUM ZAVRŠETKA OPERACIJE]]&gt;DATE(2024,12,31),"u provedbi","završen")</f>
        <v>završen</v>
      </c>
      <c r="K1705" s="76" t="s">
        <v>185</v>
      </c>
      <c r="L1705" s="76" t="s">
        <v>185</v>
      </c>
      <c r="M1705" s="58">
        <v>0.85</v>
      </c>
      <c r="N1705" s="58">
        <v>0.15</v>
      </c>
      <c r="O1705" s="59">
        <f>Ugovori_OPULJP3[[#This Row],[Bespovratna sredstva - Ukupno (EU+Nac) HRK
= Ukupna ugovorena vrijednost bespovratnih sredstava]]*Ugovori_OPULJP3[[#This Row],[EU STOPA SUFINANCIRANJA %
EU CO-FINANCING RATE %]]</f>
        <v>1046477.5</v>
      </c>
      <c r="P1705" s="60">
        <f>Ugovori_OPULJP3[[#This Row],[Bespovratna sredstva - EU dio - HRK]]/7.5345</f>
        <v>138891.43274271683</v>
      </c>
      <c r="Q1705" s="59">
        <f>Ugovori_OPULJP3[[#This Row],[Bespovratna sredstva - Ukupno (EU+Nac) HRK
= Ukupna ugovorena vrijednost bespovratnih sredstava]]*Ugovori_OPULJP3[[#This Row],[STOPA NACIONALNOG SUFINANCIRANJA %]]</f>
        <v>184672.5</v>
      </c>
      <c r="R1705" s="60">
        <f>Ugovori_OPULJP3[[#This Row],[Bespovratna sredstva - Nacionalni dio - HRK]]/7.5345</f>
        <v>24510.252836950029</v>
      </c>
      <c r="S1705" s="59">
        <v>1231150</v>
      </c>
      <c r="T1705" s="60">
        <f>Ugovori_OPULJP3[[#This Row],[Bespovratna sredstva - Ukupno (EU+Nac) HRK
= Ukupna ugovorena vrijednost bespovratnih sredstava]]/7.5345</f>
        <v>163401.68557966687</v>
      </c>
      <c r="U1705" s="59">
        <v>0</v>
      </c>
      <c r="V1705" s="60">
        <f>Ugovori_OPULJP3[[#This Row],[Javni doprinos korisnika - HRK]]/7.5345</f>
        <v>0</v>
      </c>
      <c r="W1705" s="59">
        <v>0</v>
      </c>
      <c r="X1705" s="60">
        <f>Ugovori_OPULJP3[[#This Row],[Privatni doprinos korisnika - HRK]]/7.5345</f>
        <v>0</v>
      </c>
      <c r="Y1705" s="61">
        <v>1231150</v>
      </c>
      <c r="Z1705" s="62">
        <f>Ugovori_OPULJP3[[#This Row],[UKUPNI PRIHVATLJIVI IZDACI
TOTAL ELIGIBLE EXPENDITURE
= Bespovratna sredstva ukupno + doprinos korisnika
= Ukupni prihvatljivi troškovi
= Ukupna ugovorena vrijednost projekta HRK]]/7.5345</f>
        <v>163401.68557966687</v>
      </c>
      <c r="AA1705" s="66" t="s">
        <v>37</v>
      </c>
      <c r="AB1705" s="66" t="s">
        <v>34</v>
      </c>
      <c r="AC1705" s="65" t="s">
        <v>6232</v>
      </c>
      <c r="AD1705" s="72" t="s">
        <v>746</v>
      </c>
    </row>
    <row r="1706" spans="1:30" ht="63.75" customHeight="1" x14ac:dyDescent="0.2">
      <c r="A1706" s="70" t="s">
        <v>6233</v>
      </c>
      <c r="B1706" s="64" t="s">
        <v>742</v>
      </c>
      <c r="C1706" s="65" t="s">
        <v>743</v>
      </c>
      <c r="D1706" s="96" t="s">
        <v>4944</v>
      </c>
      <c r="E1706" s="66" t="s">
        <v>75</v>
      </c>
      <c r="F1706" s="71" t="s">
        <v>6234</v>
      </c>
      <c r="G1706" s="71" t="s">
        <v>1708</v>
      </c>
      <c r="H1706" s="68">
        <v>44922</v>
      </c>
      <c r="I1706" s="68">
        <v>45165</v>
      </c>
      <c r="J1706" s="57" t="str">
        <f>IF(Ugovori_OPULJP3[[#This Row],[DATUM ZAVRŠETKA OPERACIJE]]&gt;DATE(2024,12,31),"u provedbi","završen")</f>
        <v>završen</v>
      </c>
      <c r="K1706" s="55" t="s">
        <v>185</v>
      </c>
      <c r="L1706" s="55" t="s">
        <v>185</v>
      </c>
      <c r="M1706" s="58">
        <v>0.85</v>
      </c>
      <c r="N1706" s="58">
        <v>0.15</v>
      </c>
      <c r="O1706" s="59">
        <f>Ugovori_OPULJP3[[#This Row],[Bespovratna sredstva - Ukupno (EU+Nac) HRK
= Ukupna ugovorena vrijednost bespovratnih sredstava]]*Ugovori_OPULJP3[[#This Row],[EU STOPA SUFINANCIRANJA %
EU CO-FINANCING RATE %]]</f>
        <v>1047795</v>
      </c>
      <c r="P1706" s="60">
        <f>Ugovori_OPULJP3[[#This Row],[Bespovratna sredstva - EU dio - HRK]]/7.5345</f>
        <v>139066.2950428031</v>
      </c>
      <c r="Q1706" s="59">
        <f>Ugovori_OPULJP3[[#This Row],[Bespovratna sredstva - Ukupno (EU+Nac) HRK
= Ukupna ugovorena vrijednost bespovratnih sredstava]]*Ugovori_OPULJP3[[#This Row],[STOPA NACIONALNOG SUFINANCIRANJA %]]</f>
        <v>184905</v>
      </c>
      <c r="R1706" s="60">
        <f>Ugovori_OPULJP3[[#This Row],[Bespovratna sredstva - Nacionalni dio - HRK]]/7.5345</f>
        <v>24541.110889906427</v>
      </c>
      <c r="S1706" s="59">
        <v>1232700</v>
      </c>
      <c r="T1706" s="60">
        <f>Ugovori_OPULJP3[[#This Row],[Bespovratna sredstva - Ukupno (EU+Nac) HRK
= Ukupna ugovorena vrijednost bespovratnih sredstava]]/7.5345</f>
        <v>163607.40593270952</v>
      </c>
      <c r="U1706" s="59">
        <v>0</v>
      </c>
      <c r="V1706" s="60">
        <f>Ugovori_OPULJP3[[#This Row],[Javni doprinos korisnika - HRK]]/7.5345</f>
        <v>0</v>
      </c>
      <c r="W1706" s="59">
        <v>0</v>
      </c>
      <c r="X1706" s="60">
        <f>Ugovori_OPULJP3[[#This Row],[Privatni doprinos korisnika - HRK]]/7.5345</f>
        <v>0</v>
      </c>
      <c r="Y1706" s="61">
        <v>1232700</v>
      </c>
      <c r="Z1706" s="62">
        <f>Ugovori_OPULJP3[[#This Row],[UKUPNI PRIHVATLJIVI IZDACI
TOTAL ELIGIBLE EXPENDITURE
= Bespovratna sredstva ukupno + doprinos korisnika
= Ukupni prihvatljivi troškovi
= Ukupna ugovorena vrijednost projekta HRK]]/7.5345</f>
        <v>163607.40593270952</v>
      </c>
      <c r="AA1706" s="66" t="s">
        <v>37</v>
      </c>
      <c r="AB1706" s="66" t="s">
        <v>34</v>
      </c>
      <c r="AC1706" s="65" t="s">
        <v>6235</v>
      </c>
      <c r="AD1706" s="72" t="s">
        <v>746</v>
      </c>
    </row>
    <row r="1707" spans="1:30" ht="63.75" customHeight="1" x14ac:dyDescent="0.2">
      <c r="A1707" s="70" t="s">
        <v>6236</v>
      </c>
      <c r="B1707" s="64" t="s">
        <v>742</v>
      </c>
      <c r="C1707" s="65" t="s">
        <v>743</v>
      </c>
      <c r="D1707" s="96" t="s">
        <v>4944</v>
      </c>
      <c r="E1707" s="66" t="s">
        <v>75</v>
      </c>
      <c r="F1707" s="71" t="s">
        <v>6237</v>
      </c>
      <c r="G1707" s="54" t="s">
        <v>2700</v>
      </c>
      <c r="H1707" s="68">
        <v>44818</v>
      </c>
      <c r="I1707" s="68">
        <v>45060</v>
      </c>
      <c r="J1707" s="57" t="str">
        <f>IF(Ugovori_OPULJP3[[#This Row],[DATUM ZAVRŠETKA OPERACIJE]]&gt;DATE(2024,12,31),"u provedbi","završen")</f>
        <v>završen</v>
      </c>
      <c r="K1707" s="76" t="s">
        <v>6238</v>
      </c>
      <c r="L1707" s="76" t="s">
        <v>36</v>
      </c>
      <c r="M1707" s="58">
        <v>0.85</v>
      </c>
      <c r="N1707" s="58">
        <v>0.15</v>
      </c>
      <c r="O1707" s="59">
        <f>Ugovori_OPULJP3[[#This Row],[Bespovratna sredstva - Ukupno (EU+Nac) HRK
= Ukupna ugovorena vrijednost bespovratnih sredstava]]*Ugovori_OPULJP3[[#This Row],[EU STOPA SUFINANCIRANJA %
EU CO-FINANCING RATE %]]</f>
        <v>1260652</v>
      </c>
      <c r="P1707" s="60">
        <f>Ugovori_OPULJP3[[#This Row],[Bespovratna sredstva - EU dio - HRK]]/7.5345</f>
        <v>167317.27387351517</v>
      </c>
      <c r="Q1707" s="59">
        <f>Ugovori_OPULJP3[[#This Row],[Bespovratna sredstva - Ukupno (EU+Nac) HRK
= Ukupna ugovorena vrijednost bespovratnih sredstava]]*Ugovori_OPULJP3[[#This Row],[STOPA NACIONALNOG SUFINANCIRANJA %]]</f>
        <v>222468</v>
      </c>
      <c r="R1707" s="60">
        <f>Ugovori_OPULJP3[[#This Row],[Bespovratna sredstva - Nacionalni dio - HRK]]/7.5345</f>
        <v>29526.577742385027</v>
      </c>
      <c r="S1707" s="59">
        <v>1483120</v>
      </c>
      <c r="T1707" s="60">
        <f>Ugovori_OPULJP3[[#This Row],[Bespovratna sredstva - Ukupno (EU+Nac) HRK
= Ukupna ugovorena vrijednost bespovratnih sredstava]]/7.5345</f>
        <v>196843.85161590017</v>
      </c>
      <c r="U1707" s="59">
        <v>0</v>
      </c>
      <c r="V1707" s="60">
        <f>Ugovori_OPULJP3[[#This Row],[Javni doprinos korisnika - HRK]]/7.5345</f>
        <v>0</v>
      </c>
      <c r="W1707" s="59">
        <v>0</v>
      </c>
      <c r="X1707" s="60">
        <f>Ugovori_OPULJP3[[#This Row],[Privatni doprinos korisnika - HRK]]/7.5345</f>
        <v>0</v>
      </c>
      <c r="Y1707" s="61">
        <v>1483120</v>
      </c>
      <c r="Z1707" s="62">
        <f>Ugovori_OPULJP3[[#This Row],[UKUPNI PRIHVATLJIVI IZDACI
TOTAL ELIGIBLE EXPENDITURE
= Bespovratna sredstva ukupno + doprinos korisnika
= Ukupni prihvatljivi troškovi
= Ukupna ugovorena vrijednost projekta HRK]]/7.5345</f>
        <v>196843.85161590017</v>
      </c>
      <c r="AA1707" s="66" t="s">
        <v>37</v>
      </c>
      <c r="AB1707" s="66" t="s">
        <v>34</v>
      </c>
      <c r="AC1707" s="65" t="s">
        <v>6239</v>
      </c>
      <c r="AD1707" s="72" t="s">
        <v>746</v>
      </c>
    </row>
    <row r="1708" spans="1:30" ht="63.75" customHeight="1" x14ac:dyDescent="0.2">
      <c r="A1708" s="70" t="s">
        <v>6240</v>
      </c>
      <c r="B1708" s="64" t="s">
        <v>742</v>
      </c>
      <c r="C1708" s="65" t="s">
        <v>743</v>
      </c>
      <c r="D1708" s="96" t="s">
        <v>4944</v>
      </c>
      <c r="E1708" s="66" t="s">
        <v>75</v>
      </c>
      <c r="F1708" s="71" t="s">
        <v>6241</v>
      </c>
      <c r="G1708" s="71" t="s">
        <v>4002</v>
      </c>
      <c r="H1708" s="68">
        <v>44907</v>
      </c>
      <c r="I1708" s="68">
        <v>45150</v>
      </c>
      <c r="J1708" s="57" t="str">
        <f>IF(Ugovori_OPULJP3[[#This Row],[DATUM ZAVRŠETKA OPERACIJE]]&gt;DATE(2024,12,31),"u provedbi","završen")</f>
        <v>završen</v>
      </c>
      <c r="K1708" s="76" t="s">
        <v>6242</v>
      </c>
      <c r="L1708" s="76" t="s">
        <v>36</v>
      </c>
      <c r="M1708" s="58">
        <v>0.85</v>
      </c>
      <c r="N1708" s="58">
        <v>0.15</v>
      </c>
      <c r="O1708" s="59">
        <f>Ugovori_OPULJP3[[#This Row],[Bespovratna sredstva - Ukupno (EU+Nac) HRK
= Ukupna ugovorena vrijednost bespovratnih sredstava]]*Ugovori_OPULJP3[[#This Row],[EU STOPA SUFINANCIRANJA %
EU CO-FINANCING RATE %]]</f>
        <v>1260366.74</v>
      </c>
      <c r="P1708" s="60">
        <f>Ugovori_OPULJP3[[#This Row],[Bespovratna sredstva - EU dio - HRK]]/7.5345</f>
        <v>167279.4133651868</v>
      </c>
      <c r="Q1708" s="59">
        <f>Ugovori_OPULJP3[[#This Row],[Bespovratna sredstva - Ukupno (EU+Nac) HRK
= Ukupna ugovorena vrijednost bespovratnih sredstava]]*Ugovori_OPULJP3[[#This Row],[STOPA NACIONALNOG SUFINANCIRANJA %]]</f>
        <v>222417.65999999997</v>
      </c>
      <c r="R1708" s="60">
        <f>Ugovori_OPULJP3[[#This Row],[Bespovratna sredstva - Nacionalni dio - HRK]]/7.5345</f>
        <v>29519.896476209433</v>
      </c>
      <c r="S1708" s="59">
        <v>1482784.4</v>
      </c>
      <c r="T1708" s="60">
        <f>Ugovori_OPULJP3[[#This Row],[Bespovratna sredstva - Ukupno (EU+Nac) HRK
= Ukupna ugovorena vrijednost bespovratnih sredstava]]/7.5345</f>
        <v>196799.30984139623</v>
      </c>
      <c r="U1708" s="59">
        <v>0</v>
      </c>
      <c r="V1708" s="60">
        <f>Ugovori_OPULJP3[[#This Row],[Javni doprinos korisnika - HRK]]/7.5345</f>
        <v>0</v>
      </c>
      <c r="W1708" s="59">
        <v>0</v>
      </c>
      <c r="X1708" s="60">
        <f>Ugovori_OPULJP3[[#This Row],[Privatni doprinos korisnika - HRK]]/7.5345</f>
        <v>0</v>
      </c>
      <c r="Y1708" s="61">
        <v>1482784.4</v>
      </c>
      <c r="Z1708" s="62">
        <f>Ugovori_OPULJP3[[#This Row],[UKUPNI PRIHVATLJIVI IZDACI
TOTAL ELIGIBLE EXPENDITURE
= Bespovratna sredstva ukupno + doprinos korisnika
= Ukupni prihvatljivi troškovi
= Ukupna ugovorena vrijednost projekta HRK]]/7.5345</f>
        <v>196799.30984139623</v>
      </c>
      <c r="AA1708" s="66" t="s">
        <v>37</v>
      </c>
      <c r="AB1708" s="66" t="s">
        <v>34</v>
      </c>
      <c r="AC1708" s="65" t="s">
        <v>6243</v>
      </c>
      <c r="AD1708" s="72" t="s">
        <v>746</v>
      </c>
    </row>
    <row r="1709" spans="1:30" ht="63.75" customHeight="1" x14ac:dyDescent="0.2">
      <c r="A1709" s="70" t="s">
        <v>6244</v>
      </c>
      <c r="B1709" s="64" t="s">
        <v>742</v>
      </c>
      <c r="C1709" s="65" t="s">
        <v>743</v>
      </c>
      <c r="D1709" s="96" t="s">
        <v>4944</v>
      </c>
      <c r="E1709" s="66" t="s">
        <v>75</v>
      </c>
      <c r="F1709" s="71" t="s">
        <v>6245</v>
      </c>
      <c r="G1709" s="71" t="s">
        <v>1345</v>
      </c>
      <c r="H1709" s="68">
        <v>44866</v>
      </c>
      <c r="I1709" s="68">
        <v>45108</v>
      </c>
      <c r="J1709" s="57" t="str">
        <f>IF(Ugovori_OPULJP3[[#This Row],[DATUM ZAVRŠETKA OPERACIJE]]&gt;DATE(2024,12,31),"u provedbi","završen")</f>
        <v>završen</v>
      </c>
      <c r="K1709" s="67" t="s">
        <v>243</v>
      </c>
      <c r="L1709" s="67" t="s">
        <v>243</v>
      </c>
      <c r="M1709" s="58">
        <v>0.85</v>
      </c>
      <c r="N1709" s="58">
        <v>0.15</v>
      </c>
      <c r="O1709" s="59">
        <f>Ugovori_OPULJP3[[#This Row],[Bespovratna sredstva - Ukupno (EU+Nac) HRK
= Ukupna ugovorena vrijednost bespovratnih sredstava]]*Ugovori_OPULJP3[[#This Row],[EU STOPA SUFINANCIRANJA %
EU CO-FINANCING RATE %]]</f>
        <v>504288</v>
      </c>
      <c r="P1709" s="60">
        <f>Ugovori_OPULJP3[[#This Row],[Bespovratna sredstva - EU dio - HRK]]/7.5345</f>
        <v>66930.519609794937</v>
      </c>
      <c r="Q1709" s="59">
        <f>Ugovori_OPULJP3[[#This Row],[Bespovratna sredstva - Ukupno (EU+Nac) HRK
= Ukupna ugovorena vrijednost bespovratnih sredstava]]*Ugovori_OPULJP3[[#This Row],[STOPA NACIONALNOG SUFINANCIRANJA %]]</f>
        <v>88992</v>
      </c>
      <c r="R1709" s="60">
        <f>Ugovori_OPULJP3[[#This Row],[Bespovratna sredstva - Nacionalni dio - HRK]]/7.5345</f>
        <v>11811.268166434402</v>
      </c>
      <c r="S1709" s="59">
        <v>593280</v>
      </c>
      <c r="T1709" s="60">
        <f>Ugovori_OPULJP3[[#This Row],[Bespovratna sredstva - Ukupno (EU+Nac) HRK
= Ukupna ugovorena vrijednost bespovratnih sredstava]]/7.5345</f>
        <v>78741.787776229336</v>
      </c>
      <c r="U1709" s="59">
        <v>0</v>
      </c>
      <c r="V1709" s="60">
        <f>Ugovori_OPULJP3[[#This Row],[Javni doprinos korisnika - HRK]]/7.5345</f>
        <v>0</v>
      </c>
      <c r="W1709" s="59">
        <v>0</v>
      </c>
      <c r="X1709" s="60">
        <f>Ugovori_OPULJP3[[#This Row],[Privatni doprinos korisnika - HRK]]/7.5345</f>
        <v>0</v>
      </c>
      <c r="Y1709" s="61">
        <v>593280</v>
      </c>
      <c r="Z1709" s="62">
        <f>Ugovori_OPULJP3[[#This Row],[UKUPNI PRIHVATLJIVI IZDACI
TOTAL ELIGIBLE EXPENDITURE
= Bespovratna sredstva ukupno + doprinos korisnika
= Ukupni prihvatljivi troškovi
= Ukupna ugovorena vrijednost projekta HRK]]/7.5345</f>
        <v>78741.787776229336</v>
      </c>
      <c r="AA1709" s="66" t="s">
        <v>37</v>
      </c>
      <c r="AB1709" s="66" t="s">
        <v>34</v>
      </c>
      <c r="AC1709" s="65" t="s">
        <v>6246</v>
      </c>
      <c r="AD1709" s="72" t="s">
        <v>746</v>
      </c>
    </row>
    <row r="1710" spans="1:30" ht="63.75" customHeight="1" x14ac:dyDescent="0.2">
      <c r="A1710" s="70" t="s">
        <v>6247</v>
      </c>
      <c r="B1710" s="64" t="s">
        <v>742</v>
      </c>
      <c r="C1710" s="65" t="s">
        <v>743</v>
      </c>
      <c r="D1710" s="96" t="s">
        <v>4944</v>
      </c>
      <c r="E1710" s="66" t="s">
        <v>75</v>
      </c>
      <c r="F1710" s="71" t="s">
        <v>6248</v>
      </c>
      <c r="G1710" s="71" t="s">
        <v>6249</v>
      </c>
      <c r="H1710" s="68">
        <v>44902</v>
      </c>
      <c r="I1710" s="68">
        <v>45145</v>
      </c>
      <c r="J1710" s="57" t="str">
        <f>IF(Ugovori_OPULJP3[[#This Row],[DATUM ZAVRŠETKA OPERACIJE]]&gt;DATE(2024,12,31),"u provedbi","završen")</f>
        <v>završen</v>
      </c>
      <c r="K1710" s="67" t="s">
        <v>243</v>
      </c>
      <c r="L1710" s="55" t="s">
        <v>243</v>
      </c>
      <c r="M1710" s="58">
        <v>0.85</v>
      </c>
      <c r="N1710" s="58">
        <v>0.15</v>
      </c>
      <c r="O1710" s="59">
        <f>Ugovori_OPULJP3[[#This Row],[Bespovratna sredstva - Ukupno (EU+Nac) HRK
= Ukupna ugovorena vrijednost bespovratnih sredstava]]*Ugovori_OPULJP3[[#This Row],[EU STOPA SUFINANCIRANJA %
EU CO-FINANCING RATE %]]</f>
        <v>756432</v>
      </c>
      <c r="P1710" s="60">
        <f>Ugovori_OPULJP3[[#This Row],[Bespovratna sredstva - EU dio - HRK]]/7.5345</f>
        <v>100395.77941469241</v>
      </c>
      <c r="Q1710" s="59">
        <f>Ugovori_OPULJP3[[#This Row],[Bespovratna sredstva - Ukupno (EU+Nac) HRK
= Ukupna ugovorena vrijednost bespovratnih sredstava]]*Ugovori_OPULJP3[[#This Row],[STOPA NACIONALNOG SUFINANCIRANJA %]]</f>
        <v>133488</v>
      </c>
      <c r="R1710" s="60">
        <f>Ugovori_OPULJP3[[#This Row],[Bespovratna sredstva - Nacionalni dio - HRK]]/7.5345</f>
        <v>17716.902249651601</v>
      </c>
      <c r="S1710" s="59">
        <v>889920</v>
      </c>
      <c r="T1710" s="60">
        <f>Ugovori_OPULJP3[[#This Row],[Bespovratna sredstva - Ukupno (EU+Nac) HRK
= Ukupna ugovorena vrijednost bespovratnih sredstava]]/7.5345</f>
        <v>118112.68166434401</v>
      </c>
      <c r="U1710" s="59">
        <v>0</v>
      </c>
      <c r="V1710" s="60">
        <f>Ugovori_OPULJP3[[#This Row],[Javni doprinos korisnika - HRK]]/7.5345</f>
        <v>0</v>
      </c>
      <c r="W1710" s="59">
        <v>0</v>
      </c>
      <c r="X1710" s="60">
        <f>Ugovori_OPULJP3[[#This Row],[Privatni doprinos korisnika - HRK]]/7.5345</f>
        <v>0</v>
      </c>
      <c r="Y1710" s="61">
        <v>889920</v>
      </c>
      <c r="Z1710" s="62">
        <f>Ugovori_OPULJP3[[#This Row],[UKUPNI PRIHVATLJIVI IZDACI
TOTAL ELIGIBLE EXPENDITURE
= Bespovratna sredstva ukupno + doprinos korisnika
= Ukupni prihvatljivi troškovi
= Ukupna ugovorena vrijednost projekta HRK]]/7.5345</f>
        <v>118112.68166434401</v>
      </c>
      <c r="AA1710" s="66" t="s">
        <v>37</v>
      </c>
      <c r="AB1710" s="66" t="s">
        <v>34</v>
      </c>
      <c r="AC1710" s="65" t="s">
        <v>6250</v>
      </c>
      <c r="AD1710" s="72" t="s">
        <v>746</v>
      </c>
    </row>
    <row r="1711" spans="1:30" ht="63.75" customHeight="1" x14ac:dyDescent="0.2">
      <c r="A1711" s="70" t="s">
        <v>6251</v>
      </c>
      <c r="B1711" s="64" t="s">
        <v>742</v>
      </c>
      <c r="C1711" s="65" t="s">
        <v>743</v>
      </c>
      <c r="D1711" s="96" t="s">
        <v>4944</v>
      </c>
      <c r="E1711" s="66" t="s">
        <v>75</v>
      </c>
      <c r="F1711" s="71" t="s">
        <v>6252</v>
      </c>
      <c r="G1711" s="71" t="s">
        <v>4546</v>
      </c>
      <c r="H1711" s="68">
        <v>44853</v>
      </c>
      <c r="I1711" s="68">
        <v>45096</v>
      </c>
      <c r="J1711" s="57" t="str">
        <f>IF(Ugovori_OPULJP3[[#This Row],[DATUM ZAVRŠETKA OPERACIJE]]&gt;DATE(2024,12,31),"u provedbi","završen")</f>
        <v>završen</v>
      </c>
      <c r="K1711" s="55" t="s">
        <v>248</v>
      </c>
      <c r="L1711" s="55" t="s">
        <v>248</v>
      </c>
      <c r="M1711" s="58">
        <v>0.85</v>
      </c>
      <c r="N1711" s="58">
        <v>0.15</v>
      </c>
      <c r="O1711" s="59">
        <f>Ugovori_OPULJP3[[#This Row],[Bespovratna sredstva - Ukupno (EU+Nac) HRK
= Ukupna ugovorena vrijednost bespovratnih sredstava]]*Ugovori_OPULJP3[[#This Row],[EU STOPA SUFINANCIRANJA %
EU CO-FINANCING RATE %]]</f>
        <v>1133271</v>
      </c>
      <c r="P1711" s="60">
        <f>Ugovori_OPULJP3[[#This Row],[Bespovratna sredstva - EU dio - HRK]]/7.5345</f>
        <v>150410.90981485168</v>
      </c>
      <c r="Q1711" s="59">
        <f>Ugovori_OPULJP3[[#This Row],[Bespovratna sredstva - Ukupno (EU+Nac) HRK
= Ukupna ugovorena vrijednost bespovratnih sredstava]]*Ugovori_OPULJP3[[#This Row],[STOPA NACIONALNOG SUFINANCIRANJA %]]</f>
        <v>199989</v>
      </c>
      <c r="R1711" s="60">
        <f>Ugovori_OPULJP3[[#This Row],[Bespovratna sredstva - Nacionalni dio - HRK]]/7.5345</f>
        <v>26543.10173203265</v>
      </c>
      <c r="S1711" s="59">
        <v>1333260</v>
      </c>
      <c r="T1711" s="60">
        <f>Ugovori_OPULJP3[[#This Row],[Bespovratna sredstva - Ukupno (EU+Nac) HRK
= Ukupna ugovorena vrijednost bespovratnih sredstava]]/7.5345</f>
        <v>176954.01154688431</v>
      </c>
      <c r="U1711" s="59">
        <v>0</v>
      </c>
      <c r="V1711" s="60">
        <f>Ugovori_OPULJP3[[#This Row],[Javni doprinos korisnika - HRK]]/7.5345</f>
        <v>0</v>
      </c>
      <c r="W1711" s="59">
        <v>0</v>
      </c>
      <c r="X1711" s="60">
        <f>Ugovori_OPULJP3[[#This Row],[Privatni doprinos korisnika - HRK]]/7.5345</f>
        <v>0</v>
      </c>
      <c r="Y1711" s="61">
        <v>1333260</v>
      </c>
      <c r="Z1711" s="62">
        <f>Ugovori_OPULJP3[[#This Row],[UKUPNI PRIHVATLJIVI IZDACI
TOTAL ELIGIBLE EXPENDITURE
= Bespovratna sredstva ukupno + doprinos korisnika
= Ukupni prihvatljivi troškovi
= Ukupna ugovorena vrijednost projekta HRK]]/7.5345</f>
        <v>176954.01154688431</v>
      </c>
      <c r="AA1711" s="66" t="s">
        <v>37</v>
      </c>
      <c r="AB1711" s="66" t="s">
        <v>34</v>
      </c>
      <c r="AC1711" s="65" t="s">
        <v>6253</v>
      </c>
      <c r="AD1711" s="72" t="s">
        <v>746</v>
      </c>
    </row>
    <row r="1712" spans="1:30" ht="63.75" customHeight="1" x14ac:dyDescent="0.2">
      <c r="A1712" s="70" t="s">
        <v>6254</v>
      </c>
      <c r="B1712" s="64" t="s">
        <v>742</v>
      </c>
      <c r="C1712" s="65" t="s">
        <v>743</v>
      </c>
      <c r="D1712" s="96" t="s">
        <v>4944</v>
      </c>
      <c r="E1712" s="66" t="s">
        <v>75</v>
      </c>
      <c r="F1712" s="71" t="s">
        <v>6255</v>
      </c>
      <c r="G1712" s="71" t="s">
        <v>6256</v>
      </c>
      <c r="H1712" s="68">
        <v>44859</v>
      </c>
      <c r="I1712" s="68">
        <v>45102</v>
      </c>
      <c r="J1712" s="57" t="str">
        <f>IF(Ugovori_OPULJP3[[#This Row],[DATUM ZAVRŠETKA OPERACIJE]]&gt;DATE(2024,12,31),"u provedbi","završen")</f>
        <v>završen</v>
      </c>
      <c r="K1712" s="67" t="s">
        <v>270</v>
      </c>
      <c r="L1712" s="67" t="s">
        <v>270</v>
      </c>
      <c r="M1712" s="58">
        <v>0.85</v>
      </c>
      <c r="N1712" s="58">
        <v>0.15</v>
      </c>
      <c r="O1712" s="59">
        <f>Ugovori_OPULJP3[[#This Row],[Bespovratna sredstva - Ukupno (EU+Nac) HRK
= Ukupna ugovorena vrijednost bespovratnih sredstava]]*Ugovori_OPULJP3[[#This Row],[EU STOPA SUFINANCIRANJA %
EU CO-FINANCING RATE %]]</f>
        <v>425000</v>
      </c>
      <c r="P1712" s="60">
        <f>Ugovori_OPULJP3[[#This Row],[Bespovratna sredstva - EU dio - HRK]]/7.5345</f>
        <v>56407.193576216072</v>
      </c>
      <c r="Q1712" s="59">
        <f>Ugovori_OPULJP3[[#This Row],[Bespovratna sredstva - Ukupno (EU+Nac) HRK
= Ukupna ugovorena vrijednost bespovratnih sredstava]]*Ugovori_OPULJP3[[#This Row],[STOPA NACIONALNOG SUFINANCIRANJA %]]</f>
        <v>75000</v>
      </c>
      <c r="R1712" s="60">
        <f>Ugovori_OPULJP3[[#This Row],[Bespovratna sredstva - Nacionalni dio - HRK]]/7.5345</f>
        <v>9954.2106310969539</v>
      </c>
      <c r="S1712" s="59">
        <v>500000</v>
      </c>
      <c r="T1712" s="60">
        <f>Ugovori_OPULJP3[[#This Row],[Bespovratna sredstva - Ukupno (EU+Nac) HRK
= Ukupna ugovorena vrijednost bespovratnih sredstava]]/7.5345</f>
        <v>66361.404207313026</v>
      </c>
      <c r="U1712" s="59">
        <v>0</v>
      </c>
      <c r="V1712" s="60">
        <f>Ugovori_OPULJP3[[#This Row],[Javni doprinos korisnika - HRK]]/7.5345</f>
        <v>0</v>
      </c>
      <c r="W1712" s="59">
        <v>0</v>
      </c>
      <c r="X1712" s="60">
        <f>Ugovori_OPULJP3[[#This Row],[Privatni doprinos korisnika - HRK]]/7.5345</f>
        <v>0</v>
      </c>
      <c r="Y1712" s="61">
        <v>500000</v>
      </c>
      <c r="Z1712" s="62">
        <f>Ugovori_OPULJP3[[#This Row],[UKUPNI PRIHVATLJIVI IZDACI
TOTAL ELIGIBLE EXPENDITURE
= Bespovratna sredstva ukupno + doprinos korisnika
= Ukupni prihvatljivi troškovi
= Ukupna ugovorena vrijednost projekta HRK]]/7.5345</f>
        <v>66361.404207313026</v>
      </c>
      <c r="AA1712" s="66" t="s">
        <v>37</v>
      </c>
      <c r="AB1712" s="66" t="s">
        <v>34</v>
      </c>
      <c r="AC1712" s="65" t="s">
        <v>6257</v>
      </c>
      <c r="AD1712" s="72" t="s">
        <v>746</v>
      </c>
    </row>
    <row r="1713" spans="1:30" ht="63.75" customHeight="1" x14ac:dyDescent="0.2">
      <c r="A1713" s="70" t="s">
        <v>6258</v>
      </c>
      <c r="B1713" s="64" t="s">
        <v>742</v>
      </c>
      <c r="C1713" s="65" t="s">
        <v>743</v>
      </c>
      <c r="D1713" s="96" t="s">
        <v>4944</v>
      </c>
      <c r="E1713" s="66" t="s">
        <v>75</v>
      </c>
      <c r="F1713" s="71" t="s">
        <v>6259</v>
      </c>
      <c r="G1713" s="71" t="s">
        <v>6260</v>
      </c>
      <c r="H1713" s="68">
        <v>44928</v>
      </c>
      <c r="I1713" s="68">
        <v>45171</v>
      </c>
      <c r="J1713" s="57" t="str">
        <f>IF(Ugovori_OPULJP3[[#This Row],[DATUM ZAVRŠETKA OPERACIJE]]&gt;DATE(2024,12,31),"u provedbi","završen")</f>
        <v>završen</v>
      </c>
      <c r="K1713" s="55" t="s">
        <v>154</v>
      </c>
      <c r="L1713" s="55" t="s">
        <v>154</v>
      </c>
      <c r="M1713" s="58">
        <v>0.85</v>
      </c>
      <c r="N1713" s="58">
        <v>0.15</v>
      </c>
      <c r="O1713" s="59">
        <f>Ugovori_OPULJP3[[#This Row],[Bespovratna sredstva - Ukupno (EU+Nac) HRK
= Ukupna ugovorena vrijednost bespovratnih sredstava]]*Ugovori_OPULJP3[[#This Row],[EU STOPA SUFINANCIRANJA %
EU CO-FINANCING RATE %]]</f>
        <v>503939.5</v>
      </c>
      <c r="P1713" s="60">
        <f>Ugovori_OPULJP3[[#This Row],[Bespovratna sredstva - EU dio - HRK]]/7.5345</f>
        <v>66884.265711062442</v>
      </c>
      <c r="Q1713" s="59">
        <f>Ugovori_OPULJP3[[#This Row],[Bespovratna sredstva - Ukupno (EU+Nac) HRK
= Ukupna ugovorena vrijednost bespovratnih sredstava]]*Ugovori_OPULJP3[[#This Row],[STOPA NACIONALNOG SUFINANCIRANJA %]]</f>
        <v>88930.5</v>
      </c>
      <c r="R1713" s="60">
        <f>Ugovori_OPULJP3[[#This Row],[Bespovratna sredstva - Nacionalni dio - HRK]]/7.5345</f>
        <v>11803.105713716901</v>
      </c>
      <c r="S1713" s="59">
        <v>592870</v>
      </c>
      <c r="T1713" s="60">
        <f>Ugovori_OPULJP3[[#This Row],[Bespovratna sredstva - Ukupno (EU+Nac) HRK
= Ukupna ugovorena vrijednost bespovratnih sredstava]]/7.5345</f>
        <v>78687.37142477934</v>
      </c>
      <c r="U1713" s="59">
        <v>0</v>
      </c>
      <c r="V1713" s="60">
        <f>Ugovori_OPULJP3[[#This Row],[Javni doprinos korisnika - HRK]]/7.5345</f>
        <v>0</v>
      </c>
      <c r="W1713" s="59">
        <v>0</v>
      </c>
      <c r="X1713" s="60">
        <f>Ugovori_OPULJP3[[#This Row],[Privatni doprinos korisnika - HRK]]/7.5345</f>
        <v>0</v>
      </c>
      <c r="Y1713" s="61">
        <v>592870</v>
      </c>
      <c r="Z1713" s="62">
        <f>Ugovori_OPULJP3[[#This Row],[UKUPNI PRIHVATLJIVI IZDACI
TOTAL ELIGIBLE EXPENDITURE
= Bespovratna sredstva ukupno + doprinos korisnika
= Ukupni prihvatljivi troškovi
= Ukupna ugovorena vrijednost projekta HRK]]/7.5345</f>
        <v>78687.37142477934</v>
      </c>
      <c r="AA1713" s="66" t="s">
        <v>37</v>
      </c>
      <c r="AB1713" s="66" t="s">
        <v>34</v>
      </c>
      <c r="AC1713" s="65" t="s">
        <v>6261</v>
      </c>
      <c r="AD1713" s="72" t="s">
        <v>746</v>
      </c>
    </row>
    <row r="1714" spans="1:30" ht="63.75" customHeight="1" x14ac:dyDescent="0.2">
      <c r="A1714" s="70" t="s">
        <v>6262</v>
      </c>
      <c r="B1714" s="64" t="s">
        <v>742</v>
      </c>
      <c r="C1714" s="65" t="s">
        <v>743</v>
      </c>
      <c r="D1714" s="96" t="s">
        <v>4944</v>
      </c>
      <c r="E1714" s="66" t="s">
        <v>75</v>
      </c>
      <c r="F1714" s="71" t="s">
        <v>6263</v>
      </c>
      <c r="G1714" s="71" t="s">
        <v>6264</v>
      </c>
      <c r="H1714" s="68">
        <v>45005</v>
      </c>
      <c r="I1714" s="68">
        <v>45250</v>
      </c>
      <c r="J1714" s="57" t="str">
        <f>IF(Ugovori_OPULJP3[[#This Row],[DATUM ZAVRŠETKA OPERACIJE]]&gt;DATE(2024,12,31),"u provedbi","završen")</f>
        <v>završen</v>
      </c>
      <c r="K1714" s="67" t="s">
        <v>154</v>
      </c>
      <c r="L1714" s="67" t="s">
        <v>154</v>
      </c>
      <c r="M1714" s="58">
        <v>0.85</v>
      </c>
      <c r="N1714" s="58">
        <v>0.15</v>
      </c>
      <c r="O1714" s="59">
        <f>Ugovori_OPULJP3[[#This Row],[Bespovratna sredstva - Ukupno (EU+Nac) HRK
= Ukupna ugovorena vrijednost bespovratnih sredstava]]*Ugovori_OPULJP3[[#This Row],[EU STOPA SUFINANCIRANJA %
EU CO-FINANCING RATE %]]</f>
        <v>420240</v>
      </c>
      <c r="P1714" s="60">
        <f>Ugovori_OPULJP3[[#This Row],[Bespovratna sredstva - EU dio - HRK]]/7.5345</f>
        <v>55775.43300816245</v>
      </c>
      <c r="Q1714" s="59">
        <f>Ugovori_OPULJP3[[#This Row],[Bespovratna sredstva - Ukupno (EU+Nac) HRK
= Ukupna ugovorena vrijednost bespovratnih sredstava]]*Ugovori_OPULJP3[[#This Row],[STOPA NACIONALNOG SUFINANCIRANJA %]]</f>
        <v>74160</v>
      </c>
      <c r="R1714" s="60">
        <f>Ugovori_OPULJP3[[#This Row],[Bespovratna sredstva - Nacionalni dio - HRK]]/7.5345</f>
        <v>9842.7234720286669</v>
      </c>
      <c r="S1714" s="59">
        <v>494400</v>
      </c>
      <c r="T1714" s="60">
        <f>Ugovori_OPULJP3[[#This Row],[Bespovratna sredstva - Ukupno (EU+Nac) HRK
= Ukupna ugovorena vrijednost bespovratnih sredstava]]/7.5345</f>
        <v>65618.156480191115</v>
      </c>
      <c r="U1714" s="59">
        <v>0</v>
      </c>
      <c r="V1714" s="60">
        <f>Ugovori_OPULJP3[[#This Row],[Javni doprinos korisnika - HRK]]/7.5345</f>
        <v>0</v>
      </c>
      <c r="W1714" s="59">
        <v>0</v>
      </c>
      <c r="X1714" s="60">
        <f>Ugovori_OPULJP3[[#This Row],[Privatni doprinos korisnika - HRK]]/7.5345</f>
        <v>0</v>
      </c>
      <c r="Y1714" s="61">
        <v>494400</v>
      </c>
      <c r="Z1714" s="62">
        <f>Ugovori_OPULJP3[[#This Row],[UKUPNI PRIHVATLJIVI IZDACI
TOTAL ELIGIBLE EXPENDITURE
= Bespovratna sredstva ukupno + doprinos korisnika
= Ukupni prihvatljivi troškovi
= Ukupna ugovorena vrijednost projekta HRK]]/7.5345</f>
        <v>65618.156480191115</v>
      </c>
      <c r="AA1714" s="66" t="s">
        <v>37</v>
      </c>
      <c r="AB1714" s="66" t="s">
        <v>34</v>
      </c>
      <c r="AC1714" s="65" t="s">
        <v>6265</v>
      </c>
      <c r="AD1714" s="72" t="s">
        <v>746</v>
      </c>
    </row>
    <row r="1715" spans="1:30" ht="63.75" customHeight="1" x14ac:dyDescent="0.2">
      <c r="A1715" s="70" t="s">
        <v>6266</v>
      </c>
      <c r="B1715" s="64" t="s">
        <v>742</v>
      </c>
      <c r="C1715" s="65" t="s">
        <v>743</v>
      </c>
      <c r="D1715" s="96" t="s">
        <v>4944</v>
      </c>
      <c r="E1715" s="66" t="s">
        <v>75</v>
      </c>
      <c r="F1715" s="71" t="s">
        <v>6267</v>
      </c>
      <c r="G1715" s="71" t="s">
        <v>1512</v>
      </c>
      <c r="H1715" s="68">
        <v>44910</v>
      </c>
      <c r="I1715" s="68">
        <v>45153</v>
      </c>
      <c r="J1715" s="57" t="str">
        <f>IF(Ugovori_OPULJP3[[#This Row],[DATUM ZAVRŠETKA OPERACIJE]]&gt;DATE(2024,12,31),"u provedbi","završen")</f>
        <v>završen</v>
      </c>
      <c r="K1715" s="67" t="s">
        <v>129</v>
      </c>
      <c r="L1715" s="67" t="s">
        <v>129</v>
      </c>
      <c r="M1715" s="58">
        <v>0.85</v>
      </c>
      <c r="N1715" s="58">
        <v>0.15</v>
      </c>
      <c r="O1715" s="59">
        <f>Ugovori_OPULJP3[[#This Row],[Bespovratna sredstva - Ukupno (EU+Nac) HRK
= Ukupna ugovorena vrijednost bespovratnih sredstava]]*Ugovori_OPULJP3[[#This Row],[EU STOPA SUFINANCIRANJA %
EU CO-FINANCING RATE %]]</f>
        <v>500905</v>
      </c>
      <c r="P1715" s="60">
        <f>Ugovori_OPULJP3[[#This Row],[Bespovratna sredstva - EU dio - HRK]]/7.5345</f>
        <v>66481.518348928264</v>
      </c>
      <c r="Q1715" s="59">
        <f>Ugovori_OPULJP3[[#This Row],[Bespovratna sredstva - Ukupno (EU+Nac) HRK
= Ukupna ugovorena vrijednost bespovratnih sredstava]]*Ugovori_OPULJP3[[#This Row],[STOPA NACIONALNOG SUFINANCIRANJA %]]</f>
        <v>88395</v>
      </c>
      <c r="R1715" s="60">
        <f>Ugovori_OPULJP3[[#This Row],[Bespovratna sredstva - Nacionalni dio - HRK]]/7.5345</f>
        <v>11732.03264981087</v>
      </c>
      <c r="S1715" s="59">
        <v>589300</v>
      </c>
      <c r="T1715" s="60">
        <f>Ugovori_OPULJP3[[#This Row],[Bespovratna sredstva - Ukupno (EU+Nac) HRK
= Ukupna ugovorena vrijednost bespovratnih sredstava]]/7.5345</f>
        <v>78213.550998739127</v>
      </c>
      <c r="U1715" s="59">
        <v>0</v>
      </c>
      <c r="V1715" s="60">
        <f>Ugovori_OPULJP3[[#This Row],[Javni doprinos korisnika - HRK]]/7.5345</f>
        <v>0</v>
      </c>
      <c r="W1715" s="59">
        <v>0</v>
      </c>
      <c r="X1715" s="60">
        <f>Ugovori_OPULJP3[[#This Row],[Privatni doprinos korisnika - HRK]]/7.5345</f>
        <v>0</v>
      </c>
      <c r="Y1715" s="61">
        <v>589300</v>
      </c>
      <c r="Z1715" s="62">
        <f>Ugovori_OPULJP3[[#This Row],[UKUPNI PRIHVATLJIVI IZDACI
TOTAL ELIGIBLE EXPENDITURE
= Bespovratna sredstva ukupno + doprinos korisnika
= Ukupni prihvatljivi troškovi
= Ukupna ugovorena vrijednost projekta HRK]]/7.5345</f>
        <v>78213.550998739127</v>
      </c>
      <c r="AA1715" s="66" t="s">
        <v>37</v>
      </c>
      <c r="AB1715" s="66" t="s">
        <v>34</v>
      </c>
      <c r="AC1715" s="65" t="s">
        <v>6268</v>
      </c>
      <c r="AD1715" s="72" t="s">
        <v>746</v>
      </c>
    </row>
    <row r="1716" spans="1:30" ht="63.75" customHeight="1" x14ac:dyDescent="0.2">
      <c r="A1716" s="70" t="s">
        <v>6269</v>
      </c>
      <c r="B1716" s="64" t="s">
        <v>742</v>
      </c>
      <c r="C1716" s="65" t="s">
        <v>743</v>
      </c>
      <c r="D1716" s="96" t="s">
        <v>4944</v>
      </c>
      <c r="E1716" s="66" t="s">
        <v>75</v>
      </c>
      <c r="F1716" s="71" t="s">
        <v>6270</v>
      </c>
      <c r="G1716" s="71" t="s">
        <v>6271</v>
      </c>
      <c r="H1716" s="68">
        <v>44929</v>
      </c>
      <c r="I1716" s="68">
        <v>45172</v>
      </c>
      <c r="J1716" s="57" t="str">
        <f>IF(Ugovori_OPULJP3[[#This Row],[DATUM ZAVRŠETKA OPERACIJE]]&gt;DATE(2024,12,31),"u provedbi","završen")</f>
        <v>završen</v>
      </c>
      <c r="K1716" s="76" t="s">
        <v>891</v>
      </c>
      <c r="L1716" s="76" t="s">
        <v>36</v>
      </c>
      <c r="M1716" s="58">
        <v>0.85</v>
      </c>
      <c r="N1716" s="58">
        <v>0.15</v>
      </c>
      <c r="O1716" s="59">
        <f>Ugovori_OPULJP3[[#This Row],[Bespovratna sredstva - Ukupno (EU+Nac) HRK
= Ukupna ugovorena vrijednost bespovratnih sredstava]]*Ugovori_OPULJP3[[#This Row],[EU STOPA SUFINANCIRANJA %
EU CO-FINANCING RATE %]]</f>
        <v>371365</v>
      </c>
      <c r="P1716" s="60">
        <f>Ugovori_OPULJP3[[#This Row],[Bespovratna sredstva - EU dio - HRK]]/7.5345</f>
        <v>49288.6057468976</v>
      </c>
      <c r="Q1716" s="59">
        <f>Ugovori_OPULJP3[[#This Row],[Bespovratna sredstva - Ukupno (EU+Nac) HRK
= Ukupna ugovorena vrijednost bespovratnih sredstava]]*Ugovori_OPULJP3[[#This Row],[STOPA NACIONALNOG SUFINANCIRANJA %]]</f>
        <v>65535</v>
      </c>
      <c r="R1716" s="60">
        <f>Ugovori_OPULJP3[[#This Row],[Bespovratna sredstva - Nacionalni dio - HRK]]/7.5345</f>
        <v>8697.9892494525175</v>
      </c>
      <c r="S1716" s="59">
        <v>436900</v>
      </c>
      <c r="T1716" s="60">
        <f>Ugovori_OPULJP3[[#This Row],[Bespovratna sredstva - Ukupno (EU+Nac) HRK
= Ukupna ugovorena vrijednost bespovratnih sredstava]]/7.5345</f>
        <v>57986.594996350119</v>
      </c>
      <c r="U1716" s="59">
        <v>0</v>
      </c>
      <c r="V1716" s="60">
        <f>Ugovori_OPULJP3[[#This Row],[Javni doprinos korisnika - HRK]]/7.5345</f>
        <v>0</v>
      </c>
      <c r="W1716" s="59">
        <v>0</v>
      </c>
      <c r="X1716" s="60">
        <f>Ugovori_OPULJP3[[#This Row],[Privatni doprinos korisnika - HRK]]/7.5345</f>
        <v>0</v>
      </c>
      <c r="Y1716" s="61">
        <v>436900</v>
      </c>
      <c r="Z1716" s="62">
        <f>Ugovori_OPULJP3[[#This Row],[UKUPNI PRIHVATLJIVI IZDACI
TOTAL ELIGIBLE EXPENDITURE
= Bespovratna sredstva ukupno + doprinos korisnika
= Ukupni prihvatljivi troškovi
= Ukupna ugovorena vrijednost projekta HRK]]/7.5345</f>
        <v>57986.594996350119</v>
      </c>
      <c r="AA1716" s="66" t="s">
        <v>37</v>
      </c>
      <c r="AB1716" s="66" t="s">
        <v>34</v>
      </c>
      <c r="AC1716" s="65" t="s">
        <v>6272</v>
      </c>
      <c r="AD1716" s="72" t="s">
        <v>746</v>
      </c>
    </row>
    <row r="1717" spans="1:30" ht="63.75" customHeight="1" x14ac:dyDescent="0.2">
      <c r="A1717" s="75" t="s">
        <v>6273</v>
      </c>
      <c r="B1717" s="64" t="s">
        <v>742</v>
      </c>
      <c r="C1717" s="65" t="s">
        <v>743</v>
      </c>
      <c r="D1717" s="96" t="s">
        <v>4944</v>
      </c>
      <c r="E1717" s="66" t="s">
        <v>75</v>
      </c>
      <c r="F1717" s="71" t="s">
        <v>6274</v>
      </c>
      <c r="G1717" s="71" t="s">
        <v>1751</v>
      </c>
      <c r="H1717" s="68">
        <v>44916</v>
      </c>
      <c r="I1717" s="68">
        <v>45159</v>
      </c>
      <c r="J1717" s="57" t="str">
        <f>IF(Ugovori_OPULJP3[[#This Row],[DATUM ZAVRŠETKA OPERACIJE]]&gt;DATE(2024,12,31),"u provedbi","završen")</f>
        <v>završen</v>
      </c>
      <c r="K1717" s="67" t="s">
        <v>370</v>
      </c>
      <c r="L1717" s="55" t="s">
        <v>370</v>
      </c>
      <c r="M1717" s="58">
        <v>0.85</v>
      </c>
      <c r="N1717" s="58">
        <v>0.15</v>
      </c>
      <c r="O1717" s="59">
        <f>Ugovori_OPULJP3[[#This Row],[Bespovratna sredstva - Ukupno (EU+Nac) HRK
= Ukupna ugovorena vrijednost bespovratnih sredstava]]*Ugovori_OPULJP3[[#This Row],[EU STOPA SUFINANCIRANJA %
EU CO-FINANCING RATE %]]</f>
        <v>420240</v>
      </c>
      <c r="P1717" s="60">
        <f>Ugovori_OPULJP3[[#This Row],[Bespovratna sredstva - EU dio - HRK]]/7.5345</f>
        <v>55775.43300816245</v>
      </c>
      <c r="Q1717" s="59">
        <f>Ugovori_OPULJP3[[#This Row],[Bespovratna sredstva - Ukupno (EU+Nac) HRK
= Ukupna ugovorena vrijednost bespovratnih sredstava]]*Ugovori_OPULJP3[[#This Row],[STOPA NACIONALNOG SUFINANCIRANJA %]]</f>
        <v>74160</v>
      </c>
      <c r="R1717" s="60">
        <f>Ugovori_OPULJP3[[#This Row],[Bespovratna sredstva - Nacionalni dio - HRK]]/7.5345</f>
        <v>9842.7234720286669</v>
      </c>
      <c r="S1717" s="59">
        <v>494400</v>
      </c>
      <c r="T1717" s="60">
        <f>Ugovori_OPULJP3[[#This Row],[Bespovratna sredstva - Ukupno (EU+Nac) HRK
= Ukupna ugovorena vrijednost bespovratnih sredstava]]/7.5345</f>
        <v>65618.156480191115</v>
      </c>
      <c r="U1717" s="59">
        <v>0</v>
      </c>
      <c r="V1717" s="60">
        <f>Ugovori_OPULJP3[[#This Row],[Javni doprinos korisnika - HRK]]/7.5345</f>
        <v>0</v>
      </c>
      <c r="W1717" s="59">
        <v>0</v>
      </c>
      <c r="X1717" s="60">
        <f>Ugovori_OPULJP3[[#This Row],[Privatni doprinos korisnika - HRK]]/7.5345</f>
        <v>0</v>
      </c>
      <c r="Y1717" s="61">
        <v>494400</v>
      </c>
      <c r="Z1717" s="62">
        <f>Ugovori_OPULJP3[[#This Row],[UKUPNI PRIHVATLJIVI IZDACI
TOTAL ELIGIBLE EXPENDITURE
= Bespovratna sredstva ukupno + doprinos korisnika
= Ukupni prihvatljivi troškovi
= Ukupna ugovorena vrijednost projekta HRK]]/7.5345</f>
        <v>65618.156480191115</v>
      </c>
      <c r="AA1717" s="66" t="s">
        <v>37</v>
      </c>
      <c r="AB1717" s="66" t="s">
        <v>34</v>
      </c>
      <c r="AC1717" s="65" t="s">
        <v>6275</v>
      </c>
      <c r="AD1717" s="72" t="s">
        <v>746</v>
      </c>
    </row>
    <row r="1718" spans="1:30" ht="63.75" customHeight="1" x14ac:dyDescent="0.2">
      <c r="A1718" s="70" t="s">
        <v>6276</v>
      </c>
      <c r="B1718" s="64" t="s">
        <v>742</v>
      </c>
      <c r="C1718" s="65" t="s">
        <v>743</v>
      </c>
      <c r="D1718" s="96" t="s">
        <v>4944</v>
      </c>
      <c r="E1718" s="66" t="s">
        <v>75</v>
      </c>
      <c r="F1718" s="71" t="s">
        <v>6277</v>
      </c>
      <c r="G1718" s="71" t="s">
        <v>3392</v>
      </c>
      <c r="H1718" s="68">
        <v>44784</v>
      </c>
      <c r="I1718" s="68">
        <v>45027</v>
      </c>
      <c r="J1718" s="57" t="str">
        <f>IF(Ugovori_OPULJP3[[#This Row],[DATUM ZAVRŠETKA OPERACIJE]]&gt;DATE(2024,12,31),"u provedbi","završen")</f>
        <v>završen</v>
      </c>
      <c r="K1718" s="55" t="s">
        <v>248</v>
      </c>
      <c r="L1718" s="55" t="s">
        <v>248</v>
      </c>
      <c r="M1718" s="58">
        <v>0.85</v>
      </c>
      <c r="N1718" s="58">
        <v>0.15</v>
      </c>
      <c r="O1718" s="59">
        <f>Ugovori_OPULJP3[[#This Row],[Bespovratna sredstva - Ukupno (EU+Nac) HRK
= Ukupna ugovorena vrijednost bespovratnih sredstava]]*Ugovori_OPULJP3[[#This Row],[EU STOPA SUFINANCIRANJA %
EU CO-FINANCING RATE %]]</f>
        <v>545700</v>
      </c>
      <c r="P1718" s="60">
        <f>Ugovori_OPULJP3[[#This Row],[Bespovratna sredstva - EU dio - HRK]]/7.5345</f>
        <v>72426.83655186143</v>
      </c>
      <c r="Q1718" s="59">
        <f>Ugovori_OPULJP3[[#This Row],[Bespovratna sredstva - Ukupno (EU+Nac) HRK
= Ukupna ugovorena vrijednost bespovratnih sredstava]]*Ugovori_OPULJP3[[#This Row],[STOPA NACIONALNOG SUFINANCIRANJA %]]</f>
        <v>96300</v>
      </c>
      <c r="R1718" s="60">
        <f>Ugovori_OPULJP3[[#This Row],[Bespovratna sredstva - Nacionalni dio - HRK]]/7.5345</f>
        <v>12781.206450328487</v>
      </c>
      <c r="S1718" s="59">
        <v>642000</v>
      </c>
      <c r="T1718" s="60">
        <f>Ugovori_OPULJP3[[#This Row],[Bespovratna sredstva - Ukupno (EU+Nac) HRK
= Ukupna ugovorena vrijednost bespovratnih sredstava]]/7.5345</f>
        <v>85208.043002189923</v>
      </c>
      <c r="U1718" s="59">
        <v>0</v>
      </c>
      <c r="V1718" s="60">
        <f>Ugovori_OPULJP3[[#This Row],[Javni doprinos korisnika - HRK]]/7.5345</f>
        <v>0</v>
      </c>
      <c r="W1718" s="59">
        <v>0</v>
      </c>
      <c r="X1718" s="60">
        <f>Ugovori_OPULJP3[[#This Row],[Privatni doprinos korisnika - HRK]]/7.5345</f>
        <v>0</v>
      </c>
      <c r="Y1718" s="61">
        <v>642000</v>
      </c>
      <c r="Z1718" s="62">
        <f>Ugovori_OPULJP3[[#This Row],[UKUPNI PRIHVATLJIVI IZDACI
TOTAL ELIGIBLE EXPENDITURE
= Bespovratna sredstva ukupno + doprinos korisnika
= Ukupni prihvatljivi troškovi
= Ukupna ugovorena vrijednost projekta HRK]]/7.5345</f>
        <v>85208.043002189923</v>
      </c>
      <c r="AA1718" s="66" t="s">
        <v>37</v>
      </c>
      <c r="AB1718" s="66" t="s">
        <v>34</v>
      </c>
      <c r="AC1718" s="65" t="s">
        <v>6278</v>
      </c>
      <c r="AD1718" s="72" t="s">
        <v>746</v>
      </c>
    </row>
    <row r="1719" spans="1:30" ht="63.75" customHeight="1" x14ac:dyDescent="0.2">
      <c r="A1719" s="70" t="s">
        <v>6279</v>
      </c>
      <c r="B1719" s="64" t="s">
        <v>742</v>
      </c>
      <c r="C1719" s="65" t="s">
        <v>743</v>
      </c>
      <c r="D1719" s="96" t="s">
        <v>4944</v>
      </c>
      <c r="E1719" s="66" t="s">
        <v>75</v>
      </c>
      <c r="F1719" s="71" t="s">
        <v>1193</v>
      </c>
      <c r="G1719" s="71" t="s">
        <v>2193</v>
      </c>
      <c r="H1719" s="68">
        <v>44855</v>
      </c>
      <c r="I1719" s="68">
        <v>45098</v>
      </c>
      <c r="J1719" s="57" t="str">
        <f>IF(Ugovori_OPULJP3[[#This Row],[DATUM ZAVRŠETKA OPERACIJE]]&gt;DATE(2024,12,31),"u provedbi","završen")</f>
        <v>završen</v>
      </c>
      <c r="K1719" s="67" t="s">
        <v>185</v>
      </c>
      <c r="L1719" s="67" t="s">
        <v>185</v>
      </c>
      <c r="M1719" s="58">
        <v>0.85</v>
      </c>
      <c r="N1719" s="58">
        <v>0.15</v>
      </c>
      <c r="O1719" s="59">
        <f>Ugovori_OPULJP3[[#This Row],[Bespovratna sredstva - Ukupno (EU+Nac) HRK
= Ukupna ugovorena vrijednost bespovratnih sredstava]]*Ugovori_OPULJP3[[#This Row],[EU STOPA SUFINANCIRANJA %
EU CO-FINANCING RATE %]]</f>
        <v>504279.5</v>
      </c>
      <c r="P1719" s="60">
        <f>Ugovori_OPULJP3[[#This Row],[Bespovratna sredstva - EU dio - HRK]]/7.5345</f>
        <v>66929.391465923414</v>
      </c>
      <c r="Q1719" s="59">
        <f>Ugovori_OPULJP3[[#This Row],[Bespovratna sredstva - Ukupno (EU+Nac) HRK
= Ukupna ugovorena vrijednost bespovratnih sredstava]]*Ugovori_OPULJP3[[#This Row],[STOPA NACIONALNOG SUFINANCIRANJA %]]</f>
        <v>88990.5</v>
      </c>
      <c r="R1719" s="60">
        <f>Ugovori_OPULJP3[[#This Row],[Bespovratna sredstva - Nacionalni dio - HRK]]/7.5345</f>
        <v>11811.069082221778</v>
      </c>
      <c r="S1719" s="59">
        <v>593270</v>
      </c>
      <c r="T1719" s="60">
        <f>Ugovori_OPULJP3[[#This Row],[Bespovratna sredstva - Ukupno (EU+Nac) HRK
= Ukupna ugovorena vrijednost bespovratnih sredstava]]/7.5345</f>
        <v>78740.460548145187</v>
      </c>
      <c r="U1719" s="59">
        <v>0</v>
      </c>
      <c r="V1719" s="60">
        <f>Ugovori_OPULJP3[[#This Row],[Javni doprinos korisnika - HRK]]/7.5345</f>
        <v>0</v>
      </c>
      <c r="W1719" s="59">
        <v>0</v>
      </c>
      <c r="X1719" s="60">
        <f>Ugovori_OPULJP3[[#This Row],[Privatni doprinos korisnika - HRK]]/7.5345</f>
        <v>0</v>
      </c>
      <c r="Y1719" s="61">
        <v>593270</v>
      </c>
      <c r="Z1719" s="62">
        <f>Ugovori_OPULJP3[[#This Row],[UKUPNI PRIHVATLJIVI IZDACI
TOTAL ELIGIBLE EXPENDITURE
= Bespovratna sredstva ukupno + doprinos korisnika
= Ukupni prihvatljivi troškovi
= Ukupna ugovorena vrijednost projekta HRK]]/7.5345</f>
        <v>78740.460548145187</v>
      </c>
      <c r="AA1719" s="66" t="s">
        <v>37</v>
      </c>
      <c r="AB1719" s="66" t="s">
        <v>34</v>
      </c>
      <c r="AC1719" s="65" t="s">
        <v>6280</v>
      </c>
      <c r="AD1719" s="72" t="s">
        <v>746</v>
      </c>
    </row>
    <row r="1720" spans="1:30" ht="63.75" customHeight="1" x14ac:dyDescent="0.2">
      <c r="A1720" s="70" t="s">
        <v>6281</v>
      </c>
      <c r="B1720" s="64" t="s">
        <v>742</v>
      </c>
      <c r="C1720" s="65" t="s">
        <v>743</v>
      </c>
      <c r="D1720" s="96" t="s">
        <v>4944</v>
      </c>
      <c r="E1720" s="66" t="s">
        <v>75</v>
      </c>
      <c r="F1720" s="71" t="s">
        <v>6282</v>
      </c>
      <c r="G1720" s="71" t="s">
        <v>1477</v>
      </c>
      <c r="H1720" s="68">
        <v>45009</v>
      </c>
      <c r="I1720" s="68">
        <v>45254</v>
      </c>
      <c r="J1720" s="57" t="str">
        <f>IF(Ugovori_OPULJP3[[#This Row],[DATUM ZAVRŠETKA OPERACIJE]]&gt;DATE(2024,12,31),"u provedbi","završen")</f>
        <v>završen</v>
      </c>
      <c r="K1720" s="55" t="s">
        <v>172</v>
      </c>
      <c r="L1720" s="55" t="s">
        <v>172</v>
      </c>
      <c r="M1720" s="58">
        <v>0.85</v>
      </c>
      <c r="N1720" s="58">
        <v>0.15</v>
      </c>
      <c r="O1720" s="59">
        <f>Ugovori_OPULJP3[[#This Row],[Bespovratna sredstva - Ukupno (EU+Nac) HRK
= Ukupna ugovorena vrijednost bespovratnih sredstava]]*Ugovori_OPULJP3[[#This Row],[EU STOPA SUFINANCIRANJA %
EU CO-FINANCING RATE %]]</f>
        <v>1252300.75</v>
      </c>
      <c r="P1720" s="60">
        <f>Ugovori_OPULJP3[[#This Row],[Bespovratna sredstva - EU dio - HRK]]/7.5345</f>
        <v>166208.87251974252</v>
      </c>
      <c r="Q1720" s="59">
        <f>Ugovori_OPULJP3[[#This Row],[Bespovratna sredstva - Ukupno (EU+Nac) HRK
= Ukupna ugovorena vrijednost bespovratnih sredstava]]*Ugovori_OPULJP3[[#This Row],[STOPA NACIONALNOG SUFINANCIRANJA %]]</f>
        <v>220994.25</v>
      </c>
      <c r="R1720" s="60">
        <f>Ugovori_OPULJP3[[#This Row],[Bespovratna sredstva - Nacionalni dio - HRK]]/7.5345</f>
        <v>29330.977503483973</v>
      </c>
      <c r="S1720" s="59">
        <v>1473295</v>
      </c>
      <c r="T1720" s="60">
        <f>Ugovori_OPULJP3[[#This Row],[Bespovratna sredstva - Ukupno (EU+Nac) HRK
= Ukupna ugovorena vrijednost bespovratnih sredstava]]/7.5345</f>
        <v>195539.85002322649</v>
      </c>
      <c r="U1720" s="59">
        <v>0</v>
      </c>
      <c r="V1720" s="60">
        <f>Ugovori_OPULJP3[[#This Row],[Javni doprinos korisnika - HRK]]/7.5345</f>
        <v>0</v>
      </c>
      <c r="W1720" s="59">
        <v>0</v>
      </c>
      <c r="X1720" s="60">
        <f>Ugovori_OPULJP3[[#This Row],[Privatni doprinos korisnika - HRK]]/7.5345</f>
        <v>0</v>
      </c>
      <c r="Y1720" s="61">
        <v>1473295</v>
      </c>
      <c r="Z1720" s="62">
        <f>Ugovori_OPULJP3[[#This Row],[UKUPNI PRIHVATLJIVI IZDACI
TOTAL ELIGIBLE EXPENDITURE
= Bespovratna sredstva ukupno + doprinos korisnika
= Ukupni prihvatljivi troškovi
= Ukupna ugovorena vrijednost projekta HRK]]/7.5345</f>
        <v>195539.85002322649</v>
      </c>
      <c r="AA1720" s="66" t="s">
        <v>37</v>
      </c>
      <c r="AB1720" s="66" t="s">
        <v>34</v>
      </c>
      <c r="AC1720" s="65" t="s">
        <v>6283</v>
      </c>
      <c r="AD1720" s="72" t="s">
        <v>746</v>
      </c>
    </row>
    <row r="1721" spans="1:30" ht="63.75" customHeight="1" x14ac:dyDescent="0.2">
      <c r="A1721" s="70" t="s">
        <v>6284</v>
      </c>
      <c r="B1721" s="64" t="s">
        <v>742</v>
      </c>
      <c r="C1721" s="65" t="s">
        <v>743</v>
      </c>
      <c r="D1721" s="96" t="s">
        <v>4944</v>
      </c>
      <c r="E1721" s="66" t="s">
        <v>75</v>
      </c>
      <c r="F1721" s="71" t="s">
        <v>6285</v>
      </c>
      <c r="G1721" s="71" t="s">
        <v>1770</v>
      </c>
      <c r="H1721" s="68">
        <v>44925</v>
      </c>
      <c r="I1721" s="68">
        <v>45168</v>
      </c>
      <c r="J1721" s="57" t="str">
        <f>IF(Ugovori_OPULJP3[[#This Row],[DATUM ZAVRŠETKA OPERACIJE]]&gt;DATE(2024,12,31),"u provedbi","završen")</f>
        <v>završen</v>
      </c>
      <c r="K1721" s="67" t="s">
        <v>270</v>
      </c>
      <c r="L1721" s="67" t="s">
        <v>270</v>
      </c>
      <c r="M1721" s="58">
        <v>0.85</v>
      </c>
      <c r="N1721" s="58">
        <v>0.15</v>
      </c>
      <c r="O1721" s="59">
        <f>Ugovori_OPULJP3[[#This Row],[Bespovratna sredstva - Ukupno (EU+Nac) HRK
= Ukupna ugovorena vrijednost bespovratnih sredstava]]*Ugovori_OPULJP3[[#This Row],[EU STOPA SUFINANCIRANJA %
EU CO-FINANCING RATE %]]</f>
        <v>546312</v>
      </c>
      <c r="P1721" s="60">
        <f>Ugovori_OPULJP3[[#This Row],[Bespovratna sredstva - EU dio - HRK]]/7.5345</f>
        <v>72508.062910611188</v>
      </c>
      <c r="Q1721" s="59">
        <f>Ugovori_OPULJP3[[#This Row],[Bespovratna sredstva - Ukupno (EU+Nac) HRK
= Ukupna ugovorena vrijednost bespovratnih sredstava]]*Ugovori_OPULJP3[[#This Row],[STOPA NACIONALNOG SUFINANCIRANJA %]]</f>
        <v>96408</v>
      </c>
      <c r="R1721" s="60">
        <f>Ugovori_OPULJP3[[#This Row],[Bespovratna sredstva - Nacionalni dio - HRK]]/7.5345</f>
        <v>12795.540513637268</v>
      </c>
      <c r="S1721" s="59">
        <v>642720</v>
      </c>
      <c r="T1721" s="60">
        <f>Ugovori_OPULJP3[[#This Row],[Bespovratna sredstva - Ukupno (EU+Nac) HRK
= Ukupna ugovorena vrijednost bespovratnih sredstava]]/7.5345</f>
        <v>85303.603424248446</v>
      </c>
      <c r="U1721" s="59">
        <v>0</v>
      </c>
      <c r="V1721" s="60">
        <f>Ugovori_OPULJP3[[#This Row],[Javni doprinos korisnika - HRK]]/7.5345</f>
        <v>0</v>
      </c>
      <c r="W1721" s="59">
        <v>0</v>
      </c>
      <c r="X1721" s="60">
        <f>Ugovori_OPULJP3[[#This Row],[Privatni doprinos korisnika - HRK]]/7.5345</f>
        <v>0</v>
      </c>
      <c r="Y1721" s="61">
        <v>642720</v>
      </c>
      <c r="Z1721" s="62">
        <f>Ugovori_OPULJP3[[#This Row],[UKUPNI PRIHVATLJIVI IZDACI
TOTAL ELIGIBLE EXPENDITURE
= Bespovratna sredstva ukupno + doprinos korisnika
= Ukupni prihvatljivi troškovi
= Ukupna ugovorena vrijednost projekta HRK]]/7.5345</f>
        <v>85303.603424248446</v>
      </c>
      <c r="AA1721" s="66" t="s">
        <v>37</v>
      </c>
      <c r="AB1721" s="66" t="s">
        <v>34</v>
      </c>
      <c r="AC1721" s="65" t="s">
        <v>6286</v>
      </c>
      <c r="AD1721" s="72" t="s">
        <v>746</v>
      </c>
    </row>
    <row r="1722" spans="1:30" ht="63.75" customHeight="1" x14ac:dyDescent="0.2">
      <c r="A1722" s="70" t="s">
        <v>6287</v>
      </c>
      <c r="B1722" s="64" t="s">
        <v>742</v>
      </c>
      <c r="C1722" s="65" t="s">
        <v>743</v>
      </c>
      <c r="D1722" s="96" t="s">
        <v>4944</v>
      </c>
      <c r="E1722" s="66" t="s">
        <v>75</v>
      </c>
      <c r="F1722" s="71" t="s">
        <v>3919</v>
      </c>
      <c r="G1722" s="71" t="s">
        <v>1442</v>
      </c>
      <c r="H1722" s="68">
        <v>44928</v>
      </c>
      <c r="I1722" s="68">
        <v>45171</v>
      </c>
      <c r="J1722" s="57" t="str">
        <f>IF(Ugovori_OPULJP3[[#This Row],[DATUM ZAVRŠETKA OPERACIJE]]&gt;DATE(2024,12,31),"u provedbi","završen")</f>
        <v>završen</v>
      </c>
      <c r="K1722" s="55" t="s">
        <v>185</v>
      </c>
      <c r="L1722" s="55" t="s">
        <v>185</v>
      </c>
      <c r="M1722" s="58">
        <v>0.85</v>
      </c>
      <c r="N1722" s="58">
        <v>0.15</v>
      </c>
      <c r="O1722" s="59">
        <f>Ugovori_OPULJP3[[#This Row],[Bespovratna sredstva - Ukupno (EU+Nac) HRK
= Ukupna ugovorena vrijednost bespovratnih sredstava]]*Ugovori_OPULJP3[[#This Row],[EU STOPA SUFINANCIRANJA %
EU CO-FINANCING RATE %]]</f>
        <v>1273300</v>
      </c>
      <c r="P1722" s="60">
        <f>Ugovori_OPULJP3[[#This Row],[Bespovratna sredstva - EU dio - HRK]]/7.5345</f>
        <v>168995.95195434336</v>
      </c>
      <c r="Q1722" s="59">
        <f>Ugovori_OPULJP3[[#This Row],[Bespovratna sredstva - Ukupno (EU+Nac) HRK
= Ukupna ugovorena vrijednost bespovratnih sredstava]]*Ugovori_OPULJP3[[#This Row],[STOPA NACIONALNOG SUFINANCIRANJA %]]</f>
        <v>224700</v>
      </c>
      <c r="R1722" s="60">
        <f>Ugovori_OPULJP3[[#This Row],[Bespovratna sredstva - Nacionalni dio - HRK]]/7.5345</f>
        <v>29822.815050766472</v>
      </c>
      <c r="S1722" s="59">
        <v>1498000</v>
      </c>
      <c r="T1722" s="60">
        <f>Ugovori_OPULJP3[[#This Row],[Bespovratna sredstva - Ukupno (EU+Nac) HRK
= Ukupna ugovorena vrijednost bespovratnih sredstava]]/7.5345</f>
        <v>198818.76700510981</v>
      </c>
      <c r="U1722" s="59">
        <v>0</v>
      </c>
      <c r="V1722" s="60">
        <f>Ugovori_OPULJP3[[#This Row],[Javni doprinos korisnika - HRK]]/7.5345</f>
        <v>0</v>
      </c>
      <c r="W1722" s="59">
        <v>0</v>
      </c>
      <c r="X1722" s="60">
        <f>Ugovori_OPULJP3[[#This Row],[Privatni doprinos korisnika - HRK]]/7.5345</f>
        <v>0</v>
      </c>
      <c r="Y1722" s="61">
        <v>1498000</v>
      </c>
      <c r="Z1722" s="62">
        <f>Ugovori_OPULJP3[[#This Row],[UKUPNI PRIHVATLJIVI IZDACI
TOTAL ELIGIBLE EXPENDITURE
= Bespovratna sredstva ukupno + doprinos korisnika
= Ukupni prihvatljivi troškovi
= Ukupna ugovorena vrijednost projekta HRK]]/7.5345</f>
        <v>198818.76700510981</v>
      </c>
      <c r="AA1722" s="66" t="s">
        <v>37</v>
      </c>
      <c r="AB1722" s="66" t="s">
        <v>34</v>
      </c>
      <c r="AC1722" s="65" t="s">
        <v>6288</v>
      </c>
      <c r="AD1722" s="72" t="s">
        <v>746</v>
      </c>
    </row>
    <row r="1723" spans="1:30" ht="63.75" customHeight="1" x14ac:dyDescent="0.2">
      <c r="A1723" s="70" t="s">
        <v>6289</v>
      </c>
      <c r="B1723" s="64" t="s">
        <v>742</v>
      </c>
      <c r="C1723" s="65" t="s">
        <v>743</v>
      </c>
      <c r="D1723" s="96" t="s">
        <v>4944</v>
      </c>
      <c r="E1723" s="66" t="s">
        <v>75</v>
      </c>
      <c r="F1723" s="71" t="s">
        <v>6290</v>
      </c>
      <c r="G1723" s="71" t="s">
        <v>2008</v>
      </c>
      <c r="H1723" s="68">
        <v>44927</v>
      </c>
      <c r="I1723" s="68">
        <v>45170</v>
      </c>
      <c r="J1723" s="57" t="str">
        <f>IF(Ugovori_OPULJP3[[#This Row],[DATUM ZAVRŠETKA OPERACIJE]]&gt;DATE(2024,12,31),"u provedbi","završen")</f>
        <v>završen</v>
      </c>
      <c r="K1723" s="55" t="s">
        <v>370</v>
      </c>
      <c r="L1723" s="55" t="s">
        <v>370</v>
      </c>
      <c r="M1723" s="58">
        <v>0.85</v>
      </c>
      <c r="N1723" s="58">
        <v>0.15</v>
      </c>
      <c r="O1723" s="59">
        <f>Ugovori_OPULJP3[[#This Row],[Bespovratna sredstva - Ukupno (EU+Nac) HRK
= Ukupna ugovorena vrijednost bespovratnih sredstava]]*Ugovori_OPULJP3[[#This Row],[EU STOPA SUFINANCIRANJA %
EU CO-FINANCING RATE %]]</f>
        <v>924370.75</v>
      </c>
      <c r="P1723" s="60">
        <f>Ugovori_OPULJP3[[#This Row],[Bespovratna sredstva - EU dio - HRK]]/7.5345</f>
        <v>122685.08195633419</v>
      </c>
      <c r="Q1723" s="59">
        <f>Ugovori_OPULJP3[[#This Row],[Bespovratna sredstva - Ukupno (EU+Nac) HRK
= Ukupna ugovorena vrijednost bespovratnih sredstava]]*Ugovori_OPULJP3[[#This Row],[STOPA NACIONALNOG SUFINANCIRANJA %]]</f>
        <v>163124.25</v>
      </c>
      <c r="R1723" s="60">
        <f>Ugovori_OPULJP3[[#This Row],[Bespovratna sredstva - Nacionalni dio - HRK]]/7.5345</f>
        <v>21650.308580529563</v>
      </c>
      <c r="S1723" s="59">
        <v>1087495</v>
      </c>
      <c r="T1723" s="60">
        <f>Ugovori_OPULJP3[[#This Row],[Bespovratna sredstva - Ukupno (EU+Nac) HRK
= Ukupna ugovorena vrijednost bespovratnih sredstava]]/7.5345</f>
        <v>144335.39053686376</v>
      </c>
      <c r="U1723" s="59">
        <v>0</v>
      </c>
      <c r="V1723" s="60">
        <f>Ugovori_OPULJP3[[#This Row],[Javni doprinos korisnika - HRK]]/7.5345</f>
        <v>0</v>
      </c>
      <c r="W1723" s="59">
        <v>0</v>
      </c>
      <c r="X1723" s="60">
        <f>Ugovori_OPULJP3[[#This Row],[Privatni doprinos korisnika - HRK]]/7.5345</f>
        <v>0</v>
      </c>
      <c r="Y1723" s="61">
        <v>1087495</v>
      </c>
      <c r="Z1723" s="62">
        <f>Ugovori_OPULJP3[[#This Row],[UKUPNI PRIHVATLJIVI IZDACI
TOTAL ELIGIBLE EXPENDITURE
= Bespovratna sredstva ukupno + doprinos korisnika
= Ukupni prihvatljivi troškovi
= Ukupna ugovorena vrijednost projekta HRK]]/7.5345</f>
        <v>144335.39053686376</v>
      </c>
      <c r="AA1723" s="66" t="s">
        <v>37</v>
      </c>
      <c r="AB1723" s="66" t="s">
        <v>34</v>
      </c>
      <c r="AC1723" s="65" t="s">
        <v>6291</v>
      </c>
      <c r="AD1723" s="72" t="s">
        <v>746</v>
      </c>
    </row>
    <row r="1724" spans="1:30" ht="63.75" customHeight="1" x14ac:dyDescent="0.2">
      <c r="A1724" s="70" t="s">
        <v>6292</v>
      </c>
      <c r="B1724" s="64" t="s">
        <v>742</v>
      </c>
      <c r="C1724" s="65" t="s">
        <v>743</v>
      </c>
      <c r="D1724" s="96" t="s">
        <v>4944</v>
      </c>
      <c r="E1724" s="66" t="s">
        <v>75</v>
      </c>
      <c r="F1724" s="71" t="s">
        <v>6293</v>
      </c>
      <c r="G1724" s="71" t="s">
        <v>3601</v>
      </c>
      <c r="H1724" s="68">
        <v>44929</v>
      </c>
      <c r="I1724" s="68">
        <v>45172</v>
      </c>
      <c r="J1724" s="57" t="str">
        <f>IF(Ugovori_OPULJP3[[#This Row],[DATUM ZAVRŠETKA OPERACIJE]]&gt;DATE(2024,12,31),"u provedbi","završen")</f>
        <v>završen</v>
      </c>
      <c r="K1724" s="55" t="s">
        <v>248</v>
      </c>
      <c r="L1724" s="55" t="s">
        <v>248</v>
      </c>
      <c r="M1724" s="58">
        <v>0.85</v>
      </c>
      <c r="N1724" s="58">
        <v>0.15</v>
      </c>
      <c r="O1724" s="59">
        <f>Ugovori_OPULJP3[[#This Row],[Bespovratna sredstva - Ukupno (EU+Nac) HRK
= Ukupna ugovorena vrijednost bespovratnih sredstava]]*Ugovori_OPULJP3[[#This Row],[EU STOPA SUFINANCIRANJA %
EU CO-FINANCING RATE %]]</f>
        <v>1261825</v>
      </c>
      <c r="P1724" s="60">
        <f>Ugovori_OPULJP3[[#This Row],[Bespovratna sredstva - EU dio - HRK]]/7.5345</f>
        <v>167472.95772778551</v>
      </c>
      <c r="Q1724" s="59">
        <f>Ugovori_OPULJP3[[#This Row],[Bespovratna sredstva - Ukupno (EU+Nac) HRK
= Ukupna ugovorena vrijednost bespovratnih sredstava]]*Ugovori_OPULJP3[[#This Row],[STOPA NACIONALNOG SUFINANCIRANJA %]]</f>
        <v>222675</v>
      </c>
      <c r="R1724" s="60">
        <f>Ugovori_OPULJP3[[#This Row],[Bespovratna sredstva - Nacionalni dio - HRK]]/7.5345</f>
        <v>29554.051363726856</v>
      </c>
      <c r="S1724" s="59">
        <v>1484500</v>
      </c>
      <c r="T1724" s="60">
        <f>Ugovori_OPULJP3[[#This Row],[Bespovratna sredstva - Ukupno (EU+Nac) HRK
= Ukupna ugovorena vrijednost bespovratnih sredstava]]/7.5345</f>
        <v>197027.00909151236</v>
      </c>
      <c r="U1724" s="59">
        <v>0</v>
      </c>
      <c r="V1724" s="60">
        <f>Ugovori_OPULJP3[[#This Row],[Javni doprinos korisnika - HRK]]/7.5345</f>
        <v>0</v>
      </c>
      <c r="W1724" s="59">
        <v>0</v>
      </c>
      <c r="X1724" s="60">
        <f>Ugovori_OPULJP3[[#This Row],[Privatni doprinos korisnika - HRK]]/7.5345</f>
        <v>0</v>
      </c>
      <c r="Y1724" s="61">
        <v>1484500</v>
      </c>
      <c r="Z1724" s="62">
        <f>Ugovori_OPULJP3[[#This Row],[UKUPNI PRIHVATLJIVI IZDACI
TOTAL ELIGIBLE EXPENDITURE
= Bespovratna sredstva ukupno + doprinos korisnika
= Ukupni prihvatljivi troškovi
= Ukupna ugovorena vrijednost projekta HRK]]/7.5345</f>
        <v>197027.00909151236</v>
      </c>
      <c r="AA1724" s="66" t="s">
        <v>37</v>
      </c>
      <c r="AB1724" s="66" t="s">
        <v>34</v>
      </c>
      <c r="AC1724" s="65" t="s">
        <v>6294</v>
      </c>
      <c r="AD1724" s="72" t="s">
        <v>746</v>
      </c>
    </row>
    <row r="1725" spans="1:30" ht="63.75" customHeight="1" x14ac:dyDescent="0.2">
      <c r="A1725" s="70" t="s">
        <v>6295</v>
      </c>
      <c r="B1725" s="64" t="s">
        <v>742</v>
      </c>
      <c r="C1725" s="65" t="s">
        <v>743</v>
      </c>
      <c r="D1725" s="96" t="s">
        <v>4944</v>
      </c>
      <c r="E1725" s="66" t="s">
        <v>75</v>
      </c>
      <c r="F1725" s="71" t="s">
        <v>6296</v>
      </c>
      <c r="G1725" s="71" t="s">
        <v>1903</v>
      </c>
      <c r="H1725" s="68">
        <v>44902</v>
      </c>
      <c r="I1725" s="68">
        <v>45145</v>
      </c>
      <c r="J1725" s="57" t="str">
        <f>IF(Ugovori_OPULJP3[[#This Row],[DATUM ZAVRŠETKA OPERACIJE]]&gt;DATE(2024,12,31),"u provedbi","završen")</f>
        <v>završen</v>
      </c>
      <c r="K1725" s="55" t="s">
        <v>248</v>
      </c>
      <c r="L1725" s="55" t="s">
        <v>248</v>
      </c>
      <c r="M1725" s="58">
        <v>0.85</v>
      </c>
      <c r="N1725" s="58">
        <v>0.15</v>
      </c>
      <c r="O1725" s="59">
        <f>Ugovori_OPULJP3[[#This Row],[Bespovratna sredstva - Ukupno (EU+Nac) HRK
= Ukupna ugovorena vrijednost bespovratnih sredstava]]*Ugovori_OPULJP3[[#This Row],[EU STOPA SUFINANCIRANJA %
EU CO-FINANCING RATE %]]</f>
        <v>1249500</v>
      </c>
      <c r="P1725" s="60">
        <f>Ugovori_OPULJP3[[#This Row],[Bespovratna sredstva - EU dio - HRK]]/7.5345</f>
        <v>165837.14911407523</v>
      </c>
      <c r="Q1725" s="59">
        <f>Ugovori_OPULJP3[[#This Row],[Bespovratna sredstva - Ukupno (EU+Nac) HRK
= Ukupna ugovorena vrijednost bespovratnih sredstava]]*Ugovori_OPULJP3[[#This Row],[STOPA NACIONALNOG SUFINANCIRANJA %]]</f>
        <v>220500</v>
      </c>
      <c r="R1725" s="60">
        <f>Ugovori_OPULJP3[[#This Row],[Bespovratna sredstva - Nacionalni dio - HRK]]/7.5345</f>
        <v>29265.379255425043</v>
      </c>
      <c r="S1725" s="59">
        <v>1470000</v>
      </c>
      <c r="T1725" s="60">
        <f>Ugovori_OPULJP3[[#This Row],[Bespovratna sredstva - Ukupno (EU+Nac) HRK
= Ukupna ugovorena vrijednost bespovratnih sredstava]]/7.5345</f>
        <v>195102.5283695003</v>
      </c>
      <c r="U1725" s="59">
        <v>0</v>
      </c>
      <c r="V1725" s="60">
        <f>Ugovori_OPULJP3[[#This Row],[Javni doprinos korisnika - HRK]]/7.5345</f>
        <v>0</v>
      </c>
      <c r="W1725" s="59">
        <v>0</v>
      </c>
      <c r="X1725" s="60">
        <f>Ugovori_OPULJP3[[#This Row],[Privatni doprinos korisnika - HRK]]/7.5345</f>
        <v>0</v>
      </c>
      <c r="Y1725" s="61">
        <v>1470000</v>
      </c>
      <c r="Z1725" s="62">
        <f>Ugovori_OPULJP3[[#This Row],[UKUPNI PRIHVATLJIVI IZDACI
TOTAL ELIGIBLE EXPENDITURE
= Bespovratna sredstva ukupno + doprinos korisnika
= Ukupni prihvatljivi troškovi
= Ukupna ugovorena vrijednost projekta HRK]]/7.5345</f>
        <v>195102.5283695003</v>
      </c>
      <c r="AA1725" s="66" t="s">
        <v>37</v>
      </c>
      <c r="AB1725" s="66" t="s">
        <v>34</v>
      </c>
      <c r="AC1725" s="65" t="s">
        <v>6297</v>
      </c>
      <c r="AD1725" s="72" t="s">
        <v>746</v>
      </c>
    </row>
    <row r="1726" spans="1:30" ht="63.75" customHeight="1" x14ac:dyDescent="0.2">
      <c r="A1726" s="70" t="s">
        <v>6298</v>
      </c>
      <c r="B1726" s="64" t="s">
        <v>742</v>
      </c>
      <c r="C1726" s="65" t="s">
        <v>743</v>
      </c>
      <c r="D1726" s="96" t="s">
        <v>4944</v>
      </c>
      <c r="E1726" s="66" t="s">
        <v>75</v>
      </c>
      <c r="F1726" s="71" t="s">
        <v>6299</v>
      </c>
      <c r="G1726" s="71" t="s">
        <v>6300</v>
      </c>
      <c r="H1726" s="68">
        <v>44872</v>
      </c>
      <c r="I1726" s="68">
        <v>45114</v>
      </c>
      <c r="J1726" s="57" t="str">
        <f>IF(Ugovori_OPULJP3[[#This Row],[DATUM ZAVRŠETKA OPERACIJE]]&gt;DATE(2024,12,31),"u provedbi","završen")</f>
        <v>završen</v>
      </c>
      <c r="K1726" s="55" t="s">
        <v>248</v>
      </c>
      <c r="L1726" s="55" t="s">
        <v>248</v>
      </c>
      <c r="M1726" s="58">
        <v>0.85</v>
      </c>
      <c r="N1726" s="58">
        <v>0.15</v>
      </c>
      <c r="O1726" s="59">
        <f>Ugovori_OPULJP3[[#This Row],[Bespovratna sredstva - Ukupno (EU+Nac) HRK
= Ukupna ugovorena vrijednost bespovratnih sredstava]]*Ugovori_OPULJP3[[#This Row],[EU STOPA SUFINANCIRANJA %
EU CO-FINANCING RATE %]]</f>
        <v>1261740</v>
      </c>
      <c r="P1726" s="60">
        <f>Ugovori_OPULJP3[[#This Row],[Bespovratna sredstva - EU dio - HRK]]/7.5345</f>
        <v>167461.67628907028</v>
      </c>
      <c r="Q1726" s="59">
        <f>Ugovori_OPULJP3[[#This Row],[Bespovratna sredstva - Ukupno (EU+Nac) HRK
= Ukupna ugovorena vrijednost bespovratnih sredstava]]*Ugovori_OPULJP3[[#This Row],[STOPA NACIONALNOG SUFINANCIRANJA %]]</f>
        <v>222660</v>
      </c>
      <c r="R1726" s="60">
        <f>Ugovori_OPULJP3[[#This Row],[Bespovratna sredstva - Nacionalni dio - HRK]]/7.5345</f>
        <v>29552.060521600637</v>
      </c>
      <c r="S1726" s="59">
        <v>1484400</v>
      </c>
      <c r="T1726" s="60">
        <f>Ugovori_OPULJP3[[#This Row],[Bespovratna sredstva - Ukupno (EU+Nac) HRK
= Ukupna ugovorena vrijednost bespovratnih sredstava]]/7.5345</f>
        <v>197013.7368106709</v>
      </c>
      <c r="U1726" s="59">
        <v>0</v>
      </c>
      <c r="V1726" s="60">
        <f>Ugovori_OPULJP3[[#This Row],[Javni doprinos korisnika - HRK]]/7.5345</f>
        <v>0</v>
      </c>
      <c r="W1726" s="59">
        <v>0</v>
      </c>
      <c r="X1726" s="60">
        <f>Ugovori_OPULJP3[[#This Row],[Privatni doprinos korisnika - HRK]]/7.5345</f>
        <v>0</v>
      </c>
      <c r="Y1726" s="61">
        <v>1484400</v>
      </c>
      <c r="Z1726" s="62">
        <f>Ugovori_OPULJP3[[#This Row],[UKUPNI PRIHVATLJIVI IZDACI
TOTAL ELIGIBLE EXPENDITURE
= Bespovratna sredstva ukupno + doprinos korisnika
= Ukupni prihvatljivi troškovi
= Ukupna ugovorena vrijednost projekta HRK]]/7.5345</f>
        <v>197013.7368106709</v>
      </c>
      <c r="AA1726" s="66" t="s">
        <v>37</v>
      </c>
      <c r="AB1726" s="66" t="s">
        <v>34</v>
      </c>
      <c r="AC1726" s="65" t="s">
        <v>6301</v>
      </c>
      <c r="AD1726" s="72" t="s">
        <v>746</v>
      </c>
    </row>
    <row r="1727" spans="1:30" ht="63.75" customHeight="1" x14ac:dyDescent="0.2">
      <c r="A1727" s="70" t="s">
        <v>6302</v>
      </c>
      <c r="B1727" s="64" t="s">
        <v>742</v>
      </c>
      <c r="C1727" s="65" t="s">
        <v>743</v>
      </c>
      <c r="D1727" s="96" t="s">
        <v>4944</v>
      </c>
      <c r="E1727" s="66" t="s">
        <v>75</v>
      </c>
      <c r="F1727" s="71" t="s">
        <v>6303</v>
      </c>
      <c r="G1727" s="71" t="s">
        <v>2236</v>
      </c>
      <c r="H1727" s="68">
        <v>44902</v>
      </c>
      <c r="I1727" s="68">
        <v>45145</v>
      </c>
      <c r="J1727" s="57" t="str">
        <f>IF(Ugovori_OPULJP3[[#This Row],[DATUM ZAVRŠETKA OPERACIJE]]&gt;DATE(2024,12,31),"u provedbi","završen")</f>
        <v>završen</v>
      </c>
      <c r="K1727" s="55" t="s">
        <v>598</v>
      </c>
      <c r="L1727" s="55" t="s">
        <v>598</v>
      </c>
      <c r="M1727" s="58">
        <v>0.85</v>
      </c>
      <c r="N1727" s="58">
        <v>0.15</v>
      </c>
      <c r="O1727" s="59">
        <f>Ugovori_OPULJP3[[#This Row],[Bespovratna sredstva - Ukupno (EU+Nac) HRK
= Ukupna ugovorena vrijednost bespovratnih sredstava]]*Ugovori_OPULJP3[[#This Row],[EU STOPA SUFINANCIRANJA %
EU CO-FINANCING RATE %]]</f>
        <v>586364</v>
      </c>
      <c r="P1727" s="60">
        <f>Ugovori_OPULJP3[[#This Row],[Bespovratna sredstva - EU dio - HRK]]/7.5345</f>
        <v>77823.876833233793</v>
      </c>
      <c r="Q1727" s="59">
        <f>Ugovori_OPULJP3[[#This Row],[Bespovratna sredstva - Ukupno (EU+Nac) HRK
= Ukupna ugovorena vrijednost bespovratnih sredstava]]*Ugovori_OPULJP3[[#This Row],[STOPA NACIONALNOG SUFINANCIRANJA %]]</f>
        <v>103476</v>
      </c>
      <c r="R1727" s="60">
        <f>Ugovori_OPULJP3[[#This Row],[Bespovratna sredstva - Nacionalni dio - HRK]]/7.5345</f>
        <v>13733.625323511846</v>
      </c>
      <c r="S1727" s="59">
        <v>689840</v>
      </c>
      <c r="T1727" s="60">
        <f>Ugovori_OPULJP3[[#This Row],[Bespovratna sredstva - Ukupno (EU+Nac) HRK
= Ukupna ugovorena vrijednost bespovratnih sredstava]]/7.5345</f>
        <v>91557.502156745628</v>
      </c>
      <c r="U1727" s="59">
        <v>0</v>
      </c>
      <c r="V1727" s="60">
        <f>Ugovori_OPULJP3[[#This Row],[Javni doprinos korisnika - HRK]]/7.5345</f>
        <v>0</v>
      </c>
      <c r="W1727" s="59">
        <v>0</v>
      </c>
      <c r="X1727" s="60">
        <f>Ugovori_OPULJP3[[#This Row],[Privatni doprinos korisnika - HRK]]/7.5345</f>
        <v>0</v>
      </c>
      <c r="Y1727" s="61">
        <v>689840</v>
      </c>
      <c r="Z1727" s="62">
        <f>Ugovori_OPULJP3[[#This Row],[UKUPNI PRIHVATLJIVI IZDACI
TOTAL ELIGIBLE EXPENDITURE
= Bespovratna sredstva ukupno + doprinos korisnika
= Ukupni prihvatljivi troškovi
= Ukupna ugovorena vrijednost projekta HRK]]/7.5345</f>
        <v>91557.502156745628</v>
      </c>
      <c r="AA1727" s="66" t="s">
        <v>37</v>
      </c>
      <c r="AB1727" s="66" t="s">
        <v>34</v>
      </c>
      <c r="AC1727" s="65" t="s">
        <v>6304</v>
      </c>
      <c r="AD1727" s="72" t="s">
        <v>746</v>
      </c>
    </row>
    <row r="1728" spans="1:30" ht="63.75" customHeight="1" x14ac:dyDescent="0.2">
      <c r="A1728" s="70" t="s">
        <v>6305</v>
      </c>
      <c r="B1728" s="64" t="s">
        <v>742</v>
      </c>
      <c r="C1728" s="65" t="s">
        <v>743</v>
      </c>
      <c r="D1728" s="96" t="s">
        <v>4944</v>
      </c>
      <c r="E1728" s="66" t="s">
        <v>75</v>
      </c>
      <c r="F1728" s="71" t="s">
        <v>4190</v>
      </c>
      <c r="G1728" s="54" t="s">
        <v>1674</v>
      </c>
      <c r="H1728" s="68">
        <v>44902</v>
      </c>
      <c r="I1728" s="68">
        <v>45145</v>
      </c>
      <c r="J1728" s="57" t="str">
        <f>IF(Ugovori_OPULJP3[[#This Row],[DATUM ZAVRŠETKA OPERACIJE]]&gt;DATE(2024,12,31),"u provedbi","završen")</f>
        <v>završen</v>
      </c>
      <c r="K1728" s="55" t="s">
        <v>598</v>
      </c>
      <c r="L1728" s="55" t="s">
        <v>598</v>
      </c>
      <c r="M1728" s="58">
        <v>0.85</v>
      </c>
      <c r="N1728" s="58">
        <v>0.15</v>
      </c>
      <c r="O1728" s="59">
        <f>Ugovori_OPULJP3[[#This Row],[Bespovratna sredstva - Ukupno (EU+Nac) HRK
= Ukupna ugovorena vrijednost bespovratnih sredstava]]*Ugovori_OPULJP3[[#This Row],[EU STOPA SUFINANCIRANJA %
EU CO-FINANCING RATE %]]</f>
        <v>1250564.625</v>
      </c>
      <c r="P1728" s="60">
        <f>Ugovori_OPULJP3[[#This Row],[Bespovratna sredstva - EU dio - HRK]]/7.5345</f>
        <v>165978.44913398367</v>
      </c>
      <c r="Q1728" s="59">
        <f>Ugovori_OPULJP3[[#This Row],[Bespovratna sredstva - Ukupno (EU+Nac) HRK
= Ukupna ugovorena vrijednost bespovratnih sredstava]]*Ugovori_OPULJP3[[#This Row],[STOPA NACIONALNOG SUFINANCIRANJA %]]</f>
        <v>220687.875</v>
      </c>
      <c r="R1728" s="60">
        <f>Ugovori_OPULJP3[[#This Row],[Bespovratna sredstva - Nacionalni dio - HRK]]/7.5345</f>
        <v>29290.314553055941</v>
      </c>
      <c r="S1728" s="59">
        <v>1471252.5</v>
      </c>
      <c r="T1728" s="60">
        <f>Ugovori_OPULJP3[[#This Row],[Bespovratna sredstva - Ukupno (EU+Nac) HRK
= Ukupna ugovorena vrijednost bespovratnih sredstava]]/7.5345</f>
        <v>195268.76368703961</v>
      </c>
      <c r="U1728" s="59">
        <v>0</v>
      </c>
      <c r="V1728" s="60">
        <f>Ugovori_OPULJP3[[#This Row],[Javni doprinos korisnika - HRK]]/7.5345</f>
        <v>0</v>
      </c>
      <c r="W1728" s="59">
        <v>0</v>
      </c>
      <c r="X1728" s="60">
        <f>Ugovori_OPULJP3[[#This Row],[Privatni doprinos korisnika - HRK]]/7.5345</f>
        <v>0</v>
      </c>
      <c r="Y1728" s="61">
        <v>1471252.5</v>
      </c>
      <c r="Z1728" s="62">
        <f>Ugovori_OPULJP3[[#This Row],[UKUPNI PRIHVATLJIVI IZDACI
TOTAL ELIGIBLE EXPENDITURE
= Bespovratna sredstva ukupno + doprinos korisnika
= Ukupni prihvatljivi troškovi
= Ukupna ugovorena vrijednost projekta HRK]]/7.5345</f>
        <v>195268.76368703961</v>
      </c>
      <c r="AA1728" s="66" t="s">
        <v>37</v>
      </c>
      <c r="AB1728" s="66" t="s">
        <v>34</v>
      </c>
      <c r="AC1728" s="65" t="s">
        <v>6306</v>
      </c>
      <c r="AD1728" s="72" t="s">
        <v>746</v>
      </c>
    </row>
    <row r="1729" spans="1:30" ht="63.75" customHeight="1" x14ac:dyDescent="0.2">
      <c r="A1729" s="70" t="s">
        <v>6307</v>
      </c>
      <c r="B1729" s="64" t="s">
        <v>742</v>
      </c>
      <c r="C1729" s="65" t="s">
        <v>743</v>
      </c>
      <c r="D1729" s="96" t="s">
        <v>4944</v>
      </c>
      <c r="E1729" s="66" t="s">
        <v>75</v>
      </c>
      <c r="F1729" s="71" t="s">
        <v>6308</v>
      </c>
      <c r="G1729" s="71" t="s">
        <v>1929</v>
      </c>
      <c r="H1729" s="68">
        <v>44902</v>
      </c>
      <c r="I1729" s="68">
        <v>45145</v>
      </c>
      <c r="J1729" s="57" t="str">
        <f>IF(Ugovori_OPULJP3[[#This Row],[DATUM ZAVRŠETKA OPERACIJE]]&gt;DATE(2024,12,31),"u provedbi","završen")</f>
        <v>završen</v>
      </c>
      <c r="K1729" s="55" t="s">
        <v>248</v>
      </c>
      <c r="L1729" s="55" t="s">
        <v>248</v>
      </c>
      <c r="M1729" s="58">
        <v>0.85</v>
      </c>
      <c r="N1729" s="58">
        <v>0.15</v>
      </c>
      <c r="O1729" s="59">
        <f>Ugovori_OPULJP3[[#This Row],[Bespovratna sredstva - Ukupno (EU+Nac) HRK
= Ukupna ugovorena vrijednost bespovratnih sredstava]]*Ugovori_OPULJP3[[#This Row],[EU STOPA SUFINANCIRANJA %
EU CO-FINANCING RATE %]]</f>
        <v>1050058.125</v>
      </c>
      <c r="P1729" s="60">
        <f>Ugovori_OPULJP3[[#This Row],[Bespovratna sredstva - EU dio - HRK]]/7.5345</f>
        <v>139366.66334859646</v>
      </c>
      <c r="Q1729" s="59">
        <f>Ugovori_OPULJP3[[#This Row],[Bespovratna sredstva - Ukupno (EU+Nac) HRK
= Ukupna ugovorena vrijednost bespovratnih sredstava]]*Ugovori_OPULJP3[[#This Row],[STOPA NACIONALNOG SUFINANCIRANJA %]]</f>
        <v>185304.375</v>
      </c>
      <c r="R1729" s="60">
        <f>Ugovori_OPULJP3[[#This Row],[Bespovratna sredstva - Nacionalni dio - HRK]]/7.5345</f>
        <v>24594.117061517019</v>
      </c>
      <c r="S1729" s="59">
        <v>1235362.5</v>
      </c>
      <c r="T1729" s="60">
        <f>Ugovori_OPULJP3[[#This Row],[Bespovratna sredstva - Ukupno (EU+Nac) HRK
= Ukupna ugovorena vrijednost bespovratnih sredstava]]/7.5345</f>
        <v>163960.78041011348</v>
      </c>
      <c r="U1729" s="59">
        <v>0</v>
      </c>
      <c r="V1729" s="60">
        <f>Ugovori_OPULJP3[[#This Row],[Javni doprinos korisnika - HRK]]/7.5345</f>
        <v>0</v>
      </c>
      <c r="W1729" s="59">
        <v>0</v>
      </c>
      <c r="X1729" s="60">
        <f>Ugovori_OPULJP3[[#This Row],[Privatni doprinos korisnika - HRK]]/7.5345</f>
        <v>0</v>
      </c>
      <c r="Y1729" s="61">
        <v>1235362.5</v>
      </c>
      <c r="Z1729" s="62">
        <f>Ugovori_OPULJP3[[#This Row],[UKUPNI PRIHVATLJIVI IZDACI
TOTAL ELIGIBLE EXPENDITURE
= Bespovratna sredstva ukupno + doprinos korisnika
= Ukupni prihvatljivi troškovi
= Ukupna ugovorena vrijednost projekta HRK]]/7.5345</f>
        <v>163960.78041011348</v>
      </c>
      <c r="AA1729" s="66" t="s">
        <v>37</v>
      </c>
      <c r="AB1729" s="66" t="s">
        <v>34</v>
      </c>
      <c r="AC1729" s="65" t="s">
        <v>6309</v>
      </c>
      <c r="AD1729" s="72" t="s">
        <v>746</v>
      </c>
    </row>
    <row r="1730" spans="1:30" ht="63.75" customHeight="1" x14ac:dyDescent="0.2">
      <c r="A1730" s="50" t="s">
        <v>6310</v>
      </c>
      <c r="B1730" s="51" t="s">
        <v>742</v>
      </c>
      <c r="C1730" s="52" t="s">
        <v>6311</v>
      </c>
      <c r="D1730" s="52" t="s">
        <v>6312</v>
      </c>
      <c r="E1730" s="66" t="s">
        <v>75</v>
      </c>
      <c r="F1730" s="54" t="s">
        <v>6313</v>
      </c>
      <c r="G1730" s="54" t="s">
        <v>6314</v>
      </c>
      <c r="H1730" s="56">
        <v>43720</v>
      </c>
      <c r="I1730" s="56">
        <v>44451</v>
      </c>
      <c r="J1730" s="57" t="str">
        <f>IF(Ugovori_OPULJP3[[#This Row],[DATUM ZAVRŠETKA OPERACIJE]]&gt;DATE(2024,12,31),"u provedbi","završen")</f>
        <v>završen</v>
      </c>
      <c r="K1730" s="55" t="s">
        <v>83</v>
      </c>
      <c r="L1730" s="55" t="s">
        <v>83</v>
      </c>
      <c r="M1730" s="58">
        <v>0.85</v>
      </c>
      <c r="N1730" s="58">
        <v>0.15</v>
      </c>
      <c r="O1730" s="59">
        <f>Ugovori_OPULJP3[[#This Row],[Bespovratna sredstva - Ukupno (EU+Nac) HRK
= Ukupna ugovorena vrijednost bespovratnih sredstava]]*Ugovori_OPULJP3[[#This Row],[EU STOPA SUFINANCIRANJA %
EU CO-FINANCING RATE %]]</f>
        <v>883966.02549999999</v>
      </c>
      <c r="P1730" s="60">
        <f>Ugovori_OPULJP3[[#This Row],[Bespovratna sredstva - EU dio - HRK]]/7.5345</f>
        <v>117322.45344747494</v>
      </c>
      <c r="Q1730" s="59">
        <f>Ugovori_OPULJP3[[#This Row],[Bespovratna sredstva - Ukupno (EU+Nac) HRK
= Ukupna ugovorena vrijednost bespovratnih sredstava]]*Ugovori_OPULJP3[[#This Row],[STOPA NACIONALNOG SUFINANCIRANJA %]]</f>
        <v>155994.00450000001</v>
      </c>
      <c r="R1730" s="60">
        <f>Ugovori_OPULJP3[[#This Row],[Bespovratna sredstva - Nacionalni dio - HRK]]/7.5345</f>
        <v>20703.962373083814</v>
      </c>
      <c r="S1730" s="59">
        <v>1039960.03</v>
      </c>
      <c r="T1730" s="60">
        <f>Ugovori_OPULJP3[[#This Row],[Bespovratna sredstva - Ukupno (EU+Nac) HRK
= Ukupna ugovorena vrijednost bespovratnih sredstava]]/7.5345</f>
        <v>138026.41582055876</v>
      </c>
      <c r="U1730" s="59">
        <v>0</v>
      </c>
      <c r="V1730" s="60">
        <f>Ugovori_OPULJP3[[#This Row],[Javni doprinos korisnika - HRK]]/7.5345</f>
        <v>0</v>
      </c>
      <c r="W1730" s="59">
        <v>0</v>
      </c>
      <c r="X1730" s="60">
        <f>Ugovori_OPULJP3[[#This Row],[Privatni doprinos korisnika - HRK]]/7.5345</f>
        <v>0</v>
      </c>
      <c r="Y1730" s="61">
        <v>1039960.03</v>
      </c>
      <c r="Z1730" s="62">
        <f>Ugovori_OPULJP3[[#This Row],[UKUPNI PRIHVATLJIVI IZDACI
TOTAL ELIGIBLE EXPENDITURE
= Bespovratna sredstva ukupno + doprinos korisnika
= Ukupni prihvatljivi troškovi
= Ukupna ugovorena vrijednost projekta HRK]]/7.5345</f>
        <v>138026.41582055876</v>
      </c>
      <c r="AA1730" s="53" t="s">
        <v>37</v>
      </c>
      <c r="AB1730" s="53" t="s">
        <v>34</v>
      </c>
      <c r="AC1730" s="52" t="s">
        <v>6315</v>
      </c>
      <c r="AD1730" s="52" t="s">
        <v>746</v>
      </c>
    </row>
    <row r="1731" spans="1:30" ht="63.75" customHeight="1" x14ac:dyDescent="0.2">
      <c r="A1731" s="50" t="s">
        <v>6316</v>
      </c>
      <c r="B1731" s="51" t="s">
        <v>742</v>
      </c>
      <c r="C1731" s="52" t="s">
        <v>6311</v>
      </c>
      <c r="D1731" s="52" t="s">
        <v>6312</v>
      </c>
      <c r="E1731" s="66" t="s">
        <v>75</v>
      </c>
      <c r="F1731" s="54" t="s">
        <v>6317</v>
      </c>
      <c r="G1731" s="54" t="s">
        <v>6318</v>
      </c>
      <c r="H1731" s="56">
        <v>43707</v>
      </c>
      <c r="I1731" s="56">
        <v>44165</v>
      </c>
      <c r="J1731" s="57" t="str">
        <f>IF(Ugovori_OPULJP3[[#This Row],[DATUM ZAVRŠETKA OPERACIJE]]&gt;DATE(2024,12,31),"u provedbi","završen")</f>
        <v>završen</v>
      </c>
      <c r="K1731" s="55" t="s">
        <v>83</v>
      </c>
      <c r="L1731" s="55" t="s">
        <v>83</v>
      </c>
      <c r="M1731" s="58">
        <v>0.85</v>
      </c>
      <c r="N1731" s="58">
        <v>0.15</v>
      </c>
      <c r="O1731" s="59">
        <f>Ugovori_OPULJP3[[#This Row],[Bespovratna sredstva - Ukupno (EU+Nac) HRK
= Ukupna ugovorena vrijednost bespovratnih sredstava]]*Ugovori_OPULJP3[[#This Row],[EU STOPA SUFINANCIRANJA %
EU CO-FINANCING RATE %]]</f>
        <v>616462.5</v>
      </c>
      <c r="P1731" s="60">
        <f>Ugovori_OPULJP3[[#This Row],[Bespovratna sredstva - EU dio - HRK]]/7.5345</f>
        <v>81818.634282301413</v>
      </c>
      <c r="Q1731" s="59">
        <f>Ugovori_OPULJP3[[#This Row],[Bespovratna sredstva - Ukupno (EU+Nac) HRK
= Ukupna ugovorena vrijednost bespovratnih sredstava]]*Ugovori_OPULJP3[[#This Row],[STOPA NACIONALNOG SUFINANCIRANJA %]]</f>
        <v>108787.5</v>
      </c>
      <c r="R1731" s="60">
        <f>Ugovori_OPULJP3[[#This Row],[Bespovratna sredstva - Nacionalni dio - HRK]]/7.5345</f>
        <v>14438.582520406131</v>
      </c>
      <c r="S1731" s="59">
        <v>725250</v>
      </c>
      <c r="T1731" s="60">
        <f>Ugovori_OPULJP3[[#This Row],[Bespovratna sredstva - Ukupno (EU+Nac) HRK
= Ukupna ugovorena vrijednost bespovratnih sredstava]]/7.5345</f>
        <v>96257.216802707539</v>
      </c>
      <c r="U1731" s="59">
        <v>0</v>
      </c>
      <c r="V1731" s="60">
        <f>Ugovori_OPULJP3[[#This Row],[Javni doprinos korisnika - HRK]]/7.5345</f>
        <v>0</v>
      </c>
      <c r="W1731" s="59">
        <v>0</v>
      </c>
      <c r="X1731" s="60">
        <f>Ugovori_OPULJP3[[#This Row],[Privatni doprinos korisnika - HRK]]/7.5345</f>
        <v>0</v>
      </c>
      <c r="Y1731" s="61">
        <v>725250</v>
      </c>
      <c r="Z1731" s="62">
        <f>Ugovori_OPULJP3[[#This Row],[UKUPNI PRIHVATLJIVI IZDACI
TOTAL ELIGIBLE EXPENDITURE
= Bespovratna sredstva ukupno + doprinos korisnika
= Ukupni prihvatljivi troškovi
= Ukupna ugovorena vrijednost projekta HRK]]/7.5345</f>
        <v>96257.216802707539</v>
      </c>
      <c r="AA1731" s="53" t="s">
        <v>37</v>
      </c>
      <c r="AB1731" s="53" t="s">
        <v>34</v>
      </c>
      <c r="AC1731" s="52" t="s">
        <v>6319</v>
      </c>
      <c r="AD1731" s="52" t="s">
        <v>746</v>
      </c>
    </row>
    <row r="1732" spans="1:30" ht="63.75" customHeight="1" x14ac:dyDescent="0.2">
      <c r="A1732" s="50" t="s">
        <v>6320</v>
      </c>
      <c r="B1732" s="51" t="s">
        <v>742</v>
      </c>
      <c r="C1732" s="52" t="s">
        <v>6311</v>
      </c>
      <c r="D1732" s="52" t="s">
        <v>6312</v>
      </c>
      <c r="E1732" s="66" t="s">
        <v>75</v>
      </c>
      <c r="F1732" s="54" t="s">
        <v>6321</v>
      </c>
      <c r="G1732" s="54" t="s">
        <v>2401</v>
      </c>
      <c r="H1732" s="56">
        <v>43719</v>
      </c>
      <c r="I1732" s="56">
        <v>44146</v>
      </c>
      <c r="J1732" s="57" t="str">
        <f>IF(Ugovori_OPULJP3[[#This Row],[DATUM ZAVRŠETKA OPERACIJE]]&gt;DATE(2024,12,31),"u provedbi","završen")</f>
        <v>završen</v>
      </c>
      <c r="K1732" s="55" t="s">
        <v>83</v>
      </c>
      <c r="L1732" s="55" t="s">
        <v>248</v>
      </c>
      <c r="M1732" s="58">
        <v>0.85</v>
      </c>
      <c r="N1732" s="58">
        <v>0.15</v>
      </c>
      <c r="O1732" s="59">
        <f>Ugovori_OPULJP3[[#This Row],[Bespovratna sredstva - Ukupno (EU+Nac) HRK
= Ukupna ugovorena vrijednost bespovratnih sredstava]]*Ugovori_OPULJP3[[#This Row],[EU STOPA SUFINANCIRANJA %
EU CO-FINANCING RATE %]]</f>
        <v>529514.8949999999</v>
      </c>
      <c r="P1732" s="60">
        <f>Ugovori_OPULJP3[[#This Row],[Bespovratna sredstva - EU dio - HRK]]/7.5345</f>
        <v>70278.703961775813</v>
      </c>
      <c r="Q1732" s="59">
        <f>Ugovori_OPULJP3[[#This Row],[Bespovratna sredstva - Ukupno (EU+Nac) HRK
= Ukupna ugovorena vrijednost bespovratnih sredstava]]*Ugovori_OPULJP3[[#This Row],[STOPA NACIONALNOG SUFINANCIRANJA %]]</f>
        <v>93443.804999999993</v>
      </c>
      <c r="R1732" s="60">
        <f>Ugovori_OPULJP3[[#This Row],[Bespovratna sredstva - Nacionalni dio - HRK]]/7.5345</f>
        <v>12402.124228548675</v>
      </c>
      <c r="S1732" s="59">
        <v>622958.69999999995</v>
      </c>
      <c r="T1732" s="60">
        <f>Ugovori_OPULJP3[[#This Row],[Bespovratna sredstva - Ukupno (EU+Nac) HRK
= Ukupna ugovorena vrijednost bespovratnih sredstava]]/7.5345</f>
        <v>82680.828190324493</v>
      </c>
      <c r="U1732" s="59">
        <v>0</v>
      </c>
      <c r="V1732" s="60">
        <f>Ugovori_OPULJP3[[#This Row],[Javni doprinos korisnika - HRK]]/7.5345</f>
        <v>0</v>
      </c>
      <c r="W1732" s="59">
        <v>0</v>
      </c>
      <c r="X1732" s="60">
        <f>Ugovori_OPULJP3[[#This Row],[Privatni doprinos korisnika - HRK]]/7.5345</f>
        <v>0</v>
      </c>
      <c r="Y1732" s="61">
        <v>622958.69999999995</v>
      </c>
      <c r="Z1732" s="62">
        <f>Ugovori_OPULJP3[[#This Row],[UKUPNI PRIHVATLJIVI IZDACI
TOTAL ELIGIBLE EXPENDITURE
= Bespovratna sredstva ukupno + doprinos korisnika
= Ukupni prihvatljivi troškovi
= Ukupna ugovorena vrijednost projekta HRK]]/7.5345</f>
        <v>82680.828190324493</v>
      </c>
      <c r="AA1732" s="53" t="s">
        <v>37</v>
      </c>
      <c r="AB1732" s="53" t="s">
        <v>34</v>
      </c>
      <c r="AC1732" s="52" t="s">
        <v>6322</v>
      </c>
      <c r="AD1732" s="52" t="s">
        <v>746</v>
      </c>
    </row>
    <row r="1733" spans="1:30" ht="63.75" customHeight="1" x14ac:dyDescent="0.2">
      <c r="A1733" s="50" t="s">
        <v>6323</v>
      </c>
      <c r="B1733" s="51" t="s">
        <v>742</v>
      </c>
      <c r="C1733" s="52" t="s">
        <v>6311</v>
      </c>
      <c r="D1733" s="52" t="s">
        <v>6312</v>
      </c>
      <c r="E1733" s="66" t="s">
        <v>75</v>
      </c>
      <c r="F1733" s="54" t="s">
        <v>6324</v>
      </c>
      <c r="G1733" s="54" t="s">
        <v>3152</v>
      </c>
      <c r="H1733" s="56">
        <v>43707</v>
      </c>
      <c r="I1733" s="56">
        <v>44255</v>
      </c>
      <c r="J1733" s="57" t="str">
        <f>IF(Ugovori_OPULJP3[[#This Row],[DATUM ZAVRŠETKA OPERACIJE]]&gt;DATE(2024,12,31),"u provedbi","završen")</f>
        <v>završen</v>
      </c>
      <c r="K1733" s="55" t="s">
        <v>83</v>
      </c>
      <c r="L1733" s="55" t="s">
        <v>83</v>
      </c>
      <c r="M1733" s="58">
        <v>0.85</v>
      </c>
      <c r="N1733" s="58">
        <v>0.15</v>
      </c>
      <c r="O1733" s="59">
        <f>Ugovori_OPULJP3[[#This Row],[Bespovratna sredstva - Ukupno (EU+Nac) HRK
= Ukupna ugovorena vrijednost bespovratnih sredstava]]*Ugovori_OPULJP3[[#This Row],[EU STOPA SUFINANCIRANJA %
EU CO-FINANCING RATE %]]</f>
        <v>625850.98800000001</v>
      </c>
      <c r="P1733" s="60">
        <f>Ugovori_OPULJP3[[#This Row],[Bespovratna sredstva - EU dio - HRK]]/7.5345</f>
        <v>83064.700776428421</v>
      </c>
      <c r="Q1733" s="59">
        <f>Ugovori_OPULJP3[[#This Row],[Bespovratna sredstva - Ukupno (EU+Nac) HRK
= Ukupna ugovorena vrijednost bespovratnih sredstava]]*Ugovori_OPULJP3[[#This Row],[STOPA NACIONALNOG SUFINANCIRANJA %]]</f>
        <v>110444.292</v>
      </c>
      <c r="R1733" s="60">
        <f>Ugovori_OPULJP3[[#This Row],[Bespovratna sredstva - Nacionalni dio - HRK]]/7.5345</f>
        <v>14658.476607605016</v>
      </c>
      <c r="S1733" s="59">
        <v>736295.28</v>
      </c>
      <c r="T1733" s="60">
        <f>Ugovori_OPULJP3[[#This Row],[Bespovratna sredstva - Ukupno (EU+Nac) HRK
= Ukupna ugovorena vrijednost bespovratnih sredstava]]/7.5345</f>
        <v>97723.17738403345</v>
      </c>
      <c r="U1733" s="59">
        <v>0</v>
      </c>
      <c r="V1733" s="60">
        <f>Ugovori_OPULJP3[[#This Row],[Javni doprinos korisnika - HRK]]/7.5345</f>
        <v>0</v>
      </c>
      <c r="W1733" s="59">
        <v>0</v>
      </c>
      <c r="X1733" s="60">
        <f>Ugovori_OPULJP3[[#This Row],[Privatni doprinos korisnika - HRK]]/7.5345</f>
        <v>0</v>
      </c>
      <c r="Y1733" s="61">
        <v>736295.28</v>
      </c>
      <c r="Z1733" s="62">
        <f>Ugovori_OPULJP3[[#This Row],[UKUPNI PRIHVATLJIVI IZDACI
TOTAL ELIGIBLE EXPENDITURE
= Bespovratna sredstva ukupno + doprinos korisnika
= Ukupni prihvatljivi troškovi
= Ukupna ugovorena vrijednost projekta HRK]]/7.5345</f>
        <v>97723.17738403345</v>
      </c>
      <c r="AA1733" s="53" t="s">
        <v>37</v>
      </c>
      <c r="AB1733" s="53" t="s">
        <v>34</v>
      </c>
      <c r="AC1733" s="52" t="s">
        <v>6325</v>
      </c>
      <c r="AD1733" s="52" t="s">
        <v>746</v>
      </c>
    </row>
    <row r="1734" spans="1:30" ht="63.75" customHeight="1" x14ac:dyDescent="0.2">
      <c r="A1734" s="50" t="s">
        <v>6326</v>
      </c>
      <c r="B1734" s="51" t="s">
        <v>742</v>
      </c>
      <c r="C1734" s="52" t="s">
        <v>6311</v>
      </c>
      <c r="D1734" s="52" t="s">
        <v>6312</v>
      </c>
      <c r="E1734" s="66" t="s">
        <v>75</v>
      </c>
      <c r="F1734" s="54" t="s">
        <v>6327</v>
      </c>
      <c r="G1734" s="54" t="s">
        <v>6328</v>
      </c>
      <c r="H1734" s="56">
        <v>43707</v>
      </c>
      <c r="I1734" s="56">
        <v>44165</v>
      </c>
      <c r="J1734" s="57" t="str">
        <f>IF(Ugovori_OPULJP3[[#This Row],[DATUM ZAVRŠETKA OPERACIJE]]&gt;DATE(2024,12,31),"u provedbi","završen")</f>
        <v>završen</v>
      </c>
      <c r="K1734" s="55" t="s">
        <v>83</v>
      </c>
      <c r="L1734" s="55" t="s">
        <v>83</v>
      </c>
      <c r="M1734" s="58">
        <v>0.85</v>
      </c>
      <c r="N1734" s="58">
        <v>0.15</v>
      </c>
      <c r="O1734" s="59">
        <f>Ugovori_OPULJP3[[#This Row],[Bespovratna sredstva - Ukupno (EU+Nac) HRK
= Ukupna ugovorena vrijednost bespovratnih sredstava]]*Ugovori_OPULJP3[[#This Row],[EU STOPA SUFINANCIRANJA %
EU CO-FINANCING RATE %]]</f>
        <v>476200.09850000002</v>
      </c>
      <c r="P1734" s="60">
        <f>Ugovori_OPULJP3[[#This Row],[Bespovratna sredstva - EU dio - HRK]]/7.5345</f>
        <v>63202.614440241552</v>
      </c>
      <c r="Q1734" s="59">
        <f>Ugovori_OPULJP3[[#This Row],[Bespovratna sredstva - Ukupno (EU+Nac) HRK
= Ukupna ugovorena vrijednost bespovratnih sredstava]]*Ugovori_OPULJP3[[#This Row],[STOPA NACIONALNOG SUFINANCIRANJA %]]</f>
        <v>84035.311499999996</v>
      </c>
      <c r="R1734" s="60">
        <f>Ugovori_OPULJP3[[#This Row],[Bespovratna sredstva - Nacionalni dio - HRK]]/7.5345</f>
        <v>11153.40254827792</v>
      </c>
      <c r="S1734" s="59">
        <v>560235.41</v>
      </c>
      <c r="T1734" s="60">
        <f>Ugovori_OPULJP3[[#This Row],[Bespovratna sredstva - Ukupno (EU+Nac) HRK
= Ukupna ugovorena vrijednost bespovratnih sredstava]]/7.5345</f>
        <v>74356.016988519477</v>
      </c>
      <c r="U1734" s="59">
        <v>0</v>
      </c>
      <c r="V1734" s="60">
        <f>Ugovori_OPULJP3[[#This Row],[Javni doprinos korisnika - HRK]]/7.5345</f>
        <v>0</v>
      </c>
      <c r="W1734" s="59">
        <v>0</v>
      </c>
      <c r="X1734" s="60">
        <f>Ugovori_OPULJP3[[#This Row],[Privatni doprinos korisnika - HRK]]/7.5345</f>
        <v>0</v>
      </c>
      <c r="Y1734" s="61">
        <v>560235.41</v>
      </c>
      <c r="Z1734" s="62">
        <f>Ugovori_OPULJP3[[#This Row],[UKUPNI PRIHVATLJIVI IZDACI
TOTAL ELIGIBLE EXPENDITURE
= Bespovratna sredstva ukupno + doprinos korisnika
= Ukupni prihvatljivi troškovi
= Ukupna ugovorena vrijednost projekta HRK]]/7.5345</f>
        <v>74356.016988519477</v>
      </c>
      <c r="AA1734" s="53" t="s">
        <v>37</v>
      </c>
      <c r="AB1734" s="53" t="s">
        <v>34</v>
      </c>
      <c r="AC1734" s="52" t="s">
        <v>6329</v>
      </c>
      <c r="AD1734" s="52" t="s">
        <v>746</v>
      </c>
    </row>
    <row r="1735" spans="1:30" ht="63.75" customHeight="1" x14ac:dyDescent="0.2">
      <c r="A1735" s="50" t="s">
        <v>6330</v>
      </c>
      <c r="B1735" s="51" t="s">
        <v>742</v>
      </c>
      <c r="C1735" s="52" t="s">
        <v>6311</v>
      </c>
      <c r="D1735" s="52" t="s">
        <v>6312</v>
      </c>
      <c r="E1735" s="66" t="s">
        <v>75</v>
      </c>
      <c r="F1735" s="54" t="s">
        <v>6331</v>
      </c>
      <c r="G1735" s="71" t="s">
        <v>143</v>
      </c>
      <c r="H1735" s="56">
        <v>43707</v>
      </c>
      <c r="I1735" s="56">
        <v>44165</v>
      </c>
      <c r="J1735" s="57" t="str">
        <f>IF(Ugovori_OPULJP3[[#This Row],[DATUM ZAVRŠETKA OPERACIJE]]&gt;DATE(2024,12,31),"u provedbi","završen")</f>
        <v>završen</v>
      </c>
      <c r="K1735" s="55" t="s">
        <v>83</v>
      </c>
      <c r="L1735" s="55" t="s">
        <v>36</v>
      </c>
      <c r="M1735" s="58">
        <v>0.85</v>
      </c>
      <c r="N1735" s="58">
        <v>0.15</v>
      </c>
      <c r="O1735" s="59">
        <f>Ugovori_OPULJP3[[#This Row],[Bespovratna sredstva - Ukupno (EU+Nac) HRK
= Ukupna ugovorena vrijednost bespovratnih sredstava]]*Ugovori_OPULJP3[[#This Row],[EU STOPA SUFINANCIRANJA %
EU CO-FINANCING RATE %]]</f>
        <v>755628.93699999992</v>
      </c>
      <c r="P1735" s="60">
        <f>Ugovori_OPULJP3[[#This Row],[Bespovratna sredstva - EU dio - HRK]]/7.5345</f>
        <v>100289.19463799852</v>
      </c>
      <c r="Q1735" s="59">
        <f>Ugovori_OPULJP3[[#This Row],[Bespovratna sredstva - Ukupno (EU+Nac) HRK
= Ukupna ugovorena vrijednost bespovratnih sredstava]]*Ugovori_OPULJP3[[#This Row],[STOPA NACIONALNOG SUFINANCIRANJA %]]</f>
        <v>133346.283</v>
      </c>
      <c r="R1735" s="60">
        <f>Ugovori_OPULJP3[[#This Row],[Bespovratna sredstva - Nacionalni dio - HRK]]/7.5345</f>
        <v>17698.093171411507</v>
      </c>
      <c r="S1735" s="59">
        <v>888975.22</v>
      </c>
      <c r="T1735" s="60">
        <f>Ugovori_OPULJP3[[#This Row],[Bespovratna sredstva - Ukupno (EU+Nac) HRK
= Ukupna ugovorena vrijednost bespovratnih sredstava]]/7.5345</f>
        <v>117987.28780941003</v>
      </c>
      <c r="U1735" s="59">
        <v>0</v>
      </c>
      <c r="V1735" s="60">
        <f>Ugovori_OPULJP3[[#This Row],[Javni doprinos korisnika - HRK]]/7.5345</f>
        <v>0</v>
      </c>
      <c r="W1735" s="59">
        <v>0</v>
      </c>
      <c r="X1735" s="60">
        <f>Ugovori_OPULJP3[[#This Row],[Privatni doprinos korisnika - HRK]]/7.5345</f>
        <v>0</v>
      </c>
      <c r="Y1735" s="61">
        <v>888975.22</v>
      </c>
      <c r="Z1735" s="62">
        <f>Ugovori_OPULJP3[[#This Row],[UKUPNI PRIHVATLJIVI IZDACI
TOTAL ELIGIBLE EXPENDITURE
= Bespovratna sredstva ukupno + doprinos korisnika
= Ukupni prihvatljivi troškovi
= Ukupna ugovorena vrijednost projekta HRK]]/7.5345</f>
        <v>117987.28780941003</v>
      </c>
      <c r="AA1735" s="53" t="s">
        <v>37</v>
      </c>
      <c r="AB1735" s="53" t="s">
        <v>34</v>
      </c>
      <c r="AC1735" s="52" t="s">
        <v>6332</v>
      </c>
      <c r="AD1735" s="52" t="s">
        <v>746</v>
      </c>
    </row>
    <row r="1736" spans="1:30" ht="63.75" customHeight="1" x14ac:dyDescent="0.2">
      <c r="A1736" s="50" t="s">
        <v>6333</v>
      </c>
      <c r="B1736" s="51" t="s">
        <v>742</v>
      </c>
      <c r="C1736" s="52" t="s">
        <v>6311</v>
      </c>
      <c r="D1736" s="52" t="s">
        <v>6312</v>
      </c>
      <c r="E1736" s="66" t="s">
        <v>75</v>
      </c>
      <c r="F1736" s="54" t="s">
        <v>6334</v>
      </c>
      <c r="G1736" s="54" t="s">
        <v>1556</v>
      </c>
      <c r="H1736" s="56">
        <v>43707</v>
      </c>
      <c r="I1736" s="56">
        <v>44499</v>
      </c>
      <c r="J1736" s="57" t="str">
        <f>IF(Ugovori_OPULJP3[[#This Row],[DATUM ZAVRŠETKA OPERACIJE]]&gt;DATE(2024,12,31),"u provedbi","završen")</f>
        <v>završen</v>
      </c>
      <c r="K1736" s="55" t="s">
        <v>83</v>
      </c>
      <c r="L1736" s="55" t="s">
        <v>83</v>
      </c>
      <c r="M1736" s="58">
        <v>0.85</v>
      </c>
      <c r="N1736" s="58">
        <v>0.15</v>
      </c>
      <c r="O1736" s="59">
        <f>Ugovori_OPULJP3[[#This Row],[Bespovratna sredstva - Ukupno (EU+Nac) HRK
= Ukupna ugovorena vrijednost bespovratnih sredstava]]*Ugovori_OPULJP3[[#This Row],[EU STOPA SUFINANCIRANJA %
EU CO-FINANCING RATE %]]</f>
        <v>1246703.2279999999</v>
      </c>
      <c r="P1736" s="60">
        <f>Ugovori_OPULJP3[[#This Row],[Bespovratna sredstva - EU dio - HRK]]/7.5345</f>
        <v>165465.95367973985</v>
      </c>
      <c r="Q1736" s="59">
        <f>Ugovori_OPULJP3[[#This Row],[Bespovratna sredstva - Ukupno (EU+Nac) HRK
= Ukupna ugovorena vrijednost bespovratnih sredstava]]*Ugovori_OPULJP3[[#This Row],[STOPA NACIONALNOG SUFINANCIRANJA %]]</f>
        <v>220006.45199999999</v>
      </c>
      <c r="R1736" s="60">
        <f>Ugovori_OPULJP3[[#This Row],[Bespovratna sredstva - Nacionalni dio - HRK]]/7.5345</f>
        <v>29199.87417877762</v>
      </c>
      <c r="S1736" s="59">
        <v>1466709.68</v>
      </c>
      <c r="T1736" s="60">
        <f>Ugovori_OPULJP3[[#This Row],[Bespovratna sredstva - Ukupno (EU+Nac) HRK
= Ukupna ugovorena vrijednost bespovratnih sredstava]]/7.5345</f>
        <v>194665.82785851747</v>
      </c>
      <c r="U1736" s="59">
        <v>0</v>
      </c>
      <c r="V1736" s="60">
        <f>Ugovori_OPULJP3[[#This Row],[Javni doprinos korisnika - HRK]]/7.5345</f>
        <v>0</v>
      </c>
      <c r="W1736" s="59">
        <v>0</v>
      </c>
      <c r="X1736" s="60">
        <f>Ugovori_OPULJP3[[#This Row],[Privatni doprinos korisnika - HRK]]/7.5345</f>
        <v>0</v>
      </c>
      <c r="Y1736" s="61">
        <v>1466709.68</v>
      </c>
      <c r="Z1736" s="62">
        <f>Ugovori_OPULJP3[[#This Row],[UKUPNI PRIHVATLJIVI IZDACI
TOTAL ELIGIBLE EXPENDITURE
= Bespovratna sredstva ukupno + doprinos korisnika
= Ukupni prihvatljivi troškovi
= Ukupna ugovorena vrijednost projekta HRK]]/7.5345</f>
        <v>194665.82785851747</v>
      </c>
      <c r="AA1736" s="53" t="s">
        <v>37</v>
      </c>
      <c r="AB1736" s="53" t="s">
        <v>34</v>
      </c>
      <c r="AC1736" s="52" t="s">
        <v>6335</v>
      </c>
      <c r="AD1736" s="52" t="s">
        <v>746</v>
      </c>
    </row>
    <row r="1737" spans="1:30" ht="63.75" customHeight="1" x14ac:dyDescent="0.2">
      <c r="A1737" s="50" t="s">
        <v>6336</v>
      </c>
      <c r="B1737" s="51" t="s">
        <v>742</v>
      </c>
      <c r="C1737" s="52" t="s">
        <v>6311</v>
      </c>
      <c r="D1737" s="52" t="s">
        <v>6312</v>
      </c>
      <c r="E1737" s="66" t="s">
        <v>75</v>
      </c>
      <c r="F1737" s="54" t="s">
        <v>6337</v>
      </c>
      <c r="G1737" s="54" t="s">
        <v>6338</v>
      </c>
      <c r="H1737" s="56">
        <v>43721</v>
      </c>
      <c r="I1737" s="56">
        <v>44087</v>
      </c>
      <c r="J1737" s="57" t="str">
        <f>IF(Ugovori_OPULJP3[[#This Row],[DATUM ZAVRŠETKA OPERACIJE]]&gt;DATE(2024,12,31),"u provedbi","završen")</f>
        <v>završen</v>
      </c>
      <c r="K1737" s="55" t="s">
        <v>83</v>
      </c>
      <c r="L1737" s="55" t="s">
        <v>83</v>
      </c>
      <c r="M1737" s="58">
        <v>0.85</v>
      </c>
      <c r="N1737" s="58">
        <v>0.15</v>
      </c>
      <c r="O1737" s="59">
        <f>Ugovori_OPULJP3[[#This Row],[Bespovratna sredstva - Ukupno (EU+Nac) HRK
= Ukupna ugovorena vrijednost bespovratnih sredstava]]*Ugovori_OPULJP3[[#This Row],[EU STOPA SUFINANCIRANJA %
EU CO-FINANCING RATE %]]</f>
        <v>967087.5</v>
      </c>
      <c r="P1737" s="60">
        <f>Ugovori_OPULJP3[[#This Row],[Bespovratna sredstva - EU dio - HRK]]/7.5345</f>
        <v>128354.56898267967</v>
      </c>
      <c r="Q1737" s="59">
        <f>Ugovori_OPULJP3[[#This Row],[Bespovratna sredstva - Ukupno (EU+Nac) HRK
= Ukupna ugovorena vrijednost bespovratnih sredstava]]*Ugovori_OPULJP3[[#This Row],[STOPA NACIONALNOG SUFINANCIRANJA %]]</f>
        <v>170662.5</v>
      </c>
      <c r="R1737" s="60">
        <f>Ugovori_OPULJP3[[#This Row],[Bespovratna sredstva - Nacionalni dio - HRK]]/7.5345</f>
        <v>22650.806291061119</v>
      </c>
      <c r="S1737" s="59">
        <v>1137750</v>
      </c>
      <c r="T1737" s="60">
        <f>Ugovori_OPULJP3[[#This Row],[Bespovratna sredstva - Ukupno (EU+Nac) HRK
= Ukupna ugovorena vrijednost bespovratnih sredstava]]/7.5345</f>
        <v>151005.37527374079</v>
      </c>
      <c r="U1737" s="59">
        <v>0</v>
      </c>
      <c r="V1737" s="60">
        <f>Ugovori_OPULJP3[[#This Row],[Javni doprinos korisnika - HRK]]/7.5345</f>
        <v>0</v>
      </c>
      <c r="W1737" s="59">
        <v>0</v>
      </c>
      <c r="X1737" s="60">
        <f>Ugovori_OPULJP3[[#This Row],[Privatni doprinos korisnika - HRK]]/7.5345</f>
        <v>0</v>
      </c>
      <c r="Y1737" s="61">
        <v>1137750</v>
      </c>
      <c r="Z1737" s="62">
        <f>Ugovori_OPULJP3[[#This Row],[UKUPNI PRIHVATLJIVI IZDACI
TOTAL ELIGIBLE EXPENDITURE
= Bespovratna sredstva ukupno + doprinos korisnika
= Ukupni prihvatljivi troškovi
= Ukupna ugovorena vrijednost projekta HRK]]/7.5345</f>
        <v>151005.37527374079</v>
      </c>
      <c r="AA1737" s="53" t="s">
        <v>37</v>
      </c>
      <c r="AB1737" s="53" t="s">
        <v>34</v>
      </c>
      <c r="AC1737" s="52" t="s">
        <v>6339</v>
      </c>
      <c r="AD1737" s="52" t="s">
        <v>746</v>
      </c>
    </row>
    <row r="1738" spans="1:30" ht="63.75" customHeight="1" x14ac:dyDescent="0.2">
      <c r="A1738" s="50" t="s">
        <v>6340</v>
      </c>
      <c r="B1738" s="51" t="s">
        <v>742</v>
      </c>
      <c r="C1738" s="52" t="s">
        <v>6311</v>
      </c>
      <c r="D1738" s="52" t="s">
        <v>6312</v>
      </c>
      <c r="E1738" s="66" t="s">
        <v>75</v>
      </c>
      <c r="F1738" s="54" t="s">
        <v>6341</v>
      </c>
      <c r="G1738" s="54" t="s">
        <v>6342</v>
      </c>
      <c r="H1738" s="56">
        <v>43707</v>
      </c>
      <c r="I1738" s="56">
        <v>44165</v>
      </c>
      <c r="J1738" s="57" t="str">
        <f>IF(Ugovori_OPULJP3[[#This Row],[DATUM ZAVRŠETKA OPERACIJE]]&gt;DATE(2024,12,31),"u provedbi","završen")</f>
        <v>završen</v>
      </c>
      <c r="K1738" s="55" t="s">
        <v>83</v>
      </c>
      <c r="L1738" s="55" t="s">
        <v>83</v>
      </c>
      <c r="M1738" s="58">
        <v>0.85</v>
      </c>
      <c r="N1738" s="58">
        <v>0.15</v>
      </c>
      <c r="O1738" s="59">
        <f>Ugovori_OPULJP3[[#This Row],[Bespovratna sredstva - Ukupno (EU+Nac) HRK
= Ukupna ugovorena vrijednost bespovratnih sredstava]]*Ugovori_OPULJP3[[#This Row],[EU STOPA SUFINANCIRANJA %
EU CO-FINANCING RATE %]]</f>
        <v>807696.36699999997</v>
      </c>
      <c r="P1738" s="60">
        <f>Ugovori_OPULJP3[[#This Row],[Bespovratna sredstva - EU dio - HRK]]/7.5345</f>
        <v>107199.73017453049</v>
      </c>
      <c r="Q1738" s="59">
        <f>Ugovori_OPULJP3[[#This Row],[Bespovratna sredstva - Ukupno (EU+Nac) HRK
= Ukupna ugovorena vrijednost bespovratnih sredstava]]*Ugovori_OPULJP3[[#This Row],[STOPA NACIONALNOG SUFINANCIRANJA %]]</f>
        <v>142534.65299999999</v>
      </c>
      <c r="R1738" s="60">
        <f>Ugovori_OPULJP3[[#This Row],[Bespovratna sredstva - Nacionalni dio - HRK]]/7.5345</f>
        <v>18917.599442564202</v>
      </c>
      <c r="S1738" s="59">
        <v>950231.02</v>
      </c>
      <c r="T1738" s="60">
        <f>Ugovori_OPULJP3[[#This Row],[Bespovratna sredstva - Ukupno (EU+Nac) HRK
= Ukupna ugovorena vrijednost bespovratnih sredstava]]/7.5345</f>
        <v>126117.3296170947</v>
      </c>
      <c r="U1738" s="59">
        <v>0</v>
      </c>
      <c r="V1738" s="60">
        <f>Ugovori_OPULJP3[[#This Row],[Javni doprinos korisnika - HRK]]/7.5345</f>
        <v>0</v>
      </c>
      <c r="W1738" s="59">
        <v>0</v>
      </c>
      <c r="X1738" s="60">
        <f>Ugovori_OPULJP3[[#This Row],[Privatni doprinos korisnika - HRK]]/7.5345</f>
        <v>0</v>
      </c>
      <c r="Y1738" s="61">
        <v>950231.02</v>
      </c>
      <c r="Z1738" s="62">
        <f>Ugovori_OPULJP3[[#This Row],[UKUPNI PRIHVATLJIVI IZDACI
TOTAL ELIGIBLE EXPENDITURE
= Bespovratna sredstva ukupno + doprinos korisnika
= Ukupni prihvatljivi troškovi
= Ukupna ugovorena vrijednost projekta HRK]]/7.5345</f>
        <v>126117.3296170947</v>
      </c>
      <c r="AA1738" s="53" t="s">
        <v>37</v>
      </c>
      <c r="AB1738" s="53" t="s">
        <v>34</v>
      </c>
      <c r="AC1738" s="52" t="s">
        <v>6343</v>
      </c>
      <c r="AD1738" s="52" t="s">
        <v>746</v>
      </c>
    </row>
    <row r="1739" spans="1:30" ht="63.75" customHeight="1" x14ac:dyDescent="0.2">
      <c r="A1739" s="50" t="s">
        <v>6344</v>
      </c>
      <c r="B1739" s="51" t="s">
        <v>742</v>
      </c>
      <c r="C1739" s="52" t="s">
        <v>6311</v>
      </c>
      <c r="D1739" s="52" t="s">
        <v>6312</v>
      </c>
      <c r="E1739" s="66" t="s">
        <v>75</v>
      </c>
      <c r="F1739" s="54" t="s">
        <v>6345</v>
      </c>
      <c r="G1739" s="54" t="s">
        <v>6346</v>
      </c>
      <c r="H1739" s="56">
        <v>43707</v>
      </c>
      <c r="I1739" s="56">
        <v>44226</v>
      </c>
      <c r="J1739" s="57" t="str">
        <f>IF(Ugovori_OPULJP3[[#This Row],[DATUM ZAVRŠETKA OPERACIJE]]&gt;DATE(2024,12,31),"u provedbi","završen")</f>
        <v>završen</v>
      </c>
      <c r="K1739" s="55" t="s">
        <v>83</v>
      </c>
      <c r="L1739" s="55" t="s">
        <v>83</v>
      </c>
      <c r="M1739" s="58">
        <v>0.85</v>
      </c>
      <c r="N1739" s="58">
        <v>0.15</v>
      </c>
      <c r="O1739" s="59">
        <f>Ugovori_OPULJP3[[#This Row],[Bespovratna sredstva - Ukupno (EU+Nac) HRK
= Ukupna ugovorena vrijednost bespovratnih sredstava]]*Ugovori_OPULJP3[[#This Row],[EU STOPA SUFINANCIRANJA %
EU CO-FINANCING RATE %]]</f>
        <v>496310.24</v>
      </c>
      <c r="P1739" s="60">
        <f>Ugovori_OPULJP3[[#This Row],[Bespovratna sredstva - EU dio - HRK]]/7.5345</f>
        <v>65871.688897737069</v>
      </c>
      <c r="Q1739" s="59">
        <f>Ugovori_OPULJP3[[#This Row],[Bespovratna sredstva - Ukupno (EU+Nac) HRK
= Ukupna ugovorena vrijednost bespovratnih sredstava]]*Ugovori_OPULJP3[[#This Row],[STOPA NACIONALNOG SUFINANCIRANJA %]]</f>
        <v>87584.16</v>
      </c>
      <c r="R1739" s="60">
        <f>Ugovori_OPULJP3[[#This Row],[Bespovratna sredstva - Nacionalni dio - HRK]]/7.5345</f>
        <v>11624.415687835954</v>
      </c>
      <c r="S1739" s="59">
        <v>583894.4</v>
      </c>
      <c r="T1739" s="60">
        <f>Ugovori_OPULJP3[[#This Row],[Bespovratna sredstva - Ukupno (EU+Nac) HRK
= Ukupna ugovorena vrijednost bespovratnih sredstava]]/7.5345</f>
        <v>77496.104585573034</v>
      </c>
      <c r="U1739" s="59">
        <v>0</v>
      </c>
      <c r="V1739" s="60">
        <f>Ugovori_OPULJP3[[#This Row],[Javni doprinos korisnika - HRK]]/7.5345</f>
        <v>0</v>
      </c>
      <c r="W1739" s="59">
        <v>0</v>
      </c>
      <c r="X1739" s="60">
        <f>Ugovori_OPULJP3[[#This Row],[Privatni doprinos korisnika - HRK]]/7.5345</f>
        <v>0</v>
      </c>
      <c r="Y1739" s="61">
        <v>583894.4</v>
      </c>
      <c r="Z1739" s="62">
        <f>Ugovori_OPULJP3[[#This Row],[UKUPNI PRIHVATLJIVI IZDACI
TOTAL ELIGIBLE EXPENDITURE
= Bespovratna sredstva ukupno + doprinos korisnika
= Ukupni prihvatljivi troškovi
= Ukupna ugovorena vrijednost projekta HRK]]/7.5345</f>
        <v>77496.104585573034</v>
      </c>
      <c r="AA1739" s="53" t="s">
        <v>37</v>
      </c>
      <c r="AB1739" s="53" t="s">
        <v>34</v>
      </c>
      <c r="AC1739" s="52" t="s">
        <v>6347</v>
      </c>
      <c r="AD1739" s="52" t="s">
        <v>746</v>
      </c>
    </row>
    <row r="1740" spans="1:30" ht="63.75" customHeight="1" x14ac:dyDescent="0.2">
      <c r="A1740" s="50" t="s">
        <v>6348</v>
      </c>
      <c r="B1740" s="51" t="s">
        <v>742</v>
      </c>
      <c r="C1740" s="52" t="s">
        <v>6311</v>
      </c>
      <c r="D1740" s="52" t="s">
        <v>6312</v>
      </c>
      <c r="E1740" s="66" t="s">
        <v>75</v>
      </c>
      <c r="F1740" s="54" t="s">
        <v>6349</v>
      </c>
      <c r="G1740" s="54" t="s">
        <v>6350</v>
      </c>
      <c r="H1740" s="56">
        <v>43707</v>
      </c>
      <c r="I1740" s="56">
        <v>44316</v>
      </c>
      <c r="J1740" s="57" t="str">
        <f>IF(Ugovori_OPULJP3[[#This Row],[DATUM ZAVRŠETKA OPERACIJE]]&gt;DATE(2024,12,31),"u provedbi","završen")</f>
        <v>završen</v>
      </c>
      <c r="K1740" s="55" t="s">
        <v>83</v>
      </c>
      <c r="L1740" s="55" t="s">
        <v>83</v>
      </c>
      <c r="M1740" s="58">
        <v>0.85</v>
      </c>
      <c r="N1740" s="58">
        <v>0.15</v>
      </c>
      <c r="O1740" s="59">
        <f>Ugovori_OPULJP3[[#This Row],[Bespovratna sredstva - Ukupno (EU+Nac) HRK
= Ukupna ugovorena vrijednost bespovratnih sredstava]]*Ugovori_OPULJP3[[#This Row],[EU STOPA SUFINANCIRANJA %
EU CO-FINANCING RATE %]]</f>
        <v>786846.47049999994</v>
      </c>
      <c r="P1740" s="60">
        <f>Ugovori_OPULJP3[[#This Row],[Bespovratna sredstva - EU dio - HRK]]/7.5345</f>
        <v>104432.4733558962</v>
      </c>
      <c r="Q1740" s="59">
        <f>Ugovori_OPULJP3[[#This Row],[Bespovratna sredstva - Ukupno (EU+Nac) HRK
= Ukupna ugovorena vrijednost bespovratnih sredstava]]*Ugovori_OPULJP3[[#This Row],[STOPA NACIONALNOG SUFINANCIRANJA %]]</f>
        <v>138855.25949999999</v>
      </c>
      <c r="R1740" s="60">
        <f>Ugovori_OPULJP3[[#This Row],[Bespovratna sredstva - Nacionalni dio - HRK]]/7.5345</f>
        <v>18429.260003981683</v>
      </c>
      <c r="S1740" s="59">
        <v>925701.73</v>
      </c>
      <c r="T1740" s="60">
        <f>Ugovori_OPULJP3[[#This Row],[Bespovratna sredstva - Ukupno (EU+Nac) HRK
= Ukupna ugovorena vrijednost bespovratnih sredstava]]/7.5345</f>
        <v>122861.73335987788</v>
      </c>
      <c r="U1740" s="59">
        <v>0</v>
      </c>
      <c r="V1740" s="60">
        <f>Ugovori_OPULJP3[[#This Row],[Javni doprinos korisnika - HRK]]/7.5345</f>
        <v>0</v>
      </c>
      <c r="W1740" s="59">
        <v>0</v>
      </c>
      <c r="X1740" s="60">
        <f>Ugovori_OPULJP3[[#This Row],[Privatni doprinos korisnika - HRK]]/7.5345</f>
        <v>0</v>
      </c>
      <c r="Y1740" s="61">
        <v>925701.73</v>
      </c>
      <c r="Z1740" s="62">
        <f>Ugovori_OPULJP3[[#This Row],[UKUPNI PRIHVATLJIVI IZDACI
TOTAL ELIGIBLE EXPENDITURE
= Bespovratna sredstva ukupno + doprinos korisnika
= Ukupni prihvatljivi troškovi
= Ukupna ugovorena vrijednost projekta HRK]]/7.5345</f>
        <v>122861.73335987788</v>
      </c>
      <c r="AA1740" s="53" t="s">
        <v>37</v>
      </c>
      <c r="AB1740" s="53" t="s">
        <v>34</v>
      </c>
      <c r="AC1740" s="52" t="s">
        <v>6351</v>
      </c>
      <c r="AD1740" s="52" t="s">
        <v>746</v>
      </c>
    </row>
    <row r="1741" spans="1:30" ht="63.75" customHeight="1" x14ac:dyDescent="0.2">
      <c r="A1741" s="50" t="s">
        <v>6352</v>
      </c>
      <c r="B1741" s="51" t="s">
        <v>742</v>
      </c>
      <c r="C1741" s="52" t="s">
        <v>6311</v>
      </c>
      <c r="D1741" s="52" t="s">
        <v>6312</v>
      </c>
      <c r="E1741" s="66" t="s">
        <v>75</v>
      </c>
      <c r="F1741" s="54" t="s">
        <v>6353</v>
      </c>
      <c r="G1741" s="54" t="s">
        <v>6354</v>
      </c>
      <c r="H1741" s="56">
        <v>43707</v>
      </c>
      <c r="I1741" s="56">
        <v>44346</v>
      </c>
      <c r="J1741" s="57" t="str">
        <f>IF(Ugovori_OPULJP3[[#This Row],[DATUM ZAVRŠETKA OPERACIJE]]&gt;DATE(2024,12,31),"u provedbi","završen")</f>
        <v>završen</v>
      </c>
      <c r="K1741" s="55" t="s">
        <v>83</v>
      </c>
      <c r="L1741" s="55" t="s">
        <v>36</v>
      </c>
      <c r="M1741" s="58">
        <v>0.85</v>
      </c>
      <c r="N1741" s="58">
        <v>0.15</v>
      </c>
      <c r="O1741" s="59">
        <f>Ugovori_OPULJP3[[#This Row],[Bespovratna sredstva - Ukupno (EU+Nac) HRK
= Ukupna ugovorena vrijednost bespovratnih sredstava]]*Ugovori_OPULJP3[[#This Row],[EU STOPA SUFINANCIRANJA %
EU CO-FINANCING RATE %]]</f>
        <v>888439.54149999993</v>
      </c>
      <c r="P1741" s="60">
        <f>Ugovori_OPULJP3[[#This Row],[Bespovratna sredstva - EU dio - HRK]]/7.5345</f>
        <v>117916.1910544827</v>
      </c>
      <c r="Q1741" s="59">
        <f>Ugovori_OPULJP3[[#This Row],[Bespovratna sredstva - Ukupno (EU+Nac) HRK
= Ukupna ugovorena vrijednost bespovratnih sredstava]]*Ugovori_OPULJP3[[#This Row],[STOPA NACIONALNOG SUFINANCIRANJA %]]</f>
        <v>156783.4485</v>
      </c>
      <c r="R1741" s="60">
        <f>Ugovori_OPULJP3[[#This Row],[Bespovratna sredstva - Nacionalni dio - HRK]]/7.5345</f>
        <v>20808.73959784989</v>
      </c>
      <c r="S1741" s="59">
        <v>1045222.99</v>
      </c>
      <c r="T1741" s="60">
        <f>Ugovori_OPULJP3[[#This Row],[Bespovratna sredstva - Ukupno (EU+Nac) HRK
= Ukupna ugovorena vrijednost bespovratnih sredstava]]/7.5345</f>
        <v>138724.93065233261</v>
      </c>
      <c r="U1741" s="59">
        <v>0</v>
      </c>
      <c r="V1741" s="60">
        <f>Ugovori_OPULJP3[[#This Row],[Javni doprinos korisnika - HRK]]/7.5345</f>
        <v>0</v>
      </c>
      <c r="W1741" s="59">
        <v>0</v>
      </c>
      <c r="X1741" s="60">
        <f>Ugovori_OPULJP3[[#This Row],[Privatni doprinos korisnika - HRK]]/7.5345</f>
        <v>0</v>
      </c>
      <c r="Y1741" s="61">
        <v>1045222.99</v>
      </c>
      <c r="Z1741" s="62">
        <f>Ugovori_OPULJP3[[#This Row],[UKUPNI PRIHVATLJIVI IZDACI
TOTAL ELIGIBLE EXPENDITURE
= Bespovratna sredstva ukupno + doprinos korisnika
= Ukupni prihvatljivi troškovi
= Ukupna ugovorena vrijednost projekta HRK]]/7.5345</f>
        <v>138724.93065233261</v>
      </c>
      <c r="AA1741" s="53" t="s">
        <v>37</v>
      </c>
      <c r="AB1741" s="53" t="s">
        <v>34</v>
      </c>
      <c r="AC1741" s="52" t="s">
        <v>6355</v>
      </c>
      <c r="AD1741" s="52" t="s">
        <v>746</v>
      </c>
    </row>
    <row r="1742" spans="1:30" ht="63.75" customHeight="1" x14ac:dyDescent="0.2">
      <c r="A1742" s="50" t="s">
        <v>6356</v>
      </c>
      <c r="B1742" s="51" t="s">
        <v>742</v>
      </c>
      <c r="C1742" s="52" t="s">
        <v>6311</v>
      </c>
      <c r="D1742" s="52" t="s">
        <v>6312</v>
      </c>
      <c r="E1742" s="66" t="s">
        <v>75</v>
      </c>
      <c r="F1742" s="54" t="s">
        <v>6357</v>
      </c>
      <c r="G1742" s="54" t="s">
        <v>6358</v>
      </c>
      <c r="H1742" s="56">
        <v>43712</v>
      </c>
      <c r="I1742" s="56">
        <v>44808</v>
      </c>
      <c r="J1742" s="57" t="str">
        <f>IF(Ugovori_OPULJP3[[#This Row],[DATUM ZAVRŠETKA OPERACIJE]]&gt;DATE(2024,12,31),"u provedbi","završen")</f>
        <v>završen</v>
      </c>
      <c r="K1742" s="55" t="s">
        <v>424</v>
      </c>
      <c r="L1742" s="55" t="s">
        <v>424</v>
      </c>
      <c r="M1742" s="58">
        <v>0.85</v>
      </c>
      <c r="N1742" s="58">
        <v>0.15</v>
      </c>
      <c r="O1742" s="59">
        <f>Ugovori_OPULJP3[[#This Row],[Bespovratna sredstva - Ukupno (EU+Nac) HRK
= Ukupna ugovorena vrijednost bespovratnih sredstava]]*Ugovori_OPULJP3[[#This Row],[EU STOPA SUFINANCIRANJA %
EU CO-FINANCING RATE %]]</f>
        <v>1269381.5</v>
      </c>
      <c r="P1742" s="60">
        <f>Ugovori_OPULJP3[[#This Row],[Bespovratna sredstva - EU dio - HRK]]/7.5345</f>
        <v>168475.87762957063</v>
      </c>
      <c r="Q1742" s="59">
        <f>Ugovori_OPULJP3[[#This Row],[Bespovratna sredstva - Ukupno (EU+Nac) HRK
= Ukupna ugovorena vrijednost bespovratnih sredstava]]*Ugovori_OPULJP3[[#This Row],[STOPA NACIONALNOG SUFINANCIRANJA %]]</f>
        <v>224008.5</v>
      </c>
      <c r="R1742" s="60">
        <f>Ugovori_OPULJP3[[#This Row],[Bespovratna sredstva - Nacionalni dio - HRK]]/7.5345</f>
        <v>29731.037228747758</v>
      </c>
      <c r="S1742" s="59">
        <v>1493390</v>
      </c>
      <c r="T1742" s="60">
        <f>Ugovori_OPULJP3[[#This Row],[Bespovratna sredstva - Ukupno (EU+Nac) HRK
= Ukupna ugovorena vrijednost bespovratnih sredstava]]/7.5345</f>
        <v>198206.9148583184</v>
      </c>
      <c r="U1742" s="59">
        <v>0</v>
      </c>
      <c r="V1742" s="60">
        <f>Ugovori_OPULJP3[[#This Row],[Javni doprinos korisnika - HRK]]/7.5345</f>
        <v>0</v>
      </c>
      <c r="W1742" s="59">
        <v>0</v>
      </c>
      <c r="X1742" s="60">
        <f>Ugovori_OPULJP3[[#This Row],[Privatni doprinos korisnika - HRK]]/7.5345</f>
        <v>0</v>
      </c>
      <c r="Y1742" s="61">
        <v>1493390</v>
      </c>
      <c r="Z1742" s="62">
        <f>Ugovori_OPULJP3[[#This Row],[UKUPNI PRIHVATLJIVI IZDACI
TOTAL ELIGIBLE EXPENDITURE
= Bespovratna sredstva ukupno + doprinos korisnika
= Ukupni prihvatljivi troškovi
= Ukupna ugovorena vrijednost projekta HRK]]/7.5345</f>
        <v>198206.9148583184</v>
      </c>
      <c r="AA1742" s="53" t="s">
        <v>37</v>
      </c>
      <c r="AB1742" s="53" t="s">
        <v>34</v>
      </c>
      <c r="AC1742" s="52" t="s">
        <v>6359</v>
      </c>
      <c r="AD1742" s="52" t="s">
        <v>746</v>
      </c>
    </row>
    <row r="1743" spans="1:30" ht="63.75" customHeight="1" x14ac:dyDescent="0.2">
      <c r="A1743" s="50" t="s">
        <v>6360</v>
      </c>
      <c r="B1743" s="51" t="s">
        <v>742</v>
      </c>
      <c r="C1743" s="52" t="s">
        <v>6311</v>
      </c>
      <c r="D1743" s="52" t="s">
        <v>6312</v>
      </c>
      <c r="E1743" s="66" t="s">
        <v>75</v>
      </c>
      <c r="F1743" s="54" t="s">
        <v>6361</v>
      </c>
      <c r="G1743" s="54" t="s">
        <v>6362</v>
      </c>
      <c r="H1743" s="56">
        <v>43707</v>
      </c>
      <c r="I1743" s="56">
        <v>44316</v>
      </c>
      <c r="J1743" s="57" t="str">
        <f>IF(Ugovori_OPULJP3[[#This Row],[DATUM ZAVRŠETKA OPERACIJE]]&gt;DATE(2024,12,31),"u provedbi","završen")</f>
        <v>završen</v>
      </c>
      <c r="K1743" s="55" t="s">
        <v>83</v>
      </c>
      <c r="L1743" s="55" t="s">
        <v>83</v>
      </c>
      <c r="M1743" s="58">
        <v>0.85</v>
      </c>
      <c r="N1743" s="58">
        <v>0.15</v>
      </c>
      <c r="O1743" s="59">
        <f>Ugovori_OPULJP3[[#This Row],[Bespovratna sredstva - Ukupno (EU+Nac) HRK
= Ukupna ugovorena vrijednost bespovratnih sredstava]]*Ugovori_OPULJP3[[#This Row],[EU STOPA SUFINANCIRANJA %
EU CO-FINANCING RATE %]]</f>
        <v>992915.68500000006</v>
      </c>
      <c r="P1743" s="60">
        <f>Ugovori_OPULJP3[[#This Row],[Bespovratna sredstva - EU dio - HRK]]/7.5345</f>
        <v>131782.5582321322</v>
      </c>
      <c r="Q1743" s="59">
        <f>Ugovori_OPULJP3[[#This Row],[Bespovratna sredstva - Ukupno (EU+Nac) HRK
= Ukupna ugovorena vrijednost bespovratnih sredstava]]*Ugovori_OPULJP3[[#This Row],[STOPA NACIONALNOG SUFINANCIRANJA %]]</f>
        <v>175220.41500000001</v>
      </c>
      <c r="R1743" s="60">
        <f>Ugovori_OPULJP3[[#This Row],[Bespovratna sredstva - Nacionalni dio - HRK]]/7.5345</f>
        <v>23255.745570376268</v>
      </c>
      <c r="S1743" s="59">
        <v>1168136.1000000001</v>
      </c>
      <c r="T1743" s="60">
        <f>Ugovori_OPULJP3[[#This Row],[Bespovratna sredstva - Ukupno (EU+Nac) HRK
= Ukupna ugovorena vrijednost bespovratnih sredstava]]/7.5345</f>
        <v>155038.30380250845</v>
      </c>
      <c r="U1743" s="59">
        <v>0</v>
      </c>
      <c r="V1743" s="60">
        <f>Ugovori_OPULJP3[[#This Row],[Javni doprinos korisnika - HRK]]/7.5345</f>
        <v>0</v>
      </c>
      <c r="W1743" s="59">
        <v>0</v>
      </c>
      <c r="X1743" s="60">
        <f>Ugovori_OPULJP3[[#This Row],[Privatni doprinos korisnika - HRK]]/7.5345</f>
        <v>0</v>
      </c>
      <c r="Y1743" s="61">
        <v>1168136.1000000001</v>
      </c>
      <c r="Z1743" s="62">
        <f>Ugovori_OPULJP3[[#This Row],[UKUPNI PRIHVATLJIVI IZDACI
TOTAL ELIGIBLE EXPENDITURE
= Bespovratna sredstva ukupno + doprinos korisnika
= Ukupni prihvatljivi troškovi
= Ukupna ugovorena vrijednost projekta HRK]]/7.5345</f>
        <v>155038.30380250845</v>
      </c>
      <c r="AA1743" s="53" t="s">
        <v>37</v>
      </c>
      <c r="AB1743" s="53" t="s">
        <v>34</v>
      </c>
      <c r="AC1743" s="52" t="s">
        <v>6363</v>
      </c>
      <c r="AD1743" s="52" t="s">
        <v>746</v>
      </c>
    </row>
    <row r="1744" spans="1:30" ht="63.75" customHeight="1" x14ac:dyDescent="0.2">
      <c r="A1744" s="50" t="s">
        <v>6364</v>
      </c>
      <c r="B1744" s="51" t="s">
        <v>742</v>
      </c>
      <c r="C1744" s="52" t="s">
        <v>6311</v>
      </c>
      <c r="D1744" s="52" t="s">
        <v>6312</v>
      </c>
      <c r="E1744" s="66" t="s">
        <v>75</v>
      </c>
      <c r="F1744" s="54" t="s">
        <v>6365</v>
      </c>
      <c r="G1744" s="54" t="s">
        <v>6366</v>
      </c>
      <c r="H1744" s="56">
        <v>43707</v>
      </c>
      <c r="I1744" s="56">
        <v>44530</v>
      </c>
      <c r="J1744" s="57" t="str">
        <f>IF(Ugovori_OPULJP3[[#This Row],[DATUM ZAVRŠETKA OPERACIJE]]&gt;DATE(2024,12,31),"u provedbi","završen")</f>
        <v>završen</v>
      </c>
      <c r="K1744" s="55" t="s">
        <v>83</v>
      </c>
      <c r="L1744" s="55" t="s">
        <v>83</v>
      </c>
      <c r="M1744" s="58">
        <v>0.85</v>
      </c>
      <c r="N1744" s="58">
        <v>0.15</v>
      </c>
      <c r="O1744" s="59">
        <f>Ugovori_OPULJP3[[#This Row],[Bespovratna sredstva - Ukupno (EU+Nac) HRK
= Ukupna ugovorena vrijednost bespovratnih sredstava]]*Ugovori_OPULJP3[[#This Row],[EU STOPA SUFINANCIRANJA %
EU CO-FINANCING RATE %]]</f>
        <v>1174920.0225</v>
      </c>
      <c r="P1744" s="60">
        <f>Ugovori_OPULJP3[[#This Row],[Bespovratna sredstva - EU dio - HRK]]/7.5345</f>
        <v>155938.68504877563</v>
      </c>
      <c r="Q1744" s="59">
        <f>Ugovori_OPULJP3[[#This Row],[Bespovratna sredstva - Ukupno (EU+Nac) HRK
= Ukupna ugovorena vrijednost bespovratnih sredstava]]*Ugovori_OPULJP3[[#This Row],[STOPA NACIONALNOG SUFINANCIRANJA %]]</f>
        <v>207338.82750000001</v>
      </c>
      <c r="R1744" s="60">
        <f>Ugovori_OPULJP3[[#This Row],[Bespovratna sredstva - Nacionalni dio - HRK]]/7.5345</f>
        <v>27518.5914791957</v>
      </c>
      <c r="S1744" s="59">
        <v>1382258.85</v>
      </c>
      <c r="T1744" s="60">
        <f>Ugovori_OPULJP3[[#This Row],[Bespovratna sredstva - Ukupno (EU+Nac) HRK
= Ukupna ugovorena vrijednost bespovratnih sredstava]]/7.5345</f>
        <v>183457.27652797132</v>
      </c>
      <c r="U1744" s="59">
        <v>0</v>
      </c>
      <c r="V1744" s="60">
        <f>Ugovori_OPULJP3[[#This Row],[Javni doprinos korisnika - HRK]]/7.5345</f>
        <v>0</v>
      </c>
      <c r="W1744" s="59">
        <v>0</v>
      </c>
      <c r="X1744" s="60">
        <f>Ugovori_OPULJP3[[#This Row],[Privatni doprinos korisnika - HRK]]/7.5345</f>
        <v>0</v>
      </c>
      <c r="Y1744" s="61">
        <v>1382258.85</v>
      </c>
      <c r="Z1744" s="62">
        <f>Ugovori_OPULJP3[[#This Row],[UKUPNI PRIHVATLJIVI IZDACI
TOTAL ELIGIBLE EXPENDITURE
= Bespovratna sredstva ukupno + doprinos korisnika
= Ukupni prihvatljivi troškovi
= Ukupna ugovorena vrijednost projekta HRK]]/7.5345</f>
        <v>183457.27652797132</v>
      </c>
      <c r="AA1744" s="53" t="s">
        <v>37</v>
      </c>
      <c r="AB1744" s="53" t="s">
        <v>34</v>
      </c>
      <c r="AC1744" s="52" t="s">
        <v>6367</v>
      </c>
      <c r="AD1744" s="52" t="s">
        <v>746</v>
      </c>
    </row>
    <row r="1745" spans="1:30" ht="63.75" customHeight="1" x14ac:dyDescent="0.2">
      <c r="A1745" s="50" t="s">
        <v>6368</v>
      </c>
      <c r="B1745" s="51" t="s">
        <v>742</v>
      </c>
      <c r="C1745" s="52" t="s">
        <v>6311</v>
      </c>
      <c r="D1745" s="52" t="s">
        <v>6312</v>
      </c>
      <c r="E1745" s="66" t="s">
        <v>75</v>
      </c>
      <c r="F1745" s="54" t="s">
        <v>6369</v>
      </c>
      <c r="G1745" s="54" t="s">
        <v>6370</v>
      </c>
      <c r="H1745" s="56">
        <v>43707</v>
      </c>
      <c r="I1745" s="56">
        <v>44255</v>
      </c>
      <c r="J1745" s="57" t="str">
        <f>IF(Ugovori_OPULJP3[[#This Row],[DATUM ZAVRŠETKA OPERACIJE]]&gt;DATE(2024,12,31),"u provedbi","završen")</f>
        <v>završen</v>
      </c>
      <c r="K1745" s="55" t="s">
        <v>83</v>
      </c>
      <c r="L1745" s="55" t="s">
        <v>36</v>
      </c>
      <c r="M1745" s="58">
        <v>0.85</v>
      </c>
      <c r="N1745" s="58">
        <v>0.15</v>
      </c>
      <c r="O1745" s="59">
        <f>Ugovori_OPULJP3[[#This Row],[Bespovratna sredstva - Ukupno (EU+Nac) HRK
= Ukupna ugovorena vrijednost bespovratnih sredstava]]*Ugovori_OPULJP3[[#This Row],[EU STOPA SUFINANCIRANJA %
EU CO-FINANCING RATE %]]</f>
        <v>771925.41749999998</v>
      </c>
      <c r="P1745" s="60">
        <f>Ugovori_OPULJP3[[#This Row],[Bespovratna sredstva - EU dio - HRK]]/7.5345</f>
        <v>102452.10929723272</v>
      </c>
      <c r="Q1745" s="59">
        <f>Ugovori_OPULJP3[[#This Row],[Bespovratna sredstva - Ukupno (EU+Nac) HRK
= Ukupna ugovorena vrijednost bespovratnih sredstava]]*Ugovori_OPULJP3[[#This Row],[STOPA NACIONALNOG SUFINANCIRANJA %]]</f>
        <v>136222.13250000001</v>
      </c>
      <c r="R1745" s="60">
        <f>Ugovori_OPULJP3[[#This Row],[Bespovratna sredstva - Nacionalni dio - HRK]]/7.5345</f>
        <v>18079.783993629306</v>
      </c>
      <c r="S1745" s="59">
        <v>908147.55</v>
      </c>
      <c r="T1745" s="60">
        <f>Ugovori_OPULJP3[[#This Row],[Bespovratna sredstva - Ukupno (EU+Nac) HRK
= Ukupna ugovorena vrijednost bespovratnih sredstava]]/7.5345</f>
        <v>120531.89329086203</v>
      </c>
      <c r="U1745" s="59">
        <v>0</v>
      </c>
      <c r="V1745" s="60">
        <f>Ugovori_OPULJP3[[#This Row],[Javni doprinos korisnika - HRK]]/7.5345</f>
        <v>0</v>
      </c>
      <c r="W1745" s="59">
        <v>0</v>
      </c>
      <c r="X1745" s="60">
        <f>Ugovori_OPULJP3[[#This Row],[Privatni doprinos korisnika - HRK]]/7.5345</f>
        <v>0</v>
      </c>
      <c r="Y1745" s="61">
        <v>908147.55</v>
      </c>
      <c r="Z1745" s="62">
        <f>Ugovori_OPULJP3[[#This Row],[UKUPNI PRIHVATLJIVI IZDACI
TOTAL ELIGIBLE EXPENDITURE
= Bespovratna sredstva ukupno + doprinos korisnika
= Ukupni prihvatljivi troškovi
= Ukupna ugovorena vrijednost projekta HRK]]/7.5345</f>
        <v>120531.89329086203</v>
      </c>
      <c r="AA1745" s="53" t="s">
        <v>37</v>
      </c>
      <c r="AB1745" s="53" t="s">
        <v>34</v>
      </c>
      <c r="AC1745" s="52" t="s">
        <v>6371</v>
      </c>
      <c r="AD1745" s="52" t="s">
        <v>746</v>
      </c>
    </row>
    <row r="1746" spans="1:30" ht="63.75" customHeight="1" x14ac:dyDescent="0.2">
      <c r="A1746" s="50" t="s">
        <v>6372</v>
      </c>
      <c r="B1746" s="51" t="s">
        <v>742</v>
      </c>
      <c r="C1746" s="52" t="s">
        <v>6311</v>
      </c>
      <c r="D1746" s="52" t="s">
        <v>6312</v>
      </c>
      <c r="E1746" s="66" t="s">
        <v>75</v>
      </c>
      <c r="F1746" s="54" t="s">
        <v>6373</v>
      </c>
      <c r="G1746" s="71" t="s">
        <v>5594</v>
      </c>
      <c r="H1746" s="56">
        <v>43707</v>
      </c>
      <c r="I1746" s="56">
        <v>44499</v>
      </c>
      <c r="J1746" s="57" t="str">
        <f>IF(Ugovori_OPULJP3[[#This Row],[DATUM ZAVRŠETKA OPERACIJE]]&gt;DATE(2024,12,31),"u provedbi","završen")</f>
        <v>završen</v>
      </c>
      <c r="K1746" s="55" t="s">
        <v>83</v>
      </c>
      <c r="L1746" s="55" t="s">
        <v>83</v>
      </c>
      <c r="M1746" s="58">
        <v>0.85</v>
      </c>
      <c r="N1746" s="58">
        <v>0.15</v>
      </c>
      <c r="O1746" s="59">
        <f>Ugovori_OPULJP3[[#This Row],[Bespovratna sredstva - Ukupno (EU+Nac) HRK
= Ukupna ugovorena vrijednost bespovratnih sredstava]]*Ugovori_OPULJP3[[#This Row],[EU STOPA SUFINANCIRANJA %
EU CO-FINANCING RATE %]]</f>
        <v>1274534.6845</v>
      </c>
      <c r="P1746" s="60">
        <f>Ugovori_OPULJP3[[#This Row],[Bespovratna sredstva - EU dio - HRK]]/7.5345</f>
        <v>169159.82274868936</v>
      </c>
      <c r="Q1746" s="59">
        <f>Ugovori_OPULJP3[[#This Row],[Bespovratna sredstva - Ukupno (EU+Nac) HRK
= Ukupna ugovorena vrijednost bespovratnih sredstava]]*Ugovori_OPULJP3[[#This Row],[STOPA NACIONALNOG SUFINANCIRANJA %]]</f>
        <v>224917.8855</v>
      </c>
      <c r="R1746" s="60">
        <f>Ugovori_OPULJP3[[#This Row],[Bespovratna sredstva - Nacionalni dio - HRK]]/7.5345</f>
        <v>29851.733426239298</v>
      </c>
      <c r="S1746" s="59">
        <v>1499452.57</v>
      </c>
      <c r="T1746" s="60">
        <f>Ugovori_OPULJP3[[#This Row],[Bespovratna sredstva - Ukupno (EU+Nac) HRK
= Ukupna ugovorena vrijednost bespovratnih sredstava]]/7.5345</f>
        <v>199011.55617492867</v>
      </c>
      <c r="U1746" s="59">
        <v>0</v>
      </c>
      <c r="V1746" s="60">
        <f>Ugovori_OPULJP3[[#This Row],[Javni doprinos korisnika - HRK]]/7.5345</f>
        <v>0</v>
      </c>
      <c r="W1746" s="59">
        <v>0</v>
      </c>
      <c r="X1746" s="60">
        <f>Ugovori_OPULJP3[[#This Row],[Privatni doprinos korisnika - HRK]]/7.5345</f>
        <v>0</v>
      </c>
      <c r="Y1746" s="61">
        <v>1499452.57</v>
      </c>
      <c r="Z1746" s="62">
        <f>Ugovori_OPULJP3[[#This Row],[UKUPNI PRIHVATLJIVI IZDACI
TOTAL ELIGIBLE EXPENDITURE
= Bespovratna sredstva ukupno + doprinos korisnika
= Ukupni prihvatljivi troškovi
= Ukupna ugovorena vrijednost projekta HRK]]/7.5345</f>
        <v>199011.55617492867</v>
      </c>
      <c r="AA1746" s="53" t="s">
        <v>37</v>
      </c>
      <c r="AB1746" s="53" t="s">
        <v>34</v>
      </c>
      <c r="AC1746" s="52" t="s">
        <v>6374</v>
      </c>
      <c r="AD1746" s="52" t="s">
        <v>746</v>
      </c>
    </row>
    <row r="1747" spans="1:30" ht="63.75" customHeight="1" x14ac:dyDescent="0.2">
      <c r="A1747" s="50" t="s">
        <v>6375</v>
      </c>
      <c r="B1747" s="51" t="s">
        <v>742</v>
      </c>
      <c r="C1747" s="52" t="s">
        <v>6311</v>
      </c>
      <c r="D1747" s="52" t="s">
        <v>6312</v>
      </c>
      <c r="E1747" s="66" t="s">
        <v>75</v>
      </c>
      <c r="F1747" s="54" t="s">
        <v>6376</v>
      </c>
      <c r="G1747" s="54" t="s">
        <v>6377</v>
      </c>
      <c r="H1747" s="56">
        <v>43707</v>
      </c>
      <c r="I1747" s="56">
        <v>44255</v>
      </c>
      <c r="J1747" s="57" t="str">
        <f>IF(Ugovori_OPULJP3[[#This Row],[DATUM ZAVRŠETKA OPERACIJE]]&gt;DATE(2024,12,31),"u provedbi","završen")</f>
        <v>završen</v>
      </c>
      <c r="K1747" s="55" t="s">
        <v>83</v>
      </c>
      <c r="L1747" s="55" t="s">
        <v>83</v>
      </c>
      <c r="M1747" s="58">
        <v>0.85</v>
      </c>
      <c r="N1747" s="58">
        <v>0.15</v>
      </c>
      <c r="O1747" s="59">
        <f>Ugovori_OPULJP3[[#This Row],[Bespovratna sredstva - Ukupno (EU+Nac) HRK
= Ukupna ugovorena vrijednost bespovratnih sredstava]]*Ugovori_OPULJP3[[#This Row],[EU STOPA SUFINANCIRANJA %
EU CO-FINANCING RATE %]]</f>
        <v>528614.91500000004</v>
      </c>
      <c r="P1747" s="60">
        <f>Ugovori_OPULJP3[[#This Row],[Bespovratna sredstva - EU dio - HRK]]/7.5345</f>
        <v>70159.256088658833</v>
      </c>
      <c r="Q1747" s="59">
        <f>Ugovori_OPULJP3[[#This Row],[Bespovratna sredstva - Ukupno (EU+Nac) HRK
= Ukupna ugovorena vrijednost bespovratnih sredstava]]*Ugovori_OPULJP3[[#This Row],[STOPA NACIONALNOG SUFINANCIRANJA %]]</f>
        <v>93284.985000000001</v>
      </c>
      <c r="R1747" s="60">
        <f>Ugovori_OPULJP3[[#This Row],[Bespovratna sredstva - Nacionalni dio - HRK]]/7.5345</f>
        <v>12381.045192116264</v>
      </c>
      <c r="S1747" s="59">
        <v>621899.9</v>
      </c>
      <c r="T1747" s="60">
        <f>Ugovori_OPULJP3[[#This Row],[Bespovratna sredstva - Ukupno (EU+Nac) HRK
= Ukupna ugovorena vrijednost bespovratnih sredstava]]/7.5345</f>
        <v>82540.301280775093</v>
      </c>
      <c r="U1747" s="59">
        <v>0</v>
      </c>
      <c r="V1747" s="60">
        <f>Ugovori_OPULJP3[[#This Row],[Javni doprinos korisnika - HRK]]/7.5345</f>
        <v>0</v>
      </c>
      <c r="W1747" s="59">
        <v>0</v>
      </c>
      <c r="X1747" s="60">
        <f>Ugovori_OPULJP3[[#This Row],[Privatni doprinos korisnika - HRK]]/7.5345</f>
        <v>0</v>
      </c>
      <c r="Y1747" s="61">
        <v>621899.9</v>
      </c>
      <c r="Z1747" s="62">
        <f>Ugovori_OPULJP3[[#This Row],[UKUPNI PRIHVATLJIVI IZDACI
TOTAL ELIGIBLE EXPENDITURE
= Bespovratna sredstva ukupno + doprinos korisnika
= Ukupni prihvatljivi troškovi
= Ukupna ugovorena vrijednost projekta HRK]]/7.5345</f>
        <v>82540.301280775093</v>
      </c>
      <c r="AA1747" s="53" t="s">
        <v>37</v>
      </c>
      <c r="AB1747" s="53" t="s">
        <v>34</v>
      </c>
      <c r="AC1747" s="52" t="s">
        <v>6378</v>
      </c>
      <c r="AD1747" s="52" t="s">
        <v>746</v>
      </c>
    </row>
    <row r="1748" spans="1:30" ht="63.75" customHeight="1" x14ac:dyDescent="0.2">
      <c r="A1748" s="50" t="s">
        <v>6379</v>
      </c>
      <c r="B1748" s="51" t="s">
        <v>742</v>
      </c>
      <c r="C1748" s="52" t="s">
        <v>6311</v>
      </c>
      <c r="D1748" s="52" t="s">
        <v>6312</v>
      </c>
      <c r="E1748" s="66" t="s">
        <v>75</v>
      </c>
      <c r="F1748" s="54" t="s">
        <v>6380</v>
      </c>
      <c r="G1748" s="54" t="s">
        <v>2114</v>
      </c>
      <c r="H1748" s="56">
        <v>43867</v>
      </c>
      <c r="I1748" s="56">
        <v>44598</v>
      </c>
      <c r="J1748" s="57" t="str">
        <f>IF(Ugovori_OPULJP3[[#This Row],[DATUM ZAVRŠETKA OPERACIJE]]&gt;DATE(2024,12,31),"u provedbi","završen")</f>
        <v>završen</v>
      </c>
      <c r="K1748" s="55" t="s">
        <v>98</v>
      </c>
      <c r="L1748" s="55" t="s">
        <v>98</v>
      </c>
      <c r="M1748" s="58">
        <v>0.85</v>
      </c>
      <c r="N1748" s="58">
        <v>0.15</v>
      </c>
      <c r="O1748" s="59">
        <f>Ugovori_OPULJP3[[#This Row],[Bespovratna sredstva - Ukupno (EU+Nac) HRK
= Ukupna ugovorena vrijednost bespovratnih sredstava]]*Ugovori_OPULJP3[[#This Row],[EU STOPA SUFINANCIRANJA %
EU CO-FINANCING RATE %]]</f>
        <v>1076072.5789999999</v>
      </c>
      <c r="P1748" s="60">
        <f>Ugovori_OPULJP3[[#This Row],[Bespovratna sredstva - EU dio - HRK]]/7.5345</f>
        <v>142819.37474284953</v>
      </c>
      <c r="Q1748" s="59">
        <f>Ugovori_OPULJP3[[#This Row],[Bespovratna sredstva - Ukupno (EU+Nac) HRK
= Ukupna ugovorena vrijednost bespovratnih sredstava]]*Ugovori_OPULJP3[[#This Row],[STOPA NACIONALNOG SUFINANCIRANJA %]]</f>
        <v>189895.16099999999</v>
      </c>
      <c r="R1748" s="60">
        <f>Ugovori_OPULJP3[[#This Row],[Bespovratna sredstva - Nacionalni dio - HRK]]/7.5345</f>
        <v>25203.419072267567</v>
      </c>
      <c r="S1748" s="59">
        <v>1265967.74</v>
      </c>
      <c r="T1748" s="60">
        <f>Ugovori_OPULJP3[[#This Row],[Bespovratna sredstva - Ukupno (EU+Nac) HRK
= Ukupna ugovorena vrijednost bespovratnih sredstava]]/7.5345</f>
        <v>168022.79381511713</v>
      </c>
      <c r="U1748" s="59">
        <v>0</v>
      </c>
      <c r="V1748" s="60">
        <f>Ugovori_OPULJP3[[#This Row],[Javni doprinos korisnika - HRK]]/7.5345</f>
        <v>0</v>
      </c>
      <c r="W1748" s="59">
        <v>0</v>
      </c>
      <c r="X1748" s="60">
        <f>Ugovori_OPULJP3[[#This Row],[Privatni doprinos korisnika - HRK]]/7.5345</f>
        <v>0</v>
      </c>
      <c r="Y1748" s="61">
        <v>1265967.74</v>
      </c>
      <c r="Z1748" s="62">
        <f>Ugovori_OPULJP3[[#This Row],[UKUPNI PRIHVATLJIVI IZDACI
TOTAL ELIGIBLE EXPENDITURE
= Bespovratna sredstva ukupno + doprinos korisnika
= Ukupni prihvatljivi troškovi
= Ukupna ugovorena vrijednost projekta HRK]]/7.5345</f>
        <v>168022.79381511713</v>
      </c>
      <c r="AA1748" s="53" t="s">
        <v>37</v>
      </c>
      <c r="AB1748" s="53" t="s">
        <v>34</v>
      </c>
      <c r="AC1748" s="52" t="s">
        <v>6381</v>
      </c>
      <c r="AD1748" s="52" t="s">
        <v>746</v>
      </c>
    </row>
    <row r="1749" spans="1:30" ht="63.75" customHeight="1" x14ac:dyDescent="0.2">
      <c r="A1749" s="50" t="s">
        <v>6382</v>
      </c>
      <c r="B1749" s="51" t="s">
        <v>742</v>
      </c>
      <c r="C1749" s="52" t="s">
        <v>6311</v>
      </c>
      <c r="D1749" s="52" t="s">
        <v>6312</v>
      </c>
      <c r="E1749" s="66" t="s">
        <v>75</v>
      </c>
      <c r="F1749" s="54" t="s">
        <v>6383</v>
      </c>
      <c r="G1749" s="71" t="s">
        <v>82</v>
      </c>
      <c r="H1749" s="56">
        <v>43867</v>
      </c>
      <c r="I1749" s="56">
        <v>44963</v>
      </c>
      <c r="J1749" s="57" t="str">
        <f>IF(Ugovori_OPULJP3[[#This Row],[DATUM ZAVRŠETKA OPERACIJE]]&gt;DATE(2024,12,31),"u provedbi","završen")</f>
        <v>završen</v>
      </c>
      <c r="K1749" s="55" t="s">
        <v>83</v>
      </c>
      <c r="L1749" s="55" t="s">
        <v>83</v>
      </c>
      <c r="M1749" s="58">
        <v>0.85</v>
      </c>
      <c r="N1749" s="58">
        <v>0.15</v>
      </c>
      <c r="O1749" s="59">
        <f>Ugovori_OPULJP3[[#This Row],[Bespovratna sredstva - Ukupno (EU+Nac) HRK
= Ukupna ugovorena vrijednost bespovratnih sredstava]]*Ugovori_OPULJP3[[#This Row],[EU STOPA SUFINANCIRANJA %
EU CO-FINANCING RATE %]]</f>
        <v>1274902.5899999999</v>
      </c>
      <c r="P1749" s="60">
        <f>Ugovori_OPULJP3[[#This Row],[Bespovratna sredstva - EU dio - HRK]]/7.5345</f>
        <v>169208.65219988051</v>
      </c>
      <c r="Q1749" s="59">
        <f>Ugovori_OPULJP3[[#This Row],[Bespovratna sredstva - Ukupno (EU+Nac) HRK
= Ukupna ugovorena vrijednost bespovratnih sredstava]]*Ugovori_OPULJP3[[#This Row],[STOPA NACIONALNOG SUFINANCIRANJA %]]</f>
        <v>224982.80999999997</v>
      </c>
      <c r="R1749" s="60">
        <f>Ugovori_OPULJP3[[#This Row],[Bespovratna sredstva - Nacionalni dio - HRK]]/7.5345</f>
        <v>29860.35038821421</v>
      </c>
      <c r="S1749" s="59">
        <v>1499885.4</v>
      </c>
      <c r="T1749" s="60">
        <f>Ugovori_OPULJP3[[#This Row],[Bespovratna sredstva - Ukupno (EU+Nac) HRK
= Ukupna ugovorena vrijednost bespovratnih sredstava]]/7.5345</f>
        <v>199069.00258809474</v>
      </c>
      <c r="U1749" s="59">
        <v>0</v>
      </c>
      <c r="V1749" s="60">
        <f>Ugovori_OPULJP3[[#This Row],[Javni doprinos korisnika - HRK]]/7.5345</f>
        <v>0</v>
      </c>
      <c r="W1749" s="59">
        <v>0</v>
      </c>
      <c r="X1749" s="60">
        <f>Ugovori_OPULJP3[[#This Row],[Privatni doprinos korisnika - HRK]]/7.5345</f>
        <v>0</v>
      </c>
      <c r="Y1749" s="61">
        <v>1499885.4</v>
      </c>
      <c r="Z1749" s="62">
        <f>Ugovori_OPULJP3[[#This Row],[UKUPNI PRIHVATLJIVI IZDACI
TOTAL ELIGIBLE EXPENDITURE
= Bespovratna sredstva ukupno + doprinos korisnika
= Ukupni prihvatljivi troškovi
= Ukupna ugovorena vrijednost projekta HRK]]/7.5345</f>
        <v>199069.00258809474</v>
      </c>
      <c r="AA1749" s="53" t="s">
        <v>37</v>
      </c>
      <c r="AB1749" s="53" t="s">
        <v>34</v>
      </c>
      <c r="AC1749" s="52" t="s">
        <v>6384</v>
      </c>
      <c r="AD1749" s="52" t="s">
        <v>746</v>
      </c>
    </row>
    <row r="1750" spans="1:30" ht="63.75" customHeight="1" x14ac:dyDescent="0.2">
      <c r="A1750" s="50" t="s">
        <v>6385</v>
      </c>
      <c r="B1750" s="51" t="s">
        <v>742</v>
      </c>
      <c r="C1750" s="52" t="s">
        <v>6311</v>
      </c>
      <c r="D1750" s="52" t="s">
        <v>6312</v>
      </c>
      <c r="E1750" s="66" t="s">
        <v>75</v>
      </c>
      <c r="F1750" s="54" t="s">
        <v>6386</v>
      </c>
      <c r="G1750" s="54" t="s">
        <v>6387</v>
      </c>
      <c r="H1750" s="56">
        <v>43867</v>
      </c>
      <c r="I1750" s="56">
        <v>44598</v>
      </c>
      <c r="J1750" s="57" t="str">
        <f>IF(Ugovori_OPULJP3[[#This Row],[DATUM ZAVRŠETKA OPERACIJE]]&gt;DATE(2024,12,31),"u provedbi","završen")</f>
        <v>završen</v>
      </c>
      <c r="K1750" s="55" t="s">
        <v>83</v>
      </c>
      <c r="L1750" s="55" t="s">
        <v>83</v>
      </c>
      <c r="M1750" s="58">
        <v>0.85</v>
      </c>
      <c r="N1750" s="58">
        <v>0.15</v>
      </c>
      <c r="O1750" s="59">
        <f>Ugovori_OPULJP3[[#This Row],[Bespovratna sredstva - Ukupno (EU+Nac) HRK
= Ukupna ugovorena vrijednost bespovratnih sredstava]]*Ugovori_OPULJP3[[#This Row],[EU STOPA SUFINANCIRANJA %
EU CO-FINANCING RATE %]]</f>
        <v>1047625</v>
      </c>
      <c r="P1750" s="60">
        <f>Ugovori_OPULJP3[[#This Row],[Bespovratna sredstva - EU dio - HRK]]/7.5345</f>
        <v>139043.73216537261</v>
      </c>
      <c r="Q1750" s="59">
        <f>Ugovori_OPULJP3[[#This Row],[Bespovratna sredstva - Ukupno (EU+Nac) HRK
= Ukupna ugovorena vrijednost bespovratnih sredstava]]*Ugovori_OPULJP3[[#This Row],[STOPA NACIONALNOG SUFINANCIRANJA %]]</f>
        <v>184875</v>
      </c>
      <c r="R1750" s="60">
        <f>Ugovori_OPULJP3[[#This Row],[Bespovratna sredstva - Nacionalni dio - HRK]]/7.5345</f>
        <v>24537.12920565399</v>
      </c>
      <c r="S1750" s="59">
        <v>1232500</v>
      </c>
      <c r="T1750" s="60">
        <f>Ugovori_OPULJP3[[#This Row],[Bespovratna sredstva - Ukupno (EU+Nac) HRK
= Ukupna ugovorena vrijednost bespovratnih sredstava]]/7.5345</f>
        <v>163580.86137102661</v>
      </c>
      <c r="U1750" s="59">
        <v>0</v>
      </c>
      <c r="V1750" s="60">
        <f>Ugovori_OPULJP3[[#This Row],[Javni doprinos korisnika - HRK]]/7.5345</f>
        <v>0</v>
      </c>
      <c r="W1750" s="59">
        <v>0</v>
      </c>
      <c r="X1750" s="60">
        <f>Ugovori_OPULJP3[[#This Row],[Privatni doprinos korisnika - HRK]]/7.5345</f>
        <v>0</v>
      </c>
      <c r="Y1750" s="61">
        <v>1232500</v>
      </c>
      <c r="Z1750" s="62">
        <f>Ugovori_OPULJP3[[#This Row],[UKUPNI PRIHVATLJIVI IZDACI
TOTAL ELIGIBLE EXPENDITURE
= Bespovratna sredstva ukupno + doprinos korisnika
= Ukupni prihvatljivi troškovi
= Ukupna ugovorena vrijednost projekta HRK]]/7.5345</f>
        <v>163580.86137102661</v>
      </c>
      <c r="AA1750" s="53" t="s">
        <v>37</v>
      </c>
      <c r="AB1750" s="53" t="s">
        <v>34</v>
      </c>
      <c r="AC1750" s="52" t="s">
        <v>6388</v>
      </c>
      <c r="AD1750" s="52" t="s">
        <v>746</v>
      </c>
    </row>
    <row r="1751" spans="1:30" ht="63.75" customHeight="1" x14ac:dyDescent="0.2">
      <c r="A1751" s="50" t="s">
        <v>6389</v>
      </c>
      <c r="B1751" s="51" t="s">
        <v>742</v>
      </c>
      <c r="C1751" s="52" t="s">
        <v>6311</v>
      </c>
      <c r="D1751" s="52" t="s">
        <v>6312</v>
      </c>
      <c r="E1751" s="66" t="s">
        <v>75</v>
      </c>
      <c r="F1751" s="54" t="s">
        <v>6390</v>
      </c>
      <c r="G1751" s="54" t="s">
        <v>1090</v>
      </c>
      <c r="H1751" s="56">
        <v>43867</v>
      </c>
      <c r="I1751" s="56">
        <v>44963</v>
      </c>
      <c r="J1751" s="57" t="str">
        <f>IF(Ugovori_OPULJP3[[#This Row],[DATUM ZAVRŠETKA OPERACIJE]]&gt;DATE(2024,12,31),"u provedbi","završen")</f>
        <v>završen</v>
      </c>
      <c r="K1751" s="55" t="s">
        <v>83</v>
      </c>
      <c r="L1751" s="55" t="s">
        <v>83</v>
      </c>
      <c r="M1751" s="58">
        <v>0.85</v>
      </c>
      <c r="N1751" s="58">
        <v>0.15</v>
      </c>
      <c r="O1751" s="59">
        <f>Ugovori_OPULJP3[[#This Row],[Bespovratna sredstva - Ukupno (EU+Nac) HRK
= Ukupna ugovorena vrijednost bespovratnih sredstava]]*Ugovori_OPULJP3[[#This Row],[EU STOPA SUFINANCIRANJA %
EU CO-FINANCING RATE %]]</f>
        <v>1227820.189</v>
      </c>
      <c r="P1751" s="60">
        <f>Ugovori_OPULJP3[[#This Row],[Bespovratna sredstva - EU dio - HRK]]/7.5345</f>
        <v>162959.74371225695</v>
      </c>
      <c r="Q1751" s="59">
        <f>Ugovori_OPULJP3[[#This Row],[Bespovratna sredstva - Ukupno (EU+Nac) HRK
= Ukupna ugovorena vrijednost bespovratnih sredstava]]*Ugovori_OPULJP3[[#This Row],[STOPA NACIONALNOG SUFINANCIRANJA %]]</f>
        <v>216674.15100000001</v>
      </c>
      <c r="R1751" s="60">
        <f>Ugovori_OPULJP3[[#This Row],[Bespovratna sredstva - Nacionalni dio - HRK]]/7.5345</f>
        <v>28757.601831574757</v>
      </c>
      <c r="S1751" s="59">
        <v>1444494.34</v>
      </c>
      <c r="T1751" s="60">
        <f>Ugovori_OPULJP3[[#This Row],[Bespovratna sredstva - Ukupno (EU+Nac) HRK
= Ukupna ugovorena vrijednost bespovratnih sredstava]]/7.5345</f>
        <v>191717.3455438317</v>
      </c>
      <c r="U1751" s="59">
        <v>0</v>
      </c>
      <c r="V1751" s="60">
        <f>Ugovori_OPULJP3[[#This Row],[Javni doprinos korisnika - HRK]]/7.5345</f>
        <v>0</v>
      </c>
      <c r="W1751" s="59">
        <v>0</v>
      </c>
      <c r="X1751" s="60">
        <f>Ugovori_OPULJP3[[#This Row],[Privatni doprinos korisnika - HRK]]/7.5345</f>
        <v>0</v>
      </c>
      <c r="Y1751" s="61">
        <v>1444494.34</v>
      </c>
      <c r="Z1751" s="62">
        <f>Ugovori_OPULJP3[[#This Row],[UKUPNI PRIHVATLJIVI IZDACI
TOTAL ELIGIBLE EXPENDITURE
= Bespovratna sredstva ukupno + doprinos korisnika
= Ukupni prihvatljivi troškovi
= Ukupna ugovorena vrijednost projekta HRK]]/7.5345</f>
        <v>191717.3455438317</v>
      </c>
      <c r="AA1751" s="53" t="s">
        <v>37</v>
      </c>
      <c r="AB1751" s="53" t="s">
        <v>34</v>
      </c>
      <c r="AC1751" s="52" t="s">
        <v>6391</v>
      </c>
      <c r="AD1751" s="52" t="s">
        <v>746</v>
      </c>
    </row>
    <row r="1752" spans="1:30" ht="63.75" customHeight="1" x14ac:dyDescent="0.2">
      <c r="A1752" s="50" t="s">
        <v>6392</v>
      </c>
      <c r="B1752" s="51" t="s">
        <v>742</v>
      </c>
      <c r="C1752" s="52" t="s">
        <v>6311</v>
      </c>
      <c r="D1752" s="52" t="s">
        <v>6312</v>
      </c>
      <c r="E1752" s="66" t="s">
        <v>75</v>
      </c>
      <c r="F1752" s="54" t="s">
        <v>6393</v>
      </c>
      <c r="G1752" s="54" t="s">
        <v>6394</v>
      </c>
      <c r="H1752" s="56">
        <v>43871</v>
      </c>
      <c r="I1752" s="56">
        <v>44602</v>
      </c>
      <c r="J1752" s="57" t="str">
        <f>IF(Ugovori_OPULJP3[[#This Row],[DATUM ZAVRŠETKA OPERACIJE]]&gt;DATE(2024,12,31),"u provedbi","završen")</f>
        <v>završen</v>
      </c>
      <c r="K1752" s="55" t="s">
        <v>83</v>
      </c>
      <c r="L1752" s="55" t="s">
        <v>83</v>
      </c>
      <c r="M1752" s="58">
        <v>0.85</v>
      </c>
      <c r="N1752" s="58">
        <v>0.15</v>
      </c>
      <c r="O1752" s="59">
        <f>Ugovori_OPULJP3[[#This Row],[Bespovratna sredstva - Ukupno (EU+Nac) HRK
= Ukupna ugovorena vrijednost bespovratnih sredstava]]*Ugovori_OPULJP3[[#This Row],[EU STOPA SUFINANCIRANJA %
EU CO-FINANCING RATE %]]</f>
        <v>1189969.3999999999</v>
      </c>
      <c r="P1752" s="60">
        <f>Ugovori_OPULJP3[[#This Row],[Bespovratna sredstva - EU dio - HRK]]/7.5345</f>
        <v>157936.08069546751</v>
      </c>
      <c r="Q1752" s="59">
        <f>Ugovori_OPULJP3[[#This Row],[Bespovratna sredstva - Ukupno (EU+Nac) HRK
= Ukupna ugovorena vrijednost bespovratnih sredstava]]*Ugovori_OPULJP3[[#This Row],[STOPA NACIONALNOG SUFINANCIRANJA %]]</f>
        <v>209994.6</v>
      </c>
      <c r="R1752" s="60">
        <f>Ugovori_OPULJP3[[#This Row],[Bespovratna sredstva - Nacionalni dio - HRK]]/7.5345</f>
        <v>27871.073063906031</v>
      </c>
      <c r="S1752" s="59">
        <v>1399964</v>
      </c>
      <c r="T1752" s="60">
        <f>Ugovori_OPULJP3[[#This Row],[Bespovratna sredstva - Ukupno (EU+Nac) HRK
= Ukupna ugovorena vrijednost bespovratnih sredstava]]/7.5345</f>
        <v>185807.15375937353</v>
      </c>
      <c r="U1752" s="59">
        <v>0</v>
      </c>
      <c r="V1752" s="60">
        <f>Ugovori_OPULJP3[[#This Row],[Javni doprinos korisnika - HRK]]/7.5345</f>
        <v>0</v>
      </c>
      <c r="W1752" s="59">
        <v>0</v>
      </c>
      <c r="X1752" s="60">
        <f>Ugovori_OPULJP3[[#This Row],[Privatni doprinos korisnika - HRK]]/7.5345</f>
        <v>0</v>
      </c>
      <c r="Y1752" s="61">
        <v>1399964</v>
      </c>
      <c r="Z1752" s="62">
        <f>Ugovori_OPULJP3[[#This Row],[UKUPNI PRIHVATLJIVI IZDACI
TOTAL ELIGIBLE EXPENDITURE
= Bespovratna sredstva ukupno + doprinos korisnika
= Ukupni prihvatljivi troškovi
= Ukupna ugovorena vrijednost projekta HRK]]/7.5345</f>
        <v>185807.15375937353</v>
      </c>
      <c r="AA1752" s="53" t="s">
        <v>37</v>
      </c>
      <c r="AB1752" s="53" t="s">
        <v>34</v>
      </c>
      <c r="AC1752" s="52" t="s">
        <v>6395</v>
      </c>
      <c r="AD1752" s="52" t="s">
        <v>746</v>
      </c>
    </row>
    <row r="1753" spans="1:30" ht="63.75" customHeight="1" x14ac:dyDescent="0.2">
      <c r="A1753" s="50" t="s">
        <v>6396</v>
      </c>
      <c r="B1753" s="51" t="s">
        <v>742</v>
      </c>
      <c r="C1753" s="52" t="s">
        <v>6311</v>
      </c>
      <c r="D1753" s="52" t="s">
        <v>6312</v>
      </c>
      <c r="E1753" s="66" t="s">
        <v>75</v>
      </c>
      <c r="F1753" s="54" t="s">
        <v>6397</v>
      </c>
      <c r="G1753" s="54" t="s">
        <v>6398</v>
      </c>
      <c r="H1753" s="56">
        <v>43867</v>
      </c>
      <c r="I1753" s="56">
        <v>44414</v>
      </c>
      <c r="J1753" s="57" t="str">
        <f>IF(Ugovori_OPULJP3[[#This Row],[DATUM ZAVRŠETKA OPERACIJE]]&gt;DATE(2024,12,31),"u provedbi","završen")</f>
        <v>završen</v>
      </c>
      <c r="K1753" s="55" t="s">
        <v>83</v>
      </c>
      <c r="L1753" s="55" t="s">
        <v>83</v>
      </c>
      <c r="M1753" s="58">
        <v>0.85</v>
      </c>
      <c r="N1753" s="58">
        <v>0.15</v>
      </c>
      <c r="O1753" s="59">
        <f>Ugovori_OPULJP3[[#This Row],[Bespovratna sredstva - Ukupno (EU+Nac) HRK
= Ukupna ugovorena vrijednost bespovratnih sredstava]]*Ugovori_OPULJP3[[#This Row],[EU STOPA SUFINANCIRANJA %
EU CO-FINANCING RATE %]]</f>
        <v>541360.75</v>
      </c>
      <c r="P1753" s="60">
        <f>Ugovori_OPULJP3[[#This Row],[Bespovratna sredstva - EU dio - HRK]]/7.5345</f>
        <v>71850.919105448265</v>
      </c>
      <c r="Q1753" s="59">
        <f>Ugovori_OPULJP3[[#This Row],[Bespovratna sredstva - Ukupno (EU+Nac) HRK
= Ukupna ugovorena vrijednost bespovratnih sredstava]]*Ugovori_OPULJP3[[#This Row],[STOPA NACIONALNOG SUFINANCIRANJA %]]</f>
        <v>95534.25</v>
      </c>
      <c r="R1753" s="60">
        <f>Ugovori_OPULJP3[[#This Row],[Bespovratna sredstva - Nacionalni dio - HRK]]/7.5345</f>
        <v>12679.573959784988</v>
      </c>
      <c r="S1753" s="59">
        <v>636895</v>
      </c>
      <c r="T1753" s="60">
        <f>Ugovori_OPULJP3[[#This Row],[Bespovratna sredstva - Ukupno (EU+Nac) HRK
= Ukupna ugovorena vrijednost bespovratnih sredstava]]/7.5345</f>
        <v>84530.493065233255</v>
      </c>
      <c r="U1753" s="59">
        <v>0</v>
      </c>
      <c r="V1753" s="60">
        <f>Ugovori_OPULJP3[[#This Row],[Javni doprinos korisnika - HRK]]/7.5345</f>
        <v>0</v>
      </c>
      <c r="W1753" s="59">
        <v>0</v>
      </c>
      <c r="X1753" s="60">
        <f>Ugovori_OPULJP3[[#This Row],[Privatni doprinos korisnika - HRK]]/7.5345</f>
        <v>0</v>
      </c>
      <c r="Y1753" s="61">
        <v>636895</v>
      </c>
      <c r="Z1753" s="62">
        <f>Ugovori_OPULJP3[[#This Row],[UKUPNI PRIHVATLJIVI IZDACI
TOTAL ELIGIBLE EXPENDITURE
= Bespovratna sredstva ukupno + doprinos korisnika
= Ukupni prihvatljivi troškovi
= Ukupna ugovorena vrijednost projekta HRK]]/7.5345</f>
        <v>84530.493065233255</v>
      </c>
      <c r="AA1753" s="53" t="s">
        <v>37</v>
      </c>
      <c r="AB1753" s="53" t="s">
        <v>34</v>
      </c>
      <c r="AC1753" s="52" t="s">
        <v>6399</v>
      </c>
      <c r="AD1753" s="52" t="s">
        <v>746</v>
      </c>
    </row>
    <row r="1754" spans="1:30" ht="63.75" customHeight="1" x14ac:dyDescent="0.2">
      <c r="A1754" s="50" t="s">
        <v>6400</v>
      </c>
      <c r="B1754" s="51" t="s">
        <v>742</v>
      </c>
      <c r="C1754" s="52" t="s">
        <v>6311</v>
      </c>
      <c r="D1754" s="52" t="s">
        <v>6312</v>
      </c>
      <c r="E1754" s="66" t="s">
        <v>75</v>
      </c>
      <c r="F1754" s="54" t="s">
        <v>6401</v>
      </c>
      <c r="G1754" s="54" t="s">
        <v>3823</v>
      </c>
      <c r="H1754" s="56">
        <v>43867</v>
      </c>
      <c r="I1754" s="56">
        <v>44598</v>
      </c>
      <c r="J1754" s="57" t="str">
        <f>IF(Ugovori_OPULJP3[[#This Row],[DATUM ZAVRŠETKA OPERACIJE]]&gt;DATE(2024,12,31),"u provedbi","završen")</f>
        <v>završen</v>
      </c>
      <c r="K1754" s="55" t="s">
        <v>98</v>
      </c>
      <c r="L1754" s="55" t="s">
        <v>98</v>
      </c>
      <c r="M1754" s="58">
        <v>0.85</v>
      </c>
      <c r="N1754" s="58">
        <v>0.15</v>
      </c>
      <c r="O1754" s="59">
        <f>Ugovori_OPULJP3[[#This Row],[Bespovratna sredstva - Ukupno (EU+Nac) HRK
= Ukupna ugovorena vrijednost bespovratnih sredstava]]*Ugovori_OPULJP3[[#This Row],[EU STOPA SUFINANCIRANJA %
EU CO-FINANCING RATE %]]</f>
        <v>1140831.75</v>
      </c>
      <c r="P1754" s="60">
        <f>Ugovori_OPULJP3[[#This Row],[Bespovratna sredstva - EU dio - HRK]]/7.5345</f>
        <v>151414.39378857255</v>
      </c>
      <c r="Q1754" s="59">
        <f>Ugovori_OPULJP3[[#This Row],[Bespovratna sredstva - Ukupno (EU+Nac) HRK
= Ukupna ugovorena vrijednost bespovratnih sredstava]]*Ugovori_OPULJP3[[#This Row],[STOPA NACIONALNOG SUFINANCIRANJA %]]</f>
        <v>201323.25</v>
      </c>
      <c r="R1754" s="60">
        <f>Ugovori_OPULJP3[[#This Row],[Bespovratna sredstva - Nacionalni dio - HRK]]/7.5345</f>
        <v>26720.187139159862</v>
      </c>
      <c r="S1754" s="59">
        <v>1342155</v>
      </c>
      <c r="T1754" s="60">
        <f>Ugovori_OPULJP3[[#This Row],[Bespovratna sredstva - Ukupno (EU+Nac) HRK
= Ukupna ugovorena vrijednost bespovratnih sredstava]]/7.5345</f>
        <v>178134.58092773243</v>
      </c>
      <c r="U1754" s="59">
        <v>0</v>
      </c>
      <c r="V1754" s="60">
        <f>Ugovori_OPULJP3[[#This Row],[Javni doprinos korisnika - HRK]]/7.5345</f>
        <v>0</v>
      </c>
      <c r="W1754" s="59">
        <v>0</v>
      </c>
      <c r="X1754" s="60">
        <f>Ugovori_OPULJP3[[#This Row],[Privatni doprinos korisnika - HRK]]/7.5345</f>
        <v>0</v>
      </c>
      <c r="Y1754" s="61">
        <v>1342155</v>
      </c>
      <c r="Z1754" s="62">
        <f>Ugovori_OPULJP3[[#This Row],[UKUPNI PRIHVATLJIVI IZDACI
TOTAL ELIGIBLE EXPENDITURE
= Bespovratna sredstva ukupno + doprinos korisnika
= Ukupni prihvatljivi troškovi
= Ukupna ugovorena vrijednost projekta HRK]]/7.5345</f>
        <v>178134.58092773243</v>
      </c>
      <c r="AA1754" s="53" t="s">
        <v>37</v>
      </c>
      <c r="AB1754" s="53" t="s">
        <v>34</v>
      </c>
      <c r="AC1754" s="52" t="s">
        <v>6402</v>
      </c>
      <c r="AD1754" s="52" t="s">
        <v>746</v>
      </c>
    </row>
    <row r="1755" spans="1:30" ht="63.75" customHeight="1" x14ac:dyDescent="0.2">
      <c r="A1755" s="50" t="s">
        <v>6403</v>
      </c>
      <c r="B1755" s="51" t="s">
        <v>742</v>
      </c>
      <c r="C1755" s="52" t="s">
        <v>6311</v>
      </c>
      <c r="D1755" s="52" t="s">
        <v>6312</v>
      </c>
      <c r="E1755" s="66" t="s">
        <v>75</v>
      </c>
      <c r="F1755" s="54" t="s">
        <v>6404</v>
      </c>
      <c r="G1755" s="54" t="s">
        <v>6405</v>
      </c>
      <c r="H1755" s="56">
        <v>43823</v>
      </c>
      <c r="I1755" s="56">
        <v>45010</v>
      </c>
      <c r="J1755" s="57" t="str">
        <f>IF(Ugovori_OPULJP3[[#This Row],[DATUM ZAVRŠETKA OPERACIJE]]&gt;DATE(2024,12,31),"u provedbi","završen")</f>
        <v>završen</v>
      </c>
      <c r="K1755" s="55" t="s">
        <v>103</v>
      </c>
      <c r="L1755" s="55" t="s">
        <v>103</v>
      </c>
      <c r="M1755" s="58">
        <v>0.85</v>
      </c>
      <c r="N1755" s="58">
        <v>0.15</v>
      </c>
      <c r="O1755" s="59">
        <f>Ugovori_OPULJP3[[#This Row],[Bespovratna sredstva - Ukupno (EU+Nac) HRK
= Ukupna ugovorena vrijednost bespovratnih sredstava]]*Ugovori_OPULJP3[[#This Row],[EU STOPA SUFINANCIRANJA %
EU CO-FINANCING RATE %]]</f>
        <v>1130976.6459999999</v>
      </c>
      <c r="P1755" s="60">
        <f>Ugovori_OPULJP3[[#This Row],[Bespovratna sredstva - EU dio - HRK]]/7.5345</f>
        <v>150106.39670847435</v>
      </c>
      <c r="Q1755" s="59">
        <f>Ugovori_OPULJP3[[#This Row],[Bespovratna sredstva - Ukupno (EU+Nac) HRK
= Ukupna ugovorena vrijednost bespovratnih sredstava]]*Ugovori_OPULJP3[[#This Row],[STOPA NACIONALNOG SUFINANCIRANJA %]]</f>
        <v>199584.114</v>
      </c>
      <c r="R1755" s="60">
        <f>Ugovori_OPULJP3[[#This Row],[Bespovratna sredstva - Nacionalni dio - HRK]]/7.5345</f>
        <v>26489.364125024884</v>
      </c>
      <c r="S1755" s="59">
        <v>1330560.76</v>
      </c>
      <c r="T1755" s="60">
        <f>Ugovori_OPULJP3[[#This Row],[Bespovratna sredstva - Ukupno (EU+Nac) HRK
= Ukupna ugovorena vrijednost bespovratnih sredstava]]/7.5345</f>
        <v>176595.76083349923</v>
      </c>
      <c r="U1755" s="59">
        <v>0</v>
      </c>
      <c r="V1755" s="60">
        <f>Ugovori_OPULJP3[[#This Row],[Javni doprinos korisnika - HRK]]/7.5345</f>
        <v>0</v>
      </c>
      <c r="W1755" s="59">
        <v>0</v>
      </c>
      <c r="X1755" s="60">
        <f>Ugovori_OPULJP3[[#This Row],[Privatni doprinos korisnika - HRK]]/7.5345</f>
        <v>0</v>
      </c>
      <c r="Y1755" s="61">
        <v>1330560.76</v>
      </c>
      <c r="Z1755" s="62">
        <f>Ugovori_OPULJP3[[#This Row],[UKUPNI PRIHVATLJIVI IZDACI
TOTAL ELIGIBLE EXPENDITURE
= Bespovratna sredstva ukupno + doprinos korisnika
= Ukupni prihvatljivi troškovi
= Ukupna ugovorena vrijednost projekta HRK]]/7.5345</f>
        <v>176595.76083349923</v>
      </c>
      <c r="AA1755" s="53" t="s">
        <v>37</v>
      </c>
      <c r="AB1755" s="53" t="s">
        <v>34</v>
      </c>
      <c r="AC1755" s="52" t="s">
        <v>6406</v>
      </c>
      <c r="AD1755" s="52" t="s">
        <v>746</v>
      </c>
    </row>
    <row r="1756" spans="1:30" ht="63.75" customHeight="1" x14ac:dyDescent="0.2">
      <c r="A1756" s="50" t="s">
        <v>6407</v>
      </c>
      <c r="B1756" s="51" t="s">
        <v>742</v>
      </c>
      <c r="C1756" s="52" t="s">
        <v>6311</v>
      </c>
      <c r="D1756" s="52" t="s">
        <v>6312</v>
      </c>
      <c r="E1756" s="66" t="s">
        <v>75</v>
      </c>
      <c r="F1756" s="54" t="s">
        <v>6408</v>
      </c>
      <c r="G1756" s="54" t="s">
        <v>2660</v>
      </c>
      <c r="H1756" s="56">
        <v>43867</v>
      </c>
      <c r="I1756" s="56">
        <v>44963</v>
      </c>
      <c r="J1756" s="57" t="str">
        <f>IF(Ugovori_OPULJP3[[#This Row],[DATUM ZAVRŠETKA OPERACIJE]]&gt;DATE(2024,12,31),"u provedbi","završen")</f>
        <v>završen</v>
      </c>
      <c r="K1756" s="55" t="s">
        <v>98</v>
      </c>
      <c r="L1756" s="55" t="s">
        <v>98</v>
      </c>
      <c r="M1756" s="58">
        <v>0.85</v>
      </c>
      <c r="N1756" s="58">
        <v>0.15</v>
      </c>
      <c r="O1756" s="59">
        <f>Ugovori_OPULJP3[[#This Row],[Bespovratna sredstva - Ukupno (EU+Nac) HRK
= Ukupna ugovorena vrijednost bespovratnih sredstava]]*Ugovori_OPULJP3[[#This Row],[EU STOPA SUFINANCIRANJA %
EU CO-FINANCING RATE %]]</f>
        <v>1024992.8574999999</v>
      </c>
      <c r="P1756" s="60">
        <f>Ugovori_OPULJP3[[#This Row],[Bespovratna sredstva - EU dio - HRK]]/7.5345</f>
        <v>136039.93065233258</v>
      </c>
      <c r="Q1756" s="59">
        <f>Ugovori_OPULJP3[[#This Row],[Bespovratna sredstva - Ukupno (EU+Nac) HRK
= Ukupna ugovorena vrijednost bespovratnih sredstava]]*Ugovori_OPULJP3[[#This Row],[STOPA NACIONALNOG SUFINANCIRANJA %]]</f>
        <v>180881.0925</v>
      </c>
      <c r="R1756" s="60">
        <f>Ugovori_OPULJP3[[#This Row],[Bespovratna sredstva - Nacionalni dio - HRK]]/7.5345</f>
        <v>24007.046585705753</v>
      </c>
      <c r="S1756" s="59">
        <v>1205873.95</v>
      </c>
      <c r="T1756" s="60">
        <f>Ugovori_OPULJP3[[#This Row],[Bespovratna sredstva - Ukupno (EU+Nac) HRK
= Ukupna ugovorena vrijednost bespovratnih sredstava]]/7.5345</f>
        <v>160046.97723803835</v>
      </c>
      <c r="U1756" s="59">
        <v>0</v>
      </c>
      <c r="V1756" s="60">
        <f>Ugovori_OPULJP3[[#This Row],[Javni doprinos korisnika - HRK]]/7.5345</f>
        <v>0</v>
      </c>
      <c r="W1756" s="59">
        <v>0</v>
      </c>
      <c r="X1756" s="60">
        <f>Ugovori_OPULJP3[[#This Row],[Privatni doprinos korisnika - HRK]]/7.5345</f>
        <v>0</v>
      </c>
      <c r="Y1756" s="61">
        <v>1205873.95</v>
      </c>
      <c r="Z1756" s="62">
        <f>Ugovori_OPULJP3[[#This Row],[UKUPNI PRIHVATLJIVI IZDACI
TOTAL ELIGIBLE EXPENDITURE
= Bespovratna sredstva ukupno + doprinos korisnika
= Ukupni prihvatljivi troškovi
= Ukupna ugovorena vrijednost projekta HRK]]/7.5345</f>
        <v>160046.97723803835</v>
      </c>
      <c r="AA1756" s="53" t="s">
        <v>37</v>
      </c>
      <c r="AB1756" s="53" t="s">
        <v>34</v>
      </c>
      <c r="AC1756" s="52" t="s">
        <v>6409</v>
      </c>
      <c r="AD1756" s="52" t="s">
        <v>746</v>
      </c>
    </row>
    <row r="1757" spans="1:30" ht="63.75" customHeight="1" x14ac:dyDescent="0.2">
      <c r="A1757" s="50" t="s">
        <v>6410</v>
      </c>
      <c r="B1757" s="51" t="s">
        <v>742</v>
      </c>
      <c r="C1757" s="52" t="s">
        <v>6311</v>
      </c>
      <c r="D1757" s="52" t="s">
        <v>6312</v>
      </c>
      <c r="E1757" s="66" t="s">
        <v>75</v>
      </c>
      <c r="F1757" s="54" t="s">
        <v>6411</v>
      </c>
      <c r="G1757" s="54" t="s">
        <v>4642</v>
      </c>
      <c r="H1757" s="56">
        <v>43867</v>
      </c>
      <c r="I1757" s="56">
        <v>44658</v>
      </c>
      <c r="J1757" s="57" t="str">
        <f>IF(Ugovori_OPULJP3[[#This Row],[DATUM ZAVRŠETKA OPERACIJE]]&gt;DATE(2024,12,31),"u provedbi","završen")</f>
        <v>završen</v>
      </c>
      <c r="K1757" s="55" t="s">
        <v>210</v>
      </c>
      <c r="L1757" s="55" t="s">
        <v>210</v>
      </c>
      <c r="M1757" s="58">
        <v>0.85</v>
      </c>
      <c r="N1757" s="58">
        <v>0.15</v>
      </c>
      <c r="O1757" s="59">
        <f>Ugovori_OPULJP3[[#This Row],[Bespovratna sredstva - Ukupno (EU+Nac) HRK
= Ukupna ugovorena vrijednost bespovratnih sredstava]]*Ugovori_OPULJP3[[#This Row],[EU STOPA SUFINANCIRANJA %
EU CO-FINANCING RATE %]]</f>
        <v>843894.96</v>
      </c>
      <c r="P1757" s="60">
        <f>Ugovori_OPULJP3[[#This Row],[Bespovratna sredstva - EU dio - HRK]]/7.5345</f>
        <v>112004.1090981485</v>
      </c>
      <c r="Q1757" s="59">
        <f>Ugovori_OPULJP3[[#This Row],[Bespovratna sredstva - Ukupno (EU+Nac) HRK
= Ukupna ugovorena vrijednost bespovratnih sredstava]]*Ugovori_OPULJP3[[#This Row],[STOPA NACIONALNOG SUFINANCIRANJA %]]</f>
        <v>148922.63999999998</v>
      </c>
      <c r="R1757" s="60">
        <f>Ugovori_OPULJP3[[#This Row],[Bespovratna sredstva - Nacionalni dio - HRK]]/7.5345</f>
        <v>19765.431017320323</v>
      </c>
      <c r="S1757" s="59">
        <v>992817.6</v>
      </c>
      <c r="T1757" s="60">
        <f>Ugovori_OPULJP3[[#This Row],[Bespovratna sredstva - Ukupno (EU+Nac) HRK
= Ukupna ugovorena vrijednost bespovratnih sredstava]]/7.5345</f>
        <v>131769.54011546884</v>
      </c>
      <c r="U1757" s="59">
        <v>0</v>
      </c>
      <c r="V1757" s="60">
        <f>Ugovori_OPULJP3[[#This Row],[Javni doprinos korisnika - HRK]]/7.5345</f>
        <v>0</v>
      </c>
      <c r="W1757" s="59">
        <v>0</v>
      </c>
      <c r="X1757" s="60">
        <f>Ugovori_OPULJP3[[#This Row],[Privatni doprinos korisnika - HRK]]/7.5345</f>
        <v>0</v>
      </c>
      <c r="Y1757" s="61">
        <v>992817.6</v>
      </c>
      <c r="Z1757" s="62">
        <f>Ugovori_OPULJP3[[#This Row],[UKUPNI PRIHVATLJIVI IZDACI
TOTAL ELIGIBLE EXPENDITURE
= Bespovratna sredstva ukupno + doprinos korisnika
= Ukupni prihvatljivi troškovi
= Ukupna ugovorena vrijednost projekta HRK]]/7.5345</f>
        <v>131769.54011546884</v>
      </c>
      <c r="AA1757" s="53" t="s">
        <v>37</v>
      </c>
      <c r="AB1757" s="53" t="s">
        <v>34</v>
      </c>
      <c r="AC1757" s="52" t="s">
        <v>6412</v>
      </c>
      <c r="AD1757" s="52" t="s">
        <v>746</v>
      </c>
    </row>
    <row r="1758" spans="1:30" ht="63.75" customHeight="1" x14ac:dyDescent="0.2">
      <c r="A1758" s="50" t="s">
        <v>6413</v>
      </c>
      <c r="B1758" s="51" t="s">
        <v>742</v>
      </c>
      <c r="C1758" s="52" t="s">
        <v>6311</v>
      </c>
      <c r="D1758" s="52" t="s">
        <v>6312</v>
      </c>
      <c r="E1758" s="66" t="s">
        <v>75</v>
      </c>
      <c r="F1758" s="54" t="s">
        <v>6414</v>
      </c>
      <c r="G1758" s="54" t="s">
        <v>6415</v>
      </c>
      <c r="H1758" s="56">
        <v>43867</v>
      </c>
      <c r="I1758" s="56">
        <v>44598</v>
      </c>
      <c r="J1758" s="57" t="str">
        <f>IF(Ugovori_OPULJP3[[#This Row],[DATUM ZAVRŠETKA OPERACIJE]]&gt;DATE(2024,12,31),"u provedbi","završen")</f>
        <v>završen</v>
      </c>
      <c r="K1758" s="55" t="s">
        <v>98</v>
      </c>
      <c r="L1758" s="55" t="s">
        <v>98</v>
      </c>
      <c r="M1758" s="58">
        <v>0.85</v>
      </c>
      <c r="N1758" s="58">
        <v>0.15</v>
      </c>
      <c r="O1758" s="59">
        <f>Ugovori_OPULJP3[[#This Row],[Bespovratna sredstva - Ukupno (EU+Nac) HRK
= Ukupna ugovorena vrijednost bespovratnih sredstava]]*Ugovori_OPULJP3[[#This Row],[EU STOPA SUFINANCIRANJA %
EU CO-FINANCING RATE %]]</f>
        <v>1196740.5</v>
      </c>
      <c r="P1758" s="60">
        <f>Ugovori_OPULJP3[[#This Row],[Bespovratna sredstva - EU dio - HRK]]/7.5345</f>
        <v>158834.76010352379</v>
      </c>
      <c r="Q1758" s="59">
        <f>Ugovori_OPULJP3[[#This Row],[Bespovratna sredstva - Ukupno (EU+Nac) HRK
= Ukupna ugovorena vrijednost bespovratnih sredstava]]*Ugovori_OPULJP3[[#This Row],[STOPA NACIONALNOG SUFINANCIRANJA %]]</f>
        <v>211189.5</v>
      </c>
      <c r="R1758" s="60">
        <f>Ugovori_OPULJP3[[#This Row],[Bespovratna sredstva - Nacionalni dio - HRK]]/7.5345</f>
        <v>28029.663547680666</v>
      </c>
      <c r="S1758" s="59">
        <v>1407930</v>
      </c>
      <c r="T1758" s="60">
        <f>Ugovori_OPULJP3[[#This Row],[Bespovratna sredstva - Ukupno (EU+Nac) HRK
= Ukupna ugovorena vrijednost bespovratnih sredstava]]/7.5345</f>
        <v>186864.42365120444</v>
      </c>
      <c r="U1758" s="59">
        <v>0</v>
      </c>
      <c r="V1758" s="60">
        <f>Ugovori_OPULJP3[[#This Row],[Javni doprinos korisnika - HRK]]/7.5345</f>
        <v>0</v>
      </c>
      <c r="W1758" s="59">
        <v>0</v>
      </c>
      <c r="X1758" s="60">
        <f>Ugovori_OPULJP3[[#This Row],[Privatni doprinos korisnika - HRK]]/7.5345</f>
        <v>0</v>
      </c>
      <c r="Y1758" s="61">
        <v>1407930</v>
      </c>
      <c r="Z1758" s="62">
        <f>Ugovori_OPULJP3[[#This Row],[UKUPNI PRIHVATLJIVI IZDACI
TOTAL ELIGIBLE EXPENDITURE
= Bespovratna sredstva ukupno + doprinos korisnika
= Ukupni prihvatljivi troškovi
= Ukupna ugovorena vrijednost projekta HRK]]/7.5345</f>
        <v>186864.42365120444</v>
      </c>
      <c r="AA1758" s="53" t="s">
        <v>37</v>
      </c>
      <c r="AB1758" s="53" t="s">
        <v>34</v>
      </c>
      <c r="AC1758" s="52" t="s">
        <v>6416</v>
      </c>
      <c r="AD1758" s="52" t="s">
        <v>746</v>
      </c>
    </row>
    <row r="1759" spans="1:30" ht="63.75" customHeight="1" x14ac:dyDescent="0.2">
      <c r="A1759" s="50" t="s">
        <v>6417</v>
      </c>
      <c r="B1759" s="51" t="s">
        <v>742</v>
      </c>
      <c r="C1759" s="52" t="s">
        <v>6311</v>
      </c>
      <c r="D1759" s="52" t="s">
        <v>6312</v>
      </c>
      <c r="E1759" s="66" t="s">
        <v>75</v>
      </c>
      <c r="F1759" s="54" t="s">
        <v>6418</v>
      </c>
      <c r="G1759" s="54" t="s">
        <v>6419</v>
      </c>
      <c r="H1759" s="56">
        <v>43826</v>
      </c>
      <c r="I1759" s="56">
        <v>44739</v>
      </c>
      <c r="J1759" s="57" t="str">
        <f>IF(Ugovori_OPULJP3[[#This Row],[DATUM ZAVRŠETKA OPERACIJE]]&gt;DATE(2024,12,31),"u provedbi","završen")</f>
        <v>završen</v>
      </c>
      <c r="K1759" s="55" t="s">
        <v>103</v>
      </c>
      <c r="L1759" s="55" t="s">
        <v>103</v>
      </c>
      <c r="M1759" s="58">
        <v>0.85</v>
      </c>
      <c r="N1759" s="58">
        <v>0.15</v>
      </c>
      <c r="O1759" s="59">
        <f>Ugovori_OPULJP3[[#This Row],[Bespovratna sredstva - Ukupno (EU+Nac) HRK
= Ukupna ugovorena vrijednost bespovratnih sredstava]]*Ugovori_OPULJP3[[#This Row],[EU STOPA SUFINANCIRANJA %
EU CO-FINANCING RATE %]]</f>
        <v>1069222.1654999999</v>
      </c>
      <c r="P1759" s="60">
        <f>Ugovori_OPULJP3[[#This Row],[Bespovratna sredstva - EU dio - HRK]]/7.5345</f>
        <v>141910.16862432807</v>
      </c>
      <c r="Q1759" s="59">
        <f>Ugovori_OPULJP3[[#This Row],[Bespovratna sredstva - Ukupno (EU+Nac) HRK
= Ukupna ugovorena vrijednost bespovratnih sredstava]]*Ugovori_OPULJP3[[#This Row],[STOPA NACIONALNOG SUFINANCIRANJA %]]</f>
        <v>188686.26449999999</v>
      </c>
      <c r="R1759" s="60">
        <f>Ugovori_OPULJP3[[#This Row],[Bespovratna sredstva - Nacionalni dio - HRK]]/7.5345</f>
        <v>25042.970933704953</v>
      </c>
      <c r="S1759" s="59">
        <v>1257908.43</v>
      </c>
      <c r="T1759" s="60">
        <f>Ugovori_OPULJP3[[#This Row],[Bespovratna sredstva - Ukupno (EU+Nac) HRK
= Ukupna ugovorena vrijednost bespovratnih sredstava]]/7.5345</f>
        <v>166953.13955803303</v>
      </c>
      <c r="U1759" s="59">
        <v>0</v>
      </c>
      <c r="V1759" s="60">
        <f>Ugovori_OPULJP3[[#This Row],[Javni doprinos korisnika - HRK]]/7.5345</f>
        <v>0</v>
      </c>
      <c r="W1759" s="59">
        <v>0</v>
      </c>
      <c r="X1759" s="60">
        <f>Ugovori_OPULJP3[[#This Row],[Privatni doprinos korisnika - HRK]]/7.5345</f>
        <v>0</v>
      </c>
      <c r="Y1759" s="61">
        <v>1257908.43</v>
      </c>
      <c r="Z1759" s="62">
        <f>Ugovori_OPULJP3[[#This Row],[UKUPNI PRIHVATLJIVI IZDACI
TOTAL ELIGIBLE EXPENDITURE
= Bespovratna sredstva ukupno + doprinos korisnika
= Ukupni prihvatljivi troškovi
= Ukupna ugovorena vrijednost projekta HRK]]/7.5345</f>
        <v>166953.13955803303</v>
      </c>
      <c r="AA1759" s="53" t="s">
        <v>37</v>
      </c>
      <c r="AB1759" s="53" t="s">
        <v>34</v>
      </c>
      <c r="AC1759" s="52" t="s">
        <v>6420</v>
      </c>
      <c r="AD1759" s="52" t="s">
        <v>746</v>
      </c>
    </row>
    <row r="1760" spans="1:30" ht="63.75" customHeight="1" x14ac:dyDescent="0.2">
      <c r="A1760" s="50" t="s">
        <v>6421</v>
      </c>
      <c r="B1760" s="51" t="s">
        <v>742</v>
      </c>
      <c r="C1760" s="52" t="s">
        <v>6311</v>
      </c>
      <c r="D1760" s="52" t="s">
        <v>6312</v>
      </c>
      <c r="E1760" s="66" t="s">
        <v>75</v>
      </c>
      <c r="F1760" s="54" t="s">
        <v>6422</v>
      </c>
      <c r="G1760" s="54" t="s">
        <v>2866</v>
      </c>
      <c r="H1760" s="56">
        <v>43823</v>
      </c>
      <c r="I1760" s="56">
        <v>44919</v>
      </c>
      <c r="J1760" s="57" t="str">
        <f>IF(Ugovori_OPULJP3[[#This Row],[DATUM ZAVRŠETKA OPERACIJE]]&gt;DATE(2024,12,31),"u provedbi","završen")</f>
        <v>završen</v>
      </c>
      <c r="K1760" s="55" t="s">
        <v>103</v>
      </c>
      <c r="L1760" s="55" t="s">
        <v>103</v>
      </c>
      <c r="M1760" s="58">
        <v>0.85</v>
      </c>
      <c r="N1760" s="58">
        <v>0.15</v>
      </c>
      <c r="O1760" s="59">
        <f>Ugovori_OPULJP3[[#This Row],[Bespovratna sredstva - Ukupno (EU+Nac) HRK
= Ukupna ugovorena vrijednost bespovratnih sredstava]]*Ugovori_OPULJP3[[#This Row],[EU STOPA SUFINANCIRANJA %
EU CO-FINANCING RATE %]]</f>
        <v>1209950.673</v>
      </c>
      <c r="P1760" s="60">
        <f>Ugovori_OPULJP3[[#This Row],[Bespovratna sredstva - EU dio - HRK]]/7.5345</f>
        <v>160588.05136372685</v>
      </c>
      <c r="Q1760" s="59">
        <f>Ugovori_OPULJP3[[#This Row],[Bespovratna sredstva - Ukupno (EU+Nac) HRK
= Ukupna ugovorena vrijednost bespovratnih sredstava]]*Ugovori_OPULJP3[[#This Row],[STOPA NACIONALNOG SUFINANCIRANJA %]]</f>
        <v>213520.70699999997</v>
      </c>
      <c r="R1760" s="60">
        <f>Ugovori_OPULJP3[[#This Row],[Bespovratna sredstva - Nacionalni dio - HRK]]/7.5345</f>
        <v>28339.067887716497</v>
      </c>
      <c r="S1760" s="59">
        <v>1423471.38</v>
      </c>
      <c r="T1760" s="60">
        <f>Ugovori_OPULJP3[[#This Row],[Bespovratna sredstva - Ukupno (EU+Nac) HRK
= Ukupna ugovorena vrijednost bespovratnih sredstava]]/7.5345</f>
        <v>188927.11925144334</v>
      </c>
      <c r="U1760" s="59">
        <v>0</v>
      </c>
      <c r="V1760" s="60">
        <f>Ugovori_OPULJP3[[#This Row],[Javni doprinos korisnika - HRK]]/7.5345</f>
        <v>0</v>
      </c>
      <c r="W1760" s="59">
        <v>0</v>
      </c>
      <c r="X1760" s="60">
        <f>Ugovori_OPULJP3[[#This Row],[Privatni doprinos korisnika - HRK]]/7.5345</f>
        <v>0</v>
      </c>
      <c r="Y1760" s="61">
        <v>1423471.38</v>
      </c>
      <c r="Z1760" s="62">
        <f>Ugovori_OPULJP3[[#This Row],[UKUPNI PRIHVATLJIVI IZDACI
TOTAL ELIGIBLE EXPENDITURE
= Bespovratna sredstva ukupno + doprinos korisnika
= Ukupni prihvatljivi troškovi
= Ukupna ugovorena vrijednost projekta HRK]]/7.5345</f>
        <v>188927.11925144334</v>
      </c>
      <c r="AA1760" s="53" t="s">
        <v>37</v>
      </c>
      <c r="AB1760" s="53" t="s">
        <v>34</v>
      </c>
      <c r="AC1760" s="52" t="s">
        <v>6423</v>
      </c>
      <c r="AD1760" s="52" t="s">
        <v>746</v>
      </c>
    </row>
    <row r="1761" spans="1:30" ht="63.75" customHeight="1" x14ac:dyDescent="0.2">
      <c r="A1761" s="50" t="s">
        <v>6424</v>
      </c>
      <c r="B1761" s="51" t="s">
        <v>742</v>
      </c>
      <c r="C1761" s="52" t="s">
        <v>6311</v>
      </c>
      <c r="D1761" s="52" t="s">
        <v>6312</v>
      </c>
      <c r="E1761" s="66" t="s">
        <v>75</v>
      </c>
      <c r="F1761" s="54" t="s">
        <v>6425</v>
      </c>
      <c r="G1761" s="54" t="s">
        <v>6426</v>
      </c>
      <c r="H1761" s="56">
        <v>43867</v>
      </c>
      <c r="I1761" s="56">
        <v>44963</v>
      </c>
      <c r="J1761" s="57" t="str">
        <f>IF(Ugovori_OPULJP3[[#This Row],[DATUM ZAVRŠETKA OPERACIJE]]&gt;DATE(2024,12,31),"u provedbi","završen")</f>
        <v>završen</v>
      </c>
      <c r="K1761" s="55" t="s">
        <v>98</v>
      </c>
      <c r="L1761" s="55" t="s">
        <v>98</v>
      </c>
      <c r="M1761" s="58">
        <v>0.85</v>
      </c>
      <c r="N1761" s="58">
        <v>0.15</v>
      </c>
      <c r="O1761" s="59">
        <f>Ugovori_OPULJP3[[#This Row],[Bespovratna sredstva - Ukupno (EU+Nac) HRK
= Ukupna ugovorena vrijednost bespovratnih sredstava]]*Ugovori_OPULJP3[[#This Row],[EU STOPA SUFINANCIRANJA %
EU CO-FINANCING RATE %]]</f>
        <v>1136314</v>
      </c>
      <c r="P1761" s="60">
        <f>Ugovori_OPULJP3[[#This Row],[Bespovratna sredstva - EU dio - HRK]]/7.5345</f>
        <v>150814.78532085739</v>
      </c>
      <c r="Q1761" s="59">
        <f>Ugovori_OPULJP3[[#This Row],[Bespovratna sredstva - Ukupno (EU+Nac) HRK
= Ukupna ugovorena vrijednost bespovratnih sredstava]]*Ugovori_OPULJP3[[#This Row],[STOPA NACIONALNOG SUFINANCIRANJA %]]</f>
        <v>200526</v>
      </c>
      <c r="R1761" s="60">
        <f>Ugovori_OPULJP3[[#This Row],[Bespovratna sredstva - Nacionalni dio - HRK]]/7.5345</f>
        <v>26614.373880151303</v>
      </c>
      <c r="S1761" s="59">
        <v>1336840</v>
      </c>
      <c r="T1761" s="60">
        <f>Ugovori_OPULJP3[[#This Row],[Bespovratna sredstva - Ukupno (EU+Nac) HRK
= Ukupna ugovorena vrijednost bespovratnih sredstava]]/7.5345</f>
        <v>177429.15920100868</v>
      </c>
      <c r="U1761" s="59">
        <v>0</v>
      </c>
      <c r="V1761" s="60">
        <f>Ugovori_OPULJP3[[#This Row],[Javni doprinos korisnika - HRK]]/7.5345</f>
        <v>0</v>
      </c>
      <c r="W1761" s="59">
        <v>0</v>
      </c>
      <c r="X1761" s="60">
        <f>Ugovori_OPULJP3[[#This Row],[Privatni doprinos korisnika - HRK]]/7.5345</f>
        <v>0</v>
      </c>
      <c r="Y1761" s="61">
        <v>1336840</v>
      </c>
      <c r="Z1761" s="62">
        <f>Ugovori_OPULJP3[[#This Row],[UKUPNI PRIHVATLJIVI IZDACI
TOTAL ELIGIBLE EXPENDITURE
= Bespovratna sredstva ukupno + doprinos korisnika
= Ukupni prihvatljivi troškovi
= Ukupna ugovorena vrijednost projekta HRK]]/7.5345</f>
        <v>177429.15920100868</v>
      </c>
      <c r="AA1761" s="53" t="s">
        <v>37</v>
      </c>
      <c r="AB1761" s="53" t="s">
        <v>34</v>
      </c>
      <c r="AC1761" s="52" t="s">
        <v>6427</v>
      </c>
      <c r="AD1761" s="52" t="s">
        <v>746</v>
      </c>
    </row>
    <row r="1762" spans="1:30" ht="63.75" customHeight="1" x14ac:dyDescent="0.2">
      <c r="A1762" s="50" t="s">
        <v>6428</v>
      </c>
      <c r="B1762" s="51" t="s">
        <v>742</v>
      </c>
      <c r="C1762" s="52" t="s">
        <v>6311</v>
      </c>
      <c r="D1762" s="52" t="s">
        <v>6312</v>
      </c>
      <c r="E1762" s="66" t="s">
        <v>75</v>
      </c>
      <c r="F1762" s="54" t="s">
        <v>6429</v>
      </c>
      <c r="G1762" s="54" t="s">
        <v>2854</v>
      </c>
      <c r="H1762" s="56">
        <v>43826</v>
      </c>
      <c r="I1762" s="56">
        <v>44678</v>
      </c>
      <c r="J1762" s="57" t="str">
        <f>IF(Ugovori_OPULJP3[[#This Row],[DATUM ZAVRŠETKA OPERACIJE]]&gt;DATE(2024,12,31),"u provedbi","završen")</f>
        <v>završen</v>
      </c>
      <c r="K1762" s="55" t="s">
        <v>103</v>
      </c>
      <c r="L1762" s="55" t="s">
        <v>103</v>
      </c>
      <c r="M1762" s="58">
        <v>0.85</v>
      </c>
      <c r="N1762" s="58">
        <v>0.15</v>
      </c>
      <c r="O1762" s="59">
        <f>Ugovori_OPULJP3[[#This Row],[Bespovratna sredstva - Ukupno (EU+Nac) HRK
= Ukupna ugovorena vrijednost bespovratnih sredstava]]*Ugovori_OPULJP3[[#This Row],[EU STOPA SUFINANCIRANJA %
EU CO-FINANCING RATE %]]</f>
        <v>1236299.3725000001</v>
      </c>
      <c r="P1762" s="60">
        <f>Ugovori_OPULJP3[[#This Row],[Bespovratna sredstva - EU dio - HRK]]/7.5345</f>
        <v>164085.1247594399</v>
      </c>
      <c r="Q1762" s="59">
        <f>Ugovori_OPULJP3[[#This Row],[Bespovratna sredstva - Ukupno (EU+Nac) HRK
= Ukupna ugovorena vrijednost bespovratnih sredstava]]*Ugovori_OPULJP3[[#This Row],[STOPA NACIONALNOG SUFINANCIRANJA %]]</f>
        <v>218170.47750000001</v>
      </c>
      <c r="R1762" s="60">
        <f>Ugovori_OPULJP3[[#This Row],[Bespovratna sredstva - Nacionalni dio - HRK]]/7.5345</f>
        <v>28956.198486959984</v>
      </c>
      <c r="S1762" s="59">
        <v>1454469.85</v>
      </c>
      <c r="T1762" s="60">
        <f>Ugovori_OPULJP3[[#This Row],[Bespovratna sredstva - Ukupno (EU+Nac) HRK
= Ukupna ugovorena vrijednost bespovratnih sredstava]]/7.5345</f>
        <v>193041.3232463999</v>
      </c>
      <c r="U1762" s="59">
        <v>0</v>
      </c>
      <c r="V1762" s="60">
        <f>Ugovori_OPULJP3[[#This Row],[Javni doprinos korisnika - HRK]]/7.5345</f>
        <v>0</v>
      </c>
      <c r="W1762" s="59">
        <v>0</v>
      </c>
      <c r="X1762" s="60">
        <f>Ugovori_OPULJP3[[#This Row],[Privatni doprinos korisnika - HRK]]/7.5345</f>
        <v>0</v>
      </c>
      <c r="Y1762" s="61">
        <v>1454469.85</v>
      </c>
      <c r="Z1762" s="62">
        <f>Ugovori_OPULJP3[[#This Row],[UKUPNI PRIHVATLJIVI IZDACI
TOTAL ELIGIBLE EXPENDITURE
= Bespovratna sredstva ukupno + doprinos korisnika
= Ukupni prihvatljivi troškovi
= Ukupna ugovorena vrijednost projekta HRK]]/7.5345</f>
        <v>193041.3232463999</v>
      </c>
      <c r="AA1762" s="53" t="s">
        <v>37</v>
      </c>
      <c r="AB1762" s="53" t="s">
        <v>34</v>
      </c>
      <c r="AC1762" s="52" t="s">
        <v>6430</v>
      </c>
      <c r="AD1762" s="52" t="s">
        <v>746</v>
      </c>
    </row>
    <row r="1763" spans="1:30" ht="63.75" customHeight="1" x14ac:dyDescent="0.2">
      <c r="A1763" s="50" t="s">
        <v>6431</v>
      </c>
      <c r="B1763" s="51" t="s">
        <v>742</v>
      </c>
      <c r="C1763" s="52" t="s">
        <v>6311</v>
      </c>
      <c r="D1763" s="52" t="s">
        <v>6312</v>
      </c>
      <c r="E1763" s="66" t="s">
        <v>75</v>
      </c>
      <c r="F1763" s="54" t="s">
        <v>6432</v>
      </c>
      <c r="G1763" s="54" t="s">
        <v>6433</v>
      </c>
      <c r="H1763" s="56">
        <v>43867</v>
      </c>
      <c r="I1763" s="56">
        <v>45019</v>
      </c>
      <c r="J1763" s="57" t="str">
        <f>IF(Ugovori_OPULJP3[[#This Row],[DATUM ZAVRŠETKA OPERACIJE]]&gt;DATE(2024,12,31),"u provedbi","završen")</f>
        <v>završen</v>
      </c>
      <c r="K1763" s="55" t="s">
        <v>210</v>
      </c>
      <c r="L1763" s="55" t="s">
        <v>210</v>
      </c>
      <c r="M1763" s="58">
        <v>0.85</v>
      </c>
      <c r="N1763" s="58">
        <v>0.15</v>
      </c>
      <c r="O1763" s="59">
        <f>Ugovori_OPULJP3[[#This Row],[Bespovratna sredstva - Ukupno (EU+Nac) HRK
= Ukupna ugovorena vrijednost bespovratnih sredstava]]*Ugovori_OPULJP3[[#This Row],[EU STOPA SUFINANCIRANJA %
EU CO-FINANCING RATE %]]</f>
        <v>1218935.4449999998</v>
      </c>
      <c r="P1763" s="60">
        <f>Ugovori_OPULJP3[[#This Row],[Bespovratna sredstva - EU dio - HRK]]/7.5345</f>
        <v>161780.53553653191</v>
      </c>
      <c r="Q1763" s="59">
        <f>Ugovori_OPULJP3[[#This Row],[Bespovratna sredstva - Ukupno (EU+Nac) HRK
= Ukupna ugovorena vrijednost bespovratnih sredstava]]*Ugovori_OPULJP3[[#This Row],[STOPA NACIONALNOG SUFINANCIRANJA %]]</f>
        <v>215106.25499999998</v>
      </c>
      <c r="R1763" s="60">
        <f>Ugovori_OPULJP3[[#This Row],[Bespovratna sredstva - Nacionalni dio - HRK]]/7.5345</f>
        <v>28549.506271152692</v>
      </c>
      <c r="S1763" s="59">
        <v>1434041.7</v>
      </c>
      <c r="T1763" s="60">
        <f>Ugovori_OPULJP3[[#This Row],[Bespovratna sredstva - Ukupno (EU+Nac) HRK
= Ukupna ugovorena vrijednost bespovratnih sredstava]]/7.5345</f>
        <v>190330.04180768464</v>
      </c>
      <c r="U1763" s="59">
        <v>0</v>
      </c>
      <c r="V1763" s="60">
        <f>Ugovori_OPULJP3[[#This Row],[Javni doprinos korisnika - HRK]]/7.5345</f>
        <v>0</v>
      </c>
      <c r="W1763" s="59">
        <v>0</v>
      </c>
      <c r="X1763" s="60">
        <f>Ugovori_OPULJP3[[#This Row],[Privatni doprinos korisnika - HRK]]/7.5345</f>
        <v>0</v>
      </c>
      <c r="Y1763" s="61">
        <v>1434041.7</v>
      </c>
      <c r="Z1763" s="62">
        <f>Ugovori_OPULJP3[[#This Row],[UKUPNI PRIHVATLJIVI IZDACI
TOTAL ELIGIBLE EXPENDITURE
= Bespovratna sredstva ukupno + doprinos korisnika
= Ukupni prihvatljivi troškovi
= Ukupna ugovorena vrijednost projekta HRK]]/7.5345</f>
        <v>190330.04180768464</v>
      </c>
      <c r="AA1763" s="53" t="s">
        <v>37</v>
      </c>
      <c r="AB1763" s="53" t="s">
        <v>34</v>
      </c>
      <c r="AC1763" s="52" t="s">
        <v>6434</v>
      </c>
      <c r="AD1763" s="52" t="s">
        <v>746</v>
      </c>
    </row>
    <row r="1764" spans="1:30" ht="63.75" customHeight="1" x14ac:dyDescent="0.2">
      <c r="A1764" s="50" t="s">
        <v>6435</v>
      </c>
      <c r="B1764" s="51" t="s">
        <v>742</v>
      </c>
      <c r="C1764" s="52" t="s">
        <v>6311</v>
      </c>
      <c r="D1764" s="52" t="s">
        <v>6312</v>
      </c>
      <c r="E1764" s="66" t="s">
        <v>75</v>
      </c>
      <c r="F1764" s="51" t="s">
        <v>6436</v>
      </c>
      <c r="G1764" s="54" t="s">
        <v>1301</v>
      </c>
      <c r="H1764" s="56">
        <v>43826</v>
      </c>
      <c r="I1764" s="56">
        <v>44557</v>
      </c>
      <c r="J1764" s="57" t="str">
        <f>IF(Ugovori_OPULJP3[[#This Row],[DATUM ZAVRŠETKA OPERACIJE]]&gt;DATE(2024,12,31),"u provedbi","završen")</f>
        <v>završen</v>
      </c>
      <c r="K1764" s="55" t="s">
        <v>103</v>
      </c>
      <c r="L1764" s="55" t="s">
        <v>103</v>
      </c>
      <c r="M1764" s="58">
        <v>0.85</v>
      </c>
      <c r="N1764" s="58">
        <v>0.15</v>
      </c>
      <c r="O1764" s="59">
        <f>Ugovori_OPULJP3[[#This Row],[Bespovratna sredstva - Ukupno (EU+Nac) HRK
= Ukupna ugovorena vrijednost bespovratnih sredstava]]*Ugovori_OPULJP3[[#This Row],[EU STOPA SUFINANCIRANJA %
EU CO-FINANCING RATE %]]</f>
        <v>1271014.7749999999</v>
      </c>
      <c r="P1764" s="60">
        <f>Ugovori_OPULJP3[[#This Row],[Bespovratna sredstva - EU dio - HRK]]/7.5345</f>
        <v>168692.65047448402</v>
      </c>
      <c r="Q1764" s="59">
        <f>Ugovori_OPULJP3[[#This Row],[Bespovratna sredstva - Ukupno (EU+Nac) HRK
= Ukupna ugovorena vrijednost bespovratnih sredstava]]*Ugovori_OPULJP3[[#This Row],[STOPA NACIONALNOG SUFINANCIRANJA %]]</f>
        <v>224296.72500000001</v>
      </c>
      <c r="R1764" s="60">
        <f>Ugovori_OPULJP3[[#This Row],[Bespovratna sredstva - Nacionalni dio - HRK]]/7.5345</f>
        <v>29769.291260203066</v>
      </c>
      <c r="S1764" s="59">
        <v>1495311.5</v>
      </c>
      <c r="T1764" s="60">
        <f>Ugovori_OPULJP3[[#This Row],[Bespovratna sredstva - Ukupno (EU+Nac) HRK
= Ukupna ugovorena vrijednost bespovratnih sredstava]]/7.5345</f>
        <v>198461.94173468711</v>
      </c>
      <c r="U1764" s="59">
        <v>0</v>
      </c>
      <c r="V1764" s="60">
        <f>Ugovori_OPULJP3[[#This Row],[Javni doprinos korisnika - HRK]]/7.5345</f>
        <v>0</v>
      </c>
      <c r="W1764" s="59">
        <v>0</v>
      </c>
      <c r="X1764" s="60">
        <f>Ugovori_OPULJP3[[#This Row],[Privatni doprinos korisnika - HRK]]/7.5345</f>
        <v>0</v>
      </c>
      <c r="Y1764" s="61">
        <v>1495311.5</v>
      </c>
      <c r="Z1764" s="62">
        <f>Ugovori_OPULJP3[[#This Row],[UKUPNI PRIHVATLJIVI IZDACI
TOTAL ELIGIBLE EXPENDITURE
= Bespovratna sredstva ukupno + doprinos korisnika
= Ukupni prihvatljivi troškovi
= Ukupna ugovorena vrijednost projekta HRK]]/7.5345</f>
        <v>198461.94173468711</v>
      </c>
      <c r="AA1764" s="53" t="s">
        <v>37</v>
      </c>
      <c r="AB1764" s="53" t="s">
        <v>34</v>
      </c>
      <c r="AC1764" s="52" t="s">
        <v>6437</v>
      </c>
      <c r="AD1764" s="52" t="s">
        <v>746</v>
      </c>
    </row>
    <row r="1765" spans="1:30" ht="63.75" customHeight="1" x14ac:dyDescent="0.2">
      <c r="A1765" s="50" t="s">
        <v>6438</v>
      </c>
      <c r="B1765" s="51" t="s">
        <v>742</v>
      </c>
      <c r="C1765" s="52" t="s">
        <v>6311</v>
      </c>
      <c r="D1765" s="52" t="s">
        <v>6312</v>
      </c>
      <c r="E1765" s="66" t="s">
        <v>75</v>
      </c>
      <c r="F1765" s="54" t="s">
        <v>6439</v>
      </c>
      <c r="G1765" s="54" t="s">
        <v>6440</v>
      </c>
      <c r="H1765" s="56">
        <v>43824</v>
      </c>
      <c r="I1765" s="56">
        <v>44737</v>
      </c>
      <c r="J1765" s="57" t="str">
        <f>IF(Ugovori_OPULJP3[[#This Row],[DATUM ZAVRŠETKA OPERACIJE]]&gt;DATE(2024,12,31),"u provedbi","završen")</f>
        <v>završen</v>
      </c>
      <c r="K1765" s="55" t="s">
        <v>103</v>
      </c>
      <c r="L1765" s="55" t="s">
        <v>103</v>
      </c>
      <c r="M1765" s="58">
        <v>0.85</v>
      </c>
      <c r="N1765" s="58">
        <v>0.15</v>
      </c>
      <c r="O1765" s="59">
        <f>Ugovori_OPULJP3[[#This Row],[Bespovratna sredstva - Ukupno (EU+Nac) HRK
= Ukupna ugovorena vrijednost bespovratnih sredstava]]*Ugovori_OPULJP3[[#This Row],[EU STOPA SUFINANCIRANJA %
EU CO-FINANCING RATE %]]</f>
        <v>1227796.0744999999</v>
      </c>
      <c r="P1765" s="60">
        <f>Ugovori_OPULJP3[[#This Row],[Bespovratna sredstva - EU dio - HRK]]/7.5345</f>
        <v>162956.5431680934</v>
      </c>
      <c r="Q1765" s="59">
        <f>Ugovori_OPULJP3[[#This Row],[Bespovratna sredstva - Ukupno (EU+Nac) HRK
= Ukupna ugovorena vrijednost bespovratnih sredstava]]*Ugovori_OPULJP3[[#This Row],[STOPA NACIONALNOG SUFINANCIRANJA %]]</f>
        <v>216669.89549999998</v>
      </c>
      <c r="R1765" s="60">
        <f>Ugovori_OPULJP3[[#This Row],[Bespovratna sredstva - Nacionalni dio - HRK]]/7.5345</f>
        <v>28757.037029663545</v>
      </c>
      <c r="S1765" s="59">
        <v>1444465.97</v>
      </c>
      <c r="T1765" s="60">
        <f>Ugovori_OPULJP3[[#This Row],[Bespovratna sredstva - Ukupno (EU+Nac) HRK
= Ukupna ugovorena vrijednost bespovratnih sredstava]]/7.5345</f>
        <v>191713.58019775696</v>
      </c>
      <c r="U1765" s="59">
        <v>0</v>
      </c>
      <c r="V1765" s="60">
        <f>Ugovori_OPULJP3[[#This Row],[Javni doprinos korisnika - HRK]]/7.5345</f>
        <v>0</v>
      </c>
      <c r="W1765" s="59">
        <v>0</v>
      </c>
      <c r="X1765" s="60">
        <f>Ugovori_OPULJP3[[#This Row],[Privatni doprinos korisnika - HRK]]/7.5345</f>
        <v>0</v>
      </c>
      <c r="Y1765" s="61">
        <v>1444465.97</v>
      </c>
      <c r="Z1765" s="62">
        <f>Ugovori_OPULJP3[[#This Row],[UKUPNI PRIHVATLJIVI IZDACI
TOTAL ELIGIBLE EXPENDITURE
= Bespovratna sredstva ukupno + doprinos korisnika
= Ukupni prihvatljivi troškovi
= Ukupna ugovorena vrijednost projekta HRK]]/7.5345</f>
        <v>191713.58019775696</v>
      </c>
      <c r="AA1765" s="53" t="s">
        <v>37</v>
      </c>
      <c r="AB1765" s="53" t="s">
        <v>34</v>
      </c>
      <c r="AC1765" s="52" t="s">
        <v>6441</v>
      </c>
      <c r="AD1765" s="52" t="s">
        <v>746</v>
      </c>
    </row>
    <row r="1766" spans="1:30" ht="63.75" customHeight="1" x14ac:dyDescent="0.2">
      <c r="A1766" s="50" t="s">
        <v>6442</v>
      </c>
      <c r="B1766" s="51" t="s">
        <v>742</v>
      </c>
      <c r="C1766" s="52" t="s">
        <v>6311</v>
      </c>
      <c r="D1766" s="52" t="s">
        <v>6312</v>
      </c>
      <c r="E1766" s="66" t="s">
        <v>75</v>
      </c>
      <c r="F1766" s="54" t="s">
        <v>6443</v>
      </c>
      <c r="G1766" s="54" t="s">
        <v>1493</v>
      </c>
      <c r="H1766" s="56">
        <v>43867</v>
      </c>
      <c r="I1766" s="74">
        <v>44506</v>
      </c>
      <c r="J1766" s="57" t="str">
        <f>IF(Ugovori_OPULJP3[[#This Row],[DATUM ZAVRŠETKA OPERACIJE]]&gt;DATE(2024,12,31),"u provedbi","završen")</f>
        <v>završen</v>
      </c>
      <c r="K1766" s="55" t="s">
        <v>98</v>
      </c>
      <c r="L1766" s="55" t="s">
        <v>98</v>
      </c>
      <c r="M1766" s="58">
        <v>0.85</v>
      </c>
      <c r="N1766" s="58">
        <v>0.15</v>
      </c>
      <c r="O1766" s="59">
        <f>Ugovori_OPULJP3[[#This Row],[Bespovratna sredstva - Ukupno (EU+Nac) HRK
= Ukupna ugovorena vrijednost bespovratnih sredstava]]*Ugovori_OPULJP3[[#This Row],[EU STOPA SUFINANCIRANJA %
EU CO-FINANCING RATE %]]</f>
        <v>1228672.5350000001</v>
      </c>
      <c r="P1766" s="60">
        <f>Ugovori_OPULJP3[[#This Row],[Bespovratna sredstva - EU dio - HRK]]/7.5345</f>
        <v>163072.86946711794</v>
      </c>
      <c r="Q1766" s="59">
        <f>Ugovori_OPULJP3[[#This Row],[Bespovratna sredstva - Ukupno (EU+Nac) HRK
= Ukupna ugovorena vrijednost bespovratnih sredstava]]*Ugovori_OPULJP3[[#This Row],[STOPA NACIONALNOG SUFINANCIRANJA %]]</f>
        <v>216824.565</v>
      </c>
      <c r="R1766" s="60">
        <f>Ugovori_OPULJP3[[#This Row],[Bespovratna sredstva - Nacionalni dio - HRK]]/7.5345</f>
        <v>28777.565200079633</v>
      </c>
      <c r="S1766" s="59">
        <v>1445497.1</v>
      </c>
      <c r="T1766" s="60">
        <f>Ugovori_OPULJP3[[#This Row],[Bespovratna sredstva - Ukupno (EU+Nac) HRK
= Ukupna ugovorena vrijednost bespovratnih sredstava]]/7.5345</f>
        <v>191850.43466719755</v>
      </c>
      <c r="U1766" s="59">
        <v>0</v>
      </c>
      <c r="V1766" s="60">
        <f>Ugovori_OPULJP3[[#This Row],[Javni doprinos korisnika - HRK]]/7.5345</f>
        <v>0</v>
      </c>
      <c r="W1766" s="59">
        <v>0</v>
      </c>
      <c r="X1766" s="60">
        <f>Ugovori_OPULJP3[[#This Row],[Privatni doprinos korisnika - HRK]]/7.5345</f>
        <v>0</v>
      </c>
      <c r="Y1766" s="61">
        <v>1445497.1</v>
      </c>
      <c r="Z1766" s="62">
        <f>Ugovori_OPULJP3[[#This Row],[UKUPNI PRIHVATLJIVI IZDACI
TOTAL ELIGIBLE EXPENDITURE
= Bespovratna sredstva ukupno + doprinos korisnika
= Ukupni prihvatljivi troškovi
= Ukupna ugovorena vrijednost projekta HRK]]/7.5345</f>
        <v>191850.43466719755</v>
      </c>
      <c r="AA1766" s="53" t="s">
        <v>37</v>
      </c>
      <c r="AB1766" s="53" t="s">
        <v>34</v>
      </c>
      <c r="AC1766" s="52" t="s">
        <v>6444</v>
      </c>
      <c r="AD1766" s="52" t="s">
        <v>746</v>
      </c>
    </row>
    <row r="1767" spans="1:30" ht="63.75" customHeight="1" x14ac:dyDescent="0.2">
      <c r="A1767" s="50" t="s">
        <v>6445</v>
      </c>
      <c r="B1767" s="51" t="s">
        <v>742</v>
      </c>
      <c r="C1767" s="52" t="s">
        <v>6311</v>
      </c>
      <c r="D1767" s="52" t="s">
        <v>6312</v>
      </c>
      <c r="E1767" s="66" t="s">
        <v>75</v>
      </c>
      <c r="F1767" s="54" t="s">
        <v>6446</v>
      </c>
      <c r="G1767" s="54" t="s">
        <v>6447</v>
      </c>
      <c r="H1767" s="56">
        <v>43825</v>
      </c>
      <c r="I1767" s="56">
        <v>44921</v>
      </c>
      <c r="J1767" s="57" t="str">
        <f>IF(Ugovori_OPULJP3[[#This Row],[DATUM ZAVRŠETKA OPERACIJE]]&gt;DATE(2024,12,31),"u provedbi","završen")</f>
        <v>završen</v>
      </c>
      <c r="K1767" s="55" t="s">
        <v>103</v>
      </c>
      <c r="L1767" s="55" t="s">
        <v>103</v>
      </c>
      <c r="M1767" s="58">
        <v>0.85</v>
      </c>
      <c r="N1767" s="58">
        <v>0.15</v>
      </c>
      <c r="O1767" s="59">
        <f>Ugovori_OPULJP3[[#This Row],[Bespovratna sredstva - Ukupno (EU+Nac) HRK
= Ukupna ugovorena vrijednost bespovratnih sredstava]]*Ugovori_OPULJP3[[#This Row],[EU STOPA SUFINANCIRANJA %
EU CO-FINANCING RATE %]]</f>
        <v>1106058.5475000001</v>
      </c>
      <c r="P1767" s="60">
        <f>Ugovori_OPULJP3[[#This Row],[Bespovratna sredstva - EU dio - HRK]]/7.5345</f>
        <v>146799.19669520209</v>
      </c>
      <c r="Q1767" s="59">
        <f>Ugovori_OPULJP3[[#This Row],[Bespovratna sredstva - Ukupno (EU+Nac) HRK
= Ukupna ugovorena vrijednost bespovratnih sredstava]]*Ugovori_OPULJP3[[#This Row],[STOPA NACIONALNOG SUFINANCIRANJA %]]</f>
        <v>195186.80250000002</v>
      </c>
      <c r="R1767" s="60">
        <f>Ugovori_OPULJP3[[#This Row],[Bespovratna sredstva - Nacionalni dio - HRK]]/7.5345</f>
        <v>25905.740593270955</v>
      </c>
      <c r="S1767" s="59">
        <v>1301245.3500000001</v>
      </c>
      <c r="T1767" s="60">
        <f>Ugovori_OPULJP3[[#This Row],[Bespovratna sredstva - Ukupno (EU+Nac) HRK
= Ukupna ugovorena vrijednost bespovratnih sredstava]]/7.5345</f>
        <v>172704.93728847304</v>
      </c>
      <c r="U1767" s="59">
        <v>0</v>
      </c>
      <c r="V1767" s="60">
        <f>Ugovori_OPULJP3[[#This Row],[Javni doprinos korisnika - HRK]]/7.5345</f>
        <v>0</v>
      </c>
      <c r="W1767" s="59">
        <v>0</v>
      </c>
      <c r="X1767" s="60">
        <f>Ugovori_OPULJP3[[#This Row],[Privatni doprinos korisnika - HRK]]/7.5345</f>
        <v>0</v>
      </c>
      <c r="Y1767" s="61">
        <v>1301245.3500000001</v>
      </c>
      <c r="Z1767" s="62">
        <f>Ugovori_OPULJP3[[#This Row],[UKUPNI PRIHVATLJIVI IZDACI
TOTAL ELIGIBLE EXPENDITURE
= Bespovratna sredstva ukupno + doprinos korisnika
= Ukupni prihvatljivi troškovi
= Ukupna ugovorena vrijednost projekta HRK]]/7.5345</f>
        <v>172704.93728847304</v>
      </c>
      <c r="AA1767" s="53" t="s">
        <v>37</v>
      </c>
      <c r="AB1767" s="53" t="s">
        <v>34</v>
      </c>
      <c r="AC1767" s="52" t="s">
        <v>6448</v>
      </c>
      <c r="AD1767" s="52" t="s">
        <v>746</v>
      </c>
    </row>
    <row r="1768" spans="1:30" ht="63.75" customHeight="1" x14ac:dyDescent="0.2">
      <c r="A1768" s="50" t="s">
        <v>6449</v>
      </c>
      <c r="B1768" s="51" t="s">
        <v>742</v>
      </c>
      <c r="C1768" s="52" t="s">
        <v>6311</v>
      </c>
      <c r="D1768" s="52" t="s">
        <v>6312</v>
      </c>
      <c r="E1768" s="66" t="s">
        <v>75</v>
      </c>
      <c r="F1768" s="54" t="s">
        <v>6450</v>
      </c>
      <c r="G1768" s="54" t="s">
        <v>672</v>
      </c>
      <c r="H1768" s="56">
        <v>43829</v>
      </c>
      <c r="I1768" s="56">
        <v>44560</v>
      </c>
      <c r="J1768" s="57" t="str">
        <f>IF(Ugovori_OPULJP3[[#This Row],[DATUM ZAVRŠETKA OPERACIJE]]&gt;DATE(2024,12,31),"u provedbi","završen")</f>
        <v>završen</v>
      </c>
      <c r="K1768" s="55" t="s">
        <v>103</v>
      </c>
      <c r="L1768" s="55" t="s">
        <v>103</v>
      </c>
      <c r="M1768" s="58">
        <v>0.85</v>
      </c>
      <c r="N1768" s="58">
        <v>0.15</v>
      </c>
      <c r="O1768" s="59">
        <f>Ugovori_OPULJP3[[#This Row],[Bespovratna sredstva - Ukupno (EU+Nac) HRK
= Ukupna ugovorena vrijednost bespovratnih sredstava]]*Ugovori_OPULJP3[[#This Row],[EU STOPA SUFINANCIRANJA %
EU CO-FINANCING RATE %]]</f>
        <v>1181533.6429999999</v>
      </c>
      <c r="P1768" s="60">
        <f>Ugovori_OPULJP3[[#This Row],[Bespovratna sredstva - EU dio - HRK]]/7.5345</f>
        <v>156816.46333532417</v>
      </c>
      <c r="Q1768" s="59">
        <f>Ugovori_OPULJP3[[#This Row],[Bespovratna sredstva - Ukupno (EU+Nac) HRK
= Ukupna ugovorena vrijednost bespovratnih sredstava]]*Ugovori_OPULJP3[[#This Row],[STOPA NACIONALNOG SUFINANCIRANJA %]]</f>
        <v>208505.93700000001</v>
      </c>
      <c r="R1768" s="60">
        <f>Ugovori_OPULJP3[[#This Row],[Bespovratna sredstva - Nacionalni dio - HRK]]/7.5345</f>
        <v>27673.493529763087</v>
      </c>
      <c r="S1768" s="59">
        <v>1390039.58</v>
      </c>
      <c r="T1768" s="60">
        <f>Ugovori_OPULJP3[[#This Row],[Bespovratna sredstva - Ukupno (EU+Nac) HRK
= Ukupna ugovorena vrijednost bespovratnih sredstava]]/7.5345</f>
        <v>184489.95686508727</v>
      </c>
      <c r="U1768" s="59">
        <v>0</v>
      </c>
      <c r="V1768" s="60">
        <f>Ugovori_OPULJP3[[#This Row],[Javni doprinos korisnika - HRK]]/7.5345</f>
        <v>0</v>
      </c>
      <c r="W1768" s="59">
        <v>78935.959999999963</v>
      </c>
      <c r="X1768" s="60">
        <f>Ugovori_OPULJP3[[#This Row],[Privatni doprinos korisnika - HRK]]/7.5345</f>
        <v>10476.60229610458</v>
      </c>
      <c r="Y1768" s="61">
        <v>1468975.54</v>
      </c>
      <c r="Z1768" s="62">
        <f>Ugovori_OPULJP3[[#This Row],[UKUPNI PRIHVATLJIVI IZDACI
TOTAL ELIGIBLE EXPENDITURE
= Bespovratna sredstva ukupno + doprinos korisnika
= Ukupni prihvatljivi troškovi
= Ukupna ugovorena vrijednost projekta HRK]]/7.5345</f>
        <v>194966.55916119184</v>
      </c>
      <c r="AA1768" s="53" t="s">
        <v>37</v>
      </c>
      <c r="AB1768" s="53" t="s">
        <v>34</v>
      </c>
      <c r="AC1768" s="52" t="s">
        <v>6451</v>
      </c>
      <c r="AD1768" s="52" t="s">
        <v>746</v>
      </c>
    </row>
    <row r="1769" spans="1:30" ht="63.75" customHeight="1" x14ac:dyDescent="0.2">
      <c r="A1769" s="50" t="s">
        <v>6452</v>
      </c>
      <c r="B1769" s="51" t="s">
        <v>742</v>
      </c>
      <c r="C1769" s="52" t="s">
        <v>6311</v>
      </c>
      <c r="D1769" s="52" t="s">
        <v>6312</v>
      </c>
      <c r="E1769" s="66" t="s">
        <v>75</v>
      </c>
      <c r="F1769" s="54" t="s">
        <v>6453</v>
      </c>
      <c r="G1769" s="54" t="s">
        <v>2822</v>
      </c>
      <c r="H1769" s="56">
        <v>43823</v>
      </c>
      <c r="I1769" s="56">
        <v>44371</v>
      </c>
      <c r="J1769" s="57" t="str">
        <f>IF(Ugovori_OPULJP3[[#This Row],[DATUM ZAVRŠETKA OPERACIJE]]&gt;DATE(2024,12,31),"u provedbi","završen")</f>
        <v>završen</v>
      </c>
      <c r="K1769" s="55" t="s">
        <v>103</v>
      </c>
      <c r="L1769" s="55" t="s">
        <v>103</v>
      </c>
      <c r="M1769" s="58">
        <v>0.85</v>
      </c>
      <c r="N1769" s="58">
        <v>0.15</v>
      </c>
      <c r="O1769" s="59">
        <f>Ugovori_OPULJP3[[#This Row],[Bespovratna sredstva - Ukupno (EU+Nac) HRK
= Ukupna ugovorena vrijednost bespovratnih sredstava]]*Ugovori_OPULJP3[[#This Row],[EU STOPA SUFINANCIRANJA %
EU CO-FINANCING RATE %]]</f>
        <v>1068951.9165000001</v>
      </c>
      <c r="P1769" s="60">
        <f>Ugovori_OPULJP3[[#This Row],[Bespovratna sredstva - EU dio - HRK]]/7.5345</f>
        <v>141874.30041807683</v>
      </c>
      <c r="Q1769" s="59">
        <f>Ugovori_OPULJP3[[#This Row],[Bespovratna sredstva - Ukupno (EU+Nac) HRK
= Ukupna ugovorena vrijednost bespovratnih sredstava]]*Ugovori_OPULJP3[[#This Row],[STOPA NACIONALNOG SUFINANCIRANJA %]]</f>
        <v>188638.5735</v>
      </c>
      <c r="R1769" s="60">
        <f>Ugovori_OPULJP3[[#This Row],[Bespovratna sredstva - Nacionalni dio - HRK]]/7.5345</f>
        <v>25036.641250248853</v>
      </c>
      <c r="S1769" s="59">
        <v>1257590.49</v>
      </c>
      <c r="T1769" s="60">
        <f>Ugovori_OPULJP3[[#This Row],[Bespovratna sredstva - Ukupno (EU+Nac) HRK
= Ukupna ugovorena vrijednost bespovratnih sredstava]]/7.5345</f>
        <v>166910.94166832569</v>
      </c>
      <c r="U1769" s="59">
        <v>0</v>
      </c>
      <c r="V1769" s="60">
        <f>Ugovori_OPULJP3[[#This Row],[Javni doprinos korisnika - HRK]]/7.5345</f>
        <v>0</v>
      </c>
      <c r="W1769" s="59">
        <v>0</v>
      </c>
      <c r="X1769" s="60">
        <f>Ugovori_OPULJP3[[#This Row],[Privatni doprinos korisnika - HRK]]/7.5345</f>
        <v>0</v>
      </c>
      <c r="Y1769" s="61">
        <v>1257590.49</v>
      </c>
      <c r="Z1769" s="62">
        <f>Ugovori_OPULJP3[[#This Row],[UKUPNI PRIHVATLJIVI IZDACI
TOTAL ELIGIBLE EXPENDITURE
= Bespovratna sredstva ukupno + doprinos korisnika
= Ukupni prihvatljivi troškovi
= Ukupna ugovorena vrijednost projekta HRK]]/7.5345</f>
        <v>166910.94166832569</v>
      </c>
      <c r="AA1769" s="53" t="s">
        <v>37</v>
      </c>
      <c r="AB1769" s="53" t="s">
        <v>34</v>
      </c>
      <c r="AC1769" s="52" t="s">
        <v>6454</v>
      </c>
      <c r="AD1769" s="52" t="s">
        <v>746</v>
      </c>
    </row>
    <row r="1770" spans="1:30" ht="63.75" customHeight="1" x14ac:dyDescent="0.2">
      <c r="A1770" s="50" t="s">
        <v>6455</v>
      </c>
      <c r="B1770" s="51" t="s">
        <v>742</v>
      </c>
      <c r="C1770" s="52" t="s">
        <v>6311</v>
      </c>
      <c r="D1770" s="52" t="s">
        <v>6312</v>
      </c>
      <c r="E1770" s="66" t="s">
        <v>75</v>
      </c>
      <c r="F1770" s="54" t="s">
        <v>6456</v>
      </c>
      <c r="G1770" s="54" t="s">
        <v>6457</v>
      </c>
      <c r="H1770" s="56">
        <v>43827</v>
      </c>
      <c r="I1770" s="56">
        <v>44558</v>
      </c>
      <c r="J1770" s="57" t="str">
        <f>IF(Ugovori_OPULJP3[[#This Row],[DATUM ZAVRŠETKA OPERACIJE]]&gt;DATE(2024,12,31),"u provedbi","završen")</f>
        <v>završen</v>
      </c>
      <c r="K1770" s="55" t="s">
        <v>103</v>
      </c>
      <c r="L1770" s="55" t="s">
        <v>103</v>
      </c>
      <c r="M1770" s="58">
        <v>0.85</v>
      </c>
      <c r="N1770" s="58">
        <v>0.15</v>
      </c>
      <c r="O1770" s="59">
        <f>Ugovori_OPULJP3[[#This Row],[Bespovratna sredstva - Ukupno (EU+Nac) HRK
= Ukupna ugovorena vrijednost bespovratnih sredstava]]*Ugovori_OPULJP3[[#This Row],[EU STOPA SUFINANCIRANJA %
EU CO-FINANCING RATE %]]</f>
        <v>1216323.0719999999</v>
      </c>
      <c r="P1770" s="60">
        <f>Ugovori_OPULJP3[[#This Row],[Bespovratna sredstva - EU dio - HRK]]/7.5345</f>
        <v>161433.8140553454</v>
      </c>
      <c r="Q1770" s="59">
        <f>Ugovori_OPULJP3[[#This Row],[Bespovratna sredstva - Ukupno (EU+Nac) HRK
= Ukupna ugovorena vrijednost bespovratnih sredstava]]*Ugovori_OPULJP3[[#This Row],[STOPA NACIONALNOG SUFINANCIRANJA %]]</f>
        <v>214645.24799999999</v>
      </c>
      <c r="R1770" s="60">
        <f>Ugovori_OPULJP3[[#This Row],[Bespovratna sredstva - Nacionalni dio - HRK]]/7.5345</f>
        <v>28488.320127413892</v>
      </c>
      <c r="S1770" s="59">
        <v>1430968.3200000001</v>
      </c>
      <c r="T1770" s="60">
        <f>Ugovori_OPULJP3[[#This Row],[Bespovratna sredstva - Ukupno (EU+Nac) HRK
= Ukupna ugovorena vrijednost bespovratnih sredstava]]/7.5345</f>
        <v>189922.1341827593</v>
      </c>
      <c r="U1770" s="59">
        <v>0</v>
      </c>
      <c r="V1770" s="60">
        <f>Ugovori_OPULJP3[[#This Row],[Javni doprinos korisnika - HRK]]/7.5345</f>
        <v>0</v>
      </c>
      <c r="W1770" s="59">
        <v>0</v>
      </c>
      <c r="X1770" s="60">
        <f>Ugovori_OPULJP3[[#This Row],[Privatni doprinos korisnika - HRK]]/7.5345</f>
        <v>0</v>
      </c>
      <c r="Y1770" s="61">
        <v>1430968.3200000001</v>
      </c>
      <c r="Z1770" s="62">
        <f>Ugovori_OPULJP3[[#This Row],[UKUPNI PRIHVATLJIVI IZDACI
TOTAL ELIGIBLE EXPENDITURE
= Bespovratna sredstva ukupno + doprinos korisnika
= Ukupni prihvatljivi troškovi
= Ukupna ugovorena vrijednost projekta HRK]]/7.5345</f>
        <v>189922.1341827593</v>
      </c>
      <c r="AA1770" s="53" t="s">
        <v>37</v>
      </c>
      <c r="AB1770" s="53" t="s">
        <v>34</v>
      </c>
      <c r="AC1770" s="52" t="s">
        <v>6458</v>
      </c>
      <c r="AD1770" s="52" t="s">
        <v>746</v>
      </c>
    </row>
    <row r="1771" spans="1:30" ht="63.75" customHeight="1" x14ac:dyDescent="0.2">
      <c r="A1771" s="50" t="s">
        <v>6459</v>
      </c>
      <c r="B1771" s="51" t="s">
        <v>742</v>
      </c>
      <c r="C1771" s="52" t="s">
        <v>6311</v>
      </c>
      <c r="D1771" s="52" t="s">
        <v>6312</v>
      </c>
      <c r="E1771" s="66" t="s">
        <v>75</v>
      </c>
      <c r="F1771" s="54" t="s">
        <v>6460</v>
      </c>
      <c r="G1771" s="54" t="s">
        <v>6461</v>
      </c>
      <c r="H1771" s="56">
        <v>43990</v>
      </c>
      <c r="I1771" s="56">
        <v>45085</v>
      </c>
      <c r="J1771" s="57" t="str">
        <f>IF(Ugovori_OPULJP3[[#This Row],[DATUM ZAVRŠETKA OPERACIJE]]&gt;DATE(2024,12,31),"u provedbi","završen")</f>
        <v>završen</v>
      </c>
      <c r="K1771" s="55" t="s">
        <v>6462</v>
      </c>
      <c r="L1771" s="55" t="s">
        <v>424</v>
      </c>
      <c r="M1771" s="58">
        <v>0.85</v>
      </c>
      <c r="N1771" s="58">
        <v>0.15</v>
      </c>
      <c r="O1771" s="59">
        <f>Ugovori_OPULJP3[[#This Row],[Bespovratna sredstva - Ukupno (EU+Nac) HRK
= Ukupna ugovorena vrijednost bespovratnih sredstava]]*Ugovori_OPULJP3[[#This Row],[EU STOPA SUFINANCIRANJA %
EU CO-FINANCING RATE %]]</f>
        <v>1049379.3659999999</v>
      </c>
      <c r="P1771" s="60">
        <f>Ugovori_OPULJP3[[#This Row],[Bespovratna sredstva - EU dio - HRK]]/7.5345</f>
        <v>139276.57654787973</v>
      </c>
      <c r="Q1771" s="59">
        <f>Ugovori_OPULJP3[[#This Row],[Bespovratna sredstva - Ukupno (EU+Nac) HRK
= Ukupna ugovorena vrijednost bespovratnih sredstava]]*Ugovori_OPULJP3[[#This Row],[STOPA NACIONALNOG SUFINANCIRANJA %]]</f>
        <v>185184.59399999998</v>
      </c>
      <c r="R1771" s="60">
        <f>Ugovori_OPULJP3[[#This Row],[Bespovratna sredstva - Nacionalni dio - HRK]]/7.5345</f>
        <v>24578.219390802307</v>
      </c>
      <c r="S1771" s="59">
        <v>1234563.96</v>
      </c>
      <c r="T1771" s="60">
        <f>Ugovori_OPULJP3[[#This Row],[Bespovratna sredstva - Ukupno (EU+Nac) HRK
= Ukupna ugovorena vrijednost bespovratnih sredstava]]/7.5345</f>
        <v>163854.79593868204</v>
      </c>
      <c r="U1771" s="59">
        <v>0</v>
      </c>
      <c r="V1771" s="60">
        <f>Ugovori_OPULJP3[[#This Row],[Javni doprinos korisnika - HRK]]/7.5345</f>
        <v>0</v>
      </c>
      <c r="W1771" s="59">
        <v>0</v>
      </c>
      <c r="X1771" s="60">
        <f>Ugovori_OPULJP3[[#This Row],[Privatni doprinos korisnika - HRK]]/7.5345</f>
        <v>0</v>
      </c>
      <c r="Y1771" s="61">
        <v>1234563.96</v>
      </c>
      <c r="Z1771" s="62">
        <f>Ugovori_OPULJP3[[#This Row],[UKUPNI PRIHVATLJIVI IZDACI
TOTAL ELIGIBLE EXPENDITURE
= Bespovratna sredstva ukupno + doprinos korisnika
= Ukupni prihvatljivi troškovi
= Ukupna ugovorena vrijednost projekta HRK]]/7.5345</f>
        <v>163854.79593868204</v>
      </c>
      <c r="AA1771" s="53" t="s">
        <v>37</v>
      </c>
      <c r="AB1771" s="53" t="s">
        <v>34</v>
      </c>
      <c r="AC1771" s="52" t="s">
        <v>6463</v>
      </c>
      <c r="AD1771" s="52" t="s">
        <v>746</v>
      </c>
    </row>
    <row r="1772" spans="1:30" ht="63.75" customHeight="1" x14ac:dyDescent="0.2">
      <c r="A1772" s="50" t="s">
        <v>6464</v>
      </c>
      <c r="B1772" s="51" t="s">
        <v>742</v>
      </c>
      <c r="C1772" s="52" t="s">
        <v>6311</v>
      </c>
      <c r="D1772" s="52" t="s">
        <v>6312</v>
      </c>
      <c r="E1772" s="66" t="s">
        <v>75</v>
      </c>
      <c r="F1772" s="54" t="s">
        <v>6465</v>
      </c>
      <c r="G1772" s="54" t="s">
        <v>2539</v>
      </c>
      <c r="H1772" s="56">
        <v>43965</v>
      </c>
      <c r="I1772" s="56">
        <v>45060</v>
      </c>
      <c r="J1772" s="57" t="str">
        <f>IF(Ugovori_OPULJP3[[#This Row],[DATUM ZAVRŠETKA OPERACIJE]]&gt;DATE(2024,12,31),"u provedbi","završen")</f>
        <v>završen</v>
      </c>
      <c r="K1772" s="55" t="s">
        <v>6462</v>
      </c>
      <c r="L1772" s="55" t="s">
        <v>424</v>
      </c>
      <c r="M1772" s="58">
        <v>0.85</v>
      </c>
      <c r="N1772" s="58">
        <v>0.15</v>
      </c>
      <c r="O1772" s="59">
        <f>Ugovori_OPULJP3[[#This Row],[Bespovratna sredstva - Ukupno (EU+Nac) HRK
= Ukupna ugovorena vrijednost bespovratnih sredstava]]*Ugovori_OPULJP3[[#This Row],[EU STOPA SUFINANCIRANJA %
EU CO-FINANCING RATE %]]</f>
        <v>1225013.625</v>
      </c>
      <c r="P1772" s="60">
        <f>Ugovori_OPULJP3[[#This Row],[Bespovratna sredstva - EU dio - HRK]]/7.5345</f>
        <v>162587.24865618156</v>
      </c>
      <c r="Q1772" s="59">
        <f>Ugovori_OPULJP3[[#This Row],[Bespovratna sredstva - Ukupno (EU+Nac) HRK
= Ukupna ugovorena vrijednost bespovratnih sredstava]]*Ugovori_OPULJP3[[#This Row],[STOPA NACIONALNOG SUFINANCIRANJA %]]</f>
        <v>216178.875</v>
      </c>
      <c r="R1772" s="60">
        <f>Ugovori_OPULJP3[[#This Row],[Bespovratna sredstva - Nacionalni dio - HRK]]/7.5345</f>
        <v>28691.867409914394</v>
      </c>
      <c r="S1772" s="59">
        <v>1441192.5</v>
      </c>
      <c r="T1772" s="60">
        <f>Ugovori_OPULJP3[[#This Row],[Bespovratna sredstva - Ukupno (EU+Nac) HRK
= Ukupna ugovorena vrijednost bespovratnih sredstava]]/7.5345</f>
        <v>191279.11606609594</v>
      </c>
      <c r="U1772" s="59">
        <v>0</v>
      </c>
      <c r="V1772" s="60">
        <f>Ugovori_OPULJP3[[#This Row],[Javni doprinos korisnika - HRK]]/7.5345</f>
        <v>0</v>
      </c>
      <c r="W1772" s="59">
        <v>0</v>
      </c>
      <c r="X1772" s="60">
        <f>Ugovori_OPULJP3[[#This Row],[Privatni doprinos korisnika - HRK]]/7.5345</f>
        <v>0</v>
      </c>
      <c r="Y1772" s="61">
        <v>1441192.5</v>
      </c>
      <c r="Z1772" s="62">
        <f>Ugovori_OPULJP3[[#This Row],[UKUPNI PRIHVATLJIVI IZDACI
TOTAL ELIGIBLE EXPENDITURE
= Bespovratna sredstva ukupno + doprinos korisnika
= Ukupni prihvatljivi troškovi
= Ukupna ugovorena vrijednost projekta HRK]]/7.5345</f>
        <v>191279.11606609594</v>
      </c>
      <c r="AA1772" s="53" t="s">
        <v>37</v>
      </c>
      <c r="AB1772" s="53" t="s">
        <v>34</v>
      </c>
      <c r="AC1772" s="52" t="s">
        <v>6466</v>
      </c>
      <c r="AD1772" s="52" t="s">
        <v>746</v>
      </c>
    </row>
    <row r="1773" spans="1:30" ht="63.75" customHeight="1" x14ac:dyDescent="0.2">
      <c r="A1773" s="50" t="s">
        <v>6467</v>
      </c>
      <c r="B1773" s="51" t="s">
        <v>742</v>
      </c>
      <c r="C1773" s="52" t="s">
        <v>6311</v>
      </c>
      <c r="D1773" s="52" t="s">
        <v>6312</v>
      </c>
      <c r="E1773" s="66" t="s">
        <v>75</v>
      </c>
      <c r="F1773" s="54" t="s">
        <v>6468</v>
      </c>
      <c r="G1773" s="54" t="s">
        <v>6469</v>
      </c>
      <c r="H1773" s="56">
        <v>43923</v>
      </c>
      <c r="I1773" s="56">
        <v>44471</v>
      </c>
      <c r="J1773" s="57" t="str">
        <f>IF(Ugovori_OPULJP3[[#This Row],[DATUM ZAVRŠETKA OPERACIJE]]&gt;DATE(2024,12,31),"u provedbi","završen")</f>
        <v>završen</v>
      </c>
      <c r="K1773" s="55" t="s">
        <v>210</v>
      </c>
      <c r="L1773" s="55" t="s">
        <v>210</v>
      </c>
      <c r="M1773" s="58">
        <v>0.85</v>
      </c>
      <c r="N1773" s="58">
        <v>0.15</v>
      </c>
      <c r="O1773" s="59">
        <f>Ugovori_OPULJP3[[#This Row],[Bespovratna sredstva - Ukupno (EU+Nac) HRK
= Ukupna ugovorena vrijednost bespovratnih sredstava]]*Ugovori_OPULJP3[[#This Row],[EU STOPA SUFINANCIRANJA %
EU CO-FINANCING RATE %]]</f>
        <v>1041184.0824999999</v>
      </c>
      <c r="P1773" s="60">
        <f>Ugovori_OPULJP3[[#This Row],[Bespovratna sredstva - EU dio - HRK]]/7.5345</f>
        <v>138188.87550600569</v>
      </c>
      <c r="Q1773" s="59">
        <f>Ugovori_OPULJP3[[#This Row],[Bespovratna sredstva - Ukupno (EU+Nac) HRK
= Ukupna ugovorena vrijednost bespovratnih sredstava]]*Ugovori_OPULJP3[[#This Row],[STOPA NACIONALNOG SUFINANCIRANJA %]]</f>
        <v>183738.36749999999</v>
      </c>
      <c r="R1773" s="60">
        <f>Ugovori_OPULJP3[[#This Row],[Bespovratna sredstva - Nacionalni dio - HRK]]/7.5345</f>
        <v>24386.272148118653</v>
      </c>
      <c r="S1773" s="59">
        <v>1224922.45</v>
      </c>
      <c r="T1773" s="60">
        <f>Ugovori_OPULJP3[[#This Row],[Bespovratna sredstva - Ukupno (EU+Nac) HRK
= Ukupna ugovorena vrijednost bespovratnih sredstava]]/7.5345</f>
        <v>162575.14765412433</v>
      </c>
      <c r="U1773" s="59">
        <v>0</v>
      </c>
      <c r="V1773" s="60">
        <f>Ugovori_OPULJP3[[#This Row],[Javni doprinos korisnika - HRK]]/7.5345</f>
        <v>0</v>
      </c>
      <c r="W1773" s="59">
        <v>0</v>
      </c>
      <c r="X1773" s="60">
        <f>Ugovori_OPULJP3[[#This Row],[Privatni doprinos korisnika - HRK]]/7.5345</f>
        <v>0</v>
      </c>
      <c r="Y1773" s="61">
        <v>1224922.45</v>
      </c>
      <c r="Z1773" s="62">
        <f>Ugovori_OPULJP3[[#This Row],[UKUPNI PRIHVATLJIVI IZDACI
TOTAL ELIGIBLE EXPENDITURE
= Bespovratna sredstva ukupno + doprinos korisnika
= Ukupni prihvatljivi troškovi
= Ukupna ugovorena vrijednost projekta HRK]]/7.5345</f>
        <v>162575.14765412433</v>
      </c>
      <c r="AA1773" s="53" t="s">
        <v>37</v>
      </c>
      <c r="AB1773" s="53" t="s">
        <v>34</v>
      </c>
      <c r="AC1773" s="52" t="s">
        <v>6470</v>
      </c>
      <c r="AD1773" s="52" t="s">
        <v>746</v>
      </c>
    </row>
    <row r="1774" spans="1:30" ht="63.75" customHeight="1" x14ac:dyDescent="0.2">
      <c r="A1774" s="50" t="s">
        <v>6471</v>
      </c>
      <c r="B1774" s="51" t="s">
        <v>742</v>
      </c>
      <c r="C1774" s="52" t="s">
        <v>6311</v>
      </c>
      <c r="D1774" s="52" t="s">
        <v>6312</v>
      </c>
      <c r="E1774" s="66" t="s">
        <v>75</v>
      </c>
      <c r="F1774" s="54" t="s">
        <v>6472</v>
      </c>
      <c r="G1774" s="54" t="s">
        <v>1158</v>
      </c>
      <c r="H1774" s="56">
        <v>43924</v>
      </c>
      <c r="I1774" s="56">
        <v>44654</v>
      </c>
      <c r="J1774" s="57" t="str">
        <f>IF(Ugovori_OPULJP3[[#This Row],[DATUM ZAVRŠETKA OPERACIJE]]&gt;DATE(2024,12,31),"u provedbi","završen")</f>
        <v>završen</v>
      </c>
      <c r="K1774" s="55" t="s">
        <v>210</v>
      </c>
      <c r="L1774" s="55" t="s">
        <v>210</v>
      </c>
      <c r="M1774" s="58">
        <v>0.85</v>
      </c>
      <c r="N1774" s="58">
        <v>0.15</v>
      </c>
      <c r="O1774" s="59">
        <f>Ugovori_OPULJP3[[#This Row],[Bespovratna sredstva - Ukupno (EU+Nac) HRK
= Ukupna ugovorena vrijednost bespovratnih sredstava]]*Ugovori_OPULJP3[[#This Row],[EU STOPA SUFINANCIRANJA %
EU CO-FINANCING RATE %]]</f>
        <v>1149132.0255</v>
      </c>
      <c r="P1774" s="60">
        <f>Ugovori_OPULJP3[[#This Row],[Bespovratna sredstva - EU dio - HRK]]/7.5345</f>
        <v>152516.02966354767</v>
      </c>
      <c r="Q1774" s="59">
        <f>Ugovori_OPULJP3[[#This Row],[Bespovratna sredstva - Ukupno (EU+Nac) HRK
= Ukupna ugovorena vrijednost bespovratnih sredstava]]*Ugovori_OPULJP3[[#This Row],[STOPA NACIONALNOG SUFINANCIRANJA %]]</f>
        <v>202788.00450000001</v>
      </c>
      <c r="R1774" s="60">
        <f>Ugovori_OPULJP3[[#This Row],[Bespovratna sredstva - Nacionalni dio - HRK]]/7.5345</f>
        <v>26914.593470037828</v>
      </c>
      <c r="S1774" s="59">
        <v>1351920.03</v>
      </c>
      <c r="T1774" s="60">
        <f>Ugovori_OPULJP3[[#This Row],[Bespovratna sredstva - Ukupno (EU+Nac) HRK
= Ukupna ugovorena vrijednost bespovratnih sredstava]]/7.5345</f>
        <v>179430.6231335855</v>
      </c>
      <c r="U1774" s="59">
        <v>0</v>
      </c>
      <c r="V1774" s="60">
        <f>Ugovori_OPULJP3[[#This Row],[Javni doprinos korisnika - HRK]]/7.5345</f>
        <v>0</v>
      </c>
      <c r="W1774" s="59">
        <v>0</v>
      </c>
      <c r="X1774" s="60">
        <f>Ugovori_OPULJP3[[#This Row],[Privatni doprinos korisnika - HRK]]/7.5345</f>
        <v>0</v>
      </c>
      <c r="Y1774" s="61">
        <v>1351920.03</v>
      </c>
      <c r="Z1774" s="62">
        <f>Ugovori_OPULJP3[[#This Row],[UKUPNI PRIHVATLJIVI IZDACI
TOTAL ELIGIBLE EXPENDITURE
= Bespovratna sredstva ukupno + doprinos korisnika
= Ukupni prihvatljivi troškovi
= Ukupna ugovorena vrijednost projekta HRK]]/7.5345</f>
        <v>179430.6231335855</v>
      </c>
      <c r="AA1774" s="53" t="s">
        <v>37</v>
      </c>
      <c r="AB1774" s="53" t="s">
        <v>34</v>
      </c>
      <c r="AC1774" s="52" t="s">
        <v>6473</v>
      </c>
      <c r="AD1774" s="52" t="s">
        <v>746</v>
      </c>
    </row>
    <row r="1775" spans="1:30" ht="63.75" customHeight="1" x14ac:dyDescent="0.2">
      <c r="A1775" s="50" t="s">
        <v>6474</v>
      </c>
      <c r="B1775" s="51" t="s">
        <v>742</v>
      </c>
      <c r="C1775" s="52" t="s">
        <v>6311</v>
      </c>
      <c r="D1775" s="52" t="s">
        <v>6312</v>
      </c>
      <c r="E1775" s="66" t="s">
        <v>75</v>
      </c>
      <c r="F1775" s="54" t="s">
        <v>6475</v>
      </c>
      <c r="G1775" s="54" t="s">
        <v>688</v>
      </c>
      <c r="H1775" s="56">
        <v>43928</v>
      </c>
      <c r="I1775" s="56">
        <v>44719</v>
      </c>
      <c r="J1775" s="57" t="str">
        <f>IF(Ugovori_OPULJP3[[#This Row],[DATUM ZAVRŠETKA OPERACIJE]]&gt;DATE(2024,12,31),"u provedbi","završen")</f>
        <v>završen</v>
      </c>
      <c r="K1775" s="55" t="s">
        <v>210</v>
      </c>
      <c r="L1775" s="55" t="s">
        <v>210</v>
      </c>
      <c r="M1775" s="58">
        <v>0.85</v>
      </c>
      <c r="N1775" s="58">
        <v>0.15</v>
      </c>
      <c r="O1775" s="59">
        <f>Ugovori_OPULJP3[[#This Row],[Bespovratna sredstva - Ukupno (EU+Nac) HRK
= Ukupna ugovorena vrijednost bespovratnih sredstava]]*Ugovori_OPULJP3[[#This Row],[EU STOPA SUFINANCIRANJA %
EU CO-FINANCING RATE %]]</f>
        <v>1207333.2</v>
      </c>
      <c r="P1775" s="60">
        <f>Ugovori_OPULJP3[[#This Row],[Bespovratna sredstva - EU dio - HRK]]/7.5345</f>
        <v>160240.6529962174</v>
      </c>
      <c r="Q1775" s="59">
        <f>Ugovori_OPULJP3[[#This Row],[Bespovratna sredstva - Ukupno (EU+Nac) HRK
= Ukupna ugovorena vrijednost bespovratnih sredstava]]*Ugovori_OPULJP3[[#This Row],[STOPA NACIONALNOG SUFINANCIRANJA %]]</f>
        <v>213058.8</v>
      </c>
      <c r="R1775" s="60">
        <f>Ugovori_OPULJP3[[#This Row],[Bespovratna sredstva - Nacionalni dio - HRK]]/7.5345</f>
        <v>28277.762293450127</v>
      </c>
      <c r="S1775" s="59">
        <v>1420392</v>
      </c>
      <c r="T1775" s="60">
        <f>Ugovori_OPULJP3[[#This Row],[Bespovratna sredstva - Ukupno (EU+Nac) HRK
= Ukupna ugovorena vrijednost bespovratnih sredstava]]/7.5345</f>
        <v>188518.41528966752</v>
      </c>
      <c r="U1775" s="59">
        <v>0</v>
      </c>
      <c r="V1775" s="60">
        <f>Ugovori_OPULJP3[[#This Row],[Javni doprinos korisnika - HRK]]/7.5345</f>
        <v>0</v>
      </c>
      <c r="W1775" s="59">
        <v>0</v>
      </c>
      <c r="X1775" s="60">
        <f>Ugovori_OPULJP3[[#This Row],[Privatni doprinos korisnika - HRK]]/7.5345</f>
        <v>0</v>
      </c>
      <c r="Y1775" s="61">
        <v>1420392</v>
      </c>
      <c r="Z1775" s="62">
        <f>Ugovori_OPULJP3[[#This Row],[UKUPNI PRIHVATLJIVI IZDACI
TOTAL ELIGIBLE EXPENDITURE
= Bespovratna sredstva ukupno + doprinos korisnika
= Ukupni prihvatljivi troškovi
= Ukupna ugovorena vrijednost projekta HRK]]/7.5345</f>
        <v>188518.41528966752</v>
      </c>
      <c r="AA1775" s="53" t="s">
        <v>37</v>
      </c>
      <c r="AB1775" s="53" t="s">
        <v>34</v>
      </c>
      <c r="AC1775" s="52" t="s">
        <v>6476</v>
      </c>
      <c r="AD1775" s="52" t="s">
        <v>746</v>
      </c>
    </row>
    <row r="1776" spans="1:30" ht="63.75" customHeight="1" x14ac:dyDescent="0.2">
      <c r="A1776" s="50" t="s">
        <v>6477</v>
      </c>
      <c r="B1776" s="51" t="s">
        <v>742</v>
      </c>
      <c r="C1776" s="52" t="s">
        <v>6311</v>
      </c>
      <c r="D1776" s="52" t="s">
        <v>6312</v>
      </c>
      <c r="E1776" s="66" t="s">
        <v>75</v>
      </c>
      <c r="F1776" s="54" t="s">
        <v>6478</v>
      </c>
      <c r="G1776" s="54" t="s">
        <v>1197</v>
      </c>
      <c r="H1776" s="56">
        <v>43928</v>
      </c>
      <c r="I1776" s="56">
        <v>44717</v>
      </c>
      <c r="J1776" s="57" t="str">
        <f>IF(Ugovori_OPULJP3[[#This Row],[DATUM ZAVRŠETKA OPERACIJE]]&gt;DATE(2024,12,31),"u provedbi","završen")</f>
        <v>završen</v>
      </c>
      <c r="K1776" s="55" t="s">
        <v>210</v>
      </c>
      <c r="L1776" s="55" t="s">
        <v>210</v>
      </c>
      <c r="M1776" s="58">
        <v>0.85</v>
      </c>
      <c r="N1776" s="58">
        <v>0.15</v>
      </c>
      <c r="O1776" s="59">
        <f>Ugovori_OPULJP3[[#This Row],[Bespovratna sredstva - Ukupno (EU+Nac) HRK
= Ukupna ugovorena vrijednost bespovratnih sredstava]]*Ugovori_OPULJP3[[#This Row],[EU STOPA SUFINANCIRANJA %
EU CO-FINANCING RATE %]]</f>
        <v>1266959</v>
      </c>
      <c r="P1776" s="60">
        <f>Ugovori_OPULJP3[[#This Row],[Bespovratna sredstva - EU dio - HRK]]/7.5345</f>
        <v>168154.3566261862</v>
      </c>
      <c r="Q1776" s="59">
        <f>Ugovori_OPULJP3[[#This Row],[Bespovratna sredstva - Ukupno (EU+Nac) HRK
= Ukupna ugovorena vrijednost bespovratnih sredstava]]*Ugovori_OPULJP3[[#This Row],[STOPA NACIONALNOG SUFINANCIRANJA %]]</f>
        <v>223581</v>
      </c>
      <c r="R1776" s="60">
        <f>Ugovori_OPULJP3[[#This Row],[Bespovratna sredstva - Nacionalni dio - HRK]]/7.5345</f>
        <v>29674.298228150506</v>
      </c>
      <c r="S1776" s="59">
        <v>1490540</v>
      </c>
      <c r="T1776" s="60">
        <f>Ugovori_OPULJP3[[#This Row],[Bespovratna sredstva - Ukupno (EU+Nac) HRK
= Ukupna ugovorena vrijednost bespovratnih sredstava]]/7.5345</f>
        <v>197828.6548543367</v>
      </c>
      <c r="U1776" s="59">
        <v>0</v>
      </c>
      <c r="V1776" s="60">
        <f>Ugovori_OPULJP3[[#This Row],[Javni doprinos korisnika - HRK]]/7.5345</f>
        <v>0</v>
      </c>
      <c r="W1776" s="59">
        <v>0</v>
      </c>
      <c r="X1776" s="60">
        <f>Ugovori_OPULJP3[[#This Row],[Privatni doprinos korisnika - HRK]]/7.5345</f>
        <v>0</v>
      </c>
      <c r="Y1776" s="61">
        <v>1490540</v>
      </c>
      <c r="Z1776" s="62">
        <f>Ugovori_OPULJP3[[#This Row],[UKUPNI PRIHVATLJIVI IZDACI
TOTAL ELIGIBLE EXPENDITURE
= Bespovratna sredstva ukupno + doprinos korisnika
= Ukupni prihvatljivi troškovi
= Ukupna ugovorena vrijednost projekta HRK]]/7.5345</f>
        <v>197828.6548543367</v>
      </c>
      <c r="AA1776" s="53" t="s">
        <v>37</v>
      </c>
      <c r="AB1776" s="53" t="s">
        <v>34</v>
      </c>
      <c r="AC1776" s="52" t="s">
        <v>6479</v>
      </c>
      <c r="AD1776" s="52" t="s">
        <v>746</v>
      </c>
    </row>
    <row r="1777" spans="1:30" ht="63.75" customHeight="1" x14ac:dyDescent="0.2">
      <c r="A1777" s="50" t="s">
        <v>6480</v>
      </c>
      <c r="B1777" s="51" t="s">
        <v>742</v>
      </c>
      <c r="C1777" s="52" t="s">
        <v>6311</v>
      </c>
      <c r="D1777" s="52" t="s">
        <v>6312</v>
      </c>
      <c r="E1777" s="66" t="s">
        <v>75</v>
      </c>
      <c r="F1777" s="54" t="s">
        <v>6481</v>
      </c>
      <c r="G1777" s="54" t="s">
        <v>6482</v>
      </c>
      <c r="H1777" s="56">
        <v>43937</v>
      </c>
      <c r="I1777" s="56">
        <v>44667</v>
      </c>
      <c r="J1777" s="57" t="str">
        <f>IF(Ugovori_OPULJP3[[#This Row],[DATUM ZAVRŠETKA OPERACIJE]]&gt;DATE(2024,12,31),"u provedbi","završen")</f>
        <v>završen</v>
      </c>
      <c r="K1777" s="55" t="s">
        <v>210</v>
      </c>
      <c r="L1777" s="55" t="s">
        <v>210</v>
      </c>
      <c r="M1777" s="58">
        <v>0.85</v>
      </c>
      <c r="N1777" s="58">
        <v>0.15</v>
      </c>
      <c r="O1777" s="59">
        <f>Ugovori_OPULJP3[[#This Row],[Bespovratna sredstva - Ukupno (EU+Nac) HRK
= Ukupna ugovorena vrijednost bespovratnih sredstava]]*Ugovori_OPULJP3[[#This Row],[EU STOPA SUFINANCIRANJA %
EU CO-FINANCING RATE %]]</f>
        <v>851743.98749999993</v>
      </c>
      <c r="P1777" s="60">
        <f>Ugovori_OPULJP3[[#This Row],[Bespovratna sredstva - EU dio - HRK]]/7.5345</f>
        <v>113045.85407127213</v>
      </c>
      <c r="Q1777" s="59">
        <f>Ugovori_OPULJP3[[#This Row],[Bespovratna sredstva - Ukupno (EU+Nac) HRK
= Ukupna ugovorena vrijednost bespovratnih sredstava]]*Ugovori_OPULJP3[[#This Row],[STOPA NACIONALNOG SUFINANCIRANJA %]]</f>
        <v>150307.76249999998</v>
      </c>
      <c r="R1777" s="60">
        <f>Ugovori_OPULJP3[[#This Row],[Bespovratna sredstva - Nacionalni dio - HRK]]/7.5345</f>
        <v>19949.268365518612</v>
      </c>
      <c r="S1777" s="59">
        <v>1002051.75</v>
      </c>
      <c r="T1777" s="60">
        <f>Ugovori_OPULJP3[[#This Row],[Bespovratna sredstva - Ukupno (EU+Nac) HRK
= Ukupna ugovorena vrijednost bespovratnih sredstava]]/7.5345</f>
        <v>132995.12243679076</v>
      </c>
      <c r="U1777" s="59">
        <v>0</v>
      </c>
      <c r="V1777" s="60">
        <f>Ugovori_OPULJP3[[#This Row],[Javni doprinos korisnika - HRK]]/7.5345</f>
        <v>0</v>
      </c>
      <c r="W1777" s="59">
        <v>0</v>
      </c>
      <c r="X1777" s="60">
        <f>Ugovori_OPULJP3[[#This Row],[Privatni doprinos korisnika - HRK]]/7.5345</f>
        <v>0</v>
      </c>
      <c r="Y1777" s="61">
        <v>1002051.75</v>
      </c>
      <c r="Z1777" s="62">
        <f>Ugovori_OPULJP3[[#This Row],[UKUPNI PRIHVATLJIVI IZDACI
TOTAL ELIGIBLE EXPENDITURE
= Bespovratna sredstva ukupno + doprinos korisnika
= Ukupni prihvatljivi troškovi
= Ukupna ugovorena vrijednost projekta HRK]]/7.5345</f>
        <v>132995.12243679076</v>
      </c>
      <c r="AA1777" s="53" t="s">
        <v>37</v>
      </c>
      <c r="AB1777" s="53" t="s">
        <v>34</v>
      </c>
      <c r="AC1777" s="52" t="s">
        <v>6483</v>
      </c>
      <c r="AD1777" s="52" t="s">
        <v>746</v>
      </c>
    </row>
    <row r="1778" spans="1:30" ht="63.75" customHeight="1" x14ac:dyDescent="0.2">
      <c r="A1778" s="50" t="s">
        <v>6484</v>
      </c>
      <c r="B1778" s="51" t="s">
        <v>742</v>
      </c>
      <c r="C1778" s="52" t="s">
        <v>6311</v>
      </c>
      <c r="D1778" s="52" t="s">
        <v>6312</v>
      </c>
      <c r="E1778" s="66" t="s">
        <v>75</v>
      </c>
      <c r="F1778" s="54" t="s">
        <v>6485</v>
      </c>
      <c r="G1778" s="54" t="s">
        <v>6486</v>
      </c>
      <c r="H1778" s="56">
        <v>44022</v>
      </c>
      <c r="I1778" s="56">
        <v>44995</v>
      </c>
      <c r="J1778" s="57" t="str">
        <f>IF(Ugovori_OPULJP3[[#This Row],[DATUM ZAVRŠETKA OPERACIJE]]&gt;DATE(2024,12,31),"u provedbi","završen")</f>
        <v>završen</v>
      </c>
      <c r="K1778" s="55" t="s">
        <v>210</v>
      </c>
      <c r="L1778" s="55" t="s">
        <v>210</v>
      </c>
      <c r="M1778" s="58">
        <v>0.85</v>
      </c>
      <c r="N1778" s="58">
        <v>0.15</v>
      </c>
      <c r="O1778" s="59">
        <f>Ugovori_OPULJP3[[#This Row],[Bespovratna sredstva - Ukupno (EU+Nac) HRK
= Ukupna ugovorena vrijednost bespovratnih sredstava]]*Ugovori_OPULJP3[[#This Row],[EU STOPA SUFINANCIRANJA %
EU CO-FINANCING RATE %]]</f>
        <v>866162.83499999996</v>
      </c>
      <c r="P1778" s="60">
        <f>Ugovori_OPULJP3[[#This Row],[Bespovratna sredstva - EU dio - HRK]]/7.5345</f>
        <v>114959.56400557434</v>
      </c>
      <c r="Q1778" s="59">
        <f>Ugovori_OPULJP3[[#This Row],[Bespovratna sredstva - Ukupno (EU+Nac) HRK
= Ukupna ugovorena vrijednost bespovratnih sredstava]]*Ugovori_OPULJP3[[#This Row],[STOPA NACIONALNOG SUFINANCIRANJA %]]</f>
        <v>152852.26499999998</v>
      </c>
      <c r="R1778" s="60">
        <f>Ugovori_OPULJP3[[#This Row],[Bespovratna sredstva - Nacionalni dio - HRK]]/7.5345</f>
        <v>20286.981883336648</v>
      </c>
      <c r="S1778" s="59">
        <v>1019015.1</v>
      </c>
      <c r="T1778" s="60">
        <f>Ugovori_OPULJP3[[#This Row],[Bespovratna sredstva - Ukupno (EU+Nac) HRK
= Ukupna ugovorena vrijednost bespovratnih sredstava]]/7.5345</f>
        <v>135246.545888911</v>
      </c>
      <c r="U1778" s="59">
        <v>0</v>
      </c>
      <c r="V1778" s="60">
        <f>Ugovori_OPULJP3[[#This Row],[Javni doprinos korisnika - HRK]]/7.5345</f>
        <v>0</v>
      </c>
      <c r="W1778" s="59">
        <v>0</v>
      </c>
      <c r="X1778" s="60">
        <f>Ugovori_OPULJP3[[#This Row],[Privatni doprinos korisnika - HRK]]/7.5345</f>
        <v>0</v>
      </c>
      <c r="Y1778" s="61">
        <v>1019015.1</v>
      </c>
      <c r="Z1778" s="62">
        <f>Ugovori_OPULJP3[[#This Row],[UKUPNI PRIHVATLJIVI IZDACI
TOTAL ELIGIBLE EXPENDITURE
= Bespovratna sredstva ukupno + doprinos korisnika
= Ukupni prihvatljivi troškovi
= Ukupna ugovorena vrijednost projekta HRK]]/7.5345</f>
        <v>135246.545888911</v>
      </c>
      <c r="AA1778" s="53" t="s">
        <v>37</v>
      </c>
      <c r="AB1778" s="53" t="s">
        <v>34</v>
      </c>
      <c r="AC1778" s="52" t="s">
        <v>6487</v>
      </c>
      <c r="AD1778" s="52" t="s">
        <v>746</v>
      </c>
    </row>
    <row r="1779" spans="1:30" ht="63.75" customHeight="1" x14ac:dyDescent="0.2">
      <c r="A1779" s="50" t="s">
        <v>6488</v>
      </c>
      <c r="B1779" s="51" t="s">
        <v>742</v>
      </c>
      <c r="C1779" s="52" t="s">
        <v>6311</v>
      </c>
      <c r="D1779" s="52" t="s">
        <v>6312</v>
      </c>
      <c r="E1779" s="66" t="s">
        <v>75</v>
      </c>
      <c r="F1779" s="54" t="s">
        <v>6489</v>
      </c>
      <c r="G1779" s="54" t="s">
        <v>6490</v>
      </c>
      <c r="H1779" s="56">
        <v>43924</v>
      </c>
      <c r="I1779" s="56">
        <v>44654</v>
      </c>
      <c r="J1779" s="57" t="str">
        <f>IF(Ugovori_OPULJP3[[#This Row],[DATUM ZAVRŠETKA OPERACIJE]]&gt;DATE(2024,12,31),"u provedbi","završen")</f>
        <v>završen</v>
      </c>
      <c r="K1779" s="55" t="s">
        <v>424</v>
      </c>
      <c r="L1779" s="55" t="s">
        <v>424</v>
      </c>
      <c r="M1779" s="58">
        <v>0.85</v>
      </c>
      <c r="N1779" s="58">
        <v>0.15</v>
      </c>
      <c r="O1779" s="59">
        <f>Ugovori_OPULJP3[[#This Row],[Bespovratna sredstva - Ukupno (EU+Nac) HRK
= Ukupna ugovorena vrijednost bespovratnih sredstava]]*Ugovori_OPULJP3[[#This Row],[EU STOPA SUFINANCIRANJA %
EU CO-FINANCING RATE %]]</f>
        <v>1274915</v>
      </c>
      <c r="P1779" s="60">
        <f>Ugovori_OPULJP3[[#This Row],[Bespovratna sredstva - EU dio - HRK]]/7.5345</f>
        <v>169210.29928993297</v>
      </c>
      <c r="Q1779" s="59">
        <f>Ugovori_OPULJP3[[#This Row],[Bespovratna sredstva - Ukupno (EU+Nac) HRK
= Ukupna ugovorena vrijednost bespovratnih sredstava]]*Ugovori_OPULJP3[[#This Row],[STOPA NACIONALNOG SUFINANCIRANJA %]]</f>
        <v>224985</v>
      </c>
      <c r="R1779" s="60">
        <f>Ugovori_OPULJP3[[#This Row],[Bespovratna sredstva - Nacionalni dio - HRK]]/7.5345</f>
        <v>29860.641051164643</v>
      </c>
      <c r="S1779" s="59">
        <v>1499900</v>
      </c>
      <c r="T1779" s="60">
        <f>Ugovori_OPULJP3[[#This Row],[Bespovratna sredstva - Ukupno (EU+Nac) HRK
= Ukupna ugovorena vrijednost bespovratnih sredstava]]/7.5345</f>
        <v>199070.94034109759</v>
      </c>
      <c r="U1779" s="59">
        <v>0</v>
      </c>
      <c r="V1779" s="60">
        <f>Ugovori_OPULJP3[[#This Row],[Javni doprinos korisnika - HRK]]/7.5345</f>
        <v>0</v>
      </c>
      <c r="W1779" s="59">
        <v>0</v>
      </c>
      <c r="X1779" s="60">
        <f>Ugovori_OPULJP3[[#This Row],[Privatni doprinos korisnika - HRK]]/7.5345</f>
        <v>0</v>
      </c>
      <c r="Y1779" s="61">
        <v>1499900</v>
      </c>
      <c r="Z1779" s="62">
        <f>Ugovori_OPULJP3[[#This Row],[UKUPNI PRIHVATLJIVI IZDACI
TOTAL ELIGIBLE EXPENDITURE
= Bespovratna sredstva ukupno + doprinos korisnika
= Ukupni prihvatljivi troškovi
= Ukupna ugovorena vrijednost projekta HRK]]/7.5345</f>
        <v>199070.94034109759</v>
      </c>
      <c r="AA1779" s="53" t="s">
        <v>37</v>
      </c>
      <c r="AB1779" s="53" t="s">
        <v>34</v>
      </c>
      <c r="AC1779" s="52" t="s">
        <v>6491</v>
      </c>
      <c r="AD1779" s="52" t="s">
        <v>746</v>
      </c>
    </row>
    <row r="1780" spans="1:30" ht="63.75" customHeight="1" x14ac:dyDescent="0.2">
      <c r="A1780" s="50" t="s">
        <v>6492</v>
      </c>
      <c r="B1780" s="51" t="s">
        <v>742</v>
      </c>
      <c r="C1780" s="52" t="s">
        <v>6311</v>
      </c>
      <c r="D1780" s="52" t="s">
        <v>6312</v>
      </c>
      <c r="E1780" s="66" t="s">
        <v>75</v>
      </c>
      <c r="F1780" s="54" t="s">
        <v>6493</v>
      </c>
      <c r="G1780" s="54" t="s">
        <v>6494</v>
      </c>
      <c r="H1780" s="56">
        <v>43937</v>
      </c>
      <c r="I1780" s="56">
        <v>44667</v>
      </c>
      <c r="J1780" s="57" t="str">
        <f>IF(Ugovori_OPULJP3[[#This Row],[DATUM ZAVRŠETKA OPERACIJE]]&gt;DATE(2024,12,31),"u provedbi","završen")</f>
        <v>završen</v>
      </c>
      <c r="K1780" s="55" t="s">
        <v>210</v>
      </c>
      <c r="L1780" s="55" t="s">
        <v>210</v>
      </c>
      <c r="M1780" s="58">
        <v>0.85</v>
      </c>
      <c r="N1780" s="58">
        <v>0.15</v>
      </c>
      <c r="O1780" s="59">
        <f>Ugovori_OPULJP3[[#This Row],[Bespovratna sredstva - Ukupno (EU+Nac) HRK
= Ukupna ugovorena vrijednost bespovratnih sredstava]]*Ugovori_OPULJP3[[#This Row],[EU STOPA SUFINANCIRANJA %
EU CO-FINANCING RATE %]]</f>
        <v>779331.19549999991</v>
      </c>
      <c r="P1780" s="60">
        <f>Ugovori_OPULJP3[[#This Row],[Bespovratna sredstva - EU dio - HRK]]/7.5345</f>
        <v>103435.02495188797</v>
      </c>
      <c r="Q1780" s="59">
        <f>Ugovori_OPULJP3[[#This Row],[Bespovratna sredstva - Ukupno (EU+Nac) HRK
= Ukupna ugovorena vrijednost bespovratnih sredstava]]*Ugovori_OPULJP3[[#This Row],[STOPA NACIONALNOG SUFINANCIRANJA %]]</f>
        <v>137529.03449999998</v>
      </c>
      <c r="R1780" s="60">
        <f>Ugovori_OPULJP3[[#This Row],[Bespovratna sredstva - Nacionalni dio - HRK]]/7.5345</f>
        <v>18253.239697391993</v>
      </c>
      <c r="S1780" s="59">
        <v>916860.23</v>
      </c>
      <c r="T1780" s="60">
        <f>Ugovori_OPULJP3[[#This Row],[Bespovratna sredstva - Ukupno (EU+Nac) HRK
= Ukupna ugovorena vrijednost bespovratnih sredstava]]/7.5345</f>
        <v>121688.26464927997</v>
      </c>
      <c r="U1780" s="59">
        <v>0</v>
      </c>
      <c r="V1780" s="60">
        <f>Ugovori_OPULJP3[[#This Row],[Javni doprinos korisnika - HRK]]/7.5345</f>
        <v>0</v>
      </c>
      <c r="W1780" s="59">
        <v>0</v>
      </c>
      <c r="X1780" s="60">
        <f>Ugovori_OPULJP3[[#This Row],[Privatni doprinos korisnika - HRK]]/7.5345</f>
        <v>0</v>
      </c>
      <c r="Y1780" s="61">
        <v>916860.23</v>
      </c>
      <c r="Z1780" s="62">
        <f>Ugovori_OPULJP3[[#This Row],[UKUPNI PRIHVATLJIVI IZDACI
TOTAL ELIGIBLE EXPENDITURE
= Bespovratna sredstva ukupno + doprinos korisnika
= Ukupni prihvatljivi troškovi
= Ukupna ugovorena vrijednost projekta HRK]]/7.5345</f>
        <v>121688.26464927997</v>
      </c>
      <c r="AA1780" s="53" t="s">
        <v>37</v>
      </c>
      <c r="AB1780" s="53" t="s">
        <v>34</v>
      </c>
      <c r="AC1780" s="52" t="s">
        <v>6495</v>
      </c>
      <c r="AD1780" s="52" t="s">
        <v>746</v>
      </c>
    </row>
    <row r="1781" spans="1:30" ht="63.75" customHeight="1" x14ac:dyDescent="0.2">
      <c r="A1781" s="50" t="s">
        <v>6496</v>
      </c>
      <c r="B1781" s="51" t="s">
        <v>742</v>
      </c>
      <c r="C1781" s="52" t="s">
        <v>6311</v>
      </c>
      <c r="D1781" s="52" t="s">
        <v>6312</v>
      </c>
      <c r="E1781" s="66" t="s">
        <v>75</v>
      </c>
      <c r="F1781" s="54" t="s">
        <v>6497</v>
      </c>
      <c r="G1781" s="54" t="s">
        <v>6498</v>
      </c>
      <c r="H1781" s="56">
        <v>44001</v>
      </c>
      <c r="I1781" s="56">
        <v>44611</v>
      </c>
      <c r="J1781" s="57" t="str">
        <f>IF(Ugovori_OPULJP3[[#This Row],[DATUM ZAVRŠETKA OPERACIJE]]&gt;DATE(2024,12,31),"u provedbi","završen")</f>
        <v>završen</v>
      </c>
      <c r="K1781" s="55" t="s">
        <v>210</v>
      </c>
      <c r="L1781" s="55" t="s">
        <v>36</v>
      </c>
      <c r="M1781" s="58">
        <v>0.85</v>
      </c>
      <c r="N1781" s="58">
        <v>0.15</v>
      </c>
      <c r="O1781" s="59">
        <f>Ugovori_OPULJP3[[#This Row],[Bespovratna sredstva - Ukupno (EU+Nac) HRK
= Ukupna ugovorena vrijednost bespovratnih sredstava]]*Ugovori_OPULJP3[[#This Row],[EU STOPA SUFINANCIRANJA %
EU CO-FINANCING RATE %]]</f>
        <v>1247237.3</v>
      </c>
      <c r="P1781" s="60">
        <f>Ugovori_OPULJP3[[#This Row],[Bespovratna sredstva - EU dio - HRK]]/7.5345</f>
        <v>165536.83721547548</v>
      </c>
      <c r="Q1781" s="59">
        <f>Ugovori_OPULJP3[[#This Row],[Bespovratna sredstva - Ukupno (EU+Nac) HRK
= Ukupna ugovorena vrijednost bespovratnih sredstava]]*Ugovori_OPULJP3[[#This Row],[STOPA NACIONALNOG SUFINANCIRANJA %]]</f>
        <v>220100.69999999998</v>
      </c>
      <c r="R1781" s="60">
        <f>Ugovori_OPULJP3[[#This Row],[Bespovratna sredstva - Nacionalni dio - HRK]]/7.5345</f>
        <v>29212.38303802508</v>
      </c>
      <c r="S1781" s="59">
        <v>1467338</v>
      </c>
      <c r="T1781" s="60">
        <f>Ugovori_OPULJP3[[#This Row],[Bespovratna sredstva - Ukupno (EU+Nac) HRK
= Ukupna ugovorena vrijednost bespovratnih sredstava]]/7.5345</f>
        <v>194749.22025350056</v>
      </c>
      <c r="U1781" s="59">
        <v>0</v>
      </c>
      <c r="V1781" s="60">
        <f>Ugovori_OPULJP3[[#This Row],[Javni doprinos korisnika - HRK]]/7.5345</f>
        <v>0</v>
      </c>
      <c r="W1781" s="59">
        <v>0</v>
      </c>
      <c r="X1781" s="60">
        <f>Ugovori_OPULJP3[[#This Row],[Privatni doprinos korisnika - HRK]]/7.5345</f>
        <v>0</v>
      </c>
      <c r="Y1781" s="61">
        <v>1467338</v>
      </c>
      <c r="Z1781" s="62">
        <f>Ugovori_OPULJP3[[#This Row],[UKUPNI PRIHVATLJIVI IZDACI
TOTAL ELIGIBLE EXPENDITURE
= Bespovratna sredstva ukupno + doprinos korisnika
= Ukupni prihvatljivi troškovi
= Ukupna ugovorena vrijednost projekta HRK]]/7.5345</f>
        <v>194749.22025350056</v>
      </c>
      <c r="AA1781" s="53" t="s">
        <v>37</v>
      </c>
      <c r="AB1781" s="53" t="s">
        <v>34</v>
      </c>
      <c r="AC1781" s="52" t="s">
        <v>6499</v>
      </c>
      <c r="AD1781" s="52" t="s">
        <v>746</v>
      </c>
    </row>
    <row r="1782" spans="1:30" ht="63.75" customHeight="1" x14ac:dyDescent="0.2">
      <c r="A1782" s="50" t="s">
        <v>6500</v>
      </c>
      <c r="B1782" s="51" t="s">
        <v>742</v>
      </c>
      <c r="C1782" s="52" t="s">
        <v>6311</v>
      </c>
      <c r="D1782" s="52" t="s">
        <v>6312</v>
      </c>
      <c r="E1782" s="66" t="s">
        <v>75</v>
      </c>
      <c r="F1782" s="54" t="s">
        <v>6501</v>
      </c>
      <c r="G1782" s="54" t="s">
        <v>6502</v>
      </c>
      <c r="H1782" s="56">
        <v>43991</v>
      </c>
      <c r="I1782" s="56">
        <v>44813</v>
      </c>
      <c r="J1782" s="57" t="str">
        <f>IF(Ugovori_OPULJP3[[#This Row],[DATUM ZAVRŠETKA OPERACIJE]]&gt;DATE(2024,12,31),"u provedbi","završen")</f>
        <v>završen</v>
      </c>
      <c r="K1782" s="55" t="s">
        <v>210</v>
      </c>
      <c r="L1782" s="55" t="s">
        <v>210</v>
      </c>
      <c r="M1782" s="58">
        <v>0.85</v>
      </c>
      <c r="N1782" s="58">
        <v>0.15</v>
      </c>
      <c r="O1782" s="59">
        <f>Ugovori_OPULJP3[[#This Row],[Bespovratna sredstva - Ukupno (EU+Nac) HRK
= Ukupna ugovorena vrijednost bespovratnih sredstava]]*Ugovori_OPULJP3[[#This Row],[EU STOPA SUFINANCIRANJA %
EU CO-FINANCING RATE %]]</f>
        <v>790598.68499999994</v>
      </c>
      <c r="P1782" s="60">
        <f>Ugovori_OPULJP3[[#This Row],[Bespovratna sredstva - EU dio - HRK]]/7.5345</f>
        <v>104930.47780211028</v>
      </c>
      <c r="Q1782" s="59">
        <f>Ugovori_OPULJP3[[#This Row],[Bespovratna sredstva - Ukupno (EU+Nac) HRK
= Ukupna ugovorena vrijednost bespovratnih sredstava]]*Ugovori_OPULJP3[[#This Row],[STOPA NACIONALNOG SUFINANCIRANJA %]]</f>
        <v>139517.41499999998</v>
      </c>
      <c r="R1782" s="60">
        <f>Ugovori_OPULJP3[[#This Row],[Bespovratna sredstva - Nacionalni dio - HRK]]/7.5345</f>
        <v>18517.14314154887</v>
      </c>
      <c r="S1782" s="59">
        <v>930116.1</v>
      </c>
      <c r="T1782" s="60">
        <f>Ugovori_OPULJP3[[#This Row],[Bespovratna sredstva - Ukupno (EU+Nac) HRK
= Ukupna ugovorena vrijednost bespovratnih sredstava]]/7.5345</f>
        <v>123447.62094365916</v>
      </c>
      <c r="U1782" s="59">
        <v>0</v>
      </c>
      <c r="V1782" s="60">
        <f>Ugovori_OPULJP3[[#This Row],[Javni doprinos korisnika - HRK]]/7.5345</f>
        <v>0</v>
      </c>
      <c r="W1782" s="59">
        <v>0</v>
      </c>
      <c r="X1782" s="60">
        <f>Ugovori_OPULJP3[[#This Row],[Privatni doprinos korisnika - HRK]]/7.5345</f>
        <v>0</v>
      </c>
      <c r="Y1782" s="61">
        <v>930116.1</v>
      </c>
      <c r="Z1782" s="62">
        <f>Ugovori_OPULJP3[[#This Row],[UKUPNI PRIHVATLJIVI IZDACI
TOTAL ELIGIBLE EXPENDITURE
= Bespovratna sredstva ukupno + doprinos korisnika
= Ukupni prihvatljivi troškovi
= Ukupna ugovorena vrijednost projekta HRK]]/7.5345</f>
        <v>123447.62094365916</v>
      </c>
      <c r="AA1782" s="53" t="s">
        <v>37</v>
      </c>
      <c r="AB1782" s="53" t="s">
        <v>34</v>
      </c>
      <c r="AC1782" s="52" t="s">
        <v>6503</v>
      </c>
      <c r="AD1782" s="52" t="s">
        <v>746</v>
      </c>
    </row>
    <row r="1783" spans="1:30" ht="63.75" customHeight="1" x14ac:dyDescent="0.2">
      <c r="A1783" s="50" t="s">
        <v>6504</v>
      </c>
      <c r="B1783" s="51" t="s">
        <v>742</v>
      </c>
      <c r="C1783" s="52" t="s">
        <v>6311</v>
      </c>
      <c r="D1783" s="52" t="s">
        <v>6312</v>
      </c>
      <c r="E1783" s="66" t="s">
        <v>75</v>
      </c>
      <c r="F1783" s="54" t="s">
        <v>6505</v>
      </c>
      <c r="G1783" s="54" t="s">
        <v>6506</v>
      </c>
      <c r="H1783" s="56">
        <v>43936</v>
      </c>
      <c r="I1783" s="56">
        <v>44474</v>
      </c>
      <c r="J1783" s="57" t="str">
        <f>IF(Ugovori_OPULJP3[[#This Row],[DATUM ZAVRŠETKA OPERACIJE]]&gt;DATE(2024,12,31),"u provedbi","završen")</f>
        <v>završen</v>
      </c>
      <c r="K1783" s="55" t="s">
        <v>210</v>
      </c>
      <c r="L1783" s="55" t="s">
        <v>210</v>
      </c>
      <c r="M1783" s="58">
        <v>0.85</v>
      </c>
      <c r="N1783" s="58">
        <v>0.15</v>
      </c>
      <c r="O1783" s="59">
        <f>Ugovori_OPULJP3[[#This Row],[Bespovratna sredstva - Ukupno (EU+Nac) HRK
= Ukupna ugovorena vrijednost bespovratnih sredstava]]*Ugovori_OPULJP3[[#This Row],[EU STOPA SUFINANCIRANJA %
EU CO-FINANCING RATE %]]</f>
        <v>554158.99600000004</v>
      </c>
      <c r="P1783" s="60">
        <f>Ugovori_OPULJP3[[#This Row],[Bespovratna sredstva - EU dio - HRK]]/7.5345</f>
        <v>73549.53825734953</v>
      </c>
      <c r="Q1783" s="59">
        <f>Ugovori_OPULJP3[[#This Row],[Bespovratna sredstva - Ukupno (EU+Nac) HRK
= Ukupna ugovorena vrijednost bespovratnih sredstava]]*Ugovori_OPULJP3[[#This Row],[STOPA NACIONALNOG SUFINANCIRANJA %]]</f>
        <v>97792.763999999996</v>
      </c>
      <c r="R1783" s="60">
        <f>Ugovori_OPULJP3[[#This Row],[Bespovratna sredstva - Nacionalni dio - HRK]]/7.5345</f>
        <v>12979.330280708738</v>
      </c>
      <c r="S1783" s="59">
        <v>651951.76</v>
      </c>
      <c r="T1783" s="60">
        <f>Ugovori_OPULJP3[[#This Row],[Bespovratna sredstva - Ukupno (EU+Nac) HRK
= Ukupna ugovorena vrijednost bespovratnih sredstava]]/7.5345</f>
        <v>86528.868538058261</v>
      </c>
      <c r="U1783" s="59">
        <v>0</v>
      </c>
      <c r="V1783" s="60">
        <f>Ugovori_OPULJP3[[#This Row],[Javni doprinos korisnika - HRK]]/7.5345</f>
        <v>0</v>
      </c>
      <c r="W1783" s="59">
        <v>0</v>
      </c>
      <c r="X1783" s="60">
        <f>Ugovori_OPULJP3[[#This Row],[Privatni doprinos korisnika - HRK]]/7.5345</f>
        <v>0</v>
      </c>
      <c r="Y1783" s="61">
        <v>651951.76</v>
      </c>
      <c r="Z1783" s="62">
        <f>Ugovori_OPULJP3[[#This Row],[UKUPNI PRIHVATLJIVI IZDACI
TOTAL ELIGIBLE EXPENDITURE
= Bespovratna sredstva ukupno + doprinos korisnika
= Ukupni prihvatljivi troškovi
= Ukupna ugovorena vrijednost projekta HRK]]/7.5345</f>
        <v>86528.868538058261</v>
      </c>
      <c r="AA1783" s="53" t="s">
        <v>37</v>
      </c>
      <c r="AB1783" s="53" t="s">
        <v>34</v>
      </c>
      <c r="AC1783" s="52" t="s">
        <v>6507</v>
      </c>
      <c r="AD1783" s="52" t="s">
        <v>746</v>
      </c>
    </row>
    <row r="1784" spans="1:30" ht="63.75" customHeight="1" x14ac:dyDescent="0.2">
      <c r="A1784" s="50" t="s">
        <v>6508</v>
      </c>
      <c r="B1784" s="51" t="s">
        <v>742</v>
      </c>
      <c r="C1784" s="52" t="s">
        <v>6311</v>
      </c>
      <c r="D1784" s="52" t="s">
        <v>6312</v>
      </c>
      <c r="E1784" s="66" t="s">
        <v>75</v>
      </c>
      <c r="F1784" s="54" t="s">
        <v>6509</v>
      </c>
      <c r="G1784" s="54" t="s">
        <v>6510</v>
      </c>
      <c r="H1784" s="56">
        <v>43924</v>
      </c>
      <c r="I1784" s="56">
        <v>44472</v>
      </c>
      <c r="J1784" s="57" t="str">
        <f>IF(Ugovori_OPULJP3[[#This Row],[DATUM ZAVRŠETKA OPERACIJE]]&gt;DATE(2024,12,31),"u provedbi","završen")</f>
        <v>završen</v>
      </c>
      <c r="K1784" s="55" t="s">
        <v>424</v>
      </c>
      <c r="L1784" s="55" t="s">
        <v>424</v>
      </c>
      <c r="M1784" s="58">
        <v>0.85</v>
      </c>
      <c r="N1784" s="58">
        <v>0.15</v>
      </c>
      <c r="O1784" s="59">
        <f>Ugovori_OPULJP3[[#This Row],[Bespovratna sredstva - Ukupno (EU+Nac) HRK
= Ukupna ugovorena vrijednost bespovratnih sredstava]]*Ugovori_OPULJP3[[#This Row],[EU STOPA SUFINANCIRANJA %
EU CO-FINANCING RATE %]]</f>
        <v>1142224.4749999999</v>
      </c>
      <c r="P1784" s="60">
        <f>Ugovori_OPULJP3[[#This Row],[Bespovratna sredstva - EU dio - HRK]]/7.5345</f>
        <v>151599.2401619218</v>
      </c>
      <c r="Q1784" s="59">
        <f>Ugovori_OPULJP3[[#This Row],[Bespovratna sredstva - Ukupno (EU+Nac) HRK
= Ukupna ugovorena vrijednost bespovratnih sredstava]]*Ugovori_OPULJP3[[#This Row],[STOPA NACIONALNOG SUFINANCIRANJA %]]</f>
        <v>201569.02499999999</v>
      </c>
      <c r="R1784" s="60">
        <f>Ugovori_OPULJP3[[#This Row],[Bespovratna sredstva - Nacionalni dio - HRK]]/7.5345</f>
        <v>26752.807087397967</v>
      </c>
      <c r="S1784" s="59">
        <v>1343793.5</v>
      </c>
      <c r="T1784" s="60">
        <f>Ugovori_OPULJP3[[#This Row],[Bespovratna sredstva - Ukupno (EU+Nac) HRK
= Ukupna ugovorena vrijednost bespovratnih sredstava]]/7.5345</f>
        <v>178352.04724931979</v>
      </c>
      <c r="U1784" s="59">
        <v>0</v>
      </c>
      <c r="V1784" s="60">
        <f>Ugovori_OPULJP3[[#This Row],[Javni doprinos korisnika - HRK]]/7.5345</f>
        <v>0</v>
      </c>
      <c r="W1784" s="59">
        <v>0</v>
      </c>
      <c r="X1784" s="60">
        <f>Ugovori_OPULJP3[[#This Row],[Privatni doprinos korisnika - HRK]]/7.5345</f>
        <v>0</v>
      </c>
      <c r="Y1784" s="61">
        <v>1343793.5</v>
      </c>
      <c r="Z1784" s="62">
        <f>Ugovori_OPULJP3[[#This Row],[UKUPNI PRIHVATLJIVI IZDACI
TOTAL ELIGIBLE EXPENDITURE
= Bespovratna sredstva ukupno + doprinos korisnika
= Ukupni prihvatljivi troškovi
= Ukupna ugovorena vrijednost projekta HRK]]/7.5345</f>
        <v>178352.04724931979</v>
      </c>
      <c r="AA1784" s="53" t="s">
        <v>37</v>
      </c>
      <c r="AB1784" s="53" t="s">
        <v>34</v>
      </c>
      <c r="AC1784" s="52" t="s">
        <v>6511</v>
      </c>
      <c r="AD1784" s="52" t="s">
        <v>746</v>
      </c>
    </row>
    <row r="1785" spans="1:30" ht="63.75" customHeight="1" x14ac:dyDescent="0.2">
      <c r="A1785" s="50" t="s">
        <v>6512</v>
      </c>
      <c r="B1785" s="51" t="s">
        <v>742</v>
      </c>
      <c r="C1785" s="52" t="s">
        <v>6311</v>
      </c>
      <c r="D1785" s="52" t="s">
        <v>6312</v>
      </c>
      <c r="E1785" s="66" t="s">
        <v>75</v>
      </c>
      <c r="F1785" s="54" t="s">
        <v>6513</v>
      </c>
      <c r="G1785" s="54" t="s">
        <v>6514</v>
      </c>
      <c r="H1785" s="56">
        <v>43924</v>
      </c>
      <c r="I1785" s="56">
        <v>44654</v>
      </c>
      <c r="J1785" s="57" t="str">
        <f>IF(Ugovori_OPULJP3[[#This Row],[DATUM ZAVRŠETKA OPERACIJE]]&gt;DATE(2024,12,31),"u provedbi","završen")</f>
        <v>završen</v>
      </c>
      <c r="K1785" s="55" t="s">
        <v>424</v>
      </c>
      <c r="L1785" s="55" t="s">
        <v>424</v>
      </c>
      <c r="M1785" s="58">
        <v>0.85</v>
      </c>
      <c r="N1785" s="58">
        <v>0.15</v>
      </c>
      <c r="O1785" s="59">
        <f>Ugovori_OPULJP3[[#This Row],[Bespovratna sredstva - Ukupno (EU+Nac) HRK
= Ukupna ugovorena vrijednost bespovratnih sredstava]]*Ugovori_OPULJP3[[#This Row],[EU STOPA SUFINANCIRANJA %
EU CO-FINANCING RATE %]]</f>
        <v>982431.7</v>
      </c>
      <c r="P1785" s="60">
        <f>Ugovori_OPULJP3[[#This Row],[Bespovratna sredstva - EU dio - HRK]]/7.5345</f>
        <v>130391.09429955536</v>
      </c>
      <c r="Q1785" s="59">
        <f>Ugovori_OPULJP3[[#This Row],[Bespovratna sredstva - Ukupno (EU+Nac) HRK
= Ukupna ugovorena vrijednost bespovratnih sredstava]]*Ugovori_OPULJP3[[#This Row],[STOPA NACIONALNOG SUFINANCIRANJA %]]</f>
        <v>173370.3</v>
      </c>
      <c r="R1785" s="60">
        <f>Ugovori_OPULJP3[[#This Row],[Bespovratna sredstva - Nacionalni dio - HRK]]/7.5345</f>
        <v>23010.19311168624</v>
      </c>
      <c r="S1785" s="59">
        <v>1155802</v>
      </c>
      <c r="T1785" s="60">
        <f>Ugovori_OPULJP3[[#This Row],[Bespovratna sredstva - Ukupno (EU+Nac) HRK
= Ukupna ugovorena vrijednost bespovratnih sredstava]]/7.5345</f>
        <v>153401.28741124162</v>
      </c>
      <c r="U1785" s="59">
        <v>0</v>
      </c>
      <c r="V1785" s="60">
        <f>Ugovori_OPULJP3[[#This Row],[Javni doprinos korisnika - HRK]]/7.5345</f>
        <v>0</v>
      </c>
      <c r="W1785" s="59">
        <v>0</v>
      </c>
      <c r="X1785" s="60">
        <f>Ugovori_OPULJP3[[#This Row],[Privatni doprinos korisnika - HRK]]/7.5345</f>
        <v>0</v>
      </c>
      <c r="Y1785" s="61">
        <v>1155802</v>
      </c>
      <c r="Z1785" s="62">
        <f>Ugovori_OPULJP3[[#This Row],[UKUPNI PRIHVATLJIVI IZDACI
TOTAL ELIGIBLE EXPENDITURE
= Bespovratna sredstva ukupno + doprinos korisnika
= Ukupni prihvatljivi troškovi
= Ukupna ugovorena vrijednost projekta HRK]]/7.5345</f>
        <v>153401.28741124162</v>
      </c>
      <c r="AA1785" s="53" t="s">
        <v>37</v>
      </c>
      <c r="AB1785" s="53" t="s">
        <v>34</v>
      </c>
      <c r="AC1785" s="52" t="s">
        <v>6515</v>
      </c>
      <c r="AD1785" s="52" t="s">
        <v>746</v>
      </c>
    </row>
    <row r="1786" spans="1:30" ht="63.75" customHeight="1" x14ac:dyDescent="0.2">
      <c r="A1786" s="50" t="s">
        <v>6516</v>
      </c>
      <c r="B1786" s="51" t="s">
        <v>742</v>
      </c>
      <c r="C1786" s="52" t="s">
        <v>6311</v>
      </c>
      <c r="D1786" s="52" t="s">
        <v>6312</v>
      </c>
      <c r="E1786" s="66" t="s">
        <v>75</v>
      </c>
      <c r="F1786" s="54" t="s">
        <v>6517</v>
      </c>
      <c r="G1786" s="54" t="s">
        <v>6518</v>
      </c>
      <c r="H1786" s="56">
        <v>43928</v>
      </c>
      <c r="I1786" s="56">
        <v>44749</v>
      </c>
      <c r="J1786" s="57" t="str">
        <f>IF(Ugovori_OPULJP3[[#This Row],[DATUM ZAVRŠETKA OPERACIJE]]&gt;DATE(2024,12,31),"u provedbi","završen")</f>
        <v>završen</v>
      </c>
      <c r="K1786" s="55" t="s">
        <v>424</v>
      </c>
      <c r="L1786" s="55" t="s">
        <v>424</v>
      </c>
      <c r="M1786" s="58">
        <v>0.85</v>
      </c>
      <c r="N1786" s="58">
        <v>0.15</v>
      </c>
      <c r="O1786" s="59">
        <f>Ugovori_OPULJP3[[#This Row],[Bespovratna sredstva - Ukupno (EU+Nac) HRK
= Ukupna ugovorena vrijednost bespovratnih sredstava]]*Ugovori_OPULJP3[[#This Row],[EU STOPA SUFINANCIRANJA %
EU CO-FINANCING RATE %]]</f>
        <v>1172637.8999999999</v>
      </c>
      <c r="P1786" s="60">
        <f>Ugovori_OPULJP3[[#This Row],[Bespovratna sredstva - EU dio - HRK]]/7.5345</f>
        <v>155635.79534142942</v>
      </c>
      <c r="Q1786" s="59">
        <f>Ugovori_OPULJP3[[#This Row],[Bespovratna sredstva - Ukupno (EU+Nac) HRK
= Ukupna ugovorena vrijednost bespovratnih sredstava]]*Ugovori_OPULJP3[[#This Row],[STOPA NACIONALNOG SUFINANCIRANJA %]]</f>
        <v>206936.1</v>
      </c>
      <c r="R1786" s="60">
        <f>Ugovori_OPULJP3[[#This Row],[Bespovratna sredstva - Nacionalni dio - HRK]]/7.5345</f>
        <v>27465.140354369898</v>
      </c>
      <c r="S1786" s="59">
        <v>1379574</v>
      </c>
      <c r="T1786" s="60">
        <f>Ugovori_OPULJP3[[#This Row],[Bespovratna sredstva - Ukupno (EU+Nac) HRK
= Ukupna ugovorena vrijednost bespovratnih sredstava]]/7.5345</f>
        <v>183100.9356957993</v>
      </c>
      <c r="U1786" s="59">
        <v>0</v>
      </c>
      <c r="V1786" s="60">
        <f>Ugovori_OPULJP3[[#This Row],[Javni doprinos korisnika - HRK]]/7.5345</f>
        <v>0</v>
      </c>
      <c r="W1786" s="59">
        <v>0</v>
      </c>
      <c r="X1786" s="60">
        <f>Ugovori_OPULJP3[[#This Row],[Privatni doprinos korisnika - HRK]]/7.5345</f>
        <v>0</v>
      </c>
      <c r="Y1786" s="61">
        <v>1379574</v>
      </c>
      <c r="Z1786" s="62">
        <f>Ugovori_OPULJP3[[#This Row],[UKUPNI PRIHVATLJIVI IZDACI
TOTAL ELIGIBLE EXPENDITURE
= Bespovratna sredstva ukupno + doprinos korisnika
= Ukupni prihvatljivi troškovi
= Ukupna ugovorena vrijednost projekta HRK]]/7.5345</f>
        <v>183100.9356957993</v>
      </c>
      <c r="AA1786" s="53" t="s">
        <v>37</v>
      </c>
      <c r="AB1786" s="53" t="s">
        <v>34</v>
      </c>
      <c r="AC1786" s="52" t="s">
        <v>6519</v>
      </c>
      <c r="AD1786" s="52" t="s">
        <v>746</v>
      </c>
    </row>
    <row r="1787" spans="1:30" ht="63.75" customHeight="1" x14ac:dyDescent="0.2">
      <c r="A1787" s="50" t="s">
        <v>6520</v>
      </c>
      <c r="B1787" s="51" t="s">
        <v>742</v>
      </c>
      <c r="C1787" s="52" t="s">
        <v>6311</v>
      </c>
      <c r="D1787" s="52" t="s">
        <v>6312</v>
      </c>
      <c r="E1787" s="66" t="s">
        <v>75</v>
      </c>
      <c r="F1787" s="54" t="s">
        <v>6521</v>
      </c>
      <c r="G1787" s="54" t="s">
        <v>6522</v>
      </c>
      <c r="H1787" s="56">
        <v>44015</v>
      </c>
      <c r="I1787" s="56">
        <v>44380</v>
      </c>
      <c r="J1787" s="57" t="str">
        <f>IF(Ugovori_OPULJP3[[#This Row],[DATUM ZAVRŠETKA OPERACIJE]]&gt;DATE(2024,12,31),"u provedbi","završen")</f>
        <v>završen</v>
      </c>
      <c r="K1787" s="55" t="s">
        <v>424</v>
      </c>
      <c r="L1787" s="55" t="s">
        <v>424</v>
      </c>
      <c r="M1787" s="58">
        <v>0.85</v>
      </c>
      <c r="N1787" s="58">
        <v>0.15</v>
      </c>
      <c r="O1787" s="59">
        <f>Ugovori_OPULJP3[[#This Row],[Bespovratna sredstva - Ukupno (EU+Nac) HRK
= Ukupna ugovorena vrijednost bespovratnih sredstava]]*Ugovori_OPULJP3[[#This Row],[EU STOPA SUFINANCIRANJA %
EU CO-FINANCING RATE %]]</f>
        <v>651378.79999999993</v>
      </c>
      <c r="P1787" s="60">
        <f>Ugovori_OPULJP3[[#This Row],[Bespovratna sredstva - EU dio - HRK]]/7.5345</f>
        <v>86452.823677749009</v>
      </c>
      <c r="Q1787" s="59">
        <f>Ugovori_OPULJP3[[#This Row],[Bespovratna sredstva - Ukupno (EU+Nac) HRK
= Ukupna ugovorena vrijednost bespovratnih sredstava]]*Ugovori_OPULJP3[[#This Row],[STOPA NACIONALNOG SUFINANCIRANJA %]]</f>
        <v>114949.2</v>
      </c>
      <c r="R1787" s="60">
        <f>Ugovori_OPULJP3[[#This Row],[Bespovratna sredstva - Nacionalni dio - HRK]]/7.5345</f>
        <v>15256.380649014533</v>
      </c>
      <c r="S1787" s="59">
        <v>766328</v>
      </c>
      <c r="T1787" s="60">
        <f>Ugovori_OPULJP3[[#This Row],[Bespovratna sredstva - Ukupno (EU+Nac) HRK
= Ukupna ugovorena vrijednost bespovratnih sredstava]]/7.5345</f>
        <v>101709.20432676355</v>
      </c>
      <c r="U1787" s="59">
        <v>0</v>
      </c>
      <c r="V1787" s="60">
        <f>Ugovori_OPULJP3[[#This Row],[Javni doprinos korisnika - HRK]]/7.5345</f>
        <v>0</v>
      </c>
      <c r="W1787" s="59">
        <v>0</v>
      </c>
      <c r="X1787" s="60">
        <f>Ugovori_OPULJP3[[#This Row],[Privatni doprinos korisnika - HRK]]/7.5345</f>
        <v>0</v>
      </c>
      <c r="Y1787" s="61">
        <v>766328</v>
      </c>
      <c r="Z1787" s="62">
        <f>Ugovori_OPULJP3[[#This Row],[UKUPNI PRIHVATLJIVI IZDACI
TOTAL ELIGIBLE EXPENDITURE
= Bespovratna sredstva ukupno + doprinos korisnika
= Ukupni prihvatljivi troškovi
= Ukupna ugovorena vrijednost projekta HRK]]/7.5345</f>
        <v>101709.20432676355</v>
      </c>
      <c r="AA1787" s="53" t="s">
        <v>37</v>
      </c>
      <c r="AB1787" s="53" t="s">
        <v>34</v>
      </c>
      <c r="AC1787" s="52" t="s">
        <v>6523</v>
      </c>
      <c r="AD1787" s="52" t="s">
        <v>746</v>
      </c>
    </row>
    <row r="1788" spans="1:30" ht="63.75" customHeight="1" x14ac:dyDescent="0.2">
      <c r="A1788" s="50" t="s">
        <v>6524</v>
      </c>
      <c r="B1788" s="51" t="s">
        <v>742</v>
      </c>
      <c r="C1788" s="52" t="s">
        <v>6311</v>
      </c>
      <c r="D1788" s="52" t="s">
        <v>6312</v>
      </c>
      <c r="E1788" s="66" t="s">
        <v>75</v>
      </c>
      <c r="F1788" s="54" t="s">
        <v>6525</v>
      </c>
      <c r="G1788" s="54" t="s">
        <v>6526</v>
      </c>
      <c r="H1788" s="56">
        <v>43998</v>
      </c>
      <c r="I1788" s="56">
        <v>44728</v>
      </c>
      <c r="J1788" s="57" t="str">
        <f>IF(Ugovori_OPULJP3[[#This Row],[DATUM ZAVRŠETKA OPERACIJE]]&gt;DATE(2024,12,31),"u provedbi","završen")</f>
        <v>završen</v>
      </c>
      <c r="K1788" s="55" t="s">
        <v>424</v>
      </c>
      <c r="L1788" s="55" t="s">
        <v>424</v>
      </c>
      <c r="M1788" s="58">
        <v>0.85</v>
      </c>
      <c r="N1788" s="58">
        <v>0.15</v>
      </c>
      <c r="O1788" s="59">
        <f>Ugovori_OPULJP3[[#This Row],[Bespovratna sredstva - Ukupno (EU+Nac) HRK
= Ukupna ugovorena vrijednost bespovratnih sredstava]]*Ugovori_OPULJP3[[#This Row],[EU STOPA SUFINANCIRANJA %
EU CO-FINANCING RATE %]]</f>
        <v>1033929.7999999999</v>
      </c>
      <c r="P1788" s="60">
        <f>Ugovori_OPULJP3[[#This Row],[Bespovratna sredstva - EU dio - HRK]]/7.5345</f>
        <v>137226.06675957263</v>
      </c>
      <c r="Q1788" s="59">
        <f>Ugovori_OPULJP3[[#This Row],[Bespovratna sredstva - Ukupno (EU+Nac) HRK
= Ukupna ugovorena vrijednost bespovratnih sredstava]]*Ugovori_OPULJP3[[#This Row],[STOPA NACIONALNOG SUFINANCIRANJA %]]</f>
        <v>182458.19999999998</v>
      </c>
      <c r="R1788" s="60">
        <f>Ugovori_OPULJP3[[#This Row],[Bespovratna sredstva - Nacionalni dio - HRK]]/7.5345</f>
        <v>24216.364722277518</v>
      </c>
      <c r="S1788" s="59">
        <v>1216388</v>
      </c>
      <c r="T1788" s="60">
        <f>Ugovori_OPULJP3[[#This Row],[Bespovratna sredstva - Ukupno (EU+Nac) HRK
= Ukupna ugovorena vrijednost bespovratnih sredstava]]/7.5345</f>
        <v>161442.43148185016</v>
      </c>
      <c r="U1788" s="59">
        <v>0</v>
      </c>
      <c r="V1788" s="60">
        <f>Ugovori_OPULJP3[[#This Row],[Javni doprinos korisnika - HRK]]/7.5345</f>
        <v>0</v>
      </c>
      <c r="W1788" s="59">
        <v>0</v>
      </c>
      <c r="X1788" s="60">
        <f>Ugovori_OPULJP3[[#This Row],[Privatni doprinos korisnika - HRK]]/7.5345</f>
        <v>0</v>
      </c>
      <c r="Y1788" s="61">
        <v>1216388</v>
      </c>
      <c r="Z1788" s="62">
        <f>Ugovori_OPULJP3[[#This Row],[UKUPNI PRIHVATLJIVI IZDACI
TOTAL ELIGIBLE EXPENDITURE
= Bespovratna sredstva ukupno + doprinos korisnika
= Ukupni prihvatljivi troškovi
= Ukupna ugovorena vrijednost projekta HRK]]/7.5345</f>
        <v>161442.43148185016</v>
      </c>
      <c r="AA1788" s="53" t="s">
        <v>37</v>
      </c>
      <c r="AB1788" s="53" t="s">
        <v>34</v>
      </c>
      <c r="AC1788" s="52" t="s">
        <v>6527</v>
      </c>
      <c r="AD1788" s="52" t="s">
        <v>746</v>
      </c>
    </row>
    <row r="1789" spans="1:30" ht="63.75" customHeight="1" x14ac:dyDescent="0.2">
      <c r="A1789" s="50" t="s">
        <v>6528</v>
      </c>
      <c r="B1789" s="51" t="s">
        <v>742</v>
      </c>
      <c r="C1789" s="52" t="s">
        <v>6311</v>
      </c>
      <c r="D1789" s="52" t="s">
        <v>6312</v>
      </c>
      <c r="E1789" s="66" t="s">
        <v>75</v>
      </c>
      <c r="F1789" s="54" t="s">
        <v>6529</v>
      </c>
      <c r="G1789" s="54" t="s">
        <v>6530</v>
      </c>
      <c r="H1789" s="56">
        <v>44014</v>
      </c>
      <c r="I1789" s="56">
        <v>44379</v>
      </c>
      <c r="J1789" s="57" t="str">
        <f>IF(Ugovori_OPULJP3[[#This Row],[DATUM ZAVRŠETKA OPERACIJE]]&gt;DATE(2024,12,31),"u provedbi","završen")</f>
        <v>završen</v>
      </c>
      <c r="K1789" s="55" t="s">
        <v>424</v>
      </c>
      <c r="L1789" s="55" t="s">
        <v>424</v>
      </c>
      <c r="M1789" s="58">
        <v>0.85</v>
      </c>
      <c r="N1789" s="58">
        <v>0.15</v>
      </c>
      <c r="O1789" s="59">
        <f>Ugovori_OPULJP3[[#This Row],[Bespovratna sredstva - Ukupno (EU+Nac) HRK
= Ukupna ugovorena vrijednost bespovratnih sredstava]]*Ugovori_OPULJP3[[#This Row],[EU STOPA SUFINANCIRANJA %
EU CO-FINANCING RATE %]]</f>
        <v>827818.4</v>
      </c>
      <c r="P1789" s="60">
        <f>Ugovori_OPULJP3[[#This Row],[Bespovratna sredstva - EU dio - HRK]]/7.5345</f>
        <v>109870.38290530228</v>
      </c>
      <c r="Q1789" s="59">
        <f>Ugovori_OPULJP3[[#This Row],[Bespovratna sredstva - Ukupno (EU+Nac) HRK
= Ukupna ugovorena vrijednost bespovratnih sredstava]]*Ugovori_OPULJP3[[#This Row],[STOPA NACIONALNOG SUFINANCIRANJA %]]</f>
        <v>146085.6</v>
      </c>
      <c r="R1789" s="60">
        <f>Ugovori_OPULJP3[[#This Row],[Bespovratna sredstva - Nacionalni dio - HRK]]/7.5345</f>
        <v>19388.891100935696</v>
      </c>
      <c r="S1789" s="59">
        <v>973904</v>
      </c>
      <c r="T1789" s="60">
        <f>Ugovori_OPULJP3[[#This Row],[Bespovratna sredstva - Ukupno (EU+Nac) HRK
= Ukupna ugovorena vrijednost bespovratnih sredstava]]/7.5345</f>
        <v>129259.27400623796</v>
      </c>
      <c r="U1789" s="59">
        <v>0</v>
      </c>
      <c r="V1789" s="60">
        <f>Ugovori_OPULJP3[[#This Row],[Javni doprinos korisnika - HRK]]/7.5345</f>
        <v>0</v>
      </c>
      <c r="W1789" s="59">
        <v>0</v>
      </c>
      <c r="X1789" s="60">
        <f>Ugovori_OPULJP3[[#This Row],[Privatni doprinos korisnika - HRK]]/7.5345</f>
        <v>0</v>
      </c>
      <c r="Y1789" s="61">
        <v>973904</v>
      </c>
      <c r="Z1789" s="62">
        <f>Ugovori_OPULJP3[[#This Row],[UKUPNI PRIHVATLJIVI IZDACI
TOTAL ELIGIBLE EXPENDITURE
= Bespovratna sredstva ukupno + doprinos korisnika
= Ukupni prihvatljivi troškovi
= Ukupna ugovorena vrijednost projekta HRK]]/7.5345</f>
        <v>129259.27400623796</v>
      </c>
      <c r="AA1789" s="53" t="s">
        <v>37</v>
      </c>
      <c r="AB1789" s="53" t="s">
        <v>34</v>
      </c>
      <c r="AC1789" s="52" t="s">
        <v>6531</v>
      </c>
      <c r="AD1789" s="52" t="s">
        <v>746</v>
      </c>
    </row>
    <row r="1790" spans="1:30" ht="63.75" customHeight="1" x14ac:dyDescent="0.2">
      <c r="A1790" s="50" t="s">
        <v>6532</v>
      </c>
      <c r="B1790" s="51" t="s">
        <v>742</v>
      </c>
      <c r="C1790" s="52" t="s">
        <v>6311</v>
      </c>
      <c r="D1790" s="52" t="s">
        <v>6312</v>
      </c>
      <c r="E1790" s="53" t="s">
        <v>75</v>
      </c>
      <c r="F1790" s="54" t="s">
        <v>6533</v>
      </c>
      <c r="G1790" s="54" t="s">
        <v>6534</v>
      </c>
      <c r="H1790" s="56">
        <v>43924</v>
      </c>
      <c r="I1790" s="56">
        <v>44564</v>
      </c>
      <c r="J1790" s="57" t="str">
        <f>IF(Ugovori_OPULJP3[[#This Row],[DATUM ZAVRŠETKA OPERACIJE]]&gt;DATE(2024,12,31),"u provedbi","završen")</f>
        <v>završen</v>
      </c>
      <c r="K1790" s="55" t="s">
        <v>424</v>
      </c>
      <c r="L1790" s="55" t="s">
        <v>424</v>
      </c>
      <c r="M1790" s="58">
        <v>0.85</v>
      </c>
      <c r="N1790" s="58">
        <v>0.15</v>
      </c>
      <c r="O1790" s="59">
        <f>Ugovori_OPULJP3[[#This Row],[Bespovratna sredstva - Ukupno (EU+Nac) HRK
= Ukupna ugovorena vrijednost bespovratnih sredstava]]*Ugovori_OPULJP3[[#This Row],[EU STOPA SUFINANCIRANJA %
EU CO-FINANCING RATE %]]</f>
        <v>1088765.425</v>
      </c>
      <c r="P1790" s="60">
        <f>Ugovori_OPULJP3[[#This Row],[Bespovratna sredstva - EU dio - HRK]]/7.5345</f>
        <v>144504.00491074391</v>
      </c>
      <c r="Q1790" s="59">
        <f>Ugovori_OPULJP3[[#This Row],[Bespovratna sredstva - Ukupno (EU+Nac) HRK
= Ukupna ugovorena vrijednost bespovratnih sredstava]]*Ugovori_OPULJP3[[#This Row],[STOPA NACIONALNOG SUFINANCIRANJA %]]</f>
        <v>192135.07499999998</v>
      </c>
      <c r="R1790" s="60">
        <f>Ugovori_OPULJP3[[#This Row],[Bespovratna sredstva - Nacionalni dio - HRK]]/7.5345</f>
        <v>25500.706748954803</v>
      </c>
      <c r="S1790" s="59">
        <v>1280900.5</v>
      </c>
      <c r="T1790" s="60">
        <f>Ugovori_OPULJP3[[#This Row],[Bespovratna sredstva - Ukupno (EU+Nac) HRK
= Ukupna ugovorena vrijednost bespovratnih sredstava]]/7.5345</f>
        <v>170004.71165969872</v>
      </c>
      <c r="U1790" s="59">
        <v>0</v>
      </c>
      <c r="V1790" s="60">
        <f>Ugovori_OPULJP3[[#This Row],[Javni doprinos korisnika - HRK]]/7.5345</f>
        <v>0</v>
      </c>
      <c r="W1790" s="59">
        <v>0</v>
      </c>
      <c r="X1790" s="60">
        <f>Ugovori_OPULJP3[[#This Row],[Privatni doprinos korisnika - HRK]]/7.5345</f>
        <v>0</v>
      </c>
      <c r="Y1790" s="61">
        <v>1280900.5</v>
      </c>
      <c r="Z1790" s="62">
        <f>Ugovori_OPULJP3[[#This Row],[UKUPNI PRIHVATLJIVI IZDACI
TOTAL ELIGIBLE EXPENDITURE
= Bespovratna sredstva ukupno + doprinos korisnika
= Ukupni prihvatljivi troškovi
= Ukupna ugovorena vrijednost projekta HRK]]/7.5345</f>
        <v>170004.71165969872</v>
      </c>
      <c r="AA1790" s="53" t="s">
        <v>37</v>
      </c>
      <c r="AB1790" s="53" t="s">
        <v>34</v>
      </c>
      <c r="AC1790" s="52" t="s">
        <v>6535</v>
      </c>
      <c r="AD1790" s="52" t="s">
        <v>746</v>
      </c>
    </row>
    <row r="1791" spans="1:30" ht="63.75" customHeight="1" x14ac:dyDescent="0.2">
      <c r="A1791" s="50" t="s">
        <v>6536</v>
      </c>
      <c r="B1791" s="51" t="s">
        <v>742</v>
      </c>
      <c r="C1791" s="52" t="s">
        <v>6311</v>
      </c>
      <c r="D1791" s="52" t="s">
        <v>6312</v>
      </c>
      <c r="E1791" s="53" t="s">
        <v>75</v>
      </c>
      <c r="F1791" s="54" t="s">
        <v>6537</v>
      </c>
      <c r="G1791" s="54" t="s">
        <v>6538</v>
      </c>
      <c r="H1791" s="56">
        <v>44040</v>
      </c>
      <c r="I1791" s="56">
        <v>44558</v>
      </c>
      <c r="J1791" s="57" t="str">
        <f>IF(Ugovori_OPULJP3[[#This Row],[DATUM ZAVRŠETKA OPERACIJE]]&gt;DATE(2024,12,31),"u provedbi","završen")</f>
        <v>završen</v>
      </c>
      <c r="K1791" s="55" t="s">
        <v>424</v>
      </c>
      <c r="L1791" s="55" t="s">
        <v>424</v>
      </c>
      <c r="M1791" s="58">
        <v>0.85</v>
      </c>
      <c r="N1791" s="58">
        <v>0.15</v>
      </c>
      <c r="O1791" s="59">
        <f>Ugovori_OPULJP3[[#This Row],[Bespovratna sredstva - Ukupno (EU+Nac) HRK
= Ukupna ugovorena vrijednost bespovratnih sredstava]]*Ugovori_OPULJP3[[#This Row],[EU STOPA SUFINANCIRANJA %
EU CO-FINANCING RATE %]]</f>
        <v>605746.125</v>
      </c>
      <c r="P1791" s="60">
        <f>Ugovori_OPULJP3[[#This Row],[Bespovratna sredstva - EU dio - HRK]]/7.5345</f>
        <v>80396.326896277125</v>
      </c>
      <c r="Q1791" s="59">
        <f>Ugovori_OPULJP3[[#This Row],[Bespovratna sredstva - Ukupno (EU+Nac) HRK
= Ukupna ugovorena vrijednost bespovratnih sredstava]]*Ugovori_OPULJP3[[#This Row],[STOPA NACIONALNOG SUFINANCIRANJA %]]</f>
        <v>106896.375</v>
      </c>
      <c r="R1791" s="60">
        <f>Ugovori_OPULJP3[[#This Row],[Bespovratna sredstva - Nacionalni dio - HRK]]/7.5345</f>
        <v>14187.587099343022</v>
      </c>
      <c r="S1791" s="59">
        <v>712642.5</v>
      </c>
      <c r="T1791" s="60">
        <f>Ugovori_OPULJP3[[#This Row],[Bespovratna sredstva - Ukupno (EU+Nac) HRK
= Ukupna ugovorena vrijednost bespovratnih sredstava]]/7.5345</f>
        <v>94583.91399562014</v>
      </c>
      <c r="U1791" s="59">
        <v>0</v>
      </c>
      <c r="V1791" s="60">
        <f>Ugovori_OPULJP3[[#This Row],[Javni doprinos korisnika - HRK]]/7.5345</f>
        <v>0</v>
      </c>
      <c r="W1791" s="59">
        <v>0</v>
      </c>
      <c r="X1791" s="60">
        <f>Ugovori_OPULJP3[[#This Row],[Privatni doprinos korisnika - HRK]]/7.5345</f>
        <v>0</v>
      </c>
      <c r="Y1791" s="61">
        <v>712642.5</v>
      </c>
      <c r="Z1791" s="62">
        <f>Ugovori_OPULJP3[[#This Row],[UKUPNI PRIHVATLJIVI IZDACI
TOTAL ELIGIBLE EXPENDITURE
= Bespovratna sredstva ukupno + doprinos korisnika
= Ukupni prihvatljivi troškovi
= Ukupna ugovorena vrijednost projekta HRK]]/7.5345</f>
        <v>94583.91399562014</v>
      </c>
      <c r="AA1791" s="53" t="s">
        <v>37</v>
      </c>
      <c r="AB1791" s="53" t="s">
        <v>34</v>
      </c>
      <c r="AC1791" s="52" t="s">
        <v>6539</v>
      </c>
      <c r="AD1791" s="52" t="s">
        <v>746</v>
      </c>
    </row>
    <row r="1792" spans="1:30" ht="63.75" customHeight="1" x14ac:dyDescent="0.2">
      <c r="A1792" s="50" t="s">
        <v>6540</v>
      </c>
      <c r="B1792" s="51" t="s">
        <v>742</v>
      </c>
      <c r="C1792" s="52" t="s">
        <v>6311</v>
      </c>
      <c r="D1792" s="52" t="s">
        <v>6541</v>
      </c>
      <c r="E1792" s="53" t="s">
        <v>33</v>
      </c>
      <c r="F1792" s="54" t="s">
        <v>6542</v>
      </c>
      <c r="G1792" s="54" t="s">
        <v>6543</v>
      </c>
      <c r="H1792" s="56">
        <v>43466</v>
      </c>
      <c r="I1792" s="56">
        <v>45107</v>
      </c>
      <c r="J1792" s="57" t="str">
        <f>IF(Ugovori_OPULJP3[[#This Row],[DATUM ZAVRŠETKA OPERACIJE]]&gt;DATE(2024,12,31),"u provedbi","završen")</f>
        <v>završen</v>
      </c>
      <c r="K1792" s="55" t="s">
        <v>210</v>
      </c>
      <c r="L1792" s="55" t="s">
        <v>210</v>
      </c>
      <c r="M1792" s="58">
        <v>0.85</v>
      </c>
      <c r="N1792" s="58">
        <v>0.15</v>
      </c>
      <c r="O1792" s="59">
        <f>Ugovori_OPULJP3[[#This Row],[Bespovratna sredstva - Ukupno (EU+Nac) HRK
= Ukupna ugovorena vrijednost bespovratnih sredstava]]*Ugovori_OPULJP3[[#This Row],[EU STOPA SUFINANCIRANJA %
EU CO-FINANCING RATE %]]</f>
        <v>8449415.4800000004</v>
      </c>
      <c r="P1792" s="60">
        <f>Ugovori_OPULJP3[[#This Row],[Bespovratna sredstva - EU dio - HRK]]/7.5345</f>
        <v>1121430.1519676156</v>
      </c>
      <c r="Q1792" s="59">
        <f>Ugovori_OPULJP3[[#This Row],[Bespovratna sredstva - Ukupno (EU+Nac) HRK
= Ukupna ugovorena vrijednost bespovratnih sredstava]]*Ugovori_OPULJP3[[#This Row],[STOPA NACIONALNOG SUFINANCIRANJA %]]</f>
        <v>1491073.32</v>
      </c>
      <c r="R1792" s="60">
        <f>Ugovori_OPULJP3[[#This Row],[Bespovratna sredstva - Nacionalni dio - HRK]]/7.5345</f>
        <v>197899.43858252041</v>
      </c>
      <c r="S1792" s="59">
        <v>9940488.8000000007</v>
      </c>
      <c r="T1792" s="60">
        <f>Ugovori_OPULJP3[[#This Row],[Bespovratna sredstva - Ukupno (EU+Nac) HRK
= Ukupna ugovorena vrijednost bespovratnih sredstava]]/7.5345</f>
        <v>1319329.5905501361</v>
      </c>
      <c r="U1792" s="59">
        <v>0</v>
      </c>
      <c r="V1792" s="60">
        <f>Ugovori_OPULJP3[[#This Row],[Javni doprinos korisnika - HRK]]/7.5345</f>
        <v>0</v>
      </c>
      <c r="W1792" s="59">
        <v>0</v>
      </c>
      <c r="X1792" s="60">
        <f>Ugovori_OPULJP3[[#This Row],[Privatni doprinos korisnika - HRK]]/7.5345</f>
        <v>0</v>
      </c>
      <c r="Y1792" s="61">
        <v>9940488.8000000007</v>
      </c>
      <c r="Z1792" s="62">
        <f>Ugovori_OPULJP3[[#This Row],[UKUPNI PRIHVATLJIVI IZDACI
TOTAL ELIGIBLE EXPENDITURE
= Bespovratna sredstva ukupno + doprinos korisnika
= Ukupni prihvatljivi troškovi
= Ukupna ugovorena vrijednost projekta HRK]]/7.5345</f>
        <v>1319329.5905501361</v>
      </c>
      <c r="AA1792" s="53" t="s">
        <v>37</v>
      </c>
      <c r="AB1792" s="53" t="s">
        <v>34</v>
      </c>
      <c r="AC1792" s="52" t="s">
        <v>6544</v>
      </c>
      <c r="AD1792" s="52" t="s">
        <v>746</v>
      </c>
    </row>
    <row r="1793" spans="1:30" ht="63.75" customHeight="1" x14ac:dyDescent="0.2">
      <c r="A1793" s="50" t="s">
        <v>6545</v>
      </c>
      <c r="B1793" s="51" t="s">
        <v>742</v>
      </c>
      <c r="C1793" s="52" t="s">
        <v>6311</v>
      </c>
      <c r="D1793" s="52" t="s">
        <v>6546</v>
      </c>
      <c r="E1793" s="53" t="s">
        <v>33</v>
      </c>
      <c r="F1793" s="54" t="s">
        <v>6546</v>
      </c>
      <c r="G1793" s="54" t="s">
        <v>6547</v>
      </c>
      <c r="H1793" s="56">
        <v>43951</v>
      </c>
      <c r="I1793" s="56">
        <v>45046</v>
      </c>
      <c r="J1793" s="57" t="str">
        <f>IF(Ugovori_OPULJP3[[#This Row],[DATUM ZAVRŠETKA OPERACIJE]]&gt;DATE(2024,12,31),"u provedbi","završen")</f>
        <v>završen</v>
      </c>
      <c r="K1793" s="55" t="s">
        <v>98</v>
      </c>
      <c r="L1793" s="55" t="s">
        <v>98</v>
      </c>
      <c r="M1793" s="58">
        <v>0.85</v>
      </c>
      <c r="N1793" s="58">
        <v>0.15</v>
      </c>
      <c r="O1793" s="59">
        <f>Ugovori_OPULJP3[[#This Row],[Bespovratna sredstva - Ukupno (EU+Nac) HRK
= Ukupna ugovorena vrijednost bespovratnih sredstava]]*Ugovori_OPULJP3[[#This Row],[EU STOPA SUFINANCIRANJA %
EU CO-FINANCING RATE %]]</f>
        <v>1461699.0999999999</v>
      </c>
      <c r="P1793" s="60">
        <f>Ugovori_OPULJP3[[#This Row],[Bespovratna sredstva - EU dio - HRK]]/7.5345</f>
        <v>194000.80960913131</v>
      </c>
      <c r="Q1793" s="59">
        <f>Ugovori_OPULJP3[[#This Row],[Bespovratna sredstva - Ukupno (EU+Nac) HRK
= Ukupna ugovorena vrijednost bespovratnih sredstava]]*Ugovori_OPULJP3[[#This Row],[STOPA NACIONALNOG SUFINANCIRANJA %]]</f>
        <v>257946.9</v>
      </c>
      <c r="R1793" s="60">
        <f>Ugovori_OPULJP3[[#This Row],[Bespovratna sredstva - Nacionalni dio - HRK]]/7.5345</f>
        <v>34235.436989846705</v>
      </c>
      <c r="S1793" s="59">
        <v>1719646</v>
      </c>
      <c r="T1793" s="60">
        <f>Ugovori_OPULJP3[[#This Row],[Bespovratna sredstva - Ukupno (EU+Nac) HRK
= Ukupna ugovorena vrijednost bespovratnih sredstava]]/7.5345</f>
        <v>228236.24659897803</v>
      </c>
      <c r="U1793" s="59">
        <v>0</v>
      </c>
      <c r="V1793" s="60">
        <f>Ugovori_OPULJP3[[#This Row],[Javni doprinos korisnika - HRK]]/7.5345</f>
        <v>0</v>
      </c>
      <c r="W1793" s="59">
        <v>0</v>
      </c>
      <c r="X1793" s="60">
        <f>Ugovori_OPULJP3[[#This Row],[Privatni doprinos korisnika - HRK]]/7.5345</f>
        <v>0</v>
      </c>
      <c r="Y1793" s="61">
        <v>1719646</v>
      </c>
      <c r="Z1793" s="62">
        <f>Ugovori_OPULJP3[[#This Row],[UKUPNI PRIHVATLJIVI IZDACI
TOTAL ELIGIBLE EXPENDITURE
= Bespovratna sredstva ukupno + doprinos korisnika
= Ukupni prihvatljivi troškovi
= Ukupna ugovorena vrijednost projekta HRK]]/7.5345</f>
        <v>228236.24659897803</v>
      </c>
      <c r="AA1793" s="53" t="s">
        <v>37</v>
      </c>
      <c r="AB1793" s="53" t="s">
        <v>34</v>
      </c>
      <c r="AC1793" s="52" t="s">
        <v>6548</v>
      </c>
      <c r="AD1793" s="52" t="s">
        <v>746</v>
      </c>
    </row>
    <row r="1794" spans="1:30" ht="63.75" customHeight="1" x14ac:dyDescent="0.2">
      <c r="A1794" s="107" t="s">
        <v>6549</v>
      </c>
      <c r="B1794" s="51" t="s">
        <v>742</v>
      </c>
      <c r="C1794" s="52" t="s">
        <v>6311</v>
      </c>
      <c r="D1794" s="96" t="s">
        <v>6550</v>
      </c>
      <c r="E1794" s="53" t="s">
        <v>33</v>
      </c>
      <c r="F1794" s="81" t="s">
        <v>6550</v>
      </c>
      <c r="G1794" s="81" t="s">
        <v>6494</v>
      </c>
      <c r="H1794" s="98">
        <v>44288</v>
      </c>
      <c r="I1794" s="98">
        <v>45107</v>
      </c>
      <c r="J1794" s="57" t="str">
        <f>IF(Ugovori_OPULJP3[[#This Row],[DATUM ZAVRŠETKA OPERACIJE]]&gt;DATE(2024,12,31),"u provedbi","završen")</f>
        <v>završen</v>
      </c>
      <c r="K1794" s="76" t="s">
        <v>210</v>
      </c>
      <c r="L1794" s="76" t="s">
        <v>210</v>
      </c>
      <c r="M1794" s="58">
        <v>0.85</v>
      </c>
      <c r="N1794" s="58">
        <v>0.15</v>
      </c>
      <c r="O1794" s="99">
        <f>Ugovori_OPULJP3[[#This Row],[Bespovratna sredstva - Ukupno (EU+Nac) HRK
= Ukupna ugovorena vrijednost bespovratnih sredstava]]*Ugovori_OPULJP3[[#This Row],[EU STOPA SUFINANCIRANJA %
EU CO-FINANCING RATE %]]</f>
        <v>2125000</v>
      </c>
      <c r="P1794" s="100">
        <f>Ugovori_OPULJP3[[#This Row],[Bespovratna sredstva - EU dio - HRK]]/7.5345</f>
        <v>282035.96788108035</v>
      </c>
      <c r="Q1794" s="99">
        <f>Ugovori_OPULJP3[[#This Row],[Bespovratna sredstva - Ukupno (EU+Nac) HRK
= Ukupna ugovorena vrijednost bespovratnih sredstava]]*Ugovori_OPULJP3[[#This Row],[STOPA NACIONALNOG SUFINANCIRANJA %]]</f>
        <v>375000</v>
      </c>
      <c r="R1794" s="100">
        <f>Ugovori_OPULJP3[[#This Row],[Bespovratna sredstva - Nacionalni dio - HRK]]/7.5345</f>
        <v>49771.053155484769</v>
      </c>
      <c r="S1794" s="99">
        <v>2500000</v>
      </c>
      <c r="T1794" s="100">
        <f>Ugovori_OPULJP3[[#This Row],[Bespovratna sredstva - Ukupno (EU+Nac) HRK
= Ukupna ugovorena vrijednost bespovratnih sredstava]]/7.5345</f>
        <v>331807.02103656513</v>
      </c>
      <c r="U1794" s="59">
        <v>0</v>
      </c>
      <c r="V1794" s="60">
        <f>Ugovori_OPULJP3[[#This Row],[Javni doprinos korisnika - HRK]]/7.5345</f>
        <v>0</v>
      </c>
      <c r="W1794" s="59">
        <v>0</v>
      </c>
      <c r="X1794" s="60">
        <f>Ugovori_OPULJP3[[#This Row],[Privatni doprinos korisnika - HRK]]/7.5345</f>
        <v>0</v>
      </c>
      <c r="Y1794" s="101">
        <v>2500000</v>
      </c>
      <c r="Z1794" s="102">
        <f>Ugovori_OPULJP3[[#This Row],[UKUPNI PRIHVATLJIVI IZDACI
TOTAL ELIGIBLE EXPENDITURE
= Bespovratna sredstva ukupno + doprinos korisnika
= Ukupni prihvatljivi troškovi
= Ukupna ugovorena vrijednost projekta HRK]]/7.5345</f>
        <v>331807.02103656513</v>
      </c>
      <c r="AA1794" s="53" t="s">
        <v>37</v>
      </c>
      <c r="AB1794" s="53" t="s">
        <v>34</v>
      </c>
      <c r="AC1794" s="96" t="s">
        <v>6551</v>
      </c>
      <c r="AD1794" s="52" t="s">
        <v>746</v>
      </c>
    </row>
    <row r="1795" spans="1:30" ht="63.75" customHeight="1" x14ac:dyDescent="0.2">
      <c r="A1795" s="50" t="s">
        <v>6552</v>
      </c>
      <c r="B1795" s="51" t="s">
        <v>742</v>
      </c>
      <c r="C1795" s="52" t="s">
        <v>6311</v>
      </c>
      <c r="D1795" s="52" t="s">
        <v>6553</v>
      </c>
      <c r="E1795" s="53" t="s">
        <v>33</v>
      </c>
      <c r="F1795" s="54" t="s">
        <v>6553</v>
      </c>
      <c r="G1795" s="54" t="s">
        <v>1493</v>
      </c>
      <c r="H1795" s="56">
        <v>44109</v>
      </c>
      <c r="I1795" s="56">
        <v>45204</v>
      </c>
      <c r="J1795" s="57" t="str">
        <f>IF(Ugovori_OPULJP3[[#This Row],[DATUM ZAVRŠETKA OPERACIJE]]&gt;DATE(2024,12,31),"u provedbi","završen")</f>
        <v>završen</v>
      </c>
      <c r="K1795" s="55" t="s">
        <v>98</v>
      </c>
      <c r="L1795" s="55" t="s">
        <v>98</v>
      </c>
      <c r="M1795" s="58">
        <v>0.85</v>
      </c>
      <c r="N1795" s="58">
        <v>0.15</v>
      </c>
      <c r="O1795" s="59">
        <f>Ugovori_OPULJP3[[#This Row],[Bespovratna sredstva - Ukupno (EU+Nac) HRK
= Ukupna ugovorena vrijednost bespovratnih sredstava]]*Ugovori_OPULJP3[[#This Row],[EU STOPA SUFINANCIRANJA %
EU CO-FINANCING RATE %]]</f>
        <v>2890000</v>
      </c>
      <c r="P1795" s="60">
        <f>Ugovori_OPULJP3[[#This Row],[Bespovratna sredstva - EU dio - HRK]]/7.5345</f>
        <v>383568.91631826927</v>
      </c>
      <c r="Q1795" s="59">
        <f>Ugovori_OPULJP3[[#This Row],[Bespovratna sredstva - Ukupno (EU+Nac) HRK
= Ukupna ugovorena vrijednost bespovratnih sredstava]]*Ugovori_OPULJP3[[#This Row],[STOPA NACIONALNOG SUFINANCIRANJA %]]</f>
        <v>510000</v>
      </c>
      <c r="R1795" s="60">
        <f>Ugovori_OPULJP3[[#This Row],[Bespovratna sredstva - Nacionalni dio - HRK]]/7.5345</f>
        <v>67688.632291459289</v>
      </c>
      <c r="S1795" s="59">
        <v>3400000</v>
      </c>
      <c r="T1795" s="60">
        <f>Ugovori_OPULJP3[[#This Row],[Bespovratna sredstva - Ukupno (EU+Nac) HRK
= Ukupna ugovorena vrijednost bespovratnih sredstava]]/7.5345</f>
        <v>451257.54860972858</v>
      </c>
      <c r="U1795" s="59">
        <v>0</v>
      </c>
      <c r="V1795" s="60">
        <f>Ugovori_OPULJP3[[#This Row],[Javni doprinos korisnika - HRK]]/7.5345</f>
        <v>0</v>
      </c>
      <c r="W1795" s="59">
        <v>0</v>
      </c>
      <c r="X1795" s="60">
        <f>Ugovori_OPULJP3[[#This Row],[Privatni doprinos korisnika - HRK]]/7.5345</f>
        <v>0</v>
      </c>
      <c r="Y1795" s="61">
        <v>3400000</v>
      </c>
      <c r="Z1795" s="62">
        <f>Ugovori_OPULJP3[[#This Row],[UKUPNI PRIHVATLJIVI IZDACI
TOTAL ELIGIBLE EXPENDITURE
= Bespovratna sredstva ukupno + doprinos korisnika
= Ukupni prihvatljivi troškovi
= Ukupna ugovorena vrijednost projekta HRK]]/7.5345</f>
        <v>451257.54860972858</v>
      </c>
      <c r="AA1795" s="53" t="s">
        <v>37</v>
      </c>
      <c r="AB1795" s="53" t="s">
        <v>34</v>
      </c>
      <c r="AC1795" s="52" t="s">
        <v>6554</v>
      </c>
      <c r="AD1795" s="52" t="s">
        <v>746</v>
      </c>
    </row>
    <row r="1796" spans="1:30" ht="63.75" customHeight="1" x14ac:dyDescent="0.2">
      <c r="A1796" s="70" t="s">
        <v>6555</v>
      </c>
      <c r="B1796" s="64" t="s">
        <v>742</v>
      </c>
      <c r="C1796" s="65" t="s">
        <v>6311</v>
      </c>
      <c r="D1796" s="108" t="s">
        <v>6556</v>
      </c>
      <c r="E1796" s="66" t="s">
        <v>33</v>
      </c>
      <c r="F1796" s="71" t="s">
        <v>6556</v>
      </c>
      <c r="G1796" s="71" t="s">
        <v>6547</v>
      </c>
      <c r="H1796" s="68">
        <v>44013</v>
      </c>
      <c r="I1796" s="68">
        <v>45107</v>
      </c>
      <c r="J1796" s="57" t="str">
        <f>IF(Ugovori_OPULJP3[[#This Row],[DATUM ZAVRŠETKA OPERACIJE]]&gt;DATE(2024,12,31),"u provedbi","završen")</f>
        <v>završen</v>
      </c>
      <c r="K1796" s="76" t="s">
        <v>98</v>
      </c>
      <c r="L1796" s="67" t="s">
        <v>98</v>
      </c>
      <c r="M1796" s="58">
        <v>0.85</v>
      </c>
      <c r="N1796" s="58">
        <v>0.15</v>
      </c>
      <c r="O1796" s="59">
        <f>Ugovori_OPULJP3[[#This Row],[Bespovratna sredstva - Ukupno (EU+Nac) HRK
= Ukupna ugovorena vrijednost bespovratnih sredstava]]*Ugovori_OPULJP3[[#This Row],[EU STOPA SUFINANCIRANJA %
EU CO-FINANCING RATE %]]</f>
        <v>1854764.26</v>
      </c>
      <c r="P1796" s="60">
        <f>Ugovori_OPULJP3[[#This Row],[Bespovratna sredstva - EU dio - HRK]]/7.5345</f>
        <v>246169.52153427564</v>
      </c>
      <c r="Q1796" s="59">
        <f>Ugovori_OPULJP3[[#This Row],[Bespovratna sredstva - Ukupno (EU+Nac) HRK
= Ukupna ugovorena vrijednost bespovratnih sredstava]]*Ugovori_OPULJP3[[#This Row],[STOPA NACIONALNOG SUFINANCIRANJA %]]</f>
        <v>327311.34000000003</v>
      </c>
      <c r="R1796" s="60">
        <f>Ugovori_OPULJP3[[#This Row],[Bespovratna sredstva - Nacionalni dio - HRK]]/7.5345</f>
        <v>43441.680270754528</v>
      </c>
      <c r="S1796" s="59">
        <v>2182075.6</v>
      </c>
      <c r="T1796" s="60">
        <f>Ugovori_OPULJP3[[#This Row],[Bespovratna sredstva - Ukupno (EU+Nac) HRK
= Ukupna ugovorena vrijednost bespovratnih sredstava]]/7.5345</f>
        <v>289611.20180503017</v>
      </c>
      <c r="U1796" s="59">
        <v>0</v>
      </c>
      <c r="V1796" s="60">
        <f>Ugovori_OPULJP3[[#This Row],[Javni doprinos korisnika - HRK]]/7.5345</f>
        <v>0</v>
      </c>
      <c r="W1796" s="59">
        <v>0</v>
      </c>
      <c r="X1796" s="60">
        <f>Ugovori_OPULJP3[[#This Row],[Privatni doprinos korisnika - HRK]]/7.5345</f>
        <v>0</v>
      </c>
      <c r="Y1796" s="61">
        <v>2182075.6</v>
      </c>
      <c r="Z1796" s="62">
        <f>Ugovori_OPULJP3[[#This Row],[UKUPNI PRIHVATLJIVI IZDACI
TOTAL ELIGIBLE EXPENDITURE
= Bespovratna sredstva ukupno + doprinos korisnika
= Ukupni prihvatljivi troškovi
= Ukupna ugovorena vrijednost projekta HRK]]/7.5345</f>
        <v>289611.20180503017</v>
      </c>
      <c r="AA1796" s="66" t="s">
        <v>37</v>
      </c>
      <c r="AB1796" s="53" t="s">
        <v>34</v>
      </c>
      <c r="AC1796" s="65" t="s">
        <v>6557</v>
      </c>
      <c r="AD1796" s="65" t="s">
        <v>746</v>
      </c>
    </row>
    <row r="1797" spans="1:30" ht="63.75" customHeight="1" x14ac:dyDescent="0.2">
      <c r="A1797" s="50" t="s">
        <v>6558</v>
      </c>
      <c r="B1797" s="51" t="s">
        <v>742</v>
      </c>
      <c r="C1797" s="52" t="s">
        <v>6559</v>
      </c>
      <c r="D1797" s="52" t="s">
        <v>6560</v>
      </c>
      <c r="E1797" s="53" t="s">
        <v>33</v>
      </c>
      <c r="F1797" s="54" t="s">
        <v>6560</v>
      </c>
      <c r="G1797" s="54" t="s">
        <v>6561</v>
      </c>
      <c r="H1797" s="56">
        <v>42711</v>
      </c>
      <c r="I1797" s="56">
        <v>45199</v>
      </c>
      <c r="J1797" s="57" t="str">
        <f>IF(Ugovori_OPULJP3[[#This Row],[DATUM ZAVRŠETKA OPERACIJE]]&gt;DATE(2024,12,31),"u provedbi","završen")</f>
        <v>završen</v>
      </c>
      <c r="K1797" s="55" t="s">
        <v>35</v>
      </c>
      <c r="L1797" s="55" t="s">
        <v>36</v>
      </c>
      <c r="M1797" s="58">
        <v>0.85</v>
      </c>
      <c r="N1797" s="58">
        <v>0.15</v>
      </c>
      <c r="O1797" s="59">
        <f>Ugovori_OPULJP3[[#This Row],[Bespovratna sredstva - Ukupno (EU+Nac) HRK
= Ukupna ugovorena vrijednost bespovratnih sredstava]]*Ugovori_OPULJP3[[#This Row],[EU STOPA SUFINANCIRANJA %
EU CO-FINANCING RATE %]]</f>
        <v>25817304.456</v>
      </c>
      <c r="P1797" s="60">
        <f>Ugovori_OPULJP3[[#This Row],[Bespovratna sredstva - EU dio - HRK]]/7.5345</f>
        <v>3426545.1530957595</v>
      </c>
      <c r="Q1797" s="59">
        <f>Ugovori_OPULJP3[[#This Row],[Bespovratna sredstva - Ukupno (EU+Nac) HRK
= Ukupna ugovorena vrijednost bespovratnih sredstava]]*Ugovori_OPULJP3[[#This Row],[STOPA NACIONALNOG SUFINANCIRANJA %]]</f>
        <v>4555994.9040000001</v>
      </c>
      <c r="R1797" s="60">
        <f>Ugovori_OPULJP3[[#This Row],[Bespovratna sredstva - Nacionalni dio - HRK]]/7.5345</f>
        <v>604684.43878160464</v>
      </c>
      <c r="S1797" s="59">
        <v>30373299.359999999</v>
      </c>
      <c r="T1797" s="60">
        <f>Ugovori_OPULJP3[[#This Row],[Bespovratna sredstva - Ukupno (EU+Nac) HRK
= Ukupna ugovorena vrijednost bespovratnih sredstava]]/7.5345</f>
        <v>4031229.5918773636</v>
      </c>
      <c r="U1797" s="59">
        <v>0</v>
      </c>
      <c r="V1797" s="60">
        <f>Ugovori_OPULJP3[[#This Row],[Javni doprinos korisnika - HRK]]/7.5345</f>
        <v>0</v>
      </c>
      <c r="W1797" s="59">
        <v>0</v>
      </c>
      <c r="X1797" s="60">
        <f>Ugovori_OPULJP3[[#This Row],[Privatni doprinos korisnika - HRK]]/7.5345</f>
        <v>0</v>
      </c>
      <c r="Y1797" s="61">
        <v>30373299.359999999</v>
      </c>
      <c r="Z1797" s="62">
        <f>Ugovori_OPULJP3[[#This Row],[UKUPNI PRIHVATLJIVI IZDACI
TOTAL ELIGIBLE EXPENDITURE
= Bespovratna sredstva ukupno + doprinos korisnika
= Ukupni prihvatljivi troškovi
= Ukupna ugovorena vrijednost projekta HRK]]/7.5345</f>
        <v>4031229.5918773636</v>
      </c>
      <c r="AA1797" s="53" t="s">
        <v>6562</v>
      </c>
      <c r="AB1797" s="53" t="s">
        <v>34</v>
      </c>
      <c r="AC1797" s="52" t="s">
        <v>6563</v>
      </c>
      <c r="AD1797" s="52" t="s">
        <v>6564</v>
      </c>
    </row>
    <row r="1798" spans="1:30" ht="63.75" customHeight="1" x14ac:dyDescent="0.2">
      <c r="A1798" s="50" t="s">
        <v>6565</v>
      </c>
      <c r="B1798" s="51" t="s">
        <v>742</v>
      </c>
      <c r="C1798" s="52" t="s">
        <v>6559</v>
      </c>
      <c r="D1798" s="52" t="s">
        <v>6566</v>
      </c>
      <c r="E1798" s="53" t="s">
        <v>33</v>
      </c>
      <c r="F1798" s="54" t="s">
        <v>6566</v>
      </c>
      <c r="G1798" s="54" t="s">
        <v>6567</v>
      </c>
      <c r="H1798" s="56">
        <v>42832</v>
      </c>
      <c r="I1798" s="56">
        <v>45270</v>
      </c>
      <c r="J1798" s="57" t="str">
        <f>IF(Ugovori_OPULJP3[[#This Row],[DATUM ZAVRŠETKA OPERACIJE]]&gt;DATE(2024,12,31),"u provedbi","završen")</f>
        <v>završen</v>
      </c>
      <c r="K1798" s="55" t="s">
        <v>35</v>
      </c>
      <c r="L1798" s="55" t="s">
        <v>36</v>
      </c>
      <c r="M1798" s="58">
        <v>0.85</v>
      </c>
      <c r="N1798" s="58">
        <v>0.15</v>
      </c>
      <c r="O1798" s="59">
        <f>Ugovori_OPULJP3[[#This Row],[Bespovratna sredstva - Ukupno (EU+Nac) HRK
= Ukupna ugovorena vrijednost bespovratnih sredstava]]*Ugovori_OPULJP3[[#This Row],[EU STOPA SUFINANCIRANJA %
EU CO-FINANCING RATE %]]</f>
        <v>25484020</v>
      </c>
      <c r="P1798" s="60">
        <f>Ugovori_OPULJP3[[#This Row],[Bespovratna sredstva - EU dio - HRK]]/7.5345</f>
        <v>3382310.7040944984</v>
      </c>
      <c r="Q1798" s="59">
        <f>Ugovori_OPULJP3[[#This Row],[Bespovratna sredstva - Ukupno (EU+Nac) HRK
= Ukupna ugovorena vrijednost bespovratnih sredstava]]*Ugovori_OPULJP3[[#This Row],[STOPA NACIONALNOG SUFINANCIRANJA %]]</f>
        <v>4497180</v>
      </c>
      <c r="R1798" s="60">
        <f>Ugovori_OPULJP3[[#This Row],[Bespovratna sredstva - Nacionalni dio - HRK]]/7.5345</f>
        <v>596878.35954608792</v>
      </c>
      <c r="S1798" s="59">
        <v>29981200</v>
      </c>
      <c r="T1798" s="60">
        <f>Ugovori_OPULJP3[[#This Row],[Bespovratna sredstva - Ukupno (EU+Nac) HRK
= Ukupna ugovorena vrijednost bespovratnih sredstava]]/7.5345</f>
        <v>3979189.0636405866</v>
      </c>
      <c r="U1798" s="59">
        <v>0</v>
      </c>
      <c r="V1798" s="60">
        <f>Ugovori_OPULJP3[[#This Row],[Javni doprinos korisnika - HRK]]/7.5345</f>
        <v>0</v>
      </c>
      <c r="W1798" s="59">
        <v>0</v>
      </c>
      <c r="X1798" s="60">
        <f>Ugovori_OPULJP3[[#This Row],[Privatni doprinos korisnika - HRK]]/7.5345</f>
        <v>0</v>
      </c>
      <c r="Y1798" s="61">
        <v>29981200</v>
      </c>
      <c r="Z1798" s="62">
        <f>Ugovori_OPULJP3[[#This Row],[UKUPNI PRIHVATLJIVI IZDACI
TOTAL ELIGIBLE EXPENDITURE
= Bespovratna sredstva ukupno + doprinos korisnika
= Ukupni prihvatljivi troškovi
= Ukupna ugovorena vrijednost projekta HRK]]/7.5345</f>
        <v>3979189.0636405866</v>
      </c>
      <c r="AA1798" s="53" t="s">
        <v>6562</v>
      </c>
      <c r="AB1798" s="53" t="s">
        <v>34</v>
      </c>
      <c r="AC1798" s="52" t="s">
        <v>6568</v>
      </c>
      <c r="AD1798" s="52" t="s">
        <v>6564</v>
      </c>
    </row>
    <row r="1799" spans="1:30" ht="63.75" customHeight="1" x14ac:dyDescent="0.2">
      <c r="A1799" s="50" t="s">
        <v>6569</v>
      </c>
      <c r="B1799" s="51" t="s">
        <v>742</v>
      </c>
      <c r="C1799" s="52" t="s">
        <v>6559</v>
      </c>
      <c r="D1799" s="52" t="s">
        <v>6570</v>
      </c>
      <c r="E1799" s="53" t="s">
        <v>6571</v>
      </c>
      <c r="F1799" s="54" t="s">
        <v>6572</v>
      </c>
      <c r="G1799" s="54" t="s">
        <v>6573</v>
      </c>
      <c r="H1799" s="56">
        <v>43140</v>
      </c>
      <c r="I1799" s="56">
        <v>45147</v>
      </c>
      <c r="J1799" s="57" t="str">
        <f>IF(Ugovori_OPULJP3[[#This Row],[DATUM ZAVRŠETKA OPERACIJE]]&gt;DATE(2024,12,31),"u provedbi","završen")</f>
        <v>završen</v>
      </c>
      <c r="K1799" s="55" t="s">
        <v>154</v>
      </c>
      <c r="L1799" s="55" t="s">
        <v>154</v>
      </c>
      <c r="M1799" s="58">
        <v>0.85</v>
      </c>
      <c r="N1799" s="58">
        <v>0.15</v>
      </c>
      <c r="O1799" s="59">
        <f>Ugovori_OPULJP3[[#This Row],[Bespovratna sredstva - Ukupno (EU+Nac) HRK
= Ukupna ugovorena vrijednost bespovratnih sredstava]]*Ugovori_OPULJP3[[#This Row],[EU STOPA SUFINANCIRANJA %
EU CO-FINANCING RATE %]]</f>
        <v>11757795</v>
      </c>
      <c r="P1799" s="60">
        <f>Ugovori_OPULJP3[[#This Row],[Bespovratna sredstva - EU dio - HRK]]/7.5345</f>
        <v>1560527.5731634481</v>
      </c>
      <c r="Q1799" s="59">
        <f>Ugovori_OPULJP3[[#This Row],[Bespovratna sredstva - Ukupno (EU+Nac) HRK
= Ukupna ugovorena vrijednost bespovratnih sredstava]]*Ugovori_OPULJP3[[#This Row],[STOPA NACIONALNOG SUFINANCIRANJA %]]</f>
        <v>2074905</v>
      </c>
      <c r="R1799" s="60">
        <f>Ugovori_OPULJP3[[#This Row],[Bespovratna sredstva - Nacionalni dio - HRK]]/7.5345</f>
        <v>275387.21879354963</v>
      </c>
      <c r="S1799" s="59">
        <v>13832700</v>
      </c>
      <c r="T1799" s="60">
        <f>Ugovori_OPULJP3[[#This Row],[Bespovratna sredstva - Ukupno (EU+Nac) HRK
= Ukupna ugovorena vrijednost bespovratnih sredstava]]/7.5345</f>
        <v>1835914.7919569977</v>
      </c>
      <c r="U1799" s="59">
        <v>0</v>
      </c>
      <c r="V1799" s="60">
        <f>Ugovori_OPULJP3[[#This Row],[Javni doprinos korisnika - HRK]]/7.5345</f>
        <v>0</v>
      </c>
      <c r="W1799" s="59">
        <v>0</v>
      </c>
      <c r="X1799" s="60">
        <f>Ugovori_OPULJP3[[#This Row],[Privatni doprinos korisnika - HRK]]/7.5345</f>
        <v>0</v>
      </c>
      <c r="Y1799" s="61">
        <v>13832700</v>
      </c>
      <c r="Z1799" s="62">
        <f>Ugovori_OPULJP3[[#This Row],[UKUPNI PRIHVATLJIVI IZDACI
TOTAL ELIGIBLE EXPENDITURE
= Bespovratna sredstva ukupno + doprinos korisnika
= Ukupni prihvatljivi troškovi
= Ukupna ugovorena vrijednost projekta HRK]]/7.5345</f>
        <v>1835914.7919569977</v>
      </c>
      <c r="AA1799" s="53" t="s">
        <v>6562</v>
      </c>
      <c r="AB1799" s="53" t="s">
        <v>34</v>
      </c>
      <c r="AC1799" s="52" t="s">
        <v>6574</v>
      </c>
      <c r="AD1799" s="52" t="s">
        <v>6564</v>
      </c>
    </row>
    <row r="1800" spans="1:30" ht="63.75" customHeight="1" x14ac:dyDescent="0.2">
      <c r="A1800" s="50" t="s">
        <v>6575</v>
      </c>
      <c r="B1800" s="51" t="s">
        <v>742</v>
      </c>
      <c r="C1800" s="52" t="s">
        <v>6559</v>
      </c>
      <c r="D1800" s="52" t="s">
        <v>6570</v>
      </c>
      <c r="E1800" s="53" t="s">
        <v>6571</v>
      </c>
      <c r="F1800" s="54" t="s">
        <v>6576</v>
      </c>
      <c r="G1800" s="54" t="s">
        <v>6577</v>
      </c>
      <c r="H1800" s="56">
        <v>43140</v>
      </c>
      <c r="I1800" s="56">
        <v>45239</v>
      </c>
      <c r="J1800" s="57" t="str">
        <f>IF(Ugovori_OPULJP3[[#This Row],[DATUM ZAVRŠETKA OPERACIJE]]&gt;DATE(2024,12,31),"u provedbi","završen")</f>
        <v>završen</v>
      </c>
      <c r="K1800" s="55" t="s">
        <v>270</v>
      </c>
      <c r="L1800" s="55" t="s">
        <v>270</v>
      </c>
      <c r="M1800" s="58">
        <v>0.85</v>
      </c>
      <c r="N1800" s="58">
        <v>0.15</v>
      </c>
      <c r="O1800" s="59">
        <f>Ugovori_OPULJP3[[#This Row],[Bespovratna sredstva - Ukupno (EU+Nac) HRK
= Ukupna ugovorena vrijednost bespovratnih sredstava]]*Ugovori_OPULJP3[[#This Row],[EU STOPA SUFINANCIRANJA %
EU CO-FINANCING RATE %]]</f>
        <v>765897.36199999996</v>
      </c>
      <c r="P1800" s="60">
        <f>Ugovori_OPULJP3[[#This Row],[Bespovratna sredstva - EU dio - HRK]]/7.5345</f>
        <v>101652.04884199348</v>
      </c>
      <c r="Q1800" s="59">
        <f>Ugovori_OPULJP3[[#This Row],[Bespovratna sredstva - Ukupno (EU+Nac) HRK
= Ukupna ugovorena vrijednost bespovratnih sredstava]]*Ugovori_OPULJP3[[#This Row],[STOPA NACIONALNOG SUFINANCIRANJA %]]</f>
        <v>135158.35799999998</v>
      </c>
      <c r="R1800" s="60">
        <f>Ugovori_OPULJP3[[#This Row],[Bespovratna sredstva - Nacionalni dio - HRK]]/7.5345</f>
        <v>17938.596854469437</v>
      </c>
      <c r="S1800" s="59">
        <v>901055.72</v>
      </c>
      <c r="T1800" s="60">
        <f>Ugovori_OPULJP3[[#This Row],[Bespovratna sredstva - Ukupno (EU+Nac) HRK
= Ukupna ugovorena vrijednost bespovratnih sredstava]]/7.5345</f>
        <v>119590.64569646293</v>
      </c>
      <c r="U1800" s="59">
        <v>0</v>
      </c>
      <c r="V1800" s="60">
        <f>Ugovori_OPULJP3[[#This Row],[Javni doprinos korisnika - HRK]]/7.5345</f>
        <v>0</v>
      </c>
      <c r="W1800" s="59">
        <v>0</v>
      </c>
      <c r="X1800" s="60">
        <f>Ugovori_OPULJP3[[#This Row],[Privatni doprinos korisnika - HRK]]/7.5345</f>
        <v>0</v>
      </c>
      <c r="Y1800" s="61">
        <v>901055.72</v>
      </c>
      <c r="Z1800" s="62">
        <f>Ugovori_OPULJP3[[#This Row],[UKUPNI PRIHVATLJIVI IZDACI
TOTAL ELIGIBLE EXPENDITURE
= Bespovratna sredstva ukupno + doprinos korisnika
= Ukupni prihvatljivi troškovi
= Ukupna ugovorena vrijednost projekta HRK]]/7.5345</f>
        <v>119590.64569646293</v>
      </c>
      <c r="AA1800" s="53" t="s">
        <v>6562</v>
      </c>
      <c r="AB1800" s="53" t="s">
        <v>34</v>
      </c>
      <c r="AC1800" s="52" t="s">
        <v>6578</v>
      </c>
      <c r="AD1800" s="52" t="s">
        <v>6564</v>
      </c>
    </row>
    <row r="1801" spans="1:30" ht="63.75" customHeight="1" x14ac:dyDescent="0.2">
      <c r="A1801" s="50" t="s">
        <v>6579</v>
      </c>
      <c r="B1801" s="51" t="s">
        <v>742</v>
      </c>
      <c r="C1801" s="52" t="s">
        <v>6559</v>
      </c>
      <c r="D1801" s="52" t="s">
        <v>6570</v>
      </c>
      <c r="E1801" s="53" t="s">
        <v>6571</v>
      </c>
      <c r="F1801" s="54" t="s">
        <v>6580</v>
      </c>
      <c r="G1801" s="54" t="s">
        <v>6581</v>
      </c>
      <c r="H1801" s="56">
        <v>43140</v>
      </c>
      <c r="I1801" s="56">
        <v>45239</v>
      </c>
      <c r="J1801" s="57" t="str">
        <f>IF(Ugovori_OPULJP3[[#This Row],[DATUM ZAVRŠETKA OPERACIJE]]&gt;DATE(2024,12,31),"u provedbi","završen")</f>
        <v>završen</v>
      </c>
      <c r="K1801" s="55" t="s">
        <v>598</v>
      </c>
      <c r="L1801" s="55" t="s">
        <v>598</v>
      </c>
      <c r="M1801" s="58">
        <v>0.85</v>
      </c>
      <c r="N1801" s="58">
        <v>0.15</v>
      </c>
      <c r="O1801" s="59">
        <f>Ugovori_OPULJP3[[#This Row],[Bespovratna sredstva - Ukupno (EU+Nac) HRK
= Ukupna ugovorena vrijednost bespovratnih sredstava]]*Ugovori_OPULJP3[[#This Row],[EU STOPA SUFINANCIRANJA %
EU CO-FINANCING RATE %]]</f>
        <v>989132.70900000003</v>
      </c>
      <c r="P1801" s="60">
        <f>Ugovori_OPULJP3[[#This Row],[Bespovratna sredstva - EU dio - HRK]]/7.5345</f>
        <v>131280.47103324707</v>
      </c>
      <c r="Q1801" s="59">
        <f>Ugovori_OPULJP3[[#This Row],[Bespovratna sredstva - Ukupno (EU+Nac) HRK
= Ukupna ugovorena vrijednost bespovratnih sredstava]]*Ugovori_OPULJP3[[#This Row],[STOPA NACIONALNOG SUFINANCIRANJA %]]</f>
        <v>174552.83100000001</v>
      </c>
      <c r="R1801" s="60">
        <f>Ugovori_OPULJP3[[#This Row],[Bespovratna sredstva - Nacionalni dio - HRK]]/7.5345</f>
        <v>23167.141947043598</v>
      </c>
      <c r="S1801" s="59">
        <v>1163685.54</v>
      </c>
      <c r="T1801" s="60">
        <f>Ugovori_OPULJP3[[#This Row],[Bespovratna sredstva - Ukupno (EU+Nac) HRK
= Ukupna ugovorena vrijednost bespovratnih sredstava]]/7.5345</f>
        <v>154447.61298029067</v>
      </c>
      <c r="U1801" s="59">
        <v>0</v>
      </c>
      <c r="V1801" s="60">
        <f>Ugovori_OPULJP3[[#This Row],[Javni doprinos korisnika - HRK]]/7.5345</f>
        <v>0</v>
      </c>
      <c r="W1801" s="59">
        <v>0</v>
      </c>
      <c r="X1801" s="60">
        <f>Ugovori_OPULJP3[[#This Row],[Privatni doprinos korisnika - HRK]]/7.5345</f>
        <v>0</v>
      </c>
      <c r="Y1801" s="61">
        <v>1163685.54</v>
      </c>
      <c r="Z1801" s="62">
        <f>Ugovori_OPULJP3[[#This Row],[UKUPNI PRIHVATLJIVI IZDACI
TOTAL ELIGIBLE EXPENDITURE
= Bespovratna sredstva ukupno + doprinos korisnika
= Ukupni prihvatljivi troškovi
= Ukupna ugovorena vrijednost projekta HRK]]/7.5345</f>
        <v>154447.61298029067</v>
      </c>
      <c r="AA1801" s="53" t="s">
        <v>6562</v>
      </c>
      <c r="AB1801" s="53" t="s">
        <v>34</v>
      </c>
      <c r="AC1801" s="52" t="s">
        <v>6582</v>
      </c>
      <c r="AD1801" s="52" t="s">
        <v>6564</v>
      </c>
    </row>
    <row r="1802" spans="1:30" ht="63.75" customHeight="1" x14ac:dyDescent="0.2">
      <c r="A1802" s="50" t="s">
        <v>6583</v>
      </c>
      <c r="B1802" s="51" t="s">
        <v>742</v>
      </c>
      <c r="C1802" s="52" t="s">
        <v>6559</v>
      </c>
      <c r="D1802" s="52" t="s">
        <v>6570</v>
      </c>
      <c r="E1802" s="53" t="s">
        <v>6571</v>
      </c>
      <c r="F1802" s="54" t="s">
        <v>6584</v>
      </c>
      <c r="G1802" s="54" t="s">
        <v>6585</v>
      </c>
      <c r="H1802" s="56">
        <v>43140</v>
      </c>
      <c r="I1802" s="56">
        <v>45239</v>
      </c>
      <c r="J1802" s="57" t="str">
        <f>IF(Ugovori_OPULJP3[[#This Row],[DATUM ZAVRŠETKA OPERACIJE]]&gt;DATE(2024,12,31),"u provedbi","završen")</f>
        <v>završen</v>
      </c>
      <c r="K1802" s="55" t="s">
        <v>270</v>
      </c>
      <c r="L1802" s="55" t="s">
        <v>270</v>
      </c>
      <c r="M1802" s="58">
        <v>0.85</v>
      </c>
      <c r="N1802" s="58">
        <v>0.15</v>
      </c>
      <c r="O1802" s="59">
        <f>Ugovori_OPULJP3[[#This Row],[Bespovratna sredstva - Ukupno (EU+Nac) HRK
= Ukupna ugovorena vrijednost bespovratnih sredstava]]*Ugovori_OPULJP3[[#This Row],[EU STOPA SUFINANCIRANJA %
EU CO-FINANCING RATE %]]</f>
        <v>767844.91599999997</v>
      </c>
      <c r="P1802" s="60">
        <f>Ugovori_OPULJP3[[#This Row],[Bespovratna sredstva - EU dio - HRK]]/7.5345</f>
        <v>101910.53367841263</v>
      </c>
      <c r="Q1802" s="59">
        <f>Ugovori_OPULJP3[[#This Row],[Bespovratna sredstva - Ukupno (EU+Nac) HRK
= Ukupna ugovorena vrijednost bespovratnih sredstava]]*Ugovori_OPULJP3[[#This Row],[STOPA NACIONALNOG SUFINANCIRANJA %]]</f>
        <v>135502.04399999999</v>
      </c>
      <c r="R1802" s="60">
        <f>Ugovori_OPULJP3[[#This Row],[Bespovratna sredstva - Nacionalni dio - HRK]]/7.5345</f>
        <v>17984.21182560223</v>
      </c>
      <c r="S1802" s="59">
        <v>903346.96</v>
      </c>
      <c r="T1802" s="60">
        <f>Ugovori_OPULJP3[[#This Row],[Bespovratna sredstva - Ukupno (EU+Nac) HRK
= Ukupna ugovorena vrijednost bespovratnih sredstava]]/7.5345</f>
        <v>119894.74550401485</v>
      </c>
      <c r="U1802" s="59">
        <v>0</v>
      </c>
      <c r="V1802" s="60">
        <f>Ugovori_OPULJP3[[#This Row],[Javni doprinos korisnika - HRK]]/7.5345</f>
        <v>0</v>
      </c>
      <c r="W1802" s="59">
        <v>0</v>
      </c>
      <c r="X1802" s="60">
        <f>Ugovori_OPULJP3[[#This Row],[Privatni doprinos korisnika - HRK]]/7.5345</f>
        <v>0</v>
      </c>
      <c r="Y1802" s="61">
        <v>903346.96</v>
      </c>
      <c r="Z1802" s="62">
        <f>Ugovori_OPULJP3[[#This Row],[UKUPNI PRIHVATLJIVI IZDACI
TOTAL ELIGIBLE EXPENDITURE
= Bespovratna sredstva ukupno + doprinos korisnika
= Ukupni prihvatljivi troškovi
= Ukupna ugovorena vrijednost projekta HRK]]/7.5345</f>
        <v>119894.74550401485</v>
      </c>
      <c r="AA1802" s="53" t="s">
        <v>6562</v>
      </c>
      <c r="AB1802" s="53" t="s">
        <v>34</v>
      </c>
      <c r="AC1802" s="52" t="s">
        <v>6586</v>
      </c>
      <c r="AD1802" s="52" t="s">
        <v>6564</v>
      </c>
    </row>
    <row r="1803" spans="1:30" ht="63.75" customHeight="1" x14ac:dyDescent="0.2">
      <c r="A1803" s="50" t="s">
        <v>6587</v>
      </c>
      <c r="B1803" s="51" t="s">
        <v>742</v>
      </c>
      <c r="C1803" s="52" t="s">
        <v>6559</v>
      </c>
      <c r="D1803" s="52" t="s">
        <v>6570</v>
      </c>
      <c r="E1803" s="53" t="s">
        <v>6571</v>
      </c>
      <c r="F1803" s="54" t="s">
        <v>6588</v>
      </c>
      <c r="G1803" s="54" t="s">
        <v>6589</v>
      </c>
      <c r="H1803" s="56">
        <v>43140</v>
      </c>
      <c r="I1803" s="56">
        <v>44782</v>
      </c>
      <c r="J1803" s="57" t="str">
        <f>IF(Ugovori_OPULJP3[[#This Row],[DATUM ZAVRŠETKA OPERACIJE]]&gt;DATE(2024,12,31),"u provedbi","završen")</f>
        <v>završen</v>
      </c>
      <c r="K1803" s="55" t="s">
        <v>270</v>
      </c>
      <c r="L1803" s="55" t="s">
        <v>270</v>
      </c>
      <c r="M1803" s="58">
        <v>0.85</v>
      </c>
      <c r="N1803" s="58">
        <v>0.15</v>
      </c>
      <c r="O1803" s="59">
        <f>Ugovori_OPULJP3[[#This Row],[Bespovratna sredstva - Ukupno (EU+Nac) HRK
= Ukupna ugovorena vrijednost bespovratnih sredstava]]*Ugovori_OPULJP3[[#This Row],[EU STOPA SUFINANCIRANJA %
EU CO-FINANCING RATE %]]</f>
        <v>789225.66300000006</v>
      </c>
      <c r="P1803" s="60">
        <f>Ugovori_OPULJP3[[#This Row],[Bespovratna sredstva - EU dio - HRK]]/7.5345</f>
        <v>104748.24646625522</v>
      </c>
      <c r="Q1803" s="59">
        <f>Ugovori_OPULJP3[[#This Row],[Bespovratna sredstva - Ukupno (EU+Nac) HRK
= Ukupna ugovorena vrijednost bespovratnih sredstava]]*Ugovori_OPULJP3[[#This Row],[STOPA NACIONALNOG SUFINANCIRANJA %]]</f>
        <v>139275.117</v>
      </c>
      <c r="R1803" s="60">
        <f>Ugovori_OPULJP3[[#This Row],[Bespovratna sredstva - Nacionalni dio - HRK]]/7.5345</f>
        <v>18484.984670515627</v>
      </c>
      <c r="S1803" s="59">
        <v>928500.78</v>
      </c>
      <c r="T1803" s="60">
        <f>Ugovori_OPULJP3[[#This Row],[Bespovratna sredstva - Ukupno (EU+Nac) HRK
= Ukupna ugovorena vrijednost bespovratnih sredstava]]/7.5345</f>
        <v>123233.23113677085</v>
      </c>
      <c r="U1803" s="59">
        <v>0</v>
      </c>
      <c r="V1803" s="60">
        <f>Ugovori_OPULJP3[[#This Row],[Javni doprinos korisnika - HRK]]/7.5345</f>
        <v>0</v>
      </c>
      <c r="W1803" s="59">
        <v>0</v>
      </c>
      <c r="X1803" s="60">
        <f>Ugovori_OPULJP3[[#This Row],[Privatni doprinos korisnika - HRK]]/7.5345</f>
        <v>0</v>
      </c>
      <c r="Y1803" s="61">
        <v>928500.78</v>
      </c>
      <c r="Z1803" s="62">
        <f>Ugovori_OPULJP3[[#This Row],[UKUPNI PRIHVATLJIVI IZDACI
TOTAL ELIGIBLE EXPENDITURE
= Bespovratna sredstva ukupno + doprinos korisnika
= Ukupni prihvatljivi troškovi
= Ukupna ugovorena vrijednost projekta HRK]]/7.5345</f>
        <v>123233.23113677085</v>
      </c>
      <c r="AA1803" s="53" t="s">
        <v>6562</v>
      </c>
      <c r="AB1803" s="53" t="s">
        <v>34</v>
      </c>
      <c r="AC1803" s="52" t="s">
        <v>6590</v>
      </c>
      <c r="AD1803" s="52" t="s">
        <v>6564</v>
      </c>
    </row>
    <row r="1804" spans="1:30" ht="63.75" customHeight="1" x14ac:dyDescent="0.2">
      <c r="A1804" s="50" t="s">
        <v>6591</v>
      </c>
      <c r="B1804" s="51" t="s">
        <v>742</v>
      </c>
      <c r="C1804" s="52" t="s">
        <v>6559</v>
      </c>
      <c r="D1804" s="52" t="s">
        <v>6570</v>
      </c>
      <c r="E1804" s="53" t="s">
        <v>6571</v>
      </c>
      <c r="F1804" s="54" t="s">
        <v>6592</v>
      </c>
      <c r="G1804" s="54" t="s">
        <v>6593</v>
      </c>
      <c r="H1804" s="56">
        <v>43140</v>
      </c>
      <c r="I1804" s="56">
        <v>45147</v>
      </c>
      <c r="J1804" s="57" t="str">
        <f>IF(Ugovori_OPULJP3[[#This Row],[DATUM ZAVRŠETKA OPERACIJE]]&gt;DATE(2024,12,31),"u provedbi","završen")</f>
        <v>završen</v>
      </c>
      <c r="K1804" s="55" t="s">
        <v>36</v>
      </c>
      <c r="L1804" s="55" t="s">
        <v>36</v>
      </c>
      <c r="M1804" s="58">
        <v>0.85</v>
      </c>
      <c r="N1804" s="58">
        <v>0.15</v>
      </c>
      <c r="O1804" s="59">
        <f>Ugovori_OPULJP3[[#This Row],[Bespovratna sredstva - Ukupno (EU+Nac) HRK
= Ukupna ugovorena vrijednost bespovratnih sredstava]]*Ugovori_OPULJP3[[#This Row],[EU STOPA SUFINANCIRANJA %
EU CO-FINANCING RATE %]]</f>
        <v>10064559.299999999</v>
      </c>
      <c r="P1804" s="60">
        <f>Ugovori_OPULJP3[[#This Row],[Bespovratna sredstva - EU dio - HRK]]/7.5345</f>
        <v>1335796.5757515426</v>
      </c>
      <c r="Q1804" s="59">
        <f>Ugovori_OPULJP3[[#This Row],[Bespovratna sredstva - Ukupno (EU+Nac) HRK
= Ukupna ugovorena vrijednost bespovratnih sredstava]]*Ugovori_OPULJP3[[#This Row],[STOPA NACIONALNOG SUFINANCIRANJA %]]</f>
        <v>1776098.7</v>
      </c>
      <c r="R1804" s="60">
        <f>Ugovori_OPULJP3[[#This Row],[Bespovratna sredstva - Nacionalni dio - HRK]]/7.5345</f>
        <v>235728.80748556639</v>
      </c>
      <c r="S1804" s="59">
        <v>11840658</v>
      </c>
      <c r="T1804" s="60">
        <f>Ugovori_OPULJP3[[#This Row],[Bespovratna sredstva - Ukupno (EU+Nac) HRK
= Ukupna ugovorena vrijednost bespovratnih sredstava]]/7.5345</f>
        <v>1571525.3832371093</v>
      </c>
      <c r="U1804" s="59">
        <v>0</v>
      </c>
      <c r="V1804" s="60">
        <f>Ugovori_OPULJP3[[#This Row],[Javni doprinos korisnika - HRK]]/7.5345</f>
        <v>0</v>
      </c>
      <c r="W1804" s="59">
        <v>0</v>
      </c>
      <c r="X1804" s="60">
        <f>Ugovori_OPULJP3[[#This Row],[Privatni doprinos korisnika - HRK]]/7.5345</f>
        <v>0</v>
      </c>
      <c r="Y1804" s="61">
        <v>11840658</v>
      </c>
      <c r="Z1804" s="62">
        <f>Ugovori_OPULJP3[[#This Row],[UKUPNI PRIHVATLJIVI IZDACI
TOTAL ELIGIBLE EXPENDITURE
= Bespovratna sredstva ukupno + doprinos korisnika
= Ukupni prihvatljivi troškovi
= Ukupna ugovorena vrijednost projekta HRK]]/7.5345</f>
        <v>1571525.3832371093</v>
      </c>
      <c r="AA1804" s="53" t="s">
        <v>6562</v>
      </c>
      <c r="AB1804" s="53" t="s">
        <v>34</v>
      </c>
      <c r="AC1804" s="52" t="s">
        <v>6594</v>
      </c>
      <c r="AD1804" s="52" t="s">
        <v>6564</v>
      </c>
    </row>
    <row r="1805" spans="1:30" ht="63.75" customHeight="1" x14ac:dyDescent="0.2">
      <c r="A1805" s="50" t="s">
        <v>6595</v>
      </c>
      <c r="B1805" s="51" t="s">
        <v>742</v>
      </c>
      <c r="C1805" s="52" t="s">
        <v>6559</v>
      </c>
      <c r="D1805" s="52" t="s">
        <v>6570</v>
      </c>
      <c r="E1805" s="53" t="s">
        <v>6571</v>
      </c>
      <c r="F1805" s="54" t="s">
        <v>6596</v>
      </c>
      <c r="G1805" s="54" t="s">
        <v>6597</v>
      </c>
      <c r="H1805" s="56">
        <v>43146</v>
      </c>
      <c r="I1805" s="56">
        <v>45245</v>
      </c>
      <c r="J1805" s="57" t="str">
        <f>IF(Ugovori_OPULJP3[[#This Row],[DATUM ZAVRŠETKA OPERACIJE]]&gt;DATE(2024,12,31),"u provedbi","završen")</f>
        <v>završen</v>
      </c>
      <c r="K1805" s="55" t="s">
        <v>172</v>
      </c>
      <c r="L1805" s="55" t="s">
        <v>172</v>
      </c>
      <c r="M1805" s="58">
        <v>0.85</v>
      </c>
      <c r="N1805" s="58">
        <v>0.15</v>
      </c>
      <c r="O1805" s="59">
        <f>Ugovori_OPULJP3[[#This Row],[Bespovratna sredstva - Ukupno (EU+Nac) HRK
= Ukupna ugovorena vrijednost bespovratnih sredstava]]*Ugovori_OPULJP3[[#This Row],[EU STOPA SUFINANCIRANJA %
EU CO-FINANCING RATE %]]</f>
        <v>1034777.624</v>
      </c>
      <c r="P1805" s="60">
        <f>Ugovori_OPULJP3[[#This Row],[Bespovratna sredstva - EU dio - HRK]]/7.5345</f>
        <v>137338.59234189393</v>
      </c>
      <c r="Q1805" s="59">
        <f>Ugovori_OPULJP3[[#This Row],[Bespovratna sredstva - Ukupno (EU+Nac) HRK
= Ukupna ugovorena vrijednost bespovratnih sredstava]]*Ugovori_OPULJP3[[#This Row],[STOPA NACIONALNOG SUFINANCIRANJA %]]</f>
        <v>182607.81599999999</v>
      </c>
      <c r="R1805" s="60">
        <f>Ugovori_OPULJP3[[#This Row],[Bespovratna sredstva - Nacionalni dio - HRK]]/7.5345</f>
        <v>24236.222177981283</v>
      </c>
      <c r="S1805" s="59">
        <v>1217385.44</v>
      </c>
      <c r="T1805" s="60">
        <f>Ugovori_OPULJP3[[#This Row],[Bespovratna sredstva - Ukupno (EU+Nac) HRK
= Ukupna ugovorena vrijednost bespovratnih sredstava]]/7.5345</f>
        <v>161574.81451987522</v>
      </c>
      <c r="U1805" s="59">
        <v>0</v>
      </c>
      <c r="V1805" s="60">
        <f>Ugovori_OPULJP3[[#This Row],[Javni doprinos korisnika - HRK]]/7.5345</f>
        <v>0</v>
      </c>
      <c r="W1805" s="59">
        <v>0</v>
      </c>
      <c r="X1805" s="60">
        <f>Ugovori_OPULJP3[[#This Row],[Privatni doprinos korisnika - HRK]]/7.5345</f>
        <v>0</v>
      </c>
      <c r="Y1805" s="61">
        <v>1217385.44</v>
      </c>
      <c r="Z1805" s="62">
        <f>Ugovori_OPULJP3[[#This Row],[UKUPNI PRIHVATLJIVI IZDACI
TOTAL ELIGIBLE EXPENDITURE
= Bespovratna sredstva ukupno + doprinos korisnika
= Ukupni prihvatljivi troškovi
= Ukupna ugovorena vrijednost projekta HRK]]/7.5345</f>
        <v>161574.81451987522</v>
      </c>
      <c r="AA1805" s="53" t="s">
        <v>6562</v>
      </c>
      <c r="AB1805" s="53" t="s">
        <v>34</v>
      </c>
      <c r="AC1805" s="52" t="s">
        <v>6598</v>
      </c>
      <c r="AD1805" s="52" t="s">
        <v>6564</v>
      </c>
    </row>
    <row r="1806" spans="1:30" ht="63.75" customHeight="1" x14ac:dyDescent="0.2">
      <c r="A1806" s="50" t="s">
        <v>6599</v>
      </c>
      <c r="B1806" s="51" t="s">
        <v>742</v>
      </c>
      <c r="C1806" s="52" t="s">
        <v>6559</v>
      </c>
      <c r="D1806" s="52" t="s">
        <v>6570</v>
      </c>
      <c r="E1806" s="53" t="s">
        <v>6571</v>
      </c>
      <c r="F1806" s="54" t="s">
        <v>6600</v>
      </c>
      <c r="G1806" s="54" t="s">
        <v>6601</v>
      </c>
      <c r="H1806" s="56">
        <v>43146</v>
      </c>
      <c r="I1806" s="56">
        <v>45245</v>
      </c>
      <c r="J1806" s="57" t="str">
        <f>IF(Ugovori_OPULJP3[[#This Row],[DATUM ZAVRŠETKA OPERACIJE]]&gt;DATE(2024,12,31),"u provedbi","završen")</f>
        <v>završen</v>
      </c>
      <c r="K1806" s="55" t="s">
        <v>172</v>
      </c>
      <c r="L1806" s="55" t="s">
        <v>172</v>
      </c>
      <c r="M1806" s="58">
        <v>0.85</v>
      </c>
      <c r="N1806" s="58">
        <v>0.15</v>
      </c>
      <c r="O1806" s="59">
        <f>Ugovori_OPULJP3[[#This Row],[Bespovratna sredstva - Ukupno (EU+Nac) HRK
= Ukupna ugovorena vrijednost bespovratnih sredstava]]*Ugovori_OPULJP3[[#This Row],[EU STOPA SUFINANCIRANJA %
EU CO-FINANCING RATE %]]</f>
        <v>8967983.0379999988</v>
      </c>
      <c r="P1806" s="60">
        <f>Ugovori_OPULJP3[[#This Row],[Bespovratna sredstva - EU dio - HRK]]/7.5345</f>
        <v>1190255.8946180898</v>
      </c>
      <c r="Q1806" s="59">
        <f>Ugovori_OPULJP3[[#This Row],[Bespovratna sredstva - Ukupno (EU+Nac) HRK
= Ukupna ugovorena vrijednost bespovratnih sredstava]]*Ugovori_OPULJP3[[#This Row],[STOPA NACIONALNOG SUFINANCIRANJA %]]</f>
        <v>1582585.2419999999</v>
      </c>
      <c r="R1806" s="60">
        <f>Ugovori_OPULJP3[[#This Row],[Bespovratna sredstva - Nacionalni dio - HRK]]/7.5345</f>
        <v>210045.15787378058</v>
      </c>
      <c r="S1806" s="59">
        <v>10550568.279999999</v>
      </c>
      <c r="T1806" s="60">
        <f>Ugovori_OPULJP3[[#This Row],[Bespovratna sredstva - Ukupno (EU+Nac) HRK
= Ukupna ugovorena vrijednost bespovratnih sredstava]]/7.5345</f>
        <v>1400301.0524918705</v>
      </c>
      <c r="U1806" s="59">
        <v>0</v>
      </c>
      <c r="V1806" s="60">
        <f>Ugovori_OPULJP3[[#This Row],[Javni doprinos korisnika - HRK]]/7.5345</f>
        <v>0</v>
      </c>
      <c r="W1806" s="59">
        <v>0</v>
      </c>
      <c r="X1806" s="60">
        <f>Ugovori_OPULJP3[[#This Row],[Privatni doprinos korisnika - HRK]]/7.5345</f>
        <v>0</v>
      </c>
      <c r="Y1806" s="61">
        <v>10550568.279999999</v>
      </c>
      <c r="Z1806" s="62">
        <f>Ugovori_OPULJP3[[#This Row],[UKUPNI PRIHVATLJIVI IZDACI
TOTAL ELIGIBLE EXPENDITURE
= Bespovratna sredstva ukupno + doprinos korisnika
= Ukupni prihvatljivi troškovi
= Ukupna ugovorena vrijednost projekta HRK]]/7.5345</f>
        <v>1400301.0524918705</v>
      </c>
      <c r="AA1806" s="53" t="s">
        <v>6562</v>
      </c>
      <c r="AB1806" s="53" t="s">
        <v>34</v>
      </c>
      <c r="AC1806" s="52" t="s">
        <v>6602</v>
      </c>
      <c r="AD1806" s="52" t="s">
        <v>6564</v>
      </c>
    </row>
    <row r="1807" spans="1:30" ht="63.75" customHeight="1" x14ac:dyDescent="0.2">
      <c r="A1807" s="50" t="s">
        <v>6603</v>
      </c>
      <c r="B1807" s="51" t="s">
        <v>742</v>
      </c>
      <c r="C1807" s="52" t="s">
        <v>6559</v>
      </c>
      <c r="D1807" s="52" t="s">
        <v>6570</v>
      </c>
      <c r="E1807" s="53" t="s">
        <v>6571</v>
      </c>
      <c r="F1807" s="54" t="s">
        <v>6604</v>
      </c>
      <c r="G1807" s="54" t="s">
        <v>6605</v>
      </c>
      <c r="H1807" s="56">
        <v>43140</v>
      </c>
      <c r="I1807" s="56">
        <v>44782</v>
      </c>
      <c r="J1807" s="57" t="str">
        <f>IF(Ugovori_OPULJP3[[#This Row],[DATUM ZAVRŠETKA OPERACIJE]]&gt;DATE(2024,12,31),"u provedbi","završen")</f>
        <v>završen</v>
      </c>
      <c r="K1807" s="55" t="s">
        <v>103</v>
      </c>
      <c r="L1807" s="55" t="s">
        <v>103</v>
      </c>
      <c r="M1807" s="58">
        <v>0.85</v>
      </c>
      <c r="N1807" s="58">
        <v>0.15</v>
      </c>
      <c r="O1807" s="59">
        <f>Ugovori_OPULJP3[[#This Row],[Bespovratna sredstva - Ukupno (EU+Nac) HRK
= Ukupna ugovorena vrijednost bespovratnih sredstava]]*Ugovori_OPULJP3[[#This Row],[EU STOPA SUFINANCIRANJA %
EU CO-FINANCING RATE %]]</f>
        <v>1872920.175</v>
      </c>
      <c r="P1807" s="60">
        <f>Ugovori_OPULJP3[[#This Row],[Bespovratna sredstva - EU dio - HRK]]/7.5345</f>
        <v>248579.2255624129</v>
      </c>
      <c r="Q1807" s="59">
        <f>Ugovori_OPULJP3[[#This Row],[Bespovratna sredstva - Ukupno (EU+Nac) HRK
= Ukupna ugovorena vrijednost bespovratnih sredstava]]*Ugovori_OPULJP3[[#This Row],[STOPA NACIONALNOG SUFINANCIRANJA %]]</f>
        <v>330515.32500000001</v>
      </c>
      <c r="R1807" s="60">
        <f>Ugovori_OPULJP3[[#This Row],[Bespovratna sredstva - Nacionalni dio - HRK]]/7.5345</f>
        <v>43866.922158072863</v>
      </c>
      <c r="S1807" s="59">
        <v>2203435.5</v>
      </c>
      <c r="T1807" s="60">
        <f>Ugovori_OPULJP3[[#This Row],[Bespovratna sredstva - Ukupno (EU+Nac) HRK
= Ukupna ugovorena vrijednost bespovratnih sredstava]]/7.5345</f>
        <v>292446.14772048575</v>
      </c>
      <c r="U1807" s="59">
        <v>0</v>
      </c>
      <c r="V1807" s="60">
        <f>Ugovori_OPULJP3[[#This Row],[Javni doprinos korisnika - HRK]]/7.5345</f>
        <v>0</v>
      </c>
      <c r="W1807" s="59">
        <v>0</v>
      </c>
      <c r="X1807" s="60">
        <f>Ugovori_OPULJP3[[#This Row],[Privatni doprinos korisnika - HRK]]/7.5345</f>
        <v>0</v>
      </c>
      <c r="Y1807" s="61">
        <v>2203435.5</v>
      </c>
      <c r="Z1807" s="62">
        <f>Ugovori_OPULJP3[[#This Row],[UKUPNI PRIHVATLJIVI IZDACI
TOTAL ELIGIBLE EXPENDITURE
= Bespovratna sredstva ukupno + doprinos korisnika
= Ukupni prihvatljivi troškovi
= Ukupna ugovorena vrijednost projekta HRK]]/7.5345</f>
        <v>292446.14772048575</v>
      </c>
      <c r="AA1807" s="53" t="s">
        <v>6562</v>
      </c>
      <c r="AB1807" s="53" t="s">
        <v>34</v>
      </c>
      <c r="AC1807" s="52" t="s">
        <v>6606</v>
      </c>
      <c r="AD1807" s="52" t="s">
        <v>6564</v>
      </c>
    </row>
    <row r="1808" spans="1:30" ht="63.75" customHeight="1" x14ac:dyDescent="0.2">
      <c r="A1808" s="50" t="s">
        <v>6607</v>
      </c>
      <c r="B1808" s="51" t="s">
        <v>742</v>
      </c>
      <c r="C1808" s="52" t="s">
        <v>6559</v>
      </c>
      <c r="D1808" s="52" t="s">
        <v>6570</v>
      </c>
      <c r="E1808" s="53" t="s">
        <v>6571</v>
      </c>
      <c r="F1808" s="54" t="s">
        <v>6608</v>
      </c>
      <c r="G1808" s="54" t="s">
        <v>6609</v>
      </c>
      <c r="H1808" s="56">
        <v>43186</v>
      </c>
      <c r="I1808" s="56">
        <v>45287</v>
      </c>
      <c r="J1808" s="57" t="str">
        <f>IF(Ugovori_OPULJP3[[#This Row],[DATUM ZAVRŠETKA OPERACIJE]]&gt;DATE(2024,12,31),"u provedbi","završen")</f>
        <v>završen</v>
      </c>
      <c r="K1808" s="55" t="s">
        <v>248</v>
      </c>
      <c r="L1808" s="55" t="s">
        <v>248</v>
      </c>
      <c r="M1808" s="58">
        <v>0.85</v>
      </c>
      <c r="N1808" s="58">
        <v>0.15</v>
      </c>
      <c r="O1808" s="59">
        <f>Ugovori_OPULJP3[[#This Row],[Bespovratna sredstva - Ukupno (EU+Nac) HRK
= Ukupna ugovorena vrijednost bespovratnih sredstava]]*Ugovori_OPULJP3[[#This Row],[EU STOPA SUFINANCIRANJA %
EU CO-FINANCING RATE %]]</f>
        <v>22210528.083999999</v>
      </c>
      <c r="P1808" s="60">
        <f>Ugovori_OPULJP3[[#This Row],[Bespovratna sredstva - EU dio - HRK]]/7.5345</f>
        <v>2947843.663680403</v>
      </c>
      <c r="Q1808" s="59">
        <f>Ugovori_OPULJP3[[#This Row],[Bespovratna sredstva - Ukupno (EU+Nac) HRK
= Ukupna ugovorena vrijednost bespovratnih sredstava]]*Ugovori_OPULJP3[[#This Row],[STOPA NACIONALNOG SUFINANCIRANJA %]]</f>
        <v>3919504.9559999998</v>
      </c>
      <c r="R1808" s="60">
        <f>Ugovori_OPULJP3[[#This Row],[Bespovratna sredstva - Nacionalni dio - HRK]]/7.5345</f>
        <v>520207.70535536524</v>
      </c>
      <c r="S1808" s="59">
        <v>26130033.039999999</v>
      </c>
      <c r="T1808" s="60">
        <f>Ugovori_OPULJP3[[#This Row],[Bespovratna sredstva - Ukupno (EU+Nac) HRK
= Ukupna ugovorena vrijednost bespovratnih sredstava]]/7.5345</f>
        <v>3468051.3690357683</v>
      </c>
      <c r="U1808" s="59">
        <v>0</v>
      </c>
      <c r="V1808" s="60">
        <f>Ugovori_OPULJP3[[#This Row],[Javni doprinos korisnika - HRK]]/7.5345</f>
        <v>0</v>
      </c>
      <c r="W1808" s="59">
        <v>0</v>
      </c>
      <c r="X1808" s="60">
        <f>Ugovori_OPULJP3[[#This Row],[Privatni doprinos korisnika - HRK]]/7.5345</f>
        <v>0</v>
      </c>
      <c r="Y1808" s="61">
        <v>26130033.039999999</v>
      </c>
      <c r="Z1808" s="62">
        <f>Ugovori_OPULJP3[[#This Row],[UKUPNI PRIHVATLJIVI IZDACI
TOTAL ELIGIBLE EXPENDITURE
= Bespovratna sredstva ukupno + doprinos korisnika
= Ukupni prihvatljivi troškovi
= Ukupna ugovorena vrijednost projekta HRK]]/7.5345</f>
        <v>3468051.3690357683</v>
      </c>
      <c r="AA1808" s="53" t="s">
        <v>6562</v>
      </c>
      <c r="AB1808" s="53" t="s">
        <v>34</v>
      </c>
      <c r="AC1808" s="52" t="s">
        <v>6610</v>
      </c>
      <c r="AD1808" s="52" t="s">
        <v>6564</v>
      </c>
    </row>
    <row r="1809" spans="1:30" ht="63.75" customHeight="1" x14ac:dyDescent="0.2">
      <c r="A1809" s="50" t="s">
        <v>6611</v>
      </c>
      <c r="B1809" s="51" t="s">
        <v>742</v>
      </c>
      <c r="C1809" s="52" t="s">
        <v>6559</v>
      </c>
      <c r="D1809" s="52" t="s">
        <v>6570</v>
      </c>
      <c r="E1809" s="53" t="s">
        <v>6571</v>
      </c>
      <c r="F1809" s="54" t="s">
        <v>6612</v>
      </c>
      <c r="G1809" s="54" t="s">
        <v>6613</v>
      </c>
      <c r="H1809" s="56">
        <v>43140</v>
      </c>
      <c r="I1809" s="56">
        <v>44782</v>
      </c>
      <c r="J1809" s="57" t="str">
        <f>IF(Ugovori_OPULJP3[[#This Row],[DATUM ZAVRŠETKA OPERACIJE]]&gt;DATE(2024,12,31),"u provedbi","završen")</f>
        <v>završen</v>
      </c>
      <c r="K1809" s="55" t="s">
        <v>243</v>
      </c>
      <c r="L1809" s="55" t="s">
        <v>243</v>
      </c>
      <c r="M1809" s="58">
        <v>0.85</v>
      </c>
      <c r="N1809" s="58">
        <v>0.15</v>
      </c>
      <c r="O1809" s="59">
        <f>Ugovori_OPULJP3[[#This Row],[Bespovratna sredstva - Ukupno (EU+Nac) HRK
= Ukupna ugovorena vrijednost bespovratnih sredstava]]*Ugovori_OPULJP3[[#This Row],[EU STOPA SUFINANCIRANJA %
EU CO-FINANCING RATE %]]</f>
        <v>685630.79949999996</v>
      </c>
      <c r="P1809" s="60">
        <f>Ugovori_OPULJP3[[#This Row],[Bespovratna sredstva - EU dio - HRK]]/7.5345</f>
        <v>90998.845245205375</v>
      </c>
      <c r="Q1809" s="59">
        <f>Ugovori_OPULJP3[[#This Row],[Bespovratna sredstva - Ukupno (EU+Nac) HRK
= Ukupna ugovorena vrijednost bespovratnih sredstava]]*Ugovori_OPULJP3[[#This Row],[STOPA NACIONALNOG SUFINANCIRANJA %]]</f>
        <v>120993.67049999999</v>
      </c>
      <c r="R1809" s="60">
        <f>Ugovori_OPULJP3[[#This Row],[Bespovratna sredstva - Nacionalni dio - HRK]]/7.5345</f>
        <v>16058.61974915389</v>
      </c>
      <c r="S1809" s="59">
        <v>806624.47</v>
      </c>
      <c r="T1809" s="60">
        <f>Ugovori_OPULJP3[[#This Row],[Bespovratna sredstva - Ukupno (EU+Nac) HRK
= Ukupna ugovorena vrijednost bespovratnih sredstava]]/7.5345</f>
        <v>107057.46499435927</v>
      </c>
      <c r="U1809" s="59">
        <v>0</v>
      </c>
      <c r="V1809" s="60">
        <f>Ugovori_OPULJP3[[#This Row],[Javni doprinos korisnika - HRK]]/7.5345</f>
        <v>0</v>
      </c>
      <c r="W1809" s="59">
        <v>0</v>
      </c>
      <c r="X1809" s="60">
        <f>Ugovori_OPULJP3[[#This Row],[Privatni doprinos korisnika - HRK]]/7.5345</f>
        <v>0</v>
      </c>
      <c r="Y1809" s="61">
        <v>806624.47</v>
      </c>
      <c r="Z1809" s="62">
        <f>Ugovori_OPULJP3[[#This Row],[UKUPNI PRIHVATLJIVI IZDACI
TOTAL ELIGIBLE EXPENDITURE
= Bespovratna sredstva ukupno + doprinos korisnika
= Ukupni prihvatljivi troškovi
= Ukupna ugovorena vrijednost projekta HRK]]/7.5345</f>
        <v>107057.46499435927</v>
      </c>
      <c r="AA1809" s="53" t="s">
        <v>6562</v>
      </c>
      <c r="AB1809" s="53" t="s">
        <v>34</v>
      </c>
      <c r="AC1809" s="52" t="s">
        <v>6614</v>
      </c>
      <c r="AD1809" s="52" t="s">
        <v>6564</v>
      </c>
    </row>
    <row r="1810" spans="1:30" ht="63.75" customHeight="1" x14ac:dyDescent="0.2">
      <c r="A1810" s="50" t="s">
        <v>6615</v>
      </c>
      <c r="B1810" s="51" t="s">
        <v>742</v>
      </c>
      <c r="C1810" s="52" t="s">
        <v>6559</v>
      </c>
      <c r="D1810" s="52" t="s">
        <v>6570</v>
      </c>
      <c r="E1810" s="53" t="s">
        <v>6571</v>
      </c>
      <c r="F1810" s="54" t="s">
        <v>6616</v>
      </c>
      <c r="G1810" s="54" t="s">
        <v>6617</v>
      </c>
      <c r="H1810" s="56">
        <v>43140</v>
      </c>
      <c r="I1810" s="56">
        <v>45147</v>
      </c>
      <c r="J1810" s="57" t="str">
        <f>IF(Ugovori_OPULJP3[[#This Row],[DATUM ZAVRŠETKA OPERACIJE]]&gt;DATE(2024,12,31),"u provedbi","završen")</f>
        <v>završen</v>
      </c>
      <c r="K1810" s="55" t="s">
        <v>243</v>
      </c>
      <c r="L1810" s="55" t="s">
        <v>243</v>
      </c>
      <c r="M1810" s="58">
        <v>0.85</v>
      </c>
      <c r="N1810" s="58">
        <v>0.15</v>
      </c>
      <c r="O1810" s="59">
        <f>Ugovori_OPULJP3[[#This Row],[Bespovratna sredstva - Ukupno (EU+Nac) HRK
= Ukupna ugovorena vrijednost bespovratnih sredstava]]*Ugovori_OPULJP3[[#This Row],[EU STOPA SUFINANCIRANJA %
EU CO-FINANCING RATE %]]</f>
        <v>1013577.4</v>
      </c>
      <c r="P1810" s="60">
        <f>Ugovori_OPULJP3[[#This Row],[Bespovratna sredstva - EU dio - HRK]]/7.5345</f>
        <v>134524.83907359481</v>
      </c>
      <c r="Q1810" s="59">
        <f>Ugovori_OPULJP3[[#This Row],[Bespovratna sredstva - Ukupno (EU+Nac) HRK
= Ukupna ugovorena vrijednost bespovratnih sredstava]]*Ugovori_OPULJP3[[#This Row],[STOPA NACIONALNOG SUFINANCIRANJA %]]</f>
        <v>178866.6</v>
      </c>
      <c r="R1810" s="60">
        <f>Ugovori_OPULJP3[[#This Row],[Bespovratna sredstva - Nacionalni dio - HRK]]/7.5345</f>
        <v>23739.677483575553</v>
      </c>
      <c r="S1810" s="59">
        <v>1192444</v>
      </c>
      <c r="T1810" s="60">
        <f>Ugovori_OPULJP3[[#This Row],[Bespovratna sredstva - Ukupno (EU+Nac) HRK
= Ukupna ugovorena vrijednost bespovratnih sredstava]]/7.5345</f>
        <v>158264.51655717034</v>
      </c>
      <c r="U1810" s="59">
        <v>0</v>
      </c>
      <c r="V1810" s="60">
        <f>Ugovori_OPULJP3[[#This Row],[Javni doprinos korisnika - HRK]]/7.5345</f>
        <v>0</v>
      </c>
      <c r="W1810" s="59">
        <v>0</v>
      </c>
      <c r="X1810" s="60">
        <f>Ugovori_OPULJP3[[#This Row],[Privatni doprinos korisnika - HRK]]/7.5345</f>
        <v>0</v>
      </c>
      <c r="Y1810" s="61">
        <v>1192444</v>
      </c>
      <c r="Z1810" s="62">
        <f>Ugovori_OPULJP3[[#This Row],[UKUPNI PRIHVATLJIVI IZDACI
TOTAL ELIGIBLE EXPENDITURE
= Bespovratna sredstva ukupno + doprinos korisnika
= Ukupni prihvatljivi troškovi
= Ukupna ugovorena vrijednost projekta HRK]]/7.5345</f>
        <v>158264.51655717034</v>
      </c>
      <c r="AA1810" s="53" t="s">
        <v>6562</v>
      </c>
      <c r="AB1810" s="53" t="s">
        <v>34</v>
      </c>
      <c r="AC1810" s="52" t="s">
        <v>6618</v>
      </c>
      <c r="AD1810" s="52" t="s">
        <v>6564</v>
      </c>
    </row>
    <row r="1811" spans="1:30" ht="63.75" customHeight="1" x14ac:dyDescent="0.2">
      <c r="A1811" s="50" t="s">
        <v>6619</v>
      </c>
      <c r="B1811" s="51" t="s">
        <v>742</v>
      </c>
      <c r="C1811" s="52" t="s">
        <v>6559</v>
      </c>
      <c r="D1811" s="52" t="s">
        <v>6570</v>
      </c>
      <c r="E1811" s="53" t="s">
        <v>6571</v>
      </c>
      <c r="F1811" s="54" t="s">
        <v>6620</v>
      </c>
      <c r="G1811" s="54" t="s">
        <v>6621</v>
      </c>
      <c r="H1811" s="56">
        <v>43146</v>
      </c>
      <c r="I1811" s="56">
        <v>44788</v>
      </c>
      <c r="J1811" s="57" t="str">
        <f>IF(Ugovori_OPULJP3[[#This Row],[DATUM ZAVRŠETKA OPERACIJE]]&gt;DATE(2024,12,31),"u provedbi","završen")</f>
        <v>završen</v>
      </c>
      <c r="K1811" s="55" t="s">
        <v>185</v>
      </c>
      <c r="L1811" s="55" t="s">
        <v>185</v>
      </c>
      <c r="M1811" s="58">
        <v>0.85</v>
      </c>
      <c r="N1811" s="58">
        <v>0.15</v>
      </c>
      <c r="O1811" s="59">
        <f>Ugovori_OPULJP3[[#This Row],[Bespovratna sredstva - Ukupno (EU+Nac) HRK
= Ukupna ugovorena vrijednost bespovratnih sredstava]]*Ugovori_OPULJP3[[#This Row],[EU STOPA SUFINANCIRANJA %
EU CO-FINANCING RATE %]]</f>
        <v>860017.98099999991</v>
      </c>
      <c r="P1811" s="60">
        <f>Ugovori_OPULJP3[[#This Row],[Bespovratna sredstva - EU dio - HRK]]/7.5345</f>
        <v>114144.00172539649</v>
      </c>
      <c r="Q1811" s="59">
        <f>Ugovori_OPULJP3[[#This Row],[Bespovratna sredstva - Ukupno (EU+Nac) HRK
= Ukupna ugovorena vrijednost bespovratnih sredstava]]*Ugovori_OPULJP3[[#This Row],[STOPA NACIONALNOG SUFINANCIRANJA %]]</f>
        <v>151767.87899999999</v>
      </c>
      <c r="R1811" s="60">
        <f>Ugovori_OPULJP3[[#This Row],[Bespovratna sredstva - Nacionalni dio - HRK]]/7.5345</f>
        <v>20143.059128011148</v>
      </c>
      <c r="S1811" s="59">
        <v>1011785.86</v>
      </c>
      <c r="T1811" s="60">
        <f>Ugovori_OPULJP3[[#This Row],[Bespovratna sredstva - Ukupno (EU+Nac) HRK
= Ukupna ugovorena vrijednost bespovratnih sredstava]]/7.5345</f>
        <v>134287.06085340766</v>
      </c>
      <c r="U1811" s="59">
        <v>0</v>
      </c>
      <c r="V1811" s="60">
        <f>Ugovori_OPULJP3[[#This Row],[Javni doprinos korisnika - HRK]]/7.5345</f>
        <v>0</v>
      </c>
      <c r="W1811" s="59">
        <v>0</v>
      </c>
      <c r="X1811" s="60">
        <f>Ugovori_OPULJP3[[#This Row],[Privatni doprinos korisnika - HRK]]/7.5345</f>
        <v>0</v>
      </c>
      <c r="Y1811" s="61">
        <v>1011785.86</v>
      </c>
      <c r="Z1811" s="62">
        <f>Ugovori_OPULJP3[[#This Row],[UKUPNI PRIHVATLJIVI IZDACI
TOTAL ELIGIBLE EXPENDITURE
= Bespovratna sredstva ukupno + doprinos korisnika
= Ukupni prihvatljivi troškovi
= Ukupna ugovorena vrijednost projekta HRK]]/7.5345</f>
        <v>134287.06085340766</v>
      </c>
      <c r="AA1811" s="53" t="s">
        <v>6562</v>
      </c>
      <c r="AB1811" s="53" t="s">
        <v>34</v>
      </c>
      <c r="AC1811" s="52" t="s">
        <v>6622</v>
      </c>
      <c r="AD1811" s="52" t="s">
        <v>6564</v>
      </c>
    </row>
    <row r="1812" spans="1:30" ht="63.75" customHeight="1" x14ac:dyDescent="0.2">
      <c r="A1812" s="50" t="s">
        <v>6623</v>
      </c>
      <c r="B1812" s="51" t="s">
        <v>742</v>
      </c>
      <c r="C1812" s="52" t="s">
        <v>6559</v>
      </c>
      <c r="D1812" s="52" t="s">
        <v>6570</v>
      </c>
      <c r="E1812" s="53" t="s">
        <v>6571</v>
      </c>
      <c r="F1812" s="54" t="s">
        <v>6624</v>
      </c>
      <c r="G1812" s="54" t="s">
        <v>6625</v>
      </c>
      <c r="H1812" s="56">
        <v>43146</v>
      </c>
      <c r="I1812" s="56">
        <v>45153</v>
      </c>
      <c r="J1812" s="57" t="str">
        <f>IF(Ugovori_OPULJP3[[#This Row],[DATUM ZAVRŠETKA OPERACIJE]]&gt;DATE(2024,12,31),"u provedbi","završen")</f>
        <v>završen</v>
      </c>
      <c r="K1812" s="55" t="s">
        <v>98</v>
      </c>
      <c r="L1812" s="55" t="s">
        <v>98</v>
      </c>
      <c r="M1812" s="58">
        <v>0.85</v>
      </c>
      <c r="N1812" s="58">
        <v>0.15</v>
      </c>
      <c r="O1812" s="59">
        <f>Ugovori_OPULJP3[[#This Row],[Bespovratna sredstva - Ukupno (EU+Nac) HRK
= Ukupna ugovorena vrijednost bespovratnih sredstava]]*Ugovori_OPULJP3[[#This Row],[EU STOPA SUFINANCIRANJA %
EU CO-FINANCING RATE %]]</f>
        <v>1497597.9404999998</v>
      </c>
      <c r="P1812" s="60">
        <f>Ugovori_OPULJP3[[#This Row],[Bespovratna sredstva - EU dio - HRK]]/7.5345</f>
        <v>198765.40453912001</v>
      </c>
      <c r="Q1812" s="59">
        <f>Ugovori_OPULJP3[[#This Row],[Bespovratna sredstva - Ukupno (EU+Nac) HRK
= Ukupna ugovorena vrijednost bespovratnih sredstava]]*Ugovori_OPULJP3[[#This Row],[STOPA NACIONALNOG SUFINANCIRANJA %]]</f>
        <v>264281.98949999997</v>
      </c>
      <c r="R1812" s="60">
        <f>Ugovori_OPULJP3[[#This Row],[Bespovratna sredstva - Nacionalni dio - HRK]]/7.5345</f>
        <v>35076.247859844705</v>
      </c>
      <c r="S1812" s="59">
        <v>1761879.93</v>
      </c>
      <c r="T1812" s="60">
        <f>Ugovori_OPULJP3[[#This Row],[Bespovratna sredstva - Ukupno (EU+Nac) HRK
= Ukupna ugovorena vrijednost bespovratnih sredstava]]/7.5345</f>
        <v>233841.65239896474</v>
      </c>
      <c r="U1812" s="59">
        <v>0</v>
      </c>
      <c r="V1812" s="60">
        <f>Ugovori_OPULJP3[[#This Row],[Javni doprinos korisnika - HRK]]/7.5345</f>
        <v>0</v>
      </c>
      <c r="W1812" s="59">
        <v>0</v>
      </c>
      <c r="X1812" s="60">
        <f>Ugovori_OPULJP3[[#This Row],[Privatni doprinos korisnika - HRK]]/7.5345</f>
        <v>0</v>
      </c>
      <c r="Y1812" s="61">
        <v>1761879.93</v>
      </c>
      <c r="Z1812" s="62">
        <f>Ugovori_OPULJP3[[#This Row],[UKUPNI PRIHVATLJIVI IZDACI
TOTAL ELIGIBLE EXPENDITURE
= Bespovratna sredstva ukupno + doprinos korisnika
= Ukupni prihvatljivi troškovi
= Ukupna ugovorena vrijednost projekta HRK]]/7.5345</f>
        <v>233841.65239896474</v>
      </c>
      <c r="AA1812" s="53" t="s">
        <v>6562</v>
      </c>
      <c r="AB1812" s="53" t="s">
        <v>34</v>
      </c>
      <c r="AC1812" s="52" t="s">
        <v>6626</v>
      </c>
      <c r="AD1812" s="52" t="s">
        <v>6564</v>
      </c>
    </row>
    <row r="1813" spans="1:30" ht="63.75" customHeight="1" x14ac:dyDescent="0.2">
      <c r="A1813" s="50" t="s">
        <v>6627</v>
      </c>
      <c r="B1813" s="51" t="s">
        <v>742</v>
      </c>
      <c r="C1813" s="52" t="s">
        <v>6559</v>
      </c>
      <c r="D1813" s="52" t="s">
        <v>6570</v>
      </c>
      <c r="E1813" s="53" t="s">
        <v>6571</v>
      </c>
      <c r="F1813" s="54" t="s">
        <v>6628</v>
      </c>
      <c r="G1813" s="54" t="s">
        <v>6629</v>
      </c>
      <c r="H1813" s="56">
        <v>43146</v>
      </c>
      <c r="I1813" s="56">
        <v>45245</v>
      </c>
      <c r="J1813" s="57" t="str">
        <f>IF(Ugovori_OPULJP3[[#This Row],[DATUM ZAVRŠETKA OPERACIJE]]&gt;DATE(2024,12,31),"u provedbi","završen")</f>
        <v>završen</v>
      </c>
      <c r="K1813" s="55" t="s">
        <v>424</v>
      </c>
      <c r="L1813" s="55" t="s">
        <v>424</v>
      </c>
      <c r="M1813" s="58">
        <v>0.85</v>
      </c>
      <c r="N1813" s="58">
        <v>0.15</v>
      </c>
      <c r="O1813" s="59">
        <f>Ugovori_OPULJP3[[#This Row],[Bespovratna sredstva - Ukupno (EU+Nac) HRK
= Ukupna ugovorena vrijednost bespovratnih sredstava]]*Ugovori_OPULJP3[[#This Row],[EU STOPA SUFINANCIRANJA %
EU CO-FINANCING RATE %]]</f>
        <v>6752073.2685000002</v>
      </c>
      <c r="P1813" s="60">
        <f>Ugovori_OPULJP3[[#This Row],[Bespovratna sredstva - EU dio - HRK]]/7.5345</f>
        <v>896154.1268166434</v>
      </c>
      <c r="Q1813" s="59">
        <f>Ugovori_OPULJP3[[#This Row],[Bespovratna sredstva - Ukupno (EU+Nac) HRK
= Ukupna ugovorena vrijednost bespovratnih sredstava]]*Ugovori_OPULJP3[[#This Row],[STOPA NACIONALNOG SUFINANCIRANJA %]]</f>
        <v>1191542.3415000001</v>
      </c>
      <c r="R1813" s="60">
        <f>Ugovori_OPULJP3[[#This Row],[Bespovratna sredstva - Nacionalni dio - HRK]]/7.5345</f>
        <v>158144.84590881944</v>
      </c>
      <c r="S1813" s="59">
        <v>7943615.6100000003</v>
      </c>
      <c r="T1813" s="60">
        <f>Ugovori_OPULJP3[[#This Row],[Bespovratna sredstva - Ukupno (EU+Nac) HRK
= Ukupna ugovorena vrijednost bespovratnih sredstava]]/7.5345</f>
        <v>1054298.9727254629</v>
      </c>
      <c r="U1813" s="59">
        <v>0</v>
      </c>
      <c r="V1813" s="60">
        <f>Ugovori_OPULJP3[[#This Row],[Javni doprinos korisnika - HRK]]/7.5345</f>
        <v>0</v>
      </c>
      <c r="W1813" s="59">
        <v>0</v>
      </c>
      <c r="X1813" s="60">
        <f>Ugovori_OPULJP3[[#This Row],[Privatni doprinos korisnika - HRK]]/7.5345</f>
        <v>0</v>
      </c>
      <c r="Y1813" s="61">
        <v>7943615.6100000003</v>
      </c>
      <c r="Z1813" s="62">
        <f>Ugovori_OPULJP3[[#This Row],[UKUPNI PRIHVATLJIVI IZDACI
TOTAL ELIGIBLE EXPENDITURE
= Bespovratna sredstva ukupno + doprinos korisnika
= Ukupni prihvatljivi troškovi
= Ukupna ugovorena vrijednost projekta HRK]]/7.5345</f>
        <v>1054298.9727254629</v>
      </c>
      <c r="AA1813" s="53" t="s">
        <v>6562</v>
      </c>
      <c r="AB1813" s="53" t="s">
        <v>34</v>
      </c>
      <c r="AC1813" s="52" t="s">
        <v>6630</v>
      </c>
      <c r="AD1813" s="52" t="s">
        <v>6564</v>
      </c>
    </row>
    <row r="1814" spans="1:30" ht="63.75" customHeight="1" x14ac:dyDescent="0.2">
      <c r="A1814" s="50" t="s">
        <v>6631</v>
      </c>
      <c r="B1814" s="51" t="s">
        <v>742</v>
      </c>
      <c r="C1814" s="52" t="s">
        <v>6559</v>
      </c>
      <c r="D1814" s="52" t="s">
        <v>6570</v>
      </c>
      <c r="E1814" s="53" t="s">
        <v>6571</v>
      </c>
      <c r="F1814" s="54" t="s">
        <v>6632</v>
      </c>
      <c r="G1814" s="54" t="s">
        <v>6633</v>
      </c>
      <c r="H1814" s="56">
        <v>43235</v>
      </c>
      <c r="I1814" s="56">
        <v>45245</v>
      </c>
      <c r="J1814" s="57" t="str">
        <f>IF(Ugovori_OPULJP3[[#This Row],[DATUM ZAVRŠETKA OPERACIJE]]&gt;DATE(2024,12,31),"u provedbi","završen")</f>
        <v>završen</v>
      </c>
      <c r="K1814" s="55" t="s">
        <v>98</v>
      </c>
      <c r="L1814" s="55" t="s">
        <v>98</v>
      </c>
      <c r="M1814" s="58">
        <v>0.85</v>
      </c>
      <c r="N1814" s="58">
        <v>0.15</v>
      </c>
      <c r="O1814" s="59">
        <f>Ugovori_OPULJP3[[#This Row],[Bespovratna sredstva - Ukupno (EU+Nac) HRK
= Ukupna ugovorena vrijednost bespovratnih sredstava]]*Ugovori_OPULJP3[[#This Row],[EU STOPA SUFINANCIRANJA %
EU CO-FINANCING RATE %]]</f>
        <v>13740600.030000001</v>
      </c>
      <c r="P1814" s="60">
        <f>Ugovori_OPULJP3[[#This Row],[Bespovratna sredstva - EU dio - HRK]]/7.5345</f>
        <v>1823691.025283695</v>
      </c>
      <c r="Q1814" s="59">
        <f>Ugovori_OPULJP3[[#This Row],[Bespovratna sredstva - Ukupno (EU+Nac) HRK
= Ukupna ugovorena vrijednost bespovratnih sredstava]]*Ugovori_OPULJP3[[#This Row],[STOPA NACIONALNOG SUFINANCIRANJA %]]</f>
        <v>2424811.77</v>
      </c>
      <c r="R1814" s="60">
        <f>Ugovori_OPULJP3[[#This Row],[Bespovratna sredstva - Nacionalni dio - HRK]]/7.5345</f>
        <v>321827.82799124025</v>
      </c>
      <c r="S1814" s="59">
        <v>16165411.800000001</v>
      </c>
      <c r="T1814" s="60">
        <f>Ugovori_OPULJP3[[#This Row],[Bespovratna sredstva - Ukupno (EU+Nac) HRK
= Ukupna ugovorena vrijednost bespovratnih sredstava]]/7.5345</f>
        <v>2145518.8532749354</v>
      </c>
      <c r="U1814" s="59">
        <v>0</v>
      </c>
      <c r="V1814" s="60">
        <f>Ugovori_OPULJP3[[#This Row],[Javni doprinos korisnika - HRK]]/7.5345</f>
        <v>0</v>
      </c>
      <c r="W1814" s="59">
        <v>0</v>
      </c>
      <c r="X1814" s="60">
        <f>Ugovori_OPULJP3[[#This Row],[Privatni doprinos korisnika - HRK]]/7.5345</f>
        <v>0</v>
      </c>
      <c r="Y1814" s="61">
        <v>16165411.800000001</v>
      </c>
      <c r="Z1814" s="62">
        <f>Ugovori_OPULJP3[[#This Row],[UKUPNI PRIHVATLJIVI IZDACI
TOTAL ELIGIBLE EXPENDITURE
= Bespovratna sredstva ukupno + doprinos korisnika
= Ukupni prihvatljivi troškovi
= Ukupna ugovorena vrijednost projekta HRK]]/7.5345</f>
        <v>2145518.8532749354</v>
      </c>
      <c r="AA1814" s="53" t="s">
        <v>6562</v>
      </c>
      <c r="AB1814" s="53" t="s">
        <v>34</v>
      </c>
      <c r="AC1814" s="52" t="s">
        <v>6634</v>
      </c>
      <c r="AD1814" s="52" t="s">
        <v>6564</v>
      </c>
    </row>
    <row r="1815" spans="1:30" ht="63.75" customHeight="1" x14ac:dyDescent="0.2">
      <c r="A1815" s="50" t="s">
        <v>6635</v>
      </c>
      <c r="B1815" s="51" t="s">
        <v>742</v>
      </c>
      <c r="C1815" s="52" t="s">
        <v>6559</v>
      </c>
      <c r="D1815" s="52" t="s">
        <v>6570</v>
      </c>
      <c r="E1815" s="53" t="s">
        <v>6571</v>
      </c>
      <c r="F1815" s="54" t="s">
        <v>6636</v>
      </c>
      <c r="G1815" s="54" t="s">
        <v>6637</v>
      </c>
      <c r="H1815" s="56">
        <v>43146</v>
      </c>
      <c r="I1815" s="56">
        <v>45245</v>
      </c>
      <c r="J1815" s="57" t="str">
        <f>IF(Ugovori_OPULJP3[[#This Row],[DATUM ZAVRŠETKA OPERACIJE]]&gt;DATE(2024,12,31),"u provedbi","završen")</f>
        <v>završen</v>
      </c>
      <c r="K1815" s="55" t="s">
        <v>129</v>
      </c>
      <c r="L1815" s="55" t="s">
        <v>129</v>
      </c>
      <c r="M1815" s="58">
        <v>0.85</v>
      </c>
      <c r="N1815" s="58">
        <v>0.15</v>
      </c>
      <c r="O1815" s="59">
        <f>Ugovori_OPULJP3[[#This Row],[Bespovratna sredstva - Ukupno (EU+Nac) HRK
= Ukupna ugovorena vrijednost bespovratnih sredstava]]*Ugovori_OPULJP3[[#This Row],[EU STOPA SUFINANCIRANJA %
EU CO-FINANCING RATE %]]</f>
        <v>12563492.048</v>
      </c>
      <c r="P1815" s="60">
        <f>Ugovori_OPULJP3[[#This Row],[Bespovratna sredstva - EU dio - HRK]]/7.5345</f>
        <v>1667461.9481053818</v>
      </c>
      <c r="Q1815" s="59">
        <f>Ugovori_OPULJP3[[#This Row],[Bespovratna sredstva - Ukupno (EU+Nac) HRK
= Ukupna ugovorena vrijednost bespovratnih sredstava]]*Ugovori_OPULJP3[[#This Row],[STOPA NACIONALNOG SUFINANCIRANJA %]]</f>
        <v>2217086.8319999999</v>
      </c>
      <c r="R1815" s="60">
        <f>Ugovori_OPULJP3[[#This Row],[Bespovratna sredstva - Nacionalni dio - HRK]]/7.5345</f>
        <v>294257.99084212619</v>
      </c>
      <c r="S1815" s="59">
        <v>14780578.880000001</v>
      </c>
      <c r="T1815" s="60">
        <f>Ugovori_OPULJP3[[#This Row],[Bespovratna sredstva - Ukupno (EU+Nac) HRK
= Ukupna ugovorena vrijednost bespovratnih sredstava]]/7.5345</f>
        <v>1961719.9389475081</v>
      </c>
      <c r="U1815" s="59">
        <v>0</v>
      </c>
      <c r="V1815" s="60">
        <f>Ugovori_OPULJP3[[#This Row],[Javni doprinos korisnika - HRK]]/7.5345</f>
        <v>0</v>
      </c>
      <c r="W1815" s="59">
        <v>0</v>
      </c>
      <c r="X1815" s="60">
        <f>Ugovori_OPULJP3[[#This Row],[Privatni doprinos korisnika - HRK]]/7.5345</f>
        <v>0</v>
      </c>
      <c r="Y1815" s="61">
        <v>14780578.880000001</v>
      </c>
      <c r="Z1815" s="62">
        <f>Ugovori_OPULJP3[[#This Row],[UKUPNI PRIHVATLJIVI IZDACI
TOTAL ELIGIBLE EXPENDITURE
= Bespovratna sredstva ukupno + doprinos korisnika
= Ukupni prihvatljivi troškovi
= Ukupna ugovorena vrijednost projekta HRK]]/7.5345</f>
        <v>1961719.9389475081</v>
      </c>
      <c r="AA1815" s="53" t="s">
        <v>6562</v>
      </c>
      <c r="AB1815" s="53" t="s">
        <v>34</v>
      </c>
      <c r="AC1815" s="52" t="s">
        <v>6638</v>
      </c>
      <c r="AD1815" s="52" t="s">
        <v>6564</v>
      </c>
    </row>
    <row r="1816" spans="1:30" ht="63.75" customHeight="1" x14ac:dyDescent="0.2">
      <c r="A1816" s="50" t="s">
        <v>6639</v>
      </c>
      <c r="B1816" s="51" t="s">
        <v>742</v>
      </c>
      <c r="C1816" s="52" t="s">
        <v>6559</v>
      </c>
      <c r="D1816" s="52" t="s">
        <v>6570</v>
      </c>
      <c r="E1816" s="53" t="s">
        <v>6571</v>
      </c>
      <c r="F1816" s="54" t="s">
        <v>6596</v>
      </c>
      <c r="G1816" s="54" t="s">
        <v>6640</v>
      </c>
      <c r="H1816" s="56">
        <v>43234</v>
      </c>
      <c r="I1816" s="56">
        <v>45068</v>
      </c>
      <c r="J1816" s="57" t="str">
        <f>IF(Ugovori_OPULJP3[[#This Row],[DATUM ZAVRŠETKA OPERACIJE]]&gt;DATE(2024,12,31),"u provedbi","završen")</f>
        <v>završen</v>
      </c>
      <c r="K1816" s="55" t="s">
        <v>129</v>
      </c>
      <c r="L1816" s="55" t="s">
        <v>129</v>
      </c>
      <c r="M1816" s="58">
        <v>0.85</v>
      </c>
      <c r="N1816" s="58">
        <v>0.15</v>
      </c>
      <c r="O1816" s="59">
        <f>Ugovori_OPULJP3[[#This Row],[Bespovratna sredstva - Ukupno (EU+Nac) HRK
= Ukupna ugovorena vrijednost bespovratnih sredstava]]*Ugovori_OPULJP3[[#This Row],[EU STOPA SUFINANCIRANJA %
EU CO-FINANCING RATE %]]</f>
        <v>1036461.2869999999</v>
      </c>
      <c r="P1816" s="60">
        <f>Ugovori_OPULJP3[[#This Row],[Bespovratna sredstva - EU dio - HRK]]/7.5345</f>
        <v>137562.05282367772</v>
      </c>
      <c r="Q1816" s="59">
        <f>Ugovori_OPULJP3[[#This Row],[Bespovratna sredstva - Ukupno (EU+Nac) HRK
= Ukupna ugovorena vrijednost bespovratnih sredstava]]*Ugovori_OPULJP3[[#This Row],[STOPA NACIONALNOG SUFINANCIRANJA %]]</f>
        <v>182904.93299999999</v>
      </c>
      <c r="R1816" s="60">
        <f>Ugovori_OPULJP3[[#This Row],[Bespovratna sredstva - Nacionalni dio - HRK]]/7.5345</f>
        <v>24275.656380649012</v>
      </c>
      <c r="S1816" s="59">
        <v>1219366.22</v>
      </c>
      <c r="T1816" s="60">
        <f>Ugovori_OPULJP3[[#This Row],[Bespovratna sredstva - Ukupno (EU+Nac) HRK
= Ukupna ugovorena vrijednost bespovratnih sredstava]]/7.5345</f>
        <v>161837.70920432676</v>
      </c>
      <c r="U1816" s="59">
        <v>0</v>
      </c>
      <c r="V1816" s="60">
        <f>Ugovori_OPULJP3[[#This Row],[Javni doprinos korisnika - HRK]]/7.5345</f>
        <v>0</v>
      </c>
      <c r="W1816" s="59">
        <v>0</v>
      </c>
      <c r="X1816" s="60">
        <f>Ugovori_OPULJP3[[#This Row],[Privatni doprinos korisnika - HRK]]/7.5345</f>
        <v>0</v>
      </c>
      <c r="Y1816" s="61">
        <v>1219366.22</v>
      </c>
      <c r="Z1816" s="62">
        <f>Ugovori_OPULJP3[[#This Row],[UKUPNI PRIHVATLJIVI IZDACI
TOTAL ELIGIBLE EXPENDITURE
= Bespovratna sredstva ukupno + doprinos korisnika
= Ukupni prihvatljivi troškovi
= Ukupna ugovorena vrijednost projekta HRK]]/7.5345</f>
        <v>161837.70920432676</v>
      </c>
      <c r="AA1816" s="53" t="s">
        <v>6562</v>
      </c>
      <c r="AB1816" s="53" t="s">
        <v>34</v>
      </c>
      <c r="AC1816" s="52" t="s">
        <v>6641</v>
      </c>
      <c r="AD1816" s="52" t="s">
        <v>6564</v>
      </c>
    </row>
    <row r="1817" spans="1:30" ht="63.75" customHeight="1" x14ac:dyDescent="0.2">
      <c r="A1817" s="50" t="s">
        <v>6642</v>
      </c>
      <c r="B1817" s="51" t="s">
        <v>742</v>
      </c>
      <c r="C1817" s="52" t="s">
        <v>6559</v>
      </c>
      <c r="D1817" s="52" t="s">
        <v>6570</v>
      </c>
      <c r="E1817" s="53" t="s">
        <v>6571</v>
      </c>
      <c r="F1817" s="54" t="s">
        <v>6643</v>
      </c>
      <c r="G1817" s="54" t="s">
        <v>6644</v>
      </c>
      <c r="H1817" s="56">
        <v>43235</v>
      </c>
      <c r="I1817" s="56">
        <v>44880</v>
      </c>
      <c r="J1817" s="57" t="str">
        <f>IF(Ugovori_OPULJP3[[#This Row],[DATUM ZAVRŠETKA OPERACIJE]]&gt;DATE(2024,12,31),"u provedbi","završen")</f>
        <v>završen</v>
      </c>
      <c r="K1817" s="55" t="s">
        <v>103</v>
      </c>
      <c r="L1817" s="55" t="s">
        <v>103</v>
      </c>
      <c r="M1817" s="58">
        <v>0.85</v>
      </c>
      <c r="N1817" s="58">
        <v>0.15</v>
      </c>
      <c r="O1817" s="59">
        <f>Ugovori_OPULJP3[[#This Row],[Bespovratna sredstva - Ukupno (EU+Nac) HRK
= Ukupna ugovorena vrijednost bespovratnih sredstava]]*Ugovori_OPULJP3[[#This Row],[EU STOPA SUFINANCIRANJA %
EU CO-FINANCING RATE %]]</f>
        <v>1841986.176</v>
      </c>
      <c r="P1817" s="60">
        <f>Ugovori_OPULJP3[[#This Row],[Bespovratna sredstva - EU dio - HRK]]/7.5345</f>
        <v>244473.57833963766</v>
      </c>
      <c r="Q1817" s="59">
        <f>Ugovori_OPULJP3[[#This Row],[Bespovratna sredstva - Ukupno (EU+Nac) HRK
= Ukupna ugovorena vrijednost bespovratnih sredstava]]*Ugovori_OPULJP3[[#This Row],[STOPA NACIONALNOG SUFINANCIRANJA %]]</f>
        <v>325056.38400000002</v>
      </c>
      <c r="R1817" s="60">
        <f>Ugovori_OPULJP3[[#This Row],[Bespovratna sredstva - Nacionalni dio - HRK]]/7.5345</f>
        <v>43142.396177583119</v>
      </c>
      <c r="S1817" s="59">
        <v>2167042.56</v>
      </c>
      <c r="T1817" s="60">
        <f>Ugovori_OPULJP3[[#This Row],[Bespovratna sredstva - Ukupno (EU+Nac) HRK
= Ukupna ugovorena vrijednost bespovratnih sredstava]]/7.5345</f>
        <v>287615.97451722075</v>
      </c>
      <c r="U1817" s="59">
        <v>0</v>
      </c>
      <c r="V1817" s="60">
        <f>Ugovori_OPULJP3[[#This Row],[Javni doprinos korisnika - HRK]]/7.5345</f>
        <v>0</v>
      </c>
      <c r="W1817" s="59">
        <v>0</v>
      </c>
      <c r="X1817" s="60">
        <f>Ugovori_OPULJP3[[#This Row],[Privatni doprinos korisnika - HRK]]/7.5345</f>
        <v>0</v>
      </c>
      <c r="Y1817" s="61">
        <v>2167042.56</v>
      </c>
      <c r="Z1817" s="62">
        <f>Ugovori_OPULJP3[[#This Row],[UKUPNI PRIHVATLJIVI IZDACI
TOTAL ELIGIBLE EXPENDITURE
= Bespovratna sredstva ukupno + doprinos korisnika
= Ukupni prihvatljivi troškovi
= Ukupna ugovorena vrijednost projekta HRK]]/7.5345</f>
        <v>287615.97451722075</v>
      </c>
      <c r="AA1817" s="53" t="s">
        <v>6562</v>
      </c>
      <c r="AB1817" s="53" t="s">
        <v>34</v>
      </c>
      <c r="AC1817" s="52" t="s">
        <v>6645</v>
      </c>
      <c r="AD1817" s="52" t="s">
        <v>6564</v>
      </c>
    </row>
    <row r="1818" spans="1:30" ht="63.75" customHeight="1" x14ac:dyDescent="0.2">
      <c r="A1818" s="50" t="s">
        <v>6646</v>
      </c>
      <c r="B1818" s="51" t="s">
        <v>742</v>
      </c>
      <c r="C1818" s="52" t="s">
        <v>6559</v>
      </c>
      <c r="D1818" s="52" t="s">
        <v>6570</v>
      </c>
      <c r="E1818" s="53" t="s">
        <v>6571</v>
      </c>
      <c r="F1818" s="54" t="s">
        <v>6647</v>
      </c>
      <c r="G1818" s="54" t="s">
        <v>6648</v>
      </c>
      <c r="H1818" s="56">
        <v>43185</v>
      </c>
      <c r="I1818" s="56">
        <v>45195</v>
      </c>
      <c r="J1818" s="57" t="str">
        <f>IF(Ugovori_OPULJP3[[#This Row],[DATUM ZAVRŠETKA OPERACIJE]]&gt;DATE(2024,12,31),"u provedbi","završen")</f>
        <v>završen</v>
      </c>
      <c r="K1818" s="55" t="s">
        <v>243</v>
      </c>
      <c r="L1818" s="55" t="s">
        <v>243</v>
      </c>
      <c r="M1818" s="58">
        <v>0.85</v>
      </c>
      <c r="N1818" s="58">
        <v>0.15</v>
      </c>
      <c r="O1818" s="59">
        <f>Ugovori_OPULJP3[[#This Row],[Bespovratna sredstva - Ukupno (EU+Nac) HRK
= Ukupna ugovorena vrijednost bespovratnih sredstava]]*Ugovori_OPULJP3[[#This Row],[EU STOPA SUFINANCIRANJA %
EU CO-FINANCING RATE %]]</f>
        <v>939707.9375</v>
      </c>
      <c r="P1818" s="60">
        <f>Ugovori_OPULJP3[[#This Row],[Bespovratna sredstva - EU dio - HRK]]/7.5345</f>
        <v>124720.67655451589</v>
      </c>
      <c r="Q1818" s="59">
        <f>Ugovori_OPULJP3[[#This Row],[Bespovratna sredstva - Ukupno (EU+Nac) HRK
= Ukupna ugovorena vrijednost bespovratnih sredstava]]*Ugovori_OPULJP3[[#This Row],[STOPA NACIONALNOG SUFINANCIRANJA %]]</f>
        <v>165830.8125</v>
      </c>
      <c r="R1818" s="60">
        <f>Ugovori_OPULJP3[[#This Row],[Bespovratna sredstva - Nacionalni dio - HRK]]/7.5345</f>
        <v>22009.531156679273</v>
      </c>
      <c r="S1818" s="59">
        <v>1105538.75</v>
      </c>
      <c r="T1818" s="60">
        <f>Ugovori_OPULJP3[[#This Row],[Bespovratna sredstva - Ukupno (EU+Nac) HRK
= Ukupna ugovorena vrijednost bespovratnih sredstava]]/7.5345</f>
        <v>146730.20771119517</v>
      </c>
      <c r="U1818" s="59">
        <v>0</v>
      </c>
      <c r="V1818" s="60">
        <f>Ugovori_OPULJP3[[#This Row],[Javni doprinos korisnika - HRK]]/7.5345</f>
        <v>0</v>
      </c>
      <c r="W1818" s="59">
        <v>0</v>
      </c>
      <c r="X1818" s="60">
        <f>Ugovori_OPULJP3[[#This Row],[Privatni doprinos korisnika - HRK]]/7.5345</f>
        <v>0</v>
      </c>
      <c r="Y1818" s="61">
        <v>1105538.75</v>
      </c>
      <c r="Z1818" s="62">
        <f>Ugovori_OPULJP3[[#This Row],[UKUPNI PRIHVATLJIVI IZDACI
TOTAL ELIGIBLE EXPENDITURE
= Bespovratna sredstva ukupno + doprinos korisnika
= Ukupni prihvatljivi troškovi
= Ukupna ugovorena vrijednost projekta HRK]]/7.5345</f>
        <v>146730.20771119517</v>
      </c>
      <c r="AA1818" s="53" t="s">
        <v>6562</v>
      </c>
      <c r="AB1818" s="53" t="s">
        <v>34</v>
      </c>
      <c r="AC1818" s="52" t="s">
        <v>6649</v>
      </c>
      <c r="AD1818" s="52" t="s">
        <v>6564</v>
      </c>
    </row>
    <row r="1819" spans="1:30" ht="63.75" customHeight="1" x14ac:dyDescent="0.2">
      <c r="A1819" s="50" t="s">
        <v>6650</v>
      </c>
      <c r="B1819" s="51" t="s">
        <v>742</v>
      </c>
      <c r="C1819" s="52" t="s">
        <v>6559</v>
      </c>
      <c r="D1819" s="52" t="s">
        <v>6570</v>
      </c>
      <c r="E1819" s="53" t="s">
        <v>6571</v>
      </c>
      <c r="F1819" s="54" t="s">
        <v>6651</v>
      </c>
      <c r="G1819" s="54" t="s">
        <v>6652</v>
      </c>
      <c r="H1819" s="56">
        <v>43235</v>
      </c>
      <c r="I1819" s="56">
        <v>45245</v>
      </c>
      <c r="J1819" s="57" t="str">
        <f>IF(Ugovori_OPULJP3[[#This Row],[DATUM ZAVRŠETKA OPERACIJE]]&gt;DATE(2024,12,31),"u provedbi","završen")</f>
        <v>završen</v>
      </c>
      <c r="K1819" s="55" t="s">
        <v>103</v>
      </c>
      <c r="L1819" s="55" t="s">
        <v>103</v>
      </c>
      <c r="M1819" s="58">
        <v>0.85</v>
      </c>
      <c r="N1819" s="58">
        <v>0.15</v>
      </c>
      <c r="O1819" s="59">
        <f>Ugovori_OPULJP3[[#This Row],[Bespovratna sredstva - Ukupno (EU+Nac) HRK
= Ukupna ugovorena vrijednost bespovratnih sredstava]]*Ugovori_OPULJP3[[#This Row],[EU STOPA SUFINANCIRANJA %
EU CO-FINANCING RATE %]]</f>
        <v>3187124.1979999999</v>
      </c>
      <c r="P1819" s="60">
        <f>Ugovori_OPULJP3[[#This Row],[Bespovratna sredstva - EU dio - HRK]]/7.5345</f>
        <v>423004.07432477269</v>
      </c>
      <c r="Q1819" s="59">
        <f>Ugovori_OPULJP3[[#This Row],[Bespovratna sredstva - Ukupno (EU+Nac) HRK
= Ukupna ugovorena vrijednost bespovratnih sredstava]]*Ugovori_OPULJP3[[#This Row],[STOPA NACIONALNOG SUFINANCIRANJA %]]</f>
        <v>562433.68199999991</v>
      </c>
      <c r="R1819" s="60">
        <f>Ugovori_OPULJP3[[#This Row],[Bespovratna sredstva - Nacionalni dio - HRK]]/7.5345</f>
        <v>74647.777822018703</v>
      </c>
      <c r="S1819" s="59">
        <v>3749557.88</v>
      </c>
      <c r="T1819" s="60">
        <f>Ugovori_OPULJP3[[#This Row],[Bespovratna sredstva - Ukupno (EU+Nac) HRK
= Ukupna ugovorena vrijednost bespovratnih sredstava]]/7.5345</f>
        <v>497651.85214679141</v>
      </c>
      <c r="U1819" s="59">
        <v>0</v>
      </c>
      <c r="V1819" s="60">
        <f>Ugovori_OPULJP3[[#This Row],[Javni doprinos korisnika - HRK]]/7.5345</f>
        <v>0</v>
      </c>
      <c r="W1819" s="59">
        <v>0</v>
      </c>
      <c r="X1819" s="60">
        <f>Ugovori_OPULJP3[[#This Row],[Privatni doprinos korisnika - HRK]]/7.5345</f>
        <v>0</v>
      </c>
      <c r="Y1819" s="61">
        <v>3749557.88</v>
      </c>
      <c r="Z1819" s="62">
        <f>Ugovori_OPULJP3[[#This Row],[UKUPNI PRIHVATLJIVI IZDACI
TOTAL ELIGIBLE EXPENDITURE
= Bespovratna sredstva ukupno + doprinos korisnika
= Ukupni prihvatljivi troškovi
= Ukupna ugovorena vrijednost projekta HRK]]/7.5345</f>
        <v>497651.85214679141</v>
      </c>
      <c r="AA1819" s="53" t="s">
        <v>6562</v>
      </c>
      <c r="AB1819" s="53" t="s">
        <v>34</v>
      </c>
      <c r="AC1819" s="52" t="s">
        <v>6653</v>
      </c>
      <c r="AD1819" s="52" t="s">
        <v>6564</v>
      </c>
    </row>
    <row r="1820" spans="1:30" ht="63.75" customHeight="1" x14ac:dyDescent="0.2">
      <c r="A1820" s="50" t="s">
        <v>6654</v>
      </c>
      <c r="B1820" s="51" t="s">
        <v>742</v>
      </c>
      <c r="C1820" s="52" t="s">
        <v>6559</v>
      </c>
      <c r="D1820" s="52" t="s">
        <v>6570</v>
      </c>
      <c r="E1820" s="53" t="s">
        <v>6571</v>
      </c>
      <c r="F1820" s="54" t="s">
        <v>6655</v>
      </c>
      <c r="G1820" s="54" t="s">
        <v>6656</v>
      </c>
      <c r="H1820" s="56">
        <v>43236</v>
      </c>
      <c r="I1820" s="56">
        <v>45246</v>
      </c>
      <c r="J1820" s="57" t="str">
        <f>IF(Ugovori_OPULJP3[[#This Row],[DATUM ZAVRŠETKA OPERACIJE]]&gt;DATE(2024,12,31),"u provedbi","završen")</f>
        <v>završen</v>
      </c>
      <c r="K1820" s="55" t="s">
        <v>593</v>
      </c>
      <c r="L1820" s="55" t="s">
        <v>593</v>
      </c>
      <c r="M1820" s="58">
        <v>0.85</v>
      </c>
      <c r="N1820" s="58">
        <v>0.15</v>
      </c>
      <c r="O1820" s="59">
        <f>Ugovori_OPULJP3[[#This Row],[Bespovratna sredstva - Ukupno (EU+Nac) HRK
= Ukupna ugovorena vrijednost bespovratnih sredstava]]*Ugovori_OPULJP3[[#This Row],[EU STOPA SUFINANCIRANJA %
EU CO-FINANCING RATE %]]</f>
        <v>2237126.1944999998</v>
      </c>
      <c r="P1820" s="60">
        <f>Ugovori_OPULJP3[[#This Row],[Bespovratna sredstva - EU dio - HRK]]/7.5345</f>
        <v>296917.67131196492</v>
      </c>
      <c r="Q1820" s="59">
        <f>Ugovori_OPULJP3[[#This Row],[Bespovratna sredstva - Ukupno (EU+Nac) HRK
= Ukupna ugovorena vrijednost bespovratnih sredstava]]*Ugovori_OPULJP3[[#This Row],[STOPA NACIONALNOG SUFINANCIRANJA %]]</f>
        <v>394786.9755</v>
      </c>
      <c r="R1820" s="60">
        <f>Ugovori_OPULJP3[[#This Row],[Bespovratna sredstva - Nacionalni dio - HRK]]/7.5345</f>
        <v>52397.23611387617</v>
      </c>
      <c r="S1820" s="59">
        <v>2631913.17</v>
      </c>
      <c r="T1820" s="60">
        <f>Ugovori_OPULJP3[[#This Row],[Bespovratna sredstva - Ukupno (EU+Nac) HRK
= Ukupna ugovorena vrijednost bespovratnih sredstava]]/7.5345</f>
        <v>349314.90742584108</v>
      </c>
      <c r="U1820" s="59">
        <v>0</v>
      </c>
      <c r="V1820" s="60">
        <f>Ugovori_OPULJP3[[#This Row],[Javni doprinos korisnika - HRK]]/7.5345</f>
        <v>0</v>
      </c>
      <c r="W1820" s="59">
        <v>0</v>
      </c>
      <c r="X1820" s="60">
        <f>Ugovori_OPULJP3[[#This Row],[Privatni doprinos korisnika - HRK]]/7.5345</f>
        <v>0</v>
      </c>
      <c r="Y1820" s="61">
        <v>2631913.17</v>
      </c>
      <c r="Z1820" s="62">
        <f>Ugovori_OPULJP3[[#This Row],[UKUPNI PRIHVATLJIVI IZDACI
TOTAL ELIGIBLE EXPENDITURE
= Bespovratna sredstva ukupno + doprinos korisnika
= Ukupni prihvatljivi troškovi
= Ukupna ugovorena vrijednost projekta HRK]]/7.5345</f>
        <v>349314.90742584108</v>
      </c>
      <c r="AA1820" s="53" t="s">
        <v>6562</v>
      </c>
      <c r="AB1820" s="53" t="s">
        <v>34</v>
      </c>
      <c r="AC1820" s="52" t="s">
        <v>6657</v>
      </c>
      <c r="AD1820" s="52" t="s">
        <v>6564</v>
      </c>
    </row>
    <row r="1821" spans="1:30" ht="63.75" customHeight="1" x14ac:dyDescent="0.2">
      <c r="A1821" s="50" t="s">
        <v>6658</v>
      </c>
      <c r="B1821" s="51" t="s">
        <v>742</v>
      </c>
      <c r="C1821" s="52" t="s">
        <v>6559</v>
      </c>
      <c r="D1821" s="52" t="s">
        <v>6570</v>
      </c>
      <c r="E1821" s="53" t="s">
        <v>6571</v>
      </c>
      <c r="F1821" s="54" t="s">
        <v>6659</v>
      </c>
      <c r="G1821" s="54" t="s">
        <v>6660</v>
      </c>
      <c r="H1821" s="56">
        <v>43245</v>
      </c>
      <c r="I1821" s="68">
        <v>45291</v>
      </c>
      <c r="J1821" s="57" t="str">
        <f>IF(Ugovori_OPULJP3[[#This Row],[DATUM ZAVRŠETKA OPERACIJE]]&gt;DATE(2024,12,31),"u provedbi","završen")</f>
        <v>završen</v>
      </c>
      <c r="K1821" s="55" t="s">
        <v>83</v>
      </c>
      <c r="L1821" s="55" t="s">
        <v>83</v>
      </c>
      <c r="M1821" s="58">
        <v>0.85</v>
      </c>
      <c r="N1821" s="58">
        <v>0.15</v>
      </c>
      <c r="O1821" s="59">
        <f>Ugovori_OPULJP3[[#This Row],[Bespovratna sredstva - Ukupno (EU+Nac) HRK
= Ukupna ugovorena vrijednost bespovratnih sredstava]]*Ugovori_OPULJP3[[#This Row],[EU STOPA SUFINANCIRANJA %
EU CO-FINANCING RATE %]]</f>
        <v>1481305.1064999998</v>
      </c>
      <c r="P1821" s="60">
        <f>Ugovori_OPULJP3[[#This Row],[Bespovratna sredstva - EU dio - HRK]]/7.5345</f>
        <v>196602.9738536067</v>
      </c>
      <c r="Q1821" s="59">
        <f>Ugovori_OPULJP3[[#This Row],[Bespovratna sredstva - Ukupno (EU+Nac) HRK
= Ukupna ugovorena vrijednost bespovratnih sredstava]]*Ugovori_OPULJP3[[#This Row],[STOPA NACIONALNOG SUFINANCIRANJA %]]</f>
        <v>261406.78349999996</v>
      </c>
      <c r="R1821" s="60">
        <f>Ugovori_OPULJP3[[#This Row],[Bespovratna sredstva - Nacionalni dio - HRK]]/7.5345</f>
        <v>34694.642444754121</v>
      </c>
      <c r="S1821" s="59">
        <v>1742711.89</v>
      </c>
      <c r="T1821" s="60">
        <f>Ugovori_OPULJP3[[#This Row],[Bespovratna sredstva - Ukupno (EU+Nac) HRK
= Ukupna ugovorena vrijednost bespovratnih sredstava]]/7.5345</f>
        <v>231297.61629836084</v>
      </c>
      <c r="U1821" s="59">
        <v>0</v>
      </c>
      <c r="V1821" s="60">
        <f>Ugovori_OPULJP3[[#This Row],[Javni doprinos korisnika - HRK]]/7.5345</f>
        <v>0</v>
      </c>
      <c r="W1821" s="59">
        <v>0</v>
      </c>
      <c r="X1821" s="60">
        <f>Ugovori_OPULJP3[[#This Row],[Privatni doprinos korisnika - HRK]]/7.5345</f>
        <v>0</v>
      </c>
      <c r="Y1821" s="61">
        <v>1742711.89</v>
      </c>
      <c r="Z1821" s="62">
        <f>Ugovori_OPULJP3[[#This Row],[UKUPNI PRIHVATLJIVI IZDACI
TOTAL ELIGIBLE EXPENDITURE
= Bespovratna sredstva ukupno + doprinos korisnika
= Ukupni prihvatljivi troškovi
= Ukupna ugovorena vrijednost projekta HRK]]/7.5345</f>
        <v>231297.61629836084</v>
      </c>
      <c r="AA1821" s="53" t="s">
        <v>6562</v>
      </c>
      <c r="AB1821" s="53" t="s">
        <v>34</v>
      </c>
      <c r="AC1821" s="52" t="s">
        <v>6661</v>
      </c>
      <c r="AD1821" s="52" t="s">
        <v>6564</v>
      </c>
    </row>
    <row r="1822" spans="1:30" ht="63.75" customHeight="1" x14ac:dyDescent="0.2">
      <c r="A1822" s="50" t="s">
        <v>6662</v>
      </c>
      <c r="B1822" s="51" t="s">
        <v>742</v>
      </c>
      <c r="C1822" s="52" t="s">
        <v>6559</v>
      </c>
      <c r="D1822" s="52" t="s">
        <v>6570</v>
      </c>
      <c r="E1822" s="53" t="s">
        <v>6571</v>
      </c>
      <c r="F1822" s="54" t="s">
        <v>6663</v>
      </c>
      <c r="G1822" s="54" t="s">
        <v>6664</v>
      </c>
      <c r="H1822" s="56">
        <v>43234</v>
      </c>
      <c r="I1822" s="56">
        <v>45244</v>
      </c>
      <c r="J1822" s="57" t="str">
        <f>IF(Ugovori_OPULJP3[[#This Row],[DATUM ZAVRŠETKA OPERACIJE]]&gt;DATE(2024,12,31),"u provedbi","završen")</f>
        <v>završen</v>
      </c>
      <c r="K1822" s="55" t="s">
        <v>98</v>
      </c>
      <c r="L1822" s="55" t="s">
        <v>98</v>
      </c>
      <c r="M1822" s="58">
        <v>0.85</v>
      </c>
      <c r="N1822" s="58">
        <v>0.15</v>
      </c>
      <c r="O1822" s="59">
        <f>Ugovori_OPULJP3[[#This Row],[Bespovratna sredstva - Ukupno (EU+Nac) HRK
= Ukupna ugovorena vrijednost bespovratnih sredstava]]*Ugovori_OPULJP3[[#This Row],[EU STOPA SUFINANCIRANJA %
EU CO-FINANCING RATE %]]</f>
        <v>1076352.382</v>
      </c>
      <c r="P1822" s="60">
        <f>Ugovori_OPULJP3[[#This Row],[Bespovratna sredstva - EU dio - HRK]]/7.5345</f>
        <v>142856.51098281238</v>
      </c>
      <c r="Q1822" s="59">
        <f>Ugovori_OPULJP3[[#This Row],[Bespovratna sredstva - Ukupno (EU+Nac) HRK
= Ukupna ugovorena vrijednost bespovratnih sredstava]]*Ugovori_OPULJP3[[#This Row],[STOPA NACIONALNOG SUFINANCIRANJA %]]</f>
        <v>189944.53799999997</v>
      </c>
      <c r="R1822" s="60">
        <f>Ugovori_OPULJP3[[#This Row],[Bespovratna sredstva - Nacionalni dio - HRK]]/7.5345</f>
        <v>25209.972526378653</v>
      </c>
      <c r="S1822" s="59">
        <v>1266296.92</v>
      </c>
      <c r="T1822" s="60">
        <f>Ugovori_OPULJP3[[#This Row],[Bespovratna sredstva - Ukupno (EU+Nac) HRK
= Ukupna ugovorena vrijednost bespovratnih sredstava]]/7.5345</f>
        <v>168066.48350919102</v>
      </c>
      <c r="U1822" s="59">
        <v>0</v>
      </c>
      <c r="V1822" s="60">
        <f>Ugovori_OPULJP3[[#This Row],[Javni doprinos korisnika - HRK]]/7.5345</f>
        <v>0</v>
      </c>
      <c r="W1822" s="59">
        <v>0</v>
      </c>
      <c r="X1822" s="60">
        <f>Ugovori_OPULJP3[[#This Row],[Privatni doprinos korisnika - HRK]]/7.5345</f>
        <v>0</v>
      </c>
      <c r="Y1822" s="61">
        <v>1266296.92</v>
      </c>
      <c r="Z1822" s="62">
        <f>Ugovori_OPULJP3[[#This Row],[UKUPNI PRIHVATLJIVI IZDACI
TOTAL ELIGIBLE EXPENDITURE
= Bespovratna sredstva ukupno + doprinos korisnika
= Ukupni prihvatljivi troškovi
= Ukupna ugovorena vrijednost projekta HRK]]/7.5345</f>
        <v>168066.48350919102</v>
      </c>
      <c r="AA1822" s="53" t="s">
        <v>6562</v>
      </c>
      <c r="AB1822" s="53" t="s">
        <v>34</v>
      </c>
      <c r="AC1822" s="52" t="s">
        <v>6665</v>
      </c>
      <c r="AD1822" s="52" t="s">
        <v>6564</v>
      </c>
    </row>
    <row r="1823" spans="1:30" ht="63.75" customHeight="1" x14ac:dyDescent="0.2">
      <c r="A1823" s="50" t="s">
        <v>6666</v>
      </c>
      <c r="B1823" s="51" t="s">
        <v>742</v>
      </c>
      <c r="C1823" s="52" t="s">
        <v>6559</v>
      </c>
      <c r="D1823" s="52" t="s">
        <v>6570</v>
      </c>
      <c r="E1823" s="53" t="s">
        <v>6571</v>
      </c>
      <c r="F1823" s="54" t="s">
        <v>6667</v>
      </c>
      <c r="G1823" s="54" t="s">
        <v>6668</v>
      </c>
      <c r="H1823" s="56">
        <v>43234</v>
      </c>
      <c r="I1823" s="56">
        <v>45274</v>
      </c>
      <c r="J1823" s="57" t="str">
        <f>IF(Ugovori_OPULJP3[[#This Row],[DATUM ZAVRŠETKA OPERACIJE]]&gt;DATE(2024,12,31),"u provedbi","završen")</f>
        <v>završen</v>
      </c>
      <c r="K1823" s="55" t="s">
        <v>598</v>
      </c>
      <c r="L1823" s="55" t="s">
        <v>598</v>
      </c>
      <c r="M1823" s="58">
        <v>0.85</v>
      </c>
      <c r="N1823" s="58">
        <v>0.15</v>
      </c>
      <c r="O1823" s="59">
        <f>Ugovori_OPULJP3[[#This Row],[Bespovratna sredstva - Ukupno (EU+Nac) HRK
= Ukupna ugovorena vrijednost bespovratnih sredstava]]*Ugovori_OPULJP3[[#This Row],[EU STOPA SUFINANCIRANJA %
EU CO-FINANCING RATE %]]</f>
        <v>791787.52899999998</v>
      </c>
      <c r="P1823" s="60">
        <f>Ugovori_OPULJP3[[#This Row],[Bespovratna sredstva - EU dio - HRK]]/7.5345</f>
        <v>105088.26451655716</v>
      </c>
      <c r="Q1823" s="59">
        <f>Ugovori_OPULJP3[[#This Row],[Bespovratna sredstva - Ukupno (EU+Nac) HRK
= Ukupna ugovorena vrijednost bespovratnih sredstava]]*Ugovori_OPULJP3[[#This Row],[STOPA NACIONALNOG SUFINANCIRANJA %]]</f>
        <v>139727.21099999998</v>
      </c>
      <c r="R1823" s="60">
        <f>Ugovori_OPULJP3[[#This Row],[Bespovratna sredstva - Nacionalni dio - HRK]]/7.5345</f>
        <v>18544.987855863026</v>
      </c>
      <c r="S1823" s="59">
        <v>931514.74</v>
      </c>
      <c r="T1823" s="60">
        <f>Ugovori_OPULJP3[[#This Row],[Bespovratna sredstva - Ukupno (EU+Nac) HRK
= Ukupna ugovorena vrijednost bespovratnih sredstava]]/7.5345</f>
        <v>123633.25237242019</v>
      </c>
      <c r="U1823" s="59">
        <v>0</v>
      </c>
      <c r="V1823" s="60">
        <f>Ugovori_OPULJP3[[#This Row],[Javni doprinos korisnika - HRK]]/7.5345</f>
        <v>0</v>
      </c>
      <c r="W1823" s="59">
        <v>0</v>
      </c>
      <c r="X1823" s="60">
        <f>Ugovori_OPULJP3[[#This Row],[Privatni doprinos korisnika - HRK]]/7.5345</f>
        <v>0</v>
      </c>
      <c r="Y1823" s="61">
        <v>931514.74</v>
      </c>
      <c r="Z1823" s="62">
        <f>Ugovori_OPULJP3[[#This Row],[UKUPNI PRIHVATLJIVI IZDACI
TOTAL ELIGIBLE EXPENDITURE
= Bespovratna sredstva ukupno + doprinos korisnika
= Ukupni prihvatljivi troškovi
= Ukupna ugovorena vrijednost projekta HRK]]/7.5345</f>
        <v>123633.25237242019</v>
      </c>
      <c r="AA1823" s="53" t="s">
        <v>6562</v>
      </c>
      <c r="AB1823" s="53" t="s">
        <v>34</v>
      </c>
      <c r="AC1823" s="52" t="s">
        <v>6669</v>
      </c>
      <c r="AD1823" s="52" t="s">
        <v>6564</v>
      </c>
    </row>
    <row r="1824" spans="1:30" ht="63.75" customHeight="1" x14ac:dyDescent="0.2">
      <c r="A1824" s="50" t="s">
        <v>6670</v>
      </c>
      <c r="B1824" s="51" t="s">
        <v>742</v>
      </c>
      <c r="C1824" s="52" t="s">
        <v>6559</v>
      </c>
      <c r="D1824" s="52" t="s">
        <v>6570</v>
      </c>
      <c r="E1824" s="53" t="s">
        <v>6571</v>
      </c>
      <c r="F1824" s="54" t="s">
        <v>6671</v>
      </c>
      <c r="G1824" s="54" t="s">
        <v>6672</v>
      </c>
      <c r="H1824" s="56">
        <v>43234</v>
      </c>
      <c r="I1824" s="56">
        <v>44879</v>
      </c>
      <c r="J1824" s="57" t="str">
        <f>IF(Ugovori_OPULJP3[[#This Row],[DATUM ZAVRŠETKA OPERACIJE]]&gt;DATE(2024,12,31),"u provedbi","završen")</f>
        <v>završen</v>
      </c>
      <c r="K1824" s="55" t="s">
        <v>36</v>
      </c>
      <c r="L1824" s="55" t="s">
        <v>36</v>
      </c>
      <c r="M1824" s="58">
        <v>0.85</v>
      </c>
      <c r="N1824" s="58">
        <v>0.15</v>
      </c>
      <c r="O1824" s="59">
        <f>Ugovori_OPULJP3[[#This Row],[Bespovratna sredstva - Ukupno (EU+Nac) HRK
= Ukupna ugovorena vrijednost bespovratnih sredstava]]*Ugovori_OPULJP3[[#This Row],[EU STOPA SUFINANCIRANJA %
EU CO-FINANCING RATE %]]</f>
        <v>730128.08699999994</v>
      </c>
      <c r="P1824" s="60">
        <f>Ugovori_OPULJP3[[#This Row],[Bespovratna sredstva - EU dio - HRK]]/7.5345</f>
        <v>96904.650209038417</v>
      </c>
      <c r="Q1824" s="59">
        <f>Ugovori_OPULJP3[[#This Row],[Bespovratna sredstva - Ukupno (EU+Nac) HRK
= Ukupna ugovorena vrijednost bespovratnih sredstava]]*Ugovori_OPULJP3[[#This Row],[STOPA NACIONALNOG SUFINANCIRANJA %]]</f>
        <v>128846.13299999999</v>
      </c>
      <c r="R1824" s="60">
        <f>Ugovori_OPULJP3[[#This Row],[Bespovratna sredstva - Nacionalni dio - HRK]]/7.5345</f>
        <v>17100.820625124426</v>
      </c>
      <c r="S1824" s="59">
        <v>858974.22</v>
      </c>
      <c r="T1824" s="60">
        <f>Ugovori_OPULJP3[[#This Row],[Bespovratna sredstva - Ukupno (EU+Nac) HRK
= Ukupna ugovorena vrijednost bespovratnih sredstava]]/7.5345</f>
        <v>114005.47083416284</v>
      </c>
      <c r="U1824" s="59">
        <v>0</v>
      </c>
      <c r="V1824" s="60">
        <f>Ugovori_OPULJP3[[#This Row],[Javni doprinos korisnika - HRK]]/7.5345</f>
        <v>0</v>
      </c>
      <c r="W1824" s="59">
        <v>0</v>
      </c>
      <c r="X1824" s="60">
        <f>Ugovori_OPULJP3[[#This Row],[Privatni doprinos korisnika - HRK]]/7.5345</f>
        <v>0</v>
      </c>
      <c r="Y1824" s="61">
        <v>858974.22</v>
      </c>
      <c r="Z1824" s="62">
        <f>Ugovori_OPULJP3[[#This Row],[UKUPNI PRIHVATLJIVI IZDACI
TOTAL ELIGIBLE EXPENDITURE
= Bespovratna sredstva ukupno + doprinos korisnika
= Ukupni prihvatljivi troškovi
= Ukupna ugovorena vrijednost projekta HRK]]/7.5345</f>
        <v>114005.47083416284</v>
      </c>
      <c r="AA1824" s="53" t="s">
        <v>6562</v>
      </c>
      <c r="AB1824" s="53" t="s">
        <v>34</v>
      </c>
      <c r="AC1824" s="52" t="s">
        <v>6673</v>
      </c>
      <c r="AD1824" s="52" t="s">
        <v>6564</v>
      </c>
    </row>
    <row r="1825" spans="1:30" ht="63.75" customHeight="1" x14ac:dyDescent="0.2">
      <c r="A1825" s="50" t="s">
        <v>6674</v>
      </c>
      <c r="B1825" s="51" t="s">
        <v>742</v>
      </c>
      <c r="C1825" s="52" t="s">
        <v>6559</v>
      </c>
      <c r="D1825" s="52" t="s">
        <v>6570</v>
      </c>
      <c r="E1825" s="53" t="s">
        <v>6571</v>
      </c>
      <c r="F1825" s="54" t="s">
        <v>6675</v>
      </c>
      <c r="G1825" s="54" t="s">
        <v>6676</v>
      </c>
      <c r="H1825" s="56">
        <v>43146</v>
      </c>
      <c r="I1825" s="56">
        <v>44788</v>
      </c>
      <c r="J1825" s="57" t="str">
        <f>IF(Ugovori_OPULJP3[[#This Row],[DATUM ZAVRŠETKA OPERACIJE]]&gt;DATE(2024,12,31),"u provedbi","završen")</f>
        <v>završen</v>
      </c>
      <c r="K1825" s="55" t="s">
        <v>98</v>
      </c>
      <c r="L1825" s="55" t="s">
        <v>98</v>
      </c>
      <c r="M1825" s="58">
        <v>0.85</v>
      </c>
      <c r="N1825" s="58">
        <v>0.15</v>
      </c>
      <c r="O1825" s="59">
        <f>Ugovori_OPULJP3[[#This Row],[Bespovratna sredstva - Ukupno (EU+Nac) HRK
= Ukupna ugovorena vrijednost bespovratnih sredstava]]*Ugovori_OPULJP3[[#This Row],[EU STOPA SUFINANCIRANJA %
EU CO-FINANCING RATE %]]</f>
        <v>1608378.5</v>
      </c>
      <c r="P1825" s="60">
        <f>Ugovori_OPULJP3[[#This Row],[Bespovratna sredstva - EU dio - HRK]]/7.5345</f>
        <v>213468.51151370362</v>
      </c>
      <c r="Q1825" s="59">
        <f>Ugovori_OPULJP3[[#This Row],[Bespovratna sredstva - Ukupno (EU+Nac) HRK
= Ukupna ugovorena vrijednost bespovratnih sredstava]]*Ugovori_OPULJP3[[#This Row],[STOPA NACIONALNOG SUFINANCIRANJA %]]</f>
        <v>283831.5</v>
      </c>
      <c r="R1825" s="60">
        <f>Ugovori_OPULJP3[[#This Row],[Bespovratna sredstva - Nacionalni dio - HRK]]/7.5345</f>
        <v>37670.913796535933</v>
      </c>
      <c r="S1825" s="59">
        <v>1892210</v>
      </c>
      <c r="T1825" s="60">
        <f>Ugovori_OPULJP3[[#This Row],[Bespovratna sredstva - Ukupno (EU+Nac) HRK
= Ukupna ugovorena vrijednost bespovratnih sredstava]]/7.5345</f>
        <v>251139.42531023955</v>
      </c>
      <c r="U1825" s="59">
        <v>0</v>
      </c>
      <c r="V1825" s="60">
        <f>Ugovori_OPULJP3[[#This Row],[Javni doprinos korisnika - HRK]]/7.5345</f>
        <v>0</v>
      </c>
      <c r="W1825" s="59">
        <v>0</v>
      </c>
      <c r="X1825" s="60">
        <f>Ugovori_OPULJP3[[#This Row],[Privatni doprinos korisnika - HRK]]/7.5345</f>
        <v>0</v>
      </c>
      <c r="Y1825" s="61">
        <v>1892210</v>
      </c>
      <c r="Z1825" s="62">
        <f>Ugovori_OPULJP3[[#This Row],[UKUPNI PRIHVATLJIVI IZDACI
TOTAL ELIGIBLE EXPENDITURE
= Bespovratna sredstva ukupno + doprinos korisnika
= Ukupni prihvatljivi troškovi
= Ukupna ugovorena vrijednost projekta HRK]]/7.5345</f>
        <v>251139.42531023955</v>
      </c>
      <c r="AA1825" s="53" t="s">
        <v>6562</v>
      </c>
      <c r="AB1825" s="53" t="s">
        <v>34</v>
      </c>
      <c r="AC1825" s="52" t="s">
        <v>6677</v>
      </c>
      <c r="AD1825" s="52" t="s">
        <v>6564</v>
      </c>
    </row>
    <row r="1826" spans="1:30" ht="63.75" customHeight="1" x14ac:dyDescent="0.2">
      <c r="A1826" s="50" t="s">
        <v>6678</v>
      </c>
      <c r="B1826" s="51" t="s">
        <v>742</v>
      </c>
      <c r="C1826" s="52" t="s">
        <v>6559</v>
      </c>
      <c r="D1826" s="52" t="s">
        <v>6570</v>
      </c>
      <c r="E1826" s="53" t="s">
        <v>6571</v>
      </c>
      <c r="F1826" s="54" t="s">
        <v>6679</v>
      </c>
      <c r="G1826" s="54" t="s">
        <v>6680</v>
      </c>
      <c r="H1826" s="56">
        <v>43245</v>
      </c>
      <c r="I1826" s="56">
        <v>44890</v>
      </c>
      <c r="J1826" s="57" t="str">
        <f>IF(Ugovori_OPULJP3[[#This Row],[DATUM ZAVRŠETKA OPERACIJE]]&gt;DATE(2024,12,31),"u provedbi","završen")</f>
        <v>završen</v>
      </c>
      <c r="K1826" s="55" t="s">
        <v>210</v>
      </c>
      <c r="L1826" s="55" t="s">
        <v>210</v>
      </c>
      <c r="M1826" s="58">
        <v>0.85</v>
      </c>
      <c r="N1826" s="58">
        <v>0.15</v>
      </c>
      <c r="O1826" s="59">
        <f>Ugovori_OPULJP3[[#This Row],[Bespovratna sredstva - Ukupno (EU+Nac) HRK
= Ukupna ugovorena vrijednost bespovratnih sredstava]]*Ugovori_OPULJP3[[#This Row],[EU STOPA SUFINANCIRANJA %
EU CO-FINANCING RATE %]]</f>
        <v>919953.87799999991</v>
      </c>
      <c r="P1826" s="60">
        <f>Ugovori_OPULJP3[[#This Row],[Bespovratna sredstva - EU dio - HRK]]/7.5345</f>
        <v>122098.86230008626</v>
      </c>
      <c r="Q1826" s="59">
        <f>Ugovori_OPULJP3[[#This Row],[Bespovratna sredstva - Ukupno (EU+Nac) HRK
= Ukupna ugovorena vrijednost bespovratnih sredstava]]*Ugovori_OPULJP3[[#This Row],[STOPA NACIONALNOG SUFINANCIRANJA %]]</f>
        <v>162344.802</v>
      </c>
      <c r="R1826" s="60">
        <f>Ugovori_OPULJP3[[#This Row],[Bespovratna sredstva - Nacionalni dio - HRK]]/7.5345</f>
        <v>21546.858052956399</v>
      </c>
      <c r="S1826" s="59">
        <v>1082298.68</v>
      </c>
      <c r="T1826" s="60">
        <f>Ugovori_OPULJP3[[#This Row],[Bespovratna sredstva - Ukupno (EU+Nac) HRK
= Ukupna ugovorena vrijednost bespovratnih sredstava]]/7.5345</f>
        <v>143645.72035304265</v>
      </c>
      <c r="U1826" s="59">
        <v>0</v>
      </c>
      <c r="V1826" s="60">
        <f>Ugovori_OPULJP3[[#This Row],[Javni doprinos korisnika - HRK]]/7.5345</f>
        <v>0</v>
      </c>
      <c r="W1826" s="59">
        <v>0</v>
      </c>
      <c r="X1826" s="60">
        <f>Ugovori_OPULJP3[[#This Row],[Privatni doprinos korisnika - HRK]]/7.5345</f>
        <v>0</v>
      </c>
      <c r="Y1826" s="61">
        <v>1082298.68</v>
      </c>
      <c r="Z1826" s="62">
        <f>Ugovori_OPULJP3[[#This Row],[UKUPNI PRIHVATLJIVI IZDACI
TOTAL ELIGIBLE EXPENDITURE
= Bespovratna sredstva ukupno + doprinos korisnika
= Ukupni prihvatljivi troškovi
= Ukupna ugovorena vrijednost projekta HRK]]/7.5345</f>
        <v>143645.72035304265</v>
      </c>
      <c r="AA1826" s="53" t="s">
        <v>6562</v>
      </c>
      <c r="AB1826" s="53" t="s">
        <v>34</v>
      </c>
      <c r="AC1826" s="52" t="s">
        <v>6681</v>
      </c>
      <c r="AD1826" s="52" t="s">
        <v>6564</v>
      </c>
    </row>
    <row r="1827" spans="1:30" ht="63.75" customHeight="1" x14ac:dyDescent="0.2">
      <c r="A1827" s="50" t="s">
        <v>6682</v>
      </c>
      <c r="B1827" s="51" t="s">
        <v>742</v>
      </c>
      <c r="C1827" s="52" t="s">
        <v>6559</v>
      </c>
      <c r="D1827" s="52" t="s">
        <v>6570</v>
      </c>
      <c r="E1827" s="53" t="s">
        <v>6571</v>
      </c>
      <c r="F1827" s="54" t="s">
        <v>6683</v>
      </c>
      <c r="G1827" s="54" t="s">
        <v>6684</v>
      </c>
      <c r="H1827" s="56">
        <v>43185</v>
      </c>
      <c r="I1827" s="56">
        <v>45286</v>
      </c>
      <c r="J1827" s="57" t="str">
        <f>IF(Ugovori_OPULJP3[[#This Row],[DATUM ZAVRŠETKA OPERACIJE]]&gt;DATE(2024,12,31),"u provedbi","završen")</f>
        <v>završen</v>
      </c>
      <c r="K1827" s="55" t="s">
        <v>83</v>
      </c>
      <c r="L1827" s="55" t="s">
        <v>83</v>
      </c>
      <c r="M1827" s="58">
        <v>0.85</v>
      </c>
      <c r="N1827" s="58">
        <v>0.15</v>
      </c>
      <c r="O1827" s="59">
        <f>Ugovori_OPULJP3[[#This Row],[Bespovratna sredstva - Ukupno (EU+Nac) HRK
= Ukupna ugovorena vrijednost bespovratnih sredstava]]*Ugovori_OPULJP3[[#This Row],[EU STOPA SUFINANCIRANJA %
EU CO-FINANCING RATE %]]</f>
        <v>1166855.4859999998</v>
      </c>
      <c r="P1827" s="60">
        <f>Ugovori_OPULJP3[[#This Row],[Bespovratna sredstva - EU dio - HRK]]/7.5345</f>
        <v>154868.33711593333</v>
      </c>
      <c r="Q1827" s="59">
        <f>Ugovori_OPULJP3[[#This Row],[Bespovratna sredstva - Ukupno (EU+Nac) HRK
= Ukupna ugovorena vrijednost bespovratnih sredstava]]*Ugovori_OPULJP3[[#This Row],[STOPA NACIONALNOG SUFINANCIRANJA %]]</f>
        <v>205915.67399999997</v>
      </c>
      <c r="R1827" s="60">
        <f>Ugovori_OPULJP3[[#This Row],[Bespovratna sredstva - Nacionalni dio - HRK]]/7.5345</f>
        <v>27329.706549870589</v>
      </c>
      <c r="S1827" s="59">
        <v>1372771.16</v>
      </c>
      <c r="T1827" s="60">
        <f>Ugovori_OPULJP3[[#This Row],[Bespovratna sredstva - Ukupno (EU+Nac) HRK
= Ukupna ugovorena vrijednost bespovratnih sredstava]]/7.5345</f>
        <v>182198.04366580394</v>
      </c>
      <c r="U1827" s="59">
        <v>0</v>
      </c>
      <c r="V1827" s="60">
        <f>Ugovori_OPULJP3[[#This Row],[Javni doprinos korisnika - HRK]]/7.5345</f>
        <v>0</v>
      </c>
      <c r="W1827" s="59">
        <v>0</v>
      </c>
      <c r="X1827" s="60">
        <f>Ugovori_OPULJP3[[#This Row],[Privatni doprinos korisnika - HRK]]/7.5345</f>
        <v>0</v>
      </c>
      <c r="Y1827" s="61">
        <v>1372771.16</v>
      </c>
      <c r="Z1827" s="62">
        <f>Ugovori_OPULJP3[[#This Row],[UKUPNI PRIHVATLJIVI IZDACI
TOTAL ELIGIBLE EXPENDITURE
= Bespovratna sredstva ukupno + doprinos korisnika
= Ukupni prihvatljivi troškovi
= Ukupna ugovorena vrijednost projekta HRK]]/7.5345</f>
        <v>182198.04366580394</v>
      </c>
      <c r="AA1827" s="53" t="s">
        <v>6562</v>
      </c>
      <c r="AB1827" s="53" t="s">
        <v>34</v>
      </c>
      <c r="AC1827" s="52" t="s">
        <v>6685</v>
      </c>
      <c r="AD1827" s="52" t="s">
        <v>6564</v>
      </c>
    </row>
    <row r="1828" spans="1:30" ht="63.75" customHeight="1" x14ac:dyDescent="0.2">
      <c r="A1828" s="50" t="s">
        <v>6686</v>
      </c>
      <c r="B1828" s="51" t="s">
        <v>742</v>
      </c>
      <c r="C1828" s="52" t="s">
        <v>6559</v>
      </c>
      <c r="D1828" s="52" t="s">
        <v>6570</v>
      </c>
      <c r="E1828" s="53" t="s">
        <v>6571</v>
      </c>
      <c r="F1828" s="54" t="s">
        <v>6687</v>
      </c>
      <c r="G1828" s="54" t="s">
        <v>6688</v>
      </c>
      <c r="H1828" s="56">
        <v>43186</v>
      </c>
      <c r="I1828" s="56">
        <v>45287</v>
      </c>
      <c r="J1828" s="57" t="str">
        <f>IF(Ugovori_OPULJP3[[#This Row],[DATUM ZAVRŠETKA OPERACIJE]]&gt;DATE(2024,12,31),"u provedbi","završen")</f>
        <v>završen</v>
      </c>
      <c r="K1828" s="55" t="s">
        <v>424</v>
      </c>
      <c r="L1828" s="55" t="s">
        <v>424</v>
      </c>
      <c r="M1828" s="58">
        <v>0.85</v>
      </c>
      <c r="N1828" s="58">
        <v>0.15</v>
      </c>
      <c r="O1828" s="59">
        <f>Ugovori_OPULJP3[[#This Row],[Bespovratna sredstva - Ukupno (EU+Nac) HRK
= Ukupna ugovorena vrijednost bespovratnih sredstava]]*Ugovori_OPULJP3[[#This Row],[EU STOPA SUFINANCIRANJA %
EU CO-FINANCING RATE %]]</f>
        <v>1200272.0715000001</v>
      </c>
      <c r="P1828" s="60">
        <f>Ugovori_OPULJP3[[#This Row],[Bespovratna sredstva - EU dio - HRK]]/7.5345</f>
        <v>159303.48019112085</v>
      </c>
      <c r="Q1828" s="59">
        <f>Ugovori_OPULJP3[[#This Row],[Bespovratna sredstva - Ukupno (EU+Nac) HRK
= Ukupna ugovorena vrijednost bespovratnih sredstava]]*Ugovori_OPULJP3[[#This Row],[STOPA NACIONALNOG SUFINANCIRANJA %]]</f>
        <v>211812.71849999999</v>
      </c>
      <c r="R1828" s="60">
        <f>Ugovori_OPULJP3[[#This Row],[Bespovratna sredstva - Nacionalni dio - HRK]]/7.5345</f>
        <v>28112.378857256615</v>
      </c>
      <c r="S1828" s="59">
        <v>1412084.79</v>
      </c>
      <c r="T1828" s="60">
        <f>Ugovori_OPULJP3[[#This Row],[Bespovratna sredstva - Ukupno (EU+Nac) HRK
= Ukupna ugovorena vrijednost bespovratnih sredstava]]/7.5345</f>
        <v>187415.85904837746</v>
      </c>
      <c r="U1828" s="59">
        <v>0</v>
      </c>
      <c r="V1828" s="60">
        <f>Ugovori_OPULJP3[[#This Row],[Javni doprinos korisnika - HRK]]/7.5345</f>
        <v>0</v>
      </c>
      <c r="W1828" s="59">
        <v>0</v>
      </c>
      <c r="X1828" s="60">
        <f>Ugovori_OPULJP3[[#This Row],[Privatni doprinos korisnika - HRK]]/7.5345</f>
        <v>0</v>
      </c>
      <c r="Y1828" s="61">
        <v>1412084.79</v>
      </c>
      <c r="Z1828" s="62">
        <f>Ugovori_OPULJP3[[#This Row],[UKUPNI PRIHVATLJIVI IZDACI
TOTAL ELIGIBLE EXPENDITURE
= Bespovratna sredstva ukupno + doprinos korisnika
= Ukupni prihvatljivi troškovi
= Ukupna ugovorena vrijednost projekta HRK]]/7.5345</f>
        <v>187415.85904837746</v>
      </c>
      <c r="AA1828" s="53" t="s">
        <v>6562</v>
      </c>
      <c r="AB1828" s="53" t="s">
        <v>34</v>
      </c>
      <c r="AC1828" s="52" t="s">
        <v>6689</v>
      </c>
      <c r="AD1828" s="52" t="s">
        <v>6564</v>
      </c>
    </row>
    <row r="1829" spans="1:30" ht="63.75" customHeight="1" x14ac:dyDescent="0.2">
      <c r="A1829" s="50" t="s">
        <v>6690</v>
      </c>
      <c r="B1829" s="51" t="s">
        <v>742</v>
      </c>
      <c r="C1829" s="52" t="s">
        <v>6559</v>
      </c>
      <c r="D1829" s="52" t="s">
        <v>6570</v>
      </c>
      <c r="E1829" s="53" t="s">
        <v>6571</v>
      </c>
      <c r="F1829" s="54" t="s">
        <v>6691</v>
      </c>
      <c r="G1829" s="54" t="s">
        <v>6692</v>
      </c>
      <c r="H1829" s="56">
        <v>43146</v>
      </c>
      <c r="I1829" s="56">
        <v>45153</v>
      </c>
      <c r="J1829" s="57" t="str">
        <f>IF(Ugovori_OPULJP3[[#This Row],[DATUM ZAVRŠETKA OPERACIJE]]&gt;DATE(2024,12,31),"u provedbi","završen")</f>
        <v>završen</v>
      </c>
      <c r="K1829" s="55" t="s">
        <v>598</v>
      </c>
      <c r="L1829" s="55" t="s">
        <v>598</v>
      </c>
      <c r="M1829" s="58">
        <v>0.85</v>
      </c>
      <c r="N1829" s="58">
        <v>0.15</v>
      </c>
      <c r="O1829" s="59">
        <f>Ugovori_OPULJP3[[#This Row],[Bespovratna sredstva - Ukupno (EU+Nac) HRK
= Ukupna ugovorena vrijednost bespovratnih sredstava]]*Ugovori_OPULJP3[[#This Row],[EU STOPA SUFINANCIRANJA %
EU CO-FINANCING RATE %]]</f>
        <v>1130410.3504999999</v>
      </c>
      <c r="P1829" s="60">
        <f>Ugovori_OPULJP3[[#This Row],[Bespovratna sredstva - EU dio - HRK]]/7.5345</f>
        <v>150031.23637932178</v>
      </c>
      <c r="Q1829" s="59">
        <f>Ugovori_OPULJP3[[#This Row],[Bespovratna sredstva - Ukupno (EU+Nac) HRK
= Ukupna ugovorena vrijednost bespovratnih sredstava]]*Ugovori_OPULJP3[[#This Row],[STOPA NACIONALNOG SUFINANCIRANJA %]]</f>
        <v>199484.1795</v>
      </c>
      <c r="R1829" s="60">
        <f>Ugovori_OPULJP3[[#This Row],[Bespovratna sredstva - Nacionalni dio - HRK]]/7.5345</f>
        <v>26476.100537527371</v>
      </c>
      <c r="S1829" s="59">
        <v>1329894.53</v>
      </c>
      <c r="T1829" s="60">
        <f>Ugovori_OPULJP3[[#This Row],[Bespovratna sredstva - Ukupno (EU+Nac) HRK
= Ukupna ugovorena vrijednost bespovratnih sredstava]]/7.5345</f>
        <v>176507.33691684916</v>
      </c>
      <c r="U1829" s="59">
        <v>0</v>
      </c>
      <c r="V1829" s="60">
        <f>Ugovori_OPULJP3[[#This Row],[Javni doprinos korisnika - HRK]]/7.5345</f>
        <v>0</v>
      </c>
      <c r="W1829" s="59">
        <v>0</v>
      </c>
      <c r="X1829" s="60">
        <f>Ugovori_OPULJP3[[#This Row],[Privatni doprinos korisnika - HRK]]/7.5345</f>
        <v>0</v>
      </c>
      <c r="Y1829" s="61">
        <v>1329894.53</v>
      </c>
      <c r="Z1829" s="62">
        <f>Ugovori_OPULJP3[[#This Row],[UKUPNI PRIHVATLJIVI IZDACI
TOTAL ELIGIBLE EXPENDITURE
= Bespovratna sredstva ukupno + doprinos korisnika
= Ukupni prihvatljivi troškovi
= Ukupna ugovorena vrijednost projekta HRK]]/7.5345</f>
        <v>176507.33691684916</v>
      </c>
      <c r="AA1829" s="53" t="s">
        <v>6562</v>
      </c>
      <c r="AB1829" s="53" t="s">
        <v>34</v>
      </c>
      <c r="AC1829" s="52" t="s">
        <v>6693</v>
      </c>
      <c r="AD1829" s="52" t="s">
        <v>6564</v>
      </c>
    </row>
    <row r="1830" spans="1:30" ht="63.75" customHeight="1" x14ac:dyDescent="0.2">
      <c r="A1830" s="50" t="s">
        <v>6694</v>
      </c>
      <c r="B1830" s="51" t="s">
        <v>742</v>
      </c>
      <c r="C1830" s="52" t="s">
        <v>6559</v>
      </c>
      <c r="D1830" s="52" t="s">
        <v>6570</v>
      </c>
      <c r="E1830" s="53" t="s">
        <v>6571</v>
      </c>
      <c r="F1830" s="54" t="s">
        <v>6695</v>
      </c>
      <c r="G1830" s="54" t="s">
        <v>6696</v>
      </c>
      <c r="H1830" s="56">
        <v>43245</v>
      </c>
      <c r="I1830" s="56">
        <v>45255</v>
      </c>
      <c r="J1830" s="57" t="str">
        <f>IF(Ugovori_OPULJP3[[#This Row],[DATUM ZAVRŠETKA OPERACIJE]]&gt;DATE(2024,12,31),"u provedbi","završen")</f>
        <v>završen</v>
      </c>
      <c r="K1830" s="55" t="s">
        <v>36</v>
      </c>
      <c r="L1830" s="55" t="s">
        <v>36</v>
      </c>
      <c r="M1830" s="58">
        <v>0.85</v>
      </c>
      <c r="N1830" s="58">
        <v>0.15</v>
      </c>
      <c r="O1830" s="59">
        <f>Ugovori_OPULJP3[[#This Row],[Bespovratna sredstva - Ukupno (EU+Nac) HRK
= Ukupna ugovorena vrijednost bespovratnih sredstava]]*Ugovori_OPULJP3[[#This Row],[EU STOPA SUFINANCIRANJA %
EU CO-FINANCING RATE %]]</f>
        <v>1021463.088</v>
      </c>
      <c r="P1830" s="60">
        <f>Ugovori_OPULJP3[[#This Row],[Bespovratna sredstva - EU dio - HRK]]/7.5345</f>
        <v>135571.44973123629</v>
      </c>
      <c r="Q1830" s="59">
        <f>Ugovori_OPULJP3[[#This Row],[Bespovratna sredstva - Ukupno (EU+Nac) HRK
= Ukupna ugovorena vrijednost bespovratnih sredstava]]*Ugovori_OPULJP3[[#This Row],[STOPA NACIONALNOG SUFINANCIRANJA %]]</f>
        <v>180258.19200000001</v>
      </c>
      <c r="R1830" s="60">
        <f>Ugovori_OPULJP3[[#This Row],[Bespovratna sredstva - Nacionalni dio - HRK]]/7.5345</f>
        <v>23924.373481982879</v>
      </c>
      <c r="S1830" s="59">
        <v>1201721.28</v>
      </c>
      <c r="T1830" s="60">
        <f>Ugovori_OPULJP3[[#This Row],[Bespovratna sredstva - Ukupno (EU+Nac) HRK
= Ukupna ugovorena vrijednost bespovratnih sredstava]]/7.5345</f>
        <v>159495.82321321918</v>
      </c>
      <c r="U1830" s="59">
        <v>0</v>
      </c>
      <c r="V1830" s="60">
        <f>Ugovori_OPULJP3[[#This Row],[Javni doprinos korisnika - HRK]]/7.5345</f>
        <v>0</v>
      </c>
      <c r="W1830" s="59">
        <v>0</v>
      </c>
      <c r="X1830" s="60">
        <f>Ugovori_OPULJP3[[#This Row],[Privatni doprinos korisnika - HRK]]/7.5345</f>
        <v>0</v>
      </c>
      <c r="Y1830" s="61">
        <v>1201721.28</v>
      </c>
      <c r="Z1830" s="62">
        <f>Ugovori_OPULJP3[[#This Row],[UKUPNI PRIHVATLJIVI IZDACI
TOTAL ELIGIBLE EXPENDITURE
= Bespovratna sredstva ukupno + doprinos korisnika
= Ukupni prihvatljivi troškovi
= Ukupna ugovorena vrijednost projekta HRK]]/7.5345</f>
        <v>159495.82321321918</v>
      </c>
      <c r="AA1830" s="53" t="s">
        <v>6562</v>
      </c>
      <c r="AB1830" s="53" t="s">
        <v>34</v>
      </c>
      <c r="AC1830" s="52" t="s">
        <v>6697</v>
      </c>
      <c r="AD1830" s="52" t="s">
        <v>6564</v>
      </c>
    </row>
    <row r="1831" spans="1:30" ht="63.75" customHeight="1" x14ac:dyDescent="0.2">
      <c r="A1831" s="50" t="s">
        <v>6698</v>
      </c>
      <c r="B1831" s="51" t="s">
        <v>742</v>
      </c>
      <c r="C1831" s="52" t="s">
        <v>6559</v>
      </c>
      <c r="D1831" s="52" t="s">
        <v>6570</v>
      </c>
      <c r="E1831" s="53" t="s">
        <v>6571</v>
      </c>
      <c r="F1831" s="54" t="s">
        <v>6699</v>
      </c>
      <c r="G1831" s="54" t="s">
        <v>6696</v>
      </c>
      <c r="H1831" s="56">
        <v>43245</v>
      </c>
      <c r="I1831" s="56">
        <v>45255</v>
      </c>
      <c r="J1831" s="57" t="str">
        <f>IF(Ugovori_OPULJP3[[#This Row],[DATUM ZAVRŠETKA OPERACIJE]]&gt;DATE(2024,12,31),"u provedbi","završen")</f>
        <v>završen</v>
      </c>
      <c r="K1831" s="55" t="s">
        <v>36</v>
      </c>
      <c r="L1831" s="55" t="s">
        <v>36</v>
      </c>
      <c r="M1831" s="58">
        <v>0.85</v>
      </c>
      <c r="N1831" s="58">
        <v>0.15</v>
      </c>
      <c r="O1831" s="59">
        <f>Ugovori_OPULJP3[[#This Row],[Bespovratna sredstva - Ukupno (EU+Nac) HRK
= Ukupna ugovorena vrijednost bespovratnih sredstava]]*Ugovori_OPULJP3[[#This Row],[EU STOPA SUFINANCIRANJA %
EU CO-FINANCING RATE %]]</f>
        <v>1036978.3845</v>
      </c>
      <c r="P1831" s="60">
        <f>Ugovori_OPULJP3[[#This Row],[Bespovratna sredstva - EU dio - HRK]]/7.5345</f>
        <v>137630.68345610192</v>
      </c>
      <c r="Q1831" s="59">
        <f>Ugovori_OPULJP3[[#This Row],[Bespovratna sredstva - Ukupno (EU+Nac) HRK
= Ukupna ugovorena vrijednost bespovratnih sredstava]]*Ugovori_OPULJP3[[#This Row],[STOPA NACIONALNOG SUFINANCIRANJA %]]</f>
        <v>182996.18549999999</v>
      </c>
      <c r="R1831" s="60">
        <f>Ugovori_OPULJP3[[#This Row],[Bespovratna sredstva - Nacionalni dio - HRK]]/7.5345</f>
        <v>24287.767668723867</v>
      </c>
      <c r="S1831" s="59">
        <v>1219974.57</v>
      </c>
      <c r="T1831" s="60">
        <f>Ugovori_OPULJP3[[#This Row],[Bespovratna sredstva - Ukupno (EU+Nac) HRK
= Ukupna ugovorena vrijednost bespovratnih sredstava]]/7.5345</f>
        <v>161918.45112482581</v>
      </c>
      <c r="U1831" s="59">
        <v>0</v>
      </c>
      <c r="V1831" s="60">
        <f>Ugovori_OPULJP3[[#This Row],[Javni doprinos korisnika - HRK]]/7.5345</f>
        <v>0</v>
      </c>
      <c r="W1831" s="59">
        <v>0</v>
      </c>
      <c r="X1831" s="60">
        <f>Ugovori_OPULJP3[[#This Row],[Privatni doprinos korisnika - HRK]]/7.5345</f>
        <v>0</v>
      </c>
      <c r="Y1831" s="61">
        <v>1219974.57</v>
      </c>
      <c r="Z1831" s="62">
        <f>Ugovori_OPULJP3[[#This Row],[UKUPNI PRIHVATLJIVI IZDACI
TOTAL ELIGIBLE EXPENDITURE
= Bespovratna sredstva ukupno + doprinos korisnika
= Ukupni prihvatljivi troškovi
= Ukupna ugovorena vrijednost projekta HRK]]/7.5345</f>
        <v>161918.45112482581</v>
      </c>
      <c r="AA1831" s="53" t="s">
        <v>6562</v>
      </c>
      <c r="AB1831" s="53" t="s">
        <v>34</v>
      </c>
      <c r="AC1831" s="52" t="s">
        <v>6697</v>
      </c>
      <c r="AD1831" s="52" t="s">
        <v>6564</v>
      </c>
    </row>
    <row r="1832" spans="1:30" ht="63.75" customHeight="1" x14ac:dyDescent="0.2">
      <c r="A1832" s="50" t="s">
        <v>6700</v>
      </c>
      <c r="B1832" s="51" t="s">
        <v>742</v>
      </c>
      <c r="C1832" s="52" t="s">
        <v>6559</v>
      </c>
      <c r="D1832" s="52" t="s">
        <v>6570</v>
      </c>
      <c r="E1832" s="53" t="s">
        <v>6571</v>
      </c>
      <c r="F1832" s="54" t="s">
        <v>6701</v>
      </c>
      <c r="G1832" s="54" t="s">
        <v>6696</v>
      </c>
      <c r="H1832" s="56">
        <v>43245</v>
      </c>
      <c r="I1832" s="56">
        <v>45255</v>
      </c>
      <c r="J1832" s="57" t="str">
        <f>IF(Ugovori_OPULJP3[[#This Row],[DATUM ZAVRŠETKA OPERACIJE]]&gt;DATE(2024,12,31),"u provedbi","završen")</f>
        <v>završen</v>
      </c>
      <c r="K1832" s="55" t="s">
        <v>36</v>
      </c>
      <c r="L1832" s="55" t="s">
        <v>36</v>
      </c>
      <c r="M1832" s="58">
        <v>0.85</v>
      </c>
      <c r="N1832" s="58">
        <v>0.15</v>
      </c>
      <c r="O1832" s="59">
        <f>Ugovori_OPULJP3[[#This Row],[Bespovratna sredstva - Ukupno (EU+Nac) HRK
= Ukupna ugovorena vrijednost bespovratnih sredstava]]*Ugovori_OPULJP3[[#This Row],[EU STOPA SUFINANCIRANJA %
EU CO-FINANCING RATE %]]</f>
        <v>1040796.5505</v>
      </c>
      <c r="P1832" s="60">
        <f>Ugovori_OPULJP3[[#This Row],[Bespovratna sredstva - EU dio - HRK]]/7.5345</f>
        <v>138137.44117061517</v>
      </c>
      <c r="Q1832" s="59">
        <f>Ugovori_OPULJP3[[#This Row],[Bespovratna sredstva - Ukupno (EU+Nac) HRK
= Ukupna ugovorena vrijednost bespovratnih sredstava]]*Ugovori_OPULJP3[[#This Row],[STOPA NACIONALNOG SUFINANCIRANJA %]]</f>
        <v>183669.97949999999</v>
      </c>
      <c r="R1832" s="60">
        <f>Ugovori_OPULJP3[[#This Row],[Bespovratna sredstva - Nacionalni dio - HRK]]/7.5345</f>
        <v>24377.195500696791</v>
      </c>
      <c r="S1832" s="59">
        <v>1224466.53</v>
      </c>
      <c r="T1832" s="60">
        <f>Ugovori_OPULJP3[[#This Row],[Bespovratna sredstva - Ukupno (EU+Nac) HRK
= Ukupna ugovorena vrijednost bespovratnih sredstava]]/7.5345</f>
        <v>162514.63667131195</v>
      </c>
      <c r="U1832" s="59">
        <v>0</v>
      </c>
      <c r="V1832" s="60">
        <f>Ugovori_OPULJP3[[#This Row],[Javni doprinos korisnika - HRK]]/7.5345</f>
        <v>0</v>
      </c>
      <c r="W1832" s="59">
        <v>0</v>
      </c>
      <c r="X1832" s="60">
        <f>Ugovori_OPULJP3[[#This Row],[Privatni doprinos korisnika - HRK]]/7.5345</f>
        <v>0</v>
      </c>
      <c r="Y1832" s="61">
        <v>1224466.53</v>
      </c>
      <c r="Z1832" s="62">
        <f>Ugovori_OPULJP3[[#This Row],[UKUPNI PRIHVATLJIVI IZDACI
TOTAL ELIGIBLE EXPENDITURE
= Bespovratna sredstva ukupno + doprinos korisnika
= Ukupni prihvatljivi troškovi
= Ukupna ugovorena vrijednost projekta HRK]]/7.5345</f>
        <v>162514.63667131195</v>
      </c>
      <c r="AA1832" s="53" t="s">
        <v>6562</v>
      </c>
      <c r="AB1832" s="53" t="s">
        <v>34</v>
      </c>
      <c r="AC1832" s="52" t="s">
        <v>6697</v>
      </c>
      <c r="AD1832" s="52" t="s">
        <v>6564</v>
      </c>
    </row>
    <row r="1833" spans="1:30" ht="63.75" customHeight="1" x14ac:dyDescent="0.2">
      <c r="A1833" s="50" t="s">
        <v>6702</v>
      </c>
      <c r="B1833" s="51" t="s">
        <v>742</v>
      </c>
      <c r="C1833" s="52" t="s">
        <v>6559</v>
      </c>
      <c r="D1833" s="52" t="s">
        <v>6570</v>
      </c>
      <c r="E1833" s="53" t="s">
        <v>6571</v>
      </c>
      <c r="F1833" s="54" t="s">
        <v>6703</v>
      </c>
      <c r="G1833" s="54" t="s">
        <v>6704</v>
      </c>
      <c r="H1833" s="56">
        <v>43245</v>
      </c>
      <c r="I1833" s="56">
        <v>45255</v>
      </c>
      <c r="J1833" s="57" t="str">
        <f>IF(Ugovori_OPULJP3[[#This Row],[DATUM ZAVRŠETKA OPERACIJE]]&gt;DATE(2024,12,31),"u provedbi","završen")</f>
        <v>završen</v>
      </c>
      <c r="K1833" s="55" t="s">
        <v>598</v>
      </c>
      <c r="L1833" s="55" t="s">
        <v>598</v>
      </c>
      <c r="M1833" s="58">
        <v>0.85</v>
      </c>
      <c r="N1833" s="58">
        <v>0.15</v>
      </c>
      <c r="O1833" s="59">
        <f>Ugovori_OPULJP3[[#This Row],[Bespovratna sredstva - Ukupno (EU+Nac) HRK
= Ukupna ugovorena vrijednost bespovratnih sredstava]]*Ugovori_OPULJP3[[#This Row],[EU STOPA SUFINANCIRANJA %
EU CO-FINANCING RATE %]]</f>
        <v>1016863.9079999999</v>
      </c>
      <c r="P1833" s="60">
        <f>Ugovori_OPULJP3[[#This Row],[Bespovratna sredstva - EU dio - HRK]]/7.5345</f>
        <v>134961.03364523192</v>
      </c>
      <c r="Q1833" s="59">
        <f>Ugovori_OPULJP3[[#This Row],[Bespovratna sredstva - Ukupno (EU+Nac) HRK
= Ukupna ugovorena vrijednost bespovratnih sredstava]]*Ugovori_OPULJP3[[#This Row],[STOPA NACIONALNOG SUFINANCIRANJA %]]</f>
        <v>179446.57199999999</v>
      </c>
      <c r="R1833" s="60">
        <f>Ugovori_OPULJP3[[#This Row],[Bespovratna sredstva - Nacionalni dio - HRK]]/7.5345</f>
        <v>23816.652996217395</v>
      </c>
      <c r="S1833" s="59">
        <v>1196310.48</v>
      </c>
      <c r="T1833" s="60">
        <f>Ugovori_OPULJP3[[#This Row],[Bespovratna sredstva - Ukupno (EU+Nac) HRK
= Ukupna ugovorena vrijednost bespovratnih sredstava]]/7.5345</f>
        <v>158777.68664144931</v>
      </c>
      <c r="U1833" s="59">
        <v>0</v>
      </c>
      <c r="V1833" s="60">
        <f>Ugovori_OPULJP3[[#This Row],[Javni doprinos korisnika - HRK]]/7.5345</f>
        <v>0</v>
      </c>
      <c r="W1833" s="59">
        <v>0</v>
      </c>
      <c r="X1833" s="60">
        <f>Ugovori_OPULJP3[[#This Row],[Privatni doprinos korisnika - HRK]]/7.5345</f>
        <v>0</v>
      </c>
      <c r="Y1833" s="61">
        <v>1196310.48</v>
      </c>
      <c r="Z1833" s="62">
        <f>Ugovori_OPULJP3[[#This Row],[UKUPNI PRIHVATLJIVI IZDACI
TOTAL ELIGIBLE EXPENDITURE
= Bespovratna sredstva ukupno + doprinos korisnika
= Ukupni prihvatljivi troškovi
= Ukupna ugovorena vrijednost projekta HRK]]/7.5345</f>
        <v>158777.68664144931</v>
      </c>
      <c r="AA1833" s="53" t="s">
        <v>6562</v>
      </c>
      <c r="AB1833" s="53" t="s">
        <v>34</v>
      </c>
      <c r="AC1833" s="52" t="s">
        <v>6705</v>
      </c>
      <c r="AD1833" s="52" t="s">
        <v>6564</v>
      </c>
    </row>
    <row r="1834" spans="1:30" ht="63.75" customHeight="1" x14ac:dyDescent="0.2">
      <c r="A1834" s="50" t="s">
        <v>6706</v>
      </c>
      <c r="B1834" s="51" t="s">
        <v>742</v>
      </c>
      <c r="C1834" s="52" t="s">
        <v>6559</v>
      </c>
      <c r="D1834" s="52" t="s">
        <v>6570</v>
      </c>
      <c r="E1834" s="53" t="s">
        <v>6571</v>
      </c>
      <c r="F1834" s="54" t="s">
        <v>6707</v>
      </c>
      <c r="G1834" s="54" t="s">
        <v>6708</v>
      </c>
      <c r="H1834" s="56">
        <v>43245</v>
      </c>
      <c r="I1834" s="56">
        <v>45255</v>
      </c>
      <c r="J1834" s="57" t="str">
        <f>IF(Ugovori_OPULJP3[[#This Row],[DATUM ZAVRŠETKA OPERACIJE]]&gt;DATE(2024,12,31),"u provedbi","završen")</f>
        <v>završen</v>
      </c>
      <c r="K1834" s="55" t="s">
        <v>248</v>
      </c>
      <c r="L1834" s="55" t="s">
        <v>248</v>
      </c>
      <c r="M1834" s="58">
        <v>0.85</v>
      </c>
      <c r="N1834" s="58">
        <v>0.15</v>
      </c>
      <c r="O1834" s="59">
        <f>Ugovori_OPULJP3[[#This Row],[Bespovratna sredstva - Ukupno (EU+Nac) HRK
= Ukupna ugovorena vrijednost bespovratnih sredstava]]*Ugovori_OPULJP3[[#This Row],[EU STOPA SUFINANCIRANJA %
EU CO-FINANCING RATE %]]</f>
        <v>1046545.3470000001</v>
      </c>
      <c r="P1834" s="60">
        <f>Ugovori_OPULJP3[[#This Row],[Bespovratna sredstva - EU dio - HRK]]/7.5345</f>
        <v>138900.43758709935</v>
      </c>
      <c r="Q1834" s="59">
        <f>Ugovori_OPULJP3[[#This Row],[Bespovratna sredstva - Ukupno (EU+Nac) HRK
= Ukupna ugovorena vrijednost bespovratnih sredstava]]*Ugovori_OPULJP3[[#This Row],[STOPA NACIONALNOG SUFINANCIRANJA %]]</f>
        <v>184684.473</v>
      </c>
      <c r="R1834" s="60">
        <f>Ugovori_OPULJP3[[#This Row],[Bespovratna sredstva - Nacionalni dio - HRK]]/7.5345</f>
        <v>24511.841927135178</v>
      </c>
      <c r="S1834" s="59">
        <v>1231229.82</v>
      </c>
      <c r="T1834" s="60">
        <f>Ugovori_OPULJP3[[#This Row],[Bespovratna sredstva - Ukupno (EU+Nac) HRK
= Ukupna ugovorena vrijednost bespovratnih sredstava]]/7.5345</f>
        <v>163412.27951423451</v>
      </c>
      <c r="U1834" s="59">
        <v>0</v>
      </c>
      <c r="V1834" s="60">
        <f>Ugovori_OPULJP3[[#This Row],[Javni doprinos korisnika - HRK]]/7.5345</f>
        <v>0</v>
      </c>
      <c r="W1834" s="59">
        <v>0</v>
      </c>
      <c r="X1834" s="60">
        <f>Ugovori_OPULJP3[[#This Row],[Privatni doprinos korisnika - HRK]]/7.5345</f>
        <v>0</v>
      </c>
      <c r="Y1834" s="61">
        <v>1231229.82</v>
      </c>
      <c r="Z1834" s="62">
        <f>Ugovori_OPULJP3[[#This Row],[UKUPNI PRIHVATLJIVI IZDACI
TOTAL ELIGIBLE EXPENDITURE
= Bespovratna sredstva ukupno + doprinos korisnika
= Ukupni prihvatljivi troškovi
= Ukupna ugovorena vrijednost projekta HRK]]/7.5345</f>
        <v>163412.27951423451</v>
      </c>
      <c r="AA1834" s="53" t="s">
        <v>6562</v>
      </c>
      <c r="AB1834" s="53" t="s">
        <v>34</v>
      </c>
      <c r="AC1834" s="52" t="s">
        <v>6709</v>
      </c>
      <c r="AD1834" s="52" t="s">
        <v>6564</v>
      </c>
    </row>
    <row r="1835" spans="1:30" ht="63.75" customHeight="1" x14ac:dyDescent="0.2">
      <c r="A1835" s="50" t="s">
        <v>6710</v>
      </c>
      <c r="B1835" s="51" t="s">
        <v>742</v>
      </c>
      <c r="C1835" s="52" t="s">
        <v>6559</v>
      </c>
      <c r="D1835" s="52" t="s">
        <v>6570</v>
      </c>
      <c r="E1835" s="53" t="s">
        <v>6571</v>
      </c>
      <c r="F1835" s="54" t="s">
        <v>6711</v>
      </c>
      <c r="G1835" s="54" t="s">
        <v>6708</v>
      </c>
      <c r="H1835" s="56">
        <v>43245</v>
      </c>
      <c r="I1835" s="56">
        <v>45255</v>
      </c>
      <c r="J1835" s="57" t="str">
        <f>IF(Ugovori_OPULJP3[[#This Row],[DATUM ZAVRŠETKA OPERACIJE]]&gt;DATE(2024,12,31),"u provedbi","završen")</f>
        <v>završen</v>
      </c>
      <c r="K1835" s="55" t="s">
        <v>248</v>
      </c>
      <c r="L1835" s="55" t="s">
        <v>248</v>
      </c>
      <c r="M1835" s="58">
        <v>0.85</v>
      </c>
      <c r="N1835" s="58">
        <v>0.15</v>
      </c>
      <c r="O1835" s="59">
        <f>Ugovori_OPULJP3[[#This Row],[Bespovratna sredstva - Ukupno (EU+Nac) HRK
= Ukupna ugovorena vrijednost bespovratnih sredstava]]*Ugovori_OPULJP3[[#This Row],[EU STOPA SUFINANCIRANJA %
EU CO-FINANCING RATE %]]</f>
        <v>1048675.6340000001</v>
      </c>
      <c r="P1835" s="60">
        <f>Ugovori_OPULJP3[[#This Row],[Bespovratna sredstva - EU dio - HRK]]/7.5345</f>
        <v>139183.1752604685</v>
      </c>
      <c r="Q1835" s="59">
        <f>Ugovori_OPULJP3[[#This Row],[Bespovratna sredstva - Ukupno (EU+Nac) HRK
= Ukupna ugovorena vrijednost bespovratnih sredstava]]*Ugovori_OPULJP3[[#This Row],[STOPA NACIONALNOG SUFINANCIRANJA %]]</f>
        <v>185060.40599999999</v>
      </c>
      <c r="R1835" s="60">
        <f>Ugovori_OPULJP3[[#This Row],[Bespovratna sredstva - Nacionalni dio - HRK]]/7.5345</f>
        <v>24561.736810670911</v>
      </c>
      <c r="S1835" s="59">
        <v>1233736.04</v>
      </c>
      <c r="T1835" s="60">
        <f>Ugovori_OPULJP3[[#This Row],[Bespovratna sredstva - Ukupno (EU+Nac) HRK
= Ukupna ugovorena vrijednost bespovratnih sredstava]]/7.5345</f>
        <v>163744.91207113944</v>
      </c>
      <c r="U1835" s="59">
        <v>0</v>
      </c>
      <c r="V1835" s="60">
        <f>Ugovori_OPULJP3[[#This Row],[Javni doprinos korisnika - HRK]]/7.5345</f>
        <v>0</v>
      </c>
      <c r="W1835" s="59">
        <v>0</v>
      </c>
      <c r="X1835" s="60">
        <f>Ugovori_OPULJP3[[#This Row],[Privatni doprinos korisnika - HRK]]/7.5345</f>
        <v>0</v>
      </c>
      <c r="Y1835" s="61">
        <v>1233736.04</v>
      </c>
      <c r="Z1835" s="62">
        <f>Ugovori_OPULJP3[[#This Row],[UKUPNI PRIHVATLJIVI IZDACI
TOTAL ELIGIBLE EXPENDITURE
= Bespovratna sredstva ukupno + doprinos korisnika
= Ukupni prihvatljivi troškovi
= Ukupna ugovorena vrijednost projekta HRK]]/7.5345</f>
        <v>163744.91207113944</v>
      </c>
      <c r="AA1835" s="53" t="s">
        <v>6562</v>
      </c>
      <c r="AB1835" s="53" t="s">
        <v>34</v>
      </c>
      <c r="AC1835" s="52" t="s">
        <v>6709</v>
      </c>
      <c r="AD1835" s="52" t="s">
        <v>6564</v>
      </c>
    </row>
    <row r="1836" spans="1:30" ht="63.75" customHeight="1" x14ac:dyDescent="0.2">
      <c r="A1836" s="50" t="s">
        <v>6712</v>
      </c>
      <c r="B1836" s="51" t="s">
        <v>742</v>
      </c>
      <c r="C1836" s="52" t="s">
        <v>6559</v>
      </c>
      <c r="D1836" s="52" t="s">
        <v>6570</v>
      </c>
      <c r="E1836" s="53" t="s">
        <v>6571</v>
      </c>
      <c r="F1836" s="54" t="s">
        <v>6713</v>
      </c>
      <c r="G1836" s="54" t="s">
        <v>6708</v>
      </c>
      <c r="H1836" s="56">
        <v>43245</v>
      </c>
      <c r="I1836" s="56">
        <v>45255</v>
      </c>
      <c r="J1836" s="57" t="str">
        <f>IF(Ugovori_OPULJP3[[#This Row],[DATUM ZAVRŠETKA OPERACIJE]]&gt;DATE(2024,12,31),"u provedbi","završen")</f>
        <v>završen</v>
      </c>
      <c r="K1836" s="55" t="s">
        <v>248</v>
      </c>
      <c r="L1836" s="55" t="s">
        <v>248</v>
      </c>
      <c r="M1836" s="58">
        <v>0.85</v>
      </c>
      <c r="N1836" s="58">
        <v>0.15</v>
      </c>
      <c r="O1836" s="59">
        <f>Ugovori_OPULJP3[[#This Row],[Bespovratna sredstva - Ukupno (EU+Nac) HRK
= Ukupna ugovorena vrijednost bespovratnih sredstava]]*Ugovori_OPULJP3[[#This Row],[EU STOPA SUFINANCIRANJA %
EU CO-FINANCING RATE %]]</f>
        <v>1095426.858</v>
      </c>
      <c r="P1836" s="60">
        <f>Ugovori_OPULJP3[[#This Row],[Bespovratna sredstva - EU dio - HRK]]/7.5345</f>
        <v>145388.12900656977</v>
      </c>
      <c r="Q1836" s="59">
        <f>Ugovori_OPULJP3[[#This Row],[Bespovratna sredstva - Ukupno (EU+Nac) HRK
= Ukupna ugovorena vrijednost bespovratnih sredstava]]*Ugovori_OPULJP3[[#This Row],[STOPA NACIONALNOG SUFINANCIRANJA %]]</f>
        <v>193310.622</v>
      </c>
      <c r="R1836" s="60">
        <f>Ugovori_OPULJP3[[#This Row],[Bespovratna sredstva - Nacionalni dio - HRK]]/7.5345</f>
        <v>25656.728648218195</v>
      </c>
      <c r="S1836" s="59">
        <v>1288737.48</v>
      </c>
      <c r="T1836" s="60">
        <f>Ugovori_OPULJP3[[#This Row],[Bespovratna sredstva - Ukupno (EU+Nac) HRK
= Ukupna ugovorena vrijednost bespovratnih sredstava]]/7.5345</f>
        <v>171044.85765478795</v>
      </c>
      <c r="U1836" s="59">
        <v>0</v>
      </c>
      <c r="V1836" s="60">
        <f>Ugovori_OPULJP3[[#This Row],[Javni doprinos korisnika - HRK]]/7.5345</f>
        <v>0</v>
      </c>
      <c r="W1836" s="59">
        <v>0</v>
      </c>
      <c r="X1836" s="60">
        <f>Ugovori_OPULJP3[[#This Row],[Privatni doprinos korisnika - HRK]]/7.5345</f>
        <v>0</v>
      </c>
      <c r="Y1836" s="61">
        <v>1288737.48</v>
      </c>
      <c r="Z1836" s="62">
        <f>Ugovori_OPULJP3[[#This Row],[UKUPNI PRIHVATLJIVI IZDACI
TOTAL ELIGIBLE EXPENDITURE
= Bespovratna sredstva ukupno + doprinos korisnika
= Ukupni prihvatljivi troškovi
= Ukupna ugovorena vrijednost projekta HRK]]/7.5345</f>
        <v>171044.85765478795</v>
      </c>
      <c r="AA1836" s="53" t="s">
        <v>6562</v>
      </c>
      <c r="AB1836" s="53" t="s">
        <v>34</v>
      </c>
      <c r="AC1836" s="52" t="s">
        <v>6714</v>
      </c>
      <c r="AD1836" s="52" t="s">
        <v>6564</v>
      </c>
    </row>
    <row r="1837" spans="1:30" ht="63.75" customHeight="1" x14ac:dyDescent="0.2">
      <c r="A1837" s="50" t="s">
        <v>6715</v>
      </c>
      <c r="B1837" s="51" t="s">
        <v>742</v>
      </c>
      <c r="C1837" s="52" t="s">
        <v>6559</v>
      </c>
      <c r="D1837" s="52" t="s">
        <v>6570</v>
      </c>
      <c r="E1837" s="53" t="s">
        <v>6571</v>
      </c>
      <c r="F1837" s="54" t="s">
        <v>6716</v>
      </c>
      <c r="G1837" s="54" t="s">
        <v>6708</v>
      </c>
      <c r="H1837" s="56">
        <v>43245</v>
      </c>
      <c r="I1837" s="56">
        <v>45255</v>
      </c>
      <c r="J1837" s="57" t="str">
        <f>IF(Ugovori_OPULJP3[[#This Row],[DATUM ZAVRŠETKA OPERACIJE]]&gt;DATE(2024,12,31),"u provedbi","završen")</f>
        <v>završen</v>
      </c>
      <c r="K1837" s="55" t="s">
        <v>248</v>
      </c>
      <c r="L1837" s="55" t="s">
        <v>248</v>
      </c>
      <c r="M1837" s="58">
        <v>0.85</v>
      </c>
      <c r="N1837" s="58">
        <v>0.15</v>
      </c>
      <c r="O1837" s="59">
        <f>Ugovori_OPULJP3[[#This Row],[Bespovratna sredstva - Ukupno (EU+Nac) HRK
= Ukupna ugovorena vrijednost bespovratnih sredstava]]*Ugovori_OPULJP3[[#This Row],[EU STOPA SUFINANCIRANJA %
EU CO-FINANCING RATE %]]</f>
        <v>1095426.858</v>
      </c>
      <c r="P1837" s="60">
        <f>Ugovori_OPULJP3[[#This Row],[Bespovratna sredstva - EU dio - HRK]]/7.5345</f>
        <v>145388.12900656977</v>
      </c>
      <c r="Q1837" s="59">
        <f>Ugovori_OPULJP3[[#This Row],[Bespovratna sredstva - Ukupno (EU+Nac) HRK
= Ukupna ugovorena vrijednost bespovratnih sredstava]]*Ugovori_OPULJP3[[#This Row],[STOPA NACIONALNOG SUFINANCIRANJA %]]</f>
        <v>193310.622</v>
      </c>
      <c r="R1837" s="60">
        <f>Ugovori_OPULJP3[[#This Row],[Bespovratna sredstva - Nacionalni dio - HRK]]/7.5345</f>
        <v>25656.728648218195</v>
      </c>
      <c r="S1837" s="59">
        <v>1288737.48</v>
      </c>
      <c r="T1837" s="60">
        <f>Ugovori_OPULJP3[[#This Row],[Bespovratna sredstva - Ukupno (EU+Nac) HRK
= Ukupna ugovorena vrijednost bespovratnih sredstava]]/7.5345</f>
        <v>171044.85765478795</v>
      </c>
      <c r="U1837" s="59">
        <v>0</v>
      </c>
      <c r="V1837" s="60">
        <f>Ugovori_OPULJP3[[#This Row],[Javni doprinos korisnika - HRK]]/7.5345</f>
        <v>0</v>
      </c>
      <c r="W1837" s="59">
        <v>0</v>
      </c>
      <c r="X1837" s="60">
        <f>Ugovori_OPULJP3[[#This Row],[Privatni doprinos korisnika - HRK]]/7.5345</f>
        <v>0</v>
      </c>
      <c r="Y1837" s="61">
        <v>1288737.48</v>
      </c>
      <c r="Z1837" s="62">
        <f>Ugovori_OPULJP3[[#This Row],[UKUPNI PRIHVATLJIVI IZDACI
TOTAL ELIGIBLE EXPENDITURE
= Bespovratna sredstva ukupno + doprinos korisnika
= Ukupni prihvatljivi troškovi
= Ukupna ugovorena vrijednost projekta HRK]]/7.5345</f>
        <v>171044.85765478795</v>
      </c>
      <c r="AA1837" s="53" t="s">
        <v>6562</v>
      </c>
      <c r="AB1837" s="53" t="s">
        <v>34</v>
      </c>
      <c r="AC1837" s="52" t="s">
        <v>6717</v>
      </c>
      <c r="AD1837" s="52" t="s">
        <v>6564</v>
      </c>
    </row>
    <row r="1838" spans="1:30" ht="63.75" customHeight="1" x14ac:dyDescent="0.2">
      <c r="A1838" s="50" t="s">
        <v>6718</v>
      </c>
      <c r="B1838" s="51" t="s">
        <v>742</v>
      </c>
      <c r="C1838" s="52" t="s">
        <v>6559</v>
      </c>
      <c r="D1838" s="52" t="s">
        <v>6570</v>
      </c>
      <c r="E1838" s="53" t="s">
        <v>6571</v>
      </c>
      <c r="F1838" s="54" t="s">
        <v>6719</v>
      </c>
      <c r="G1838" s="54" t="s">
        <v>6708</v>
      </c>
      <c r="H1838" s="56">
        <v>43245</v>
      </c>
      <c r="I1838" s="56">
        <v>45291</v>
      </c>
      <c r="J1838" s="57" t="str">
        <f>IF(Ugovori_OPULJP3[[#This Row],[DATUM ZAVRŠETKA OPERACIJE]]&gt;DATE(2024,12,31),"u provedbi","završen")</f>
        <v>završen</v>
      </c>
      <c r="K1838" s="55" t="s">
        <v>248</v>
      </c>
      <c r="L1838" s="55" t="s">
        <v>248</v>
      </c>
      <c r="M1838" s="58">
        <v>0.85</v>
      </c>
      <c r="N1838" s="58">
        <v>0.15</v>
      </c>
      <c r="O1838" s="59">
        <f>Ugovori_OPULJP3[[#This Row],[Bespovratna sredstva - Ukupno (EU+Nac) HRK
= Ukupna ugovorena vrijednost bespovratnih sredstava]]*Ugovori_OPULJP3[[#This Row],[EU STOPA SUFINANCIRANJA %
EU CO-FINANCING RATE %]]</f>
        <v>1042760.8409999999</v>
      </c>
      <c r="P1838" s="60">
        <f>Ugovori_OPULJP3[[#This Row],[Bespovratna sredstva - EU dio - HRK]]/7.5345</f>
        <v>138398.14732231732</v>
      </c>
      <c r="Q1838" s="59">
        <f>Ugovori_OPULJP3[[#This Row],[Bespovratna sredstva - Ukupno (EU+Nac) HRK
= Ukupna ugovorena vrijednost bespovratnih sredstava]]*Ugovori_OPULJP3[[#This Row],[STOPA NACIONALNOG SUFINANCIRANJA %]]</f>
        <v>184016.61899999998</v>
      </c>
      <c r="R1838" s="60">
        <f>Ugovori_OPULJP3[[#This Row],[Bespovratna sredstva - Nacionalni dio - HRK]]/7.5345</f>
        <v>24423.202468644231</v>
      </c>
      <c r="S1838" s="59">
        <v>1226777.46</v>
      </c>
      <c r="T1838" s="60">
        <f>Ugovori_OPULJP3[[#This Row],[Bespovratna sredstva - Ukupno (EU+Nac) HRK
= Ukupna ugovorena vrijednost bespovratnih sredstava]]/7.5345</f>
        <v>162821.34979096157</v>
      </c>
      <c r="U1838" s="59">
        <v>0</v>
      </c>
      <c r="V1838" s="60">
        <f>Ugovori_OPULJP3[[#This Row],[Javni doprinos korisnika - HRK]]/7.5345</f>
        <v>0</v>
      </c>
      <c r="W1838" s="59">
        <v>0</v>
      </c>
      <c r="X1838" s="60">
        <f>Ugovori_OPULJP3[[#This Row],[Privatni doprinos korisnika - HRK]]/7.5345</f>
        <v>0</v>
      </c>
      <c r="Y1838" s="61">
        <v>1226777.46</v>
      </c>
      <c r="Z1838" s="62">
        <f>Ugovori_OPULJP3[[#This Row],[UKUPNI PRIHVATLJIVI IZDACI
TOTAL ELIGIBLE EXPENDITURE
= Bespovratna sredstva ukupno + doprinos korisnika
= Ukupni prihvatljivi troškovi
= Ukupna ugovorena vrijednost projekta HRK]]/7.5345</f>
        <v>162821.34979096157</v>
      </c>
      <c r="AA1838" s="53" t="s">
        <v>6562</v>
      </c>
      <c r="AB1838" s="53" t="s">
        <v>34</v>
      </c>
      <c r="AC1838" s="52" t="s">
        <v>6709</v>
      </c>
      <c r="AD1838" s="52" t="s">
        <v>6564</v>
      </c>
    </row>
    <row r="1839" spans="1:30" ht="63.75" customHeight="1" x14ac:dyDescent="0.2">
      <c r="A1839" s="50" t="s">
        <v>6720</v>
      </c>
      <c r="B1839" s="51" t="s">
        <v>742</v>
      </c>
      <c r="C1839" s="52" t="s">
        <v>6559</v>
      </c>
      <c r="D1839" s="52" t="s">
        <v>6570</v>
      </c>
      <c r="E1839" s="53" t="s">
        <v>6571</v>
      </c>
      <c r="F1839" s="54" t="s">
        <v>6596</v>
      </c>
      <c r="G1839" s="54" t="s">
        <v>6721</v>
      </c>
      <c r="H1839" s="56">
        <v>43349</v>
      </c>
      <c r="I1839" s="56">
        <v>45357</v>
      </c>
      <c r="J1839" s="57" t="str">
        <f>IF(Ugovori_OPULJP3[[#This Row],[DATUM ZAVRŠETKA OPERACIJE]]&gt;DATE(2024,12,31),"u provedbi","završen")</f>
        <v>završen</v>
      </c>
      <c r="K1839" s="55" t="s">
        <v>270</v>
      </c>
      <c r="L1839" s="55" t="s">
        <v>270</v>
      </c>
      <c r="M1839" s="58">
        <v>0.85</v>
      </c>
      <c r="N1839" s="58">
        <v>0.15</v>
      </c>
      <c r="O1839" s="59">
        <f>Ugovori_OPULJP3[[#This Row],[Bespovratna sredstva - Ukupno (EU+Nac) HRK
= Ukupna ugovorena vrijednost bespovratnih sredstava]]*Ugovori_OPULJP3[[#This Row],[EU STOPA SUFINANCIRANJA %
EU CO-FINANCING RATE %]]</f>
        <v>1034890.1810000001</v>
      </c>
      <c r="P1839" s="60">
        <f>Ugovori_OPULJP3[[#This Row],[Bespovratna sredstva - EU dio - HRK]]/7.5345</f>
        <v>137353.53122304069</v>
      </c>
      <c r="Q1839" s="59">
        <f>Ugovori_OPULJP3[[#This Row],[Bespovratna sredstva - Ukupno (EU+Nac) HRK
= Ukupna ugovorena vrijednost bespovratnih sredstava]]*Ugovori_OPULJP3[[#This Row],[STOPA NACIONALNOG SUFINANCIRANJA %]]</f>
        <v>182627.679</v>
      </c>
      <c r="R1839" s="60">
        <f>Ugovori_OPULJP3[[#This Row],[Bespovratna sredstva - Nacionalni dio - HRK]]/7.5345</f>
        <v>24238.858451124826</v>
      </c>
      <c r="S1839" s="59">
        <v>1217517.8600000001</v>
      </c>
      <c r="T1839" s="60">
        <f>Ugovori_OPULJP3[[#This Row],[Bespovratna sredstva - Ukupno (EU+Nac) HRK
= Ukupna ugovorena vrijednost bespovratnih sredstava]]/7.5345</f>
        <v>161592.38967416552</v>
      </c>
      <c r="U1839" s="59">
        <v>0</v>
      </c>
      <c r="V1839" s="60">
        <f>Ugovori_OPULJP3[[#This Row],[Javni doprinos korisnika - HRK]]/7.5345</f>
        <v>0</v>
      </c>
      <c r="W1839" s="59">
        <v>0</v>
      </c>
      <c r="X1839" s="60">
        <f>Ugovori_OPULJP3[[#This Row],[Privatni doprinos korisnika - HRK]]/7.5345</f>
        <v>0</v>
      </c>
      <c r="Y1839" s="61">
        <v>1217517.8600000001</v>
      </c>
      <c r="Z1839" s="62">
        <f>Ugovori_OPULJP3[[#This Row],[UKUPNI PRIHVATLJIVI IZDACI
TOTAL ELIGIBLE EXPENDITURE
= Bespovratna sredstva ukupno + doprinos korisnika
= Ukupni prihvatljivi troškovi
= Ukupna ugovorena vrijednost projekta HRK]]/7.5345</f>
        <v>161592.38967416552</v>
      </c>
      <c r="AA1839" s="53" t="s">
        <v>6562</v>
      </c>
      <c r="AB1839" s="53" t="s">
        <v>34</v>
      </c>
      <c r="AC1839" s="52" t="s">
        <v>6722</v>
      </c>
      <c r="AD1839" s="52" t="s">
        <v>6564</v>
      </c>
    </row>
    <row r="1840" spans="1:30" ht="63.75" customHeight="1" x14ac:dyDescent="0.2">
      <c r="A1840" s="50" t="s">
        <v>6723</v>
      </c>
      <c r="B1840" s="51" t="s">
        <v>742</v>
      </c>
      <c r="C1840" s="52" t="s">
        <v>6559</v>
      </c>
      <c r="D1840" s="52" t="s">
        <v>6570</v>
      </c>
      <c r="E1840" s="53" t="s">
        <v>6571</v>
      </c>
      <c r="F1840" s="54" t="s">
        <v>6724</v>
      </c>
      <c r="G1840" s="54" t="s">
        <v>6725</v>
      </c>
      <c r="H1840" s="56">
        <v>43350</v>
      </c>
      <c r="I1840" s="56">
        <v>45358</v>
      </c>
      <c r="J1840" s="57" t="str">
        <f>IF(Ugovori_OPULJP3[[#This Row],[DATUM ZAVRŠETKA OPERACIJE]]&gt;DATE(2024,12,31),"u provedbi","završen")</f>
        <v>završen</v>
      </c>
      <c r="K1840" s="55" t="s">
        <v>78</v>
      </c>
      <c r="L1840" s="55" t="s">
        <v>78</v>
      </c>
      <c r="M1840" s="58">
        <v>0.85</v>
      </c>
      <c r="N1840" s="58">
        <v>0.15</v>
      </c>
      <c r="O1840" s="59">
        <f>Ugovori_OPULJP3[[#This Row],[Bespovratna sredstva - Ukupno (EU+Nac) HRK
= Ukupna ugovorena vrijednost bespovratnih sredstava]]*Ugovori_OPULJP3[[#This Row],[EU STOPA SUFINANCIRANJA %
EU CO-FINANCING RATE %]]</f>
        <v>4311043.7529999996</v>
      </c>
      <c r="P1840" s="60">
        <f>Ugovori_OPULJP3[[#This Row],[Bespovratna sredstva - EU dio - HRK]]/7.5345</f>
        <v>572173.83409648936</v>
      </c>
      <c r="Q1840" s="59">
        <f>Ugovori_OPULJP3[[#This Row],[Bespovratna sredstva - Ukupno (EU+Nac) HRK
= Ukupna ugovorena vrijednost bespovratnih sredstava]]*Ugovori_OPULJP3[[#This Row],[STOPA NACIONALNOG SUFINANCIRANJA %]]</f>
        <v>760772.42699999991</v>
      </c>
      <c r="R1840" s="60">
        <f>Ugovori_OPULJP3[[#This Row],[Bespovratna sredstva - Nacionalni dio - HRK]]/7.5345</f>
        <v>100971.85307585106</v>
      </c>
      <c r="S1840" s="59">
        <v>5071816.18</v>
      </c>
      <c r="T1840" s="60">
        <f>Ugovori_OPULJP3[[#This Row],[Bespovratna sredstva - Ukupno (EU+Nac) HRK
= Ukupna ugovorena vrijednost bespovratnih sredstava]]/7.5345</f>
        <v>673145.68717234046</v>
      </c>
      <c r="U1840" s="59">
        <v>0</v>
      </c>
      <c r="V1840" s="60">
        <f>Ugovori_OPULJP3[[#This Row],[Javni doprinos korisnika - HRK]]/7.5345</f>
        <v>0</v>
      </c>
      <c r="W1840" s="59">
        <v>0</v>
      </c>
      <c r="X1840" s="60">
        <f>Ugovori_OPULJP3[[#This Row],[Privatni doprinos korisnika - HRK]]/7.5345</f>
        <v>0</v>
      </c>
      <c r="Y1840" s="61">
        <v>5071816.18</v>
      </c>
      <c r="Z1840" s="62">
        <f>Ugovori_OPULJP3[[#This Row],[UKUPNI PRIHVATLJIVI IZDACI
TOTAL ELIGIBLE EXPENDITURE
= Bespovratna sredstva ukupno + doprinos korisnika
= Ukupni prihvatljivi troškovi
= Ukupna ugovorena vrijednost projekta HRK]]/7.5345</f>
        <v>673145.68717234046</v>
      </c>
      <c r="AA1840" s="53" t="s">
        <v>6562</v>
      </c>
      <c r="AB1840" s="53" t="s">
        <v>34</v>
      </c>
      <c r="AC1840" s="52" t="s">
        <v>6726</v>
      </c>
      <c r="AD1840" s="52" t="s">
        <v>6564</v>
      </c>
    </row>
    <row r="1841" spans="1:30" ht="63.75" customHeight="1" x14ac:dyDescent="0.2">
      <c r="A1841" s="50" t="s">
        <v>6727</v>
      </c>
      <c r="B1841" s="51" t="s">
        <v>742</v>
      </c>
      <c r="C1841" s="52" t="s">
        <v>6559</v>
      </c>
      <c r="D1841" s="52" t="s">
        <v>6570</v>
      </c>
      <c r="E1841" s="53" t="s">
        <v>6571</v>
      </c>
      <c r="F1841" s="54" t="s">
        <v>6728</v>
      </c>
      <c r="G1841" s="54" t="s">
        <v>6676</v>
      </c>
      <c r="H1841" s="56">
        <v>43245</v>
      </c>
      <c r="I1841" s="68">
        <v>45285</v>
      </c>
      <c r="J1841" s="57" t="str">
        <f>IF(Ugovori_OPULJP3[[#This Row],[DATUM ZAVRŠETKA OPERACIJE]]&gt;DATE(2024,12,31),"u provedbi","završen")</f>
        <v>završen</v>
      </c>
      <c r="K1841" s="55" t="s">
        <v>98</v>
      </c>
      <c r="L1841" s="55" t="s">
        <v>98</v>
      </c>
      <c r="M1841" s="58">
        <v>0.85</v>
      </c>
      <c r="N1841" s="58">
        <v>0.15</v>
      </c>
      <c r="O1841" s="59">
        <f>Ugovori_OPULJP3[[#This Row],[Bespovratna sredstva - Ukupno (EU+Nac) HRK
= Ukupna ugovorena vrijednost bespovratnih sredstava]]*Ugovori_OPULJP3[[#This Row],[EU STOPA SUFINANCIRANJA %
EU CO-FINANCING RATE %]]</f>
        <v>815677.97750000004</v>
      </c>
      <c r="P1841" s="60">
        <f>Ugovori_OPULJP3[[#This Row],[Bespovratna sredstva - EU dio - HRK]]/7.5345</f>
        <v>108259.07193576216</v>
      </c>
      <c r="Q1841" s="59">
        <f>Ugovori_OPULJP3[[#This Row],[Bespovratna sredstva - Ukupno (EU+Nac) HRK
= Ukupna ugovorena vrijednost bespovratnih sredstava]]*Ugovori_OPULJP3[[#This Row],[STOPA NACIONALNOG SUFINANCIRANJA %]]</f>
        <v>143943.17249999999</v>
      </c>
      <c r="R1841" s="60">
        <f>Ugovori_OPULJP3[[#This Row],[Bespovratna sredstva - Nacionalni dio - HRK]]/7.5345</f>
        <v>19104.542106310968</v>
      </c>
      <c r="S1841" s="59">
        <v>959621.15</v>
      </c>
      <c r="T1841" s="60">
        <f>Ugovori_OPULJP3[[#This Row],[Bespovratna sredstva - Ukupno (EU+Nac) HRK
= Ukupna ugovorena vrijednost bespovratnih sredstava]]/7.5345</f>
        <v>127363.61404207312</v>
      </c>
      <c r="U1841" s="59">
        <v>0</v>
      </c>
      <c r="V1841" s="60">
        <f>Ugovori_OPULJP3[[#This Row],[Javni doprinos korisnika - HRK]]/7.5345</f>
        <v>0</v>
      </c>
      <c r="W1841" s="59">
        <v>0</v>
      </c>
      <c r="X1841" s="60">
        <f>Ugovori_OPULJP3[[#This Row],[Privatni doprinos korisnika - HRK]]/7.5345</f>
        <v>0</v>
      </c>
      <c r="Y1841" s="61">
        <v>959621.15</v>
      </c>
      <c r="Z1841" s="62">
        <f>Ugovori_OPULJP3[[#This Row],[UKUPNI PRIHVATLJIVI IZDACI
TOTAL ELIGIBLE EXPENDITURE
= Bespovratna sredstva ukupno + doprinos korisnika
= Ukupni prihvatljivi troškovi
= Ukupna ugovorena vrijednost projekta HRK]]/7.5345</f>
        <v>127363.61404207312</v>
      </c>
      <c r="AA1841" s="53" t="s">
        <v>6562</v>
      </c>
      <c r="AB1841" s="53" t="s">
        <v>34</v>
      </c>
      <c r="AC1841" s="52" t="s">
        <v>6729</v>
      </c>
      <c r="AD1841" s="52" t="s">
        <v>6564</v>
      </c>
    </row>
    <row r="1842" spans="1:30" ht="63.75" customHeight="1" x14ac:dyDescent="0.2">
      <c r="A1842" s="50" t="s">
        <v>6730</v>
      </c>
      <c r="B1842" s="51" t="s">
        <v>742</v>
      </c>
      <c r="C1842" s="52" t="s">
        <v>6559</v>
      </c>
      <c r="D1842" s="52" t="s">
        <v>6570</v>
      </c>
      <c r="E1842" s="53" t="s">
        <v>6571</v>
      </c>
      <c r="F1842" s="54" t="s">
        <v>6731</v>
      </c>
      <c r="G1842" s="54" t="s">
        <v>6732</v>
      </c>
      <c r="H1842" s="56">
        <v>43245</v>
      </c>
      <c r="I1842" s="56">
        <v>45255</v>
      </c>
      <c r="J1842" s="57" t="str">
        <f>IF(Ugovori_OPULJP3[[#This Row],[DATUM ZAVRŠETKA OPERACIJE]]&gt;DATE(2024,12,31),"u provedbi","završen")</f>
        <v>završen</v>
      </c>
      <c r="K1842" s="55" t="s">
        <v>36</v>
      </c>
      <c r="L1842" s="55" t="s">
        <v>36</v>
      </c>
      <c r="M1842" s="58">
        <v>0.85</v>
      </c>
      <c r="N1842" s="58">
        <v>0.15</v>
      </c>
      <c r="O1842" s="59">
        <f>Ugovori_OPULJP3[[#This Row],[Bespovratna sredstva - Ukupno (EU+Nac) HRK
= Ukupna ugovorena vrijednost bespovratnih sredstava]]*Ugovori_OPULJP3[[#This Row],[EU STOPA SUFINANCIRANJA %
EU CO-FINANCING RATE %]]</f>
        <v>2971236.4889999996</v>
      </c>
      <c r="P1842" s="60">
        <f>Ugovori_OPULJP3[[#This Row],[Bespovratna sredstva - EU dio - HRK]]/7.5345</f>
        <v>394350.85128409311</v>
      </c>
      <c r="Q1842" s="59">
        <f>Ugovori_OPULJP3[[#This Row],[Bespovratna sredstva - Ukupno (EU+Nac) HRK
= Ukupna ugovorena vrijednost bespovratnih sredstava]]*Ugovori_OPULJP3[[#This Row],[STOPA NACIONALNOG SUFINANCIRANJA %]]</f>
        <v>524335.85099999991</v>
      </c>
      <c r="R1842" s="60">
        <f>Ugovori_OPULJP3[[#This Row],[Bespovratna sredstva - Nacionalni dio - HRK]]/7.5345</f>
        <v>69591.326697192897</v>
      </c>
      <c r="S1842" s="59">
        <v>3495572.34</v>
      </c>
      <c r="T1842" s="60">
        <f>Ugovori_OPULJP3[[#This Row],[Bespovratna sredstva - Ukupno (EU+Nac) HRK
= Ukupna ugovorena vrijednost bespovratnih sredstava]]/7.5345</f>
        <v>463942.17798128602</v>
      </c>
      <c r="U1842" s="59">
        <v>0</v>
      </c>
      <c r="V1842" s="60">
        <f>Ugovori_OPULJP3[[#This Row],[Javni doprinos korisnika - HRK]]/7.5345</f>
        <v>0</v>
      </c>
      <c r="W1842" s="59">
        <v>0</v>
      </c>
      <c r="X1842" s="60">
        <f>Ugovori_OPULJP3[[#This Row],[Privatni doprinos korisnika - HRK]]/7.5345</f>
        <v>0</v>
      </c>
      <c r="Y1842" s="61">
        <v>3495572.34</v>
      </c>
      <c r="Z1842" s="62">
        <f>Ugovori_OPULJP3[[#This Row],[UKUPNI PRIHVATLJIVI IZDACI
TOTAL ELIGIBLE EXPENDITURE
= Bespovratna sredstva ukupno + doprinos korisnika
= Ukupni prihvatljivi troškovi
= Ukupna ugovorena vrijednost projekta HRK]]/7.5345</f>
        <v>463942.17798128602</v>
      </c>
      <c r="AA1842" s="53" t="s">
        <v>6562</v>
      </c>
      <c r="AB1842" s="53" t="s">
        <v>34</v>
      </c>
      <c r="AC1842" s="52" t="s">
        <v>6733</v>
      </c>
      <c r="AD1842" s="52" t="s">
        <v>6564</v>
      </c>
    </row>
    <row r="1843" spans="1:30" ht="63.75" customHeight="1" x14ac:dyDescent="0.2">
      <c r="A1843" s="50" t="s">
        <v>6734</v>
      </c>
      <c r="B1843" s="51" t="s">
        <v>742</v>
      </c>
      <c r="C1843" s="52" t="s">
        <v>6559</v>
      </c>
      <c r="D1843" s="52" t="s">
        <v>6570</v>
      </c>
      <c r="E1843" s="53" t="s">
        <v>6571</v>
      </c>
      <c r="F1843" s="54" t="s">
        <v>6735</v>
      </c>
      <c r="G1843" s="54" t="s">
        <v>6736</v>
      </c>
      <c r="H1843" s="56">
        <v>43245</v>
      </c>
      <c r="I1843" s="56">
        <v>45347</v>
      </c>
      <c r="J1843" s="57" t="str">
        <f>IF(Ugovori_OPULJP3[[#This Row],[DATUM ZAVRŠETKA OPERACIJE]]&gt;DATE(2024,12,31),"u provedbi","završen")</f>
        <v>završen</v>
      </c>
      <c r="K1843" s="55" t="s">
        <v>154</v>
      </c>
      <c r="L1843" s="55" t="s">
        <v>154</v>
      </c>
      <c r="M1843" s="58">
        <v>0.85</v>
      </c>
      <c r="N1843" s="58">
        <v>0.15</v>
      </c>
      <c r="O1843" s="59">
        <f>Ugovori_OPULJP3[[#This Row],[Bespovratna sredstva - Ukupno (EU+Nac) HRK
= Ukupna ugovorena vrijednost bespovratnih sredstava]]*Ugovori_OPULJP3[[#This Row],[EU STOPA SUFINANCIRANJA %
EU CO-FINANCING RATE %]]</f>
        <v>1947237.6044999999</v>
      </c>
      <c r="P1843" s="60">
        <f>Ugovori_OPULJP3[[#This Row],[Bespovratna sredstva - EU dio - HRK]]/7.5345</f>
        <v>258442.84351980884</v>
      </c>
      <c r="Q1843" s="59">
        <f>Ugovori_OPULJP3[[#This Row],[Bespovratna sredstva - Ukupno (EU+Nac) HRK
= Ukupna ugovorena vrijednost bespovratnih sredstava]]*Ugovori_OPULJP3[[#This Row],[STOPA NACIONALNOG SUFINANCIRANJA %]]</f>
        <v>343630.1655</v>
      </c>
      <c r="R1843" s="60">
        <f>Ugovori_OPULJP3[[#This Row],[Bespovratna sredstva - Nacionalni dio - HRK]]/7.5345</f>
        <v>45607.560621142744</v>
      </c>
      <c r="S1843" s="59">
        <v>2290867.77</v>
      </c>
      <c r="T1843" s="60">
        <f>Ugovori_OPULJP3[[#This Row],[Bespovratna sredstva - Ukupno (EU+Nac) HRK
= Ukupna ugovorena vrijednost bespovratnih sredstava]]/7.5345</f>
        <v>304050.40414095164</v>
      </c>
      <c r="U1843" s="59">
        <v>0</v>
      </c>
      <c r="V1843" s="60">
        <f>Ugovori_OPULJP3[[#This Row],[Javni doprinos korisnika - HRK]]/7.5345</f>
        <v>0</v>
      </c>
      <c r="W1843" s="59">
        <v>0</v>
      </c>
      <c r="X1843" s="60">
        <f>Ugovori_OPULJP3[[#This Row],[Privatni doprinos korisnika - HRK]]/7.5345</f>
        <v>0</v>
      </c>
      <c r="Y1843" s="61">
        <v>2290867.77</v>
      </c>
      <c r="Z1843" s="62">
        <f>Ugovori_OPULJP3[[#This Row],[UKUPNI PRIHVATLJIVI IZDACI
TOTAL ELIGIBLE EXPENDITURE
= Bespovratna sredstva ukupno + doprinos korisnika
= Ukupni prihvatljivi troškovi
= Ukupna ugovorena vrijednost projekta HRK]]/7.5345</f>
        <v>304050.40414095164</v>
      </c>
      <c r="AA1843" s="53" t="s">
        <v>6562</v>
      </c>
      <c r="AB1843" s="53" t="s">
        <v>34</v>
      </c>
      <c r="AC1843" s="52" t="s">
        <v>6737</v>
      </c>
      <c r="AD1843" s="52" t="s">
        <v>6564</v>
      </c>
    </row>
    <row r="1844" spans="1:30" ht="63.75" customHeight="1" x14ac:dyDescent="0.2">
      <c r="A1844" s="50" t="s">
        <v>6738</v>
      </c>
      <c r="B1844" s="51" t="s">
        <v>742</v>
      </c>
      <c r="C1844" s="52" t="s">
        <v>6559</v>
      </c>
      <c r="D1844" s="52" t="s">
        <v>6570</v>
      </c>
      <c r="E1844" s="53" t="s">
        <v>6571</v>
      </c>
      <c r="F1844" s="54" t="s">
        <v>6596</v>
      </c>
      <c r="G1844" s="54" t="s">
        <v>6739</v>
      </c>
      <c r="H1844" s="56">
        <v>43245</v>
      </c>
      <c r="I1844" s="56">
        <v>45347</v>
      </c>
      <c r="J1844" s="57" t="str">
        <f>IF(Ugovori_OPULJP3[[#This Row],[DATUM ZAVRŠETKA OPERACIJE]]&gt;DATE(2024,12,31),"u provedbi","završen")</f>
        <v>završen</v>
      </c>
      <c r="K1844" s="55" t="s">
        <v>332</v>
      </c>
      <c r="L1844" s="55" t="s">
        <v>332</v>
      </c>
      <c r="M1844" s="58">
        <v>0.85</v>
      </c>
      <c r="N1844" s="58">
        <v>0.15</v>
      </c>
      <c r="O1844" s="59">
        <f>Ugovori_OPULJP3[[#This Row],[Bespovratna sredstva - Ukupno (EU+Nac) HRK
= Ukupna ugovorena vrijednost bespovratnih sredstava]]*Ugovori_OPULJP3[[#This Row],[EU STOPA SUFINANCIRANJA %
EU CO-FINANCING RATE %]]</f>
        <v>1119160.7704999999</v>
      </c>
      <c r="P1844" s="60">
        <f>Ugovori_OPULJP3[[#This Row],[Bespovratna sredstva - EU dio - HRK]]/7.5345</f>
        <v>148538.16052823674</v>
      </c>
      <c r="Q1844" s="59">
        <f>Ugovori_OPULJP3[[#This Row],[Bespovratna sredstva - Ukupno (EU+Nac) HRK
= Ukupna ugovorena vrijednost bespovratnih sredstava]]*Ugovori_OPULJP3[[#This Row],[STOPA NACIONALNOG SUFINANCIRANJA %]]</f>
        <v>197498.9595</v>
      </c>
      <c r="R1844" s="60">
        <f>Ugovori_OPULJP3[[#This Row],[Bespovratna sredstva - Nacionalni dio - HRK]]/7.5345</f>
        <v>26212.616563806489</v>
      </c>
      <c r="S1844" s="59">
        <v>1316659.73</v>
      </c>
      <c r="T1844" s="60">
        <f>Ugovori_OPULJP3[[#This Row],[Bespovratna sredstva - Ukupno (EU+Nac) HRK
= Ukupna ugovorena vrijednost bespovratnih sredstava]]/7.5345</f>
        <v>174750.77709204325</v>
      </c>
      <c r="U1844" s="59">
        <v>0</v>
      </c>
      <c r="V1844" s="60">
        <f>Ugovori_OPULJP3[[#This Row],[Javni doprinos korisnika - HRK]]/7.5345</f>
        <v>0</v>
      </c>
      <c r="W1844" s="59">
        <v>0</v>
      </c>
      <c r="X1844" s="60">
        <f>Ugovori_OPULJP3[[#This Row],[Privatni doprinos korisnika - HRK]]/7.5345</f>
        <v>0</v>
      </c>
      <c r="Y1844" s="61">
        <v>1316659.73</v>
      </c>
      <c r="Z1844" s="62">
        <f>Ugovori_OPULJP3[[#This Row],[UKUPNI PRIHVATLJIVI IZDACI
TOTAL ELIGIBLE EXPENDITURE
= Bespovratna sredstva ukupno + doprinos korisnika
= Ukupni prihvatljivi troškovi
= Ukupna ugovorena vrijednost projekta HRK]]/7.5345</f>
        <v>174750.77709204325</v>
      </c>
      <c r="AA1844" s="53" t="s">
        <v>6562</v>
      </c>
      <c r="AB1844" s="53" t="s">
        <v>34</v>
      </c>
      <c r="AC1844" s="52" t="s">
        <v>6740</v>
      </c>
      <c r="AD1844" s="52" t="s">
        <v>6564</v>
      </c>
    </row>
    <row r="1845" spans="1:30" ht="63.75" customHeight="1" x14ac:dyDescent="0.2">
      <c r="A1845" s="50" t="s">
        <v>6741</v>
      </c>
      <c r="B1845" s="51" t="s">
        <v>742</v>
      </c>
      <c r="C1845" s="52" t="s">
        <v>6559</v>
      </c>
      <c r="D1845" s="52" t="s">
        <v>6570</v>
      </c>
      <c r="E1845" s="53" t="s">
        <v>6571</v>
      </c>
      <c r="F1845" s="54" t="s">
        <v>6742</v>
      </c>
      <c r="G1845" s="54" t="s">
        <v>6743</v>
      </c>
      <c r="H1845" s="56">
        <v>43349</v>
      </c>
      <c r="I1845" s="56">
        <v>45449</v>
      </c>
      <c r="J1845" s="57" t="str">
        <f>IF(Ugovori_OPULJP3[[#This Row],[DATUM ZAVRŠETKA OPERACIJE]]&gt;DATE(2024,12,31),"u provedbi","završen")</f>
        <v>završen</v>
      </c>
      <c r="K1845" s="55" t="s">
        <v>199</v>
      </c>
      <c r="L1845" s="55" t="s">
        <v>199</v>
      </c>
      <c r="M1845" s="58">
        <v>0.85</v>
      </c>
      <c r="N1845" s="58">
        <v>0.15</v>
      </c>
      <c r="O1845" s="59">
        <f>Ugovori_OPULJP3[[#This Row],[Bespovratna sredstva - Ukupno (EU+Nac) HRK
= Ukupna ugovorena vrijednost bespovratnih sredstava]]*Ugovori_OPULJP3[[#This Row],[EU STOPA SUFINANCIRANJA %
EU CO-FINANCING RATE %]]</f>
        <v>5335629.9450000003</v>
      </c>
      <c r="P1845" s="60">
        <f>Ugovori_OPULJP3[[#This Row],[Bespovratna sredstva - EU dio - HRK]]/7.5345</f>
        <v>708159.79096157674</v>
      </c>
      <c r="Q1845" s="59">
        <f>Ugovori_OPULJP3[[#This Row],[Bespovratna sredstva - Ukupno (EU+Nac) HRK
= Ukupna ugovorena vrijednost bespovratnih sredstava]]*Ugovori_OPULJP3[[#This Row],[STOPA NACIONALNOG SUFINANCIRANJA %]]</f>
        <v>941581.755</v>
      </c>
      <c r="R1845" s="60">
        <f>Ugovori_OPULJP3[[#This Row],[Bespovratna sredstva - Nacionalni dio - HRK]]/7.5345</f>
        <v>124969.37487557236</v>
      </c>
      <c r="S1845" s="59">
        <v>6277211.7000000002</v>
      </c>
      <c r="T1845" s="60">
        <f>Ugovori_OPULJP3[[#This Row],[Bespovratna sredstva - Ukupno (EU+Nac) HRK
= Ukupna ugovorena vrijednost bespovratnih sredstava]]/7.5345</f>
        <v>833129.16583714914</v>
      </c>
      <c r="U1845" s="59">
        <v>0</v>
      </c>
      <c r="V1845" s="60">
        <f>Ugovori_OPULJP3[[#This Row],[Javni doprinos korisnika - HRK]]/7.5345</f>
        <v>0</v>
      </c>
      <c r="W1845" s="59">
        <v>0</v>
      </c>
      <c r="X1845" s="60">
        <f>Ugovori_OPULJP3[[#This Row],[Privatni doprinos korisnika - HRK]]/7.5345</f>
        <v>0</v>
      </c>
      <c r="Y1845" s="61">
        <v>6277211.7000000002</v>
      </c>
      <c r="Z1845" s="62">
        <f>Ugovori_OPULJP3[[#This Row],[UKUPNI PRIHVATLJIVI IZDACI
TOTAL ELIGIBLE EXPENDITURE
= Bespovratna sredstva ukupno + doprinos korisnika
= Ukupni prihvatljivi troškovi
= Ukupna ugovorena vrijednost projekta HRK]]/7.5345</f>
        <v>833129.16583714914</v>
      </c>
      <c r="AA1845" s="53" t="s">
        <v>6562</v>
      </c>
      <c r="AB1845" s="53" t="s">
        <v>34</v>
      </c>
      <c r="AC1845" s="52" t="s">
        <v>6744</v>
      </c>
      <c r="AD1845" s="52" t="s">
        <v>6564</v>
      </c>
    </row>
    <row r="1846" spans="1:30" ht="63.75" customHeight="1" x14ac:dyDescent="0.2">
      <c r="A1846" s="50" t="s">
        <v>6745</v>
      </c>
      <c r="B1846" s="51" t="s">
        <v>742</v>
      </c>
      <c r="C1846" s="52" t="s">
        <v>6559</v>
      </c>
      <c r="D1846" s="52" t="s">
        <v>6570</v>
      </c>
      <c r="E1846" s="53" t="s">
        <v>6571</v>
      </c>
      <c r="F1846" s="54" t="s">
        <v>6746</v>
      </c>
      <c r="G1846" s="54" t="s">
        <v>6747</v>
      </c>
      <c r="H1846" s="56">
        <v>43349</v>
      </c>
      <c r="I1846" s="56">
        <v>45449</v>
      </c>
      <c r="J1846" s="57" t="str">
        <f>IF(Ugovori_OPULJP3[[#This Row],[DATUM ZAVRŠETKA OPERACIJE]]&gt;DATE(2024,12,31),"u provedbi","završen")</f>
        <v>završen</v>
      </c>
      <c r="K1846" s="55" t="s">
        <v>36</v>
      </c>
      <c r="L1846" s="55" t="s">
        <v>36</v>
      </c>
      <c r="M1846" s="58">
        <v>0.85</v>
      </c>
      <c r="N1846" s="58">
        <v>0.15</v>
      </c>
      <c r="O1846" s="59">
        <f>Ugovori_OPULJP3[[#This Row],[Bespovratna sredstva - Ukupno (EU+Nac) HRK
= Ukupna ugovorena vrijednost bespovratnih sredstava]]*Ugovori_OPULJP3[[#This Row],[EU STOPA SUFINANCIRANJA %
EU CO-FINANCING RATE %]]</f>
        <v>7073830.4749999996</v>
      </c>
      <c r="P1846" s="60">
        <f>Ugovori_OPULJP3[[#This Row],[Bespovratna sredstva - EU dio - HRK]]/7.5345</f>
        <v>938858.64689096808</v>
      </c>
      <c r="Q1846" s="59">
        <f>Ugovori_OPULJP3[[#This Row],[Bespovratna sredstva - Ukupno (EU+Nac) HRK
= Ukupna ugovorena vrijednost bespovratnih sredstava]]*Ugovori_OPULJP3[[#This Row],[STOPA NACIONALNOG SUFINANCIRANJA %]]</f>
        <v>1248323.0249999999</v>
      </c>
      <c r="R1846" s="60">
        <f>Ugovori_OPULJP3[[#This Row],[Bespovratna sredstva - Nacionalni dio - HRK]]/7.5345</f>
        <v>165680.93768664144</v>
      </c>
      <c r="S1846" s="59">
        <v>8322153.5</v>
      </c>
      <c r="T1846" s="60">
        <f>Ugovori_OPULJP3[[#This Row],[Bespovratna sredstva - Ukupno (EU+Nac) HRK
= Ukupna ugovorena vrijednost bespovratnih sredstava]]/7.5345</f>
        <v>1104539.5845776096</v>
      </c>
      <c r="U1846" s="59">
        <v>0</v>
      </c>
      <c r="V1846" s="60">
        <f>Ugovori_OPULJP3[[#This Row],[Javni doprinos korisnika - HRK]]/7.5345</f>
        <v>0</v>
      </c>
      <c r="W1846" s="59">
        <v>0</v>
      </c>
      <c r="X1846" s="60">
        <f>Ugovori_OPULJP3[[#This Row],[Privatni doprinos korisnika - HRK]]/7.5345</f>
        <v>0</v>
      </c>
      <c r="Y1846" s="61">
        <v>8322153.5</v>
      </c>
      <c r="Z1846" s="62">
        <f>Ugovori_OPULJP3[[#This Row],[UKUPNI PRIHVATLJIVI IZDACI
TOTAL ELIGIBLE EXPENDITURE
= Bespovratna sredstva ukupno + doprinos korisnika
= Ukupni prihvatljivi troškovi
= Ukupna ugovorena vrijednost projekta HRK]]/7.5345</f>
        <v>1104539.5845776096</v>
      </c>
      <c r="AA1846" s="53" t="s">
        <v>6562</v>
      </c>
      <c r="AB1846" s="53" t="s">
        <v>34</v>
      </c>
      <c r="AC1846" s="52" t="s">
        <v>6748</v>
      </c>
      <c r="AD1846" s="52" t="s">
        <v>6564</v>
      </c>
    </row>
    <row r="1847" spans="1:30" ht="63.75" customHeight="1" x14ac:dyDescent="0.2">
      <c r="A1847" s="50" t="s">
        <v>6749</v>
      </c>
      <c r="B1847" s="51" t="s">
        <v>742</v>
      </c>
      <c r="C1847" s="52" t="s">
        <v>6559</v>
      </c>
      <c r="D1847" s="52" t="s">
        <v>6570</v>
      </c>
      <c r="E1847" s="53" t="s">
        <v>6571</v>
      </c>
      <c r="F1847" s="54" t="s">
        <v>6750</v>
      </c>
      <c r="G1847" s="54" t="s">
        <v>6751</v>
      </c>
      <c r="H1847" s="56">
        <v>43347</v>
      </c>
      <c r="I1847" s="56">
        <v>45447</v>
      </c>
      <c r="J1847" s="57" t="str">
        <f>IF(Ugovori_OPULJP3[[#This Row],[DATUM ZAVRŠETKA OPERACIJE]]&gt;DATE(2024,12,31),"u provedbi","završen")</f>
        <v>završen</v>
      </c>
      <c r="K1847" s="55" t="s">
        <v>78</v>
      </c>
      <c r="L1847" s="55" t="s">
        <v>78</v>
      </c>
      <c r="M1847" s="58">
        <v>0.85</v>
      </c>
      <c r="N1847" s="58">
        <v>0.15</v>
      </c>
      <c r="O1847" s="59">
        <f>Ugovori_OPULJP3[[#This Row],[Bespovratna sredstva - Ukupno (EU+Nac) HRK
= Ukupna ugovorena vrijednost bespovratnih sredstava]]*Ugovori_OPULJP3[[#This Row],[EU STOPA SUFINANCIRANJA %
EU CO-FINANCING RATE %]]</f>
        <v>8528698.193</v>
      </c>
      <c r="P1847" s="60">
        <f>Ugovori_OPULJP3[[#This Row],[Bespovratna sredstva - EU dio - HRK]]/7.5345</f>
        <v>1131952.7762957064</v>
      </c>
      <c r="Q1847" s="59">
        <f>Ugovori_OPULJP3[[#This Row],[Bespovratna sredstva - Ukupno (EU+Nac) HRK
= Ukupna ugovorena vrijednost bespovratnih sredstava]]*Ugovori_OPULJP3[[#This Row],[STOPA NACIONALNOG SUFINANCIRANJA %]]</f>
        <v>1505064.3869999999</v>
      </c>
      <c r="R1847" s="60">
        <f>Ugovori_OPULJP3[[#This Row],[Bespovratna sredstva - Nacionalni dio - HRK]]/7.5345</f>
        <v>199756.37228747757</v>
      </c>
      <c r="S1847" s="59">
        <v>10033762.58</v>
      </c>
      <c r="T1847" s="60">
        <f>Ugovori_OPULJP3[[#This Row],[Bespovratna sredstva - Ukupno (EU+Nac) HRK
= Ukupna ugovorena vrijednost bespovratnih sredstava]]/7.5345</f>
        <v>1331709.148583184</v>
      </c>
      <c r="U1847" s="59">
        <v>0</v>
      </c>
      <c r="V1847" s="60">
        <f>Ugovori_OPULJP3[[#This Row],[Javni doprinos korisnika - HRK]]/7.5345</f>
        <v>0</v>
      </c>
      <c r="W1847" s="59">
        <v>0</v>
      </c>
      <c r="X1847" s="60">
        <f>Ugovori_OPULJP3[[#This Row],[Privatni doprinos korisnika - HRK]]/7.5345</f>
        <v>0</v>
      </c>
      <c r="Y1847" s="61">
        <v>10033762.58</v>
      </c>
      <c r="Z1847" s="62">
        <f>Ugovori_OPULJP3[[#This Row],[UKUPNI PRIHVATLJIVI IZDACI
TOTAL ELIGIBLE EXPENDITURE
= Bespovratna sredstva ukupno + doprinos korisnika
= Ukupni prihvatljivi troškovi
= Ukupna ugovorena vrijednost projekta HRK]]/7.5345</f>
        <v>1331709.148583184</v>
      </c>
      <c r="AA1847" s="53" t="s">
        <v>6562</v>
      </c>
      <c r="AB1847" s="53" t="s">
        <v>34</v>
      </c>
      <c r="AC1847" s="52" t="s">
        <v>6752</v>
      </c>
      <c r="AD1847" s="52" t="s">
        <v>6564</v>
      </c>
    </row>
    <row r="1848" spans="1:30" ht="63.75" customHeight="1" x14ac:dyDescent="0.2">
      <c r="A1848" s="50" t="s">
        <v>6753</v>
      </c>
      <c r="B1848" s="51" t="s">
        <v>742</v>
      </c>
      <c r="C1848" s="52" t="s">
        <v>6559</v>
      </c>
      <c r="D1848" s="52" t="s">
        <v>6570</v>
      </c>
      <c r="E1848" s="53" t="s">
        <v>6571</v>
      </c>
      <c r="F1848" s="54" t="s">
        <v>6754</v>
      </c>
      <c r="G1848" s="54" t="s">
        <v>6755</v>
      </c>
      <c r="H1848" s="56">
        <v>43348</v>
      </c>
      <c r="I1848" s="56">
        <v>44990</v>
      </c>
      <c r="J1848" s="57" t="str">
        <f>IF(Ugovori_OPULJP3[[#This Row],[DATUM ZAVRŠETKA OPERACIJE]]&gt;DATE(2024,12,31),"u provedbi","završen")</f>
        <v>završen</v>
      </c>
      <c r="K1848" s="55" t="s">
        <v>93</v>
      </c>
      <c r="L1848" s="55" t="s">
        <v>93</v>
      </c>
      <c r="M1848" s="58">
        <v>0.85</v>
      </c>
      <c r="N1848" s="58">
        <v>0.15</v>
      </c>
      <c r="O1848" s="59">
        <f>Ugovori_OPULJP3[[#This Row],[Bespovratna sredstva - Ukupno (EU+Nac) HRK
= Ukupna ugovorena vrijednost bespovratnih sredstava]]*Ugovori_OPULJP3[[#This Row],[EU STOPA SUFINANCIRANJA %
EU CO-FINANCING RATE %]]</f>
        <v>2824163.7514999998</v>
      </c>
      <c r="P1848" s="60">
        <f>Ugovori_OPULJP3[[#This Row],[Bespovratna sredstva - EU dio - HRK]]/7.5345</f>
        <v>374830.94452186604</v>
      </c>
      <c r="Q1848" s="59">
        <f>Ugovori_OPULJP3[[#This Row],[Bespovratna sredstva - Ukupno (EU+Nac) HRK
= Ukupna ugovorena vrijednost bespovratnih sredstava]]*Ugovori_OPULJP3[[#This Row],[STOPA NACIONALNOG SUFINANCIRANJA %]]</f>
        <v>498381.83849999995</v>
      </c>
      <c r="R1848" s="60">
        <f>Ugovori_OPULJP3[[#This Row],[Bespovratna sredstva - Nacionalni dio - HRK]]/7.5345</f>
        <v>66146.637268564591</v>
      </c>
      <c r="S1848" s="59">
        <v>3322545.59</v>
      </c>
      <c r="T1848" s="60">
        <f>Ugovori_OPULJP3[[#This Row],[Bespovratna sredstva - Ukupno (EU+Nac) HRK
= Ukupna ugovorena vrijednost bespovratnih sredstava]]/7.5345</f>
        <v>440977.58179043065</v>
      </c>
      <c r="U1848" s="59">
        <v>0</v>
      </c>
      <c r="V1848" s="60">
        <f>Ugovori_OPULJP3[[#This Row],[Javni doprinos korisnika - HRK]]/7.5345</f>
        <v>0</v>
      </c>
      <c r="W1848" s="59">
        <v>0</v>
      </c>
      <c r="X1848" s="60">
        <f>Ugovori_OPULJP3[[#This Row],[Privatni doprinos korisnika - HRK]]/7.5345</f>
        <v>0</v>
      </c>
      <c r="Y1848" s="61">
        <v>3322545.59</v>
      </c>
      <c r="Z1848" s="62">
        <f>Ugovori_OPULJP3[[#This Row],[UKUPNI PRIHVATLJIVI IZDACI
TOTAL ELIGIBLE EXPENDITURE
= Bespovratna sredstva ukupno + doprinos korisnika
= Ukupni prihvatljivi troškovi
= Ukupna ugovorena vrijednost projekta HRK]]/7.5345</f>
        <v>440977.58179043065</v>
      </c>
      <c r="AA1848" s="53" t="s">
        <v>6562</v>
      </c>
      <c r="AB1848" s="53" t="s">
        <v>34</v>
      </c>
      <c r="AC1848" s="52" t="s">
        <v>6756</v>
      </c>
      <c r="AD1848" s="52" t="s">
        <v>6564</v>
      </c>
    </row>
    <row r="1849" spans="1:30" ht="63.75" customHeight="1" x14ac:dyDescent="0.2">
      <c r="A1849" s="50" t="s">
        <v>6757</v>
      </c>
      <c r="B1849" s="51" t="s">
        <v>742</v>
      </c>
      <c r="C1849" s="52" t="s">
        <v>6559</v>
      </c>
      <c r="D1849" s="52" t="s">
        <v>6570</v>
      </c>
      <c r="E1849" s="53" t="s">
        <v>6571</v>
      </c>
      <c r="F1849" s="54" t="s">
        <v>6596</v>
      </c>
      <c r="G1849" s="54" t="s">
        <v>6721</v>
      </c>
      <c r="H1849" s="56">
        <v>43349</v>
      </c>
      <c r="I1849" s="56">
        <v>45449</v>
      </c>
      <c r="J1849" s="57" t="str">
        <f>IF(Ugovori_OPULJP3[[#This Row],[DATUM ZAVRŠETKA OPERACIJE]]&gt;DATE(2024,12,31),"u provedbi","završen")</f>
        <v>završen</v>
      </c>
      <c r="K1849" s="55" t="s">
        <v>270</v>
      </c>
      <c r="L1849" s="55" t="s">
        <v>270</v>
      </c>
      <c r="M1849" s="58">
        <v>0.85</v>
      </c>
      <c r="N1849" s="58">
        <v>0.15</v>
      </c>
      <c r="O1849" s="59">
        <f>Ugovori_OPULJP3[[#This Row],[Bespovratna sredstva - Ukupno (EU+Nac) HRK
= Ukupna ugovorena vrijednost bespovratnih sredstava]]*Ugovori_OPULJP3[[#This Row],[EU STOPA SUFINANCIRANJA %
EU CO-FINANCING RATE %]]</f>
        <v>1142765.5</v>
      </c>
      <c r="P1849" s="60">
        <f>Ugovori_OPULJP3[[#This Row],[Bespovratna sredstva - EU dio - HRK]]/7.5345</f>
        <v>151671.04651934435</v>
      </c>
      <c r="Q1849" s="59">
        <f>Ugovori_OPULJP3[[#This Row],[Bespovratna sredstva - Ukupno (EU+Nac) HRK
= Ukupna ugovorena vrijednost bespovratnih sredstava]]*Ugovori_OPULJP3[[#This Row],[STOPA NACIONALNOG SUFINANCIRANJA %]]</f>
        <v>201664.5</v>
      </c>
      <c r="R1849" s="60">
        <f>Ugovori_OPULJP3[[#This Row],[Bespovratna sredstva - Nacionalni dio - HRK]]/7.5345</f>
        <v>26765.478797531356</v>
      </c>
      <c r="S1849" s="59">
        <v>1344430</v>
      </c>
      <c r="T1849" s="60">
        <f>Ugovori_OPULJP3[[#This Row],[Bespovratna sredstva - Ukupno (EU+Nac) HRK
= Ukupna ugovorena vrijednost bespovratnih sredstava]]/7.5345</f>
        <v>178436.52531687569</v>
      </c>
      <c r="U1849" s="59">
        <v>0</v>
      </c>
      <c r="V1849" s="60">
        <f>Ugovori_OPULJP3[[#This Row],[Javni doprinos korisnika - HRK]]/7.5345</f>
        <v>0</v>
      </c>
      <c r="W1849" s="59">
        <v>0</v>
      </c>
      <c r="X1849" s="60">
        <f>Ugovori_OPULJP3[[#This Row],[Privatni doprinos korisnika - HRK]]/7.5345</f>
        <v>0</v>
      </c>
      <c r="Y1849" s="61">
        <v>1344430</v>
      </c>
      <c r="Z1849" s="62">
        <f>Ugovori_OPULJP3[[#This Row],[UKUPNI PRIHVATLJIVI IZDACI
TOTAL ELIGIBLE EXPENDITURE
= Bespovratna sredstva ukupno + doprinos korisnika
= Ukupni prihvatljivi troškovi
= Ukupna ugovorena vrijednost projekta HRK]]/7.5345</f>
        <v>178436.52531687569</v>
      </c>
      <c r="AA1849" s="53" t="s">
        <v>6562</v>
      </c>
      <c r="AB1849" s="53" t="s">
        <v>34</v>
      </c>
      <c r="AC1849" s="52" t="s">
        <v>6758</v>
      </c>
      <c r="AD1849" s="52" t="s">
        <v>6564</v>
      </c>
    </row>
    <row r="1850" spans="1:30" ht="63.75" customHeight="1" x14ac:dyDescent="0.2">
      <c r="A1850" s="50" t="s">
        <v>6759</v>
      </c>
      <c r="B1850" s="51" t="s">
        <v>742</v>
      </c>
      <c r="C1850" s="52" t="s">
        <v>6559</v>
      </c>
      <c r="D1850" s="52" t="s">
        <v>6570</v>
      </c>
      <c r="E1850" s="53" t="s">
        <v>6571</v>
      </c>
      <c r="F1850" s="54" t="s">
        <v>6760</v>
      </c>
      <c r="G1850" s="54" t="s">
        <v>6761</v>
      </c>
      <c r="H1850" s="56">
        <v>43348</v>
      </c>
      <c r="I1850" s="56">
        <v>45448</v>
      </c>
      <c r="J1850" s="57" t="str">
        <f>IF(Ugovori_OPULJP3[[#This Row],[DATUM ZAVRŠETKA OPERACIJE]]&gt;DATE(2024,12,31),"u provedbi","završen")</f>
        <v>završen</v>
      </c>
      <c r="K1850" s="55" t="s">
        <v>593</v>
      </c>
      <c r="L1850" s="55" t="s">
        <v>593</v>
      </c>
      <c r="M1850" s="58">
        <v>0.85</v>
      </c>
      <c r="N1850" s="58">
        <v>0.15</v>
      </c>
      <c r="O1850" s="59">
        <f>Ugovori_OPULJP3[[#This Row],[Bespovratna sredstva - Ukupno (EU+Nac) HRK
= Ukupna ugovorena vrijednost bespovratnih sredstava]]*Ugovori_OPULJP3[[#This Row],[EU STOPA SUFINANCIRANJA %
EU CO-FINANCING RATE %]]</f>
        <v>2554782.236</v>
      </c>
      <c r="P1850" s="60">
        <f>Ugovori_OPULJP3[[#This Row],[Bespovratna sredstva - EU dio - HRK]]/7.5345</f>
        <v>339077.87324971793</v>
      </c>
      <c r="Q1850" s="59">
        <f>Ugovori_OPULJP3[[#This Row],[Bespovratna sredstva - Ukupno (EU+Nac) HRK
= Ukupna ugovorena vrijednost bespovratnih sredstava]]*Ugovori_OPULJP3[[#This Row],[STOPA NACIONALNOG SUFINANCIRANJA %]]</f>
        <v>450843.924</v>
      </c>
      <c r="R1850" s="60">
        <f>Ugovori_OPULJP3[[#This Row],[Bespovratna sredstva - Nacionalni dio - HRK]]/7.5345</f>
        <v>59837.271749950225</v>
      </c>
      <c r="S1850" s="59">
        <v>3005626.16</v>
      </c>
      <c r="T1850" s="60">
        <f>Ugovori_OPULJP3[[#This Row],[Bespovratna sredstva - Ukupno (EU+Nac) HRK
= Ukupna ugovorena vrijednost bespovratnih sredstava]]/7.5345</f>
        <v>398915.14499966818</v>
      </c>
      <c r="U1850" s="59">
        <v>0</v>
      </c>
      <c r="V1850" s="60">
        <f>Ugovori_OPULJP3[[#This Row],[Javni doprinos korisnika - HRK]]/7.5345</f>
        <v>0</v>
      </c>
      <c r="W1850" s="59">
        <v>0</v>
      </c>
      <c r="X1850" s="60">
        <f>Ugovori_OPULJP3[[#This Row],[Privatni doprinos korisnika - HRK]]/7.5345</f>
        <v>0</v>
      </c>
      <c r="Y1850" s="61">
        <v>3005626.16</v>
      </c>
      <c r="Z1850" s="62">
        <f>Ugovori_OPULJP3[[#This Row],[UKUPNI PRIHVATLJIVI IZDACI
TOTAL ELIGIBLE EXPENDITURE
= Bespovratna sredstva ukupno + doprinos korisnika
= Ukupni prihvatljivi troškovi
= Ukupna ugovorena vrijednost projekta HRK]]/7.5345</f>
        <v>398915.14499966818</v>
      </c>
      <c r="AA1850" s="53" t="s">
        <v>6562</v>
      </c>
      <c r="AB1850" s="53" t="s">
        <v>34</v>
      </c>
      <c r="AC1850" s="52" t="s">
        <v>6762</v>
      </c>
      <c r="AD1850" s="52" t="s">
        <v>6564</v>
      </c>
    </row>
    <row r="1851" spans="1:30" ht="63.75" customHeight="1" x14ac:dyDescent="0.2">
      <c r="A1851" s="50" t="s">
        <v>6763</v>
      </c>
      <c r="B1851" s="51" t="s">
        <v>742</v>
      </c>
      <c r="C1851" s="52" t="s">
        <v>6559</v>
      </c>
      <c r="D1851" s="52" t="s">
        <v>6570</v>
      </c>
      <c r="E1851" s="53" t="s">
        <v>6571</v>
      </c>
      <c r="F1851" s="54" t="s">
        <v>6764</v>
      </c>
      <c r="G1851" s="54" t="s">
        <v>6765</v>
      </c>
      <c r="H1851" s="56">
        <v>43348</v>
      </c>
      <c r="I1851" s="56">
        <v>44656</v>
      </c>
      <c r="J1851" s="57" t="str">
        <f>IF(Ugovori_OPULJP3[[#This Row],[DATUM ZAVRŠETKA OPERACIJE]]&gt;DATE(2024,12,31),"u provedbi","završen")</f>
        <v>završen</v>
      </c>
      <c r="K1851" s="55" t="s">
        <v>332</v>
      </c>
      <c r="L1851" s="55" t="s">
        <v>332</v>
      </c>
      <c r="M1851" s="58">
        <v>0.85</v>
      </c>
      <c r="N1851" s="58">
        <v>0.15</v>
      </c>
      <c r="O1851" s="59">
        <f>Ugovori_OPULJP3[[#This Row],[Bespovratna sredstva - Ukupno (EU+Nac) HRK
= Ukupna ugovorena vrijednost bespovratnih sredstava]]*Ugovori_OPULJP3[[#This Row],[EU STOPA SUFINANCIRANJA %
EU CO-FINANCING RATE %]]</f>
        <v>913060.26749999996</v>
      </c>
      <c r="P1851" s="60">
        <f>Ugovori_OPULJP3[[#This Row],[Bespovratna sredstva - EU dio - HRK]]/7.5345</f>
        <v>121183.9229544097</v>
      </c>
      <c r="Q1851" s="59">
        <f>Ugovori_OPULJP3[[#This Row],[Bespovratna sredstva - Ukupno (EU+Nac) HRK
= Ukupna ugovorena vrijednost bespovratnih sredstava]]*Ugovori_OPULJP3[[#This Row],[STOPA NACIONALNOG SUFINANCIRANJA %]]</f>
        <v>161128.2825</v>
      </c>
      <c r="R1851" s="60">
        <f>Ugovori_OPULJP3[[#This Row],[Bespovratna sredstva - Nacionalni dio - HRK]]/7.5345</f>
        <v>21385.398168425243</v>
      </c>
      <c r="S1851" s="59">
        <v>1074188.55</v>
      </c>
      <c r="T1851" s="60">
        <f>Ugovori_OPULJP3[[#This Row],[Bespovratna sredstva - Ukupno (EU+Nac) HRK
= Ukupna ugovorena vrijednost bespovratnih sredstava]]/7.5345</f>
        <v>142569.32112283495</v>
      </c>
      <c r="U1851" s="59">
        <v>0</v>
      </c>
      <c r="V1851" s="60">
        <f>Ugovori_OPULJP3[[#This Row],[Javni doprinos korisnika - HRK]]/7.5345</f>
        <v>0</v>
      </c>
      <c r="W1851" s="59">
        <v>0</v>
      </c>
      <c r="X1851" s="60">
        <f>Ugovori_OPULJP3[[#This Row],[Privatni doprinos korisnika - HRK]]/7.5345</f>
        <v>0</v>
      </c>
      <c r="Y1851" s="61">
        <v>1074188.55</v>
      </c>
      <c r="Z1851" s="62">
        <f>Ugovori_OPULJP3[[#This Row],[UKUPNI PRIHVATLJIVI IZDACI
TOTAL ELIGIBLE EXPENDITURE
= Bespovratna sredstva ukupno + doprinos korisnika
= Ukupni prihvatljivi troškovi
= Ukupna ugovorena vrijednost projekta HRK]]/7.5345</f>
        <v>142569.32112283495</v>
      </c>
      <c r="AA1851" s="53" t="s">
        <v>6562</v>
      </c>
      <c r="AB1851" s="53" t="s">
        <v>34</v>
      </c>
      <c r="AC1851" s="52" t="s">
        <v>6766</v>
      </c>
      <c r="AD1851" s="52" t="s">
        <v>6564</v>
      </c>
    </row>
    <row r="1852" spans="1:30" ht="76.5" customHeight="1" x14ac:dyDescent="0.2">
      <c r="A1852" s="50" t="s">
        <v>6767</v>
      </c>
      <c r="B1852" s="51" t="s">
        <v>742</v>
      </c>
      <c r="C1852" s="52" t="s">
        <v>6559</v>
      </c>
      <c r="D1852" s="52" t="s">
        <v>6570</v>
      </c>
      <c r="E1852" s="53" t="s">
        <v>6571</v>
      </c>
      <c r="F1852" s="54" t="s">
        <v>6768</v>
      </c>
      <c r="G1852" s="54" t="s">
        <v>6696</v>
      </c>
      <c r="H1852" s="56">
        <v>43346</v>
      </c>
      <c r="I1852" s="56">
        <v>45446</v>
      </c>
      <c r="J1852" s="57" t="str">
        <f>IF(Ugovori_OPULJP3[[#This Row],[DATUM ZAVRŠETKA OPERACIJE]]&gt;DATE(2024,12,31),"u provedbi","završen")</f>
        <v>završen</v>
      </c>
      <c r="K1852" s="55" t="s">
        <v>36</v>
      </c>
      <c r="L1852" s="55" t="s">
        <v>36</v>
      </c>
      <c r="M1852" s="58">
        <v>0.85</v>
      </c>
      <c r="N1852" s="58">
        <v>0.15</v>
      </c>
      <c r="O1852" s="59">
        <f>Ugovori_OPULJP3[[#This Row],[Bespovratna sredstva - Ukupno (EU+Nac) HRK
= Ukupna ugovorena vrijednost bespovratnih sredstava]]*Ugovori_OPULJP3[[#This Row],[EU STOPA SUFINANCIRANJA %
EU CO-FINANCING RATE %]]</f>
        <v>1059572.9569999999</v>
      </c>
      <c r="P1852" s="60">
        <f>Ugovori_OPULJP3[[#This Row],[Bespovratna sredstva - EU dio - HRK]]/7.5345</f>
        <v>140629.49857322979</v>
      </c>
      <c r="Q1852" s="59">
        <f>Ugovori_OPULJP3[[#This Row],[Bespovratna sredstva - Ukupno (EU+Nac) HRK
= Ukupna ugovorena vrijednost bespovratnih sredstava]]*Ugovori_OPULJP3[[#This Row],[STOPA NACIONALNOG SUFINANCIRANJA %]]</f>
        <v>186983.46299999999</v>
      </c>
      <c r="R1852" s="60">
        <f>Ugovori_OPULJP3[[#This Row],[Bespovratna sredstva - Nacionalni dio - HRK]]/7.5345</f>
        <v>24816.970336452316</v>
      </c>
      <c r="S1852" s="59">
        <v>1246556.42</v>
      </c>
      <c r="T1852" s="60">
        <f>Ugovori_OPULJP3[[#This Row],[Bespovratna sredstva - Ukupno (EU+Nac) HRK
= Ukupna ugovorena vrijednost bespovratnih sredstava]]/7.5345</f>
        <v>165446.46890968212</v>
      </c>
      <c r="U1852" s="59">
        <v>0</v>
      </c>
      <c r="V1852" s="60">
        <f>Ugovori_OPULJP3[[#This Row],[Javni doprinos korisnika - HRK]]/7.5345</f>
        <v>0</v>
      </c>
      <c r="W1852" s="59">
        <v>0</v>
      </c>
      <c r="X1852" s="60">
        <f>Ugovori_OPULJP3[[#This Row],[Privatni doprinos korisnika - HRK]]/7.5345</f>
        <v>0</v>
      </c>
      <c r="Y1852" s="61">
        <v>1246556.42</v>
      </c>
      <c r="Z1852" s="62">
        <f>Ugovori_OPULJP3[[#This Row],[UKUPNI PRIHVATLJIVI IZDACI
TOTAL ELIGIBLE EXPENDITURE
= Bespovratna sredstva ukupno + doprinos korisnika
= Ukupni prihvatljivi troškovi
= Ukupna ugovorena vrijednost projekta HRK]]/7.5345</f>
        <v>165446.46890968212</v>
      </c>
      <c r="AA1852" s="53" t="s">
        <v>6562</v>
      </c>
      <c r="AB1852" s="53" t="s">
        <v>34</v>
      </c>
      <c r="AC1852" s="52" t="s">
        <v>6769</v>
      </c>
      <c r="AD1852" s="52" t="s">
        <v>6564</v>
      </c>
    </row>
    <row r="1853" spans="1:30" ht="76.5" customHeight="1" x14ac:dyDescent="0.2">
      <c r="A1853" s="50" t="s">
        <v>6770</v>
      </c>
      <c r="B1853" s="51" t="s">
        <v>742</v>
      </c>
      <c r="C1853" s="52" t="s">
        <v>6559</v>
      </c>
      <c r="D1853" s="52" t="s">
        <v>6570</v>
      </c>
      <c r="E1853" s="53" t="s">
        <v>6571</v>
      </c>
      <c r="F1853" s="54" t="s">
        <v>6771</v>
      </c>
      <c r="G1853" s="54" t="s">
        <v>6708</v>
      </c>
      <c r="H1853" s="56">
        <v>43348</v>
      </c>
      <c r="I1853" s="56">
        <v>45448</v>
      </c>
      <c r="J1853" s="57" t="str">
        <f>IF(Ugovori_OPULJP3[[#This Row],[DATUM ZAVRŠETKA OPERACIJE]]&gt;DATE(2024,12,31),"u provedbi","završen")</f>
        <v>završen</v>
      </c>
      <c r="K1853" s="55" t="s">
        <v>248</v>
      </c>
      <c r="L1853" s="55" t="s">
        <v>248</v>
      </c>
      <c r="M1853" s="58">
        <v>0.85</v>
      </c>
      <c r="N1853" s="58">
        <v>0.15</v>
      </c>
      <c r="O1853" s="59">
        <f>Ugovori_OPULJP3[[#This Row],[Bespovratna sredstva - Ukupno (EU+Nac) HRK
= Ukupna ugovorena vrijednost bespovratnih sredstava]]*Ugovori_OPULJP3[[#This Row],[EU STOPA SUFINANCIRANJA %
EU CO-FINANCING RATE %]]</f>
        <v>1115718.5765</v>
      </c>
      <c r="P1853" s="60">
        <f>Ugovori_OPULJP3[[#This Row],[Bespovratna sredstva - EU dio - HRK]]/7.5345</f>
        <v>148081.30287344879</v>
      </c>
      <c r="Q1853" s="59">
        <f>Ugovori_OPULJP3[[#This Row],[Bespovratna sredstva - Ukupno (EU+Nac) HRK
= Ukupna ugovorena vrijednost bespovratnih sredstava]]*Ugovori_OPULJP3[[#This Row],[STOPA NACIONALNOG SUFINANCIRANJA %]]</f>
        <v>196891.5135</v>
      </c>
      <c r="R1853" s="60">
        <f>Ugovori_OPULJP3[[#This Row],[Bespovratna sredstva - Nacionalni dio - HRK]]/7.5345</f>
        <v>26131.99462472626</v>
      </c>
      <c r="S1853" s="59">
        <v>1312610.0900000001</v>
      </c>
      <c r="T1853" s="60">
        <f>Ugovori_OPULJP3[[#This Row],[Bespovratna sredstva - Ukupno (EU+Nac) HRK
= Ukupna ugovorena vrijednost bespovratnih sredstava]]/7.5345</f>
        <v>174213.29749817506</v>
      </c>
      <c r="U1853" s="59">
        <v>0</v>
      </c>
      <c r="V1853" s="60">
        <f>Ugovori_OPULJP3[[#This Row],[Javni doprinos korisnika - HRK]]/7.5345</f>
        <v>0</v>
      </c>
      <c r="W1853" s="59">
        <v>0</v>
      </c>
      <c r="X1853" s="60">
        <f>Ugovori_OPULJP3[[#This Row],[Privatni doprinos korisnika - HRK]]/7.5345</f>
        <v>0</v>
      </c>
      <c r="Y1853" s="61">
        <v>1312610.0900000001</v>
      </c>
      <c r="Z1853" s="62">
        <f>Ugovori_OPULJP3[[#This Row],[UKUPNI PRIHVATLJIVI IZDACI
TOTAL ELIGIBLE EXPENDITURE
= Bespovratna sredstva ukupno + doprinos korisnika
= Ukupni prihvatljivi troškovi
= Ukupna ugovorena vrijednost projekta HRK]]/7.5345</f>
        <v>174213.29749817506</v>
      </c>
      <c r="AA1853" s="53" t="s">
        <v>6562</v>
      </c>
      <c r="AB1853" s="53" t="s">
        <v>34</v>
      </c>
      <c r="AC1853" s="52" t="s">
        <v>6772</v>
      </c>
      <c r="AD1853" s="52" t="s">
        <v>6564</v>
      </c>
    </row>
    <row r="1854" spans="1:30" ht="76.5" customHeight="1" x14ac:dyDescent="0.2">
      <c r="A1854" s="50" t="s">
        <v>6773</v>
      </c>
      <c r="B1854" s="51" t="s">
        <v>742</v>
      </c>
      <c r="C1854" s="52" t="s">
        <v>6559</v>
      </c>
      <c r="D1854" s="52" t="s">
        <v>6570</v>
      </c>
      <c r="E1854" s="53" t="s">
        <v>6571</v>
      </c>
      <c r="F1854" s="54" t="s">
        <v>6774</v>
      </c>
      <c r="G1854" s="54" t="s">
        <v>6708</v>
      </c>
      <c r="H1854" s="56">
        <v>43348</v>
      </c>
      <c r="I1854" s="56">
        <v>45448</v>
      </c>
      <c r="J1854" s="57" t="str">
        <f>IF(Ugovori_OPULJP3[[#This Row],[DATUM ZAVRŠETKA OPERACIJE]]&gt;DATE(2024,12,31),"u provedbi","završen")</f>
        <v>završen</v>
      </c>
      <c r="K1854" s="55" t="s">
        <v>248</v>
      </c>
      <c r="L1854" s="55" t="s">
        <v>248</v>
      </c>
      <c r="M1854" s="58">
        <v>0.85</v>
      </c>
      <c r="N1854" s="58">
        <v>0.15</v>
      </c>
      <c r="O1854" s="59">
        <f>Ugovori_OPULJP3[[#This Row],[Bespovratna sredstva - Ukupno (EU+Nac) HRK
= Ukupna ugovorena vrijednost bespovratnih sredstava]]*Ugovori_OPULJP3[[#This Row],[EU STOPA SUFINANCIRANJA %
EU CO-FINANCING RATE %]]</f>
        <v>1106376.0649999999</v>
      </c>
      <c r="P1854" s="60">
        <f>Ugovori_OPULJP3[[#This Row],[Bespovratna sredstva - EU dio - HRK]]/7.5345</f>
        <v>146841.33850952284</v>
      </c>
      <c r="Q1854" s="59">
        <f>Ugovori_OPULJP3[[#This Row],[Bespovratna sredstva - Ukupno (EU+Nac) HRK
= Ukupna ugovorena vrijednost bespovratnih sredstava]]*Ugovori_OPULJP3[[#This Row],[STOPA NACIONALNOG SUFINANCIRANJA %]]</f>
        <v>195242.83499999999</v>
      </c>
      <c r="R1854" s="60">
        <f>Ugovori_OPULJP3[[#This Row],[Bespovratna sredstva - Nacionalni dio - HRK]]/7.5345</f>
        <v>25913.177384033443</v>
      </c>
      <c r="S1854" s="59">
        <v>1301618.8999999999</v>
      </c>
      <c r="T1854" s="60">
        <f>Ugovori_OPULJP3[[#This Row],[Bespovratna sredstva - Ukupno (EU+Nac) HRK
= Ukupna ugovorena vrijednost bespovratnih sredstava]]/7.5345</f>
        <v>172754.51589355629</v>
      </c>
      <c r="U1854" s="59">
        <v>0</v>
      </c>
      <c r="V1854" s="60">
        <f>Ugovori_OPULJP3[[#This Row],[Javni doprinos korisnika - HRK]]/7.5345</f>
        <v>0</v>
      </c>
      <c r="W1854" s="59">
        <v>0</v>
      </c>
      <c r="X1854" s="60">
        <f>Ugovori_OPULJP3[[#This Row],[Privatni doprinos korisnika - HRK]]/7.5345</f>
        <v>0</v>
      </c>
      <c r="Y1854" s="61">
        <v>1301618.8999999999</v>
      </c>
      <c r="Z1854" s="62">
        <f>Ugovori_OPULJP3[[#This Row],[UKUPNI PRIHVATLJIVI IZDACI
TOTAL ELIGIBLE EXPENDITURE
= Bespovratna sredstva ukupno + doprinos korisnika
= Ukupni prihvatljivi troškovi
= Ukupna ugovorena vrijednost projekta HRK]]/7.5345</f>
        <v>172754.51589355629</v>
      </c>
      <c r="AA1854" s="53" t="s">
        <v>6562</v>
      </c>
      <c r="AB1854" s="53" t="s">
        <v>34</v>
      </c>
      <c r="AC1854" s="52" t="s">
        <v>6709</v>
      </c>
      <c r="AD1854" s="52" t="s">
        <v>6564</v>
      </c>
    </row>
    <row r="1855" spans="1:30" ht="76.5" customHeight="1" x14ac:dyDescent="0.2">
      <c r="A1855" s="50" t="s">
        <v>6775</v>
      </c>
      <c r="B1855" s="51" t="s">
        <v>742</v>
      </c>
      <c r="C1855" s="52" t="s">
        <v>6559</v>
      </c>
      <c r="D1855" s="52" t="s">
        <v>6570</v>
      </c>
      <c r="E1855" s="53" t="s">
        <v>6571</v>
      </c>
      <c r="F1855" s="54" t="s">
        <v>6776</v>
      </c>
      <c r="G1855" s="54" t="s">
        <v>6708</v>
      </c>
      <c r="H1855" s="56">
        <v>43348</v>
      </c>
      <c r="I1855" s="56">
        <v>45448</v>
      </c>
      <c r="J1855" s="57" t="str">
        <f>IF(Ugovori_OPULJP3[[#This Row],[DATUM ZAVRŠETKA OPERACIJE]]&gt;DATE(2024,12,31),"u provedbi","završen")</f>
        <v>završen</v>
      </c>
      <c r="K1855" s="55" t="s">
        <v>248</v>
      </c>
      <c r="L1855" s="55" t="s">
        <v>248</v>
      </c>
      <c r="M1855" s="58">
        <v>0.85</v>
      </c>
      <c r="N1855" s="58">
        <v>0.15</v>
      </c>
      <c r="O1855" s="59">
        <f>Ugovori_OPULJP3[[#This Row],[Bespovratna sredstva - Ukupno (EU+Nac) HRK
= Ukupna ugovorena vrijednost bespovratnih sredstava]]*Ugovori_OPULJP3[[#This Row],[EU STOPA SUFINANCIRANJA %
EU CO-FINANCING RATE %]]</f>
        <v>1108433.5495</v>
      </c>
      <c r="P1855" s="60">
        <f>Ugovori_OPULJP3[[#This Row],[Bespovratna sredstva - EU dio - HRK]]/7.5345</f>
        <v>147114.41363063242</v>
      </c>
      <c r="Q1855" s="59">
        <f>Ugovori_OPULJP3[[#This Row],[Bespovratna sredstva - Ukupno (EU+Nac) HRK
= Ukupna ugovorena vrijednost bespovratnih sredstava]]*Ugovori_OPULJP3[[#This Row],[STOPA NACIONALNOG SUFINANCIRANJA %]]</f>
        <v>195605.92049999998</v>
      </c>
      <c r="R1855" s="60">
        <f>Ugovori_OPULJP3[[#This Row],[Bespovratna sredstva - Nacionalni dio - HRK]]/7.5345</f>
        <v>25961.367111288069</v>
      </c>
      <c r="S1855" s="59">
        <v>1304039.47</v>
      </c>
      <c r="T1855" s="60">
        <f>Ugovori_OPULJP3[[#This Row],[Bespovratna sredstva - Ukupno (EU+Nac) HRK
= Ukupna ugovorena vrijednost bespovratnih sredstava]]/7.5345</f>
        <v>173075.78074192049</v>
      </c>
      <c r="U1855" s="59">
        <v>0</v>
      </c>
      <c r="V1855" s="60">
        <f>Ugovori_OPULJP3[[#This Row],[Javni doprinos korisnika - HRK]]/7.5345</f>
        <v>0</v>
      </c>
      <c r="W1855" s="59">
        <v>0</v>
      </c>
      <c r="X1855" s="60">
        <f>Ugovori_OPULJP3[[#This Row],[Privatni doprinos korisnika - HRK]]/7.5345</f>
        <v>0</v>
      </c>
      <c r="Y1855" s="61">
        <v>1304039.47</v>
      </c>
      <c r="Z1855" s="62">
        <f>Ugovori_OPULJP3[[#This Row],[UKUPNI PRIHVATLJIVI IZDACI
TOTAL ELIGIBLE EXPENDITURE
= Bespovratna sredstva ukupno + doprinos korisnika
= Ukupni prihvatljivi troškovi
= Ukupna ugovorena vrijednost projekta HRK]]/7.5345</f>
        <v>173075.78074192049</v>
      </c>
      <c r="AA1855" s="53" t="s">
        <v>6562</v>
      </c>
      <c r="AB1855" s="53" t="s">
        <v>34</v>
      </c>
      <c r="AC1855" s="52" t="s">
        <v>6709</v>
      </c>
      <c r="AD1855" s="52" t="s">
        <v>6564</v>
      </c>
    </row>
    <row r="1856" spans="1:30" ht="76.5" customHeight="1" x14ac:dyDescent="0.2">
      <c r="A1856" s="50" t="s">
        <v>6777</v>
      </c>
      <c r="B1856" s="51" t="s">
        <v>742</v>
      </c>
      <c r="C1856" s="52" t="s">
        <v>6559</v>
      </c>
      <c r="D1856" s="52" t="s">
        <v>6570</v>
      </c>
      <c r="E1856" s="53" t="s">
        <v>6571</v>
      </c>
      <c r="F1856" s="54" t="s">
        <v>6778</v>
      </c>
      <c r="G1856" s="54" t="s">
        <v>6779</v>
      </c>
      <c r="H1856" s="56">
        <v>43349</v>
      </c>
      <c r="I1856" s="56">
        <v>45266</v>
      </c>
      <c r="J1856" s="57" t="str">
        <f>IF(Ugovori_OPULJP3[[#This Row],[DATUM ZAVRŠETKA OPERACIJE]]&gt;DATE(2024,12,31),"u provedbi","završen")</f>
        <v>završen</v>
      </c>
      <c r="K1856" s="55" t="s">
        <v>98</v>
      </c>
      <c r="L1856" s="55" t="s">
        <v>98</v>
      </c>
      <c r="M1856" s="58">
        <v>0.85</v>
      </c>
      <c r="N1856" s="58">
        <v>0.15</v>
      </c>
      <c r="O1856" s="59">
        <f>Ugovori_OPULJP3[[#This Row],[Bespovratna sredstva - Ukupno (EU+Nac) HRK
= Ukupna ugovorena vrijednost bespovratnih sredstava]]*Ugovori_OPULJP3[[#This Row],[EU STOPA SUFINANCIRANJA %
EU CO-FINANCING RATE %]]</f>
        <v>903043.13649999991</v>
      </c>
      <c r="P1856" s="60">
        <f>Ugovori_OPULJP3[[#This Row],[Bespovratna sredstva - EU dio - HRK]]/7.5345</f>
        <v>119854.42119583249</v>
      </c>
      <c r="Q1856" s="59">
        <f>Ugovori_OPULJP3[[#This Row],[Bespovratna sredstva - Ukupno (EU+Nac) HRK
= Ukupna ugovorena vrijednost bespovratnih sredstava]]*Ugovori_OPULJP3[[#This Row],[STOPA NACIONALNOG SUFINANCIRANJA %]]</f>
        <v>159360.55349999998</v>
      </c>
      <c r="R1856" s="60">
        <f>Ugovori_OPULJP3[[#This Row],[Bespovratna sredstva - Nacionalni dio - HRK]]/7.5345</f>
        <v>21150.780211029261</v>
      </c>
      <c r="S1856" s="59">
        <v>1062403.69</v>
      </c>
      <c r="T1856" s="60">
        <f>Ugovori_OPULJP3[[#This Row],[Bespovratna sredstva - Ukupno (EU+Nac) HRK
= Ukupna ugovorena vrijednost bespovratnih sredstava]]/7.5345</f>
        <v>141005.20140686174</v>
      </c>
      <c r="U1856" s="59">
        <v>0</v>
      </c>
      <c r="V1856" s="60">
        <f>Ugovori_OPULJP3[[#This Row],[Javni doprinos korisnika - HRK]]/7.5345</f>
        <v>0</v>
      </c>
      <c r="W1856" s="59">
        <v>0</v>
      </c>
      <c r="X1856" s="60">
        <f>Ugovori_OPULJP3[[#This Row],[Privatni doprinos korisnika - HRK]]/7.5345</f>
        <v>0</v>
      </c>
      <c r="Y1856" s="61">
        <v>1062403.69</v>
      </c>
      <c r="Z1856" s="62">
        <f>Ugovori_OPULJP3[[#This Row],[UKUPNI PRIHVATLJIVI IZDACI
TOTAL ELIGIBLE EXPENDITURE
= Bespovratna sredstva ukupno + doprinos korisnika
= Ukupni prihvatljivi troškovi
= Ukupna ugovorena vrijednost projekta HRK]]/7.5345</f>
        <v>141005.20140686174</v>
      </c>
      <c r="AA1856" s="53" t="s">
        <v>6562</v>
      </c>
      <c r="AB1856" s="53" t="s">
        <v>34</v>
      </c>
      <c r="AC1856" s="52" t="s">
        <v>6780</v>
      </c>
      <c r="AD1856" s="52" t="s">
        <v>6564</v>
      </c>
    </row>
    <row r="1857" spans="1:30" ht="76.5" customHeight="1" x14ac:dyDescent="0.2">
      <c r="A1857" s="50" t="s">
        <v>6781</v>
      </c>
      <c r="B1857" s="51" t="s">
        <v>742</v>
      </c>
      <c r="C1857" s="52" t="s">
        <v>6559</v>
      </c>
      <c r="D1857" s="52" t="s">
        <v>6570</v>
      </c>
      <c r="E1857" s="53" t="s">
        <v>6571</v>
      </c>
      <c r="F1857" s="54" t="s">
        <v>6782</v>
      </c>
      <c r="G1857" s="54" t="s">
        <v>6783</v>
      </c>
      <c r="H1857" s="56">
        <v>43348</v>
      </c>
      <c r="I1857" s="56">
        <v>45448</v>
      </c>
      <c r="J1857" s="57" t="str">
        <f>IF(Ugovori_OPULJP3[[#This Row],[DATUM ZAVRŠETKA OPERACIJE]]&gt;DATE(2024,12,31),"u provedbi","završen")</f>
        <v>završen</v>
      </c>
      <c r="K1857" s="55" t="s">
        <v>98</v>
      </c>
      <c r="L1857" s="55" t="s">
        <v>98</v>
      </c>
      <c r="M1857" s="58">
        <v>0.85</v>
      </c>
      <c r="N1857" s="58">
        <v>0.15</v>
      </c>
      <c r="O1857" s="59">
        <f>Ugovori_OPULJP3[[#This Row],[Bespovratna sredstva - Ukupno (EU+Nac) HRK
= Ukupna ugovorena vrijednost bespovratnih sredstava]]*Ugovori_OPULJP3[[#This Row],[EU STOPA SUFINANCIRANJA %
EU CO-FINANCING RATE %]]</f>
        <v>2287072.8659999999</v>
      </c>
      <c r="P1857" s="60">
        <f>Ugovori_OPULJP3[[#This Row],[Bespovratna sredstva - EU dio - HRK]]/7.5345</f>
        <v>303546.73382440768</v>
      </c>
      <c r="Q1857" s="59">
        <f>Ugovori_OPULJP3[[#This Row],[Bespovratna sredstva - Ukupno (EU+Nac) HRK
= Ukupna ugovorena vrijednost bespovratnih sredstava]]*Ugovori_OPULJP3[[#This Row],[STOPA NACIONALNOG SUFINANCIRANJA %]]</f>
        <v>403601.09399999998</v>
      </c>
      <c r="R1857" s="60">
        <f>Ugovori_OPULJP3[[#This Row],[Bespovratna sredstva - Nacionalni dio - HRK]]/7.5345</f>
        <v>53567.070674895476</v>
      </c>
      <c r="S1857" s="59">
        <v>2690673.96</v>
      </c>
      <c r="T1857" s="60">
        <f>Ugovori_OPULJP3[[#This Row],[Bespovratna sredstva - Ukupno (EU+Nac) HRK
= Ukupna ugovorena vrijednost bespovratnih sredstava]]/7.5345</f>
        <v>357113.80449930317</v>
      </c>
      <c r="U1857" s="59">
        <v>0</v>
      </c>
      <c r="V1857" s="60">
        <f>Ugovori_OPULJP3[[#This Row],[Javni doprinos korisnika - HRK]]/7.5345</f>
        <v>0</v>
      </c>
      <c r="W1857" s="59">
        <v>0</v>
      </c>
      <c r="X1857" s="60">
        <f>Ugovori_OPULJP3[[#This Row],[Privatni doprinos korisnika - HRK]]/7.5345</f>
        <v>0</v>
      </c>
      <c r="Y1857" s="61">
        <v>2690673.96</v>
      </c>
      <c r="Z1857" s="62">
        <f>Ugovori_OPULJP3[[#This Row],[UKUPNI PRIHVATLJIVI IZDACI
TOTAL ELIGIBLE EXPENDITURE
= Bespovratna sredstva ukupno + doprinos korisnika
= Ukupni prihvatljivi troškovi
= Ukupna ugovorena vrijednost projekta HRK]]/7.5345</f>
        <v>357113.80449930317</v>
      </c>
      <c r="AA1857" s="53" t="s">
        <v>6562</v>
      </c>
      <c r="AB1857" s="53" t="s">
        <v>34</v>
      </c>
      <c r="AC1857" s="52" t="s">
        <v>6784</v>
      </c>
      <c r="AD1857" s="52" t="s">
        <v>6564</v>
      </c>
    </row>
    <row r="1858" spans="1:30" ht="76.5" customHeight="1" x14ac:dyDescent="0.2">
      <c r="A1858" s="50" t="s">
        <v>6785</v>
      </c>
      <c r="B1858" s="51" t="s">
        <v>742</v>
      </c>
      <c r="C1858" s="52" t="s">
        <v>6559</v>
      </c>
      <c r="D1858" s="52" t="s">
        <v>6570</v>
      </c>
      <c r="E1858" s="53" t="s">
        <v>6571</v>
      </c>
      <c r="F1858" s="54" t="s">
        <v>6786</v>
      </c>
      <c r="G1858" s="54" t="s">
        <v>6787</v>
      </c>
      <c r="H1858" s="56">
        <v>43348</v>
      </c>
      <c r="I1858" s="56">
        <v>44990</v>
      </c>
      <c r="J1858" s="57" t="str">
        <f>IF(Ugovori_OPULJP3[[#This Row],[DATUM ZAVRŠETKA OPERACIJE]]&gt;DATE(2024,12,31),"u provedbi","završen")</f>
        <v>završen</v>
      </c>
      <c r="K1858" s="55" t="s">
        <v>199</v>
      </c>
      <c r="L1858" s="55" t="s">
        <v>199</v>
      </c>
      <c r="M1858" s="58">
        <v>0.85</v>
      </c>
      <c r="N1858" s="58">
        <v>0.15</v>
      </c>
      <c r="O1858" s="59">
        <f>Ugovori_OPULJP3[[#This Row],[Bespovratna sredstva - Ukupno (EU+Nac) HRK
= Ukupna ugovorena vrijednost bespovratnih sredstava]]*Ugovori_OPULJP3[[#This Row],[EU STOPA SUFINANCIRANJA %
EU CO-FINANCING RATE %]]</f>
        <v>2617551.9479999999</v>
      </c>
      <c r="P1858" s="60">
        <f>Ugovori_OPULJP3[[#This Row],[Bespovratna sredstva - EU dio - HRK]]/7.5345</f>
        <v>347408.84570973518</v>
      </c>
      <c r="Q1858" s="59">
        <f>Ugovori_OPULJP3[[#This Row],[Bespovratna sredstva - Ukupno (EU+Nac) HRK
= Ukupna ugovorena vrijednost bespovratnih sredstava]]*Ugovori_OPULJP3[[#This Row],[STOPA NACIONALNOG SUFINANCIRANJA %]]</f>
        <v>461920.93199999997</v>
      </c>
      <c r="R1858" s="60">
        <f>Ugovori_OPULJP3[[#This Row],[Bespovratna sredstva - Nacionalni dio - HRK]]/7.5345</f>
        <v>61307.443360541503</v>
      </c>
      <c r="S1858" s="59">
        <v>3079472.88</v>
      </c>
      <c r="T1858" s="60">
        <f>Ugovori_OPULJP3[[#This Row],[Bespovratna sredstva - Ukupno (EU+Nac) HRK
= Ukupna ugovorena vrijednost bespovratnih sredstava]]/7.5345</f>
        <v>408716.28907027672</v>
      </c>
      <c r="U1858" s="59">
        <v>0</v>
      </c>
      <c r="V1858" s="60">
        <f>Ugovori_OPULJP3[[#This Row],[Javni doprinos korisnika - HRK]]/7.5345</f>
        <v>0</v>
      </c>
      <c r="W1858" s="59">
        <v>0</v>
      </c>
      <c r="X1858" s="60">
        <f>Ugovori_OPULJP3[[#This Row],[Privatni doprinos korisnika - HRK]]/7.5345</f>
        <v>0</v>
      </c>
      <c r="Y1858" s="61">
        <v>3079472.88</v>
      </c>
      <c r="Z1858" s="62">
        <f>Ugovori_OPULJP3[[#This Row],[UKUPNI PRIHVATLJIVI IZDACI
TOTAL ELIGIBLE EXPENDITURE
= Bespovratna sredstva ukupno + doprinos korisnika
= Ukupni prihvatljivi troškovi
= Ukupna ugovorena vrijednost projekta HRK]]/7.5345</f>
        <v>408716.28907027672</v>
      </c>
      <c r="AA1858" s="53" t="s">
        <v>6562</v>
      </c>
      <c r="AB1858" s="53" t="s">
        <v>34</v>
      </c>
      <c r="AC1858" s="52" t="s">
        <v>6788</v>
      </c>
      <c r="AD1858" s="52" t="s">
        <v>6564</v>
      </c>
    </row>
    <row r="1859" spans="1:30" ht="76.5" customHeight="1" x14ac:dyDescent="0.2">
      <c r="A1859" s="50" t="s">
        <v>6789</v>
      </c>
      <c r="B1859" s="51" t="s">
        <v>742</v>
      </c>
      <c r="C1859" s="52" t="s">
        <v>6559</v>
      </c>
      <c r="D1859" s="52" t="s">
        <v>6570</v>
      </c>
      <c r="E1859" s="53" t="s">
        <v>6571</v>
      </c>
      <c r="F1859" s="54" t="s">
        <v>6786</v>
      </c>
      <c r="G1859" s="54" t="s">
        <v>6787</v>
      </c>
      <c r="H1859" s="56">
        <v>43348</v>
      </c>
      <c r="I1859" s="56">
        <v>45448</v>
      </c>
      <c r="J1859" s="57" t="str">
        <f>IF(Ugovori_OPULJP3[[#This Row],[DATUM ZAVRŠETKA OPERACIJE]]&gt;DATE(2024,12,31),"u provedbi","završen")</f>
        <v>završen</v>
      </c>
      <c r="K1859" s="55" t="s">
        <v>199</v>
      </c>
      <c r="L1859" s="55" t="s">
        <v>199</v>
      </c>
      <c r="M1859" s="58">
        <v>0.85</v>
      </c>
      <c r="N1859" s="58">
        <v>0.15</v>
      </c>
      <c r="O1859" s="59">
        <f>Ugovori_OPULJP3[[#This Row],[Bespovratna sredstva - Ukupno (EU+Nac) HRK
= Ukupna ugovorena vrijednost bespovratnih sredstava]]*Ugovori_OPULJP3[[#This Row],[EU STOPA SUFINANCIRANJA %
EU CO-FINANCING RATE %]]</f>
        <v>4200028.9165000003</v>
      </c>
      <c r="P1859" s="60">
        <f>Ugovori_OPULJP3[[#This Row],[Bespovratna sredstva - EU dio - HRK]]/7.5345</f>
        <v>557439.63322051894</v>
      </c>
      <c r="Q1859" s="59">
        <f>Ugovori_OPULJP3[[#This Row],[Bespovratna sredstva - Ukupno (EU+Nac) HRK
= Ukupna ugovorena vrijednost bespovratnih sredstava]]*Ugovori_OPULJP3[[#This Row],[STOPA NACIONALNOG SUFINANCIRANJA %]]</f>
        <v>741181.57350000006</v>
      </c>
      <c r="R1859" s="60">
        <f>Ugovori_OPULJP3[[#This Row],[Bespovratna sredstva - Nacionalni dio - HRK]]/7.5345</f>
        <v>98371.69998009158</v>
      </c>
      <c r="S1859" s="59">
        <v>4941210.49</v>
      </c>
      <c r="T1859" s="60">
        <f>Ugovori_OPULJP3[[#This Row],[Bespovratna sredstva - Ukupno (EU+Nac) HRK
= Ukupna ugovorena vrijednost bespovratnih sredstava]]/7.5345</f>
        <v>655811.33320061048</v>
      </c>
      <c r="U1859" s="59">
        <v>0</v>
      </c>
      <c r="V1859" s="60">
        <f>Ugovori_OPULJP3[[#This Row],[Javni doprinos korisnika - HRK]]/7.5345</f>
        <v>0</v>
      </c>
      <c r="W1859" s="59">
        <v>0</v>
      </c>
      <c r="X1859" s="60">
        <f>Ugovori_OPULJP3[[#This Row],[Privatni doprinos korisnika - HRK]]/7.5345</f>
        <v>0</v>
      </c>
      <c r="Y1859" s="61">
        <v>4941210.49</v>
      </c>
      <c r="Z1859" s="62">
        <f>Ugovori_OPULJP3[[#This Row],[UKUPNI PRIHVATLJIVI IZDACI
TOTAL ELIGIBLE EXPENDITURE
= Bespovratna sredstva ukupno + doprinos korisnika
= Ukupni prihvatljivi troškovi
= Ukupna ugovorena vrijednost projekta HRK]]/7.5345</f>
        <v>655811.33320061048</v>
      </c>
      <c r="AA1859" s="53" t="s">
        <v>6562</v>
      </c>
      <c r="AB1859" s="53" t="s">
        <v>34</v>
      </c>
      <c r="AC1859" s="52" t="s">
        <v>6790</v>
      </c>
      <c r="AD1859" s="52" t="s">
        <v>6564</v>
      </c>
    </row>
    <row r="1860" spans="1:30" ht="76.5" customHeight="1" x14ac:dyDescent="0.2">
      <c r="A1860" s="50" t="s">
        <v>6791</v>
      </c>
      <c r="B1860" s="51" t="s">
        <v>742</v>
      </c>
      <c r="C1860" s="52" t="s">
        <v>6559</v>
      </c>
      <c r="D1860" s="52" t="s">
        <v>6570</v>
      </c>
      <c r="E1860" s="53" t="s">
        <v>6571</v>
      </c>
      <c r="F1860" s="54" t="s">
        <v>6792</v>
      </c>
      <c r="G1860" s="54" t="s">
        <v>6793</v>
      </c>
      <c r="H1860" s="56">
        <v>43350</v>
      </c>
      <c r="I1860" s="56">
        <v>45358</v>
      </c>
      <c r="J1860" s="57" t="str">
        <f>IF(Ugovori_OPULJP3[[#This Row],[DATUM ZAVRŠETKA OPERACIJE]]&gt;DATE(2024,12,31),"u provedbi","završen")</f>
        <v>završen</v>
      </c>
      <c r="K1860" s="55" t="s">
        <v>243</v>
      </c>
      <c r="L1860" s="55" t="s">
        <v>243</v>
      </c>
      <c r="M1860" s="58">
        <v>0.85</v>
      </c>
      <c r="N1860" s="58">
        <v>0.15</v>
      </c>
      <c r="O1860" s="59">
        <f>Ugovori_OPULJP3[[#This Row],[Bespovratna sredstva - Ukupno (EU+Nac) HRK
= Ukupna ugovorena vrijednost bespovratnih sredstava]]*Ugovori_OPULJP3[[#This Row],[EU STOPA SUFINANCIRANJA %
EU CO-FINANCING RATE %]]</f>
        <v>1123592.5260000001</v>
      </c>
      <c r="P1860" s="60">
        <f>Ugovori_OPULJP3[[#This Row],[Bespovratna sredstva - EU dio - HRK]]/7.5345</f>
        <v>149126.35556440376</v>
      </c>
      <c r="Q1860" s="59">
        <f>Ugovori_OPULJP3[[#This Row],[Bespovratna sredstva - Ukupno (EU+Nac) HRK
= Ukupna ugovorena vrijednost bespovratnih sredstava]]*Ugovori_OPULJP3[[#This Row],[STOPA NACIONALNOG SUFINANCIRANJA %]]</f>
        <v>198281.03400000001</v>
      </c>
      <c r="R1860" s="60">
        <f>Ugovori_OPULJP3[[#This Row],[Bespovratna sredstva - Nacionalni dio - HRK]]/7.5345</f>
        <v>26316.415687835954</v>
      </c>
      <c r="S1860" s="59">
        <v>1321873.56</v>
      </c>
      <c r="T1860" s="60">
        <f>Ugovori_OPULJP3[[#This Row],[Bespovratna sredstva - Ukupno (EU+Nac) HRK
= Ukupna ugovorena vrijednost bespovratnih sredstava]]/7.5345</f>
        <v>175442.77125223971</v>
      </c>
      <c r="U1860" s="59">
        <v>0</v>
      </c>
      <c r="V1860" s="60">
        <f>Ugovori_OPULJP3[[#This Row],[Javni doprinos korisnika - HRK]]/7.5345</f>
        <v>0</v>
      </c>
      <c r="W1860" s="59">
        <v>0</v>
      </c>
      <c r="X1860" s="60">
        <f>Ugovori_OPULJP3[[#This Row],[Privatni doprinos korisnika - HRK]]/7.5345</f>
        <v>0</v>
      </c>
      <c r="Y1860" s="61">
        <v>1321873.56</v>
      </c>
      <c r="Z1860" s="62">
        <f>Ugovori_OPULJP3[[#This Row],[UKUPNI PRIHVATLJIVI IZDACI
TOTAL ELIGIBLE EXPENDITURE
= Bespovratna sredstva ukupno + doprinos korisnika
= Ukupni prihvatljivi troškovi
= Ukupna ugovorena vrijednost projekta HRK]]/7.5345</f>
        <v>175442.77125223971</v>
      </c>
      <c r="AA1860" s="53" t="s">
        <v>6562</v>
      </c>
      <c r="AB1860" s="53" t="s">
        <v>34</v>
      </c>
      <c r="AC1860" s="52" t="s">
        <v>6794</v>
      </c>
      <c r="AD1860" s="52" t="s">
        <v>6564</v>
      </c>
    </row>
    <row r="1861" spans="1:30" ht="76.5" customHeight="1" x14ac:dyDescent="0.2">
      <c r="A1861" s="50" t="s">
        <v>6795</v>
      </c>
      <c r="B1861" s="51" t="s">
        <v>742</v>
      </c>
      <c r="C1861" s="52" t="s">
        <v>6559</v>
      </c>
      <c r="D1861" s="52" t="s">
        <v>6570</v>
      </c>
      <c r="E1861" s="53" t="s">
        <v>6571</v>
      </c>
      <c r="F1861" s="54" t="s">
        <v>6796</v>
      </c>
      <c r="G1861" s="54" t="s">
        <v>6797</v>
      </c>
      <c r="H1861" s="56">
        <v>43348</v>
      </c>
      <c r="I1861" s="56">
        <v>45448</v>
      </c>
      <c r="J1861" s="57" t="str">
        <f>IF(Ugovori_OPULJP3[[#This Row],[DATUM ZAVRŠETKA OPERACIJE]]&gt;DATE(2024,12,31),"u provedbi","završen")</f>
        <v>završen</v>
      </c>
      <c r="K1861" s="55" t="s">
        <v>210</v>
      </c>
      <c r="L1861" s="55" t="s">
        <v>210</v>
      </c>
      <c r="M1861" s="58">
        <v>0.85</v>
      </c>
      <c r="N1861" s="58">
        <v>0.15</v>
      </c>
      <c r="O1861" s="59">
        <f>Ugovori_OPULJP3[[#This Row],[Bespovratna sredstva - Ukupno (EU+Nac) HRK
= Ukupna ugovorena vrijednost bespovratnih sredstava]]*Ugovori_OPULJP3[[#This Row],[EU STOPA SUFINANCIRANJA %
EU CO-FINANCING RATE %]]</f>
        <v>1061137.0675000001</v>
      </c>
      <c r="P1861" s="60">
        <f>Ugovori_OPULJP3[[#This Row],[Bespovratna sredstva - EU dio - HRK]]/7.5345</f>
        <v>140837.09171146061</v>
      </c>
      <c r="Q1861" s="59">
        <f>Ugovori_OPULJP3[[#This Row],[Bespovratna sredstva - Ukupno (EU+Nac) HRK
= Ukupna ugovorena vrijednost bespovratnih sredstava]]*Ugovori_OPULJP3[[#This Row],[STOPA NACIONALNOG SUFINANCIRANJA %]]</f>
        <v>187259.48250000001</v>
      </c>
      <c r="R1861" s="60">
        <f>Ugovori_OPULJP3[[#This Row],[Bespovratna sredstva - Nacionalni dio - HRK]]/7.5345</f>
        <v>24853.604419669522</v>
      </c>
      <c r="S1861" s="59">
        <v>1248396.55</v>
      </c>
      <c r="T1861" s="60">
        <f>Ugovori_OPULJP3[[#This Row],[Bespovratna sredstva - Ukupno (EU+Nac) HRK
= Ukupna ugovorena vrijednost bespovratnih sredstava]]/7.5345</f>
        <v>165690.69613113013</v>
      </c>
      <c r="U1861" s="59">
        <v>0</v>
      </c>
      <c r="V1861" s="60">
        <f>Ugovori_OPULJP3[[#This Row],[Javni doprinos korisnika - HRK]]/7.5345</f>
        <v>0</v>
      </c>
      <c r="W1861" s="59">
        <v>0</v>
      </c>
      <c r="X1861" s="60">
        <f>Ugovori_OPULJP3[[#This Row],[Privatni doprinos korisnika - HRK]]/7.5345</f>
        <v>0</v>
      </c>
      <c r="Y1861" s="61">
        <v>1248396.55</v>
      </c>
      <c r="Z1861" s="62">
        <f>Ugovori_OPULJP3[[#This Row],[UKUPNI PRIHVATLJIVI IZDACI
TOTAL ELIGIBLE EXPENDITURE
= Bespovratna sredstva ukupno + doprinos korisnika
= Ukupni prihvatljivi troškovi
= Ukupna ugovorena vrijednost projekta HRK]]/7.5345</f>
        <v>165690.69613113013</v>
      </c>
      <c r="AA1861" s="53" t="s">
        <v>6562</v>
      </c>
      <c r="AB1861" s="53" t="s">
        <v>34</v>
      </c>
      <c r="AC1861" s="52" t="s">
        <v>6798</v>
      </c>
      <c r="AD1861" s="52" t="s">
        <v>6564</v>
      </c>
    </row>
    <row r="1862" spans="1:30" ht="76.5" customHeight="1" x14ac:dyDescent="0.2">
      <c r="A1862" s="50" t="s">
        <v>6799</v>
      </c>
      <c r="B1862" s="51" t="s">
        <v>742</v>
      </c>
      <c r="C1862" s="52" t="s">
        <v>6559</v>
      </c>
      <c r="D1862" s="52" t="s">
        <v>6800</v>
      </c>
      <c r="E1862" s="53" t="s">
        <v>33</v>
      </c>
      <c r="F1862" s="54" t="s">
        <v>6800</v>
      </c>
      <c r="G1862" s="54" t="s">
        <v>6801</v>
      </c>
      <c r="H1862" s="56">
        <v>43234</v>
      </c>
      <c r="I1862" s="56">
        <v>44971</v>
      </c>
      <c r="J1862" s="57" t="str">
        <f>IF(Ugovori_OPULJP3[[#This Row],[DATUM ZAVRŠETKA OPERACIJE]]&gt;DATE(2024,12,31),"u provedbi","završen")</f>
        <v>završen</v>
      </c>
      <c r="K1862" s="55" t="s">
        <v>35</v>
      </c>
      <c r="L1862" s="55" t="s">
        <v>36</v>
      </c>
      <c r="M1862" s="58">
        <v>0.85</v>
      </c>
      <c r="N1862" s="58">
        <v>0.15</v>
      </c>
      <c r="O1862" s="59">
        <f>Ugovori_OPULJP3[[#This Row],[Bespovratna sredstva - Ukupno (EU+Nac) HRK
= Ukupna ugovorena vrijednost bespovratnih sredstava]]*Ugovori_OPULJP3[[#This Row],[EU STOPA SUFINANCIRANJA %
EU CO-FINANCING RATE %]]</f>
        <v>8002668.4849999994</v>
      </c>
      <c r="P1862" s="60">
        <f>Ugovori_OPULJP3[[#This Row],[Bespovratna sredstva - EU dio - HRK]]/7.5345</f>
        <v>1062136.6361404206</v>
      </c>
      <c r="Q1862" s="59">
        <f>Ugovori_OPULJP3[[#This Row],[Bespovratna sredstva - Ukupno (EU+Nac) HRK
= Ukupna ugovorena vrijednost bespovratnih sredstava]]*Ugovori_OPULJP3[[#This Row],[STOPA NACIONALNOG SUFINANCIRANJA %]]</f>
        <v>1412235.615</v>
      </c>
      <c r="R1862" s="60">
        <f>Ugovori_OPULJP3[[#This Row],[Bespovratna sredstva - Nacionalni dio - HRK]]/7.5345</f>
        <v>187435.87696595659</v>
      </c>
      <c r="S1862" s="59">
        <v>9414904.0999999996</v>
      </c>
      <c r="T1862" s="60">
        <f>Ugovori_OPULJP3[[#This Row],[Bespovratna sredstva - Ukupno (EU+Nac) HRK
= Ukupna ugovorena vrijednost bespovratnih sredstava]]/7.5345</f>
        <v>1249572.5131063771</v>
      </c>
      <c r="U1862" s="59">
        <v>0</v>
      </c>
      <c r="V1862" s="60">
        <f>Ugovori_OPULJP3[[#This Row],[Javni doprinos korisnika - HRK]]/7.5345</f>
        <v>0</v>
      </c>
      <c r="W1862" s="59">
        <v>0</v>
      </c>
      <c r="X1862" s="60">
        <f>Ugovori_OPULJP3[[#This Row],[Privatni doprinos korisnika - HRK]]/7.5345</f>
        <v>0</v>
      </c>
      <c r="Y1862" s="61">
        <v>9414904.0999999996</v>
      </c>
      <c r="Z1862" s="62">
        <f>Ugovori_OPULJP3[[#This Row],[UKUPNI PRIHVATLJIVI IZDACI
TOTAL ELIGIBLE EXPENDITURE
= Bespovratna sredstva ukupno + doprinos korisnika
= Ukupni prihvatljivi troškovi
= Ukupna ugovorena vrijednost projekta HRK]]/7.5345</f>
        <v>1249572.5131063771</v>
      </c>
      <c r="AA1862" s="53" t="s">
        <v>6562</v>
      </c>
      <c r="AB1862" s="53" t="s">
        <v>34</v>
      </c>
      <c r="AC1862" s="52" t="s">
        <v>6568</v>
      </c>
      <c r="AD1862" s="52" t="s">
        <v>6564</v>
      </c>
    </row>
    <row r="1863" spans="1:30" ht="76.5" customHeight="1" x14ac:dyDescent="0.2">
      <c r="A1863" s="50" t="s">
        <v>6802</v>
      </c>
      <c r="B1863" s="51" t="s">
        <v>742</v>
      </c>
      <c r="C1863" s="52" t="s">
        <v>6559</v>
      </c>
      <c r="D1863" s="52" t="s">
        <v>6803</v>
      </c>
      <c r="E1863" s="53" t="s">
        <v>75</v>
      </c>
      <c r="F1863" s="54" t="s">
        <v>6804</v>
      </c>
      <c r="G1863" s="54" t="s">
        <v>1391</v>
      </c>
      <c r="H1863" s="56">
        <v>43669</v>
      </c>
      <c r="I1863" s="56">
        <v>44219</v>
      </c>
      <c r="J1863" s="57" t="str">
        <f>IF(Ugovori_OPULJP3[[#This Row],[DATUM ZAVRŠETKA OPERACIJE]]&gt;DATE(2024,12,31),"u provedbi","završen")</f>
        <v>završen</v>
      </c>
      <c r="K1863" s="55" t="s">
        <v>93</v>
      </c>
      <c r="L1863" s="55" t="s">
        <v>93</v>
      </c>
      <c r="M1863" s="58">
        <v>0.85</v>
      </c>
      <c r="N1863" s="58">
        <v>0.15</v>
      </c>
      <c r="O1863" s="59">
        <f>Ugovori_OPULJP3[[#This Row],[Bespovratna sredstva - Ukupno (EU+Nac) HRK
= Ukupna ugovorena vrijednost bespovratnih sredstava]]*Ugovori_OPULJP3[[#This Row],[EU STOPA SUFINANCIRANJA %
EU CO-FINANCING RATE %]]</f>
        <v>417402.19</v>
      </c>
      <c r="P1863" s="60">
        <f>Ugovori_OPULJP3[[#This Row],[Bespovratna sredstva - EU dio - HRK]]/7.5345</f>
        <v>55398.790895215338</v>
      </c>
      <c r="Q1863" s="59">
        <f>Ugovori_OPULJP3[[#This Row],[Bespovratna sredstva - Ukupno (EU+Nac) HRK
= Ukupna ugovorena vrijednost bespovratnih sredstava]]*Ugovori_OPULJP3[[#This Row],[STOPA NACIONALNOG SUFINANCIRANJA %]]</f>
        <v>73659.210000000006</v>
      </c>
      <c r="R1863" s="60">
        <f>Ugovori_OPULJP3[[#This Row],[Bespovratna sredstva - Nacionalni dio - HRK]]/7.5345</f>
        <v>9776.2572168027073</v>
      </c>
      <c r="S1863" s="59">
        <v>491061.4</v>
      </c>
      <c r="T1863" s="60">
        <f>Ugovori_OPULJP3[[#This Row],[Bespovratna sredstva - Ukupno (EU+Nac) HRK
= Ukupna ugovorena vrijednost bespovratnih sredstava]]/7.5345</f>
        <v>65175.048112018048</v>
      </c>
      <c r="U1863" s="59">
        <v>0</v>
      </c>
      <c r="V1863" s="60">
        <f>Ugovori_OPULJP3[[#This Row],[Javni doprinos korisnika - HRK]]/7.5345</f>
        <v>0</v>
      </c>
      <c r="W1863" s="59">
        <v>0</v>
      </c>
      <c r="X1863" s="60">
        <f>Ugovori_OPULJP3[[#This Row],[Privatni doprinos korisnika - HRK]]/7.5345</f>
        <v>0</v>
      </c>
      <c r="Y1863" s="61">
        <v>491061.4</v>
      </c>
      <c r="Z1863" s="62">
        <f>Ugovori_OPULJP3[[#This Row],[UKUPNI PRIHVATLJIVI IZDACI
TOTAL ELIGIBLE EXPENDITURE
= Bespovratna sredstva ukupno + doprinos korisnika
= Ukupni prihvatljivi troškovi
= Ukupna ugovorena vrijednost projekta HRK]]/7.5345</f>
        <v>65175.048112018048</v>
      </c>
      <c r="AA1863" s="53" t="s">
        <v>6562</v>
      </c>
      <c r="AB1863" s="53" t="s">
        <v>34</v>
      </c>
      <c r="AC1863" s="52" t="s">
        <v>6805</v>
      </c>
      <c r="AD1863" s="52" t="s">
        <v>6564</v>
      </c>
    </row>
    <row r="1864" spans="1:30" ht="76.5" customHeight="1" x14ac:dyDescent="0.2">
      <c r="A1864" s="50" t="s">
        <v>6806</v>
      </c>
      <c r="B1864" s="51" t="s">
        <v>742</v>
      </c>
      <c r="C1864" s="52" t="s">
        <v>6559</v>
      </c>
      <c r="D1864" s="52" t="s">
        <v>6803</v>
      </c>
      <c r="E1864" s="53" t="s">
        <v>75</v>
      </c>
      <c r="F1864" s="54" t="s">
        <v>6807</v>
      </c>
      <c r="G1864" s="54" t="s">
        <v>6664</v>
      </c>
      <c r="H1864" s="56">
        <v>43669</v>
      </c>
      <c r="I1864" s="56">
        <v>44629</v>
      </c>
      <c r="J1864" s="57" t="str">
        <f>IF(Ugovori_OPULJP3[[#This Row],[DATUM ZAVRŠETKA OPERACIJE]]&gt;DATE(2024,12,31),"u provedbi","završen")</f>
        <v>završen</v>
      </c>
      <c r="K1864" s="55" t="s">
        <v>98</v>
      </c>
      <c r="L1864" s="55" t="s">
        <v>98</v>
      </c>
      <c r="M1864" s="58">
        <v>0.85</v>
      </c>
      <c r="N1864" s="58">
        <v>0.15</v>
      </c>
      <c r="O1864" s="59">
        <f>Ugovori_OPULJP3[[#This Row],[Bespovratna sredstva - Ukupno (EU+Nac) HRK
= Ukupna ugovorena vrijednost bespovratnih sredstava]]*Ugovori_OPULJP3[[#This Row],[EU STOPA SUFINANCIRANJA %
EU CO-FINANCING RATE %]]</f>
        <v>424999.8725</v>
      </c>
      <c r="P1864" s="60">
        <f>Ugovori_OPULJP3[[#This Row],[Bespovratna sredstva - EU dio - HRK]]/7.5345</f>
        <v>56407.176654057999</v>
      </c>
      <c r="Q1864" s="59">
        <f>Ugovori_OPULJP3[[#This Row],[Bespovratna sredstva - Ukupno (EU+Nac) HRK
= Ukupna ugovorena vrijednost bespovratnih sredstava]]*Ugovori_OPULJP3[[#This Row],[STOPA NACIONALNOG SUFINANCIRANJA %]]</f>
        <v>74999.977499999994</v>
      </c>
      <c r="R1864" s="60">
        <f>Ugovori_OPULJP3[[#This Row],[Bespovratna sredstva - Nacionalni dio - HRK]]/7.5345</f>
        <v>9954.207644833763</v>
      </c>
      <c r="S1864" s="59">
        <v>499999.85</v>
      </c>
      <c r="T1864" s="60">
        <f>Ugovori_OPULJP3[[#This Row],[Bespovratna sredstva - Ukupno (EU+Nac) HRK
= Ukupna ugovorena vrijednost bespovratnih sredstava]]/7.5345</f>
        <v>66361.38429889176</v>
      </c>
      <c r="U1864" s="59">
        <v>4851.3800000000047</v>
      </c>
      <c r="V1864" s="60">
        <f>Ugovori_OPULJP3[[#This Row],[Javni doprinos korisnika - HRK]]/7.5345</f>
        <v>643.88877828654915</v>
      </c>
      <c r="W1864" s="59">
        <v>0</v>
      </c>
      <c r="X1864" s="60">
        <f>Ugovori_OPULJP3[[#This Row],[Privatni doprinos korisnika - HRK]]/7.5345</f>
        <v>0</v>
      </c>
      <c r="Y1864" s="61">
        <v>504851.23</v>
      </c>
      <c r="Z1864" s="62">
        <f>Ugovori_OPULJP3[[#This Row],[UKUPNI PRIHVATLJIVI IZDACI
TOTAL ELIGIBLE EXPENDITURE
= Bespovratna sredstva ukupno + doprinos korisnika
= Ukupni prihvatljivi troškovi
= Ukupna ugovorena vrijednost projekta HRK]]/7.5345</f>
        <v>67005.27307717831</v>
      </c>
      <c r="AA1864" s="53" t="s">
        <v>6562</v>
      </c>
      <c r="AB1864" s="53" t="s">
        <v>34</v>
      </c>
      <c r="AC1864" s="52" t="s">
        <v>6808</v>
      </c>
      <c r="AD1864" s="52" t="s">
        <v>6564</v>
      </c>
    </row>
    <row r="1865" spans="1:30" ht="76.5" customHeight="1" x14ac:dyDescent="0.2">
      <c r="A1865" s="50" t="s">
        <v>6809</v>
      </c>
      <c r="B1865" s="51" t="s">
        <v>742</v>
      </c>
      <c r="C1865" s="52" t="s">
        <v>6559</v>
      </c>
      <c r="D1865" s="52" t="s">
        <v>6803</v>
      </c>
      <c r="E1865" s="53" t="s">
        <v>75</v>
      </c>
      <c r="F1865" s="54" t="s">
        <v>6810</v>
      </c>
      <c r="G1865" s="54" t="s">
        <v>6751</v>
      </c>
      <c r="H1865" s="56">
        <v>43669</v>
      </c>
      <c r="I1865" s="56">
        <v>44219</v>
      </c>
      <c r="J1865" s="57" t="str">
        <f>IF(Ugovori_OPULJP3[[#This Row],[DATUM ZAVRŠETKA OPERACIJE]]&gt;DATE(2024,12,31),"u provedbi","završen")</f>
        <v>završen</v>
      </c>
      <c r="K1865" s="55" t="s">
        <v>78</v>
      </c>
      <c r="L1865" s="55" t="s">
        <v>78</v>
      </c>
      <c r="M1865" s="58">
        <v>0.85</v>
      </c>
      <c r="N1865" s="58">
        <v>0.15</v>
      </c>
      <c r="O1865" s="59">
        <f>Ugovori_OPULJP3[[#This Row],[Bespovratna sredstva - Ukupno (EU+Nac) HRK
= Ukupna ugovorena vrijednost bespovratnih sredstava]]*Ugovori_OPULJP3[[#This Row],[EU STOPA SUFINANCIRANJA %
EU CO-FINANCING RATE %]]</f>
        <v>788249.45500000007</v>
      </c>
      <c r="P1865" s="60">
        <f>Ugovori_OPULJP3[[#This Row],[Bespovratna sredstva - EU dio - HRK]]/7.5345</f>
        <v>104618.68139889841</v>
      </c>
      <c r="Q1865" s="59">
        <f>Ugovori_OPULJP3[[#This Row],[Bespovratna sredstva - Ukupno (EU+Nac) HRK
= Ukupna ugovorena vrijednost bespovratnih sredstava]]*Ugovori_OPULJP3[[#This Row],[STOPA NACIONALNOG SUFINANCIRANJA %]]</f>
        <v>139102.845</v>
      </c>
      <c r="R1865" s="60">
        <f>Ugovori_OPULJP3[[#This Row],[Bespovratna sredstva - Nacionalni dio - HRK]]/7.5345</f>
        <v>18462.120246864422</v>
      </c>
      <c r="S1865" s="59">
        <v>927352.3</v>
      </c>
      <c r="T1865" s="60">
        <f>Ugovori_OPULJP3[[#This Row],[Bespovratna sredstva - Ukupno (EU+Nac) HRK
= Ukupna ugovorena vrijednost bespovratnih sredstava]]/7.5345</f>
        <v>123080.80164576283</v>
      </c>
      <c r="U1865" s="59">
        <v>72505</v>
      </c>
      <c r="V1865" s="60">
        <f>Ugovori_OPULJP3[[#This Row],[Javni doprinos korisnika - HRK]]/7.5345</f>
        <v>9623.0672241024622</v>
      </c>
      <c r="W1865" s="59">
        <v>0</v>
      </c>
      <c r="X1865" s="60">
        <f>Ugovori_OPULJP3[[#This Row],[Privatni doprinos korisnika - HRK]]/7.5345</f>
        <v>0</v>
      </c>
      <c r="Y1865" s="61">
        <v>999857.3</v>
      </c>
      <c r="Z1865" s="62">
        <f>Ugovori_OPULJP3[[#This Row],[UKUPNI PRIHVATLJIVI IZDACI
TOTAL ELIGIBLE EXPENDITURE
= Bespovratna sredstva ukupno + doprinos korisnika
= Ukupni prihvatljivi troškovi
= Ukupna ugovorena vrijednost projekta HRK]]/7.5345</f>
        <v>132703.86886986528</v>
      </c>
      <c r="AA1865" s="53" t="s">
        <v>6562</v>
      </c>
      <c r="AB1865" s="53" t="s">
        <v>34</v>
      </c>
      <c r="AC1865" s="52" t="s">
        <v>6811</v>
      </c>
      <c r="AD1865" s="52" t="s">
        <v>6564</v>
      </c>
    </row>
    <row r="1866" spans="1:30" ht="76.5" customHeight="1" x14ac:dyDescent="0.2">
      <c r="A1866" s="50" t="s">
        <v>6812</v>
      </c>
      <c r="B1866" s="51" t="s">
        <v>742</v>
      </c>
      <c r="C1866" s="52" t="s">
        <v>6559</v>
      </c>
      <c r="D1866" s="52" t="s">
        <v>6803</v>
      </c>
      <c r="E1866" s="53" t="s">
        <v>75</v>
      </c>
      <c r="F1866" s="54" t="s">
        <v>6813</v>
      </c>
      <c r="G1866" s="54" t="s">
        <v>6751</v>
      </c>
      <c r="H1866" s="56">
        <v>43669</v>
      </c>
      <c r="I1866" s="56">
        <v>44127</v>
      </c>
      <c r="J1866" s="57" t="str">
        <f>IF(Ugovori_OPULJP3[[#This Row],[DATUM ZAVRŠETKA OPERACIJE]]&gt;DATE(2024,12,31),"u provedbi","završen")</f>
        <v>završen</v>
      </c>
      <c r="K1866" s="55" t="s">
        <v>78</v>
      </c>
      <c r="L1866" s="55" t="s">
        <v>78</v>
      </c>
      <c r="M1866" s="58">
        <v>0.85</v>
      </c>
      <c r="N1866" s="58">
        <v>0.15</v>
      </c>
      <c r="O1866" s="59">
        <f>Ugovori_OPULJP3[[#This Row],[Bespovratna sredstva - Ukupno (EU+Nac) HRK
= Ukupna ugovorena vrijednost bespovratnih sredstava]]*Ugovori_OPULJP3[[#This Row],[EU STOPA SUFINANCIRANJA %
EU CO-FINANCING RATE %]]</f>
        <v>393488.32399999996</v>
      </c>
      <c r="P1866" s="60">
        <f>Ugovori_OPULJP3[[#This Row],[Bespovratna sredstva - EU dio - HRK]]/7.5345</f>
        <v>52224.875439644296</v>
      </c>
      <c r="Q1866" s="59">
        <f>Ugovori_OPULJP3[[#This Row],[Bespovratna sredstva - Ukupno (EU+Nac) HRK
= Ukupna ugovorena vrijednost bespovratnih sredstava]]*Ugovori_OPULJP3[[#This Row],[STOPA NACIONALNOG SUFINANCIRANJA %]]</f>
        <v>69439.115999999995</v>
      </c>
      <c r="R1866" s="60">
        <f>Ugovori_OPULJP3[[#This Row],[Bespovratna sredstva - Nacionalni dio - HRK]]/7.5345</f>
        <v>9216.1544893489936</v>
      </c>
      <c r="S1866" s="59">
        <v>462927.44</v>
      </c>
      <c r="T1866" s="60">
        <f>Ugovori_OPULJP3[[#This Row],[Bespovratna sredstva - Ukupno (EU+Nac) HRK
= Ukupna ugovorena vrijednost bespovratnih sredstava]]/7.5345</f>
        <v>61441.029928993295</v>
      </c>
      <c r="U1866" s="59">
        <v>0</v>
      </c>
      <c r="V1866" s="60">
        <f>Ugovori_OPULJP3[[#This Row],[Javni doprinos korisnika - HRK]]/7.5345</f>
        <v>0</v>
      </c>
      <c r="W1866" s="59">
        <v>0</v>
      </c>
      <c r="X1866" s="60">
        <f>Ugovori_OPULJP3[[#This Row],[Privatni doprinos korisnika - HRK]]/7.5345</f>
        <v>0</v>
      </c>
      <c r="Y1866" s="61">
        <v>462927.44</v>
      </c>
      <c r="Z1866" s="62">
        <f>Ugovori_OPULJP3[[#This Row],[UKUPNI PRIHVATLJIVI IZDACI
TOTAL ELIGIBLE EXPENDITURE
= Bespovratna sredstva ukupno + doprinos korisnika
= Ukupni prihvatljivi troškovi
= Ukupna ugovorena vrijednost projekta HRK]]/7.5345</f>
        <v>61441.029928993295</v>
      </c>
      <c r="AA1866" s="53" t="s">
        <v>6562</v>
      </c>
      <c r="AB1866" s="53" t="s">
        <v>34</v>
      </c>
      <c r="AC1866" s="52" t="s">
        <v>6814</v>
      </c>
      <c r="AD1866" s="52" t="s">
        <v>6564</v>
      </c>
    </row>
    <row r="1867" spans="1:30" ht="76.5" customHeight="1" x14ac:dyDescent="0.2">
      <c r="A1867" s="50" t="s">
        <v>6815</v>
      </c>
      <c r="B1867" s="51" t="s">
        <v>742</v>
      </c>
      <c r="C1867" s="52" t="s">
        <v>6559</v>
      </c>
      <c r="D1867" s="52" t="s">
        <v>6803</v>
      </c>
      <c r="E1867" s="53" t="s">
        <v>75</v>
      </c>
      <c r="F1867" s="54" t="s">
        <v>6816</v>
      </c>
      <c r="G1867" s="54" t="s">
        <v>6817</v>
      </c>
      <c r="H1867" s="56">
        <v>43669</v>
      </c>
      <c r="I1867" s="56">
        <v>44219</v>
      </c>
      <c r="J1867" s="57" t="str">
        <f>IF(Ugovori_OPULJP3[[#This Row],[DATUM ZAVRŠETKA OPERACIJE]]&gt;DATE(2024,12,31),"u provedbi","završen")</f>
        <v>završen</v>
      </c>
      <c r="K1867" s="55" t="s">
        <v>370</v>
      </c>
      <c r="L1867" s="55" t="s">
        <v>370</v>
      </c>
      <c r="M1867" s="58">
        <v>0.85</v>
      </c>
      <c r="N1867" s="58">
        <v>0.15</v>
      </c>
      <c r="O1867" s="59">
        <f>Ugovori_OPULJP3[[#This Row],[Bespovratna sredstva - Ukupno (EU+Nac) HRK
= Ukupna ugovorena vrijednost bespovratnih sredstava]]*Ugovori_OPULJP3[[#This Row],[EU STOPA SUFINANCIRANJA %
EU CO-FINANCING RATE %]]</f>
        <v>417596.21099999995</v>
      </c>
      <c r="P1867" s="60">
        <f>Ugovori_OPULJP3[[#This Row],[Bespovratna sredstva - EU dio - HRK]]/7.5345</f>
        <v>55424.541907226747</v>
      </c>
      <c r="Q1867" s="59">
        <f>Ugovori_OPULJP3[[#This Row],[Bespovratna sredstva - Ukupno (EU+Nac) HRK
= Ukupna ugovorena vrijednost bespovratnih sredstava]]*Ugovori_OPULJP3[[#This Row],[STOPA NACIONALNOG SUFINANCIRANJA %]]</f>
        <v>73693.448999999993</v>
      </c>
      <c r="R1867" s="60">
        <f>Ugovori_OPULJP3[[#This Row],[Bespovratna sredstva - Nacionalni dio - HRK]]/7.5345</f>
        <v>9780.8015130400145</v>
      </c>
      <c r="S1867" s="59">
        <v>491289.66</v>
      </c>
      <c r="T1867" s="60">
        <f>Ugovori_OPULJP3[[#This Row],[Bespovratna sredstva - Ukupno (EU+Nac) HRK
= Ukupna ugovorena vrijednost bespovratnih sredstava]]/7.5345</f>
        <v>65205.343420266763</v>
      </c>
      <c r="U1867" s="59">
        <v>0</v>
      </c>
      <c r="V1867" s="60">
        <f>Ugovori_OPULJP3[[#This Row],[Javni doprinos korisnika - HRK]]/7.5345</f>
        <v>0</v>
      </c>
      <c r="W1867" s="59">
        <v>0</v>
      </c>
      <c r="X1867" s="60">
        <f>Ugovori_OPULJP3[[#This Row],[Privatni doprinos korisnika - HRK]]/7.5345</f>
        <v>0</v>
      </c>
      <c r="Y1867" s="61">
        <v>491289.66</v>
      </c>
      <c r="Z1867" s="62">
        <f>Ugovori_OPULJP3[[#This Row],[UKUPNI PRIHVATLJIVI IZDACI
TOTAL ELIGIBLE EXPENDITURE
= Bespovratna sredstva ukupno + doprinos korisnika
= Ukupni prihvatljivi troškovi
= Ukupna ugovorena vrijednost projekta HRK]]/7.5345</f>
        <v>65205.343420266763</v>
      </c>
      <c r="AA1867" s="53" t="s">
        <v>6562</v>
      </c>
      <c r="AB1867" s="53" t="s">
        <v>34</v>
      </c>
      <c r="AC1867" s="52" t="s">
        <v>6818</v>
      </c>
      <c r="AD1867" s="52" t="s">
        <v>6564</v>
      </c>
    </row>
    <row r="1868" spans="1:30" ht="76.5" customHeight="1" x14ac:dyDescent="0.2">
      <c r="A1868" s="50" t="s">
        <v>6819</v>
      </c>
      <c r="B1868" s="51" t="s">
        <v>742</v>
      </c>
      <c r="C1868" s="52" t="s">
        <v>6559</v>
      </c>
      <c r="D1868" s="52" t="s">
        <v>6803</v>
      </c>
      <c r="E1868" s="53" t="s">
        <v>75</v>
      </c>
      <c r="F1868" s="54" t="s">
        <v>6820</v>
      </c>
      <c r="G1868" s="54" t="s">
        <v>6821</v>
      </c>
      <c r="H1868" s="56">
        <v>43669</v>
      </c>
      <c r="I1868" s="56">
        <v>44219</v>
      </c>
      <c r="J1868" s="57" t="str">
        <f>IF(Ugovori_OPULJP3[[#This Row],[DATUM ZAVRŠETKA OPERACIJE]]&gt;DATE(2024,12,31),"u provedbi","završen")</f>
        <v>završen</v>
      </c>
      <c r="K1868" s="55" t="s">
        <v>424</v>
      </c>
      <c r="L1868" s="55" t="s">
        <v>424</v>
      </c>
      <c r="M1868" s="58">
        <v>0.85</v>
      </c>
      <c r="N1868" s="58">
        <v>0.15</v>
      </c>
      <c r="O1868" s="59">
        <f>Ugovori_OPULJP3[[#This Row],[Bespovratna sredstva - Ukupno (EU+Nac) HRK
= Ukupna ugovorena vrijednost bespovratnih sredstava]]*Ugovori_OPULJP3[[#This Row],[EU STOPA SUFINANCIRANJA %
EU CO-FINANCING RATE %]]</f>
        <v>833095.90549999999</v>
      </c>
      <c r="P1868" s="60">
        <f>Ugovori_OPULJP3[[#This Row],[Bespovratna sredstva - EU dio - HRK]]/7.5345</f>
        <v>110570.8282566859</v>
      </c>
      <c r="Q1868" s="59">
        <f>Ugovori_OPULJP3[[#This Row],[Bespovratna sredstva - Ukupno (EU+Nac) HRK
= Ukupna ugovorena vrijednost bespovratnih sredstava]]*Ugovori_OPULJP3[[#This Row],[STOPA NACIONALNOG SUFINANCIRANJA %]]</f>
        <v>147016.92449999999</v>
      </c>
      <c r="R1868" s="60">
        <f>Ugovori_OPULJP3[[#This Row],[Bespovratna sredstva - Nacionalni dio - HRK]]/7.5345</f>
        <v>19512.499104121041</v>
      </c>
      <c r="S1868" s="59">
        <v>980112.83</v>
      </c>
      <c r="T1868" s="60">
        <f>Ugovori_OPULJP3[[#This Row],[Bespovratna sredstva - Ukupno (EU+Nac) HRK
= Ukupna ugovorena vrijednost bespovratnih sredstava]]/7.5345</f>
        <v>130083.32736080694</v>
      </c>
      <c r="U1868" s="59">
        <v>0</v>
      </c>
      <c r="V1868" s="60">
        <f>Ugovori_OPULJP3[[#This Row],[Javni doprinos korisnika - HRK]]/7.5345</f>
        <v>0</v>
      </c>
      <c r="W1868" s="59">
        <v>0</v>
      </c>
      <c r="X1868" s="60">
        <f>Ugovori_OPULJP3[[#This Row],[Privatni doprinos korisnika - HRK]]/7.5345</f>
        <v>0</v>
      </c>
      <c r="Y1868" s="61">
        <v>980112.83</v>
      </c>
      <c r="Z1868" s="62">
        <f>Ugovori_OPULJP3[[#This Row],[UKUPNI PRIHVATLJIVI IZDACI
TOTAL ELIGIBLE EXPENDITURE
= Bespovratna sredstva ukupno + doprinos korisnika
= Ukupni prihvatljivi troškovi
= Ukupna ugovorena vrijednost projekta HRK]]/7.5345</f>
        <v>130083.32736080694</v>
      </c>
      <c r="AA1868" s="53" t="s">
        <v>6562</v>
      </c>
      <c r="AB1868" s="53" t="s">
        <v>34</v>
      </c>
      <c r="AC1868" s="52" t="s">
        <v>6822</v>
      </c>
      <c r="AD1868" s="52" t="s">
        <v>6564</v>
      </c>
    </row>
    <row r="1869" spans="1:30" ht="76.5" customHeight="1" x14ac:dyDescent="0.2">
      <c r="A1869" s="50" t="s">
        <v>6823</v>
      </c>
      <c r="B1869" s="51" t="s">
        <v>742</v>
      </c>
      <c r="C1869" s="52" t="s">
        <v>6559</v>
      </c>
      <c r="D1869" s="52" t="s">
        <v>6803</v>
      </c>
      <c r="E1869" s="53" t="s">
        <v>75</v>
      </c>
      <c r="F1869" s="54" t="s">
        <v>6824</v>
      </c>
      <c r="G1869" s="54" t="s">
        <v>6732</v>
      </c>
      <c r="H1869" s="56">
        <v>43665</v>
      </c>
      <c r="I1869" s="56">
        <v>44215</v>
      </c>
      <c r="J1869" s="57" t="str">
        <f>IF(Ugovori_OPULJP3[[#This Row],[DATUM ZAVRŠETKA OPERACIJE]]&gt;DATE(2024,12,31),"u provedbi","završen")</f>
        <v>završen</v>
      </c>
      <c r="K1869" s="55" t="s">
        <v>36</v>
      </c>
      <c r="L1869" s="55" t="s">
        <v>36</v>
      </c>
      <c r="M1869" s="58">
        <v>0.85</v>
      </c>
      <c r="N1869" s="58">
        <v>0.15</v>
      </c>
      <c r="O1869" s="59">
        <f>Ugovori_OPULJP3[[#This Row],[Bespovratna sredstva - Ukupno (EU+Nac) HRK
= Ukupna ugovorena vrijednost bespovratnih sredstava]]*Ugovori_OPULJP3[[#This Row],[EU STOPA SUFINANCIRANJA %
EU CO-FINANCING RATE %]]</f>
        <v>684949.29499999993</v>
      </c>
      <c r="P1869" s="60">
        <f>Ugovori_OPULJP3[[#This Row],[Bespovratna sredstva - EU dio - HRK]]/7.5345</f>
        <v>90908.394054018165</v>
      </c>
      <c r="Q1869" s="59">
        <f>Ugovori_OPULJP3[[#This Row],[Bespovratna sredstva - Ukupno (EU+Nac) HRK
= Ukupna ugovorena vrijednost bespovratnih sredstava]]*Ugovori_OPULJP3[[#This Row],[STOPA NACIONALNOG SUFINANCIRANJA %]]</f>
        <v>120873.40499999998</v>
      </c>
      <c r="R1869" s="60">
        <f>Ugovori_OPULJP3[[#This Row],[Bespovratna sredstva - Nacionalni dio - HRK]]/7.5345</f>
        <v>16042.6577742385</v>
      </c>
      <c r="S1869" s="59">
        <v>805822.7</v>
      </c>
      <c r="T1869" s="60">
        <f>Ugovori_OPULJP3[[#This Row],[Bespovratna sredstva - Ukupno (EU+Nac) HRK
= Ukupna ugovorena vrijednost bespovratnih sredstava]]/7.5345</f>
        <v>106951.05182825668</v>
      </c>
      <c r="U1869" s="59">
        <v>0</v>
      </c>
      <c r="V1869" s="60">
        <f>Ugovori_OPULJP3[[#This Row],[Javni doprinos korisnika - HRK]]/7.5345</f>
        <v>0</v>
      </c>
      <c r="W1869" s="59">
        <v>0</v>
      </c>
      <c r="X1869" s="60">
        <f>Ugovori_OPULJP3[[#This Row],[Privatni doprinos korisnika - HRK]]/7.5345</f>
        <v>0</v>
      </c>
      <c r="Y1869" s="61">
        <v>805822.7</v>
      </c>
      <c r="Z1869" s="62">
        <f>Ugovori_OPULJP3[[#This Row],[UKUPNI PRIHVATLJIVI IZDACI
TOTAL ELIGIBLE EXPENDITURE
= Bespovratna sredstva ukupno + doprinos korisnika
= Ukupni prihvatljivi troškovi
= Ukupna ugovorena vrijednost projekta HRK]]/7.5345</f>
        <v>106951.05182825668</v>
      </c>
      <c r="AA1869" s="53" t="s">
        <v>6562</v>
      </c>
      <c r="AB1869" s="53" t="s">
        <v>34</v>
      </c>
      <c r="AC1869" s="52" t="s">
        <v>6825</v>
      </c>
      <c r="AD1869" s="52" t="s">
        <v>6564</v>
      </c>
    </row>
    <row r="1870" spans="1:30" ht="76.5" customHeight="1" x14ac:dyDescent="0.2">
      <c r="A1870" s="50" t="s">
        <v>6826</v>
      </c>
      <c r="B1870" s="51" t="s">
        <v>742</v>
      </c>
      <c r="C1870" s="52" t="s">
        <v>6559</v>
      </c>
      <c r="D1870" s="52" t="s">
        <v>6803</v>
      </c>
      <c r="E1870" s="53" t="s">
        <v>75</v>
      </c>
      <c r="F1870" s="54" t="s">
        <v>6827</v>
      </c>
      <c r="G1870" s="54" t="s">
        <v>6828</v>
      </c>
      <c r="H1870" s="56">
        <v>43669</v>
      </c>
      <c r="I1870" s="56">
        <v>44311</v>
      </c>
      <c r="J1870" s="57" t="str">
        <f>IF(Ugovori_OPULJP3[[#This Row],[DATUM ZAVRŠETKA OPERACIJE]]&gt;DATE(2024,12,31),"u provedbi","završen")</f>
        <v>završen</v>
      </c>
      <c r="K1870" s="55" t="s">
        <v>35</v>
      </c>
      <c r="L1870" s="55" t="s">
        <v>36</v>
      </c>
      <c r="M1870" s="58">
        <v>0.85</v>
      </c>
      <c r="N1870" s="58">
        <v>0.15</v>
      </c>
      <c r="O1870" s="59">
        <f>Ugovori_OPULJP3[[#This Row],[Bespovratna sredstva - Ukupno (EU+Nac) HRK
= Ukupna ugovorena vrijednost bespovratnih sredstava]]*Ugovori_OPULJP3[[#This Row],[EU STOPA SUFINANCIRANJA %
EU CO-FINANCING RATE %]]</f>
        <v>423787.05</v>
      </c>
      <c r="P1870" s="60">
        <f>Ugovori_OPULJP3[[#This Row],[Bespovratna sredstva - EU dio - HRK]]/7.5345</f>
        <v>56246.207445749547</v>
      </c>
      <c r="Q1870" s="59">
        <f>Ugovori_OPULJP3[[#This Row],[Bespovratna sredstva - Ukupno (EU+Nac) HRK
= Ukupna ugovorena vrijednost bespovratnih sredstava]]*Ugovori_OPULJP3[[#This Row],[STOPA NACIONALNOG SUFINANCIRANJA %]]</f>
        <v>74785.95</v>
      </c>
      <c r="R1870" s="60">
        <f>Ugovori_OPULJP3[[#This Row],[Bespovratna sredstva - Nacionalni dio - HRK]]/7.5345</f>
        <v>9925.8013139558025</v>
      </c>
      <c r="S1870" s="59">
        <v>498573</v>
      </c>
      <c r="T1870" s="60">
        <f>Ugovori_OPULJP3[[#This Row],[Bespovratna sredstva - Ukupno (EU+Nac) HRK
= Ukupna ugovorena vrijednost bespovratnih sredstava]]/7.5345</f>
        <v>66172.00875970535</v>
      </c>
      <c r="U1870" s="59">
        <v>0</v>
      </c>
      <c r="V1870" s="60">
        <f>Ugovori_OPULJP3[[#This Row],[Javni doprinos korisnika - HRK]]/7.5345</f>
        <v>0</v>
      </c>
      <c r="W1870" s="59">
        <v>0</v>
      </c>
      <c r="X1870" s="60">
        <f>Ugovori_OPULJP3[[#This Row],[Privatni doprinos korisnika - HRK]]/7.5345</f>
        <v>0</v>
      </c>
      <c r="Y1870" s="61">
        <v>498573</v>
      </c>
      <c r="Z1870" s="62">
        <f>Ugovori_OPULJP3[[#This Row],[UKUPNI PRIHVATLJIVI IZDACI
TOTAL ELIGIBLE EXPENDITURE
= Bespovratna sredstva ukupno + doprinos korisnika
= Ukupni prihvatljivi troškovi
= Ukupna ugovorena vrijednost projekta HRK]]/7.5345</f>
        <v>66172.00875970535</v>
      </c>
      <c r="AA1870" s="53" t="s">
        <v>6562</v>
      </c>
      <c r="AB1870" s="53" t="s">
        <v>34</v>
      </c>
      <c r="AC1870" s="52" t="s">
        <v>6829</v>
      </c>
      <c r="AD1870" s="52" t="s">
        <v>6564</v>
      </c>
    </row>
    <row r="1871" spans="1:30" ht="76.5" customHeight="1" x14ac:dyDescent="0.2">
      <c r="A1871" s="50" t="s">
        <v>6830</v>
      </c>
      <c r="B1871" s="51" t="s">
        <v>742</v>
      </c>
      <c r="C1871" s="52" t="s">
        <v>6559</v>
      </c>
      <c r="D1871" s="52" t="s">
        <v>6803</v>
      </c>
      <c r="E1871" s="53" t="s">
        <v>75</v>
      </c>
      <c r="F1871" s="54" t="s">
        <v>6831</v>
      </c>
      <c r="G1871" s="54" t="s">
        <v>6832</v>
      </c>
      <c r="H1871" s="56">
        <v>43669</v>
      </c>
      <c r="I1871" s="56">
        <v>44219</v>
      </c>
      <c r="J1871" s="57" t="str">
        <f>IF(Ugovori_OPULJP3[[#This Row],[DATUM ZAVRŠETKA OPERACIJE]]&gt;DATE(2024,12,31),"u provedbi","završen")</f>
        <v>završen</v>
      </c>
      <c r="K1871" s="55" t="s">
        <v>98</v>
      </c>
      <c r="L1871" s="55" t="s">
        <v>98</v>
      </c>
      <c r="M1871" s="58">
        <v>0.85</v>
      </c>
      <c r="N1871" s="58">
        <v>0.15</v>
      </c>
      <c r="O1871" s="59">
        <f>Ugovori_OPULJP3[[#This Row],[Bespovratna sredstva - Ukupno (EU+Nac) HRK
= Ukupna ugovorena vrijednost bespovratnih sredstava]]*Ugovori_OPULJP3[[#This Row],[EU STOPA SUFINANCIRANJA %
EU CO-FINANCING RATE %]]</f>
        <v>424762.34</v>
      </c>
      <c r="P1871" s="60">
        <f>Ugovori_OPULJP3[[#This Row],[Bespovratna sredstva - EU dio - HRK]]/7.5345</f>
        <v>56375.650673568256</v>
      </c>
      <c r="Q1871" s="59">
        <f>Ugovori_OPULJP3[[#This Row],[Bespovratna sredstva - Ukupno (EU+Nac) HRK
= Ukupna ugovorena vrijednost bespovratnih sredstava]]*Ugovori_OPULJP3[[#This Row],[STOPA NACIONALNOG SUFINANCIRANJA %]]</f>
        <v>74958.06</v>
      </c>
      <c r="R1871" s="60">
        <f>Ugovori_OPULJP3[[#This Row],[Bespovratna sredstva - Nacionalni dio - HRK]]/7.5345</f>
        <v>9948.6442365120438</v>
      </c>
      <c r="S1871" s="59">
        <v>499720.4</v>
      </c>
      <c r="T1871" s="60">
        <f>Ugovori_OPULJP3[[#This Row],[Bespovratna sredstva - Ukupno (EU+Nac) HRK
= Ukupna ugovorena vrijednost bespovratnih sredstava]]/7.5345</f>
        <v>66324.294910080294</v>
      </c>
      <c r="U1871" s="59">
        <v>7344.8199999999488</v>
      </c>
      <c r="V1871" s="60">
        <f>Ugovori_OPULJP3[[#This Row],[Javni doprinos korisnika - HRK]]/7.5345</f>
        <v>974.82513769990692</v>
      </c>
      <c r="W1871" s="59">
        <v>0</v>
      </c>
      <c r="X1871" s="60">
        <f>Ugovori_OPULJP3[[#This Row],[Privatni doprinos korisnika - HRK]]/7.5345</f>
        <v>0</v>
      </c>
      <c r="Y1871" s="61">
        <v>507065.22</v>
      </c>
      <c r="Z1871" s="62">
        <f>Ugovori_OPULJP3[[#This Row],[UKUPNI PRIHVATLJIVI IZDACI
TOTAL ELIGIBLE EXPENDITURE
= Bespovratna sredstva ukupno + doprinos korisnika
= Ukupni prihvatljivi troškovi
= Ukupna ugovorena vrijednost projekta HRK]]/7.5345</f>
        <v>67299.120047780205</v>
      </c>
      <c r="AA1871" s="53" t="s">
        <v>6562</v>
      </c>
      <c r="AB1871" s="53" t="s">
        <v>34</v>
      </c>
      <c r="AC1871" s="52" t="s">
        <v>6833</v>
      </c>
      <c r="AD1871" s="52" t="s">
        <v>6564</v>
      </c>
    </row>
    <row r="1872" spans="1:30" ht="76.5" customHeight="1" x14ac:dyDescent="0.2">
      <c r="A1872" s="50" t="s">
        <v>6834</v>
      </c>
      <c r="B1872" s="51" t="s">
        <v>742</v>
      </c>
      <c r="C1872" s="52" t="s">
        <v>6559</v>
      </c>
      <c r="D1872" s="52" t="s">
        <v>6803</v>
      </c>
      <c r="E1872" s="53" t="s">
        <v>75</v>
      </c>
      <c r="F1872" s="54" t="s">
        <v>6835</v>
      </c>
      <c r="G1872" s="54" t="s">
        <v>1977</v>
      </c>
      <c r="H1872" s="56">
        <v>43669</v>
      </c>
      <c r="I1872" s="56">
        <v>44219</v>
      </c>
      <c r="J1872" s="57" t="str">
        <f>IF(Ugovori_OPULJP3[[#This Row],[DATUM ZAVRŠETKA OPERACIJE]]&gt;DATE(2024,12,31),"u provedbi","završen")</f>
        <v>završen</v>
      </c>
      <c r="K1872" s="55" t="s">
        <v>598</v>
      </c>
      <c r="L1872" s="55" t="s">
        <v>598</v>
      </c>
      <c r="M1872" s="58">
        <v>0.85</v>
      </c>
      <c r="N1872" s="58">
        <v>0.15</v>
      </c>
      <c r="O1872" s="59">
        <f>Ugovori_OPULJP3[[#This Row],[Bespovratna sredstva - Ukupno (EU+Nac) HRK
= Ukupna ugovorena vrijednost bespovratnih sredstava]]*Ugovori_OPULJP3[[#This Row],[EU STOPA SUFINANCIRANJA %
EU CO-FINANCING RATE %]]</f>
        <v>224075.4615</v>
      </c>
      <c r="P1872" s="60">
        <f>Ugovori_OPULJP3[[#This Row],[Bespovratna sredstva - EU dio - HRK]]/7.5345</f>
        <v>29739.924547083414</v>
      </c>
      <c r="Q1872" s="59">
        <f>Ugovori_OPULJP3[[#This Row],[Bespovratna sredstva - Ukupno (EU+Nac) HRK
= Ukupna ugovorena vrijednost bespovratnih sredstava]]*Ugovori_OPULJP3[[#This Row],[STOPA NACIONALNOG SUFINANCIRANJA %]]</f>
        <v>39542.728499999997</v>
      </c>
      <c r="R1872" s="60">
        <f>Ugovori_OPULJP3[[#This Row],[Bespovratna sredstva - Nacionalni dio - HRK]]/7.5345</f>
        <v>5248.2219788970724</v>
      </c>
      <c r="S1872" s="59">
        <v>263618.19</v>
      </c>
      <c r="T1872" s="60">
        <f>Ugovori_OPULJP3[[#This Row],[Bespovratna sredstva - Ukupno (EU+Nac) HRK
= Ukupna ugovorena vrijednost bespovratnih sredstava]]/7.5345</f>
        <v>34988.14652598049</v>
      </c>
      <c r="U1872" s="59">
        <v>0</v>
      </c>
      <c r="V1872" s="60">
        <f>Ugovori_OPULJP3[[#This Row],[Javni doprinos korisnika - HRK]]/7.5345</f>
        <v>0</v>
      </c>
      <c r="W1872" s="59">
        <v>0</v>
      </c>
      <c r="X1872" s="60">
        <f>Ugovori_OPULJP3[[#This Row],[Privatni doprinos korisnika - HRK]]/7.5345</f>
        <v>0</v>
      </c>
      <c r="Y1872" s="61">
        <v>263618.19</v>
      </c>
      <c r="Z1872" s="62">
        <f>Ugovori_OPULJP3[[#This Row],[UKUPNI PRIHVATLJIVI IZDACI
TOTAL ELIGIBLE EXPENDITURE
= Bespovratna sredstva ukupno + doprinos korisnika
= Ukupni prihvatljivi troškovi
= Ukupna ugovorena vrijednost projekta HRK]]/7.5345</f>
        <v>34988.14652598049</v>
      </c>
      <c r="AA1872" s="53" t="s">
        <v>6562</v>
      </c>
      <c r="AB1872" s="53" t="s">
        <v>34</v>
      </c>
      <c r="AC1872" s="52" t="s">
        <v>6836</v>
      </c>
      <c r="AD1872" s="52" t="s">
        <v>6564</v>
      </c>
    </row>
    <row r="1873" spans="1:30" ht="76.5" customHeight="1" x14ac:dyDescent="0.2">
      <c r="A1873" s="50" t="s">
        <v>6837</v>
      </c>
      <c r="B1873" s="51" t="s">
        <v>742</v>
      </c>
      <c r="C1873" s="52" t="s">
        <v>6559</v>
      </c>
      <c r="D1873" s="52" t="s">
        <v>6803</v>
      </c>
      <c r="E1873" s="53" t="s">
        <v>75</v>
      </c>
      <c r="F1873" s="54" t="s">
        <v>6838</v>
      </c>
      <c r="G1873" s="54" t="s">
        <v>6839</v>
      </c>
      <c r="H1873" s="56">
        <v>43669</v>
      </c>
      <c r="I1873" s="56">
        <v>44295</v>
      </c>
      <c r="J1873" s="57" t="str">
        <f>IF(Ugovori_OPULJP3[[#This Row],[DATUM ZAVRŠETKA OPERACIJE]]&gt;DATE(2024,12,31),"u provedbi","završen")</f>
        <v>završen</v>
      </c>
      <c r="K1873" s="55" t="s">
        <v>370</v>
      </c>
      <c r="L1873" s="55" t="s">
        <v>370</v>
      </c>
      <c r="M1873" s="58">
        <v>0.85</v>
      </c>
      <c r="N1873" s="58">
        <v>0.15</v>
      </c>
      <c r="O1873" s="59">
        <f>Ugovori_OPULJP3[[#This Row],[Bespovratna sredstva - Ukupno (EU+Nac) HRK
= Ukupna ugovorena vrijednost bespovratnih sredstava]]*Ugovori_OPULJP3[[#This Row],[EU STOPA SUFINANCIRANJA %
EU CO-FINANCING RATE %]]</f>
        <v>425000</v>
      </c>
      <c r="P1873" s="60">
        <f>Ugovori_OPULJP3[[#This Row],[Bespovratna sredstva - EU dio - HRK]]/7.5345</f>
        <v>56407.193576216072</v>
      </c>
      <c r="Q1873" s="59">
        <f>Ugovori_OPULJP3[[#This Row],[Bespovratna sredstva - Ukupno (EU+Nac) HRK
= Ukupna ugovorena vrijednost bespovratnih sredstava]]*Ugovori_OPULJP3[[#This Row],[STOPA NACIONALNOG SUFINANCIRANJA %]]</f>
        <v>75000</v>
      </c>
      <c r="R1873" s="60">
        <f>Ugovori_OPULJP3[[#This Row],[Bespovratna sredstva - Nacionalni dio - HRK]]/7.5345</f>
        <v>9954.2106310969539</v>
      </c>
      <c r="S1873" s="59">
        <v>500000</v>
      </c>
      <c r="T1873" s="60">
        <f>Ugovori_OPULJP3[[#This Row],[Bespovratna sredstva - Ukupno (EU+Nac) HRK
= Ukupna ugovorena vrijednost bespovratnih sredstava]]/7.5345</f>
        <v>66361.404207313026</v>
      </c>
      <c r="U1873" s="59">
        <v>0</v>
      </c>
      <c r="V1873" s="60">
        <f>Ugovori_OPULJP3[[#This Row],[Javni doprinos korisnika - HRK]]/7.5345</f>
        <v>0</v>
      </c>
      <c r="W1873" s="59">
        <v>0</v>
      </c>
      <c r="X1873" s="60">
        <f>Ugovori_OPULJP3[[#This Row],[Privatni doprinos korisnika - HRK]]/7.5345</f>
        <v>0</v>
      </c>
      <c r="Y1873" s="61">
        <v>500000</v>
      </c>
      <c r="Z1873" s="62">
        <f>Ugovori_OPULJP3[[#This Row],[UKUPNI PRIHVATLJIVI IZDACI
TOTAL ELIGIBLE EXPENDITURE
= Bespovratna sredstva ukupno + doprinos korisnika
= Ukupni prihvatljivi troškovi
= Ukupna ugovorena vrijednost projekta HRK]]/7.5345</f>
        <v>66361.404207313026</v>
      </c>
      <c r="AA1873" s="53" t="s">
        <v>6562</v>
      </c>
      <c r="AB1873" s="53" t="s">
        <v>34</v>
      </c>
      <c r="AC1873" s="52" t="s">
        <v>6840</v>
      </c>
      <c r="AD1873" s="52" t="s">
        <v>6564</v>
      </c>
    </row>
    <row r="1874" spans="1:30" ht="76.5" customHeight="1" x14ac:dyDescent="0.2">
      <c r="A1874" s="50" t="s">
        <v>6841</v>
      </c>
      <c r="B1874" s="51" t="s">
        <v>742</v>
      </c>
      <c r="C1874" s="52" t="s">
        <v>6559</v>
      </c>
      <c r="D1874" s="52" t="s">
        <v>6803</v>
      </c>
      <c r="E1874" s="53" t="s">
        <v>75</v>
      </c>
      <c r="F1874" s="54" t="s">
        <v>6842</v>
      </c>
      <c r="G1874" s="54" t="s">
        <v>2068</v>
      </c>
      <c r="H1874" s="56">
        <v>43760</v>
      </c>
      <c r="I1874" s="56">
        <v>44345</v>
      </c>
      <c r="J1874" s="57" t="str">
        <f>IF(Ugovori_OPULJP3[[#This Row],[DATUM ZAVRŠETKA OPERACIJE]]&gt;DATE(2024,12,31),"u provedbi","završen")</f>
        <v>završen</v>
      </c>
      <c r="K1874" s="55" t="s">
        <v>78</v>
      </c>
      <c r="L1874" s="55" t="s">
        <v>78</v>
      </c>
      <c r="M1874" s="58">
        <v>0.85</v>
      </c>
      <c r="N1874" s="58">
        <v>0.15</v>
      </c>
      <c r="O1874" s="59">
        <f>Ugovori_OPULJP3[[#This Row],[Bespovratna sredstva - Ukupno (EU+Nac) HRK
= Ukupna ugovorena vrijednost bespovratnih sredstava]]*Ugovori_OPULJP3[[#This Row],[EU STOPA SUFINANCIRANJA %
EU CO-FINANCING RATE %]]</f>
        <v>422377.3505</v>
      </c>
      <c r="P1874" s="60">
        <f>Ugovori_OPULJP3[[#This Row],[Bespovratna sredstva - EU dio - HRK]]/7.5345</f>
        <v>56059.108169088853</v>
      </c>
      <c r="Q1874" s="59">
        <f>Ugovori_OPULJP3[[#This Row],[Bespovratna sredstva - Ukupno (EU+Nac) HRK
= Ukupna ugovorena vrijednost bespovratnih sredstava]]*Ugovori_OPULJP3[[#This Row],[STOPA NACIONALNOG SUFINANCIRANJA %]]</f>
        <v>74537.179499999998</v>
      </c>
      <c r="R1874" s="60">
        <f>Ugovori_OPULJP3[[#This Row],[Bespovratna sredstva - Nacionalni dio - HRK]]/7.5345</f>
        <v>9892.783794545092</v>
      </c>
      <c r="S1874" s="59">
        <v>496914.53</v>
      </c>
      <c r="T1874" s="60">
        <f>Ugovori_OPULJP3[[#This Row],[Bespovratna sredstva - Ukupno (EU+Nac) HRK
= Ukupna ugovorena vrijednost bespovratnih sredstava]]/7.5345</f>
        <v>65951.891963633956</v>
      </c>
      <c r="U1874" s="59">
        <v>0</v>
      </c>
      <c r="V1874" s="60">
        <f>Ugovori_OPULJP3[[#This Row],[Javni doprinos korisnika - HRK]]/7.5345</f>
        <v>0</v>
      </c>
      <c r="W1874" s="59">
        <v>0</v>
      </c>
      <c r="X1874" s="60">
        <f>Ugovori_OPULJP3[[#This Row],[Privatni doprinos korisnika - HRK]]/7.5345</f>
        <v>0</v>
      </c>
      <c r="Y1874" s="61">
        <v>496914.53</v>
      </c>
      <c r="Z1874" s="62">
        <f>Ugovori_OPULJP3[[#This Row],[UKUPNI PRIHVATLJIVI IZDACI
TOTAL ELIGIBLE EXPENDITURE
= Bespovratna sredstva ukupno + doprinos korisnika
= Ukupni prihvatljivi troškovi
= Ukupna ugovorena vrijednost projekta HRK]]/7.5345</f>
        <v>65951.891963633956</v>
      </c>
      <c r="AA1874" s="53" t="s">
        <v>6562</v>
      </c>
      <c r="AB1874" s="53" t="s">
        <v>34</v>
      </c>
      <c r="AC1874" s="52" t="s">
        <v>6843</v>
      </c>
      <c r="AD1874" s="52" t="s">
        <v>6564</v>
      </c>
    </row>
    <row r="1875" spans="1:30" ht="76.5" customHeight="1" x14ac:dyDescent="0.2">
      <c r="A1875" s="50" t="s">
        <v>6844</v>
      </c>
      <c r="B1875" s="51" t="s">
        <v>742</v>
      </c>
      <c r="C1875" s="52" t="s">
        <v>6559</v>
      </c>
      <c r="D1875" s="52" t="s">
        <v>6803</v>
      </c>
      <c r="E1875" s="53" t="s">
        <v>75</v>
      </c>
      <c r="F1875" s="54" t="s">
        <v>6845</v>
      </c>
      <c r="G1875" s="54" t="s">
        <v>6846</v>
      </c>
      <c r="H1875" s="56">
        <v>43669</v>
      </c>
      <c r="I1875" s="56">
        <v>44219</v>
      </c>
      <c r="J1875" s="57" t="str">
        <f>IF(Ugovori_OPULJP3[[#This Row],[DATUM ZAVRŠETKA OPERACIJE]]&gt;DATE(2024,12,31),"u provedbi","završen")</f>
        <v>završen</v>
      </c>
      <c r="K1875" s="55" t="s">
        <v>172</v>
      </c>
      <c r="L1875" s="55" t="s">
        <v>172</v>
      </c>
      <c r="M1875" s="58">
        <v>0.85</v>
      </c>
      <c r="N1875" s="58">
        <v>0.15</v>
      </c>
      <c r="O1875" s="59">
        <f>Ugovori_OPULJP3[[#This Row],[Bespovratna sredstva - Ukupno (EU+Nac) HRK
= Ukupna ugovorena vrijednost bespovratnih sredstava]]*Ugovori_OPULJP3[[#This Row],[EU STOPA SUFINANCIRANJA %
EU CO-FINANCING RATE %]]</f>
        <v>407447.5</v>
      </c>
      <c r="P1875" s="60">
        <f>Ugovori_OPULJP3[[#This Row],[Bespovratna sredstva - EU dio - HRK]]/7.5345</f>
        <v>54077.576481518343</v>
      </c>
      <c r="Q1875" s="59">
        <f>Ugovori_OPULJP3[[#This Row],[Bespovratna sredstva - Ukupno (EU+Nac) HRK
= Ukupna ugovorena vrijednost bespovratnih sredstava]]*Ugovori_OPULJP3[[#This Row],[STOPA NACIONALNOG SUFINANCIRANJA %]]</f>
        <v>71902.5</v>
      </c>
      <c r="R1875" s="60">
        <f>Ugovori_OPULJP3[[#This Row],[Bespovratna sredstva - Nacionalni dio - HRK]]/7.5345</f>
        <v>9543.10173203265</v>
      </c>
      <c r="S1875" s="59">
        <v>479350</v>
      </c>
      <c r="T1875" s="60">
        <f>Ugovori_OPULJP3[[#This Row],[Bespovratna sredstva - Ukupno (EU+Nac) HRK
= Ukupna ugovorena vrijednost bespovratnih sredstava]]/7.5345</f>
        <v>63620.678213550993</v>
      </c>
      <c r="U1875" s="59">
        <v>0</v>
      </c>
      <c r="V1875" s="60">
        <f>Ugovori_OPULJP3[[#This Row],[Javni doprinos korisnika - HRK]]/7.5345</f>
        <v>0</v>
      </c>
      <c r="W1875" s="59">
        <v>0</v>
      </c>
      <c r="X1875" s="60">
        <f>Ugovori_OPULJP3[[#This Row],[Privatni doprinos korisnika - HRK]]/7.5345</f>
        <v>0</v>
      </c>
      <c r="Y1875" s="61">
        <v>479350</v>
      </c>
      <c r="Z1875" s="62">
        <f>Ugovori_OPULJP3[[#This Row],[UKUPNI PRIHVATLJIVI IZDACI
TOTAL ELIGIBLE EXPENDITURE
= Bespovratna sredstva ukupno + doprinos korisnika
= Ukupni prihvatljivi troškovi
= Ukupna ugovorena vrijednost projekta HRK]]/7.5345</f>
        <v>63620.678213550993</v>
      </c>
      <c r="AA1875" s="53" t="s">
        <v>6562</v>
      </c>
      <c r="AB1875" s="53" t="s">
        <v>34</v>
      </c>
      <c r="AC1875" s="52" t="s">
        <v>6847</v>
      </c>
      <c r="AD1875" s="52" t="s">
        <v>6564</v>
      </c>
    </row>
    <row r="1876" spans="1:30" ht="76.5" customHeight="1" x14ac:dyDescent="0.2">
      <c r="A1876" s="50" t="s">
        <v>6848</v>
      </c>
      <c r="B1876" s="51" t="s">
        <v>742</v>
      </c>
      <c r="C1876" s="52" t="s">
        <v>6559</v>
      </c>
      <c r="D1876" s="52" t="s">
        <v>6803</v>
      </c>
      <c r="E1876" s="53" t="s">
        <v>75</v>
      </c>
      <c r="F1876" s="54" t="s">
        <v>6849</v>
      </c>
      <c r="G1876" s="54" t="s">
        <v>6850</v>
      </c>
      <c r="H1876" s="56">
        <v>43760</v>
      </c>
      <c r="I1876" s="56">
        <v>44126</v>
      </c>
      <c r="J1876" s="57" t="str">
        <f>IF(Ugovori_OPULJP3[[#This Row],[DATUM ZAVRŠETKA OPERACIJE]]&gt;DATE(2024,12,31),"u provedbi","završen")</f>
        <v>završen</v>
      </c>
      <c r="K1876" s="55" t="s">
        <v>36</v>
      </c>
      <c r="L1876" s="55" t="s">
        <v>36</v>
      </c>
      <c r="M1876" s="58">
        <v>0.85</v>
      </c>
      <c r="N1876" s="58">
        <v>0.15</v>
      </c>
      <c r="O1876" s="59">
        <f>Ugovori_OPULJP3[[#This Row],[Bespovratna sredstva - Ukupno (EU+Nac) HRK
= Ukupna ugovorena vrijednost bespovratnih sredstava]]*Ugovori_OPULJP3[[#This Row],[EU STOPA SUFINANCIRANJA %
EU CO-FINANCING RATE %]]</f>
        <v>424997.93449999997</v>
      </c>
      <c r="P1876" s="60">
        <f>Ugovori_OPULJP3[[#This Row],[Bespovratna sredstva - EU dio - HRK]]/7.5345</f>
        <v>56406.919437255288</v>
      </c>
      <c r="Q1876" s="59">
        <f>Ugovori_OPULJP3[[#This Row],[Bespovratna sredstva - Ukupno (EU+Nac) HRK
= Ukupna ugovorena vrijednost bespovratnih sredstava]]*Ugovori_OPULJP3[[#This Row],[STOPA NACIONALNOG SUFINANCIRANJA %]]</f>
        <v>74999.635500000004</v>
      </c>
      <c r="R1876" s="60">
        <f>Ugovori_OPULJP3[[#This Row],[Bespovratna sredstva - Nacionalni dio - HRK]]/7.5345</f>
        <v>9954.162253633287</v>
      </c>
      <c r="S1876" s="59">
        <v>499997.57</v>
      </c>
      <c r="T1876" s="60">
        <f>Ugovori_OPULJP3[[#This Row],[Bespovratna sredstva - Ukupno (EU+Nac) HRK
= Ukupna ugovorena vrijednost bespovratnih sredstava]]/7.5345</f>
        <v>66361.081690888575</v>
      </c>
      <c r="U1876" s="59">
        <v>0</v>
      </c>
      <c r="V1876" s="60">
        <f>Ugovori_OPULJP3[[#This Row],[Javni doprinos korisnika - HRK]]/7.5345</f>
        <v>0</v>
      </c>
      <c r="W1876" s="59">
        <v>0.89</v>
      </c>
      <c r="X1876" s="60">
        <f>Ugovori_OPULJP3[[#This Row],[Privatni doprinos korisnika - HRK]]/7.5345</f>
        <v>0.11812329948901719</v>
      </c>
      <c r="Y1876" s="61">
        <v>499998.46</v>
      </c>
      <c r="Z1876" s="62">
        <f>Ugovori_OPULJP3[[#This Row],[UKUPNI PRIHVATLJIVI IZDACI
TOTAL ELIGIBLE EXPENDITURE
= Bespovratna sredstva ukupno + doprinos korisnika
= Ukupni prihvatljivi troškovi
= Ukupna ugovorena vrijednost projekta HRK]]/7.5345</f>
        <v>66361.199814188061</v>
      </c>
      <c r="AA1876" s="53" t="s">
        <v>6562</v>
      </c>
      <c r="AB1876" s="53" t="s">
        <v>34</v>
      </c>
      <c r="AC1876" s="52" t="s">
        <v>6851</v>
      </c>
      <c r="AD1876" s="52" t="s">
        <v>6564</v>
      </c>
    </row>
    <row r="1877" spans="1:30" ht="76.5" customHeight="1" x14ac:dyDescent="0.2">
      <c r="A1877" s="50" t="s">
        <v>6852</v>
      </c>
      <c r="B1877" s="51" t="s">
        <v>742</v>
      </c>
      <c r="C1877" s="52" t="s">
        <v>6559</v>
      </c>
      <c r="D1877" s="52" t="s">
        <v>6803</v>
      </c>
      <c r="E1877" s="53" t="s">
        <v>75</v>
      </c>
      <c r="F1877" s="54" t="s">
        <v>6853</v>
      </c>
      <c r="G1877" s="71" t="s">
        <v>124</v>
      </c>
      <c r="H1877" s="56">
        <v>43760</v>
      </c>
      <c r="I1877" s="56">
        <v>44126</v>
      </c>
      <c r="J1877" s="57" t="str">
        <f>IF(Ugovori_OPULJP3[[#This Row],[DATUM ZAVRŠETKA OPERACIJE]]&gt;DATE(2024,12,31),"u provedbi","završen")</f>
        <v>završen</v>
      </c>
      <c r="K1877" s="55" t="s">
        <v>6854</v>
      </c>
      <c r="L1877" s="55" t="s">
        <v>36</v>
      </c>
      <c r="M1877" s="58">
        <v>0.85</v>
      </c>
      <c r="N1877" s="58">
        <v>0.15</v>
      </c>
      <c r="O1877" s="59">
        <f>Ugovori_OPULJP3[[#This Row],[Bespovratna sredstva - Ukupno (EU+Nac) HRK
= Ukupna ugovorena vrijednost bespovratnih sredstava]]*Ugovori_OPULJP3[[#This Row],[EU STOPA SUFINANCIRANJA %
EU CO-FINANCING RATE %]]</f>
        <v>421491.86300000001</v>
      </c>
      <c r="P1877" s="60">
        <f>Ugovori_OPULJP3[[#This Row],[Bespovratna sredstva - EU dio - HRK]]/7.5345</f>
        <v>55941.583781272813</v>
      </c>
      <c r="Q1877" s="59">
        <f>Ugovori_OPULJP3[[#This Row],[Bespovratna sredstva - Ukupno (EU+Nac) HRK
= Ukupna ugovorena vrijednost bespovratnih sredstava]]*Ugovori_OPULJP3[[#This Row],[STOPA NACIONALNOG SUFINANCIRANJA %]]</f>
        <v>74380.917000000001</v>
      </c>
      <c r="R1877" s="60">
        <f>Ugovori_OPULJP3[[#This Row],[Bespovratna sredstva - Nacionalni dio - HRK]]/7.5345</f>
        <v>9872.0441966952021</v>
      </c>
      <c r="S1877" s="59">
        <v>495872.78</v>
      </c>
      <c r="T1877" s="60">
        <f>Ugovori_OPULJP3[[#This Row],[Bespovratna sredstva - Ukupno (EU+Nac) HRK
= Ukupna ugovorena vrijednost bespovratnih sredstava]]/7.5345</f>
        <v>65813.627977968019</v>
      </c>
      <c r="U1877" s="59">
        <v>0</v>
      </c>
      <c r="V1877" s="60">
        <f>Ugovori_OPULJP3[[#This Row],[Javni doprinos korisnika - HRK]]/7.5345</f>
        <v>0</v>
      </c>
      <c r="W1877" s="59">
        <v>0</v>
      </c>
      <c r="X1877" s="60">
        <f>Ugovori_OPULJP3[[#This Row],[Privatni doprinos korisnika - HRK]]/7.5345</f>
        <v>0</v>
      </c>
      <c r="Y1877" s="61">
        <v>495872.78</v>
      </c>
      <c r="Z1877" s="62">
        <f>Ugovori_OPULJP3[[#This Row],[UKUPNI PRIHVATLJIVI IZDACI
TOTAL ELIGIBLE EXPENDITURE
= Bespovratna sredstva ukupno + doprinos korisnika
= Ukupni prihvatljivi troškovi
= Ukupna ugovorena vrijednost projekta HRK]]/7.5345</f>
        <v>65813.627977968019</v>
      </c>
      <c r="AA1877" s="53" t="s">
        <v>6562</v>
      </c>
      <c r="AB1877" s="53" t="s">
        <v>34</v>
      </c>
      <c r="AC1877" s="52" t="s">
        <v>6855</v>
      </c>
      <c r="AD1877" s="52" t="s">
        <v>6564</v>
      </c>
    </row>
    <row r="1878" spans="1:30" ht="89.25" customHeight="1" x14ac:dyDescent="0.2">
      <c r="A1878" s="50" t="s">
        <v>6856</v>
      </c>
      <c r="B1878" s="51" t="s">
        <v>742</v>
      </c>
      <c r="C1878" s="52" t="s">
        <v>6559</v>
      </c>
      <c r="D1878" s="52" t="s">
        <v>6803</v>
      </c>
      <c r="E1878" s="53" t="s">
        <v>75</v>
      </c>
      <c r="F1878" s="54" t="s">
        <v>6857</v>
      </c>
      <c r="G1878" s="54" t="s">
        <v>6858</v>
      </c>
      <c r="H1878" s="56">
        <v>43760</v>
      </c>
      <c r="I1878" s="56">
        <v>44126</v>
      </c>
      <c r="J1878" s="57" t="str">
        <f>IF(Ugovori_OPULJP3[[#This Row],[DATUM ZAVRŠETKA OPERACIJE]]&gt;DATE(2024,12,31),"u provedbi","završen")</f>
        <v>završen</v>
      </c>
      <c r="K1878" s="55" t="s">
        <v>6859</v>
      </c>
      <c r="L1878" s="55" t="s">
        <v>199</v>
      </c>
      <c r="M1878" s="58">
        <v>0.85</v>
      </c>
      <c r="N1878" s="58">
        <v>0.15</v>
      </c>
      <c r="O1878" s="59">
        <f>Ugovori_OPULJP3[[#This Row],[Bespovratna sredstva - Ukupno (EU+Nac) HRK
= Ukupna ugovorena vrijednost bespovratnih sredstava]]*Ugovori_OPULJP3[[#This Row],[EU STOPA SUFINANCIRANJA %
EU CO-FINANCING RATE %]]</f>
        <v>419179.87149999995</v>
      </c>
      <c r="P1878" s="60">
        <f>Ugovori_OPULJP3[[#This Row],[Bespovratna sredstva - EU dio - HRK]]/7.5345</f>
        <v>55634.729776362059</v>
      </c>
      <c r="Q1878" s="59">
        <f>Ugovori_OPULJP3[[#This Row],[Bespovratna sredstva - Ukupno (EU+Nac) HRK
= Ukupna ugovorena vrijednost bespovratnih sredstava]]*Ugovori_OPULJP3[[#This Row],[STOPA NACIONALNOG SUFINANCIRANJA %]]</f>
        <v>73972.9185</v>
      </c>
      <c r="R1878" s="60">
        <f>Ugovori_OPULJP3[[#This Row],[Bespovratna sredstva - Nacionalni dio - HRK]]/7.5345</f>
        <v>9817.8934899462474</v>
      </c>
      <c r="S1878" s="59">
        <v>493152.79</v>
      </c>
      <c r="T1878" s="60">
        <f>Ugovori_OPULJP3[[#This Row],[Bespovratna sredstva - Ukupno (EU+Nac) HRK
= Ukupna ugovorena vrijednost bespovratnih sredstava]]/7.5345</f>
        <v>65452.623266308306</v>
      </c>
      <c r="U1878" s="59">
        <v>0</v>
      </c>
      <c r="V1878" s="60">
        <f>Ugovori_OPULJP3[[#This Row],[Javni doprinos korisnika - HRK]]/7.5345</f>
        <v>0</v>
      </c>
      <c r="W1878" s="59">
        <v>0</v>
      </c>
      <c r="X1878" s="60">
        <f>Ugovori_OPULJP3[[#This Row],[Privatni doprinos korisnika - HRK]]/7.5345</f>
        <v>0</v>
      </c>
      <c r="Y1878" s="61">
        <v>493152.79</v>
      </c>
      <c r="Z1878" s="62">
        <f>Ugovori_OPULJP3[[#This Row],[UKUPNI PRIHVATLJIVI IZDACI
TOTAL ELIGIBLE EXPENDITURE
= Bespovratna sredstva ukupno + doprinos korisnika
= Ukupni prihvatljivi troškovi
= Ukupna ugovorena vrijednost projekta HRK]]/7.5345</f>
        <v>65452.623266308306</v>
      </c>
      <c r="AA1878" s="53" t="s">
        <v>6562</v>
      </c>
      <c r="AB1878" s="53" t="s">
        <v>34</v>
      </c>
      <c r="AC1878" s="52" t="s">
        <v>6860</v>
      </c>
      <c r="AD1878" s="52" t="s">
        <v>6564</v>
      </c>
    </row>
    <row r="1879" spans="1:30" ht="51" customHeight="1" x14ac:dyDescent="0.2">
      <c r="A1879" s="50" t="s">
        <v>6861</v>
      </c>
      <c r="B1879" s="51" t="s">
        <v>742</v>
      </c>
      <c r="C1879" s="52" t="s">
        <v>6559</v>
      </c>
      <c r="D1879" s="52" t="s">
        <v>6803</v>
      </c>
      <c r="E1879" s="53" t="s">
        <v>75</v>
      </c>
      <c r="F1879" s="54" t="s">
        <v>6862</v>
      </c>
      <c r="G1879" s="54" t="s">
        <v>6863</v>
      </c>
      <c r="H1879" s="56">
        <v>43760</v>
      </c>
      <c r="I1879" s="56">
        <v>44126</v>
      </c>
      <c r="J1879" s="57" t="str">
        <f>IF(Ugovori_OPULJP3[[#This Row],[DATUM ZAVRŠETKA OPERACIJE]]&gt;DATE(2024,12,31),"u provedbi","završen")</f>
        <v>završen</v>
      </c>
      <c r="K1879" s="55" t="s">
        <v>36</v>
      </c>
      <c r="L1879" s="55" t="s">
        <v>36</v>
      </c>
      <c r="M1879" s="58">
        <v>0.85</v>
      </c>
      <c r="N1879" s="58">
        <v>0.15</v>
      </c>
      <c r="O1879" s="59">
        <f>Ugovori_OPULJP3[[#This Row],[Bespovratna sredstva - Ukupno (EU+Nac) HRK
= Ukupna ugovorena vrijednost bespovratnih sredstava]]*Ugovori_OPULJP3[[#This Row],[EU STOPA SUFINANCIRANJA %
EU CO-FINANCING RATE %]]</f>
        <v>424915</v>
      </c>
      <c r="P1879" s="60">
        <f>Ugovori_OPULJP3[[#This Row],[Bespovratna sredstva - EU dio - HRK]]/7.5345</f>
        <v>56395.912137500825</v>
      </c>
      <c r="Q1879" s="59">
        <f>Ugovori_OPULJP3[[#This Row],[Bespovratna sredstva - Ukupno (EU+Nac) HRK
= Ukupna ugovorena vrijednost bespovratnih sredstava]]*Ugovori_OPULJP3[[#This Row],[STOPA NACIONALNOG SUFINANCIRANJA %]]</f>
        <v>74985</v>
      </c>
      <c r="R1879" s="60">
        <f>Ugovori_OPULJP3[[#This Row],[Bespovratna sredstva - Nacionalni dio - HRK]]/7.5345</f>
        <v>9952.219788970735</v>
      </c>
      <c r="S1879" s="59">
        <v>499900</v>
      </c>
      <c r="T1879" s="60">
        <f>Ugovori_OPULJP3[[#This Row],[Bespovratna sredstva - Ukupno (EU+Nac) HRK
= Ukupna ugovorena vrijednost bespovratnih sredstava]]/7.5345</f>
        <v>66348.131926471557</v>
      </c>
      <c r="U1879" s="59">
        <v>0</v>
      </c>
      <c r="V1879" s="60">
        <f>Ugovori_OPULJP3[[#This Row],[Javni doprinos korisnika - HRK]]/7.5345</f>
        <v>0</v>
      </c>
      <c r="W1879" s="59">
        <v>0</v>
      </c>
      <c r="X1879" s="60">
        <f>Ugovori_OPULJP3[[#This Row],[Privatni doprinos korisnika - HRK]]/7.5345</f>
        <v>0</v>
      </c>
      <c r="Y1879" s="61">
        <v>499900</v>
      </c>
      <c r="Z1879" s="62">
        <f>Ugovori_OPULJP3[[#This Row],[UKUPNI PRIHVATLJIVI IZDACI
TOTAL ELIGIBLE EXPENDITURE
= Bespovratna sredstva ukupno + doprinos korisnika
= Ukupni prihvatljivi troškovi
= Ukupna ugovorena vrijednost projekta HRK]]/7.5345</f>
        <v>66348.131926471557</v>
      </c>
      <c r="AA1879" s="53" t="s">
        <v>6562</v>
      </c>
      <c r="AB1879" s="53" t="s">
        <v>34</v>
      </c>
      <c r="AC1879" s="52" t="s">
        <v>6864</v>
      </c>
      <c r="AD1879" s="52" t="s">
        <v>6564</v>
      </c>
    </row>
    <row r="1880" spans="1:30" ht="51" customHeight="1" x14ac:dyDescent="0.2">
      <c r="A1880" s="50" t="s">
        <v>6865</v>
      </c>
      <c r="B1880" s="51" t="s">
        <v>742</v>
      </c>
      <c r="C1880" s="52" t="s">
        <v>6559</v>
      </c>
      <c r="D1880" s="52" t="s">
        <v>6803</v>
      </c>
      <c r="E1880" s="53" t="s">
        <v>75</v>
      </c>
      <c r="F1880" s="54" t="s">
        <v>6866</v>
      </c>
      <c r="G1880" s="54" t="s">
        <v>6867</v>
      </c>
      <c r="H1880" s="56">
        <v>43760</v>
      </c>
      <c r="I1880" s="56">
        <v>44308</v>
      </c>
      <c r="J1880" s="57" t="str">
        <f>IF(Ugovori_OPULJP3[[#This Row],[DATUM ZAVRŠETKA OPERACIJE]]&gt;DATE(2024,12,31),"u provedbi","završen")</f>
        <v>završen</v>
      </c>
      <c r="K1880" s="55" t="s">
        <v>78</v>
      </c>
      <c r="L1880" s="55" t="s">
        <v>78</v>
      </c>
      <c r="M1880" s="58">
        <v>0.85</v>
      </c>
      <c r="N1880" s="58">
        <v>0.15</v>
      </c>
      <c r="O1880" s="59">
        <f>Ugovori_OPULJP3[[#This Row],[Bespovratna sredstva - Ukupno (EU+Nac) HRK
= Ukupna ugovorena vrijednost bespovratnih sredstava]]*Ugovori_OPULJP3[[#This Row],[EU STOPA SUFINANCIRANJA %
EU CO-FINANCING RATE %]]</f>
        <v>424722.10950000002</v>
      </c>
      <c r="P1880" s="60">
        <f>Ugovori_OPULJP3[[#This Row],[Bespovratna sredstva - EU dio - HRK]]/7.5345</f>
        <v>56370.311168624328</v>
      </c>
      <c r="Q1880" s="59">
        <f>Ugovori_OPULJP3[[#This Row],[Bespovratna sredstva - Ukupno (EU+Nac) HRK
= Ukupna ugovorena vrijednost bespovratnih sredstava]]*Ugovori_OPULJP3[[#This Row],[STOPA NACIONALNOG SUFINANCIRANJA %]]</f>
        <v>74950.960500000001</v>
      </c>
      <c r="R1880" s="60">
        <f>Ugovori_OPULJP3[[#This Row],[Bespovratna sredstva - Nacionalni dio - HRK]]/7.5345</f>
        <v>9947.7019709337037</v>
      </c>
      <c r="S1880" s="59">
        <v>499673.07</v>
      </c>
      <c r="T1880" s="60">
        <f>Ugovori_OPULJP3[[#This Row],[Bespovratna sredstva - Ukupno (EU+Nac) HRK
= Ukupna ugovorena vrijednost bespovratnih sredstava]]/7.5345</f>
        <v>66318.013139558025</v>
      </c>
      <c r="U1880" s="59">
        <v>0</v>
      </c>
      <c r="V1880" s="60">
        <f>Ugovori_OPULJP3[[#This Row],[Javni doprinos korisnika - HRK]]/7.5345</f>
        <v>0</v>
      </c>
      <c r="W1880" s="59">
        <v>0</v>
      </c>
      <c r="X1880" s="60">
        <f>Ugovori_OPULJP3[[#This Row],[Privatni doprinos korisnika - HRK]]/7.5345</f>
        <v>0</v>
      </c>
      <c r="Y1880" s="61">
        <v>499673.07</v>
      </c>
      <c r="Z1880" s="62">
        <f>Ugovori_OPULJP3[[#This Row],[UKUPNI PRIHVATLJIVI IZDACI
TOTAL ELIGIBLE EXPENDITURE
= Bespovratna sredstva ukupno + doprinos korisnika
= Ukupni prihvatljivi troškovi
= Ukupna ugovorena vrijednost projekta HRK]]/7.5345</f>
        <v>66318.013139558025</v>
      </c>
      <c r="AA1880" s="53" t="s">
        <v>6562</v>
      </c>
      <c r="AB1880" s="53" t="s">
        <v>34</v>
      </c>
      <c r="AC1880" s="52" t="s">
        <v>6868</v>
      </c>
      <c r="AD1880" s="52" t="s">
        <v>6564</v>
      </c>
    </row>
    <row r="1881" spans="1:30" ht="51" customHeight="1" x14ac:dyDescent="0.2">
      <c r="A1881" s="50" t="s">
        <v>6869</v>
      </c>
      <c r="B1881" s="51" t="s">
        <v>742</v>
      </c>
      <c r="C1881" s="52" t="s">
        <v>6559</v>
      </c>
      <c r="D1881" s="52" t="s">
        <v>6803</v>
      </c>
      <c r="E1881" s="53" t="s">
        <v>75</v>
      </c>
      <c r="F1881" s="54" t="s">
        <v>6870</v>
      </c>
      <c r="G1881" s="71" t="s">
        <v>1528</v>
      </c>
      <c r="H1881" s="56">
        <v>43760</v>
      </c>
      <c r="I1881" s="56">
        <v>44308</v>
      </c>
      <c r="J1881" s="57" t="str">
        <f>IF(Ugovori_OPULJP3[[#This Row],[DATUM ZAVRŠETKA OPERACIJE]]&gt;DATE(2024,12,31),"u provedbi","završen")</f>
        <v>završen</v>
      </c>
      <c r="K1881" s="55" t="s">
        <v>210</v>
      </c>
      <c r="L1881" s="55" t="s">
        <v>210</v>
      </c>
      <c r="M1881" s="58">
        <v>0.85</v>
      </c>
      <c r="N1881" s="58">
        <v>0.15</v>
      </c>
      <c r="O1881" s="59">
        <f>Ugovori_OPULJP3[[#This Row],[Bespovratna sredstva - Ukupno (EU+Nac) HRK
= Ukupna ugovorena vrijednost bespovratnih sredstava]]*Ugovori_OPULJP3[[#This Row],[EU STOPA SUFINANCIRANJA %
EU CO-FINANCING RATE %]]</f>
        <v>423653.50650000002</v>
      </c>
      <c r="P1881" s="60">
        <f>Ugovori_OPULJP3[[#This Row],[Bespovratna sredstva - EU dio - HRK]]/7.5345</f>
        <v>56228.483177384034</v>
      </c>
      <c r="Q1881" s="59">
        <f>Ugovori_OPULJP3[[#This Row],[Bespovratna sredstva - Ukupno (EU+Nac) HRK
= Ukupna ugovorena vrijednost bespovratnih sredstava]]*Ugovori_OPULJP3[[#This Row],[STOPA NACIONALNOG SUFINANCIRANJA %]]</f>
        <v>74762.383499999996</v>
      </c>
      <c r="R1881" s="60">
        <f>Ugovori_OPULJP3[[#This Row],[Bespovratna sredstva - Nacionalni dio - HRK]]/7.5345</f>
        <v>9922.6735018912987</v>
      </c>
      <c r="S1881" s="59">
        <v>498415.89</v>
      </c>
      <c r="T1881" s="60">
        <f>Ugovori_OPULJP3[[#This Row],[Bespovratna sredstva - Ukupno (EU+Nac) HRK
= Ukupna ugovorena vrijednost bespovratnih sredstava]]/7.5345</f>
        <v>66151.156679275329</v>
      </c>
      <c r="U1881" s="59">
        <v>0</v>
      </c>
      <c r="V1881" s="60">
        <f>Ugovori_OPULJP3[[#This Row],[Javni doprinos korisnika - HRK]]/7.5345</f>
        <v>0</v>
      </c>
      <c r="W1881" s="59">
        <v>0</v>
      </c>
      <c r="X1881" s="60">
        <f>Ugovori_OPULJP3[[#This Row],[Privatni doprinos korisnika - HRK]]/7.5345</f>
        <v>0</v>
      </c>
      <c r="Y1881" s="61">
        <v>498415.89</v>
      </c>
      <c r="Z1881" s="62">
        <f>Ugovori_OPULJP3[[#This Row],[UKUPNI PRIHVATLJIVI IZDACI
TOTAL ELIGIBLE EXPENDITURE
= Bespovratna sredstva ukupno + doprinos korisnika
= Ukupni prihvatljivi troškovi
= Ukupna ugovorena vrijednost projekta HRK]]/7.5345</f>
        <v>66151.156679275329</v>
      </c>
      <c r="AA1881" s="53" t="s">
        <v>6562</v>
      </c>
      <c r="AB1881" s="53" t="s">
        <v>34</v>
      </c>
      <c r="AC1881" s="52" t="s">
        <v>6871</v>
      </c>
      <c r="AD1881" s="52" t="s">
        <v>6564</v>
      </c>
    </row>
    <row r="1882" spans="1:30" ht="51" customHeight="1" x14ac:dyDescent="0.2">
      <c r="A1882" s="50" t="s">
        <v>6872</v>
      </c>
      <c r="B1882" s="51" t="s">
        <v>742</v>
      </c>
      <c r="C1882" s="52" t="s">
        <v>6559</v>
      </c>
      <c r="D1882" s="52" t="s">
        <v>6803</v>
      </c>
      <c r="E1882" s="53" t="s">
        <v>75</v>
      </c>
      <c r="F1882" s="54" t="s">
        <v>6873</v>
      </c>
      <c r="G1882" s="54" t="s">
        <v>6874</v>
      </c>
      <c r="H1882" s="56">
        <v>43760</v>
      </c>
      <c r="I1882" s="56">
        <v>44308</v>
      </c>
      <c r="J1882" s="57" t="str">
        <f>IF(Ugovori_OPULJP3[[#This Row],[DATUM ZAVRŠETKA OPERACIJE]]&gt;DATE(2024,12,31),"u provedbi","završen")</f>
        <v>završen</v>
      </c>
      <c r="K1882" s="55" t="s">
        <v>35</v>
      </c>
      <c r="L1882" s="55" t="s">
        <v>36</v>
      </c>
      <c r="M1882" s="58">
        <v>0.85</v>
      </c>
      <c r="N1882" s="58">
        <v>0.15</v>
      </c>
      <c r="O1882" s="59">
        <f>Ugovori_OPULJP3[[#This Row],[Bespovratna sredstva - Ukupno (EU+Nac) HRK
= Ukupna ugovorena vrijednost bespovratnih sredstava]]*Ugovori_OPULJP3[[#This Row],[EU STOPA SUFINANCIRANJA %
EU CO-FINANCING RATE %]]</f>
        <v>375105</v>
      </c>
      <c r="P1882" s="60">
        <f>Ugovori_OPULJP3[[#This Row],[Bespovratna sredstva - EU dio - HRK]]/7.5345</f>
        <v>49784.989050368305</v>
      </c>
      <c r="Q1882" s="59">
        <f>Ugovori_OPULJP3[[#This Row],[Bespovratna sredstva - Ukupno (EU+Nac) HRK
= Ukupna ugovorena vrijednost bespovratnih sredstava]]*Ugovori_OPULJP3[[#This Row],[STOPA NACIONALNOG SUFINANCIRANJA %]]</f>
        <v>66195</v>
      </c>
      <c r="R1882" s="60">
        <f>Ugovori_OPULJP3[[#This Row],[Bespovratna sredstva - Nacionalni dio - HRK]]/7.5345</f>
        <v>8785.5863030061719</v>
      </c>
      <c r="S1882" s="59">
        <v>441300</v>
      </c>
      <c r="T1882" s="60">
        <f>Ugovori_OPULJP3[[#This Row],[Bespovratna sredstva - Ukupno (EU+Nac) HRK
= Ukupna ugovorena vrijednost bespovratnih sredstava]]/7.5345</f>
        <v>58570.575353374472</v>
      </c>
      <c r="U1882" s="59">
        <v>0</v>
      </c>
      <c r="V1882" s="60">
        <f>Ugovori_OPULJP3[[#This Row],[Javni doprinos korisnika - HRK]]/7.5345</f>
        <v>0</v>
      </c>
      <c r="W1882" s="59">
        <v>0</v>
      </c>
      <c r="X1882" s="60">
        <f>Ugovori_OPULJP3[[#This Row],[Privatni doprinos korisnika - HRK]]/7.5345</f>
        <v>0</v>
      </c>
      <c r="Y1882" s="61">
        <v>441300</v>
      </c>
      <c r="Z1882" s="62">
        <f>Ugovori_OPULJP3[[#This Row],[UKUPNI PRIHVATLJIVI IZDACI
TOTAL ELIGIBLE EXPENDITURE
= Bespovratna sredstva ukupno + doprinos korisnika
= Ukupni prihvatljivi troškovi
= Ukupna ugovorena vrijednost projekta HRK]]/7.5345</f>
        <v>58570.575353374472</v>
      </c>
      <c r="AA1882" s="53" t="s">
        <v>6562</v>
      </c>
      <c r="AB1882" s="53" t="s">
        <v>34</v>
      </c>
      <c r="AC1882" s="52" t="s">
        <v>6875</v>
      </c>
      <c r="AD1882" s="52" t="s">
        <v>6564</v>
      </c>
    </row>
    <row r="1883" spans="1:30" ht="51" customHeight="1" x14ac:dyDescent="0.2">
      <c r="A1883" s="50" t="s">
        <v>6876</v>
      </c>
      <c r="B1883" s="51" t="s">
        <v>742</v>
      </c>
      <c r="C1883" s="52" t="s">
        <v>6559</v>
      </c>
      <c r="D1883" s="52" t="s">
        <v>6803</v>
      </c>
      <c r="E1883" s="53" t="s">
        <v>75</v>
      </c>
      <c r="F1883" s="54" t="s">
        <v>6877</v>
      </c>
      <c r="G1883" s="54" t="s">
        <v>6878</v>
      </c>
      <c r="H1883" s="56">
        <v>43872</v>
      </c>
      <c r="I1883" s="56">
        <v>44377</v>
      </c>
      <c r="J1883" s="57" t="str">
        <f>IF(Ugovori_OPULJP3[[#This Row],[DATUM ZAVRŠETKA OPERACIJE]]&gt;DATE(2024,12,31),"u provedbi","završen")</f>
        <v>završen</v>
      </c>
      <c r="K1883" s="55" t="s">
        <v>78</v>
      </c>
      <c r="L1883" s="55" t="s">
        <v>78</v>
      </c>
      <c r="M1883" s="58">
        <v>0.85</v>
      </c>
      <c r="N1883" s="58">
        <v>0.15</v>
      </c>
      <c r="O1883" s="59">
        <f>Ugovori_OPULJP3[[#This Row],[Bespovratna sredstva - Ukupno (EU+Nac) HRK
= Ukupna ugovorena vrijednost bespovratnih sredstava]]*Ugovori_OPULJP3[[#This Row],[EU STOPA SUFINANCIRANJA %
EU CO-FINANCING RATE %]]</f>
        <v>424997.82399999996</v>
      </c>
      <c r="P1883" s="60">
        <f>Ugovori_OPULJP3[[#This Row],[Bespovratna sredstva - EU dio - HRK]]/7.5345</f>
        <v>56406.904771384958</v>
      </c>
      <c r="Q1883" s="59">
        <f>Ugovori_OPULJP3[[#This Row],[Bespovratna sredstva - Ukupno (EU+Nac) HRK
= Ukupna ugovorena vrijednost bespovratnih sredstava]]*Ugovori_OPULJP3[[#This Row],[STOPA NACIONALNOG SUFINANCIRANJA %]]</f>
        <v>74999.615999999995</v>
      </c>
      <c r="R1883" s="60">
        <f>Ugovori_OPULJP3[[#This Row],[Bespovratna sredstva - Nacionalni dio - HRK]]/7.5345</f>
        <v>9954.1596655385219</v>
      </c>
      <c r="S1883" s="59">
        <v>499997.44</v>
      </c>
      <c r="T1883" s="60">
        <f>Ugovori_OPULJP3[[#This Row],[Bespovratna sredstva - Ukupno (EU+Nac) HRK
= Ukupna ugovorena vrijednost bespovratnih sredstava]]/7.5345</f>
        <v>66361.06443692348</v>
      </c>
      <c r="U1883" s="59">
        <v>0</v>
      </c>
      <c r="V1883" s="60">
        <f>Ugovori_OPULJP3[[#This Row],[Javni doprinos korisnika - HRK]]/7.5345</f>
        <v>0</v>
      </c>
      <c r="W1883" s="59">
        <v>0</v>
      </c>
      <c r="X1883" s="60">
        <f>Ugovori_OPULJP3[[#This Row],[Privatni doprinos korisnika - HRK]]/7.5345</f>
        <v>0</v>
      </c>
      <c r="Y1883" s="61">
        <v>499997.44</v>
      </c>
      <c r="Z1883" s="62">
        <f>Ugovori_OPULJP3[[#This Row],[UKUPNI PRIHVATLJIVI IZDACI
TOTAL ELIGIBLE EXPENDITURE
= Bespovratna sredstva ukupno + doprinos korisnika
= Ukupni prihvatljivi troškovi
= Ukupna ugovorena vrijednost projekta HRK]]/7.5345</f>
        <v>66361.06443692348</v>
      </c>
      <c r="AA1883" s="53" t="s">
        <v>6562</v>
      </c>
      <c r="AB1883" s="53" t="s">
        <v>34</v>
      </c>
      <c r="AC1883" s="52" t="s">
        <v>6879</v>
      </c>
      <c r="AD1883" s="52" t="s">
        <v>6564</v>
      </c>
    </row>
    <row r="1884" spans="1:30" ht="38.25" customHeight="1" x14ac:dyDescent="0.2">
      <c r="A1884" s="50" t="s">
        <v>6880</v>
      </c>
      <c r="B1884" s="51" t="s">
        <v>742</v>
      </c>
      <c r="C1884" s="52" t="s">
        <v>6559</v>
      </c>
      <c r="D1884" s="52" t="s">
        <v>6803</v>
      </c>
      <c r="E1884" s="53" t="s">
        <v>75</v>
      </c>
      <c r="F1884" s="54" t="s">
        <v>6881</v>
      </c>
      <c r="G1884" s="54" t="s">
        <v>6882</v>
      </c>
      <c r="H1884" s="56">
        <v>44085</v>
      </c>
      <c r="I1884" s="56">
        <v>44754</v>
      </c>
      <c r="J1884" s="57" t="str">
        <f>IF(Ugovori_OPULJP3[[#This Row],[DATUM ZAVRŠETKA OPERACIJE]]&gt;DATE(2024,12,31),"u provedbi","završen")</f>
        <v>završen</v>
      </c>
      <c r="K1884" s="55" t="s">
        <v>243</v>
      </c>
      <c r="L1884" s="55" t="s">
        <v>243</v>
      </c>
      <c r="M1884" s="58">
        <v>0.85</v>
      </c>
      <c r="N1884" s="58">
        <v>0.15</v>
      </c>
      <c r="O1884" s="59">
        <f>Ugovori_OPULJP3[[#This Row],[Bespovratna sredstva - Ukupno (EU+Nac) HRK
= Ukupna ugovorena vrijednost bespovratnih sredstava]]*Ugovori_OPULJP3[[#This Row],[EU STOPA SUFINANCIRANJA %
EU CO-FINANCING RATE %]]</f>
        <v>356226.84</v>
      </c>
      <c r="P1884" s="60">
        <f>Ugovori_OPULJP3[[#This Row],[Bespovratna sredstva - EU dio - HRK]]/7.5345</f>
        <v>47279.426637467652</v>
      </c>
      <c r="Q1884" s="59">
        <f>Ugovori_OPULJP3[[#This Row],[Bespovratna sredstva - Ukupno (EU+Nac) HRK
= Ukupna ugovorena vrijednost bespovratnih sredstava]]*Ugovori_OPULJP3[[#This Row],[STOPA NACIONALNOG SUFINANCIRANJA %]]</f>
        <v>62863.56</v>
      </c>
      <c r="R1884" s="60">
        <f>Ugovori_OPULJP3[[#This Row],[Bespovratna sredstva - Nacionalni dio - HRK]]/7.5345</f>
        <v>8343.4282301413496</v>
      </c>
      <c r="S1884" s="59">
        <v>419090.4</v>
      </c>
      <c r="T1884" s="60">
        <f>Ugovori_OPULJP3[[#This Row],[Bespovratna sredstva - Ukupno (EU+Nac) HRK
= Ukupna ugovorena vrijednost bespovratnih sredstava]]/7.5345</f>
        <v>55622.854867608999</v>
      </c>
      <c r="U1884" s="59">
        <v>0</v>
      </c>
      <c r="V1884" s="60">
        <f>Ugovori_OPULJP3[[#This Row],[Javni doprinos korisnika - HRK]]/7.5345</f>
        <v>0</v>
      </c>
      <c r="W1884" s="59">
        <v>0</v>
      </c>
      <c r="X1884" s="60">
        <f>Ugovori_OPULJP3[[#This Row],[Privatni doprinos korisnika - HRK]]/7.5345</f>
        <v>0</v>
      </c>
      <c r="Y1884" s="61">
        <v>419090.4</v>
      </c>
      <c r="Z1884" s="62">
        <f>Ugovori_OPULJP3[[#This Row],[UKUPNI PRIHVATLJIVI IZDACI
TOTAL ELIGIBLE EXPENDITURE
= Bespovratna sredstva ukupno + doprinos korisnika
= Ukupni prihvatljivi troškovi
= Ukupna ugovorena vrijednost projekta HRK]]/7.5345</f>
        <v>55622.854867608999</v>
      </c>
      <c r="AA1884" s="53" t="s">
        <v>6562</v>
      </c>
      <c r="AB1884" s="53" t="s">
        <v>34</v>
      </c>
      <c r="AC1884" s="52" t="s">
        <v>6883</v>
      </c>
      <c r="AD1884" s="52" t="s">
        <v>6564</v>
      </c>
    </row>
    <row r="1885" spans="1:30" ht="51" customHeight="1" x14ac:dyDescent="0.2">
      <c r="A1885" s="50" t="s">
        <v>6884</v>
      </c>
      <c r="B1885" s="51" t="s">
        <v>742</v>
      </c>
      <c r="C1885" s="52" t="s">
        <v>6559</v>
      </c>
      <c r="D1885" s="52" t="s">
        <v>6803</v>
      </c>
      <c r="E1885" s="53" t="s">
        <v>75</v>
      </c>
      <c r="F1885" s="54" t="s">
        <v>6885</v>
      </c>
      <c r="G1885" s="54" t="s">
        <v>6886</v>
      </c>
      <c r="H1885" s="56">
        <v>44084</v>
      </c>
      <c r="I1885" s="56">
        <v>44630</v>
      </c>
      <c r="J1885" s="57" t="str">
        <f>IF(Ugovori_OPULJP3[[#This Row],[DATUM ZAVRŠETKA OPERACIJE]]&gt;DATE(2024,12,31),"u provedbi","završen")</f>
        <v>završen</v>
      </c>
      <c r="K1885" s="55" t="s">
        <v>129</v>
      </c>
      <c r="L1885" s="55" t="s">
        <v>129</v>
      </c>
      <c r="M1885" s="58">
        <v>0.85</v>
      </c>
      <c r="N1885" s="58">
        <v>0.15</v>
      </c>
      <c r="O1885" s="59">
        <f>Ugovori_OPULJP3[[#This Row],[Bespovratna sredstva - Ukupno (EU+Nac) HRK
= Ukupna ugovorena vrijednost bespovratnih sredstava]]*Ugovori_OPULJP3[[#This Row],[EU STOPA SUFINANCIRANJA %
EU CO-FINANCING RATE %]]</f>
        <v>201781.47449999998</v>
      </c>
      <c r="P1885" s="60">
        <f>Ugovori_OPULJP3[[#This Row],[Bespovratna sredstva - EU dio - HRK]]/7.5345</f>
        <v>26781.003981684247</v>
      </c>
      <c r="Q1885" s="59">
        <f>Ugovori_OPULJP3[[#This Row],[Bespovratna sredstva - Ukupno (EU+Nac) HRK
= Ukupna ugovorena vrijednost bespovratnih sredstava]]*Ugovori_OPULJP3[[#This Row],[STOPA NACIONALNOG SUFINANCIRANJA %]]</f>
        <v>35608.495499999997</v>
      </c>
      <c r="R1885" s="60">
        <f>Ugovori_OPULJP3[[#This Row],[Bespovratna sredstva - Nacionalni dio - HRK]]/7.5345</f>
        <v>4726.0595261795734</v>
      </c>
      <c r="S1885" s="59">
        <v>237389.97</v>
      </c>
      <c r="T1885" s="60">
        <f>Ugovori_OPULJP3[[#This Row],[Bespovratna sredstva - Ukupno (EU+Nac) HRK
= Ukupna ugovorena vrijednost bespovratnih sredstava]]/7.5345</f>
        <v>31507.063507863826</v>
      </c>
      <c r="U1885" s="59">
        <v>0</v>
      </c>
      <c r="V1885" s="60">
        <f>Ugovori_OPULJP3[[#This Row],[Javni doprinos korisnika - HRK]]/7.5345</f>
        <v>0</v>
      </c>
      <c r="W1885" s="59">
        <v>0</v>
      </c>
      <c r="X1885" s="60">
        <f>Ugovori_OPULJP3[[#This Row],[Privatni doprinos korisnika - HRK]]/7.5345</f>
        <v>0</v>
      </c>
      <c r="Y1885" s="61">
        <v>237389.97</v>
      </c>
      <c r="Z1885" s="62">
        <f>Ugovori_OPULJP3[[#This Row],[UKUPNI PRIHVATLJIVI IZDACI
TOTAL ELIGIBLE EXPENDITURE
= Bespovratna sredstva ukupno + doprinos korisnika
= Ukupni prihvatljivi troškovi
= Ukupna ugovorena vrijednost projekta HRK]]/7.5345</f>
        <v>31507.063507863826</v>
      </c>
      <c r="AA1885" s="53" t="s">
        <v>6562</v>
      </c>
      <c r="AB1885" s="53" t="s">
        <v>34</v>
      </c>
      <c r="AC1885" s="52" t="s">
        <v>6887</v>
      </c>
      <c r="AD1885" s="52" t="s">
        <v>6564</v>
      </c>
    </row>
    <row r="1886" spans="1:30" ht="51" customHeight="1" x14ac:dyDescent="0.2">
      <c r="A1886" s="50" t="s">
        <v>6888</v>
      </c>
      <c r="B1886" s="51" t="s">
        <v>742</v>
      </c>
      <c r="C1886" s="52" t="s">
        <v>6559</v>
      </c>
      <c r="D1886" s="52" t="s">
        <v>6803</v>
      </c>
      <c r="E1886" s="53" t="s">
        <v>75</v>
      </c>
      <c r="F1886" s="54" t="s">
        <v>6889</v>
      </c>
      <c r="G1886" s="71" t="s">
        <v>3107</v>
      </c>
      <c r="H1886" s="56">
        <v>43760</v>
      </c>
      <c r="I1886" s="56">
        <v>44482</v>
      </c>
      <c r="J1886" s="57" t="str">
        <f>IF(Ugovori_OPULJP3[[#This Row],[DATUM ZAVRŠETKA OPERACIJE]]&gt;DATE(2024,12,31),"u provedbi","završen")</f>
        <v>završen</v>
      </c>
      <c r="K1886" s="55" t="s">
        <v>6890</v>
      </c>
      <c r="L1886" s="55" t="s">
        <v>78</v>
      </c>
      <c r="M1886" s="58">
        <v>0.85</v>
      </c>
      <c r="N1886" s="58">
        <v>0.15</v>
      </c>
      <c r="O1886" s="59">
        <f>Ugovori_OPULJP3[[#This Row],[Bespovratna sredstva - Ukupno (EU+Nac) HRK
= Ukupna ugovorena vrijednost bespovratnih sredstava]]*Ugovori_OPULJP3[[#This Row],[EU STOPA SUFINANCIRANJA %
EU CO-FINANCING RATE %]]</f>
        <v>241410.50599999999</v>
      </c>
      <c r="P1886" s="60">
        <f>Ugovori_OPULJP3[[#This Row],[Bespovratna sredstva - EU dio - HRK]]/7.5345</f>
        <v>32040.680337115929</v>
      </c>
      <c r="Q1886" s="59">
        <f>Ugovori_OPULJP3[[#This Row],[Bespovratna sredstva - Ukupno (EU+Nac) HRK
= Ukupna ugovorena vrijednost bespovratnih sredstava]]*Ugovori_OPULJP3[[#This Row],[STOPA NACIONALNOG SUFINANCIRANJA %]]</f>
        <v>42601.853999999999</v>
      </c>
      <c r="R1886" s="60">
        <f>Ugovori_OPULJP3[[#This Row],[Bespovratna sredstva - Nacionalni dio - HRK]]/7.5345</f>
        <v>5654.2377065498704</v>
      </c>
      <c r="S1886" s="59">
        <v>284012.36</v>
      </c>
      <c r="T1886" s="60">
        <f>Ugovori_OPULJP3[[#This Row],[Bespovratna sredstva - Ukupno (EU+Nac) HRK
= Ukupna ugovorena vrijednost bespovratnih sredstava]]/7.5345</f>
        <v>37694.918043665799</v>
      </c>
      <c r="U1886" s="59">
        <v>0</v>
      </c>
      <c r="V1886" s="60">
        <f>Ugovori_OPULJP3[[#This Row],[Javni doprinos korisnika - HRK]]/7.5345</f>
        <v>0</v>
      </c>
      <c r="W1886" s="59">
        <v>0</v>
      </c>
      <c r="X1886" s="60">
        <f>Ugovori_OPULJP3[[#This Row],[Privatni doprinos korisnika - HRK]]/7.5345</f>
        <v>0</v>
      </c>
      <c r="Y1886" s="61">
        <v>284012.36</v>
      </c>
      <c r="Z1886" s="62">
        <f>Ugovori_OPULJP3[[#This Row],[UKUPNI PRIHVATLJIVI IZDACI
TOTAL ELIGIBLE EXPENDITURE
= Bespovratna sredstva ukupno + doprinos korisnika
= Ukupni prihvatljivi troškovi
= Ukupna ugovorena vrijednost projekta HRK]]/7.5345</f>
        <v>37694.918043665799</v>
      </c>
      <c r="AA1886" s="53" t="s">
        <v>6562</v>
      </c>
      <c r="AB1886" s="53" t="s">
        <v>34</v>
      </c>
      <c r="AC1886" s="52" t="s">
        <v>6891</v>
      </c>
      <c r="AD1886" s="52" t="s">
        <v>6564</v>
      </c>
    </row>
    <row r="1887" spans="1:30" ht="63.75" customHeight="1" x14ac:dyDescent="0.2">
      <c r="A1887" s="50" t="s">
        <v>6892</v>
      </c>
      <c r="B1887" s="51" t="s">
        <v>742</v>
      </c>
      <c r="C1887" s="52" t="s">
        <v>6559</v>
      </c>
      <c r="D1887" s="52" t="s">
        <v>6803</v>
      </c>
      <c r="E1887" s="53" t="s">
        <v>75</v>
      </c>
      <c r="F1887" s="54" t="s">
        <v>6893</v>
      </c>
      <c r="G1887" s="54" t="s">
        <v>6894</v>
      </c>
      <c r="H1887" s="56">
        <v>43760</v>
      </c>
      <c r="I1887" s="56">
        <v>44308</v>
      </c>
      <c r="J1887" s="57" t="str">
        <f>IF(Ugovori_OPULJP3[[#This Row],[DATUM ZAVRŠETKA OPERACIJE]]&gt;DATE(2024,12,31),"u provedbi","završen")</f>
        <v>završen</v>
      </c>
      <c r="K1887" s="55" t="s">
        <v>6895</v>
      </c>
      <c r="L1887" s="55" t="s">
        <v>36</v>
      </c>
      <c r="M1887" s="58">
        <v>0.85</v>
      </c>
      <c r="N1887" s="58">
        <v>0.15</v>
      </c>
      <c r="O1887" s="59">
        <f>Ugovori_OPULJP3[[#This Row],[Bespovratna sredstva - Ukupno (EU+Nac) HRK
= Ukupna ugovorena vrijednost bespovratnih sredstava]]*Ugovori_OPULJP3[[#This Row],[EU STOPA SUFINANCIRANJA %
EU CO-FINANCING RATE %]]</f>
        <v>418710.1275</v>
      </c>
      <c r="P1887" s="60">
        <f>Ugovori_OPULJP3[[#This Row],[Bespovratna sredstva - EU dio - HRK]]/7.5345</f>
        <v>55572.384033446142</v>
      </c>
      <c r="Q1887" s="59">
        <f>Ugovori_OPULJP3[[#This Row],[Bespovratna sredstva - Ukupno (EU+Nac) HRK
= Ukupna ugovorena vrijednost bespovratnih sredstava]]*Ugovori_OPULJP3[[#This Row],[STOPA NACIONALNOG SUFINANCIRANJA %]]</f>
        <v>73890.022500000006</v>
      </c>
      <c r="R1887" s="60">
        <f>Ugovori_OPULJP3[[#This Row],[Bespovratna sredstva - Nacionalni dio - HRK]]/7.5345</f>
        <v>9806.8913000199082</v>
      </c>
      <c r="S1887" s="59">
        <v>492600.15</v>
      </c>
      <c r="T1887" s="60">
        <f>Ugovori_OPULJP3[[#This Row],[Bespovratna sredstva - Ukupno (EU+Nac) HRK
= Ukupna ugovorena vrijednost bespovratnih sredstava]]/7.5345</f>
        <v>65379.275333466052</v>
      </c>
      <c r="U1887" s="59">
        <v>0</v>
      </c>
      <c r="V1887" s="60">
        <f>Ugovori_OPULJP3[[#This Row],[Javni doprinos korisnika - HRK]]/7.5345</f>
        <v>0</v>
      </c>
      <c r="W1887" s="59">
        <v>0</v>
      </c>
      <c r="X1887" s="60">
        <f>Ugovori_OPULJP3[[#This Row],[Privatni doprinos korisnika - HRK]]/7.5345</f>
        <v>0</v>
      </c>
      <c r="Y1887" s="61">
        <v>492600.15</v>
      </c>
      <c r="Z1887" s="62">
        <f>Ugovori_OPULJP3[[#This Row],[UKUPNI PRIHVATLJIVI IZDACI
TOTAL ELIGIBLE EXPENDITURE
= Bespovratna sredstva ukupno + doprinos korisnika
= Ukupni prihvatljivi troškovi
= Ukupna ugovorena vrijednost projekta HRK]]/7.5345</f>
        <v>65379.275333466052</v>
      </c>
      <c r="AA1887" s="53" t="s">
        <v>6562</v>
      </c>
      <c r="AB1887" s="53" t="s">
        <v>34</v>
      </c>
      <c r="AC1887" s="52" t="s">
        <v>6896</v>
      </c>
      <c r="AD1887" s="52" t="s">
        <v>6564</v>
      </c>
    </row>
    <row r="1888" spans="1:30" ht="38.25" customHeight="1" x14ac:dyDescent="0.2">
      <c r="A1888" s="50" t="s">
        <v>6897</v>
      </c>
      <c r="B1888" s="51" t="s">
        <v>742</v>
      </c>
      <c r="C1888" s="52" t="s">
        <v>6559</v>
      </c>
      <c r="D1888" s="52" t="s">
        <v>6803</v>
      </c>
      <c r="E1888" s="53" t="s">
        <v>75</v>
      </c>
      <c r="F1888" s="54" t="s">
        <v>6898</v>
      </c>
      <c r="G1888" s="54" t="s">
        <v>6899</v>
      </c>
      <c r="H1888" s="56">
        <v>44082</v>
      </c>
      <c r="I1888" s="56">
        <v>44447</v>
      </c>
      <c r="J1888" s="57" t="str">
        <f>IF(Ugovori_OPULJP3[[#This Row],[DATUM ZAVRŠETKA OPERACIJE]]&gt;DATE(2024,12,31),"u provedbi","završen")</f>
        <v>završen</v>
      </c>
      <c r="K1888" s="55" t="s">
        <v>6900</v>
      </c>
      <c r="L1888" s="55" t="s">
        <v>103</v>
      </c>
      <c r="M1888" s="58">
        <v>0.85</v>
      </c>
      <c r="N1888" s="58">
        <v>0.15</v>
      </c>
      <c r="O1888" s="59">
        <f>Ugovori_OPULJP3[[#This Row],[Bespovratna sredstva - Ukupno (EU+Nac) HRK
= Ukupna ugovorena vrijednost bespovratnih sredstava]]*Ugovori_OPULJP3[[#This Row],[EU STOPA SUFINANCIRANJA %
EU CO-FINANCING RATE %]]</f>
        <v>366238.42049999995</v>
      </c>
      <c r="P1888" s="60">
        <f>Ugovori_OPULJP3[[#This Row],[Bespovratna sredstva - EU dio - HRK]]/7.5345</f>
        <v>48608.191718096743</v>
      </c>
      <c r="Q1888" s="59">
        <f>Ugovori_OPULJP3[[#This Row],[Bespovratna sredstva - Ukupno (EU+Nac) HRK
= Ukupna ugovorena vrijednost bespovratnih sredstava]]*Ugovori_OPULJP3[[#This Row],[STOPA NACIONALNOG SUFINANCIRANJA %]]</f>
        <v>64630.309499999996</v>
      </c>
      <c r="R1888" s="60">
        <f>Ugovori_OPULJP3[[#This Row],[Bespovratna sredstva - Nacionalni dio - HRK]]/7.5345</f>
        <v>8577.9161855464845</v>
      </c>
      <c r="S1888" s="59">
        <v>430868.73</v>
      </c>
      <c r="T1888" s="60">
        <f>Ugovori_OPULJP3[[#This Row],[Bespovratna sredstva - Ukupno (EU+Nac) HRK
= Ukupna ugovorena vrijednost bespovratnih sredstava]]/7.5345</f>
        <v>57186.107903643235</v>
      </c>
      <c r="U1888" s="59">
        <v>0</v>
      </c>
      <c r="V1888" s="60">
        <f>Ugovori_OPULJP3[[#This Row],[Javni doprinos korisnika - HRK]]/7.5345</f>
        <v>0</v>
      </c>
      <c r="W1888" s="59">
        <v>0</v>
      </c>
      <c r="X1888" s="60">
        <f>Ugovori_OPULJP3[[#This Row],[Privatni doprinos korisnika - HRK]]/7.5345</f>
        <v>0</v>
      </c>
      <c r="Y1888" s="61">
        <v>430868.73</v>
      </c>
      <c r="Z1888" s="62">
        <f>Ugovori_OPULJP3[[#This Row],[UKUPNI PRIHVATLJIVI IZDACI
TOTAL ELIGIBLE EXPENDITURE
= Bespovratna sredstva ukupno + doprinos korisnika
= Ukupni prihvatljivi troškovi
= Ukupna ugovorena vrijednost projekta HRK]]/7.5345</f>
        <v>57186.107903643235</v>
      </c>
      <c r="AA1888" s="53" t="s">
        <v>6562</v>
      </c>
      <c r="AB1888" s="53" t="s">
        <v>34</v>
      </c>
      <c r="AC1888" s="79" t="s">
        <v>6901</v>
      </c>
      <c r="AD1888" s="52" t="s">
        <v>6564</v>
      </c>
    </row>
    <row r="1889" spans="1:30" ht="76.5" customHeight="1" x14ac:dyDescent="0.2">
      <c r="A1889" s="50" t="s">
        <v>6902</v>
      </c>
      <c r="B1889" s="51" t="s">
        <v>742</v>
      </c>
      <c r="C1889" s="52" t="s">
        <v>6559</v>
      </c>
      <c r="D1889" s="52" t="s">
        <v>6803</v>
      </c>
      <c r="E1889" s="53" t="s">
        <v>75</v>
      </c>
      <c r="F1889" s="54" t="s">
        <v>6903</v>
      </c>
      <c r="G1889" s="54" t="s">
        <v>962</v>
      </c>
      <c r="H1889" s="56">
        <v>44081</v>
      </c>
      <c r="I1889" s="56">
        <v>44627</v>
      </c>
      <c r="J1889" s="57" t="str">
        <f>IF(Ugovori_OPULJP3[[#This Row],[DATUM ZAVRŠETKA OPERACIJE]]&gt;DATE(2024,12,31),"u provedbi","završen")</f>
        <v>završen</v>
      </c>
      <c r="K1889" s="55" t="s">
        <v>6904</v>
      </c>
      <c r="L1889" s="55" t="s">
        <v>199</v>
      </c>
      <c r="M1889" s="58">
        <v>0.85</v>
      </c>
      <c r="N1889" s="58">
        <v>0.15</v>
      </c>
      <c r="O1889" s="59">
        <f>Ugovori_OPULJP3[[#This Row],[Bespovratna sredstva - Ukupno (EU+Nac) HRK
= Ukupna ugovorena vrijednost bespovratnih sredstava]]*Ugovori_OPULJP3[[#This Row],[EU STOPA SUFINANCIRANJA %
EU CO-FINANCING RATE %]]</f>
        <v>389114.55550000002</v>
      </c>
      <c r="P1889" s="60">
        <f>Ugovori_OPULJP3[[#This Row],[Bespovratna sredstva - EU dio - HRK]]/7.5345</f>
        <v>51644.376600968877</v>
      </c>
      <c r="Q1889" s="59">
        <f>Ugovori_OPULJP3[[#This Row],[Bespovratna sredstva - Ukupno (EU+Nac) HRK
= Ukupna ugovorena vrijednost bespovratnih sredstava]]*Ugovori_OPULJP3[[#This Row],[STOPA NACIONALNOG SUFINANCIRANJA %]]</f>
        <v>68667.2745</v>
      </c>
      <c r="R1889" s="60">
        <f>Ugovori_OPULJP3[[#This Row],[Bespovratna sredstva - Nacionalni dio - HRK]]/7.5345</f>
        <v>9113.7135178180361</v>
      </c>
      <c r="S1889" s="59">
        <v>457781.83</v>
      </c>
      <c r="T1889" s="60">
        <f>Ugovori_OPULJP3[[#This Row],[Bespovratna sredstva - Ukupno (EU+Nac) HRK
= Ukupna ugovorena vrijednost bespovratnih sredstava]]/7.5345</f>
        <v>60758.090118786909</v>
      </c>
      <c r="U1889" s="59">
        <v>0</v>
      </c>
      <c r="V1889" s="60">
        <f>Ugovori_OPULJP3[[#This Row],[Javni doprinos korisnika - HRK]]/7.5345</f>
        <v>0</v>
      </c>
      <c r="W1889" s="59">
        <v>0</v>
      </c>
      <c r="X1889" s="60">
        <f>Ugovori_OPULJP3[[#This Row],[Privatni doprinos korisnika - HRK]]/7.5345</f>
        <v>0</v>
      </c>
      <c r="Y1889" s="61">
        <v>457781.83</v>
      </c>
      <c r="Z1889" s="62">
        <f>Ugovori_OPULJP3[[#This Row],[UKUPNI PRIHVATLJIVI IZDACI
TOTAL ELIGIBLE EXPENDITURE
= Bespovratna sredstva ukupno + doprinos korisnika
= Ukupni prihvatljivi troškovi
= Ukupna ugovorena vrijednost projekta HRK]]/7.5345</f>
        <v>60758.090118786909</v>
      </c>
      <c r="AA1889" s="53" t="s">
        <v>6562</v>
      </c>
      <c r="AB1889" s="53" t="s">
        <v>34</v>
      </c>
      <c r="AC1889" s="79" t="s">
        <v>6905</v>
      </c>
      <c r="AD1889" s="52" t="s">
        <v>6564</v>
      </c>
    </row>
    <row r="1890" spans="1:30" ht="51" customHeight="1" x14ac:dyDescent="0.2">
      <c r="A1890" s="50" t="s">
        <v>6906</v>
      </c>
      <c r="B1890" s="51" t="s">
        <v>742</v>
      </c>
      <c r="C1890" s="52" t="s">
        <v>6559</v>
      </c>
      <c r="D1890" s="52" t="s">
        <v>6803</v>
      </c>
      <c r="E1890" s="53" t="s">
        <v>75</v>
      </c>
      <c r="F1890" s="54" t="s">
        <v>6907</v>
      </c>
      <c r="G1890" s="54" t="s">
        <v>6908</v>
      </c>
      <c r="H1890" s="56">
        <v>44084</v>
      </c>
      <c r="I1890" s="56">
        <v>44630</v>
      </c>
      <c r="J1890" s="57" t="str">
        <f>IF(Ugovori_OPULJP3[[#This Row],[DATUM ZAVRŠETKA OPERACIJE]]&gt;DATE(2024,12,31),"u provedbi","završen")</f>
        <v>završen</v>
      </c>
      <c r="K1890" s="55" t="s">
        <v>36</v>
      </c>
      <c r="L1890" s="55" t="s">
        <v>36</v>
      </c>
      <c r="M1890" s="58">
        <v>0.85</v>
      </c>
      <c r="N1890" s="58">
        <v>0.15</v>
      </c>
      <c r="O1890" s="59">
        <f>Ugovori_OPULJP3[[#This Row],[Bespovratna sredstva - Ukupno (EU+Nac) HRK
= Ukupna ugovorena vrijednost bespovratnih sredstava]]*Ugovori_OPULJP3[[#This Row],[EU STOPA SUFINANCIRANJA %
EU CO-FINANCING RATE %]]</f>
        <v>421728.72399999999</v>
      </c>
      <c r="P1890" s="60">
        <f>Ugovori_OPULJP3[[#This Row],[Bespovratna sredstva - EU dio - HRK]]/7.5345</f>
        <v>55973.020638396702</v>
      </c>
      <c r="Q1890" s="59">
        <f>Ugovori_OPULJP3[[#This Row],[Bespovratna sredstva - Ukupno (EU+Nac) HRK
= Ukupna ugovorena vrijednost bespovratnih sredstava]]*Ugovori_OPULJP3[[#This Row],[STOPA NACIONALNOG SUFINANCIRANJA %]]</f>
        <v>74422.716</v>
      </c>
      <c r="R1890" s="60">
        <f>Ugovori_OPULJP3[[#This Row],[Bespovratna sredstva - Nacionalni dio - HRK]]/7.5345</f>
        <v>9877.5918773641242</v>
      </c>
      <c r="S1890" s="59">
        <v>496151.44</v>
      </c>
      <c r="T1890" s="60">
        <f>Ugovori_OPULJP3[[#This Row],[Bespovratna sredstva - Ukupno (EU+Nac) HRK
= Ukupna ugovorena vrijednost bespovratnih sredstava]]/7.5345</f>
        <v>65850.612515760833</v>
      </c>
      <c r="U1890" s="59">
        <v>0</v>
      </c>
      <c r="V1890" s="60">
        <f>Ugovori_OPULJP3[[#This Row],[Javni doprinos korisnika - HRK]]/7.5345</f>
        <v>0</v>
      </c>
      <c r="W1890" s="59">
        <v>0</v>
      </c>
      <c r="X1890" s="60">
        <f>Ugovori_OPULJP3[[#This Row],[Privatni doprinos korisnika - HRK]]/7.5345</f>
        <v>0</v>
      </c>
      <c r="Y1890" s="61">
        <v>496151.44</v>
      </c>
      <c r="Z1890" s="62">
        <f>Ugovori_OPULJP3[[#This Row],[UKUPNI PRIHVATLJIVI IZDACI
TOTAL ELIGIBLE EXPENDITURE
= Bespovratna sredstva ukupno + doprinos korisnika
= Ukupni prihvatljivi troškovi
= Ukupna ugovorena vrijednost projekta HRK]]/7.5345</f>
        <v>65850.612515760833</v>
      </c>
      <c r="AA1890" s="53" t="s">
        <v>6562</v>
      </c>
      <c r="AB1890" s="53" t="s">
        <v>34</v>
      </c>
      <c r="AC1890" s="79" t="s">
        <v>6909</v>
      </c>
      <c r="AD1890" s="52" t="s">
        <v>6564</v>
      </c>
    </row>
    <row r="1891" spans="1:30" ht="51" customHeight="1" x14ac:dyDescent="0.2">
      <c r="A1891" s="50" t="s">
        <v>6910</v>
      </c>
      <c r="B1891" s="51" t="s">
        <v>742</v>
      </c>
      <c r="C1891" s="52" t="s">
        <v>6559</v>
      </c>
      <c r="D1891" s="52" t="s">
        <v>6803</v>
      </c>
      <c r="E1891" s="53" t="s">
        <v>75</v>
      </c>
      <c r="F1891" s="54" t="s">
        <v>6911</v>
      </c>
      <c r="G1891" s="54" t="s">
        <v>6912</v>
      </c>
      <c r="H1891" s="56">
        <v>44090</v>
      </c>
      <c r="I1891" s="56">
        <v>44636</v>
      </c>
      <c r="J1891" s="57" t="str">
        <f>IF(Ugovori_OPULJP3[[#This Row],[DATUM ZAVRŠETKA OPERACIJE]]&gt;DATE(2024,12,31),"u provedbi","završen")</f>
        <v>završen</v>
      </c>
      <c r="K1891" s="55" t="s">
        <v>78</v>
      </c>
      <c r="L1891" s="55" t="s">
        <v>78</v>
      </c>
      <c r="M1891" s="58">
        <v>0.85</v>
      </c>
      <c r="N1891" s="58">
        <v>0.15</v>
      </c>
      <c r="O1891" s="59">
        <f>Ugovori_OPULJP3[[#This Row],[Bespovratna sredstva - Ukupno (EU+Nac) HRK
= Ukupna ugovorena vrijednost bespovratnih sredstava]]*Ugovori_OPULJP3[[#This Row],[EU STOPA SUFINANCIRANJA %
EU CO-FINANCING RATE %]]</f>
        <v>424999.23499999999</v>
      </c>
      <c r="P1891" s="60">
        <f>Ugovori_OPULJP3[[#This Row],[Bespovratna sredstva - EU dio - HRK]]/7.5345</f>
        <v>56407.092043267628</v>
      </c>
      <c r="Q1891" s="59">
        <f>Ugovori_OPULJP3[[#This Row],[Bespovratna sredstva - Ukupno (EU+Nac) HRK
= Ukupna ugovorena vrijednost bespovratnih sredstava]]*Ugovori_OPULJP3[[#This Row],[STOPA NACIONALNOG SUFINANCIRANJA %]]</f>
        <v>74999.864999999991</v>
      </c>
      <c r="R1891" s="60">
        <f>Ugovori_OPULJP3[[#This Row],[Bespovratna sredstva - Nacionalni dio - HRK]]/7.5345</f>
        <v>9954.1927135178157</v>
      </c>
      <c r="S1891" s="59">
        <v>499999.1</v>
      </c>
      <c r="T1891" s="60">
        <f>Ugovori_OPULJP3[[#This Row],[Bespovratna sredstva - Ukupno (EU+Nac) HRK
= Ukupna ugovorena vrijednost bespovratnih sredstava]]/7.5345</f>
        <v>66361.284756785448</v>
      </c>
      <c r="U1891" s="59">
        <v>0</v>
      </c>
      <c r="V1891" s="60">
        <f>Ugovori_OPULJP3[[#This Row],[Javni doprinos korisnika - HRK]]/7.5345</f>
        <v>0</v>
      </c>
      <c r="W1891" s="59">
        <v>0</v>
      </c>
      <c r="X1891" s="60">
        <f>Ugovori_OPULJP3[[#This Row],[Privatni doprinos korisnika - HRK]]/7.5345</f>
        <v>0</v>
      </c>
      <c r="Y1891" s="61">
        <v>499999.1</v>
      </c>
      <c r="Z1891" s="62">
        <f>Ugovori_OPULJP3[[#This Row],[UKUPNI PRIHVATLJIVI IZDACI
TOTAL ELIGIBLE EXPENDITURE
= Bespovratna sredstva ukupno + doprinos korisnika
= Ukupni prihvatljivi troškovi
= Ukupna ugovorena vrijednost projekta HRK]]/7.5345</f>
        <v>66361.284756785448</v>
      </c>
      <c r="AA1891" s="53" t="s">
        <v>6562</v>
      </c>
      <c r="AB1891" s="53" t="s">
        <v>34</v>
      </c>
      <c r="AC1891" s="52" t="s">
        <v>6913</v>
      </c>
      <c r="AD1891" s="52" t="s">
        <v>6564</v>
      </c>
    </row>
    <row r="1892" spans="1:30" ht="51" customHeight="1" x14ac:dyDescent="0.2">
      <c r="A1892" s="50" t="s">
        <v>6914</v>
      </c>
      <c r="B1892" s="51" t="s">
        <v>742</v>
      </c>
      <c r="C1892" s="52" t="s">
        <v>6559</v>
      </c>
      <c r="D1892" s="52" t="s">
        <v>6803</v>
      </c>
      <c r="E1892" s="53" t="s">
        <v>75</v>
      </c>
      <c r="F1892" s="54" t="s">
        <v>6915</v>
      </c>
      <c r="G1892" s="54" t="s">
        <v>6916</v>
      </c>
      <c r="H1892" s="56">
        <v>43872</v>
      </c>
      <c r="I1892" s="56">
        <v>44419</v>
      </c>
      <c r="J1892" s="57" t="str">
        <f>IF(Ugovori_OPULJP3[[#This Row],[DATUM ZAVRŠETKA OPERACIJE]]&gt;DATE(2024,12,31),"u provedbi","završen")</f>
        <v>završen</v>
      </c>
      <c r="K1892" s="55" t="s">
        <v>248</v>
      </c>
      <c r="L1892" s="55" t="s">
        <v>248</v>
      </c>
      <c r="M1892" s="58">
        <v>0.85</v>
      </c>
      <c r="N1892" s="58">
        <v>0.15</v>
      </c>
      <c r="O1892" s="59">
        <f>Ugovori_OPULJP3[[#This Row],[Bespovratna sredstva - Ukupno (EU+Nac) HRK
= Ukupna ugovorena vrijednost bespovratnih sredstava]]*Ugovori_OPULJP3[[#This Row],[EU STOPA SUFINANCIRANJA %
EU CO-FINANCING RATE %]]</f>
        <v>786246.97399999993</v>
      </c>
      <c r="P1892" s="60">
        <f>Ugovori_OPULJP3[[#This Row],[Bespovratna sredstva - EU dio - HRK]]/7.5345</f>
        <v>104352.90649678146</v>
      </c>
      <c r="Q1892" s="59">
        <f>Ugovori_OPULJP3[[#This Row],[Bespovratna sredstva - Ukupno (EU+Nac) HRK
= Ukupna ugovorena vrijednost bespovratnih sredstava]]*Ugovori_OPULJP3[[#This Row],[STOPA NACIONALNOG SUFINANCIRANJA %]]</f>
        <v>138749.46599999999</v>
      </c>
      <c r="R1892" s="60">
        <f>Ugovori_OPULJP3[[#This Row],[Bespovratna sredstva - Nacionalni dio - HRK]]/7.5345</f>
        <v>18415.218793549669</v>
      </c>
      <c r="S1892" s="59">
        <v>924996.44</v>
      </c>
      <c r="T1892" s="60">
        <f>Ugovori_OPULJP3[[#This Row],[Bespovratna sredstva - Ukupno (EU+Nac) HRK
= Ukupna ugovorena vrijednost bespovratnih sredstava]]/7.5345</f>
        <v>122768.12529033113</v>
      </c>
      <c r="U1892" s="59">
        <v>0</v>
      </c>
      <c r="V1892" s="60">
        <f>Ugovori_OPULJP3[[#This Row],[Javni doprinos korisnika - HRK]]/7.5345</f>
        <v>0</v>
      </c>
      <c r="W1892" s="59">
        <v>0</v>
      </c>
      <c r="X1892" s="60">
        <f>Ugovori_OPULJP3[[#This Row],[Privatni doprinos korisnika - HRK]]/7.5345</f>
        <v>0</v>
      </c>
      <c r="Y1892" s="61">
        <v>924996.44</v>
      </c>
      <c r="Z1892" s="62">
        <f>Ugovori_OPULJP3[[#This Row],[UKUPNI PRIHVATLJIVI IZDACI
TOTAL ELIGIBLE EXPENDITURE
= Bespovratna sredstva ukupno + doprinos korisnika
= Ukupni prihvatljivi troškovi
= Ukupna ugovorena vrijednost projekta HRK]]/7.5345</f>
        <v>122768.12529033113</v>
      </c>
      <c r="AA1892" s="53" t="s">
        <v>6562</v>
      </c>
      <c r="AB1892" s="53" t="s">
        <v>34</v>
      </c>
      <c r="AC1892" s="52" t="s">
        <v>6917</v>
      </c>
      <c r="AD1892" s="52" t="s">
        <v>6564</v>
      </c>
    </row>
    <row r="1893" spans="1:30" ht="51" customHeight="1" x14ac:dyDescent="0.2">
      <c r="A1893" s="50" t="s">
        <v>6918</v>
      </c>
      <c r="B1893" s="51" t="s">
        <v>742</v>
      </c>
      <c r="C1893" s="52" t="s">
        <v>6559</v>
      </c>
      <c r="D1893" s="52" t="s">
        <v>6803</v>
      </c>
      <c r="E1893" s="53" t="s">
        <v>75</v>
      </c>
      <c r="F1893" s="54" t="s">
        <v>6919</v>
      </c>
      <c r="G1893" s="54" t="s">
        <v>6920</v>
      </c>
      <c r="H1893" s="56">
        <v>44081</v>
      </c>
      <c r="I1893" s="56">
        <v>44627</v>
      </c>
      <c r="J1893" s="57" t="str">
        <f>IF(Ugovori_OPULJP3[[#This Row],[DATUM ZAVRŠETKA OPERACIJE]]&gt;DATE(2024,12,31),"u provedbi","završen")</f>
        <v>završen</v>
      </c>
      <c r="K1893" s="55" t="s">
        <v>248</v>
      </c>
      <c r="L1893" s="55" t="s">
        <v>248</v>
      </c>
      <c r="M1893" s="58">
        <v>0.85</v>
      </c>
      <c r="N1893" s="58">
        <v>0.15</v>
      </c>
      <c r="O1893" s="59">
        <f>Ugovori_OPULJP3[[#This Row],[Bespovratna sredstva - Ukupno (EU+Nac) HRK
= Ukupna ugovorena vrijednost bespovratnih sredstava]]*Ugovori_OPULJP3[[#This Row],[EU STOPA SUFINANCIRANJA %
EU CO-FINANCING RATE %]]</f>
        <v>421114.174</v>
      </c>
      <c r="P1893" s="60">
        <f>Ugovori_OPULJP3[[#This Row],[Bespovratna sredstva - EU dio - HRK]]/7.5345</f>
        <v>55891.455836485497</v>
      </c>
      <c r="Q1893" s="59">
        <f>Ugovori_OPULJP3[[#This Row],[Bespovratna sredstva - Ukupno (EU+Nac) HRK
= Ukupna ugovorena vrijednost bespovratnih sredstava]]*Ugovori_OPULJP3[[#This Row],[STOPA NACIONALNOG SUFINANCIRANJA %]]</f>
        <v>74314.266000000003</v>
      </c>
      <c r="R1893" s="60">
        <f>Ugovori_OPULJP3[[#This Row],[Bespovratna sredstva - Nacionalni dio - HRK]]/7.5345</f>
        <v>9863.1980887915579</v>
      </c>
      <c r="S1893" s="59">
        <v>495428.44</v>
      </c>
      <c r="T1893" s="60">
        <f>Ugovori_OPULJP3[[#This Row],[Bespovratna sredstva - Ukupno (EU+Nac) HRK
= Ukupna ugovorena vrijednost bespovratnih sredstava]]/7.5345</f>
        <v>65754.65392527706</v>
      </c>
      <c r="U1893" s="59">
        <v>0</v>
      </c>
      <c r="V1893" s="60">
        <f>Ugovori_OPULJP3[[#This Row],[Javni doprinos korisnika - HRK]]/7.5345</f>
        <v>0</v>
      </c>
      <c r="W1893" s="59">
        <v>0</v>
      </c>
      <c r="X1893" s="60">
        <f>Ugovori_OPULJP3[[#This Row],[Privatni doprinos korisnika - HRK]]/7.5345</f>
        <v>0</v>
      </c>
      <c r="Y1893" s="61">
        <v>495428.44</v>
      </c>
      <c r="Z1893" s="62">
        <f>Ugovori_OPULJP3[[#This Row],[UKUPNI PRIHVATLJIVI IZDACI
TOTAL ELIGIBLE EXPENDITURE
= Bespovratna sredstva ukupno + doprinos korisnika
= Ukupni prihvatljivi troškovi
= Ukupna ugovorena vrijednost projekta HRK]]/7.5345</f>
        <v>65754.65392527706</v>
      </c>
      <c r="AA1893" s="53" t="s">
        <v>6562</v>
      </c>
      <c r="AB1893" s="53" t="s">
        <v>34</v>
      </c>
      <c r="AC1893" s="79" t="s">
        <v>6921</v>
      </c>
      <c r="AD1893" s="52" t="s">
        <v>6564</v>
      </c>
    </row>
    <row r="1894" spans="1:30" ht="38.25" customHeight="1" x14ac:dyDescent="0.2">
      <c r="A1894" s="50" t="s">
        <v>6922</v>
      </c>
      <c r="B1894" s="51" t="s">
        <v>742</v>
      </c>
      <c r="C1894" s="52" t="s">
        <v>6559</v>
      </c>
      <c r="D1894" s="52" t="s">
        <v>6803</v>
      </c>
      <c r="E1894" s="53" t="s">
        <v>75</v>
      </c>
      <c r="F1894" s="54" t="s">
        <v>6923</v>
      </c>
      <c r="G1894" s="54" t="s">
        <v>1094</v>
      </c>
      <c r="H1894" s="56">
        <v>44083</v>
      </c>
      <c r="I1894" s="56">
        <v>44629</v>
      </c>
      <c r="J1894" s="57" t="str">
        <f>IF(Ugovori_OPULJP3[[#This Row],[DATUM ZAVRŠETKA OPERACIJE]]&gt;DATE(2024,12,31),"u provedbi","završen")</f>
        <v>završen</v>
      </c>
      <c r="K1894" s="55" t="s">
        <v>199</v>
      </c>
      <c r="L1894" s="55" t="s">
        <v>199</v>
      </c>
      <c r="M1894" s="58">
        <v>0.85</v>
      </c>
      <c r="N1894" s="58">
        <v>0.15</v>
      </c>
      <c r="O1894" s="59">
        <f>Ugovori_OPULJP3[[#This Row],[Bespovratna sredstva - Ukupno (EU+Nac) HRK
= Ukupna ugovorena vrijednost bespovratnih sredstava]]*Ugovori_OPULJP3[[#This Row],[EU STOPA SUFINANCIRANJA %
EU CO-FINANCING RATE %]]</f>
        <v>423712.84499999997</v>
      </c>
      <c r="P1894" s="60">
        <f>Ugovori_OPULJP3[[#This Row],[Bespovratna sredstva - EU dio - HRK]]/7.5345</f>
        <v>56236.35874975114</v>
      </c>
      <c r="Q1894" s="59">
        <f>Ugovori_OPULJP3[[#This Row],[Bespovratna sredstva - Ukupno (EU+Nac) HRK
= Ukupna ugovorena vrijednost bespovratnih sredstava]]*Ugovori_OPULJP3[[#This Row],[STOPA NACIONALNOG SUFINANCIRANJA %]]</f>
        <v>74772.854999999996</v>
      </c>
      <c r="R1894" s="60">
        <f>Ugovori_OPULJP3[[#This Row],[Bespovratna sredstva - Nacionalni dio - HRK]]/7.5345</f>
        <v>9924.0633087796123</v>
      </c>
      <c r="S1894" s="59">
        <v>498485.7</v>
      </c>
      <c r="T1894" s="60">
        <f>Ugovori_OPULJP3[[#This Row],[Bespovratna sredstva - Ukupno (EU+Nac) HRK
= Ukupna ugovorena vrijednost bespovratnih sredstava]]/7.5345</f>
        <v>66160.422058530763</v>
      </c>
      <c r="U1894" s="59">
        <v>0</v>
      </c>
      <c r="V1894" s="60">
        <f>Ugovori_OPULJP3[[#This Row],[Javni doprinos korisnika - HRK]]/7.5345</f>
        <v>0</v>
      </c>
      <c r="W1894" s="59">
        <v>0</v>
      </c>
      <c r="X1894" s="60">
        <f>Ugovori_OPULJP3[[#This Row],[Privatni doprinos korisnika - HRK]]/7.5345</f>
        <v>0</v>
      </c>
      <c r="Y1894" s="61">
        <v>498485.7</v>
      </c>
      <c r="Z1894" s="62">
        <f>Ugovori_OPULJP3[[#This Row],[UKUPNI PRIHVATLJIVI IZDACI
TOTAL ELIGIBLE EXPENDITURE
= Bespovratna sredstva ukupno + doprinos korisnika
= Ukupni prihvatljivi troškovi
= Ukupna ugovorena vrijednost projekta HRK]]/7.5345</f>
        <v>66160.422058530763</v>
      </c>
      <c r="AA1894" s="53" t="s">
        <v>6562</v>
      </c>
      <c r="AB1894" s="53" t="s">
        <v>34</v>
      </c>
      <c r="AC1894" s="52" t="s">
        <v>6924</v>
      </c>
      <c r="AD1894" s="52" t="s">
        <v>6564</v>
      </c>
    </row>
    <row r="1895" spans="1:30" ht="51" customHeight="1" x14ac:dyDescent="0.2">
      <c r="A1895" s="50" t="s">
        <v>6925</v>
      </c>
      <c r="B1895" s="51" t="s">
        <v>742</v>
      </c>
      <c r="C1895" s="52" t="s">
        <v>6559</v>
      </c>
      <c r="D1895" s="52" t="s">
        <v>6803</v>
      </c>
      <c r="E1895" s="53" t="s">
        <v>75</v>
      </c>
      <c r="F1895" s="54" t="s">
        <v>6926</v>
      </c>
      <c r="G1895" s="54" t="s">
        <v>6593</v>
      </c>
      <c r="H1895" s="56">
        <v>43872</v>
      </c>
      <c r="I1895" s="56">
        <v>44419</v>
      </c>
      <c r="J1895" s="57" t="str">
        <f>IF(Ugovori_OPULJP3[[#This Row],[DATUM ZAVRŠETKA OPERACIJE]]&gt;DATE(2024,12,31),"u provedbi","završen")</f>
        <v>završen</v>
      </c>
      <c r="K1895" s="55" t="s">
        <v>36</v>
      </c>
      <c r="L1895" s="55" t="s">
        <v>36</v>
      </c>
      <c r="M1895" s="58">
        <v>0.85</v>
      </c>
      <c r="N1895" s="58">
        <v>0.15</v>
      </c>
      <c r="O1895" s="59">
        <f>Ugovori_OPULJP3[[#This Row],[Bespovratna sredstva - Ukupno (EU+Nac) HRK
= Ukupna ugovorena vrijednost bespovratnih sredstava]]*Ugovori_OPULJP3[[#This Row],[EU STOPA SUFINANCIRANJA %
EU CO-FINANCING RATE %]]</f>
        <v>730833.64650000003</v>
      </c>
      <c r="P1895" s="60">
        <f>Ugovori_OPULJP3[[#This Row],[Bespovratna sredstva - EU dio - HRK]]/7.5345</f>
        <v>96998.294047382034</v>
      </c>
      <c r="Q1895" s="59">
        <f>Ugovori_OPULJP3[[#This Row],[Bespovratna sredstva - Ukupno (EU+Nac) HRK
= Ukupna ugovorena vrijednost bespovratnih sredstava]]*Ugovori_OPULJP3[[#This Row],[STOPA NACIONALNOG SUFINANCIRANJA %]]</f>
        <v>128970.64350000001</v>
      </c>
      <c r="R1895" s="60">
        <f>Ugovori_OPULJP3[[#This Row],[Bespovratna sredstva - Nacionalni dio - HRK]]/7.5345</f>
        <v>17117.346008361535</v>
      </c>
      <c r="S1895" s="59">
        <v>859804.29</v>
      </c>
      <c r="T1895" s="60">
        <f>Ugovori_OPULJP3[[#This Row],[Bespovratna sredstva - Ukupno (EU+Nac) HRK
= Ukupna ugovorena vrijednost bespovratnih sredstava]]/7.5345</f>
        <v>114115.64005574358</v>
      </c>
      <c r="U1895" s="59">
        <v>0</v>
      </c>
      <c r="V1895" s="60">
        <f>Ugovori_OPULJP3[[#This Row],[Javni doprinos korisnika - HRK]]/7.5345</f>
        <v>0</v>
      </c>
      <c r="W1895" s="59">
        <v>0</v>
      </c>
      <c r="X1895" s="60">
        <f>Ugovori_OPULJP3[[#This Row],[Privatni doprinos korisnika - HRK]]/7.5345</f>
        <v>0</v>
      </c>
      <c r="Y1895" s="61">
        <v>859804.29</v>
      </c>
      <c r="Z1895" s="62">
        <f>Ugovori_OPULJP3[[#This Row],[UKUPNI PRIHVATLJIVI IZDACI
TOTAL ELIGIBLE EXPENDITURE
= Bespovratna sredstva ukupno + doprinos korisnika
= Ukupni prihvatljivi troškovi
= Ukupna ugovorena vrijednost projekta HRK]]/7.5345</f>
        <v>114115.64005574358</v>
      </c>
      <c r="AA1895" s="53" t="s">
        <v>6562</v>
      </c>
      <c r="AB1895" s="53" t="s">
        <v>34</v>
      </c>
      <c r="AC1895" s="52" t="s">
        <v>6927</v>
      </c>
      <c r="AD1895" s="52" t="s">
        <v>6564</v>
      </c>
    </row>
    <row r="1896" spans="1:30" ht="51" customHeight="1" x14ac:dyDescent="0.2">
      <c r="A1896" s="50" t="s">
        <v>6928</v>
      </c>
      <c r="B1896" s="51" t="s">
        <v>742</v>
      </c>
      <c r="C1896" s="52" t="s">
        <v>6559</v>
      </c>
      <c r="D1896" s="52" t="s">
        <v>6803</v>
      </c>
      <c r="E1896" s="53" t="s">
        <v>75</v>
      </c>
      <c r="F1896" s="54" t="s">
        <v>6929</v>
      </c>
      <c r="G1896" s="54" t="s">
        <v>6930</v>
      </c>
      <c r="H1896" s="56">
        <v>43872</v>
      </c>
      <c r="I1896" s="56">
        <v>44572</v>
      </c>
      <c r="J1896" s="57" t="str">
        <f>IF(Ugovori_OPULJP3[[#This Row],[DATUM ZAVRŠETKA OPERACIJE]]&gt;DATE(2024,12,31),"u provedbi","završen")</f>
        <v>završen</v>
      </c>
      <c r="K1896" s="55" t="s">
        <v>424</v>
      </c>
      <c r="L1896" s="55" t="s">
        <v>424</v>
      </c>
      <c r="M1896" s="58">
        <v>0.85</v>
      </c>
      <c r="N1896" s="58">
        <v>0.15</v>
      </c>
      <c r="O1896" s="59">
        <f>Ugovori_OPULJP3[[#This Row],[Bespovratna sredstva - Ukupno (EU+Nac) HRK
= Ukupna ugovorena vrijednost bespovratnih sredstava]]*Ugovori_OPULJP3[[#This Row],[EU STOPA SUFINANCIRANJA %
EU CO-FINANCING RATE %]]</f>
        <v>518029.76300000004</v>
      </c>
      <c r="P1896" s="60">
        <f>Ugovori_OPULJP3[[#This Row],[Bespovratna sredstva - EU dio - HRK]]/7.5345</f>
        <v>68754.364987723136</v>
      </c>
      <c r="Q1896" s="59">
        <f>Ugovori_OPULJP3[[#This Row],[Bespovratna sredstva - Ukupno (EU+Nac) HRK
= Ukupna ugovorena vrijednost bespovratnih sredstava]]*Ugovori_OPULJP3[[#This Row],[STOPA NACIONALNOG SUFINANCIRANJA %]]</f>
        <v>91417.017000000007</v>
      </c>
      <c r="R1896" s="60">
        <f>Ugovori_OPULJP3[[#This Row],[Bespovratna sredstva - Nacionalni dio - HRK]]/7.5345</f>
        <v>12133.123233127613</v>
      </c>
      <c r="S1896" s="59">
        <v>609446.78</v>
      </c>
      <c r="T1896" s="60">
        <f>Ugovori_OPULJP3[[#This Row],[Bespovratna sredstva - Ukupno (EU+Nac) HRK
= Ukupna ugovorena vrijednost bespovratnih sredstava]]/7.5345</f>
        <v>80887.488220850748</v>
      </c>
      <c r="U1896" s="59">
        <v>0</v>
      </c>
      <c r="V1896" s="60">
        <f>Ugovori_OPULJP3[[#This Row],[Javni doprinos korisnika - HRK]]/7.5345</f>
        <v>0</v>
      </c>
      <c r="W1896" s="59">
        <v>0</v>
      </c>
      <c r="X1896" s="60">
        <f>Ugovori_OPULJP3[[#This Row],[Privatni doprinos korisnika - HRK]]/7.5345</f>
        <v>0</v>
      </c>
      <c r="Y1896" s="61">
        <v>609446.78</v>
      </c>
      <c r="Z1896" s="62">
        <f>Ugovori_OPULJP3[[#This Row],[UKUPNI PRIHVATLJIVI IZDACI
TOTAL ELIGIBLE EXPENDITURE
= Bespovratna sredstva ukupno + doprinos korisnika
= Ukupni prihvatljivi troškovi
= Ukupna ugovorena vrijednost projekta HRK]]/7.5345</f>
        <v>80887.488220850748</v>
      </c>
      <c r="AA1896" s="53" t="s">
        <v>6562</v>
      </c>
      <c r="AB1896" s="53" t="s">
        <v>34</v>
      </c>
      <c r="AC1896" s="52" t="s">
        <v>6931</v>
      </c>
      <c r="AD1896" s="52" t="s">
        <v>6564</v>
      </c>
    </row>
    <row r="1897" spans="1:30" ht="38.25" customHeight="1" x14ac:dyDescent="0.2">
      <c r="A1897" s="50" t="s">
        <v>6932</v>
      </c>
      <c r="B1897" s="51" t="s">
        <v>742</v>
      </c>
      <c r="C1897" s="52" t="s">
        <v>6559</v>
      </c>
      <c r="D1897" s="52" t="s">
        <v>6803</v>
      </c>
      <c r="E1897" s="53" t="s">
        <v>75</v>
      </c>
      <c r="F1897" s="54" t="s">
        <v>6933</v>
      </c>
      <c r="G1897" s="54" t="s">
        <v>6867</v>
      </c>
      <c r="H1897" s="56">
        <v>43872</v>
      </c>
      <c r="I1897" s="56">
        <v>44660</v>
      </c>
      <c r="J1897" s="57" t="str">
        <f>IF(Ugovori_OPULJP3[[#This Row],[DATUM ZAVRŠETKA OPERACIJE]]&gt;DATE(2024,12,31),"u provedbi","završen")</f>
        <v>završen</v>
      </c>
      <c r="K1897" s="55" t="s">
        <v>78</v>
      </c>
      <c r="L1897" s="55" t="s">
        <v>78</v>
      </c>
      <c r="M1897" s="58">
        <v>0.85</v>
      </c>
      <c r="N1897" s="58">
        <v>0.15</v>
      </c>
      <c r="O1897" s="59">
        <f>Ugovori_OPULJP3[[#This Row],[Bespovratna sredstva - Ukupno (EU+Nac) HRK
= Ukupna ugovorena vrijednost bespovratnih sredstava]]*Ugovori_OPULJP3[[#This Row],[EU STOPA SUFINANCIRANJA %
EU CO-FINANCING RATE %]]</f>
        <v>849470.65399999998</v>
      </c>
      <c r="P1897" s="60">
        <f>Ugovori_OPULJP3[[#This Row],[Bespovratna sredstva - EU dio - HRK]]/7.5345</f>
        <v>112744.13086468908</v>
      </c>
      <c r="Q1897" s="59">
        <f>Ugovori_OPULJP3[[#This Row],[Bespovratna sredstva - Ukupno (EU+Nac) HRK
= Ukupna ugovorena vrijednost bespovratnih sredstava]]*Ugovori_OPULJP3[[#This Row],[STOPA NACIONALNOG SUFINANCIRANJA %]]</f>
        <v>149906.58599999998</v>
      </c>
      <c r="R1897" s="60">
        <f>Ugovori_OPULJP3[[#This Row],[Bespovratna sredstva - Nacionalni dio - HRK]]/7.5345</f>
        <v>19896.023093768661</v>
      </c>
      <c r="S1897" s="59">
        <v>999377.24</v>
      </c>
      <c r="T1897" s="60">
        <f>Ugovori_OPULJP3[[#This Row],[Bespovratna sredstva - Ukupno (EU+Nac) HRK
= Ukupna ugovorena vrijednost bespovratnih sredstava]]/7.5345</f>
        <v>132640.15395845775</v>
      </c>
      <c r="U1897" s="59">
        <v>0</v>
      </c>
      <c r="V1897" s="60">
        <f>Ugovori_OPULJP3[[#This Row],[Javni doprinos korisnika - HRK]]/7.5345</f>
        <v>0</v>
      </c>
      <c r="W1897" s="59">
        <v>0</v>
      </c>
      <c r="X1897" s="60">
        <f>Ugovori_OPULJP3[[#This Row],[Privatni doprinos korisnika - HRK]]/7.5345</f>
        <v>0</v>
      </c>
      <c r="Y1897" s="61">
        <v>999377.24</v>
      </c>
      <c r="Z1897" s="62">
        <f>Ugovori_OPULJP3[[#This Row],[UKUPNI PRIHVATLJIVI IZDACI
TOTAL ELIGIBLE EXPENDITURE
= Bespovratna sredstva ukupno + doprinos korisnika
= Ukupni prihvatljivi troškovi
= Ukupna ugovorena vrijednost projekta HRK]]/7.5345</f>
        <v>132640.15395845775</v>
      </c>
      <c r="AA1897" s="53" t="s">
        <v>6562</v>
      </c>
      <c r="AB1897" s="53" t="s">
        <v>34</v>
      </c>
      <c r="AC1897" s="52" t="s">
        <v>6934</v>
      </c>
      <c r="AD1897" s="52" t="s">
        <v>6564</v>
      </c>
    </row>
    <row r="1898" spans="1:30" ht="51" customHeight="1" x14ac:dyDescent="0.2">
      <c r="A1898" s="50" t="s">
        <v>6935</v>
      </c>
      <c r="B1898" s="51" t="s">
        <v>742</v>
      </c>
      <c r="C1898" s="52" t="s">
        <v>6559</v>
      </c>
      <c r="D1898" s="52" t="s">
        <v>6803</v>
      </c>
      <c r="E1898" s="53" t="s">
        <v>75</v>
      </c>
      <c r="F1898" s="54" t="s">
        <v>6936</v>
      </c>
      <c r="G1898" s="54" t="s">
        <v>6937</v>
      </c>
      <c r="H1898" s="56">
        <v>43872</v>
      </c>
      <c r="I1898" s="56">
        <v>44419</v>
      </c>
      <c r="J1898" s="57" t="str">
        <f>IF(Ugovori_OPULJP3[[#This Row],[DATUM ZAVRŠETKA OPERACIJE]]&gt;DATE(2024,12,31),"u provedbi","završen")</f>
        <v>završen</v>
      </c>
      <c r="K1898" s="55" t="s">
        <v>424</v>
      </c>
      <c r="L1898" s="55" t="s">
        <v>36</v>
      </c>
      <c r="M1898" s="58">
        <v>0.85</v>
      </c>
      <c r="N1898" s="58">
        <v>0.15</v>
      </c>
      <c r="O1898" s="59">
        <f>Ugovori_OPULJP3[[#This Row],[Bespovratna sredstva - Ukupno (EU+Nac) HRK
= Ukupna ugovorena vrijednost bespovratnih sredstava]]*Ugovori_OPULJP3[[#This Row],[EU STOPA SUFINANCIRANJA %
EU CO-FINANCING RATE %]]</f>
        <v>826811.92350000003</v>
      </c>
      <c r="P1898" s="60">
        <f>Ugovori_OPULJP3[[#This Row],[Bespovratna sredstva - EU dio - HRK]]/7.5345</f>
        <v>109736.80051761895</v>
      </c>
      <c r="Q1898" s="59">
        <f>Ugovori_OPULJP3[[#This Row],[Bespovratna sredstva - Ukupno (EU+Nac) HRK
= Ukupna ugovorena vrijednost bespovratnih sredstava]]*Ugovori_OPULJP3[[#This Row],[STOPA NACIONALNOG SUFINANCIRANJA %]]</f>
        <v>145907.9865</v>
      </c>
      <c r="R1898" s="60">
        <f>Ugovori_OPULJP3[[#This Row],[Bespovratna sredstva - Nacionalni dio - HRK]]/7.5345</f>
        <v>19365.317738403344</v>
      </c>
      <c r="S1898" s="59">
        <v>972719.91</v>
      </c>
      <c r="T1898" s="60">
        <f>Ugovori_OPULJP3[[#This Row],[Bespovratna sredstva - Ukupno (EU+Nac) HRK
= Ukupna ugovorena vrijednost bespovratnih sredstava]]/7.5345</f>
        <v>129102.1182560223</v>
      </c>
      <c r="U1898" s="59">
        <v>0</v>
      </c>
      <c r="V1898" s="60">
        <f>Ugovori_OPULJP3[[#This Row],[Javni doprinos korisnika - HRK]]/7.5345</f>
        <v>0</v>
      </c>
      <c r="W1898" s="59">
        <v>0</v>
      </c>
      <c r="X1898" s="60">
        <f>Ugovori_OPULJP3[[#This Row],[Privatni doprinos korisnika - HRK]]/7.5345</f>
        <v>0</v>
      </c>
      <c r="Y1898" s="61">
        <v>972719.91</v>
      </c>
      <c r="Z1898" s="62">
        <f>Ugovori_OPULJP3[[#This Row],[UKUPNI PRIHVATLJIVI IZDACI
TOTAL ELIGIBLE EXPENDITURE
= Bespovratna sredstva ukupno + doprinos korisnika
= Ukupni prihvatljivi troškovi
= Ukupna ugovorena vrijednost projekta HRK]]/7.5345</f>
        <v>129102.1182560223</v>
      </c>
      <c r="AA1898" s="53" t="s">
        <v>6562</v>
      </c>
      <c r="AB1898" s="53" t="s">
        <v>34</v>
      </c>
      <c r="AC1898" s="52" t="s">
        <v>6938</v>
      </c>
      <c r="AD1898" s="52" t="s">
        <v>6564</v>
      </c>
    </row>
    <row r="1899" spans="1:30" ht="51" customHeight="1" x14ac:dyDescent="0.2">
      <c r="A1899" s="50" t="s">
        <v>6939</v>
      </c>
      <c r="B1899" s="51" t="s">
        <v>742</v>
      </c>
      <c r="C1899" s="52" t="s">
        <v>6559</v>
      </c>
      <c r="D1899" s="52" t="s">
        <v>6803</v>
      </c>
      <c r="E1899" s="53" t="s">
        <v>75</v>
      </c>
      <c r="F1899" s="54" t="s">
        <v>6940</v>
      </c>
      <c r="G1899" s="54" t="s">
        <v>6941</v>
      </c>
      <c r="H1899" s="56">
        <v>43872</v>
      </c>
      <c r="I1899" s="56">
        <v>44419</v>
      </c>
      <c r="J1899" s="57" t="str">
        <f>IF(Ugovori_OPULJP3[[#This Row],[DATUM ZAVRŠETKA OPERACIJE]]&gt;DATE(2024,12,31),"u provedbi","završen")</f>
        <v>završen</v>
      </c>
      <c r="K1899" s="55" t="s">
        <v>36</v>
      </c>
      <c r="L1899" s="55" t="s">
        <v>36</v>
      </c>
      <c r="M1899" s="58">
        <v>0.85</v>
      </c>
      <c r="N1899" s="58">
        <v>0.15</v>
      </c>
      <c r="O1899" s="59">
        <f>Ugovori_OPULJP3[[#This Row],[Bespovratna sredstva - Ukupno (EU+Nac) HRK
= Ukupna ugovorena vrijednost bespovratnih sredstava]]*Ugovori_OPULJP3[[#This Row],[EU STOPA SUFINANCIRANJA %
EU CO-FINANCING RATE %]]</f>
        <v>841312.34549999994</v>
      </c>
      <c r="P1899" s="60">
        <f>Ugovori_OPULJP3[[#This Row],[Bespovratna sredstva - EU dio - HRK]]/7.5345</f>
        <v>111661.33724865617</v>
      </c>
      <c r="Q1899" s="59">
        <f>Ugovori_OPULJP3[[#This Row],[Bespovratna sredstva - Ukupno (EU+Nac) HRK
= Ukupna ugovorena vrijednost bespovratnih sredstava]]*Ugovori_OPULJP3[[#This Row],[STOPA NACIONALNOG SUFINANCIRANJA %]]</f>
        <v>148466.88449999999</v>
      </c>
      <c r="R1899" s="60">
        <f>Ugovori_OPULJP3[[#This Row],[Bespovratna sredstva - Nacionalni dio - HRK]]/7.5345</f>
        <v>19704.941867409911</v>
      </c>
      <c r="S1899" s="59">
        <v>989779.23</v>
      </c>
      <c r="T1899" s="60">
        <f>Ugovori_OPULJP3[[#This Row],[Bespovratna sredstva - Ukupno (EU+Nac) HRK
= Ukupna ugovorena vrijednost bespovratnih sredstava]]/7.5345</f>
        <v>131366.27911606609</v>
      </c>
      <c r="U1899" s="59">
        <v>0</v>
      </c>
      <c r="V1899" s="60">
        <f>Ugovori_OPULJP3[[#This Row],[Javni doprinos korisnika - HRK]]/7.5345</f>
        <v>0</v>
      </c>
      <c r="W1899" s="59">
        <v>0</v>
      </c>
      <c r="X1899" s="60">
        <f>Ugovori_OPULJP3[[#This Row],[Privatni doprinos korisnika - HRK]]/7.5345</f>
        <v>0</v>
      </c>
      <c r="Y1899" s="61">
        <v>989779.23</v>
      </c>
      <c r="Z1899" s="62">
        <f>Ugovori_OPULJP3[[#This Row],[UKUPNI PRIHVATLJIVI IZDACI
TOTAL ELIGIBLE EXPENDITURE
= Bespovratna sredstva ukupno + doprinos korisnika
= Ukupni prihvatljivi troškovi
= Ukupna ugovorena vrijednost projekta HRK]]/7.5345</f>
        <v>131366.27911606609</v>
      </c>
      <c r="AA1899" s="53" t="s">
        <v>6562</v>
      </c>
      <c r="AB1899" s="53" t="s">
        <v>34</v>
      </c>
      <c r="AC1899" s="52" t="s">
        <v>6942</v>
      </c>
      <c r="AD1899" s="52" t="s">
        <v>6564</v>
      </c>
    </row>
    <row r="1900" spans="1:30" ht="51" customHeight="1" x14ac:dyDescent="0.2">
      <c r="A1900" s="50" t="s">
        <v>6943</v>
      </c>
      <c r="B1900" s="51" t="s">
        <v>742</v>
      </c>
      <c r="C1900" s="52" t="s">
        <v>6559</v>
      </c>
      <c r="D1900" s="52" t="s">
        <v>6803</v>
      </c>
      <c r="E1900" s="53" t="s">
        <v>75</v>
      </c>
      <c r="F1900" s="54" t="s">
        <v>6944</v>
      </c>
      <c r="G1900" s="54" t="s">
        <v>6945</v>
      </c>
      <c r="H1900" s="56">
        <v>43872</v>
      </c>
      <c r="I1900" s="56">
        <v>44419</v>
      </c>
      <c r="J1900" s="57" t="str">
        <f>IF(Ugovori_OPULJP3[[#This Row],[DATUM ZAVRŠETKA OPERACIJE]]&gt;DATE(2024,12,31),"u provedbi","završen")</f>
        <v>završen</v>
      </c>
      <c r="K1900" s="55" t="s">
        <v>424</v>
      </c>
      <c r="L1900" s="55" t="s">
        <v>424</v>
      </c>
      <c r="M1900" s="58">
        <v>0.85</v>
      </c>
      <c r="N1900" s="58">
        <v>0.15</v>
      </c>
      <c r="O1900" s="59">
        <f>Ugovori_OPULJP3[[#This Row],[Bespovratna sredstva - Ukupno (EU+Nac) HRK
= Ukupna ugovorena vrijednost bespovratnih sredstava]]*Ugovori_OPULJP3[[#This Row],[EU STOPA SUFINANCIRANJA %
EU CO-FINANCING RATE %]]</f>
        <v>768775.45349999995</v>
      </c>
      <c r="P1900" s="60">
        <f>Ugovori_OPULJP3[[#This Row],[Bespovratna sredstva - EU dio - HRK]]/7.5345</f>
        <v>102034.03722874775</v>
      </c>
      <c r="Q1900" s="59">
        <f>Ugovori_OPULJP3[[#This Row],[Bespovratna sredstva - Ukupno (EU+Nac) HRK
= Ukupna ugovorena vrijednost bespovratnih sredstava]]*Ugovori_OPULJP3[[#This Row],[STOPA NACIONALNOG SUFINANCIRANJA %]]</f>
        <v>135666.25649999999</v>
      </c>
      <c r="R1900" s="60">
        <f>Ugovori_OPULJP3[[#This Row],[Bespovratna sredstva - Nacionalni dio - HRK]]/7.5345</f>
        <v>18006.006569779012</v>
      </c>
      <c r="S1900" s="59">
        <v>904441.71</v>
      </c>
      <c r="T1900" s="60">
        <f>Ugovori_OPULJP3[[#This Row],[Bespovratna sredstva - Ukupno (EU+Nac) HRK
= Ukupna ugovorena vrijednost bespovratnih sredstava]]/7.5345</f>
        <v>120040.04379852676</v>
      </c>
      <c r="U1900" s="59">
        <v>0</v>
      </c>
      <c r="V1900" s="60">
        <f>Ugovori_OPULJP3[[#This Row],[Javni doprinos korisnika - HRK]]/7.5345</f>
        <v>0</v>
      </c>
      <c r="W1900" s="59">
        <v>0</v>
      </c>
      <c r="X1900" s="60">
        <f>Ugovori_OPULJP3[[#This Row],[Privatni doprinos korisnika - HRK]]/7.5345</f>
        <v>0</v>
      </c>
      <c r="Y1900" s="61">
        <v>904441.71</v>
      </c>
      <c r="Z1900" s="62">
        <f>Ugovori_OPULJP3[[#This Row],[UKUPNI PRIHVATLJIVI IZDACI
TOTAL ELIGIBLE EXPENDITURE
= Bespovratna sredstva ukupno + doprinos korisnika
= Ukupni prihvatljivi troškovi
= Ukupna ugovorena vrijednost projekta HRK]]/7.5345</f>
        <v>120040.04379852676</v>
      </c>
      <c r="AA1900" s="53" t="s">
        <v>6562</v>
      </c>
      <c r="AB1900" s="53" t="s">
        <v>34</v>
      </c>
      <c r="AC1900" s="52" t="s">
        <v>6946</v>
      </c>
      <c r="AD1900" s="52" t="s">
        <v>6564</v>
      </c>
    </row>
    <row r="1901" spans="1:30" ht="38.25" customHeight="1" x14ac:dyDescent="0.2">
      <c r="A1901" s="50" t="s">
        <v>6947</v>
      </c>
      <c r="B1901" s="51" t="s">
        <v>742</v>
      </c>
      <c r="C1901" s="52" t="s">
        <v>6559</v>
      </c>
      <c r="D1901" s="52" t="s">
        <v>6803</v>
      </c>
      <c r="E1901" s="53" t="s">
        <v>75</v>
      </c>
      <c r="F1901" s="54" t="s">
        <v>6948</v>
      </c>
      <c r="G1901" s="54" t="s">
        <v>6949</v>
      </c>
      <c r="H1901" s="56">
        <v>43872</v>
      </c>
      <c r="I1901" s="56">
        <v>44472</v>
      </c>
      <c r="J1901" s="57" t="str">
        <f>IF(Ugovori_OPULJP3[[#This Row],[DATUM ZAVRŠETKA OPERACIJE]]&gt;DATE(2024,12,31),"u provedbi","završen")</f>
        <v>završen</v>
      </c>
      <c r="K1901" s="55" t="s">
        <v>36</v>
      </c>
      <c r="L1901" s="55" t="s">
        <v>36</v>
      </c>
      <c r="M1901" s="58">
        <v>0.85</v>
      </c>
      <c r="N1901" s="58">
        <v>0.15</v>
      </c>
      <c r="O1901" s="59">
        <f>Ugovori_OPULJP3[[#This Row],[Bespovratna sredstva - Ukupno (EU+Nac) HRK
= Ukupna ugovorena vrijednost bespovratnih sredstava]]*Ugovori_OPULJP3[[#This Row],[EU STOPA SUFINANCIRANJA %
EU CO-FINANCING RATE %]]</f>
        <v>849296.30200000003</v>
      </c>
      <c r="P1901" s="60">
        <f>Ugovori_OPULJP3[[#This Row],[Bespovratna sredstva - EU dio - HRK]]/7.5345</f>
        <v>112720.99037759639</v>
      </c>
      <c r="Q1901" s="59">
        <f>Ugovori_OPULJP3[[#This Row],[Bespovratna sredstva - Ukupno (EU+Nac) HRK
= Ukupna ugovorena vrijednost bespovratnih sredstava]]*Ugovori_OPULJP3[[#This Row],[STOPA NACIONALNOG SUFINANCIRANJA %]]</f>
        <v>149875.818</v>
      </c>
      <c r="R1901" s="60">
        <f>Ugovori_OPULJP3[[#This Row],[Bespovratna sredstva - Nacionalni dio - HRK]]/7.5345</f>
        <v>19891.939478399363</v>
      </c>
      <c r="S1901" s="59">
        <v>999172.12</v>
      </c>
      <c r="T1901" s="60">
        <f>Ugovori_OPULJP3[[#This Row],[Bespovratna sredstva - Ukupno (EU+Nac) HRK
= Ukupna ugovorena vrijednost bespovratnih sredstava]]/7.5345</f>
        <v>132612.92985599575</v>
      </c>
      <c r="U1901" s="59">
        <v>0</v>
      </c>
      <c r="V1901" s="60">
        <f>Ugovori_OPULJP3[[#This Row],[Javni doprinos korisnika - HRK]]/7.5345</f>
        <v>0</v>
      </c>
      <c r="W1901" s="59">
        <v>0</v>
      </c>
      <c r="X1901" s="60">
        <f>Ugovori_OPULJP3[[#This Row],[Privatni doprinos korisnika - HRK]]/7.5345</f>
        <v>0</v>
      </c>
      <c r="Y1901" s="61">
        <v>999172.12</v>
      </c>
      <c r="Z1901" s="62">
        <f>Ugovori_OPULJP3[[#This Row],[UKUPNI PRIHVATLJIVI IZDACI
TOTAL ELIGIBLE EXPENDITURE
= Bespovratna sredstva ukupno + doprinos korisnika
= Ukupni prihvatljivi troškovi
= Ukupna ugovorena vrijednost projekta HRK]]/7.5345</f>
        <v>132612.92985599575</v>
      </c>
      <c r="AA1901" s="53" t="s">
        <v>6562</v>
      </c>
      <c r="AB1901" s="53" t="s">
        <v>34</v>
      </c>
      <c r="AC1901" s="52" t="s">
        <v>6950</v>
      </c>
      <c r="AD1901" s="52" t="s">
        <v>6564</v>
      </c>
    </row>
    <row r="1902" spans="1:30" ht="38.25" customHeight="1" x14ac:dyDescent="0.2">
      <c r="A1902" s="50" t="s">
        <v>6951</v>
      </c>
      <c r="B1902" s="51" t="s">
        <v>742</v>
      </c>
      <c r="C1902" s="52" t="s">
        <v>6559</v>
      </c>
      <c r="D1902" s="52" t="s">
        <v>6803</v>
      </c>
      <c r="E1902" s="53" t="s">
        <v>75</v>
      </c>
      <c r="F1902" s="54" t="s">
        <v>6952</v>
      </c>
      <c r="G1902" s="54" t="s">
        <v>6953</v>
      </c>
      <c r="H1902" s="56">
        <v>43872</v>
      </c>
      <c r="I1902" s="56">
        <v>44489</v>
      </c>
      <c r="J1902" s="57" t="str">
        <f>IF(Ugovori_OPULJP3[[#This Row],[DATUM ZAVRŠETKA OPERACIJE]]&gt;DATE(2024,12,31),"u provedbi","završen")</f>
        <v>završen</v>
      </c>
      <c r="K1902" s="55" t="s">
        <v>6954</v>
      </c>
      <c r="L1902" s="55" t="s">
        <v>36</v>
      </c>
      <c r="M1902" s="58">
        <v>0.85</v>
      </c>
      <c r="N1902" s="58">
        <v>0.15</v>
      </c>
      <c r="O1902" s="59">
        <f>Ugovori_OPULJP3[[#This Row],[Bespovratna sredstva - Ukupno (EU+Nac) HRK
= Ukupna ugovorena vrijednost bespovratnih sredstava]]*Ugovori_OPULJP3[[#This Row],[EU STOPA SUFINANCIRANJA %
EU CO-FINANCING RATE %]]</f>
        <v>772311.49600000004</v>
      </c>
      <c r="P1902" s="60">
        <f>Ugovori_OPULJP3[[#This Row],[Bespovratna sredstva - EU dio - HRK]]/7.5345</f>
        <v>102503.35072002123</v>
      </c>
      <c r="Q1902" s="59">
        <f>Ugovori_OPULJP3[[#This Row],[Bespovratna sredstva - Ukupno (EU+Nac) HRK
= Ukupna ugovorena vrijednost bespovratnih sredstava]]*Ugovori_OPULJP3[[#This Row],[STOPA NACIONALNOG SUFINANCIRANJA %]]</f>
        <v>136290.264</v>
      </c>
      <c r="R1902" s="60">
        <f>Ugovori_OPULJP3[[#This Row],[Bespovratna sredstva - Nacionalni dio - HRK]]/7.5345</f>
        <v>18088.826597650805</v>
      </c>
      <c r="S1902" s="59">
        <v>908601.76</v>
      </c>
      <c r="T1902" s="60">
        <f>Ugovori_OPULJP3[[#This Row],[Bespovratna sredstva - Ukupno (EU+Nac) HRK
= Ukupna ugovorena vrijednost bespovratnih sredstava]]/7.5345</f>
        <v>120592.17731767203</v>
      </c>
      <c r="U1902" s="59">
        <v>0</v>
      </c>
      <c r="V1902" s="60">
        <f>Ugovori_OPULJP3[[#This Row],[Javni doprinos korisnika - HRK]]/7.5345</f>
        <v>0</v>
      </c>
      <c r="W1902" s="59">
        <v>0</v>
      </c>
      <c r="X1902" s="60">
        <f>Ugovori_OPULJP3[[#This Row],[Privatni doprinos korisnika - HRK]]/7.5345</f>
        <v>0</v>
      </c>
      <c r="Y1902" s="61">
        <v>908601.76</v>
      </c>
      <c r="Z1902" s="62">
        <f>Ugovori_OPULJP3[[#This Row],[UKUPNI PRIHVATLJIVI IZDACI
TOTAL ELIGIBLE EXPENDITURE
= Bespovratna sredstva ukupno + doprinos korisnika
= Ukupni prihvatljivi troškovi
= Ukupna ugovorena vrijednost projekta HRK]]/7.5345</f>
        <v>120592.17731767203</v>
      </c>
      <c r="AA1902" s="53" t="s">
        <v>6562</v>
      </c>
      <c r="AB1902" s="53" t="s">
        <v>34</v>
      </c>
      <c r="AC1902" s="52" t="s">
        <v>6955</v>
      </c>
      <c r="AD1902" s="52" t="s">
        <v>6564</v>
      </c>
    </row>
    <row r="1903" spans="1:30" ht="51" customHeight="1" x14ac:dyDescent="0.2">
      <c r="A1903" s="50" t="s">
        <v>6956</v>
      </c>
      <c r="B1903" s="51" t="s">
        <v>742</v>
      </c>
      <c r="C1903" s="52" t="s">
        <v>6559</v>
      </c>
      <c r="D1903" s="52" t="s">
        <v>6803</v>
      </c>
      <c r="E1903" s="53" t="s">
        <v>75</v>
      </c>
      <c r="F1903" s="54" t="s">
        <v>6957</v>
      </c>
      <c r="G1903" s="54" t="s">
        <v>6958</v>
      </c>
      <c r="H1903" s="56">
        <v>43872</v>
      </c>
      <c r="I1903" s="56">
        <v>44419</v>
      </c>
      <c r="J1903" s="57" t="str">
        <f>IF(Ugovori_OPULJP3[[#This Row],[DATUM ZAVRŠETKA OPERACIJE]]&gt;DATE(2024,12,31),"u provedbi","završen")</f>
        <v>završen</v>
      </c>
      <c r="K1903" s="55" t="s">
        <v>78</v>
      </c>
      <c r="L1903" s="55" t="s">
        <v>78</v>
      </c>
      <c r="M1903" s="58">
        <v>0.85</v>
      </c>
      <c r="N1903" s="58">
        <v>0.15</v>
      </c>
      <c r="O1903" s="59">
        <f>Ugovori_OPULJP3[[#This Row],[Bespovratna sredstva - Ukupno (EU+Nac) HRK
= Ukupna ugovorena vrijednost bespovratnih sredstava]]*Ugovori_OPULJP3[[#This Row],[EU STOPA SUFINANCIRANJA %
EU CO-FINANCING RATE %]]</f>
        <v>804493.6094999999</v>
      </c>
      <c r="P1903" s="60">
        <f>Ugovori_OPULJP3[[#This Row],[Bespovratna sredstva - EU dio - HRK]]/7.5345</f>
        <v>106774.65120445947</v>
      </c>
      <c r="Q1903" s="59">
        <f>Ugovori_OPULJP3[[#This Row],[Bespovratna sredstva - Ukupno (EU+Nac) HRK
= Ukupna ugovorena vrijednost bespovratnih sredstava]]*Ugovori_OPULJP3[[#This Row],[STOPA NACIONALNOG SUFINANCIRANJA %]]</f>
        <v>141969.46049999999</v>
      </c>
      <c r="R1903" s="60">
        <f>Ugovori_OPULJP3[[#This Row],[Bespovratna sredstva - Nacionalni dio - HRK]]/7.5345</f>
        <v>18842.585506669318</v>
      </c>
      <c r="S1903" s="59">
        <v>946463.07</v>
      </c>
      <c r="T1903" s="60">
        <f>Ugovori_OPULJP3[[#This Row],[Bespovratna sredstva - Ukupno (EU+Nac) HRK
= Ukupna ugovorena vrijednost bespovratnih sredstava]]/7.5345</f>
        <v>125617.23671112879</v>
      </c>
      <c r="U1903" s="59">
        <v>0</v>
      </c>
      <c r="V1903" s="60">
        <f>Ugovori_OPULJP3[[#This Row],[Javni doprinos korisnika - HRK]]/7.5345</f>
        <v>0</v>
      </c>
      <c r="W1903" s="59">
        <v>0</v>
      </c>
      <c r="X1903" s="60">
        <f>Ugovori_OPULJP3[[#This Row],[Privatni doprinos korisnika - HRK]]/7.5345</f>
        <v>0</v>
      </c>
      <c r="Y1903" s="61">
        <v>946463.07</v>
      </c>
      <c r="Z1903" s="62">
        <f>Ugovori_OPULJP3[[#This Row],[UKUPNI PRIHVATLJIVI IZDACI
TOTAL ELIGIBLE EXPENDITURE
= Bespovratna sredstva ukupno + doprinos korisnika
= Ukupni prihvatljivi troškovi
= Ukupna ugovorena vrijednost projekta HRK]]/7.5345</f>
        <v>125617.23671112879</v>
      </c>
      <c r="AA1903" s="53" t="s">
        <v>6562</v>
      </c>
      <c r="AB1903" s="53" t="s">
        <v>34</v>
      </c>
      <c r="AC1903" s="52" t="s">
        <v>6959</v>
      </c>
      <c r="AD1903" s="52" t="s">
        <v>6564</v>
      </c>
    </row>
    <row r="1904" spans="1:30" ht="51" customHeight="1" x14ac:dyDescent="0.2">
      <c r="A1904" s="50" t="s">
        <v>6960</v>
      </c>
      <c r="B1904" s="51" t="s">
        <v>742</v>
      </c>
      <c r="C1904" s="52" t="s">
        <v>6559</v>
      </c>
      <c r="D1904" s="52" t="s">
        <v>6803</v>
      </c>
      <c r="E1904" s="53" t="s">
        <v>75</v>
      </c>
      <c r="F1904" s="54" t="s">
        <v>6961</v>
      </c>
      <c r="G1904" s="54" t="s">
        <v>6962</v>
      </c>
      <c r="H1904" s="56">
        <v>43872</v>
      </c>
      <c r="I1904" s="56">
        <v>44419</v>
      </c>
      <c r="J1904" s="57" t="str">
        <f>IF(Ugovori_OPULJP3[[#This Row],[DATUM ZAVRŠETKA OPERACIJE]]&gt;DATE(2024,12,31),"u provedbi","završen")</f>
        <v>završen</v>
      </c>
      <c r="K1904" s="55" t="s">
        <v>36</v>
      </c>
      <c r="L1904" s="55" t="s">
        <v>36</v>
      </c>
      <c r="M1904" s="58">
        <v>0.85</v>
      </c>
      <c r="N1904" s="58">
        <v>0.15</v>
      </c>
      <c r="O1904" s="59">
        <f>Ugovori_OPULJP3[[#This Row],[Bespovratna sredstva - Ukupno (EU+Nac) HRK
= Ukupna ugovorena vrijednost bespovratnih sredstava]]*Ugovori_OPULJP3[[#This Row],[EU STOPA SUFINANCIRANJA %
EU CO-FINANCING RATE %]]</f>
        <v>848322.06599999999</v>
      </c>
      <c r="P1904" s="60">
        <f>Ugovori_OPULJP3[[#This Row],[Bespovratna sredstva - EU dio - HRK]]/7.5345</f>
        <v>112591.68703961775</v>
      </c>
      <c r="Q1904" s="59">
        <f>Ugovori_OPULJP3[[#This Row],[Bespovratna sredstva - Ukupno (EU+Nac) HRK
= Ukupna ugovorena vrijednost bespovratnih sredstava]]*Ugovori_OPULJP3[[#This Row],[STOPA NACIONALNOG SUFINANCIRANJA %]]</f>
        <v>149703.894</v>
      </c>
      <c r="R1904" s="60">
        <f>Ugovori_OPULJP3[[#This Row],[Bespovratna sredstva - Nacionalni dio - HRK]]/7.5345</f>
        <v>19869.121242285484</v>
      </c>
      <c r="S1904" s="59">
        <v>998025.96</v>
      </c>
      <c r="T1904" s="60">
        <f>Ugovori_OPULJP3[[#This Row],[Bespovratna sredstva - Ukupno (EU+Nac) HRK
= Ukupna ugovorena vrijednost bespovratnih sredstava]]/7.5345</f>
        <v>132460.80828190324</v>
      </c>
      <c r="U1904" s="59">
        <v>0</v>
      </c>
      <c r="V1904" s="60">
        <f>Ugovori_OPULJP3[[#This Row],[Javni doprinos korisnika - HRK]]/7.5345</f>
        <v>0</v>
      </c>
      <c r="W1904" s="59">
        <v>0</v>
      </c>
      <c r="X1904" s="60">
        <f>Ugovori_OPULJP3[[#This Row],[Privatni doprinos korisnika - HRK]]/7.5345</f>
        <v>0</v>
      </c>
      <c r="Y1904" s="61">
        <v>998025.96</v>
      </c>
      <c r="Z1904" s="62">
        <f>Ugovori_OPULJP3[[#This Row],[UKUPNI PRIHVATLJIVI IZDACI
TOTAL ELIGIBLE EXPENDITURE
= Bespovratna sredstva ukupno + doprinos korisnika
= Ukupni prihvatljivi troškovi
= Ukupna ugovorena vrijednost projekta HRK]]/7.5345</f>
        <v>132460.80828190324</v>
      </c>
      <c r="AA1904" s="53" t="s">
        <v>6562</v>
      </c>
      <c r="AB1904" s="53" t="s">
        <v>34</v>
      </c>
      <c r="AC1904" s="52" t="s">
        <v>6963</v>
      </c>
      <c r="AD1904" s="52" t="s">
        <v>6564</v>
      </c>
    </row>
    <row r="1905" spans="1:30" ht="51" customHeight="1" x14ac:dyDescent="0.2">
      <c r="A1905" s="50" t="s">
        <v>6964</v>
      </c>
      <c r="B1905" s="51" t="s">
        <v>742</v>
      </c>
      <c r="C1905" s="52" t="s">
        <v>6559</v>
      </c>
      <c r="D1905" s="52" t="s">
        <v>6803</v>
      </c>
      <c r="E1905" s="53" t="s">
        <v>75</v>
      </c>
      <c r="F1905" s="54" t="s">
        <v>6965</v>
      </c>
      <c r="G1905" s="54" t="s">
        <v>6966</v>
      </c>
      <c r="H1905" s="56">
        <v>43872</v>
      </c>
      <c r="I1905" s="74">
        <v>44419</v>
      </c>
      <c r="J1905" s="57" t="str">
        <f>IF(Ugovori_OPULJP3[[#This Row],[DATUM ZAVRŠETKA OPERACIJE]]&gt;DATE(2024,12,31),"u provedbi","završen")</f>
        <v>završen</v>
      </c>
      <c r="K1905" s="55" t="s">
        <v>172</v>
      </c>
      <c r="L1905" s="55" t="s">
        <v>172</v>
      </c>
      <c r="M1905" s="58">
        <v>0.85</v>
      </c>
      <c r="N1905" s="58">
        <v>0.15</v>
      </c>
      <c r="O1905" s="59">
        <f>Ugovori_OPULJP3[[#This Row],[Bespovratna sredstva - Ukupno (EU+Nac) HRK
= Ukupna ugovorena vrijednost bespovratnih sredstava]]*Ugovori_OPULJP3[[#This Row],[EU STOPA SUFINANCIRANJA %
EU CO-FINANCING RATE %]]</f>
        <v>845070.92649999994</v>
      </c>
      <c r="P1905" s="60">
        <f>Ugovori_OPULJP3[[#This Row],[Bespovratna sredstva - EU dio - HRK]]/7.5345</f>
        <v>112160.18667463002</v>
      </c>
      <c r="Q1905" s="59">
        <f>Ugovori_OPULJP3[[#This Row],[Bespovratna sredstva - Ukupno (EU+Nac) HRK
= Ukupna ugovorena vrijednost bespovratnih sredstava]]*Ugovori_OPULJP3[[#This Row],[STOPA NACIONALNOG SUFINANCIRANJA %]]</f>
        <v>149130.1635</v>
      </c>
      <c r="R1905" s="60">
        <f>Ugovori_OPULJP3[[#This Row],[Bespovratna sredstva - Nacionalni dio - HRK]]/7.5345</f>
        <v>19792.974119052356</v>
      </c>
      <c r="S1905" s="59">
        <v>994201.09</v>
      </c>
      <c r="T1905" s="60">
        <f>Ugovori_OPULJP3[[#This Row],[Bespovratna sredstva - Ukupno (EU+Nac) HRK
= Ukupna ugovorena vrijednost bespovratnih sredstava]]/7.5345</f>
        <v>131953.16079368239</v>
      </c>
      <c r="U1905" s="59">
        <v>0</v>
      </c>
      <c r="V1905" s="60">
        <f>Ugovori_OPULJP3[[#This Row],[Javni doprinos korisnika - HRK]]/7.5345</f>
        <v>0</v>
      </c>
      <c r="W1905" s="59">
        <v>0</v>
      </c>
      <c r="X1905" s="60">
        <f>Ugovori_OPULJP3[[#This Row],[Privatni doprinos korisnika - HRK]]/7.5345</f>
        <v>0</v>
      </c>
      <c r="Y1905" s="61">
        <v>994201.09</v>
      </c>
      <c r="Z1905" s="62">
        <f>Ugovori_OPULJP3[[#This Row],[UKUPNI PRIHVATLJIVI IZDACI
TOTAL ELIGIBLE EXPENDITURE
= Bespovratna sredstva ukupno + doprinos korisnika
= Ukupni prihvatljivi troškovi
= Ukupna ugovorena vrijednost projekta HRK]]/7.5345</f>
        <v>131953.16079368239</v>
      </c>
      <c r="AA1905" s="53" t="s">
        <v>6562</v>
      </c>
      <c r="AB1905" s="53" t="s">
        <v>34</v>
      </c>
      <c r="AC1905" s="52" t="s">
        <v>6967</v>
      </c>
      <c r="AD1905" s="52" t="s">
        <v>6564</v>
      </c>
    </row>
    <row r="1906" spans="1:30" ht="38.25" customHeight="1" x14ac:dyDescent="0.2">
      <c r="A1906" s="50" t="s">
        <v>6968</v>
      </c>
      <c r="B1906" s="51" t="s">
        <v>742</v>
      </c>
      <c r="C1906" s="52" t="s">
        <v>6559</v>
      </c>
      <c r="D1906" s="52" t="s">
        <v>6803</v>
      </c>
      <c r="E1906" s="53" t="s">
        <v>75</v>
      </c>
      <c r="F1906" s="54" t="s">
        <v>6969</v>
      </c>
      <c r="G1906" s="54" t="s">
        <v>6850</v>
      </c>
      <c r="H1906" s="56">
        <v>43872</v>
      </c>
      <c r="I1906" s="56">
        <v>44419</v>
      </c>
      <c r="J1906" s="57" t="str">
        <f>IF(Ugovori_OPULJP3[[#This Row],[DATUM ZAVRŠETKA OPERACIJE]]&gt;DATE(2024,12,31),"u provedbi","završen")</f>
        <v>završen</v>
      </c>
      <c r="K1906" s="55" t="s">
        <v>36</v>
      </c>
      <c r="L1906" s="55" t="s">
        <v>36</v>
      </c>
      <c r="M1906" s="58">
        <v>0.85</v>
      </c>
      <c r="N1906" s="58">
        <v>0.15</v>
      </c>
      <c r="O1906" s="59">
        <f>Ugovori_OPULJP3[[#This Row],[Bespovratna sredstva - Ukupno (EU+Nac) HRK
= Ukupna ugovorena vrijednost bespovratnih sredstava]]*Ugovori_OPULJP3[[#This Row],[EU STOPA SUFINANCIRANJA %
EU CO-FINANCING RATE %]]</f>
        <v>665848.5199999999</v>
      </c>
      <c r="P1906" s="60">
        <f>Ugovori_OPULJP3[[#This Row],[Bespovratna sredstva - EU dio - HRK]]/7.5345</f>
        <v>88373.285553122289</v>
      </c>
      <c r="Q1906" s="59">
        <f>Ugovori_OPULJP3[[#This Row],[Bespovratna sredstva - Ukupno (EU+Nac) HRK
= Ukupna ugovorena vrijednost bespovratnih sredstava]]*Ugovori_OPULJP3[[#This Row],[STOPA NACIONALNOG SUFINANCIRANJA %]]</f>
        <v>117502.68</v>
      </c>
      <c r="R1906" s="60">
        <f>Ugovori_OPULJP3[[#This Row],[Bespovratna sredstva - Nacionalni dio - HRK]]/7.5345</f>
        <v>15595.28568584511</v>
      </c>
      <c r="S1906" s="59">
        <v>783351.2</v>
      </c>
      <c r="T1906" s="60">
        <f>Ugovori_OPULJP3[[#This Row],[Bespovratna sredstva - Ukupno (EU+Nac) HRK
= Ukupna ugovorena vrijednost bespovratnih sredstava]]/7.5345</f>
        <v>103968.5712389674</v>
      </c>
      <c r="U1906" s="59">
        <v>0</v>
      </c>
      <c r="V1906" s="60">
        <f>Ugovori_OPULJP3[[#This Row],[Javni doprinos korisnika - HRK]]/7.5345</f>
        <v>0</v>
      </c>
      <c r="W1906" s="59">
        <v>0.01</v>
      </c>
      <c r="X1906" s="60">
        <f>Ugovori_OPULJP3[[#This Row],[Privatni doprinos korisnika - HRK]]/7.5345</f>
        <v>1.3272280841462604E-3</v>
      </c>
      <c r="Y1906" s="61">
        <v>783351.21</v>
      </c>
      <c r="Z1906" s="62">
        <f>Ugovori_OPULJP3[[#This Row],[UKUPNI PRIHVATLJIVI IZDACI
TOTAL ELIGIBLE EXPENDITURE
= Bespovratna sredstva ukupno + doprinos korisnika
= Ukupni prihvatljivi troškovi
= Ukupna ugovorena vrijednost projekta HRK]]/7.5345</f>
        <v>103968.57256619549</v>
      </c>
      <c r="AA1906" s="53" t="s">
        <v>6562</v>
      </c>
      <c r="AB1906" s="53" t="s">
        <v>34</v>
      </c>
      <c r="AC1906" s="52" t="s">
        <v>6970</v>
      </c>
      <c r="AD1906" s="52" t="s">
        <v>6564</v>
      </c>
    </row>
    <row r="1907" spans="1:30" ht="51" customHeight="1" x14ac:dyDescent="0.2">
      <c r="A1907" s="50" t="s">
        <v>6971</v>
      </c>
      <c r="B1907" s="51" t="s">
        <v>742</v>
      </c>
      <c r="C1907" s="52" t="s">
        <v>6559</v>
      </c>
      <c r="D1907" s="52" t="s">
        <v>6803</v>
      </c>
      <c r="E1907" s="53" t="s">
        <v>75</v>
      </c>
      <c r="F1907" s="54" t="s">
        <v>6972</v>
      </c>
      <c r="G1907" s="54" t="s">
        <v>6973</v>
      </c>
      <c r="H1907" s="56">
        <v>43669</v>
      </c>
      <c r="I1907" s="56">
        <v>44219</v>
      </c>
      <c r="J1907" s="57" t="str">
        <f>IF(Ugovori_OPULJP3[[#This Row],[DATUM ZAVRŠETKA OPERACIJE]]&gt;DATE(2024,12,31),"u provedbi","završen")</f>
        <v>završen</v>
      </c>
      <c r="K1907" s="55" t="s">
        <v>83</v>
      </c>
      <c r="L1907" s="55" t="s">
        <v>83</v>
      </c>
      <c r="M1907" s="58">
        <v>0.85</v>
      </c>
      <c r="N1907" s="58">
        <v>0.15</v>
      </c>
      <c r="O1907" s="59">
        <f>Ugovori_OPULJP3[[#This Row],[Bespovratna sredstva - Ukupno (EU+Nac) HRK
= Ukupna ugovorena vrijednost bespovratnih sredstava]]*Ugovori_OPULJP3[[#This Row],[EU STOPA SUFINANCIRANJA %
EU CO-FINANCING RATE %]]</f>
        <v>737964.21149999998</v>
      </c>
      <c r="P1907" s="60">
        <f>Ugovori_OPULJP3[[#This Row],[Bespovratna sredstva - EU dio - HRK]]/7.5345</f>
        <v>97944.682659765065</v>
      </c>
      <c r="Q1907" s="59">
        <f>Ugovori_OPULJP3[[#This Row],[Bespovratna sredstva - Ukupno (EU+Nac) HRK
= Ukupna ugovorena vrijednost bespovratnih sredstava]]*Ugovori_OPULJP3[[#This Row],[STOPA NACIONALNOG SUFINANCIRANJA %]]</f>
        <v>130228.97849999998</v>
      </c>
      <c r="R1907" s="60">
        <f>Ugovori_OPULJP3[[#This Row],[Bespovratna sredstva - Nacionalni dio - HRK]]/7.5345</f>
        <v>17284.355763487951</v>
      </c>
      <c r="S1907" s="59">
        <v>868193.19</v>
      </c>
      <c r="T1907" s="60">
        <f>Ugovori_OPULJP3[[#This Row],[Bespovratna sredstva - Ukupno (EU+Nac) HRK
= Ukupna ugovorena vrijednost bespovratnih sredstava]]/7.5345</f>
        <v>115229.03842325302</v>
      </c>
      <c r="U1907" s="59">
        <v>0</v>
      </c>
      <c r="V1907" s="60">
        <f>Ugovori_OPULJP3[[#This Row],[Javni doprinos korisnika - HRK]]/7.5345</f>
        <v>0</v>
      </c>
      <c r="W1907" s="59">
        <v>0</v>
      </c>
      <c r="X1907" s="60">
        <f>Ugovori_OPULJP3[[#This Row],[Privatni doprinos korisnika - HRK]]/7.5345</f>
        <v>0</v>
      </c>
      <c r="Y1907" s="61">
        <v>868193.19</v>
      </c>
      <c r="Z1907" s="62">
        <f>Ugovori_OPULJP3[[#This Row],[UKUPNI PRIHVATLJIVI IZDACI
TOTAL ELIGIBLE EXPENDITURE
= Bespovratna sredstva ukupno + doprinos korisnika
= Ukupni prihvatljivi troškovi
= Ukupna ugovorena vrijednost projekta HRK]]/7.5345</f>
        <v>115229.03842325302</v>
      </c>
      <c r="AA1907" s="53" t="s">
        <v>6562</v>
      </c>
      <c r="AB1907" s="53" t="s">
        <v>34</v>
      </c>
      <c r="AC1907" s="52" t="s">
        <v>6974</v>
      </c>
      <c r="AD1907" s="52" t="s">
        <v>6564</v>
      </c>
    </row>
    <row r="1908" spans="1:30" ht="51" customHeight="1" x14ac:dyDescent="0.2">
      <c r="A1908" s="50" t="s">
        <v>6975</v>
      </c>
      <c r="B1908" s="51" t="s">
        <v>742</v>
      </c>
      <c r="C1908" s="52" t="s">
        <v>6559</v>
      </c>
      <c r="D1908" s="52" t="s">
        <v>6803</v>
      </c>
      <c r="E1908" s="53" t="s">
        <v>75</v>
      </c>
      <c r="F1908" s="54" t="s">
        <v>6976</v>
      </c>
      <c r="G1908" s="54" t="s">
        <v>6977</v>
      </c>
      <c r="H1908" s="56">
        <v>43872</v>
      </c>
      <c r="I1908" s="56">
        <v>44419</v>
      </c>
      <c r="J1908" s="57" t="str">
        <f>IF(Ugovori_OPULJP3[[#This Row],[DATUM ZAVRŠETKA OPERACIJE]]&gt;DATE(2024,12,31),"u provedbi","završen")</f>
        <v>završen</v>
      </c>
      <c r="K1908" s="55" t="s">
        <v>129</v>
      </c>
      <c r="L1908" s="55" t="s">
        <v>129</v>
      </c>
      <c r="M1908" s="58">
        <v>0.85</v>
      </c>
      <c r="N1908" s="58">
        <v>0.15</v>
      </c>
      <c r="O1908" s="59">
        <f>Ugovori_OPULJP3[[#This Row],[Bespovratna sredstva - Ukupno (EU+Nac) HRK
= Ukupna ugovorena vrijednost bespovratnih sredstava]]*Ugovori_OPULJP3[[#This Row],[EU STOPA SUFINANCIRANJA %
EU CO-FINANCING RATE %]]</f>
        <v>492069.10549999995</v>
      </c>
      <c r="P1908" s="60">
        <f>Ugovori_OPULJP3[[#This Row],[Bespovratna sredstva - EU dio - HRK]]/7.5345</f>
        <v>65308.793616032905</v>
      </c>
      <c r="Q1908" s="59">
        <f>Ugovori_OPULJP3[[#This Row],[Bespovratna sredstva - Ukupno (EU+Nac) HRK
= Ukupna ugovorena vrijednost bespovratnih sredstava]]*Ugovori_OPULJP3[[#This Row],[STOPA NACIONALNOG SUFINANCIRANJA %]]</f>
        <v>86835.724499999997</v>
      </c>
      <c r="R1908" s="60">
        <f>Ugovori_OPULJP3[[#This Row],[Bespovratna sredstva - Nacionalni dio - HRK]]/7.5345</f>
        <v>11525.081226358749</v>
      </c>
      <c r="S1908" s="59">
        <v>578904.82999999996</v>
      </c>
      <c r="T1908" s="60">
        <f>Ugovori_OPULJP3[[#This Row],[Bespovratna sredstva - Ukupno (EU+Nac) HRK
= Ukupna ugovorena vrijednost bespovratnih sredstava]]/7.5345</f>
        <v>76833.874842391655</v>
      </c>
      <c r="U1908" s="59">
        <v>0</v>
      </c>
      <c r="V1908" s="60">
        <f>Ugovori_OPULJP3[[#This Row],[Javni doprinos korisnika - HRK]]/7.5345</f>
        <v>0</v>
      </c>
      <c r="W1908" s="59">
        <v>0</v>
      </c>
      <c r="X1908" s="60">
        <f>Ugovori_OPULJP3[[#This Row],[Privatni doprinos korisnika - HRK]]/7.5345</f>
        <v>0</v>
      </c>
      <c r="Y1908" s="61">
        <v>578904.82999999996</v>
      </c>
      <c r="Z1908" s="62">
        <f>Ugovori_OPULJP3[[#This Row],[UKUPNI PRIHVATLJIVI IZDACI
TOTAL ELIGIBLE EXPENDITURE
= Bespovratna sredstva ukupno + doprinos korisnika
= Ukupni prihvatljivi troškovi
= Ukupna ugovorena vrijednost projekta HRK]]/7.5345</f>
        <v>76833.874842391655</v>
      </c>
      <c r="AA1908" s="53" t="s">
        <v>6562</v>
      </c>
      <c r="AB1908" s="53" t="s">
        <v>34</v>
      </c>
      <c r="AC1908" s="52" t="s">
        <v>6978</v>
      </c>
      <c r="AD1908" s="52" t="s">
        <v>6564</v>
      </c>
    </row>
    <row r="1909" spans="1:30" ht="51" customHeight="1" x14ac:dyDescent="0.2">
      <c r="A1909" s="50" t="s">
        <v>6979</v>
      </c>
      <c r="B1909" s="51" t="s">
        <v>742</v>
      </c>
      <c r="C1909" s="52" t="s">
        <v>6559</v>
      </c>
      <c r="D1909" s="52" t="s">
        <v>6803</v>
      </c>
      <c r="E1909" s="53" t="s">
        <v>75</v>
      </c>
      <c r="F1909" s="54" t="s">
        <v>6980</v>
      </c>
      <c r="G1909" s="54" t="s">
        <v>6981</v>
      </c>
      <c r="H1909" s="56">
        <v>43872</v>
      </c>
      <c r="I1909" s="56">
        <v>44494</v>
      </c>
      <c r="J1909" s="57" t="str">
        <f>IF(Ugovori_OPULJP3[[#This Row],[DATUM ZAVRŠETKA OPERACIJE]]&gt;DATE(2024,12,31),"u provedbi","završen")</f>
        <v>završen</v>
      </c>
      <c r="K1909" s="55" t="s">
        <v>337</v>
      </c>
      <c r="L1909" s="55" t="s">
        <v>337</v>
      </c>
      <c r="M1909" s="58">
        <v>0.85</v>
      </c>
      <c r="N1909" s="58">
        <v>0.15</v>
      </c>
      <c r="O1909" s="59">
        <f>Ugovori_OPULJP3[[#This Row],[Bespovratna sredstva - Ukupno (EU+Nac) HRK
= Ukupna ugovorena vrijednost bespovratnih sredstava]]*Ugovori_OPULJP3[[#This Row],[EU STOPA SUFINANCIRANJA %
EU CO-FINANCING RATE %]]</f>
        <v>429941.73</v>
      </c>
      <c r="P1909" s="60">
        <f>Ugovori_OPULJP3[[#This Row],[Bespovratna sredstva - EU dio - HRK]]/7.5345</f>
        <v>57063.073860242876</v>
      </c>
      <c r="Q1909" s="59">
        <f>Ugovori_OPULJP3[[#This Row],[Bespovratna sredstva - Ukupno (EU+Nac) HRK
= Ukupna ugovorena vrijednost bespovratnih sredstava]]*Ugovori_OPULJP3[[#This Row],[STOPA NACIONALNOG SUFINANCIRANJA %]]</f>
        <v>75872.069999999992</v>
      </c>
      <c r="R1909" s="60">
        <f>Ugovori_OPULJP3[[#This Row],[Bespovratna sredstva - Nacionalni dio - HRK]]/7.5345</f>
        <v>10069.954210631095</v>
      </c>
      <c r="S1909" s="59">
        <v>505813.8</v>
      </c>
      <c r="T1909" s="60">
        <f>Ugovori_OPULJP3[[#This Row],[Bespovratna sredstva - Ukupno (EU+Nac) HRK
= Ukupna ugovorena vrijednost bespovratnih sredstava]]/7.5345</f>
        <v>67133.028070873974</v>
      </c>
      <c r="U1909" s="59">
        <v>0</v>
      </c>
      <c r="V1909" s="60">
        <f>Ugovori_OPULJP3[[#This Row],[Javni doprinos korisnika - HRK]]/7.5345</f>
        <v>0</v>
      </c>
      <c r="W1909" s="59">
        <v>0</v>
      </c>
      <c r="X1909" s="60">
        <f>Ugovori_OPULJP3[[#This Row],[Privatni doprinos korisnika - HRK]]/7.5345</f>
        <v>0</v>
      </c>
      <c r="Y1909" s="61">
        <v>505813.8</v>
      </c>
      <c r="Z1909" s="62">
        <f>Ugovori_OPULJP3[[#This Row],[UKUPNI PRIHVATLJIVI IZDACI
TOTAL ELIGIBLE EXPENDITURE
= Bespovratna sredstva ukupno + doprinos korisnika
= Ukupni prihvatljivi troškovi
= Ukupna ugovorena vrijednost projekta HRK]]/7.5345</f>
        <v>67133.028070873974</v>
      </c>
      <c r="AA1909" s="53" t="s">
        <v>6562</v>
      </c>
      <c r="AB1909" s="53" t="s">
        <v>34</v>
      </c>
      <c r="AC1909" s="52" t="s">
        <v>6982</v>
      </c>
      <c r="AD1909" s="52" t="s">
        <v>6564</v>
      </c>
    </row>
    <row r="1910" spans="1:30" ht="38.25" customHeight="1" x14ac:dyDescent="0.2">
      <c r="A1910" s="50" t="s">
        <v>6983</v>
      </c>
      <c r="B1910" s="51" t="s">
        <v>742</v>
      </c>
      <c r="C1910" s="52" t="s">
        <v>6559</v>
      </c>
      <c r="D1910" s="52" t="s">
        <v>6803</v>
      </c>
      <c r="E1910" s="53" t="s">
        <v>75</v>
      </c>
      <c r="F1910" s="54" t="s">
        <v>6984</v>
      </c>
      <c r="G1910" s="54" t="s">
        <v>6985</v>
      </c>
      <c r="H1910" s="56">
        <v>44084</v>
      </c>
      <c r="I1910" s="56">
        <v>44709</v>
      </c>
      <c r="J1910" s="57" t="str">
        <f>IF(Ugovori_OPULJP3[[#This Row],[DATUM ZAVRŠETKA OPERACIJE]]&gt;DATE(2024,12,31),"u provedbi","završen")</f>
        <v>završen</v>
      </c>
      <c r="K1910" s="55" t="s">
        <v>98</v>
      </c>
      <c r="L1910" s="55" t="s">
        <v>98</v>
      </c>
      <c r="M1910" s="58">
        <v>0.85</v>
      </c>
      <c r="N1910" s="58">
        <v>0.15</v>
      </c>
      <c r="O1910" s="59">
        <f>Ugovori_OPULJP3[[#This Row],[Bespovratna sredstva - Ukupno (EU+Nac) HRK
= Ukupna ugovorena vrijednost bespovratnih sredstava]]*Ugovori_OPULJP3[[#This Row],[EU STOPA SUFINANCIRANJA %
EU CO-FINANCING RATE %]]</f>
        <v>849952.4</v>
      </c>
      <c r="P1910" s="60">
        <f>Ugovori_OPULJP3[[#This Row],[Bespovratna sredstva - EU dio - HRK]]/7.5345</f>
        <v>112808.06954675161</v>
      </c>
      <c r="Q1910" s="59">
        <f>Ugovori_OPULJP3[[#This Row],[Bespovratna sredstva - Ukupno (EU+Nac) HRK
= Ukupna ugovorena vrijednost bespovratnih sredstava]]*Ugovori_OPULJP3[[#This Row],[STOPA NACIONALNOG SUFINANCIRANJA %]]</f>
        <v>149991.6</v>
      </c>
      <c r="R1910" s="60">
        <f>Ugovori_OPULJP3[[#This Row],[Bespovratna sredstva - Nacionalni dio - HRK]]/7.5345</f>
        <v>19907.306390603226</v>
      </c>
      <c r="S1910" s="59">
        <v>999944</v>
      </c>
      <c r="T1910" s="60">
        <f>Ugovori_OPULJP3[[#This Row],[Bespovratna sredstva - Ukupno (EU+Nac) HRK
= Ukupna ugovorena vrijednost bespovratnih sredstava]]/7.5345</f>
        <v>132715.37593735484</v>
      </c>
      <c r="U1910" s="59">
        <v>0</v>
      </c>
      <c r="V1910" s="60">
        <f>Ugovori_OPULJP3[[#This Row],[Javni doprinos korisnika - HRK]]/7.5345</f>
        <v>0</v>
      </c>
      <c r="W1910" s="59">
        <v>0</v>
      </c>
      <c r="X1910" s="60">
        <f>Ugovori_OPULJP3[[#This Row],[Privatni doprinos korisnika - HRK]]/7.5345</f>
        <v>0</v>
      </c>
      <c r="Y1910" s="61">
        <v>999944</v>
      </c>
      <c r="Z1910" s="62">
        <f>Ugovori_OPULJP3[[#This Row],[UKUPNI PRIHVATLJIVI IZDACI
TOTAL ELIGIBLE EXPENDITURE
= Bespovratna sredstva ukupno + doprinos korisnika
= Ukupni prihvatljivi troškovi
= Ukupna ugovorena vrijednost projekta HRK]]/7.5345</f>
        <v>132715.37593735484</v>
      </c>
      <c r="AA1910" s="53" t="s">
        <v>6562</v>
      </c>
      <c r="AB1910" s="53" t="s">
        <v>34</v>
      </c>
      <c r="AC1910" s="52" t="s">
        <v>6986</v>
      </c>
      <c r="AD1910" s="52" t="s">
        <v>6564</v>
      </c>
    </row>
    <row r="1911" spans="1:30" ht="140.25" customHeight="1" x14ac:dyDescent="0.2">
      <c r="A1911" s="50" t="s">
        <v>6987</v>
      </c>
      <c r="B1911" s="51" t="s">
        <v>742</v>
      </c>
      <c r="C1911" s="52" t="s">
        <v>6559</v>
      </c>
      <c r="D1911" s="52" t="s">
        <v>6803</v>
      </c>
      <c r="E1911" s="53" t="s">
        <v>75</v>
      </c>
      <c r="F1911" s="54" t="s">
        <v>6988</v>
      </c>
      <c r="G1911" s="54" t="s">
        <v>6989</v>
      </c>
      <c r="H1911" s="56">
        <v>44088</v>
      </c>
      <c r="I1911" s="56">
        <v>44634</v>
      </c>
      <c r="J1911" s="57" t="str">
        <f>IF(Ugovori_OPULJP3[[#This Row],[DATUM ZAVRŠETKA OPERACIJE]]&gt;DATE(2024,12,31),"u provedbi","završen")</f>
        <v>završen</v>
      </c>
      <c r="K1911" s="55" t="s">
        <v>370</v>
      </c>
      <c r="L1911" s="55" t="s">
        <v>370</v>
      </c>
      <c r="M1911" s="58">
        <v>0.85</v>
      </c>
      <c r="N1911" s="58">
        <v>0.15</v>
      </c>
      <c r="O1911" s="59">
        <f>Ugovori_OPULJP3[[#This Row],[Bespovratna sredstva - Ukupno (EU+Nac) HRK
= Ukupna ugovorena vrijednost bespovratnih sredstava]]*Ugovori_OPULJP3[[#This Row],[EU STOPA SUFINANCIRANJA %
EU CO-FINANCING RATE %]]</f>
        <v>579493.50949999993</v>
      </c>
      <c r="P1911" s="60">
        <f>Ugovori_OPULJP3[[#This Row],[Bespovratna sredstva - EU dio - HRK]]/7.5345</f>
        <v>76912.006038887776</v>
      </c>
      <c r="Q1911" s="59">
        <f>Ugovori_OPULJP3[[#This Row],[Bespovratna sredstva - Ukupno (EU+Nac) HRK
= Ukupna ugovorena vrijednost bespovratnih sredstava]]*Ugovori_OPULJP3[[#This Row],[STOPA NACIONALNOG SUFINANCIRANJA %]]</f>
        <v>102263.56049999999</v>
      </c>
      <c r="R1911" s="60">
        <f>Ugovori_OPULJP3[[#This Row],[Bespovratna sredstva - Nacionalni dio - HRK]]/7.5345</f>
        <v>13572.706948039018</v>
      </c>
      <c r="S1911" s="59">
        <v>681757.07</v>
      </c>
      <c r="T1911" s="60">
        <f>Ugovori_OPULJP3[[#This Row],[Bespovratna sredstva - Ukupno (EU+Nac) HRK
= Ukupna ugovorena vrijednost bespovratnih sredstava]]/7.5345</f>
        <v>90484.712986926796</v>
      </c>
      <c r="U1911" s="59">
        <v>0</v>
      </c>
      <c r="V1911" s="60">
        <f>Ugovori_OPULJP3[[#This Row],[Javni doprinos korisnika - HRK]]/7.5345</f>
        <v>0</v>
      </c>
      <c r="W1911" s="59">
        <v>0</v>
      </c>
      <c r="X1911" s="60">
        <f>Ugovori_OPULJP3[[#This Row],[Privatni doprinos korisnika - HRK]]/7.5345</f>
        <v>0</v>
      </c>
      <c r="Y1911" s="61">
        <v>681757.07</v>
      </c>
      <c r="Z1911" s="62">
        <f>Ugovori_OPULJP3[[#This Row],[UKUPNI PRIHVATLJIVI IZDACI
TOTAL ELIGIBLE EXPENDITURE
= Bespovratna sredstva ukupno + doprinos korisnika
= Ukupni prihvatljivi troškovi
= Ukupna ugovorena vrijednost projekta HRK]]/7.5345</f>
        <v>90484.712986926796</v>
      </c>
      <c r="AA1911" s="53" t="s">
        <v>6562</v>
      </c>
      <c r="AB1911" s="53" t="s">
        <v>34</v>
      </c>
      <c r="AC1911" s="52" t="s">
        <v>6921</v>
      </c>
      <c r="AD1911" s="52" t="s">
        <v>6564</v>
      </c>
    </row>
    <row r="1912" spans="1:30" ht="51" customHeight="1" x14ac:dyDescent="0.2">
      <c r="A1912" s="50" t="s">
        <v>6990</v>
      </c>
      <c r="B1912" s="51" t="s">
        <v>742</v>
      </c>
      <c r="C1912" s="52" t="s">
        <v>6559</v>
      </c>
      <c r="D1912" s="52" t="s">
        <v>6991</v>
      </c>
      <c r="E1912" s="53" t="s">
        <v>33</v>
      </c>
      <c r="F1912" s="54" t="s">
        <v>6992</v>
      </c>
      <c r="G1912" s="54" t="s">
        <v>6993</v>
      </c>
      <c r="H1912" s="56">
        <v>43816</v>
      </c>
      <c r="I1912" s="56">
        <v>45290</v>
      </c>
      <c r="J1912" s="57" t="str">
        <f>IF(Ugovori_OPULJP3[[#This Row],[DATUM ZAVRŠETKA OPERACIJE]]&gt;DATE(2024,12,31),"u provedbi","završen")</f>
        <v>završen</v>
      </c>
      <c r="K1912" s="55" t="s">
        <v>35</v>
      </c>
      <c r="L1912" s="55" t="s">
        <v>36</v>
      </c>
      <c r="M1912" s="58">
        <v>0.85</v>
      </c>
      <c r="N1912" s="58">
        <v>0.15</v>
      </c>
      <c r="O1912" s="59">
        <f>Ugovori_OPULJP3[[#This Row],[Bespovratna sredstva - Ukupno (EU+Nac) HRK
= Ukupna ugovorena vrijednost bespovratnih sredstava]]*Ugovori_OPULJP3[[#This Row],[EU STOPA SUFINANCIRANJA %
EU CO-FINANCING RATE %]]</f>
        <v>27675765.824999999</v>
      </c>
      <c r="P1912" s="60">
        <f>Ugovori_OPULJP3[[#This Row],[Bespovratna sredstva - EU dio - HRK]]/7.5345</f>
        <v>3673205.36531953</v>
      </c>
      <c r="Q1912" s="59">
        <f>Ugovori_OPULJP3[[#This Row],[Bespovratna sredstva - Ukupno (EU+Nac) HRK
= Ukupna ugovorena vrijednost bespovratnih sredstava]]*Ugovori_OPULJP3[[#This Row],[STOPA NACIONALNOG SUFINANCIRANJA %]]</f>
        <v>4883958.6749999998</v>
      </c>
      <c r="R1912" s="60">
        <f>Ugovori_OPULJP3[[#This Row],[Bespovratna sredstva - Nacionalni dio - HRK]]/7.5345</f>
        <v>648212.71152697585</v>
      </c>
      <c r="S1912" s="59">
        <v>32559724.5</v>
      </c>
      <c r="T1912" s="60">
        <f>Ugovori_OPULJP3[[#This Row],[Bespovratna sredstva - Ukupno (EU+Nac) HRK
= Ukupna ugovorena vrijednost bespovratnih sredstava]]/7.5345</f>
        <v>4321418.0768465055</v>
      </c>
      <c r="U1912" s="59">
        <v>0</v>
      </c>
      <c r="V1912" s="60">
        <f>Ugovori_OPULJP3[[#This Row],[Javni doprinos korisnika - HRK]]/7.5345</f>
        <v>0</v>
      </c>
      <c r="W1912" s="59">
        <v>0</v>
      </c>
      <c r="X1912" s="60">
        <f>Ugovori_OPULJP3[[#This Row],[Privatni doprinos korisnika - HRK]]/7.5345</f>
        <v>0</v>
      </c>
      <c r="Y1912" s="61">
        <v>32559724.5</v>
      </c>
      <c r="Z1912" s="62">
        <f>Ugovori_OPULJP3[[#This Row],[UKUPNI PRIHVATLJIVI IZDACI
TOTAL ELIGIBLE EXPENDITURE
= Bespovratna sredstva ukupno + doprinos korisnika
= Ukupni prihvatljivi troškovi
= Ukupna ugovorena vrijednost projekta HRK]]/7.5345</f>
        <v>4321418.0768465055</v>
      </c>
      <c r="AA1912" s="53" t="s">
        <v>6562</v>
      </c>
      <c r="AB1912" s="53" t="s">
        <v>34</v>
      </c>
      <c r="AC1912" s="52" t="s">
        <v>6994</v>
      </c>
      <c r="AD1912" s="52" t="s">
        <v>6564</v>
      </c>
    </row>
    <row r="1913" spans="1:30" ht="51" customHeight="1" x14ac:dyDescent="0.2">
      <c r="A1913" s="70" t="s">
        <v>6995</v>
      </c>
      <c r="B1913" s="64" t="s">
        <v>742</v>
      </c>
      <c r="C1913" s="65" t="s">
        <v>6559</v>
      </c>
      <c r="D1913" s="65" t="s">
        <v>6996</v>
      </c>
      <c r="E1913" s="66" t="s">
        <v>33</v>
      </c>
      <c r="F1913" s="64" t="s">
        <v>6997</v>
      </c>
      <c r="G1913" s="64" t="s">
        <v>6998</v>
      </c>
      <c r="H1913" s="68">
        <v>44249</v>
      </c>
      <c r="I1913" s="68">
        <v>45107</v>
      </c>
      <c r="J1913" s="57" t="str">
        <f>IF(Ugovori_OPULJP3[[#This Row],[DATUM ZAVRŠETKA OPERACIJE]]&gt;DATE(2024,12,31),"u provedbi","završen")</f>
        <v>završen</v>
      </c>
      <c r="K1913" s="67" t="s">
        <v>36</v>
      </c>
      <c r="L1913" s="67" t="s">
        <v>36</v>
      </c>
      <c r="M1913" s="58">
        <v>0.85</v>
      </c>
      <c r="N1913" s="58">
        <v>0.15</v>
      </c>
      <c r="O1913" s="59">
        <f>Ugovori_OPULJP3[[#This Row],[Bespovratna sredstva - Ukupno (EU+Nac) HRK
= Ukupna ugovorena vrijednost bespovratnih sredstava]]*Ugovori_OPULJP3[[#This Row],[EU STOPA SUFINANCIRANJA %
EU CO-FINANCING RATE %]]</f>
        <v>8220528.2959999992</v>
      </c>
      <c r="P1913" s="60">
        <f>Ugovori_OPULJP3[[#This Row],[Bespovratna sredstva - EU dio - HRK]]/7.5345</f>
        <v>1091051.6020970203</v>
      </c>
      <c r="Q1913" s="59">
        <f>Ugovori_OPULJP3[[#This Row],[Bespovratna sredstva - Ukupno (EU+Nac) HRK
= Ukupna ugovorena vrijednost bespovratnih sredstava]]*Ugovori_OPULJP3[[#This Row],[STOPA NACIONALNOG SUFINANCIRANJA %]]</f>
        <v>1450681.4639999999</v>
      </c>
      <c r="R1913" s="60">
        <f>Ugovori_OPULJP3[[#This Row],[Bespovratna sredstva - Nacionalni dio - HRK]]/7.5345</f>
        <v>192538.51801712121</v>
      </c>
      <c r="S1913" s="59">
        <v>9671209.7599999998</v>
      </c>
      <c r="T1913" s="60">
        <f>Ugovori_OPULJP3[[#This Row],[Bespovratna sredstva - Ukupno (EU+Nac) HRK
= Ukupna ugovorena vrijednost bespovratnih sredstava]]/7.5345</f>
        <v>1283590.1201141416</v>
      </c>
      <c r="U1913" s="59">
        <v>0</v>
      </c>
      <c r="V1913" s="60">
        <f>Ugovori_OPULJP3[[#This Row],[Javni doprinos korisnika - HRK]]/7.5345</f>
        <v>0</v>
      </c>
      <c r="W1913" s="59">
        <v>0</v>
      </c>
      <c r="X1913" s="60">
        <f>Ugovori_OPULJP3[[#This Row],[Privatni doprinos korisnika - HRK]]/7.5345</f>
        <v>0</v>
      </c>
      <c r="Y1913" s="61">
        <v>9671209.7599999998</v>
      </c>
      <c r="Z1913" s="62">
        <f>Ugovori_OPULJP3[[#This Row],[UKUPNI PRIHVATLJIVI IZDACI
TOTAL ELIGIBLE EXPENDITURE
= Bespovratna sredstva ukupno + doprinos korisnika
= Ukupni prihvatljivi troškovi
= Ukupna ugovorena vrijednost projekta HRK]]/7.5345</f>
        <v>1283590.1201141416</v>
      </c>
      <c r="AA1913" s="66" t="s">
        <v>6562</v>
      </c>
      <c r="AB1913" s="66" t="s">
        <v>34</v>
      </c>
      <c r="AC1913" s="65" t="s">
        <v>6999</v>
      </c>
      <c r="AD1913" s="65" t="s">
        <v>6564</v>
      </c>
    </row>
    <row r="1914" spans="1:30" ht="51" customHeight="1" x14ac:dyDescent="0.2">
      <c r="A1914" s="70" t="s">
        <v>7000</v>
      </c>
      <c r="B1914" s="64" t="s">
        <v>742</v>
      </c>
      <c r="C1914" s="65" t="s">
        <v>6559</v>
      </c>
      <c r="D1914" s="65" t="s">
        <v>7001</v>
      </c>
      <c r="E1914" s="109" t="s">
        <v>33</v>
      </c>
      <c r="F1914" s="64" t="s">
        <v>7001</v>
      </c>
      <c r="G1914" s="64" t="s">
        <v>6801</v>
      </c>
      <c r="H1914" s="68">
        <v>44263</v>
      </c>
      <c r="I1914" s="68">
        <v>44993</v>
      </c>
      <c r="J1914" s="57" t="str">
        <f>IF(Ugovori_OPULJP3[[#This Row],[DATUM ZAVRŠETKA OPERACIJE]]&gt;DATE(2024,12,31),"u provedbi","završen")</f>
        <v>završen</v>
      </c>
      <c r="K1914" s="67" t="s">
        <v>35</v>
      </c>
      <c r="L1914" s="67" t="s">
        <v>36</v>
      </c>
      <c r="M1914" s="58">
        <v>0.85</v>
      </c>
      <c r="N1914" s="58">
        <v>0.15</v>
      </c>
      <c r="O1914" s="59">
        <f>Ugovori_OPULJP3[[#This Row],[Bespovratna sredstva - Ukupno (EU+Nac) HRK
= Ukupna ugovorena vrijednost bespovratnih sredstava]]*Ugovori_OPULJP3[[#This Row],[EU STOPA SUFINANCIRANJA %
EU CO-FINANCING RATE %]]</f>
        <v>4030449.4539999999</v>
      </c>
      <c r="P1914" s="60">
        <f>Ugovori_OPULJP3[[#This Row],[Bespovratna sredstva - EU dio - HRK]]/7.5345</f>
        <v>534932.57070807612</v>
      </c>
      <c r="Q1914" s="59">
        <f>Ugovori_OPULJP3[[#This Row],[Bespovratna sredstva - Ukupno (EU+Nac) HRK
= Ukupna ugovorena vrijednost bespovratnih sredstava]]*Ugovori_OPULJP3[[#This Row],[STOPA NACIONALNOG SUFINANCIRANJA %]]</f>
        <v>711255.78599999996</v>
      </c>
      <c r="R1914" s="60">
        <f>Ugovori_OPULJP3[[#This Row],[Bespovratna sredstva - Nacionalni dio - HRK]]/7.5345</f>
        <v>94399.865419072259</v>
      </c>
      <c r="S1914" s="59">
        <v>4741705.24</v>
      </c>
      <c r="T1914" s="60">
        <f>Ugovori_OPULJP3[[#This Row],[Bespovratna sredstva - Ukupno (EU+Nac) HRK
= Ukupna ugovorena vrijednost bespovratnih sredstava]]/7.5345</f>
        <v>629332.43612714845</v>
      </c>
      <c r="U1914" s="59">
        <v>0</v>
      </c>
      <c r="V1914" s="60">
        <f>Ugovori_OPULJP3[[#This Row],[Javni doprinos korisnika - HRK]]/7.5345</f>
        <v>0</v>
      </c>
      <c r="W1914" s="59">
        <v>0</v>
      </c>
      <c r="X1914" s="60">
        <f>Ugovori_OPULJP3[[#This Row],[Privatni doprinos korisnika - HRK]]/7.5345</f>
        <v>0</v>
      </c>
      <c r="Y1914" s="61">
        <v>4741705.24</v>
      </c>
      <c r="Z1914" s="62">
        <f>Ugovori_OPULJP3[[#This Row],[UKUPNI PRIHVATLJIVI IZDACI
TOTAL ELIGIBLE EXPENDITURE
= Bespovratna sredstva ukupno + doprinos korisnika
= Ukupni prihvatljivi troškovi
= Ukupna ugovorena vrijednost projekta HRK]]/7.5345</f>
        <v>629332.43612714845</v>
      </c>
      <c r="AA1914" s="66" t="s">
        <v>6562</v>
      </c>
      <c r="AB1914" s="66" t="s">
        <v>34</v>
      </c>
      <c r="AC1914" s="65" t="s">
        <v>7002</v>
      </c>
      <c r="AD1914" s="65" t="s">
        <v>6564</v>
      </c>
    </row>
    <row r="1915" spans="1:30" ht="63.75" customHeight="1" x14ac:dyDescent="0.2">
      <c r="A1915" s="70" t="s">
        <v>7003</v>
      </c>
      <c r="B1915" s="64" t="s">
        <v>742</v>
      </c>
      <c r="C1915" s="52" t="s">
        <v>6559</v>
      </c>
      <c r="D1915" s="96" t="s">
        <v>7004</v>
      </c>
      <c r="E1915" s="53" t="s">
        <v>75</v>
      </c>
      <c r="F1915" s="71" t="s">
        <v>7005</v>
      </c>
      <c r="G1915" s="71" t="s">
        <v>7006</v>
      </c>
      <c r="H1915" s="68">
        <v>44742</v>
      </c>
      <c r="I1915" s="68">
        <v>45290</v>
      </c>
      <c r="J1915" s="57" t="str">
        <f>IF(Ugovori_OPULJP3[[#This Row],[DATUM ZAVRŠETKA OPERACIJE]]&gt;DATE(2024,12,31),"u provedbi","završen")</f>
        <v>završen</v>
      </c>
      <c r="K1915" s="76" t="s">
        <v>7007</v>
      </c>
      <c r="L1915" s="67" t="s">
        <v>36</v>
      </c>
      <c r="M1915" s="58">
        <v>0.85</v>
      </c>
      <c r="N1915" s="58">
        <v>0.15</v>
      </c>
      <c r="O1915" s="59">
        <f>Ugovori_OPULJP3[[#This Row],[Bespovratna sredstva - Ukupno (EU+Nac) HRK
= Ukupna ugovorena vrijednost bespovratnih sredstava]]*Ugovori_OPULJP3[[#This Row],[EU STOPA SUFINANCIRANJA %
EU CO-FINANCING RATE %]]</f>
        <v>372267.00299999997</v>
      </c>
      <c r="P1915" s="60">
        <f>Ugovori_OPULJP3[[#This Row],[Bespovratna sredstva - EU dio - HRK]]/7.5345</f>
        <v>49408.322118256016</v>
      </c>
      <c r="Q1915" s="59">
        <f>Ugovori_OPULJP3[[#This Row],[Bespovratna sredstva - Ukupno (EU+Nac) HRK
= Ukupna ugovorena vrijednost bespovratnih sredstava]]*Ugovori_OPULJP3[[#This Row],[STOPA NACIONALNOG SUFINANCIRANJA %]]</f>
        <v>65694.176999999996</v>
      </c>
      <c r="R1915" s="60">
        <f>Ugovori_OPULJP3[[#This Row],[Bespovratna sredstva - Nacionalni dio - HRK]]/7.5345</f>
        <v>8719.1156679275318</v>
      </c>
      <c r="S1915" s="59">
        <v>437961.18</v>
      </c>
      <c r="T1915" s="60">
        <f>Ugovori_OPULJP3[[#This Row],[Bespovratna sredstva - Ukupno (EU+Nac) HRK
= Ukupna ugovorena vrijednost bespovratnih sredstava]]/7.5345</f>
        <v>58127.437786183553</v>
      </c>
      <c r="U1915" s="59">
        <v>0</v>
      </c>
      <c r="V1915" s="60">
        <f>Ugovori_OPULJP3[[#This Row],[Javni doprinos korisnika - HRK]]/7.5345</f>
        <v>0</v>
      </c>
      <c r="W1915" s="59">
        <v>0</v>
      </c>
      <c r="X1915" s="60">
        <f>Ugovori_OPULJP3[[#This Row],[Privatni doprinos korisnika - HRK]]/7.5345</f>
        <v>0</v>
      </c>
      <c r="Y1915" s="61">
        <v>437961.18</v>
      </c>
      <c r="Z1915" s="62">
        <f>Ugovori_OPULJP3[[#This Row],[UKUPNI PRIHVATLJIVI IZDACI
TOTAL ELIGIBLE EXPENDITURE
= Bespovratna sredstva ukupno + doprinos korisnika
= Ukupni prihvatljivi troškovi
= Ukupna ugovorena vrijednost projekta HRK]]/7.5345</f>
        <v>58127.437786183553</v>
      </c>
      <c r="AA1915" s="66" t="s">
        <v>6562</v>
      </c>
      <c r="AB1915" s="66" t="s">
        <v>34</v>
      </c>
      <c r="AC1915" s="65" t="s">
        <v>7008</v>
      </c>
      <c r="AD1915" s="52" t="s">
        <v>6564</v>
      </c>
    </row>
    <row r="1916" spans="1:30" ht="51" customHeight="1" x14ac:dyDescent="0.2">
      <c r="A1916" s="70" t="s">
        <v>7009</v>
      </c>
      <c r="B1916" s="64" t="s">
        <v>742</v>
      </c>
      <c r="C1916" s="52" t="s">
        <v>6559</v>
      </c>
      <c r="D1916" s="96" t="s">
        <v>7004</v>
      </c>
      <c r="E1916" s="53" t="s">
        <v>75</v>
      </c>
      <c r="F1916" s="71" t="s">
        <v>7010</v>
      </c>
      <c r="G1916" s="71" t="s">
        <v>7011</v>
      </c>
      <c r="H1916" s="68">
        <v>44705</v>
      </c>
      <c r="I1916" s="68">
        <v>45254</v>
      </c>
      <c r="J1916" s="57" t="str">
        <f>IF(Ugovori_OPULJP3[[#This Row],[DATUM ZAVRŠETKA OPERACIJE]]&gt;DATE(2024,12,31),"u provedbi","završen")</f>
        <v>završen</v>
      </c>
      <c r="K1916" s="76" t="s">
        <v>7012</v>
      </c>
      <c r="L1916" s="76" t="s">
        <v>36</v>
      </c>
      <c r="M1916" s="58">
        <v>0.85</v>
      </c>
      <c r="N1916" s="58">
        <v>0.15</v>
      </c>
      <c r="O1916" s="59">
        <f>Ugovori_OPULJP3[[#This Row],[Bespovratna sredstva - Ukupno (EU+Nac) HRK
= Ukupna ugovorena vrijednost bespovratnih sredstava]]*Ugovori_OPULJP3[[#This Row],[EU STOPA SUFINANCIRANJA %
EU CO-FINANCING RATE %]]</f>
        <v>347369.46600000001</v>
      </c>
      <c r="P1916" s="60">
        <f>Ugovori_OPULJP3[[#This Row],[Bespovratna sredstva - EU dio - HRK]]/7.5345</f>
        <v>46103.851085008959</v>
      </c>
      <c r="Q1916" s="59">
        <f>Ugovori_OPULJP3[[#This Row],[Bespovratna sredstva - Ukupno (EU+Nac) HRK
= Ukupna ugovorena vrijednost bespovratnih sredstava]]*Ugovori_OPULJP3[[#This Row],[STOPA NACIONALNOG SUFINANCIRANJA %]]</f>
        <v>61300.493999999999</v>
      </c>
      <c r="R1916" s="60">
        <f>Ugovori_OPULJP3[[#This Row],[Bespovratna sredstva - Nacionalni dio - HRK]]/7.5345</f>
        <v>8135.9737208839333</v>
      </c>
      <c r="S1916" s="59">
        <v>408669.96</v>
      </c>
      <c r="T1916" s="60">
        <f>Ugovori_OPULJP3[[#This Row],[Bespovratna sredstva - Ukupno (EU+Nac) HRK
= Ukupna ugovorena vrijednost bespovratnih sredstava]]/7.5345</f>
        <v>54239.824805892895</v>
      </c>
      <c r="U1916" s="59">
        <v>0</v>
      </c>
      <c r="V1916" s="60">
        <f>Ugovori_OPULJP3[[#This Row],[Javni doprinos korisnika - HRK]]/7.5345</f>
        <v>0</v>
      </c>
      <c r="W1916" s="59">
        <v>0</v>
      </c>
      <c r="X1916" s="60">
        <f>Ugovori_OPULJP3[[#This Row],[Privatni doprinos korisnika - HRK]]/7.5345</f>
        <v>0</v>
      </c>
      <c r="Y1916" s="61">
        <v>408669.96</v>
      </c>
      <c r="Z1916" s="62">
        <f>Ugovori_OPULJP3[[#This Row],[UKUPNI PRIHVATLJIVI IZDACI
TOTAL ELIGIBLE EXPENDITURE
= Bespovratna sredstva ukupno + doprinos korisnika
= Ukupni prihvatljivi troškovi
= Ukupna ugovorena vrijednost projekta HRK]]/7.5345</f>
        <v>54239.824805892895</v>
      </c>
      <c r="AA1916" s="53" t="s">
        <v>6562</v>
      </c>
      <c r="AB1916" s="53" t="s">
        <v>34</v>
      </c>
      <c r="AC1916" s="65" t="s">
        <v>7013</v>
      </c>
      <c r="AD1916" s="52" t="s">
        <v>6564</v>
      </c>
    </row>
    <row r="1917" spans="1:30" ht="51" customHeight="1" x14ac:dyDescent="0.2">
      <c r="A1917" s="70" t="s">
        <v>7014</v>
      </c>
      <c r="B1917" s="64" t="s">
        <v>742</v>
      </c>
      <c r="C1917" s="52" t="s">
        <v>6559</v>
      </c>
      <c r="D1917" s="96" t="s">
        <v>7004</v>
      </c>
      <c r="E1917" s="53" t="s">
        <v>75</v>
      </c>
      <c r="F1917" s="71" t="s">
        <v>7015</v>
      </c>
      <c r="G1917" s="71" t="s">
        <v>6736</v>
      </c>
      <c r="H1917" s="68">
        <v>44704</v>
      </c>
      <c r="I1917" s="68">
        <v>45253</v>
      </c>
      <c r="J1917" s="57" t="str">
        <f>IF(Ugovori_OPULJP3[[#This Row],[DATUM ZAVRŠETKA OPERACIJE]]&gt;DATE(2024,12,31),"u provedbi","završen")</f>
        <v>završen</v>
      </c>
      <c r="K1917" s="76" t="s">
        <v>154</v>
      </c>
      <c r="L1917" s="76" t="s">
        <v>154</v>
      </c>
      <c r="M1917" s="58">
        <v>0.85</v>
      </c>
      <c r="N1917" s="58">
        <v>0.15</v>
      </c>
      <c r="O1917" s="59">
        <f>Ugovori_OPULJP3[[#This Row],[Bespovratna sredstva - Ukupno (EU+Nac) HRK
= Ukupna ugovorena vrijednost bespovratnih sredstava]]*Ugovori_OPULJP3[[#This Row],[EU STOPA SUFINANCIRANJA %
EU CO-FINANCING RATE %]]</f>
        <v>285384.90750000003</v>
      </c>
      <c r="P1917" s="60">
        <f>Ugovori_OPULJP3[[#This Row],[Bespovratna sredstva - EU dio - HRK]]/7.5345</f>
        <v>37877.086402548281</v>
      </c>
      <c r="Q1917" s="59">
        <f>Ugovori_OPULJP3[[#This Row],[Bespovratna sredstva - Ukupno (EU+Nac) HRK
= Ukupna ugovorena vrijednost bespovratnih sredstava]]*Ugovori_OPULJP3[[#This Row],[STOPA NACIONALNOG SUFINANCIRANJA %]]</f>
        <v>50362.042500000003</v>
      </c>
      <c r="R1917" s="60">
        <f>Ugovori_OPULJP3[[#This Row],[Bespovratna sredstva - Nacionalni dio - HRK]]/7.5345</f>
        <v>6684.1917180967548</v>
      </c>
      <c r="S1917" s="59">
        <v>335746.95</v>
      </c>
      <c r="T1917" s="60">
        <f>Ugovori_OPULJP3[[#This Row],[Bespovratna sredstva - Ukupno (EU+Nac) HRK
= Ukupna ugovorena vrijednost bespovratnih sredstava]]/7.5345</f>
        <v>44561.278120645031</v>
      </c>
      <c r="U1917" s="59">
        <v>0</v>
      </c>
      <c r="V1917" s="60">
        <f>Ugovori_OPULJP3[[#This Row],[Javni doprinos korisnika - HRK]]/7.5345</f>
        <v>0</v>
      </c>
      <c r="W1917" s="59">
        <v>0</v>
      </c>
      <c r="X1917" s="60">
        <f>Ugovori_OPULJP3[[#This Row],[Privatni doprinos korisnika - HRK]]/7.5345</f>
        <v>0</v>
      </c>
      <c r="Y1917" s="61">
        <v>335746.95</v>
      </c>
      <c r="Z1917" s="62">
        <f>Ugovori_OPULJP3[[#This Row],[UKUPNI PRIHVATLJIVI IZDACI
TOTAL ELIGIBLE EXPENDITURE
= Bespovratna sredstva ukupno + doprinos korisnika
= Ukupni prihvatljivi troškovi
= Ukupna ugovorena vrijednost projekta HRK]]/7.5345</f>
        <v>44561.278120645031</v>
      </c>
      <c r="AA1917" s="53" t="s">
        <v>6562</v>
      </c>
      <c r="AB1917" s="53" t="s">
        <v>34</v>
      </c>
      <c r="AC1917" s="65" t="s">
        <v>7016</v>
      </c>
      <c r="AD1917" s="52" t="s">
        <v>6564</v>
      </c>
    </row>
    <row r="1918" spans="1:30" ht="51" customHeight="1" x14ac:dyDescent="0.2">
      <c r="A1918" s="70" t="s">
        <v>7017</v>
      </c>
      <c r="B1918" s="64" t="s">
        <v>742</v>
      </c>
      <c r="C1918" s="52" t="s">
        <v>6559</v>
      </c>
      <c r="D1918" s="96" t="s">
        <v>7004</v>
      </c>
      <c r="E1918" s="53" t="s">
        <v>75</v>
      </c>
      <c r="F1918" s="71" t="s">
        <v>7018</v>
      </c>
      <c r="G1918" s="71" t="s">
        <v>7019</v>
      </c>
      <c r="H1918" s="68">
        <v>44753</v>
      </c>
      <c r="I1918" s="68">
        <v>45149</v>
      </c>
      <c r="J1918" s="57" t="str">
        <f>IF(Ugovori_OPULJP3[[#This Row],[DATUM ZAVRŠETKA OPERACIJE]]&gt;DATE(2024,12,31),"u provedbi","završen")</f>
        <v>završen</v>
      </c>
      <c r="K1918" s="55" t="s">
        <v>7020</v>
      </c>
      <c r="L1918" s="55" t="s">
        <v>172</v>
      </c>
      <c r="M1918" s="58">
        <v>0.85</v>
      </c>
      <c r="N1918" s="58">
        <v>0.15</v>
      </c>
      <c r="O1918" s="59">
        <f>Ugovori_OPULJP3[[#This Row],[Bespovratna sredstva - Ukupno (EU+Nac) HRK
= Ukupna ugovorena vrijednost bespovratnih sredstava]]*Ugovori_OPULJP3[[#This Row],[EU STOPA SUFINANCIRANJA %
EU CO-FINANCING RATE %]]</f>
        <v>424734.375</v>
      </c>
      <c r="P1918" s="60">
        <f>Ugovori_OPULJP3[[#This Row],[Bespovratna sredstva - EU dio - HRK]]/7.5345</f>
        <v>56371.939080230935</v>
      </c>
      <c r="Q1918" s="59">
        <f>Ugovori_OPULJP3[[#This Row],[Bespovratna sredstva - Ukupno (EU+Nac) HRK
= Ukupna ugovorena vrijednost bespovratnih sredstava]]*Ugovori_OPULJP3[[#This Row],[STOPA NACIONALNOG SUFINANCIRANJA %]]</f>
        <v>74953.125</v>
      </c>
      <c r="R1918" s="60">
        <f>Ugovori_OPULJP3[[#This Row],[Bespovratna sredstva - Nacionalni dio - HRK]]/7.5345</f>
        <v>9947.9892494525175</v>
      </c>
      <c r="S1918" s="59">
        <v>499687.5</v>
      </c>
      <c r="T1918" s="60">
        <f>Ugovori_OPULJP3[[#This Row],[Bespovratna sredstva - Ukupno (EU+Nac) HRK
= Ukupna ugovorena vrijednost bespovratnih sredstava]]/7.5345</f>
        <v>66319.928329683447</v>
      </c>
      <c r="U1918" s="59">
        <v>0</v>
      </c>
      <c r="V1918" s="60">
        <f>Ugovori_OPULJP3[[#This Row],[Javni doprinos korisnika - HRK]]/7.5345</f>
        <v>0</v>
      </c>
      <c r="W1918" s="59">
        <v>0</v>
      </c>
      <c r="X1918" s="60">
        <f>Ugovori_OPULJP3[[#This Row],[Privatni doprinos korisnika - HRK]]/7.5345</f>
        <v>0</v>
      </c>
      <c r="Y1918" s="61">
        <v>499687.5</v>
      </c>
      <c r="Z1918" s="62">
        <f>Ugovori_OPULJP3[[#This Row],[UKUPNI PRIHVATLJIVI IZDACI
TOTAL ELIGIBLE EXPENDITURE
= Bespovratna sredstva ukupno + doprinos korisnika
= Ukupni prihvatljivi troškovi
= Ukupna ugovorena vrijednost projekta HRK]]/7.5345</f>
        <v>66319.928329683447</v>
      </c>
      <c r="AA1918" s="66" t="s">
        <v>6562</v>
      </c>
      <c r="AB1918" s="66" t="s">
        <v>34</v>
      </c>
      <c r="AC1918" s="65" t="s">
        <v>7021</v>
      </c>
      <c r="AD1918" s="52" t="s">
        <v>6564</v>
      </c>
    </row>
    <row r="1919" spans="1:30" ht="63.75" customHeight="1" x14ac:dyDescent="0.2">
      <c r="A1919" s="70" t="s">
        <v>7022</v>
      </c>
      <c r="B1919" s="64" t="s">
        <v>742</v>
      </c>
      <c r="C1919" s="52" t="s">
        <v>6559</v>
      </c>
      <c r="D1919" s="96" t="s">
        <v>7004</v>
      </c>
      <c r="E1919" s="53" t="s">
        <v>75</v>
      </c>
      <c r="F1919" s="71" t="s">
        <v>7023</v>
      </c>
      <c r="G1919" s="71" t="s">
        <v>7024</v>
      </c>
      <c r="H1919" s="68">
        <v>44704</v>
      </c>
      <c r="I1919" s="68">
        <v>45253</v>
      </c>
      <c r="J1919" s="57" t="str">
        <f>IF(Ugovori_OPULJP3[[#This Row],[DATUM ZAVRŠETKA OPERACIJE]]&gt;DATE(2024,12,31),"u provedbi","završen")</f>
        <v>završen</v>
      </c>
      <c r="K1919" s="76" t="s">
        <v>129</v>
      </c>
      <c r="L1919" s="76" t="s">
        <v>129</v>
      </c>
      <c r="M1919" s="58">
        <v>0.85</v>
      </c>
      <c r="N1919" s="58">
        <v>0.15</v>
      </c>
      <c r="O1919" s="59">
        <f>Ugovori_OPULJP3[[#This Row],[Bespovratna sredstva - Ukupno (EU+Nac) HRK
= Ukupna ugovorena vrijednost bespovratnih sredstava]]*Ugovori_OPULJP3[[#This Row],[EU STOPA SUFINANCIRANJA %
EU CO-FINANCING RATE %]]</f>
        <v>356667.20799999998</v>
      </c>
      <c r="P1919" s="60">
        <f>Ugovori_OPULJP3[[#This Row],[Bespovratna sredstva - EU dio - HRK]]/7.5345</f>
        <v>47337.873515163577</v>
      </c>
      <c r="Q1919" s="59">
        <f>Ugovori_OPULJP3[[#This Row],[Bespovratna sredstva - Ukupno (EU+Nac) HRK
= Ukupna ugovorena vrijednost bespovratnih sredstava]]*Ugovori_OPULJP3[[#This Row],[STOPA NACIONALNOG SUFINANCIRANJA %]]</f>
        <v>62941.271999999997</v>
      </c>
      <c r="R1919" s="60">
        <f>Ugovori_OPULJP3[[#This Row],[Bespovratna sredstva - Nacionalni dio - HRK]]/7.5345</f>
        <v>8353.7423850288669</v>
      </c>
      <c r="S1919" s="59">
        <v>419608.48</v>
      </c>
      <c r="T1919" s="60">
        <f>Ugovori_OPULJP3[[#This Row],[Bespovratna sredstva - Ukupno (EU+Nac) HRK
= Ukupna ugovorena vrijednost bespovratnih sredstava]]/7.5345</f>
        <v>55691.615900192446</v>
      </c>
      <c r="U1919" s="59">
        <v>0</v>
      </c>
      <c r="V1919" s="60">
        <f>Ugovori_OPULJP3[[#This Row],[Javni doprinos korisnika - HRK]]/7.5345</f>
        <v>0</v>
      </c>
      <c r="W1919" s="59">
        <v>0</v>
      </c>
      <c r="X1919" s="60">
        <f>Ugovori_OPULJP3[[#This Row],[Privatni doprinos korisnika - HRK]]/7.5345</f>
        <v>0</v>
      </c>
      <c r="Y1919" s="61">
        <v>419608.48</v>
      </c>
      <c r="Z1919" s="62">
        <f>Ugovori_OPULJP3[[#This Row],[UKUPNI PRIHVATLJIVI IZDACI
TOTAL ELIGIBLE EXPENDITURE
= Bespovratna sredstva ukupno + doprinos korisnika
= Ukupni prihvatljivi troškovi
= Ukupna ugovorena vrijednost projekta HRK]]/7.5345</f>
        <v>55691.615900192446</v>
      </c>
      <c r="AA1919" s="53" t="s">
        <v>6562</v>
      </c>
      <c r="AB1919" s="53" t="s">
        <v>34</v>
      </c>
      <c r="AC1919" s="65" t="s">
        <v>7025</v>
      </c>
      <c r="AD1919" s="52" t="s">
        <v>6564</v>
      </c>
    </row>
    <row r="1920" spans="1:30" ht="51" customHeight="1" x14ac:dyDescent="0.2">
      <c r="A1920" s="75" t="s">
        <v>7026</v>
      </c>
      <c r="B1920" s="64" t="s">
        <v>742</v>
      </c>
      <c r="C1920" s="52" t="s">
        <v>6559</v>
      </c>
      <c r="D1920" s="96" t="s">
        <v>7004</v>
      </c>
      <c r="E1920" s="53" t="s">
        <v>75</v>
      </c>
      <c r="F1920" s="71" t="s">
        <v>7027</v>
      </c>
      <c r="G1920" s="71" t="s">
        <v>7028</v>
      </c>
      <c r="H1920" s="68">
        <v>44718</v>
      </c>
      <c r="I1920" s="68">
        <v>45144</v>
      </c>
      <c r="J1920" s="57" t="str">
        <f>IF(Ugovori_OPULJP3[[#This Row],[DATUM ZAVRŠETKA OPERACIJE]]&gt;DATE(2024,12,31),"u provedbi","završen")</f>
        <v>završen</v>
      </c>
      <c r="K1920" s="76" t="s">
        <v>270</v>
      </c>
      <c r="L1920" s="76" t="s">
        <v>270</v>
      </c>
      <c r="M1920" s="58">
        <v>0.85</v>
      </c>
      <c r="N1920" s="58">
        <v>0.15</v>
      </c>
      <c r="O1920" s="59">
        <f>Ugovori_OPULJP3[[#This Row],[Bespovratna sredstva - Ukupno (EU+Nac) HRK
= Ukupna ugovorena vrijednost bespovratnih sredstava]]*Ugovori_OPULJP3[[#This Row],[EU STOPA SUFINANCIRANJA %
EU CO-FINANCING RATE %]]</f>
        <v>415748.30249999999</v>
      </c>
      <c r="P1920" s="60">
        <f>Ugovori_OPULJP3[[#This Row],[Bespovratna sredstva - EU dio - HRK]]/7.5345</f>
        <v>55179.282301413492</v>
      </c>
      <c r="Q1920" s="59">
        <f>Ugovori_OPULJP3[[#This Row],[Bespovratna sredstva - Ukupno (EU+Nac) HRK
= Ukupna ugovorena vrijednost bespovratnih sredstava]]*Ugovori_OPULJP3[[#This Row],[STOPA NACIONALNOG SUFINANCIRANJA %]]</f>
        <v>73367.347500000003</v>
      </c>
      <c r="R1920" s="60">
        <f>Ugovori_OPULJP3[[#This Row],[Bespovratna sredstva - Nacionalni dio - HRK]]/7.5345</f>
        <v>9737.5204061317945</v>
      </c>
      <c r="S1920" s="59">
        <v>489115.65</v>
      </c>
      <c r="T1920" s="60">
        <f>Ugovori_OPULJP3[[#This Row],[Bespovratna sredstva - Ukupno (EU+Nac) HRK
= Ukupna ugovorena vrijednost bespovratnih sredstava]]/7.5345</f>
        <v>64916.802707545292</v>
      </c>
      <c r="U1920" s="59">
        <v>0</v>
      </c>
      <c r="V1920" s="60">
        <f>Ugovori_OPULJP3[[#This Row],[Javni doprinos korisnika - HRK]]/7.5345</f>
        <v>0</v>
      </c>
      <c r="W1920" s="59">
        <v>0</v>
      </c>
      <c r="X1920" s="60">
        <f>Ugovori_OPULJP3[[#This Row],[Privatni doprinos korisnika - HRK]]/7.5345</f>
        <v>0</v>
      </c>
      <c r="Y1920" s="61">
        <v>489115.65</v>
      </c>
      <c r="Z1920" s="62">
        <f>Ugovori_OPULJP3[[#This Row],[UKUPNI PRIHVATLJIVI IZDACI
TOTAL ELIGIBLE EXPENDITURE
= Bespovratna sredstva ukupno + doprinos korisnika
= Ukupni prihvatljivi troškovi
= Ukupna ugovorena vrijednost projekta HRK]]/7.5345</f>
        <v>64916.802707545292</v>
      </c>
      <c r="AA1920" s="53" t="s">
        <v>6562</v>
      </c>
      <c r="AB1920" s="53" t="s">
        <v>34</v>
      </c>
      <c r="AC1920" s="65" t="s">
        <v>7029</v>
      </c>
      <c r="AD1920" s="52" t="s">
        <v>6564</v>
      </c>
    </row>
    <row r="1921" spans="1:30" ht="63.75" customHeight="1" x14ac:dyDescent="0.2">
      <c r="A1921" s="75" t="s">
        <v>7030</v>
      </c>
      <c r="B1921" s="64" t="s">
        <v>742</v>
      </c>
      <c r="C1921" s="52" t="s">
        <v>6559</v>
      </c>
      <c r="D1921" s="96" t="s">
        <v>7004</v>
      </c>
      <c r="E1921" s="53" t="s">
        <v>75</v>
      </c>
      <c r="F1921" s="71" t="s">
        <v>7031</v>
      </c>
      <c r="G1921" s="71" t="s">
        <v>7032</v>
      </c>
      <c r="H1921" s="68">
        <v>44713</v>
      </c>
      <c r="I1921" s="68">
        <v>45261</v>
      </c>
      <c r="J1921" s="57" t="str">
        <f>IF(Ugovori_OPULJP3[[#This Row],[DATUM ZAVRŠETKA OPERACIJE]]&gt;DATE(2024,12,31),"u provedbi","završen")</f>
        <v>završen</v>
      </c>
      <c r="K1921" s="76" t="s">
        <v>2988</v>
      </c>
      <c r="L1921" s="76" t="s">
        <v>154</v>
      </c>
      <c r="M1921" s="58">
        <v>0.85</v>
      </c>
      <c r="N1921" s="58">
        <v>0.15</v>
      </c>
      <c r="O1921" s="59">
        <f>Ugovori_OPULJP3[[#This Row],[Bespovratna sredstva - Ukupno (EU+Nac) HRK
= Ukupna ugovorena vrijednost bespovratnih sredstava]]*Ugovori_OPULJP3[[#This Row],[EU STOPA SUFINANCIRANJA %
EU CO-FINANCING RATE %]]</f>
        <v>422382</v>
      </c>
      <c r="P1921" s="60">
        <f>Ugovori_OPULJP3[[#This Row],[Bespovratna sredstva - EU dio - HRK]]/7.5345</f>
        <v>56059.725263786582</v>
      </c>
      <c r="Q1921" s="59">
        <f>Ugovori_OPULJP3[[#This Row],[Bespovratna sredstva - Ukupno (EU+Nac) HRK
= Ukupna ugovorena vrijednost bespovratnih sredstava]]*Ugovori_OPULJP3[[#This Row],[STOPA NACIONALNOG SUFINANCIRANJA %]]</f>
        <v>74538</v>
      </c>
      <c r="R1921" s="60">
        <f>Ugovori_OPULJP3[[#This Row],[Bespovratna sredstva - Nacionalni dio - HRK]]/7.5345</f>
        <v>9892.8926936093958</v>
      </c>
      <c r="S1921" s="59">
        <v>496920</v>
      </c>
      <c r="T1921" s="60">
        <f>Ugovori_OPULJP3[[#This Row],[Bespovratna sredstva - Ukupno (EU+Nac) HRK
= Ukupna ugovorena vrijednost bespovratnih sredstava]]/7.5345</f>
        <v>65952.617957395982</v>
      </c>
      <c r="U1921" s="59">
        <v>0</v>
      </c>
      <c r="V1921" s="60">
        <f>Ugovori_OPULJP3[[#This Row],[Javni doprinos korisnika - HRK]]/7.5345</f>
        <v>0</v>
      </c>
      <c r="W1921" s="59">
        <v>0</v>
      </c>
      <c r="X1921" s="60">
        <f>Ugovori_OPULJP3[[#This Row],[Privatni doprinos korisnika - HRK]]/7.5345</f>
        <v>0</v>
      </c>
      <c r="Y1921" s="61">
        <v>496920</v>
      </c>
      <c r="Z1921" s="62">
        <f>Ugovori_OPULJP3[[#This Row],[UKUPNI PRIHVATLJIVI IZDACI
TOTAL ELIGIBLE EXPENDITURE
= Bespovratna sredstva ukupno + doprinos korisnika
= Ukupni prihvatljivi troškovi
= Ukupna ugovorena vrijednost projekta HRK]]/7.5345</f>
        <v>65952.617957395982</v>
      </c>
      <c r="AA1921" s="53" t="s">
        <v>6562</v>
      </c>
      <c r="AB1921" s="53" t="s">
        <v>34</v>
      </c>
      <c r="AC1921" s="65" t="s">
        <v>7033</v>
      </c>
      <c r="AD1921" s="52" t="s">
        <v>6564</v>
      </c>
    </row>
    <row r="1922" spans="1:30" ht="51" customHeight="1" x14ac:dyDescent="0.2">
      <c r="A1922" s="70" t="s">
        <v>7034</v>
      </c>
      <c r="B1922" s="64" t="s">
        <v>742</v>
      </c>
      <c r="C1922" s="52" t="s">
        <v>6559</v>
      </c>
      <c r="D1922" s="96" t="s">
        <v>7004</v>
      </c>
      <c r="E1922" s="53" t="s">
        <v>75</v>
      </c>
      <c r="F1922" s="71" t="s">
        <v>7035</v>
      </c>
      <c r="G1922" s="71" t="s">
        <v>7036</v>
      </c>
      <c r="H1922" s="68">
        <v>44700</v>
      </c>
      <c r="I1922" s="68">
        <v>45126</v>
      </c>
      <c r="J1922" s="57" t="str">
        <f>IF(Ugovori_OPULJP3[[#This Row],[DATUM ZAVRŠETKA OPERACIJE]]&gt;DATE(2024,12,31),"u provedbi","završen")</f>
        <v>završen</v>
      </c>
      <c r="K1922" s="76" t="s">
        <v>210</v>
      </c>
      <c r="L1922" s="76" t="s">
        <v>210</v>
      </c>
      <c r="M1922" s="58">
        <v>0.85</v>
      </c>
      <c r="N1922" s="58">
        <v>0.15</v>
      </c>
      <c r="O1922" s="59">
        <f>Ugovori_OPULJP3[[#This Row],[Bespovratna sredstva - Ukupno (EU+Nac) HRK
= Ukupna ugovorena vrijednost bespovratnih sredstava]]*Ugovori_OPULJP3[[#This Row],[EU STOPA SUFINANCIRANJA %
EU CO-FINANCING RATE %]]</f>
        <v>289367.897</v>
      </c>
      <c r="P1922" s="60">
        <f>Ugovori_OPULJP3[[#This Row],[Bespovratna sredstva - EU dio - HRK]]/7.5345</f>
        <v>38405.719954874243</v>
      </c>
      <c r="Q1922" s="59">
        <f>Ugovori_OPULJP3[[#This Row],[Bespovratna sredstva - Ukupno (EU+Nac) HRK
= Ukupna ugovorena vrijednost bespovratnih sredstava]]*Ugovori_OPULJP3[[#This Row],[STOPA NACIONALNOG SUFINANCIRANJA %]]</f>
        <v>51064.923000000003</v>
      </c>
      <c r="R1922" s="60">
        <f>Ugovori_OPULJP3[[#This Row],[Bespovratna sredstva - Nacionalni dio - HRK]]/7.5345</f>
        <v>6777.4799920366313</v>
      </c>
      <c r="S1922" s="59">
        <v>340432.82</v>
      </c>
      <c r="T1922" s="60">
        <f>Ugovori_OPULJP3[[#This Row],[Bespovratna sredstva - Ukupno (EU+Nac) HRK
= Ukupna ugovorena vrijednost bespovratnih sredstava]]/7.5345</f>
        <v>45183.199946910878</v>
      </c>
      <c r="U1922" s="59">
        <v>0</v>
      </c>
      <c r="V1922" s="60">
        <f>Ugovori_OPULJP3[[#This Row],[Javni doprinos korisnika - HRK]]/7.5345</f>
        <v>0</v>
      </c>
      <c r="W1922" s="59">
        <v>0</v>
      </c>
      <c r="X1922" s="60">
        <f>Ugovori_OPULJP3[[#This Row],[Privatni doprinos korisnika - HRK]]/7.5345</f>
        <v>0</v>
      </c>
      <c r="Y1922" s="61">
        <v>340432.82</v>
      </c>
      <c r="Z1922" s="62">
        <f>Ugovori_OPULJP3[[#This Row],[UKUPNI PRIHVATLJIVI IZDACI
TOTAL ELIGIBLE EXPENDITURE
= Bespovratna sredstva ukupno + doprinos korisnika
= Ukupni prihvatljivi troškovi
= Ukupna ugovorena vrijednost projekta HRK]]/7.5345</f>
        <v>45183.199946910878</v>
      </c>
      <c r="AA1922" s="53" t="s">
        <v>6562</v>
      </c>
      <c r="AB1922" s="53" t="s">
        <v>34</v>
      </c>
      <c r="AC1922" s="65" t="s">
        <v>7037</v>
      </c>
      <c r="AD1922" s="52" t="s">
        <v>6564</v>
      </c>
    </row>
    <row r="1923" spans="1:30" ht="51" customHeight="1" x14ac:dyDescent="0.2">
      <c r="A1923" s="70" t="s">
        <v>7038</v>
      </c>
      <c r="B1923" s="64" t="s">
        <v>742</v>
      </c>
      <c r="C1923" s="52" t="s">
        <v>6559</v>
      </c>
      <c r="D1923" s="96" t="s">
        <v>7004</v>
      </c>
      <c r="E1923" s="53" t="s">
        <v>75</v>
      </c>
      <c r="F1923" s="71" t="s">
        <v>7039</v>
      </c>
      <c r="G1923" s="71" t="s">
        <v>3257</v>
      </c>
      <c r="H1923" s="68">
        <v>44743</v>
      </c>
      <c r="I1923" s="68">
        <v>45292</v>
      </c>
      <c r="J1923" s="57" t="str">
        <f>IF(Ugovori_OPULJP3[[#This Row],[DATUM ZAVRŠETKA OPERACIJE]]&gt;DATE(2024,12,31),"u provedbi","završen")</f>
        <v>završen</v>
      </c>
      <c r="K1923" s="67" t="s">
        <v>593</v>
      </c>
      <c r="L1923" s="67" t="s">
        <v>593</v>
      </c>
      <c r="M1923" s="58">
        <v>0.85</v>
      </c>
      <c r="N1923" s="58">
        <v>0.15</v>
      </c>
      <c r="O1923" s="59">
        <f>Ugovori_OPULJP3[[#This Row],[Bespovratna sredstva - Ukupno (EU+Nac) HRK
= Ukupna ugovorena vrijednost bespovratnih sredstava]]*Ugovori_OPULJP3[[#This Row],[EU STOPA SUFINANCIRANJA %
EU CO-FINANCING RATE %]]</f>
        <v>424925.18299999996</v>
      </c>
      <c r="P1923" s="60">
        <f>Ugovori_OPULJP3[[#This Row],[Bespovratna sredstva - EU dio - HRK]]/7.5345</f>
        <v>56397.263653858907</v>
      </c>
      <c r="Q1923" s="59">
        <f>Ugovori_OPULJP3[[#This Row],[Bespovratna sredstva - Ukupno (EU+Nac) HRK
= Ukupna ugovorena vrijednost bespovratnih sredstava]]*Ugovori_OPULJP3[[#This Row],[STOPA NACIONALNOG SUFINANCIRANJA %]]</f>
        <v>74986.796999999991</v>
      </c>
      <c r="R1923" s="60">
        <f>Ugovori_OPULJP3[[#This Row],[Bespovratna sredstva - Nacionalni dio - HRK]]/7.5345</f>
        <v>9952.4582918574542</v>
      </c>
      <c r="S1923" s="59">
        <v>499911.98</v>
      </c>
      <c r="T1923" s="60">
        <f>Ugovori_OPULJP3[[#This Row],[Bespovratna sredstva - Ukupno (EU+Nac) HRK
= Ukupna ugovorena vrijednost bespovratnih sredstava]]/7.5345</f>
        <v>66349.721945716359</v>
      </c>
      <c r="U1923" s="59">
        <v>0</v>
      </c>
      <c r="V1923" s="60">
        <f>Ugovori_OPULJP3[[#This Row],[Javni doprinos korisnika - HRK]]/7.5345</f>
        <v>0</v>
      </c>
      <c r="W1923" s="59">
        <v>0</v>
      </c>
      <c r="X1923" s="60">
        <f>Ugovori_OPULJP3[[#This Row],[Privatni doprinos korisnika - HRK]]/7.5345</f>
        <v>0</v>
      </c>
      <c r="Y1923" s="61">
        <v>499911.98</v>
      </c>
      <c r="Z1923" s="62">
        <f>Ugovori_OPULJP3[[#This Row],[UKUPNI PRIHVATLJIVI IZDACI
TOTAL ELIGIBLE EXPENDITURE
= Bespovratna sredstva ukupno + doprinos korisnika
= Ukupni prihvatljivi troškovi
= Ukupna ugovorena vrijednost projekta HRK]]/7.5345</f>
        <v>66349.721945716359</v>
      </c>
      <c r="AA1923" s="66" t="s">
        <v>6562</v>
      </c>
      <c r="AB1923" s="66" t="s">
        <v>34</v>
      </c>
      <c r="AC1923" s="65" t="s">
        <v>7040</v>
      </c>
      <c r="AD1923" s="52" t="s">
        <v>6564</v>
      </c>
    </row>
    <row r="1924" spans="1:30" ht="51" customHeight="1" x14ac:dyDescent="0.2">
      <c r="A1924" s="75" t="s">
        <v>7041</v>
      </c>
      <c r="B1924" s="64" t="s">
        <v>742</v>
      </c>
      <c r="C1924" s="52" t="s">
        <v>6559</v>
      </c>
      <c r="D1924" s="96" t="s">
        <v>7004</v>
      </c>
      <c r="E1924" s="53" t="s">
        <v>75</v>
      </c>
      <c r="F1924" s="71" t="s">
        <v>7042</v>
      </c>
      <c r="G1924" s="71" t="s">
        <v>7043</v>
      </c>
      <c r="H1924" s="68">
        <v>44713</v>
      </c>
      <c r="I1924" s="68">
        <v>45139</v>
      </c>
      <c r="J1924" s="57" t="str">
        <f>IF(Ugovori_OPULJP3[[#This Row],[DATUM ZAVRŠETKA OPERACIJE]]&gt;DATE(2024,12,31),"u provedbi","završen")</f>
        <v>završen</v>
      </c>
      <c r="K1924" s="76" t="s">
        <v>270</v>
      </c>
      <c r="L1924" s="76" t="s">
        <v>270</v>
      </c>
      <c r="M1924" s="58">
        <v>0.85</v>
      </c>
      <c r="N1924" s="58">
        <v>0.15</v>
      </c>
      <c r="O1924" s="59">
        <f>Ugovori_OPULJP3[[#This Row],[Bespovratna sredstva - Ukupno (EU+Nac) HRK
= Ukupna ugovorena vrijednost bespovratnih sredstava]]*Ugovori_OPULJP3[[#This Row],[EU STOPA SUFINANCIRANJA %
EU CO-FINANCING RATE %]]</f>
        <v>388073.91749999998</v>
      </c>
      <c r="P1924" s="60">
        <f>Ugovori_OPULJP3[[#This Row],[Bespovratna sredstva - EU dio - HRK]]/7.5345</f>
        <v>51506.260203065889</v>
      </c>
      <c r="Q1924" s="59">
        <f>Ugovori_OPULJP3[[#This Row],[Bespovratna sredstva - Ukupno (EU+Nac) HRK
= Ukupna ugovorena vrijednost bespovratnih sredstava]]*Ugovori_OPULJP3[[#This Row],[STOPA NACIONALNOG SUFINANCIRANJA %]]</f>
        <v>68483.632499999992</v>
      </c>
      <c r="R1924" s="60">
        <f>Ugovori_OPULJP3[[#This Row],[Bespovratna sredstva - Nacionalni dio - HRK]]/7.5345</f>
        <v>9089.3400358351573</v>
      </c>
      <c r="S1924" s="59">
        <v>456557.55</v>
      </c>
      <c r="T1924" s="60">
        <f>Ugovori_OPULJP3[[#This Row],[Bespovratna sredstva - Ukupno (EU+Nac) HRK
= Ukupna ugovorena vrijednost bespovratnih sredstava]]/7.5345</f>
        <v>60595.600238901054</v>
      </c>
      <c r="U1924" s="59">
        <v>0</v>
      </c>
      <c r="V1924" s="60">
        <f>Ugovori_OPULJP3[[#This Row],[Javni doprinos korisnika - HRK]]/7.5345</f>
        <v>0</v>
      </c>
      <c r="W1924" s="59">
        <v>0</v>
      </c>
      <c r="X1924" s="60">
        <f>Ugovori_OPULJP3[[#This Row],[Privatni doprinos korisnika - HRK]]/7.5345</f>
        <v>0</v>
      </c>
      <c r="Y1924" s="61">
        <v>456557.55</v>
      </c>
      <c r="Z1924" s="62">
        <f>Ugovori_OPULJP3[[#This Row],[UKUPNI PRIHVATLJIVI IZDACI
TOTAL ELIGIBLE EXPENDITURE
= Bespovratna sredstva ukupno + doprinos korisnika
= Ukupni prihvatljivi troškovi
= Ukupna ugovorena vrijednost projekta HRK]]/7.5345</f>
        <v>60595.600238901054</v>
      </c>
      <c r="AA1924" s="53" t="s">
        <v>6562</v>
      </c>
      <c r="AB1924" s="53" t="s">
        <v>34</v>
      </c>
      <c r="AC1924" s="65" t="s">
        <v>7044</v>
      </c>
      <c r="AD1924" s="52" t="s">
        <v>6564</v>
      </c>
    </row>
    <row r="1925" spans="1:30" ht="78" customHeight="1" x14ac:dyDescent="0.2">
      <c r="A1925" s="70" t="s">
        <v>7045</v>
      </c>
      <c r="B1925" s="64" t="s">
        <v>742</v>
      </c>
      <c r="C1925" s="52" t="s">
        <v>6559</v>
      </c>
      <c r="D1925" s="96" t="s">
        <v>7004</v>
      </c>
      <c r="E1925" s="53" t="s">
        <v>75</v>
      </c>
      <c r="F1925" s="71" t="s">
        <v>7046</v>
      </c>
      <c r="G1925" s="54" t="s">
        <v>1074</v>
      </c>
      <c r="H1925" s="68">
        <v>44649</v>
      </c>
      <c r="I1925" s="68">
        <v>45014</v>
      </c>
      <c r="J1925" s="57" t="str">
        <f>IF(Ugovori_OPULJP3[[#This Row],[DATUM ZAVRŠETKA OPERACIJE]]&gt;DATE(2024,12,31),"u provedbi","završen")</f>
        <v>završen</v>
      </c>
      <c r="K1925" s="76" t="s">
        <v>210</v>
      </c>
      <c r="L1925" s="76" t="s">
        <v>210</v>
      </c>
      <c r="M1925" s="58">
        <v>0.85</v>
      </c>
      <c r="N1925" s="58">
        <v>0.15</v>
      </c>
      <c r="O1925" s="59">
        <f>Ugovori_OPULJP3[[#This Row],[Bespovratna sredstva - Ukupno (EU+Nac) HRK
= Ukupna ugovorena vrijednost bespovratnih sredstava]]*Ugovori_OPULJP3[[#This Row],[EU STOPA SUFINANCIRANJA %
EU CO-FINANCING RATE %]]</f>
        <v>183176.82749999998</v>
      </c>
      <c r="P1925" s="60">
        <f>Ugovori_OPULJP3[[#This Row],[Bespovratna sredstva - EU dio - HRK]]/7.5345</f>
        <v>24311.742982281503</v>
      </c>
      <c r="Q1925" s="59">
        <f>Ugovori_OPULJP3[[#This Row],[Bespovratna sredstva - Ukupno (EU+Nac) HRK
= Ukupna ugovorena vrijednost bespovratnih sredstava]]*Ugovori_OPULJP3[[#This Row],[STOPA NACIONALNOG SUFINANCIRANJA %]]</f>
        <v>32325.322499999998</v>
      </c>
      <c r="R1925" s="60">
        <f>Ugovori_OPULJP3[[#This Row],[Bespovratna sredstva - Nacionalni dio - HRK]]/7.5345</f>
        <v>4290.3075851085005</v>
      </c>
      <c r="S1925" s="59">
        <v>215502.15</v>
      </c>
      <c r="T1925" s="60">
        <f>Ugovori_OPULJP3[[#This Row],[Bespovratna sredstva - Ukupno (EU+Nac) HRK
= Ukupna ugovorena vrijednost bespovratnih sredstava]]/7.5345</f>
        <v>28602.050567390004</v>
      </c>
      <c r="U1925" s="59">
        <v>0</v>
      </c>
      <c r="V1925" s="60">
        <f>Ugovori_OPULJP3[[#This Row],[Javni doprinos korisnika - HRK]]/7.5345</f>
        <v>0</v>
      </c>
      <c r="W1925" s="59">
        <v>0</v>
      </c>
      <c r="X1925" s="60">
        <f>Ugovori_OPULJP3[[#This Row],[Privatni doprinos korisnika - HRK]]/7.5345</f>
        <v>0</v>
      </c>
      <c r="Y1925" s="61">
        <v>215502.15</v>
      </c>
      <c r="Z1925" s="62">
        <f>Ugovori_OPULJP3[[#This Row],[UKUPNI PRIHVATLJIVI IZDACI
TOTAL ELIGIBLE EXPENDITURE
= Bespovratna sredstva ukupno + doprinos korisnika
= Ukupni prihvatljivi troškovi
= Ukupna ugovorena vrijednost projekta HRK]]/7.5345</f>
        <v>28602.050567390004</v>
      </c>
      <c r="AA1925" s="53" t="s">
        <v>6562</v>
      </c>
      <c r="AB1925" s="53" t="s">
        <v>34</v>
      </c>
      <c r="AC1925" s="65" t="s">
        <v>7047</v>
      </c>
      <c r="AD1925" s="52" t="s">
        <v>6564</v>
      </c>
    </row>
    <row r="1926" spans="1:30" ht="76.5" customHeight="1" x14ac:dyDescent="0.2">
      <c r="A1926" s="70" t="s">
        <v>7048</v>
      </c>
      <c r="B1926" s="64" t="s">
        <v>742</v>
      </c>
      <c r="C1926" s="52" t="s">
        <v>6559</v>
      </c>
      <c r="D1926" s="96" t="s">
        <v>7004</v>
      </c>
      <c r="E1926" s="53" t="s">
        <v>75</v>
      </c>
      <c r="F1926" s="71" t="s">
        <v>7049</v>
      </c>
      <c r="G1926" s="71" t="s">
        <v>1321</v>
      </c>
      <c r="H1926" s="68">
        <v>44712</v>
      </c>
      <c r="I1926" s="68">
        <v>45077</v>
      </c>
      <c r="J1926" s="57" t="str">
        <f>IF(Ugovori_OPULJP3[[#This Row],[DATUM ZAVRŠETKA OPERACIJE]]&gt;DATE(2024,12,31),"u provedbi","završen")</f>
        <v>završen</v>
      </c>
      <c r="K1926" s="76" t="s">
        <v>108</v>
      </c>
      <c r="L1926" s="76" t="s">
        <v>103</v>
      </c>
      <c r="M1926" s="58">
        <v>0.85</v>
      </c>
      <c r="N1926" s="58">
        <v>0.15</v>
      </c>
      <c r="O1926" s="59">
        <f>Ugovori_OPULJP3[[#This Row],[Bespovratna sredstva - Ukupno (EU+Nac) HRK
= Ukupna ugovorena vrijednost bespovratnih sredstava]]*Ugovori_OPULJP3[[#This Row],[EU STOPA SUFINANCIRANJA %
EU CO-FINANCING RATE %]]</f>
        <v>307550.63800000004</v>
      </c>
      <c r="P1926" s="60">
        <f>Ugovori_OPULJP3[[#This Row],[Bespovratna sredstva - EU dio - HRK]]/7.5345</f>
        <v>40818.984405070012</v>
      </c>
      <c r="Q1926" s="59">
        <f>Ugovori_OPULJP3[[#This Row],[Bespovratna sredstva - Ukupno (EU+Nac) HRK
= Ukupna ugovorena vrijednost bespovratnih sredstava]]*Ugovori_OPULJP3[[#This Row],[STOPA NACIONALNOG SUFINANCIRANJA %]]</f>
        <v>54273.642</v>
      </c>
      <c r="R1926" s="60">
        <f>Ugovori_OPULJP3[[#This Row],[Bespovratna sredstva - Nacionalni dio - HRK]]/7.5345</f>
        <v>7203.3501891300011</v>
      </c>
      <c r="S1926" s="59">
        <v>361824.28</v>
      </c>
      <c r="T1926" s="60">
        <f>Ugovori_OPULJP3[[#This Row],[Bespovratna sredstva - Ukupno (EU+Nac) HRK
= Ukupna ugovorena vrijednost bespovratnih sredstava]]/7.5345</f>
        <v>48022.334594200016</v>
      </c>
      <c r="U1926" s="59">
        <v>0</v>
      </c>
      <c r="V1926" s="60">
        <f>Ugovori_OPULJP3[[#This Row],[Javni doprinos korisnika - HRK]]/7.5345</f>
        <v>0</v>
      </c>
      <c r="W1926" s="59">
        <v>0</v>
      </c>
      <c r="X1926" s="60">
        <f>Ugovori_OPULJP3[[#This Row],[Privatni doprinos korisnika - HRK]]/7.5345</f>
        <v>0</v>
      </c>
      <c r="Y1926" s="61">
        <v>361824.28</v>
      </c>
      <c r="Z1926" s="62">
        <f>Ugovori_OPULJP3[[#This Row],[UKUPNI PRIHVATLJIVI IZDACI
TOTAL ELIGIBLE EXPENDITURE
= Bespovratna sredstva ukupno + doprinos korisnika
= Ukupni prihvatljivi troškovi
= Ukupna ugovorena vrijednost projekta HRK]]/7.5345</f>
        <v>48022.334594200016</v>
      </c>
      <c r="AA1926" s="53" t="s">
        <v>6562</v>
      </c>
      <c r="AB1926" s="53" t="s">
        <v>34</v>
      </c>
      <c r="AC1926" s="65" t="s">
        <v>7050</v>
      </c>
      <c r="AD1926" s="52" t="s">
        <v>6564</v>
      </c>
    </row>
    <row r="1927" spans="1:30" ht="72" customHeight="1" x14ac:dyDescent="0.2">
      <c r="A1927" s="70" t="s">
        <v>7051</v>
      </c>
      <c r="B1927" s="64" t="s">
        <v>742</v>
      </c>
      <c r="C1927" s="52" t="s">
        <v>6559</v>
      </c>
      <c r="D1927" s="96" t="s">
        <v>7004</v>
      </c>
      <c r="E1927" s="53" t="s">
        <v>75</v>
      </c>
      <c r="F1927" s="71" t="s">
        <v>7052</v>
      </c>
      <c r="G1927" s="71" t="s">
        <v>7053</v>
      </c>
      <c r="H1927" s="68">
        <v>44704</v>
      </c>
      <c r="I1927" s="68">
        <v>45253</v>
      </c>
      <c r="J1927" s="57" t="str">
        <f>IF(Ugovori_OPULJP3[[#This Row],[DATUM ZAVRŠETKA OPERACIJE]]&gt;DATE(2024,12,31),"u provedbi","završen")</f>
        <v>završen</v>
      </c>
      <c r="K1927" s="76" t="s">
        <v>154</v>
      </c>
      <c r="L1927" s="76" t="s">
        <v>154</v>
      </c>
      <c r="M1927" s="58">
        <v>0.85</v>
      </c>
      <c r="N1927" s="58">
        <v>0.15</v>
      </c>
      <c r="O1927" s="59">
        <f>Ugovori_OPULJP3[[#This Row],[Bespovratna sredstva - Ukupno (EU+Nac) HRK
= Ukupna ugovorena vrijednost bespovratnih sredstava]]*Ugovori_OPULJP3[[#This Row],[EU STOPA SUFINANCIRANJA %
EU CO-FINANCING RATE %]]</f>
        <v>229942.03399999999</v>
      </c>
      <c r="P1927" s="60">
        <f>Ugovori_OPULJP3[[#This Row],[Bespovratna sredstva - EU dio - HRK]]/7.5345</f>
        <v>30518.552525051426</v>
      </c>
      <c r="Q1927" s="59">
        <f>Ugovori_OPULJP3[[#This Row],[Bespovratna sredstva - Ukupno (EU+Nac) HRK
= Ukupna ugovorena vrijednost bespovratnih sredstava]]*Ugovori_OPULJP3[[#This Row],[STOPA NACIONALNOG SUFINANCIRANJA %]]</f>
        <v>40578.005999999994</v>
      </c>
      <c r="R1927" s="60">
        <f>Ugovori_OPULJP3[[#This Row],[Bespovratna sredstva - Nacionalni dio - HRK]]/7.5345</f>
        <v>5385.6269161855453</v>
      </c>
      <c r="S1927" s="59">
        <v>270520.03999999998</v>
      </c>
      <c r="T1927" s="60">
        <f>Ugovori_OPULJP3[[#This Row],[Bespovratna sredstva - Ukupno (EU+Nac) HRK
= Ukupna ugovorena vrijednost bespovratnih sredstava]]/7.5345</f>
        <v>35904.179441236971</v>
      </c>
      <c r="U1927" s="59">
        <v>0</v>
      </c>
      <c r="V1927" s="60">
        <f>Ugovori_OPULJP3[[#This Row],[Javni doprinos korisnika - HRK]]/7.5345</f>
        <v>0</v>
      </c>
      <c r="W1927" s="59">
        <v>0</v>
      </c>
      <c r="X1927" s="60">
        <f>Ugovori_OPULJP3[[#This Row],[Privatni doprinos korisnika - HRK]]/7.5345</f>
        <v>0</v>
      </c>
      <c r="Y1927" s="61">
        <v>270520.03999999998</v>
      </c>
      <c r="Z1927" s="62">
        <f>Ugovori_OPULJP3[[#This Row],[UKUPNI PRIHVATLJIVI IZDACI
TOTAL ELIGIBLE EXPENDITURE
= Bespovratna sredstva ukupno + doprinos korisnika
= Ukupni prihvatljivi troškovi
= Ukupna ugovorena vrijednost projekta HRK]]/7.5345</f>
        <v>35904.179441236971</v>
      </c>
      <c r="AA1927" s="53" t="s">
        <v>6562</v>
      </c>
      <c r="AB1927" s="53" t="s">
        <v>34</v>
      </c>
      <c r="AC1927" s="65" t="s">
        <v>7054</v>
      </c>
      <c r="AD1927" s="52" t="s">
        <v>6564</v>
      </c>
    </row>
    <row r="1928" spans="1:30" ht="51" customHeight="1" x14ac:dyDescent="0.2">
      <c r="A1928" s="75" t="s">
        <v>7055</v>
      </c>
      <c r="B1928" s="64" t="s">
        <v>742</v>
      </c>
      <c r="C1928" s="52" t="s">
        <v>6559</v>
      </c>
      <c r="D1928" s="96" t="s">
        <v>7004</v>
      </c>
      <c r="E1928" s="53" t="s">
        <v>75</v>
      </c>
      <c r="F1928" s="71" t="s">
        <v>7056</v>
      </c>
      <c r="G1928" s="71" t="s">
        <v>7057</v>
      </c>
      <c r="H1928" s="68">
        <v>44713</v>
      </c>
      <c r="I1928" s="68">
        <v>45139</v>
      </c>
      <c r="J1928" s="57" t="str">
        <f>IF(Ugovori_OPULJP3[[#This Row],[DATUM ZAVRŠETKA OPERACIJE]]&gt;DATE(2024,12,31),"u provedbi","završen")</f>
        <v>završen</v>
      </c>
      <c r="K1928" s="76" t="s">
        <v>332</v>
      </c>
      <c r="L1928" s="76" t="s">
        <v>332</v>
      </c>
      <c r="M1928" s="58">
        <v>0.85</v>
      </c>
      <c r="N1928" s="58">
        <v>0.15</v>
      </c>
      <c r="O1928" s="59">
        <f>Ugovori_OPULJP3[[#This Row],[Bespovratna sredstva - Ukupno (EU+Nac) HRK
= Ukupna ugovorena vrijednost bespovratnih sredstava]]*Ugovori_OPULJP3[[#This Row],[EU STOPA SUFINANCIRANJA %
EU CO-FINANCING RATE %]]</f>
        <v>388612.35</v>
      </c>
      <c r="P1928" s="60">
        <f>Ugovori_OPULJP3[[#This Row],[Bespovratna sredstva - EU dio - HRK]]/7.5345</f>
        <v>51577.722476607596</v>
      </c>
      <c r="Q1928" s="59">
        <f>Ugovori_OPULJP3[[#This Row],[Bespovratna sredstva - Ukupno (EU+Nac) HRK
= Ukupna ugovorena vrijednost bespovratnih sredstava]]*Ugovori_OPULJP3[[#This Row],[STOPA NACIONALNOG SUFINANCIRANJA %]]</f>
        <v>68578.649999999994</v>
      </c>
      <c r="R1928" s="60">
        <f>Ugovori_OPULJP3[[#This Row],[Bespovratna sredstva - Nacionalni dio - HRK]]/7.5345</f>
        <v>9101.9510252836935</v>
      </c>
      <c r="S1928" s="59">
        <v>457191</v>
      </c>
      <c r="T1928" s="60">
        <f>Ugovori_OPULJP3[[#This Row],[Bespovratna sredstva - Ukupno (EU+Nac) HRK
= Ukupna ugovorena vrijednost bespovratnih sredstava]]/7.5345</f>
        <v>60679.673501891295</v>
      </c>
      <c r="U1928" s="59">
        <v>0</v>
      </c>
      <c r="V1928" s="60">
        <f>Ugovori_OPULJP3[[#This Row],[Javni doprinos korisnika - HRK]]/7.5345</f>
        <v>0</v>
      </c>
      <c r="W1928" s="59">
        <v>0</v>
      </c>
      <c r="X1928" s="60">
        <f>Ugovori_OPULJP3[[#This Row],[Privatni doprinos korisnika - HRK]]/7.5345</f>
        <v>0</v>
      </c>
      <c r="Y1928" s="61">
        <v>457191</v>
      </c>
      <c r="Z1928" s="62">
        <f>Ugovori_OPULJP3[[#This Row],[UKUPNI PRIHVATLJIVI IZDACI
TOTAL ELIGIBLE EXPENDITURE
= Bespovratna sredstva ukupno + doprinos korisnika
= Ukupni prihvatljivi troškovi
= Ukupna ugovorena vrijednost projekta HRK]]/7.5345</f>
        <v>60679.673501891295</v>
      </c>
      <c r="AA1928" s="53" t="s">
        <v>6562</v>
      </c>
      <c r="AB1928" s="53" t="s">
        <v>34</v>
      </c>
      <c r="AC1928" s="65" t="s">
        <v>7058</v>
      </c>
      <c r="AD1928" s="52" t="s">
        <v>6564</v>
      </c>
    </row>
    <row r="1929" spans="1:30" ht="51" customHeight="1" x14ac:dyDescent="0.2">
      <c r="A1929" s="70" t="s">
        <v>7059</v>
      </c>
      <c r="B1929" s="64" t="s">
        <v>742</v>
      </c>
      <c r="C1929" s="52" t="s">
        <v>6559</v>
      </c>
      <c r="D1929" s="96" t="s">
        <v>7004</v>
      </c>
      <c r="E1929" s="53" t="s">
        <v>75</v>
      </c>
      <c r="F1929" s="71" t="s">
        <v>7060</v>
      </c>
      <c r="G1929" s="71" t="s">
        <v>4002</v>
      </c>
      <c r="H1929" s="68">
        <v>44700</v>
      </c>
      <c r="I1929" s="68">
        <v>45249</v>
      </c>
      <c r="J1929" s="57" t="str">
        <f>IF(Ugovori_OPULJP3[[#This Row],[DATUM ZAVRŠETKA OPERACIJE]]&gt;DATE(2024,12,31),"u provedbi","završen")</f>
        <v>završen</v>
      </c>
      <c r="K1929" s="76" t="s">
        <v>7061</v>
      </c>
      <c r="L1929" s="76" t="s">
        <v>36</v>
      </c>
      <c r="M1929" s="58">
        <v>0.85</v>
      </c>
      <c r="N1929" s="58">
        <v>0.15</v>
      </c>
      <c r="O1929" s="59">
        <f>Ugovori_OPULJP3[[#This Row],[Bespovratna sredstva - Ukupno (EU+Nac) HRK
= Ukupna ugovorena vrijednost bespovratnih sredstava]]*Ugovori_OPULJP3[[#This Row],[EU STOPA SUFINANCIRANJA %
EU CO-FINANCING RATE %]]</f>
        <v>421545.6</v>
      </c>
      <c r="P1929" s="60">
        <f>Ugovori_OPULJP3[[#This Row],[Bespovratna sredstva - EU dio - HRK]]/7.5345</f>
        <v>55948.715906828584</v>
      </c>
      <c r="Q1929" s="59">
        <f>Ugovori_OPULJP3[[#This Row],[Bespovratna sredstva - Ukupno (EU+Nac) HRK
= Ukupna ugovorena vrijednost bespovratnih sredstava]]*Ugovori_OPULJP3[[#This Row],[STOPA NACIONALNOG SUFINANCIRANJA %]]</f>
        <v>74390.399999999994</v>
      </c>
      <c r="R1929" s="60">
        <f>Ugovori_OPULJP3[[#This Row],[Bespovratna sredstva - Nacionalni dio - HRK]]/7.5345</f>
        <v>9873.302807087397</v>
      </c>
      <c r="S1929" s="59">
        <v>495936</v>
      </c>
      <c r="T1929" s="60">
        <f>Ugovori_OPULJP3[[#This Row],[Bespovratna sredstva - Ukupno (EU+Nac) HRK
= Ukupna ugovorena vrijednost bespovratnih sredstava]]/7.5345</f>
        <v>65822.018713915983</v>
      </c>
      <c r="U1929" s="59">
        <v>0</v>
      </c>
      <c r="V1929" s="60">
        <f>Ugovori_OPULJP3[[#This Row],[Javni doprinos korisnika - HRK]]/7.5345</f>
        <v>0</v>
      </c>
      <c r="W1929" s="59">
        <v>0</v>
      </c>
      <c r="X1929" s="60">
        <f>Ugovori_OPULJP3[[#This Row],[Privatni doprinos korisnika - HRK]]/7.5345</f>
        <v>0</v>
      </c>
      <c r="Y1929" s="61">
        <v>495936</v>
      </c>
      <c r="Z1929" s="62">
        <f>Ugovori_OPULJP3[[#This Row],[UKUPNI PRIHVATLJIVI IZDACI
TOTAL ELIGIBLE EXPENDITURE
= Bespovratna sredstva ukupno + doprinos korisnika
= Ukupni prihvatljivi troškovi
= Ukupna ugovorena vrijednost projekta HRK]]/7.5345</f>
        <v>65822.018713915983</v>
      </c>
      <c r="AA1929" s="53" t="s">
        <v>6562</v>
      </c>
      <c r="AB1929" s="53" t="s">
        <v>34</v>
      </c>
      <c r="AC1929" s="65" t="s">
        <v>7062</v>
      </c>
      <c r="AD1929" s="52" t="s">
        <v>6564</v>
      </c>
    </row>
    <row r="1930" spans="1:30" ht="51" customHeight="1" x14ac:dyDescent="0.2">
      <c r="A1930" s="70" t="s">
        <v>7063</v>
      </c>
      <c r="B1930" s="64" t="s">
        <v>742</v>
      </c>
      <c r="C1930" s="52" t="s">
        <v>6559</v>
      </c>
      <c r="D1930" s="96" t="s">
        <v>7004</v>
      </c>
      <c r="E1930" s="53" t="s">
        <v>75</v>
      </c>
      <c r="F1930" s="71" t="s">
        <v>7064</v>
      </c>
      <c r="G1930" s="54" t="s">
        <v>6732</v>
      </c>
      <c r="H1930" s="68">
        <v>44700</v>
      </c>
      <c r="I1930" s="68">
        <v>45065</v>
      </c>
      <c r="J1930" s="57" t="str">
        <f>IF(Ugovori_OPULJP3[[#This Row],[DATUM ZAVRŠETKA OPERACIJE]]&gt;DATE(2024,12,31),"u provedbi","završen")</f>
        <v>završen</v>
      </c>
      <c r="K1930" s="76" t="s">
        <v>7065</v>
      </c>
      <c r="L1930" s="76" t="s">
        <v>36</v>
      </c>
      <c r="M1930" s="58">
        <v>0.85</v>
      </c>
      <c r="N1930" s="58">
        <v>0.15</v>
      </c>
      <c r="O1930" s="59">
        <f>Ugovori_OPULJP3[[#This Row],[Bespovratna sredstva - Ukupno (EU+Nac) HRK
= Ukupna ugovorena vrijednost bespovratnih sredstava]]*Ugovori_OPULJP3[[#This Row],[EU STOPA SUFINANCIRANJA %
EU CO-FINANCING RATE %]]</f>
        <v>345851.13649999996</v>
      </c>
      <c r="P1930" s="60">
        <f>Ugovori_OPULJP3[[#This Row],[Bespovratna sredstva - EU dio - HRK]]/7.5345</f>
        <v>45902.334129670176</v>
      </c>
      <c r="Q1930" s="59">
        <f>Ugovori_OPULJP3[[#This Row],[Bespovratna sredstva - Ukupno (EU+Nac) HRK
= Ukupna ugovorena vrijednost bespovratnih sredstava]]*Ugovori_OPULJP3[[#This Row],[STOPA NACIONALNOG SUFINANCIRANJA %]]</f>
        <v>61032.553499999995</v>
      </c>
      <c r="R1930" s="60">
        <f>Ugovori_OPULJP3[[#This Row],[Bespovratna sredstva - Nacionalni dio - HRK]]/7.5345</f>
        <v>8100.4119052359138</v>
      </c>
      <c r="S1930" s="59">
        <v>406883.69</v>
      </c>
      <c r="T1930" s="60">
        <f>Ugovori_OPULJP3[[#This Row],[Bespovratna sredstva - Ukupno (EU+Nac) HRK
= Ukupna ugovorena vrijednost bespovratnih sredstava]]/7.5345</f>
        <v>54002.746034906093</v>
      </c>
      <c r="U1930" s="59">
        <v>0</v>
      </c>
      <c r="V1930" s="60">
        <f>Ugovori_OPULJP3[[#This Row],[Javni doprinos korisnika - HRK]]/7.5345</f>
        <v>0</v>
      </c>
      <c r="W1930" s="59">
        <v>0</v>
      </c>
      <c r="X1930" s="60">
        <f>Ugovori_OPULJP3[[#This Row],[Privatni doprinos korisnika - HRK]]/7.5345</f>
        <v>0</v>
      </c>
      <c r="Y1930" s="61">
        <v>406883.69</v>
      </c>
      <c r="Z1930" s="62">
        <f>Ugovori_OPULJP3[[#This Row],[UKUPNI PRIHVATLJIVI IZDACI
TOTAL ELIGIBLE EXPENDITURE
= Bespovratna sredstva ukupno + doprinos korisnika
= Ukupni prihvatljivi troškovi
= Ukupna ugovorena vrijednost projekta HRK]]/7.5345</f>
        <v>54002.746034906093</v>
      </c>
      <c r="AA1930" s="53" t="s">
        <v>6562</v>
      </c>
      <c r="AB1930" s="53" t="s">
        <v>34</v>
      </c>
      <c r="AC1930" s="65" t="s">
        <v>7066</v>
      </c>
      <c r="AD1930" s="52" t="s">
        <v>6564</v>
      </c>
    </row>
    <row r="1931" spans="1:30" ht="51" customHeight="1" x14ac:dyDescent="0.2">
      <c r="A1931" s="70" t="s">
        <v>7067</v>
      </c>
      <c r="B1931" s="64" t="s">
        <v>742</v>
      </c>
      <c r="C1931" s="52" t="s">
        <v>6559</v>
      </c>
      <c r="D1931" s="96" t="s">
        <v>7004</v>
      </c>
      <c r="E1931" s="53" t="s">
        <v>75</v>
      </c>
      <c r="F1931" s="71" t="s">
        <v>7068</v>
      </c>
      <c r="G1931" s="71" t="s">
        <v>3707</v>
      </c>
      <c r="H1931" s="68">
        <v>44697</v>
      </c>
      <c r="I1931" s="68">
        <v>45062</v>
      </c>
      <c r="J1931" s="57" t="str">
        <f>IF(Ugovori_OPULJP3[[#This Row],[DATUM ZAVRŠETKA OPERACIJE]]&gt;DATE(2024,12,31),"u provedbi","završen")</f>
        <v>završen</v>
      </c>
      <c r="K1931" s="67" t="s">
        <v>36</v>
      </c>
      <c r="L1931" s="67" t="s">
        <v>36</v>
      </c>
      <c r="M1931" s="58">
        <v>0.85</v>
      </c>
      <c r="N1931" s="58">
        <v>0.15</v>
      </c>
      <c r="O1931" s="59">
        <f>Ugovori_OPULJP3[[#This Row],[Bespovratna sredstva - Ukupno (EU+Nac) HRK
= Ukupna ugovorena vrijednost bespovratnih sredstava]]*Ugovori_OPULJP3[[#This Row],[EU STOPA SUFINANCIRANJA %
EU CO-FINANCING RATE %]]</f>
        <v>420291</v>
      </c>
      <c r="P1931" s="60">
        <f>Ugovori_OPULJP3[[#This Row],[Bespovratna sredstva - EU dio - HRK]]/7.5345</f>
        <v>55782.201871391597</v>
      </c>
      <c r="Q1931" s="59">
        <f>Ugovori_OPULJP3[[#This Row],[Bespovratna sredstva - Ukupno (EU+Nac) HRK
= Ukupna ugovorena vrijednost bespovratnih sredstava]]*Ugovori_OPULJP3[[#This Row],[STOPA NACIONALNOG SUFINANCIRANJA %]]</f>
        <v>74169</v>
      </c>
      <c r="R1931" s="60">
        <f>Ugovori_OPULJP3[[#This Row],[Bespovratna sredstva - Nacionalni dio - HRK]]/7.5345</f>
        <v>9843.9179773043998</v>
      </c>
      <c r="S1931" s="59">
        <v>494460</v>
      </c>
      <c r="T1931" s="60">
        <f>Ugovori_OPULJP3[[#This Row],[Bespovratna sredstva - Ukupno (EU+Nac) HRK
= Ukupna ugovorena vrijednost bespovratnih sredstava]]/7.5345</f>
        <v>65626.119848695991</v>
      </c>
      <c r="U1931" s="59">
        <v>0</v>
      </c>
      <c r="V1931" s="60">
        <f>Ugovori_OPULJP3[[#This Row],[Javni doprinos korisnika - HRK]]/7.5345</f>
        <v>0</v>
      </c>
      <c r="W1931" s="59">
        <v>0</v>
      </c>
      <c r="X1931" s="60">
        <f>Ugovori_OPULJP3[[#This Row],[Privatni doprinos korisnika - HRK]]/7.5345</f>
        <v>0</v>
      </c>
      <c r="Y1931" s="61">
        <v>494460</v>
      </c>
      <c r="Z1931" s="62">
        <f>Ugovori_OPULJP3[[#This Row],[UKUPNI PRIHVATLJIVI IZDACI
TOTAL ELIGIBLE EXPENDITURE
= Bespovratna sredstva ukupno + doprinos korisnika
= Ukupni prihvatljivi troškovi
= Ukupna ugovorena vrijednost projekta HRK]]/7.5345</f>
        <v>65626.119848695991</v>
      </c>
      <c r="AA1931" s="53" t="s">
        <v>6562</v>
      </c>
      <c r="AB1931" s="53" t="s">
        <v>34</v>
      </c>
      <c r="AC1931" s="65" t="s">
        <v>7069</v>
      </c>
      <c r="AD1931" s="52" t="s">
        <v>6564</v>
      </c>
    </row>
    <row r="1932" spans="1:30" ht="51" customHeight="1" x14ac:dyDescent="0.2">
      <c r="A1932" s="70" t="s">
        <v>7070</v>
      </c>
      <c r="B1932" s="64" t="s">
        <v>742</v>
      </c>
      <c r="C1932" s="52" t="s">
        <v>6559</v>
      </c>
      <c r="D1932" s="96" t="s">
        <v>7004</v>
      </c>
      <c r="E1932" s="53" t="s">
        <v>75</v>
      </c>
      <c r="F1932" s="71" t="s">
        <v>6853</v>
      </c>
      <c r="G1932" s="71" t="s">
        <v>124</v>
      </c>
      <c r="H1932" s="68">
        <v>44701</v>
      </c>
      <c r="I1932" s="68">
        <v>45066</v>
      </c>
      <c r="J1932" s="57" t="str">
        <f>IF(Ugovori_OPULJP3[[#This Row],[DATUM ZAVRŠETKA OPERACIJE]]&gt;DATE(2024,12,31),"u provedbi","završen")</f>
        <v>završen</v>
      </c>
      <c r="K1932" s="67" t="s">
        <v>36</v>
      </c>
      <c r="L1932" s="67" t="s">
        <v>36</v>
      </c>
      <c r="M1932" s="58">
        <v>0.85</v>
      </c>
      <c r="N1932" s="58">
        <v>0.15</v>
      </c>
      <c r="O1932" s="59">
        <f>Ugovori_OPULJP3[[#This Row],[Bespovratna sredstva - Ukupno (EU+Nac) HRK
= Ukupna ugovorena vrijednost bespovratnih sredstava]]*Ugovori_OPULJP3[[#This Row],[EU STOPA SUFINANCIRANJA %
EU CO-FINANCING RATE %]]</f>
        <v>424682.1</v>
      </c>
      <c r="P1932" s="60">
        <f>Ugovori_OPULJP3[[#This Row],[Bespovratna sredstva - EU dio - HRK]]/7.5345</f>
        <v>56365.000995421055</v>
      </c>
      <c r="Q1932" s="59">
        <f>Ugovori_OPULJP3[[#This Row],[Bespovratna sredstva - Ukupno (EU+Nac) HRK
= Ukupna ugovorena vrijednost bespovratnih sredstava]]*Ugovori_OPULJP3[[#This Row],[STOPA NACIONALNOG SUFINANCIRANJA %]]</f>
        <v>74943.899999999994</v>
      </c>
      <c r="R1932" s="60">
        <f>Ugovori_OPULJP3[[#This Row],[Bespovratna sredstva - Nacionalni dio - HRK]]/7.5345</f>
        <v>9946.764881544892</v>
      </c>
      <c r="S1932" s="59">
        <v>499626</v>
      </c>
      <c r="T1932" s="60">
        <f>Ugovori_OPULJP3[[#This Row],[Bespovratna sredstva - Ukupno (EU+Nac) HRK
= Ukupna ugovorena vrijednost bespovratnih sredstava]]/7.5345</f>
        <v>66311.765876965947</v>
      </c>
      <c r="U1932" s="59">
        <v>0</v>
      </c>
      <c r="V1932" s="60">
        <f>Ugovori_OPULJP3[[#This Row],[Javni doprinos korisnika - HRK]]/7.5345</f>
        <v>0</v>
      </c>
      <c r="W1932" s="59">
        <v>0</v>
      </c>
      <c r="X1932" s="60">
        <f>Ugovori_OPULJP3[[#This Row],[Privatni doprinos korisnika - HRK]]/7.5345</f>
        <v>0</v>
      </c>
      <c r="Y1932" s="61">
        <v>499626</v>
      </c>
      <c r="Z1932" s="62">
        <f>Ugovori_OPULJP3[[#This Row],[UKUPNI PRIHVATLJIVI IZDACI
TOTAL ELIGIBLE EXPENDITURE
= Bespovratna sredstva ukupno + doprinos korisnika
= Ukupni prihvatljivi troškovi
= Ukupna ugovorena vrijednost projekta HRK]]/7.5345</f>
        <v>66311.765876965947</v>
      </c>
      <c r="AA1932" s="53" t="s">
        <v>6562</v>
      </c>
      <c r="AB1932" s="53" t="s">
        <v>34</v>
      </c>
      <c r="AC1932" s="65" t="s">
        <v>7071</v>
      </c>
      <c r="AD1932" s="52" t="s">
        <v>6564</v>
      </c>
    </row>
    <row r="1933" spans="1:30" ht="51" customHeight="1" x14ac:dyDescent="0.2">
      <c r="A1933" s="70" t="s">
        <v>7072</v>
      </c>
      <c r="B1933" s="64" t="s">
        <v>742</v>
      </c>
      <c r="C1933" s="52" t="s">
        <v>6559</v>
      </c>
      <c r="D1933" s="96" t="s">
        <v>7004</v>
      </c>
      <c r="E1933" s="53" t="s">
        <v>75</v>
      </c>
      <c r="F1933" s="71" t="s">
        <v>7073</v>
      </c>
      <c r="G1933" s="71" t="s">
        <v>7074</v>
      </c>
      <c r="H1933" s="68">
        <v>44642</v>
      </c>
      <c r="I1933" s="68">
        <v>45007</v>
      </c>
      <c r="J1933" s="57" t="str">
        <f>IF(Ugovori_OPULJP3[[#This Row],[DATUM ZAVRŠETKA OPERACIJE]]&gt;DATE(2024,12,31),"u provedbi","završen")</f>
        <v>završen</v>
      </c>
      <c r="K1933" s="76" t="s">
        <v>2714</v>
      </c>
      <c r="L1933" s="67" t="s">
        <v>36</v>
      </c>
      <c r="M1933" s="58">
        <v>0.85</v>
      </c>
      <c r="N1933" s="58">
        <v>0.15</v>
      </c>
      <c r="O1933" s="59">
        <f>Ugovori_OPULJP3[[#This Row],[Bespovratna sredstva - Ukupno (EU+Nac) HRK
= Ukupna ugovorena vrijednost bespovratnih sredstava]]*Ugovori_OPULJP3[[#This Row],[EU STOPA SUFINANCIRANJA %
EU CO-FINANCING RATE %]]</f>
        <v>403667.55</v>
      </c>
      <c r="P1933" s="60">
        <f>Ugovori_OPULJP3[[#This Row],[Bespovratna sredstva - EU dio - HRK]]/7.5345</f>
        <v>53575.890901851475</v>
      </c>
      <c r="Q1933" s="59">
        <f>Ugovori_OPULJP3[[#This Row],[Bespovratna sredstva - Ukupno (EU+Nac) HRK
= Ukupna ugovorena vrijednost bespovratnih sredstava]]*Ugovori_OPULJP3[[#This Row],[STOPA NACIONALNOG SUFINANCIRANJA %]]</f>
        <v>71235.45</v>
      </c>
      <c r="R1933" s="60">
        <f>Ugovori_OPULJP3[[#This Row],[Bespovratna sredstva - Nacionalni dio - HRK]]/7.5345</f>
        <v>9454.5689826796734</v>
      </c>
      <c r="S1933" s="59">
        <v>474903</v>
      </c>
      <c r="T1933" s="60">
        <f>Ugovori_OPULJP3[[#This Row],[Bespovratna sredstva - Ukupno (EU+Nac) HRK
= Ukupna ugovorena vrijednost bespovratnih sredstava]]/7.5345</f>
        <v>63030.459884531156</v>
      </c>
      <c r="U1933" s="59">
        <v>0</v>
      </c>
      <c r="V1933" s="60">
        <f>Ugovori_OPULJP3[[#This Row],[Javni doprinos korisnika - HRK]]/7.5345</f>
        <v>0</v>
      </c>
      <c r="W1933" s="59">
        <v>0</v>
      </c>
      <c r="X1933" s="60">
        <f>Ugovori_OPULJP3[[#This Row],[Privatni doprinos korisnika - HRK]]/7.5345</f>
        <v>0</v>
      </c>
      <c r="Y1933" s="61">
        <v>474903</v>
      </c>
      <c r="Z1933" s="62">
        <f>Ugovori_OPULJP3[[#This Row],[UKUPNI PRIHVATLJIVI IZDACI
TOTAL ELIGIBLE EXPENDITURE
= Bespovratna sredstva ukupno + doprinos korisnika
= Ukupni prihvatljivi troškovi
= Ukupna ugovorena vrijednost projekta HRK]]/7.5345</f>
        <v>63030.459884531156</v>
      </c>
      <c r="AA1933" s="53" t="s">
        <v>6562</v>
      </c>
      <c r="AB1933" s="53" t="s">
        <v>34</v>
      </c>
      <c r="AC1933" s="52" t="s">
        <v>7075</v>
      </c>
      <c r="AD1933" s="52" t="s">
        <v>6564</v>
      </c>
    </row>
    <row r="1934" spans="1:30" ht="51" customHeight="1" x14ac:dyDescent="0.2">
      <c r="A1934" s="70" t="s">
        <v>7076</v>
      </c>
      <c r="B1934" s="64" t="s">
        <v>742</v>
      </c>
      <c r="C1934" s="52" t="s">
        <v>6559</v>
      </c>
      <c r="D1934" s="96" t="s">
        <v>7004</v>
      </c>
      <c r="E1934" s="53" t="s">
        <v>75</v>
      </c>
      <c r="F1934" s="71" t="s">
        <v>7077</v>
      </c>
      <c r="G1934" s="71" t="s">
        <v>7078</v>
      </c>
      <c r="H1934" s="68">
        <v>44708</v>
      </c>
      <c r="I1934" s="68">
        <v>45073</v>
      </c>
      <c r="J1934" s="57" t="str">
        <f>IF(Ugovori_OPULJP3[[#This Row],[DATUM ZAVRŠETKA OPERACIJE]]&gt;DATE(2024,12,31),"u provedbi","završen")</f>
        <v>završen</v>
      </c>
      <c r="K1934" s="76" t="s">
        <v>35</v>
      </c>
      <c r="L1934" s="76" t="s">
        <v>36</v>
      </c>
      <c r="M1934" s="58">
        <v>0.85</v>
      </c>
      <c r="N1934" s="58">
        <v>0.15</v>
      </c>
      <c r="O1934" s="59">
        <f>Ugovori_OPULJP3[[#This Row],[Bespovratna sredstva - Ukupno (EU+Nac) HRK
= Ukupna ugovorena vrijednost bespovratnih sredstava]]*Ugovori_OPULJP3[[#This Row],[EU STOPA SUFINANCIRANJA %
EU CO-FINANCING RATE %]]</f>
        <v>346282.67300000001</v>
      </c>
      <c r="P1934" s="60">
        <f>Ugovori_OPULJP3[[#This Row],[Bespovratna sredstva - EU dio - HRK]]/7.5345</f>
        <v>45959.608865883602</v>
      </c>
      <c r="Q1934" s="59">
        <f>Ugovori_OPULJP3[[#This Row],[Bespovratna sredstva - Ukupno (EU+Nac) HRK
= Ukupna ugovorena vrijednost bespovratnih sredstava]]*Ugovori_OPULJP3[[#This Row],[STOPA NACIONALNOG SUFINANCIRANJA %]]</f>
        <v>61108.706999999995</v>
      </c>
      <c r="R1934" s="60">
        <f>Ugovori_OPULJP3[[#This Row],[Bespovratna sredstva - Nacionalni dio - HRK]]/7.5345</f>
        <v>8110.5192116265171</v>
      </c>
      <c r="S1934" s="59">
        <v>407391.38</v>
      </c>
      <c r="T1934" s="60">
        <f>Ugovori_OPULJP3[[#This Row],[Bespovratna sredstva - Ukupno (EU+Nac) HRK
= Ukupna ugovorena vrijednost bespovratnih sredstava]]/7.5345</f>
        <v>54070.128077510119</v>
      </c>
      <c r="U1934" s="59">
        <v>0</v>
      </c>
      <c r="V1934" s="60">
        <f>Ugovori_OPULJP3[[#This Row],[Javni doprinos korisnika - HRK]]/7.5345</f>
        <v>0</v>
      </c>
      <c r="W1934" s="59">
        <v>0</v>
      </c>
      <c r="X1934" s="60">
        <f>Ugovori_OPULJP3[[#This Row],[Privatni doprinos korisnika - HRK]]/7.5345</f>
        <v>0</v>
      </c>
      <c r="Y1934" s="61">
        <v>407391.38</v>
      </c>
      <c r="Z1934" s="62">
        <f>Ugovori_OPULJP3[[#This Row],[UKUPNI PRIHVATLJIVI IZDACI
TOTAL ELIGIBLE EXPENDITURE
= Bespovratna sredstva ukupno + doprinos korisnika
= Ukupni prihvatljivi troškovi
= Ukupna ugovorena vrijednost projekta HRK]]/7.5345</f>
        <v>54070.128077510119</v>
      </c>
      <c r="AA1934" s="53" t="s">
        <v>6562</v>
      </c>
      <c r="AB1934" s="53" t="s">
        <v>34</v>
      </c>
      <c r="AC1934" s="65" t="s">
        <v>7079</v>
      </c>
      <c r="AD1934" s="52" t="s">
        <v>6564</v>
      </c>
    </row>
    <row r="1935" spans="1:30" ht="51" customHeight="1" x14ac:dyDescent="0.2">
      <c r="A1935" s="70" t="s">
        <v>7080</v>
      </c>
      <c r="B1935" s="64" t="s">
        <v>742</v>
      </c>
      <c r="C1935" s="52" t="s">
        <v>6559</v>
      </c>
      <c r="D1935" s="96" t="s">
        <v>7004</v>
      </c>
      <c r="E1935" s="53" t="s">
        <v>75</v>
      </c>
      <c r="F1935" s="71" t="s">
        <v>7081</v>
      </c>
      <c r="G1935" s="71" t="s">
        <v>7082</v>
      </c>
      <c r="H1935" s="68">
        <v>44713</v>
      </c>
      <c r="I1935" s="68">
        <v>45261</v>
      </c>
      <c r="J1935" s="57" t="str">
        <f>IF(Ugovori_OPULJP3[[#This Row],[DATUM ZAVRŠETKA OPERACIJE]]&gt;DATE(2024,12,31),"u provedbi","završen")</f>
        <v>završen</v>
      </c>
      <c r="K1935" s="76" t="s">
        <v>7083</v>
      </c>
      <c r="L1935" s="76" t="s">
        <v>36</v>
      </c>
      <c r="M1935" s="58">
        <v>0.85</v>
      </c>
      <c r="N1935" s="58">
        <v>0.15</v>
      </c>
      <c r="O1935" s="59">
        <f>Ugovori_OPULJP3[[#This Row],[Bespovratna sredstva - Ukupno (EU+Nac) HRK
= Ukupna ugovorena vrijednost bespovratnih sredstava]]*Ugovori_OPULJP3[[#This Row],[EU STOPA SUFINANCIRANJA %
EU CO-FINANCING RATE %]]</f>
        <v>267478.41649999999</v>
      </c>
      <c r="P1935" s="60">
        <f>Ugovori_OPULJP3[[#This Row],[Bespovratna sredstva - EU dio - HRK]]/7.5345</f>
        <v>35500.486628177052</v>
      </c>
      <c r="Q1935" s="59">
        <f>Ugovori_OPULJP3[[#This Row],[Bespovratna sredstva - Ukupno (EU+Nac) HRK
= Ukupna ugovorena vrijednost bespovratnih sredstava]]*Ugovori_OPULJP3[[#This Row],[STOPA NACIONALNOG SUFINANCIRANJA %]]</f>
        <v>47202.073499999999</v>
      </c>
      <c r="R1935" s="60">
        <f>Ugovori_OPULJP3[[#This Row],[Bespovratna sredstva - Nacionalni dio - HRK]]/7.5345</f>
        <v>6264.7917579135965</v>
      </c>
      <c r="S1935" s="59">
        <v>314680.49</v>
      </c>
      <c r="T1935" s="60">
        <f>Ugovori_OPULJP3[[#This Row],[Bespovratna sredstva - Ukupno (EU+Nac) HRK
= Ukupna ugovorena vrijednost bespovratnih sredstava]]/7.5345</f>
        <v>41765.278386090649</v>
      </c>
      <c r="U1935" s="59">
        <v>0</v>
      </c>
      <c r="V1935" s="60">
        <f>Ugovori_OPULJP3[[#This Row],[Javni doprinos korisnika - HRK]]/7.5345</f>
        <v>0</v>
      </c>
      <c r="W1935" s="59">
        <v>0</v>
      </c>
      <c r="X1935" s="60">
        <f>Ugovori_OPULJP3[[#This Row],[Privatni doprinos korisnika - HRK]]/7.5345</f>
        <v>0</v>
      </c>
      <c r="Y1935" s="61">
        <v>314680.49</v>
      </c>
      <c r="Z1935" s="62">
        <f>Ugovori_OPULJP3[[#This Row],[UKUPNI PRIHVATLJIVI IZDACI
TOTAL ELIGIBLE EXPENDITURE
= Bespovratna sredstva ukupno + doprinos korisnika
= Ukupni prihvatljivi troškovi
= Ukupna ugovorena vrijednost projekta HRK]]/7.5345</f>
        <v>41765.278386090649</v>
      </c>
      <c r="AA1935" s="53" t="s">
        <v>6562</v>
      </c>
      <c r="AB1935" s="53" t="s">
        <v>34</v>
      </c>
      <c r="AC1935" s="65" t="s">
        <v>7084</v>
      </c>
      <c r="AD1935" s="52" t="s">
        <v>6564</v>
      </c>
    </row>
    <row r="1936" spans="1:30" ht="51" customHeight="1" x14ac:dyDescent="0.2">
      <c r="A1936" s="75" t="s">
        <v>7085</v>
      </c>
      <c r="B1936" s="64" t="s">
        <v>742</v>
      </c>
      <c r="C1936" s="65" t="s">
        <v>6559</v>
      </c>
      <c r="D1936" s="96" t="s">
        <v>7004</v>
      </c>
      <c r="E1936" s="53" t="s">
        <v>75</v>
      </c>
      <c r="F1936" s="71" t="s">
        <v>7086</v>
      </c>
      <c r="G1936" s="71" t="s">
        <v>4572</v>
      </c>
      <c r="H1936" s="68">
        <v>44648</v>
      </c>
      <c r="I1936" s="68">
        <v>45197</v>
      </c>
      <c r="J1936" s="57" t="str">
        <f>IF(Ugovori_OPULJP3[[#This Row],[DATUM ZAVRŠETKA OPERACIJE]]&gt;DATE(2024,12,31),"u provedbi","završen")</f>
        <v>završen</v>
      </c>
      <c r="K1936" s="76" t="s">
        <v>891</v>
      </c>
      <c r="L1936" s="67" t="s">
        <v>36</v>
      </c>
      <c r="M1936" s="58">
        <v>0.85</v>
      </c>
      <c r="N1936" s="58">
        <v>0.15</v>
      </c>
      <c r="O1936" s="59">
        <f>Ugovori_OPULJP3[[#This Row],[Bespovratna sredstva - Ukupno (EU+Nac) HRK
= Ukupna ugovorena vrijednost bespovratnih sredstava]]*Ugovori_OPULJP3[[#This Row],[EU STOPA SUFINANCIRANJA %
EU CO-FINANCING RATE %]]</f>
        <v>275593.8</v>
      </c>
      <c r="P1936" s="60">
        <f>Ugovori_OPULJP3[[#This Row],[Bespovratna sredstva - EU dio - HRK]]/7.5345</f>
        <v>36577.583117658767</v>
      </c>
      <c r="Q1936" s="59">
        <f>Ugovori_OPULJP3[[#This Row],[Bespovratna sredstva - Ukupno (EU+Nac) HRK
= Ukupna ugovorena vrijednost bespovratnih sredstava]]*Ugovori_OPULJP3[[#This Row],[STOPA NACIONALNOG SUFINANCIRANJA %]]</f>
        <v>48634.2</v>
      </c>
      <c r="R1936" s="60">
        <f>Ugovori_OPULJP3[[#This Row],[Bespovratna sredstva - Nacionalni dio - HRK]]/7.5345</f>
        <v>6454.8676089986056</v>
      </c>
      <c r="S1936" s="59">
        <v>324228</v>
      </c>
      <c r="T1936" s="60">
        <f>Ugovori_OPULJP3[[#This Row],[Bespovratna sredstva - Ukupno (EU+Nac) HRK
= Ukupna ugovorena vrijednost bespovratnih sredstava]]/7.5345</f>
        <v>43032.450726657371</v>
      </c>
      <c r="U1936" s="59">
        <v>0</v>
      </c>
      <c r="V1936" s="60">
        <f>Ugovori_OPULJP3[[#This Row],[Javni doprinos korisnika - HRK]]/7.5345</f>
        <v>0</v>
      </c>
      <c r="W1936" s="59">
        <v>0</v>
      </c>
      <c r="X1936" s="60">
        <f>Ugovori_OPULJP3[[#This Row],[Privatni doprinos korisnika - HRK]]/7.5345</f>
        <v>0</v>
      </c>
      <c r="Y1936" s="61">
        <v>324228</v>
      </c>
      <c r="Z1936" s="62">
        <f>Ugovori_OPULJP3[[#This Row],[UKUPNI PRIHVATLJIVI IZDACI
TOTAL ELIGIBLE EXPENDITURE
= Bespovratna sredstva ukupno + doprinos korisnika
= Ukupni prihvatljivi troškovi
= Ukupna ugovorena vrijednost projekta HRK]]/7.5345</f>
        <v>43032.450726657371</v>
      </c>
      <c r="AA1936" s="53" t="s">
        <v>6562</v>
      </c>
      <c r="AB1936" s="53" t="s">
        <v>34</v>
      </c>
      <c r="AC1936" s="65" t="s">
        <v>7087</v>
      </c>
      <c r="AD1936" s="52" t="s">
        <v>6564</v>
      </c>
    </row>
    <row r="1937" spans="1:30" ht="51" customHeight="1" x14ac:dyDescent="0.2">
      <c r="A1937" s="75" t="s">
        <v>7088</v>
      </c>
      <c r="B1937" s="64" t="s">
        <v>742</v>
      </c>
      <c r="C1937" s="52" t="s">
        <v>6559</v>
      </c>
      <c r="D1937" s="96" t="s">
        <v>7004</v>
      </c>
      <c r="E1937" s="53" t="s">
        <v>75</v>
      </c>
      <c r="F1937" s="71" t="s">
        <v>7089</v>
      </c>
      <c r="G1937" s="71" t="s">
        <v>1065</v>
      </c>
      <c r="H1937" s="68">
        <v>44707</v>
      </c>
      <c r="I1937" s="68">
        <v>45164</v>
      </c>
      <c r="J1937" s="57" t="str">
        <f>IF(Ugovori_OPULJP3[[#This Row],[DATUM ZAVRŠETKA OPERACIJE]]&gt;DATE(2024,12,31),"u provedbi","završen")</f>
        <v>završen</v>
      </c>
      <c r="K1937" s="76" t="s">
        <v>7090</v>
      </c>
      <c r="L1937" s="76" t="s">
        <v>36</v>
      </c>
      <c r="M1937" s="58">
        <v>0.85</v>
      </c>
      <c r="N1937" s="58">
        <v>0.15</v>
      </c>
      <c r="O1937" s="59">
        <f>Ugovori_OPULJP3[[#This Row],[Bespovratna sredstva - Ukupno (EU+Nac) HRK
= Ukupna ugovorena vrijednost bespovratnih sredstava]]*Ugovori_OPULJP3[[#This Row],[EU STOPA SUFINANCIRANJA %
EU CO-FINANCING RATE %]]</f>
        <v>398283.22499999998</v>
      </c>
      <c r="P1937" s="60">
        <f>Ugovori_OPULJP3[[#This Row],[Bespovratna sredstva - EU dio - HRK]]/7.5345</f>
        <v>52861.268166434398</v>
      </c>
      <c r="Q1937" s="59">
        <f>Ugovori_OPULJP3[[#This Row],[Bespovratna sredstva - Ukupno (EU+Nac) HRK
= Ukupna ugovorena vrijednost bespovratnih sredstava]]*Ugovori_OPULJP3[[#This Row],[STOPA NACIONALNOG SUFINANCIRANJA %]]</f>
        <v>70285.274999999994</v>
      </c>
      <c r="R1937" s="60">
        <f>Ugovori_OPULJP3[[#This Row],[Bespovratna sredstva - Nacionalni dio - HRK]]/7.5345</f>
        <v>9328.4590881943041</v>
      </c>
      <c r="S1937" s="59">
        <v>468568.5</v>
      </c>
      <c r="T1937" s="60">
        <f>Ugovori_OPULJP3[[#This Row],[Bespovratna sredstva - Ukupno (EU+Nac) HRK
= Ukupna ugovorena vrijednost bespovratnih sredstava]]/7.5345</f>
        <v>62189.727254628706</v>
      </c>
      <c r="U1937" s="59">
        <v>0</v>
      </c>
      <c r="V1937" s="60">
        <f>Ugovori_OPULJP3[[#This Row],[Javni doprinos korisnika - HRK]]/7.5345</f>
        <v>0</v>
      </c>
      <c r="W1937" s="59">
        <v>0</v>
      </c>
      <c r="X1937" s="60">
        <f>Ugovori_OPULJP3[[#This Row],[Privatni doprinos korisnika - HRK]]/7.5345</f>
        <v>0</v>
      </c>
      <c r="Y1937" s="61">
        <v>468568.5</v>
      </c>
      <c r="Z1937" s="62">
        <f>Ugovori_OPULJP3[[#This Row],[UKUPNI PRIHVATLJIVI IZDACI
TOTAL ELIGIBLE EXPENDITURE
= Bespovratna sredstva ukupno + doprinos korisnika
= Ukupni prihvatljivi troškovi
= Ukupna ugovorena vrijednost projekta HRK]]/7.5345</f>
        <v>62189.727254628706</v>
      </c>
      <c r="AA1937" s="53" t="s">
        <v>6562</v>
      </c>
      <c r="AB1937" s="53" t="s">
        <v>34</v>
      </c>
      <c r="AC1937" s="65" t="s">
        <v>7091</v>
      </c>
      <c r="AD1937" s="52" t="s">
        <v>6564</v>
      </c>
    </row>
    <row r="1938" spans="1:30" ht="51" customHeight="1" x14ac:dyDescent="0.2">
      <c r="A1938" s="70" t="s">
        <v>7092</v>
      </c>
      <c r="B1938" s="64" t="s">
        <v>742</v>
      </c>
      <c r="C1938" s="52" t="s">
        <v>6559</v>
      </c>
      <c r="D1938" s="96" t="s">
        <v>7004</v>
      </c>
      <c r="E1938" s="53" t="s">
        <v>75</v>
      </c>
      <c r="F1938" s="71" t="s">
        <v>7093</v>
      </c>
      <c r="G1938" s="71" t="s">
        <v>7094</v>
      </c>
      <c r="H1938" s="68">
        <v>44705</v>
      </c>
      <c r="I1938" s="68">
        <v>45254</v>
      </c>
      <c r="J1938" s="57" t="str">
        <f>IF(Ugovori_OPULJP3[[#This Row],[DATUM ZAVRŠETKA OPERACIJE]]&gt;DATE(2024,12,31),"u provedbi","završen")</f>
        <v>završen</v>
      </c>
      <c r="K1938" s="76" t="s">
        <v>7095</v>
      </c>
      <c r="L1938" s="76" t="s">
        <v>154</v>
      </c>
      <c r="M1938" s="58">
        <v>0.85</v>
      </c>
      <c r="N1938" s="58">
        <v>0.15</v>
      </c>
      <c r="O1938" s="59">
        <f>Ugovori_OPULJP3[[#This Row],[Bespovratna sredstva - Ukupno (EU+Nac) HRK
= Ukupna ugovorena vrijednost bespovratnih sredstava]]*Ugovori_OPULJP3[[#This Row],[EU STOPA SUFINANCIRANJA %
EU CO-FINANCING RATE %]]</f>
        <v>252697.35</v>
      </c>
      <c r="P1938" s="60">
        <f>Ugovori_OPULJP3[[#This Row],[Bespovratna sredstva - EU dio - HRK]]/7.5345</f>
        <v>33538.701970933704</v>
      </c>
      <c r="Q1938" s="59">
        <f>Ugovori_OPULJP3[[#This Row],[Bespovratna sredstva - Ukupno (EU+Nac) HRK
= Ukupna ugovorena vrijednost bespovratnih sredstava]]*Ugovori_OPULJP3[[#This Row],[STOPA NACIONALNOG SUFINANCIRANJA %]]</f>
        <v>44593.65</v>
      </c>
      <c r="R1938" s="60">
        <f>Ugovori_OPULJP3[[#This Row],[Bespovratna sredstva - Nacionalni dio - HRK]]/7.5345</f>
        <v>5918.5944654588893</v>
      </c>
      <c r="S1938" s="59">
        <v>297291</v>
      </c>
      <c r="T1938" s="60">
        <f>Ugovori_OPULJP3[[#This Row],[Bespovratna sredstva - Ukupno (EU+Nac) HRK
= Ukupna ugovorena vrijednost bespovratnih sredstava]]/7.5345</f>
        <v>39457.296436392593</v>
      </c>
      <c r="U1938" s="59">
        <v>0</v>
      </c>
      <c r="V1938" s="60">
        <f>Ugovori_OPULJP3[[#This Row],[Javni doprinos korisnika - HRK]]/7.5345</f>
        <v>0</v>
      </c>
      <c r="W1938" s="59">
        <v>0</v>
      </c>
      <c r="X1938" s="60">
        <f>Ugovori_OPULJP3[[#This Row],[Privatni doprinos korisnika - HRK]]/7.5345</f>
        <v>0</v>
      </c>
      <c r="Y1938" s="61">
        <v>297291</v>
      </c>
      <c r="Z1938" s="62">
        <f>Ugovori_OPULJP3[[#This Row],[UKUPNI PRIHVATLJIVI IZDACI
TOTAL ELIGIBLE EXPENDITURE
= Bespovratna sredstva ukupno + doprinos korisnika
= Ukupni prihvatljivi troškovi
= Ukupna ugovorena vrijednost projekta HRK]]/7.5345</f>
        <v>39457.296436392593</v>
      </c>
      <c r="AA1938" s="53" t="s">
        <v>6562</v>
      </c>
      <c r="AB1938" s="53" t="s">
        <v>34</v>
      </c>
      <c r="AC1938" s="65" t="s">
        <v>7096</v>
      </c>
      <c r="AD1938" s="52" t="s">
        <v>6564</v>
      </c>
    </row>
    <row r="1939" spans="1:30" ht="51" customHeight="1" x14ac:dyDescent="0.2">
      <c r="A1939" s="70" t="s">
        <v>7097</v>
      </c>
      <c r="B1939" s="64" t="s">
        <v>742</v>
      </c>
      <c r="C1939" s="52" t="s">
        <v>6559</v>
      </c>
      <c r="D1939" s="96" t="s">
        <v>7004</v>
      </c>
      <c r="E1939" s="53" t="s">
        <v>75</v>
      </c>
      <c r="F1939" s="71" t="s">
        <v>7098</v>
      </c>
      <c r="G1939" s="71" t="s">
        <v>7099</v>
      </c>
      <c r="H1939" s="68">
        <v>44711</v>
      </c>
      <c r="I1939" s="68">
        <v>45076</v>
      </c>
      <c r="J1939" s="57" t="str">
        <f>IF(Ugovori_OPULJP3[[#This Row],[DATUM ZAVRŠETKA OPERACIJE]]&gt;DATE(2024,12,31),"u provedbi","završen")</f>
        <v>završen</v>
      </c>
      <c r="K1939" s="76" t="s">
        <v>2365</v>
      </c>
      <c r="L1939" s="76" t="s">
        <v>36</v>
      </c>
      <c r="M1939" s="58">
        <v>0.85</v>
      </c>
      <c r="N1939" s="58">
        <v>0.15</v>
      </c>
      <c r="O1939" s="59">
        <f>Ugovori_OPULJP3[[#This Row],[Bespovratna sredstva - Ukupno (EU+Nac) HRK
= Ukupna ugovorena vrijednost bespovratnih sredstava]]*Ugovori_OPULJP3[[#This Row],[EU STOPA SUFINANCIRANJA %
EU CO-FINANCING RATE %]]</f>
        <v>420056.80799999996</v>
      </c>
      <c r="P1939" s="60">
        <f>Ugovori_OPULJP3[[#This Row],[Bespovratna sredstva - EU dio - HRK]]/7.5345</f>
        <v>55751.11925144335</v>
      </c>
      <c r="Q1939" s="59">
        <f>Ugovori_OPULJP3[[#This Row],[Bespovratna sredstva - Ukupno (EU+Nac) HRK
= Ukupna ugovorena vrijednost bespovratnih sredstava]]*Ugovori_OPULJP3[[#This Row],[STOPA NACIONALNOG SUFINANCIRANJA %]]</f>
        <v>74127.671999999991</v>
      </c>
      <c r="R1939" s="60">
        <f>Ugovori_OPULJP3[[#This Row],[Bespovratna sredstva - Nacionalni dio - HRK]]/7.5345</f>
        <v>9838.4328090782383</v>
      </c>
      <c r="S1939" s="59">
        <v>494184.48</v>
      </c>
      <c r="T1939" s="60">
        <f>Ugovori_OPULJP3[[#This Row],[Bespovratna sredstva - Ukupno (EU+Nac) HRK
= Ukupna ugovorena vrijednost bespovratnih sredstava]]/7.5345</f>
        <v>65589.552060521601</v>
      </c>
      <c r="U1939" s="59">
        <v>0</v>
      </c>
      <c r="V1939" s="60">
        <f>Ugovori_OPULJP3[[#This Row],[Javni doprinos korisnika - HRK]]/7.5345</f>
        <v>0</v>
      </c>
      <c r="W1939" s="59">
        <v>0</v>
      </c>
      <c r="X1939" s="60">
        <f>Ugovori_OPULJP3[[#This Row],[Privatni doprinos korisnika - HRK]]/7.5345</f>
        <v>0</v>
      </c>
      <c r="Y1939" s="61">
        <v>494184.48</v>
      </c>
      <c r="Z1939" s="62">
        <f>Ugovori_OPULJP3[[#This Row],[UKUPNI PRIHVATLJIVI IZDACI
TOTAL ELIGIBLE EXPENDITURE
= Bespovratna sredstva ukupno + doprinos korisnika
= Ukupni prihvatljivi troškovi
= Ukupna ugovorena vrijednost projekta HRK]]/7.5345</f>
        <v>65589.552060521601</v>
      </c>
      <c r="AA1939" s="53" t="s">
        <v>6562</v>
      </c>
      <c r="AB1939" s="53" t="s">
        <v>34</v>
      </c>
      <c r="AC1939" s="65" t="s">
        <v>7100</v>
      </c>
      <c r="AD1939" s="52" t="s">
        <v>6564</v>
      </c>
    </row>
    <row r="1940" spans="1:30" ht="51" customHeight="1" x14ac:dyDescent="0.2">
      <c r="A1940" s="70" t="s">
        <v>7101</v>
      </c>
      <c r="B1940" s="64" t="s">
        <v>742</v>
      </c>
      <c r="C1940" s="52" t="s">
        <v>6559</v>
      </c>
      <c r="D1940" s="96" t="s">
        <v>7004</v>
      </c>
      <c r="E1940" s="53" t="s">
        <v>75</v>
      </c>
      <c r="F1940" s="71" t="s">
        <v>7102</v>
      </c>
      <c r="G1940" s="71" t="s">
        <v>7103</v>
      </c>
      <c r="H1940" s="68">
        <v>44701</v>
      </c>
      <c r="I1940" s="68">
        <v>45250</v>
      </c>
      <c r="J1940" s="57" t="str">
        <f>IF(Ugovori_OPULJP3[[#This Row],[DATUM ZAVRŠETKA OPERACIJE]]&gt;DATE(2024,12,31),"u provedbi","završen")</f>
        <v>završen</v>
      </c>
      <c r="K1940" s="76" t="s">
        <v>7104</v>
      </c>
      <c r="L1940" s="76" t="s">
        <v>36</v>
      </c>
      <c r="M1940" s="58">
        <v>0.85</v>
      </c>
      <c r="N1940" s="58">
        <v>0.15</v>
      </c>
      <c r="O1940" s="59">
        <f>Ugovori_OPULJP3[[#This Row],[Bespovratna sredstva - Ukupno (EU+Nac) HRK
= Ukupna ugovorena vrijednost bespovratnih sredstava]]*Ugovori_OPULJP3[[#This Row],[EU STOPA SUFINANCIRANJA %
EU CO-FINANCING RATE %]]</f>
        <v>415847.625</v>
      </c>
      <c r="P1940" s="60">
        <f>Ugovori_OPULJP3[[#This Row],[Bespovratna sredstva - EU dio - HRK]]/7.5345</f>
        <v>55192.464662552258</v>
      </c>
      <c r="Q1940" s="59">
        <f>Ugovori_OPULJP3[[#This Row],[Bespovratna sredstva - Ukupno (EU+Nac) HRK
= Ukupna ugovorena vrijednost bespovratnih sredstava]]*Ugovori_OPULJP3[[#This Row],[STOPA NACIONALNOG SUFINANCIRANJA %]]</f>
        <v>73384.875</v>
      </c>
      <c r="R1940" s="60">
        <f>Ugovori_OPULJP3[[#This Row],[Bespovratna sredstva - Nacionalni dio - HRK]]/7.5345</f>
        <v>9739.8467051562802</v>
      </c>
      <c r="S1940" s="59">
        <v>489232.5</v>
      </c>
      <c r="T1940" s="60">
        <f>Ugovori_OPULJP3[[#This Row],[Bespovratna sredstva - Ukupno (EU+Nac) HRK
= Ukupna ugovorena vrijednost bespovratnih sredstava]]/7.5345</f>
        <v>64932.311367708535</v>
      </c>
      <c r="U1940" s="59">
        <v>0</v>
      </c>
      <c r="V1940" s="60">
        <f>Ugovori_OPULJP3[[#This Row],[Javni doprinos korisnika - HRK]]/7.5345</f>
        <v>0</v>
      </c>
      <c r="W1940" s="59">
        <v>0</v>
      </c>
      <c r="X1940" s="60">
        <f>Ugovori_OPULJP3[[#This Row],[Privatni doprinos korisnika - HRK]]/7.5345</f>
        <v>0</v>
      </c>
      <c r="Y1940" s="61">
        <v>489232.5</v>
      </c>
      <c r="Z1940" s="62">
        <f>Ugovori_OPULJP3[[#This Row],[UKUPNI PRIHVATLJIVI IZDACI
TOTAL ELIGIBLE EXPENDITURE
= Bespovratna sredstva ukupno + doprinos korisnika
= Ukupni prihvatljivi troškovi
= Ukupna ugovorena vrijednost projekta HRK]]/7.5345</f>
        <v>64932.311367708535</v>
      </c>
      <c r="AA1940" s="53" t="s">
        <v>6562</v>
      </c>
      <c r="AB1940" s="53" t="s">
        <v>34</v>
      </c>
      <c r="AC1940" s="65" t="s">
        <v>7105</v>
      </c>
      <c r="AD1940" s="52" t="s">
        <v>6564</v>
      </c>
    </row>
    <row r="1941" spans="1:30" ht="51" customHeight="1" x14ac:dyDescent="0.2">
      <c r="A1941" s="75" t="s">
        <v>7106</v>
      </c>
      <c r="B1941" s="64" t="s">
        <v>742</v>
      </c>
      <c r="C1941" s="65" t="s">
        <v>6559</v>
      </c>
      <c r="D1941" s="96" t="s">
        <v>7004</v>
      </c>
      <c r="E1941" s="53" t="s">
        <v>75</v>
      </c>
      <c r="F1941" s="71" t="s">
        <v>7107</v>
      </c>
      <c r="G1941" s="71" t="s">
        <v>7108</v>
      </c>
      <c r="H1941" s="68">
        <v>44648</v>
      </c>
      <c r="I1941" s="68">
        <v>45197</v>
      </c>
      <c r="J1941" s="57" t="str">
        <f>IF(Ugovori_OPULJP3[[#This Row],[DATUM ZAVRŠETKA OPERACIJE]]&gt;DATE(2024,12,31),"u provedbi","završen")</f>
        <v>završen</v>
      </c>
      <c r="K1941" s="67" t="s">
        <v>154</v>
      </c>
      <c r="L1941" s="67" t="s">
        <v>154</v>
      </c>
      <c r="M1941" s="58">
        <v>0.85</v>
      </c>
      <c r="N1941" s="58">
        <v>0.15</v>
      </c>
      <c r="O1941" s="59">
        <f>Ugovori_OPULJP3[[#This Row],[Bespovratna sredstva - Ukupno (EU+Nac) HRK
= Ukupna ugovorena vrijednost bespovratnih sredstava]]*Ugovori_OPULJP3[[#This Row],[EU STOPA SUFINANCIRANJA %
EU CO-FINANCING RATE %]]</f>
        <v>416767.66500000004</v>
      </c>
      <c r="P1941" s="60">
        <f>Ugovori_OPULJP3[[#This Row],[Bespovratna sredstva - EU dio - HRK]]/7.5345</f>
        <v>55314.574955206052</v>
      </c>
      <c r="Q1941" s="59">
        <f>Ugovori_OPULJP3[[#This Row],[Bespovratna sredstva - Ukupno (EU+Nac) HRK
= Ukupna ugovorena vrijednost bespovratnih sredstava]]*Ugovori_OPULJP3[[#This Row],[STOPA NACIONALNOG SUFINANCIRANJA %]]</f>
        <v>73547.235000000001</v>
      </c>
      <c r="R1941" s="60">
        <f>Ugovori_OPULJP3[[#This Row],[Bespovratna sredstva - Nacionalni dio - HRK]]/7.5345</f>
        <v>9761.3955803304798</v>
      </c>
      <c r="S1941" s="59">
        <v>490314.9</v>
      </c>
      <c r="T1941" s="60">
        <f>Ugovori_OPULJP3[[#This Row],[Bespovratna sredstva - Ukupno (EU+Nac) HRK
= Ukupna ugovorena vrijednost bespovratnih sredstava]]/7.5345</f>
        <v>65075.970535536529</v>
      </c>
      <c r="U1941" s="59">
        <v>0</v>
      </c>
      <c r="V1941" s="60">
        <f>Ugovori_OPULJP3[[#This Row],[Javni doprinos korisnika - HRK]]/7.5345</f>
        <v>0</v>
      </c>
      <c r="W1941" s="59">
        <v>0</v>
      </c>
      <c r="X1941" s="60">
        <f>Ugovori_OPULJP3[[#This Row],[Privatni doprinos korisnika - HRK]]/7.5345</f>
        <v>0</v>
      </c>
      <c r="Y1941" s="61">
        <v>490314.9</v>
      </c>
      <c r="Z1941" s="62">
        <f>Ugovori_OPULJP3[[#This Row],[UKUPNI PRIHVATLJIVI IZDACI
TOTAL ELIGIBLE EXPENDITURE
= Bespovratna sredstva ukupno + doprinos korisnika
= Ukupni prihvatljivi troškovi
= Ukupna ugovorena vrijednost projekta HRK]]/7.5345</f>
        <v>65075.970535536529</v>
      </c>
      <c r="AA1941" s="53" t="s">
        <v>6562</v>
      </c>
      <c r="AB1941" s="53" t="s">
        <v>34</v>
      </c>
      <c r="AC1941" s="65" t="s">
        <v>7109</v>
      </c>
      <c r="AD1941" s="52" t="s">
        <v>6564</v>
      </c>
    </row>
    <row r="1942" spans="1:30" ht="51" customHeight="1" x14ac:dyDescent="0.2">
      <c r="A1942" s="70" t="s">
        <v>7110</v>
      </c>
      <c r="B1942" s="64" t="s">
        <v>742</v>
      </c>
      <c r="C1942" s="52" t="s">
        <v>6559</v>
      </c>
      <c r="D1942" s="96" t="s">
        <v>7004</v>
      </c>
      <c r="E1942" s="53" t="s">
        <v>75</v>
      </c>
      <c r="F1942" s="71" t="s">
        <v>7111</v>
      </c>
      <c r="G1942" s="71" t="s">
        <v>4006</v>
      </c>
      <c r="H1942" s="68">
        <v>44704</v>
      </c>
      <c r="I1942" s="68">
        <v>45253</v>
      </c>
      <c r="J1942" s="57" t="str">
        <f>IF(Ugovori_OPULJP3[[#This Row],[DATUM ZAVRŠETKA OPERACIJE]]&gt;DATE(2024,12,31),"u provedbi","završen")</f>
        <v>završen</v>
      </c>
      <c r="K1942" s="76" t="s">
        <v>2479</v>
      </c>
      <c r="L1942" s="76" t="s">
        <v>78</v>
      </c>
      <c r="M1942" s="58">
        <v>0.85</v>
      </c>
      <c r="N1942" s="58">
        <v>0.15</v>
      </c>
      <c r="O1942" s="59">
        <f>Ugovori_OPULJP3[[#This Row],[Bespovratna sredstva - Ukupno (EU+Nac) HRK
= Ukupna ugovorena vrijednost bespovratnih sredstava]]*Ugovori_OPULJP3[[#This Row],[EU STOPA SUFINANCIRANJA %
EU CO-FINANCING RATE %]]</f>
        <v>361586.17499999999</v>
      </c>
      <c r="P1942" s="60">
        <f>Ugovori_OPULJP3[[#This Row],[Bespovratna sredstva - EU dio - HRK]]/7.5345</f>
        <v>47990.732629902443</v>
      </c>
      <c r="Q1942" s="59">
        <f>Ugovori_OPULJP3[[#This Row],[Bespovratna sredstva - Ukupno (EU+Nac) HRK
= Ukupna ugovorena vrijednost bespovratnih sredstava]]*Ugovori_OPULJP3[[#This Row],[STOPA NACIONALNOG SUFINANCIRANJA %]]</f>
        <v>63809.324999999997</v>
      </c>
      <c r="R1942" s="60">
        <f>Ugovori_OPULJP3[[#This Row],[Bespovratna sredstva - Nacionalni dio - HRK]]/7.5345</f>
        <v>8468.952817041607</v>
      </c>
      <c r="S1942" s="59">
        <v>425395.5</v>
      </c>
      <c r="T1942" s="60">
        <f>Ugovori_OPULJP3[[#This Row],[Bespovratna sredstva - Ukupno (EU+Nac) HRK
= Ukupna ugovorena vrijednost bespovratnih sredstava]]/7.5345</f>
        <v>56459.685446944051</v>
      </c>
      <c r="U1942" s="59">
        <v>0</v>
      </c>
      <c r="V1942" s="60">
        <f>Ugovori_OPULJP3[[#This Row],[Javni doprinos korisnika - HRK]]/7.5345</f>
        <v>0</v>
      </c>
      <c r="W1942" s="59">
        <v>0</v>
      </c>
      <c r="X1942" s="60">
        <f>Ugovori_OPULJP3[[#This Row],[Privatni doprinos korisnika - HRK]]/7.5345</f>
        <v>0</v>
      </c>
      <c r="Y1942" s="61">
        <v>425395.5</v>
      </c>
      <c r="Z1942" s="62">
        <f>Ugovori_OPULJP3[[#This Row],[UKUPNI PRIHVATLJIVI IZDACI
TOTAL ELIGIBLE EXPENDITURE
= Bespovratna sredstva ukupno + doprinos korisnika
= Ukupni prihvatljivi troškovi
= Ukupna ugovorena vrijednost projekta HRK]]/7.5345</f>
        <v>56459.685446944051</v>
      </c>
      <c r="AA1942" s="53" t="s">
        <v>6562</v>
      </c>
      <c r="AB1942" s="53" t="s">
        <v>34</v>
      </c>
      <c r="AC1942" s="65" t="s">
        <v>7112</v>
      </c>
      <c r="AD1942" s="52" t="s">
        <v>6564</v>
      </c>
    </row>
    <row r="1943" spans="1:30" ht="63.75" customHeight="1" x14ac:dyDescent="0.2">
      <c r="A1943" s="70" t="s">
        <v>7113</v>
      </c>
      <c r="B1943" s="64" t="s">
        <v>742</v>
      </c>
      <c r="C1943" s="52" t="s">
        <v>6559</v>
      </c>
      <c r="D1943" s="96" t="s">
        <v>7004</v>
      </c>
      <c r="E1943" s="53" t="s">
        <v>75</v>
      </c>
      <c r="F1943" s="71" t="s">
        <v>7114</v>
      </c>
      <c r="G1943" s="71" t="s">
        <v>2401</v>
      </c>
      <c r="H1943" s="68">
        <v>44641</v>
      </c>
      <c r="I1943" s="68">
        <v>45067</v>
      </c>
      <c r="J1943" s="57" t="str">
        <f>IF(Ugovori_OPULJP3[[#This Row],[DATUM ZAVRŠETKA OPERACIJE]]&gt;DATE(2024,12,31),"u provedbi","završen")</f>
        <v>završen</v>
      </c>
      <c r="K1943" s="76" t="s">
        <v>2474</v>
      </c>
      <c r="L1943" s="55" t="s">
        <v>248</v>
      </c>
      <c r="M1943" s="58">
        <v>0.85</v>
      </c>
      <c r="N1943" s="58">
        <v>0.15</v>
      </c>
      <c r="O1943" s="59">
        <f>Ugovori_OPULJP3[[#This Row],[Bespovratna sredstva - Ukupno (EU+Nac) HRK
= Ukupna ugovorena vrijednost bespovratnih sredstava]]*Ugovori_OPULJP3[[#This Row],[EU STOPA SUFINANCIRANJA %
EU CO-FINANCING RATE %]]</f>
        <v>420291</v>
      </c>
      <c r="P1943" s="60">
        <f>Ugovori_OPULJP3[[#This Row],[Bespovratna sredstva - EU dio - HRK]]/7.5345</f>
        <v>55782.201871391597</v>
      </c>
      <c r="Q1943" s="59">
        <f>Ugovori_OPULJP3[[#This Row],[Bespovratna sredstva - Ukupno (EU+Nac) HRK
= Ukupna ugovorena vrijednost bespovratnih sredstava]]*Ugovori_OPULJP3[[#This Row],[STOPA NACIONALNOG SUFINANCIRANJA %]]</f>
        <v>74169</v>
      </c>
      <c r="R1943" s="60">
        <f>Ugovori_OPULJP3[[#This Row],[Bespovratna sredstva - Nacionalni dio - HRK]]/7.5345</f>
        <v>9843.9179773043998</v>
      </c>
      <c r="S1943" s="59">
        <v>494460</v>
      </c>
      <c r="T1943" s="60">
        <f>Ugovori_OPULJP3[[#This Row],[Bespovratna sredstva - Ukupno (EU+Nac) HRK
= Ukupna ugovorena vrijednost bespovratnih sredstava]]/7.5345</f>
        <v>65626.119848695991</v>
      </c>
      <c r="U1943" s="59">
        <v>0</v>
      </c>
      <c r="V1943" s="60">
        <f>Ugovori_OPULJP3[[#This Row],[Javni doprinos korisnika - HRK]]/7.5345</f>
        <v>0</v>
      </c>
      <c r="W1943" s="59">
        <v>0</v>
      </c>
      <c r="X1943" s="60">
        <f>Ugovori_OPULJP3[[#This Row],[Privatni doprinos korisnika - HRK]]/7.5345</f>
        <v>0</v>
      </c>
      <c r="Y1943" s="61">
        <v>494460</v>
      </c>
      <c r="Z1943" s="62">
        <f>Ugovori_OPULJP3[[#This Row],[UKUPNI PRIHVATLJIVI IZDACI
TOTAL ELIGIBLE EXPENDITURE
= Bespovratna sredstva ukupno + doprinos korisnika
= Ukupni prihvatljivi troškovi
= Ukupna ugovorena vrijednost projekta HRK]]/7.5345</f>
        <v>65626.119848695991</v>
      </c>
      <c r="AA1943" s="53" t="s">
        <v>6562</v>
      </c>
      <c r="AB1943" s="53" t="s">
        <v>34</v>
      </c>
      <c r="AC1943" s="52" t="s">
        <v>7115</v>
      </c>
      <c r="AD1943" s="52" t="s">
        <v>6564</v>
      </c>
    </row>
    <row r="1944" spans="1:30" ht="51" customHeight="1" x14ac:dyDescent="0.2">
      <c r="A1944" s="70" t="s">
        <v>7116</v>
      </c>
      <c r="B1944" s="64" t="s">
        <v>742</v>
      </c>
      <c r="C1944" s="52" t="s">
        <v>6559</v>
      </c>
      <c r="D1944" s="96" t="s">
        <v>7004</v>
      </c>
      <c r="E1944" s="53" t="s">
        <v>75</v>
      </c>
      <c r="F1944" s="71" t="s">
        <v>7117</v>
      </c>
      <c r="G1944" s="71" t="s">
        <v>1372</v>
      </c>
      <c r="H1944" s="68">
        <v>44741</v>
      </c>
      <c r="I1944" s="68">
        <v>45106</v>
      </c>
      <c r="J1944" s="57" t="str">
        <f>IF(Ugovori_OPULJP3[[#This Row],[DATUM ZAVRŠETKA OPERACIJE]]&gt;DATE(2024,12,31),"u provedbi","završen")</f>
        <v>završen</v>
      </c>
      <c r="K1944" s="76" t="s">
        <v>108</v>
      </c>
      <c r="L1944" s="76" t="s">
        <v>103</v>
      </c>
      <c r="M1944" s="58">
        <v>0.85</v>
      </c>
      <c r="N1944" s="58">
        <v>0.15</v>
      </c>
      <c r="O1944" s="59">
        <f>Ugovori_OPULJP3[[#This Row],[Bespovratna sredstva - Ukupno (EU+Nac) HRK
= Ukupna ugovorena vrijednost bespovratnih sredstava]]*Ugovori_OPULJP3[[#This Row],[EU STOPA SUFINANCIRANJA %
EU CO-FINANCING RATE %]]</f>
        <v>329346.92449999996</v>
      </c>
      <c r="P1944" s="60">
        <f>Ugovori_OPULJP3[[#This Row],[Bespovratna sredstva - EU dio - HRK]]/7.5345</f>
        <v>43711.848762359805</v>
      </c>
      <c r="Q1944" s="59">
        <f>Ugovori_OPULJP3[[#This Row],[Bespovratna sredstva - Ukupno (EU+Nac) HRK
= Ukupna ugovorena vrijednost bespovratnih sredstava]]*Ugovori_OPULJP3[[#This Row],[STOPA NACIONALNOG SUFINANCIRANJA %]]</f>
        <v>58120.045499999993</v>
      </c>
      <c r="R1944" s="60">
        <f>Ugovori_OPULJP3[[#This Row],[Bespovratna sredstva - Nacionalni dio - HRK]]/7.5345</f>
        <v>7713.8556639458475</v>
      </c>
      <c r="S1944" s="59">
        <v>387466.97</v>
      </c>
      <c r="T1944" s="60">
        <f>Ugovori_OPULJP3[[#This Row],[Bespovratna sredstva - Ukupno (EU+Nac) HRK
= Ukupna ugovorena vrijednost bespovratnih sredstava]]/7.5345</f>
        <v>51425.704426305652</v>
      </c>
      <c r="U1944" s="59">
        <v>0</v>
      </c>
      <c r="V1944" s="60">
        <f>Ugovori_OPULJP3[[#This Row],[Javni doprinos korisnika - HRK]]/7.5345</f>
        <v>0</v>
      </c>
      <c r="W1944" s="59">
        <v>0</v>
      </c>
      <c r="X1944" s="60">
        <f>Ugovori_OPULJP3[[#This Row],[Privatni doprinos korisnika - HRK]]/7.5345</f>
        <v>0</v>
      </c>
      <c r="Y1944" s="61">
        <v>387466.97</v>
      </c>
      <c r="Z1944" s="62">
        <f>Ugovori_OPULJP3[[#This Row],[UKUPNI PRIHVATLJIVI IZDACI
TOTAL ELIGIBLE EXPENDITURE
= Bespovratna sredstva ukupno + doprinos korisnika
= Ukupni prihvatljivi troškovi
= Ukupna ugovorena vrijednost projekta HRK]]/7.5345</f>
        <v>51425.704426305652</v>
      </c>
      <c r="AA1944" s="53" t="s">
        <v>6562</v>
      </c>
      <c r="AB1944" s="53" t="s">
        <v>34</v>
      </c>
      <c r="AC1944" s="65" t="s">
        <v>7118</v>
      </c>
      <c r="AD1944" s="52" t="s">
        <v>6564</v>
      </c>
    </row>
    <row r="1945" spans="1:30" ht="51" customHeight="1" x14ac:dyDescent="0.2">
      <c r="A1945" s="75" t="s">
        <v>7119</v>
      </c>
      <c r="B1945" s="64" t="s">
        <v>742</v>
      </c>
      <c r="C1945" s="65" t="s">
        <v>6559</v>
      </c>
      <c r="D1945" s="96" t="s">
        <v>7004</v>
      </c>
      <c r="E1945" s="53" t="s">
        <v>75</v>
      </c>
      <c r="F1945" s="71" t="s">
        <v>7120</v>
      </c>
      <c r="G1945" s="71" t="s">
        <v>2384</v>
      </c>
      <c r="H1945" s="68">
        <v>44641</v>
      </c>
      <c r="I1945" s="68">
        <v>45006</v>
      </c>
      <c r="J1945" s="57" t="str">
        <f>IF(Ugovori_OPULJP3[[#This Row],[DATUM ZAVRŠETKA OPERACIJE]]&gt;DATE(2024,12,31),"u provedbi","završen")</f>
        <v>završen</v>
      </c>
      <c r="K1945" s="67" t="s">
        <v>83</v>
      </c>
      <c r="L1945" s="67" t="s">
        <v>83</v>
      </c>
      <c r="M1945" s="58">
        <v>0.85</v>
      </c>
      <c r="N1945" s="58">
        <v>0.15</v>
      </c>
      <c r="O1945" s="59">
        <f>Ugovori_OPULJP3[[#This Row],[Bespovratna sredstva - Ukupno (EU+Nac) HRK
= Ukupna ugovorena vrijednost bespovratnih sredstava]]*Ugovori_OPULJP3[[#This Row],[EU STOPA SUFINANCIRANJA %
EU CO-FINANCING RATE %]]</f>
        <v>256147.5</v>
      </c>
      <c r="P1945" s="60">
        <f>Ugovori_OPULJP3[[#This Row],[Bespovratna sredstva - EU dio - HRK]]/7.5345</f>
        <v>33996.615568385423</v>
      </c>
      <c r="Q1945" s="59">
        <f>Ugovori_OPULJP3[[#This Row],[Bespovratna sredstva - Ukupno (EU+Nac) HRK
= Ukupna ugovorena vrijednost bespovratnih sredstava]]*Ugovori_OPULJP3[[#This Row],[STOPA NACIONALNOG SUFINANCIRANJA %]]</f>
        <v>45202.5</v>
      </c>
      <c r="R1945" s="60">
        <f>Ugovori_OPULJP3[[#This Row],[Bespovratna sredstva - Nacionalni dio - HRK]]/7.5345</f>
        <v>5999.4027473621336</v>
      </c>
      <c r="S1945" s="59">
        <v>301350</v>
      </c>
      <c r="T1945" s="60">
        <f>Ugovori_OPULJP3[[#This Row],[Bespovratna sredstva - Ukupno (EU+Nac) HRK
= Ukupna ugovorena vrijednost bespovratnih sredstava]]/7.5345</f>
        <v>39996.018315747562</v>
      </c>
      <c r="U1945" s="59">
        <v>0</v>
      </c>
      <c r="V1945" s="60">
        <f>Ugovori_OPULJP3[[#This Row],[Javni doprinos korisnika - HRK]]/7.5345</f>
        <v>0</v>
      </c>
      <c r="W1945" s="59">
        <v>0</v>
      </c>
      <c r="X1945" s="60">
        <f>Ugovori_OPULJP3[[#This Row],[Privatni doprinos korisnika - HRK]]/7.5345</f>
        <v>0</v>
      </c>
      <c r="Y1945" s="61">
        <v>301350</v>
      </c>
      <c r="Z1945" s="62">
        <f>Ugovori_OPULJP3[[#This Row],[UKUPNI PRIHVATLJIVI IZDACI
TOTAL ELIGIBLE EXPENDITURE
= Bespovratna sredstva ukupno + doprinos korisnika
= Ukupni prihvatljivi troškovi
= Ukupna ugovorena vrijednost projekta HRK]]/7.5345</f>
        <v>39996.018315747562</v>
      </c>
      <c r="AA1945" s="53" t="s">
        <v>6562</v>
      </c>
      <c r="AB1945" s="53" t="s">
        <v>34</v>
      </c>
      <c r="AC1945" s="65" t="s">
        <v>7121</v>
      </c>
      <c r="AD1945" s="52" t="s">
        <v>6564</v>
      </c>
    </row>
    <row r="1946" spans="1:30" ht="51" customHeight="1" x14ac:dyDescent="0.2">
      <c r="A1946" s="75" t="s">
        <v>7122</v>
      </c>
      <c r="B1946" s="64" t="s">
        <v>742</v>
      </c>
      <c r="C1946" s="65" t="s">
        <v>6559</v>
      </c>
      <c r="D1946" s="96" t="s">
        <v>7004</v>
      </c>
      <c r="E1946" s="53" t="s">
        <v>75</v>
      </c>
      <c r="F1946" s="71" t="s">
        <v>7123</v>
      </c>
      <c r="G1946" s="71" t="s">
        <v>7124</v>
      </c>
      <c r="H1946" s="68">
        <v>44650</v>
      </c>
      <c r="I1946" s="68">
        <v>45199</v>
      </c>
      <c r="J1946" s="57" t="str">
        <f>IF(Ugovori_OPULJP3[[#This Row],[DATUM ZAVRŠETKA OPERACIJE]]&gt;DATE(2024,12,31),"u provedbi","završen")</f>
        <v>završen</v>
      </c>
      <c r="K1946" s="67" t="s">
        <v>83</v>
      </c>
      <c r="L1946" s="67" t="s">
        <v>83</v>
      </c>
      <c r="M1946" s="58">
        <v>0.85</v>
      </c>
      <c r="N1946" s="58">
        <v>0.15</v>
      </c>
      <c r="O1946" s="59">
        <f>Ugovori_OPULJP3[[#This Row],[Bespovratna sredstva - Ukupno (EU+Nac) HRK
= Ukupna ugovorena vrijednost bespovratnih sredstava]]*Ugovori_OPULJP3[[#This Row],[EU STOPA SUFINANCIRANJA %
EU CO-FINANCING RATE %]]</f>
        <v>424744.82999999996</v>
      </c>
      <c r="P1946" s="60">
        <f>Ugovori_OPULJP3[[#This Row],[Bespovratna sredstva - EU dio - HRK]]/7.5345</f>
        <v>56373.326697192904</v>
      </c>
      <c r="Q1946" s="59">
        <f>Ugovori_OPULJP3[[#This Row],[Bespovratna sredstva - Ukupno (EU+Nac) HRK
= Ukupna ugovorena vrijednost bespovratnih sredstava]]*Ugovori_OPULJP3[[#This Row],[STOPA NACIONALNOG SUFINANCIRANJA %]]</f>
        <v>74954.97</v>
      </c>
      <c r="R1946" s="60">
        <f>Ugovori_OPULJP3[[#This Row],[Bespovratna sredstva - Nacionalni dio - HRK]]/7.5345</f>
        <v>9948.2341230340426</v>
      </c>
      <c r="S1946" s="59">
        <v>499699.8</v>
      </c>
      <c r="T1946" s="60">
        <f>Ugovori_OPULJP3[[#This Row],[Bespovratna sredstva - Ukupno (EU+Nac) HRK
= Ukupna ugovorena vrijednost bespovratnih sredstava]]/7.5345</f>
        <v>66321.56082022695</v>
      </c>
      <c r="U1946" s="59">
        <v>0</v>
      </c>
      <c r="V1946" s="60">
        <f>Ugovori_OPULJP3[[#This Row],[Javni doprinos korisnika - HRK]]/7.5345</f>
        <v>0</v>
      </c>
      <c r="W1946" s="59">
        <v>0</v>
      </c>
      <c r="X1946" s="60">
        <f>Ugovori_OPULJP3[[#This Row],[Privatni doprinos korisnika - HRK]]/7.5345</f>
        <v>0</v>
      </c>
      <c r="Y1946" s="61">
        <v>499699.8</v>
      </c>
      <c r="Z1946" s="62">
        <f>Ugovori_OPULJP3[[#This Row],[UKUPNI PRIHVATLJIVI IZDACI
TOTAL ELIGIBLE EXPENDITURE
= Bespovratna sredstva ukupno + doprinos korisnika
= Ukupni prihvatljivi troškovi
= Ukupna ugovorena vrijednost projekta HRK]]/7.5345</f>
        <v>66321.56082022695</v>
      </c>
      <c r="AA1946" s="53" t="s">
        <v>6562</v>
      </c>
      <c r="AB1946" s="53" t="s">
        <v>34</v>
      </c>
      <c r="AC1946" s="65" t="s">
        <v>7125</v>
      </c>
      <c r="AD1946" s="52" t="s">
        <v>6564</v>
      </c>
    </row>
    <row r="1947" spans="1:30" ht="51" customHeight="1" x14ac:dyDescent="0.2">
      <c r="A1947" s="75" t="s">
        <v>7126</v>
      </c>
      <c r="B1947" s="64" t="s">
        <v>742</v>
      </c>
      <c r="C1947" s="65" t="s">
        <v>6559</v>
      </c>
      <c r="D1947" s="96" t="s">
        <v>7004</v>
      </c>
      <c r="E1947" s="53" t="s">
        <v>75</v>
      </c>
      <c r="F1947" s="71" t="s">
        <v>7127</v>
      </c>
      <c r="G1947" s="71" t="s">
        <v>5311</v>
      </c>
      <c r="H1947" s="68">
        <v>44650</v>
      </c>
      <c r="I1947" s="68">
        <v>45199</v>
      </c>
      <c r="J1947" s="57" t="str">
        <f>IF(Ugovori_OPULJP3[[#This Row],[DATUM ZAVRŠETKA OPERACIJE]]&gt;DATE(2024,12,31),"u provedbi","završen")</f>
        <v>završen</v>
      </c>
      <c r="K1947" s="76" t="s">
        <v>7128</v>
      </c>
      <c r="L1947" s="67" t="s">
        <v>36</v>
      </c>
      <c r="M1947" s="58">
        <v>0.85</v>
      </c>
      <c r="N1947" s="58">
        <v>0.15</v>
      </c>
      <c r="O1947" s="59">
        <f>Ugovori_OPULJP3[[#This Row],[Bespovratna sredstva - Ukupno (EU+Nac) HRK
= Ukupna ugovorena vrijednost bespovratnih sredstava]]*Ugovori_OPULJP3[[#This Row],[EU STOPA SUFINANCIRANJA %
EU CO-FINANCING RATE %]]</f>
        <v>419245.5</v>
      </c>
      <c r="P1947" s="60">
        <f>Ugovori_OPULJP3[[#This Row],[Bespovratna sredstva - EU dio - HRK]]/7.5345</f>
        <v>55643.440175194104</v>
      </c>
      <c r="Q1947" s="59">
        <f>Ugovori_OPULJP3[[#This Row],[Bespovratna sredstva - Ukupno (EU+Nac) HRK
= Ukupna ugovorena vrijednost bespovratnih sredstava]]*Ugovori_OPULJP3[[#This Row],[STOPA NACIONALNOG SUFINANCIRANJA %]]</f>
        <v>73984.5</v>
      </c>
      <c r="R1947" s="60">
        <f>Ugovori_OPULJP3[[#This Row],[Bespovratna sredstva - Nacionalni dio - HRK]]/7.5345</f>
        <v>9819.4306191519008</v>
      </c>
      <c r="S1947" s="59">
        <v>493230</v>
      </c>
      <c r="T1947" s="60">
        <f>Ugovori_OPULJP3[[#This Row],[Bespovratna sredstva - Ukupno (EU+Nac) HRK
= Ukupna ugovorena vrijednost bespovratnih sredstava]]/7.5345</f>
        <v>65462.870794346003</v>
      </c>
      <c r="U1947" s="59">
        <v>0</v>
      </c>
      <c r="V1947" s="60">
        <f>Ugovori_OPULJP3[[#This Row],[Javni doprinos korisnika - HRK]]/7.5345</f>
        <v>0</v>
      </c>
      <c r="W1947" s="59">
        <v>0</v>
      </c>
      <c r="X1947" s="60">
        <f>Ugovori_OPULJP3[[#This Row],[Privatni doprinos korisnika - HRK]]/7.5345</f>
        <v>0</v>
      </c>
      <c r="Y1947" s="61">
        <v>493230</v>
      </c>
      <c r="Z1947" s="62">
        <f>Ugovori_OPULJP3[[#This Row],[UKUPNI PRIHVATLJIVI IZDACI
TOTAL ELIGIBLE EXPENDITURE
= Bespovratna sredstva ukupno + doprinos korisnika
= Ukupni prihvatljivi troškovi
= Ukupna ugovorena vrijednost projekta HRK]]/7.5345</f>
        <v>65462.870794346003</v>
      </c>
      <c r="AA1947" s="53" t="s">
        <v>6562</v>
      </c>
      <c r="AB1947" s="53" t="s">
        <v>34</v>
      </c>
      <c r="AC1947" s="65" t="s">
        <v>7129</v>
      </c>
      <c r="AD1947" s="52" t="s">
        <v>6564</v>
      </c>
    </row>
    <row r="1948" spans="1:30" ht="51" customHeight="1" x14ac:dyDescent="0.2">
      <c r="A1948" s="70" t="s">
        <v>7130</v>
      </c>
      <c r="B1948" s="64" t="s">
        <v>742</v>
      </c>
      <c r="C1948" s="52" t="s">
        <v>6559</v>
      </c>
      <c r="D1948" s="96" t="s">
        <v>7004</v>
      </c>
      <c r="E1948" s="53" t="s">
        <v>75</v>
      </c>
      <c r="F1948" s="71" t="s">
        <v>7131</v>
      </c>
      <c r="G1948" s="71" t="s">
        <v>7132</v>
      </c>
      <c r="H1948" s="68">
        <v>44709</v>
      </c>
      <c r="I1948" s="68">
        <v>45074</v>
      </c>
      <c r="J1948" s="57" t="str">
        <f>IF(Ugovori_OPULJP3[[#This Row],[DATUM ZAVRŠETKA OPERACIJE]]&gt;DATE(2024,12,31),"u provedbi","završen")</f>
        <v>završen</v>
      </c>
      <c r="K1948" s="76" t="s">
        <v>83</v>
      </c>
      <c r="L1948" s="76" t="s">
        <v>83</v>
      </c>
      <c r="M1948" s="58">
        <v>0.85</v>
      </c>
      <c r="N1948" s="58">
        <v>0.15</v>
      </c>
      <c r="O1948" s="59">
        <f>Ugovori_OPULJP3[[#This Row],[Bespovratna sredstva - Ukupno (EU+Nac) HRK
= Ukupna ugovorena vrijednost bespovratnih sredstava]]*Ugovori_OPULJP3[[#This Row],[EU STOPA SUFINANCIRANJA %
EU CO-FINANCING RATE %]]</f>
        <v>350723.43</v>
      </c>
      <c r="P1948" s="60">
        <f>Ugovori_OPULJP3[[#This Row],[Bespovratna sredstva - EU dio - HRK]]/7.5345</f>
        <v>46548.998606410511</v>
      </c>
      <c r="Q1948" s="59">
        <f>Ugovori_OPULJP3[[#This Row],[Bespovratna sredstva - Ukupno (EU+Nac) HRK
= Ukupna ugovorena vrijednost bespovratnih sredstava]]*Ugovori_OPULJP3[[#This Row],[STOPA NACIONALNOG SUFINANCIRANJA %]]</f>
        <v>61892.369999999995</v>
      </c>
      <c r="R1948" s="60">
        <f>Ugovori_OPULJP3[[#This Row],[Bespovratna sredstva - Nacionalni dio - HRK]]/7.5345</f>
        <v>8214.529165837148</v>
      </c>
      <c r="S1948" s="59">
        <v>412615.8</v>
      </c>
      <c r="T1948" s="60">
        <f>Ugovori_OPULJP3[[#This Row],[Bespovratna sredstva - Ukupno (EU+Nac) HRK
= Ukupna ugovorena vrijednost bespovratnih sredstava]]/7.5345</f>
        <v>54763.527772247653</v>
      </c>
      <c r="U1948" s="59">
        <v>0</v>
      </c>
      <c r="V1948" s="60">
        <f>Ugovori_OPULJP3[[#This Row],[Javni doprinos korisnika - HRK]]/7.5345</f>
        <v>0</v>
      </c>
      <c r="W1948" s="59">
        <v>0</v>
      </c>
      <c r="X1948" s="60">
        <f>Ugovori_OPULJP3[[#This Row],[Privatni doprinos korisnika - HRK]]/7.5345</f>
        <v>0</v>
      </c>
      <c r="Y1948" s="61">
        <v>412615.8</v>
      </c>
      <c r="Z1948" s="62">
        <f>Ugovori_OPULJP3[[#This Row],[UKUPNI PRIHVATLJIVI IZDACI
TOTAL ELIGIBLE EXPENDITURE
= Bespovratna sredstva ukupno + doprinos korisnika
= Ukupni prihvatljivi troškovi
= Ukupna ugovorena vrijednost projekta HRK]]/7.5345</f>
        <v>54763.527772247653</v>
      </c>
      <c r="AA1948" s="53" t="s">
        <v>6562</v>
      </c>
      <c r="AB1948" s="53" t="s">
        <v>34</v>
      </c>
      <c r="AC1948" s="65" t="s">
        <v>7133</v>
      </c>
      <c r="AD1948" s="52" t="s">
        <v>6564</v>
      </c>
    </row>
    <row r="1949" spans="1:30" ht="51" customHeight="1" x14ac:dyDescent="0.2">
      <c r="A1949" s="75" t="s">
        <v>7134</v>
      </c>
      <c r="B1949" s="64" t="s">
        <v>742</v>
      </c>
      <c r="C1949" s="65" t="s">
        <v>6559</v>
      </c>
      <c r="D1949" s="96" t="s">
        <v>7004</v>
      </c>
      <c r="E1949" s="53" t="s">
        <v>75</v>
      </c>
      <c r="F1949" s="71" t="s">
        <v>7135</v>
      </c>
      <c r="G1949" s="71" t="s">
        <v>193</v>
      </c>
      <c r="H1949" s="68">
        <v>44650</v>
      </c>
      <c r="I1949" s="68">
        <v>45199</v>
      </c>
      <c r="J1949" s="57" t="str">
        <f>IF(Ugovori_OPULJP3[[#This Row],[DATUM ZAVRŠETKA OPERACIJE]]&gt;DATE(2024,12,31),"u provedbi","završen")</f>
        <v>završen</v>
      </c>
      <c r="K1949" s="76" t="s">
        <v>194</v>
      </c>
      <c r="L1949" s="67" t="s">
        <v>83</v>
      </c>
      <c r="M1949" s="58">
        <v>0.85</v>
      </c>
      <c r="N1949" s="58">
        <v>0.15</v>
      </c>
      <c r="O1949" s="59">
        <f>Ugovori_OPULJP3[[#This Row],[Bespovratna sredstva - Ukupno (EU+Nac) HRK
= Ukupna ugovorena vrijednost bespovratnih sredstava]]*Ugovori_OPULJP3[[#This Row],[EU STOPA SUFINANCIRANJA %
EU CO-FINANCING RATE %]]</f>
        <v>305494.88750000001</v>
      </c>
      <c r="P1949" s="60">
        <f>Ugovori_OPULJP3[[#This Row],[Bespovratna sredstva - EU dio - HRK]]/7.5345</f>
        <v>40546.139425310241</v>
      </c>
      <c r="Q1949" s="59">
        <f>Ugovori_OPULJP3[[#This Row],[Bespovratna sredstva - Ukupno (EU+Nac) HRK
= Ukupna ugovorena vrijednost bespovratnih sredstava]]*Ugovori_OPULJP3[[#This Row],[STOPA NACIONALNOG SUFINANCIRANJA %]]</f>
        <v>53910.862499999996</v>
      </c>
      <c r="R1949" s="60">
        <f>Ugovori_OPULJP3[[#This Row],[Bespovratna sredstva - Nacionalni dio - HRK]]/7.5345</f>
        <v>7155.201075054747</v>
      </c>
      <c r="S1949" s="59">
        <v>359405.75</v>
      </c>
      <c r="T1949" s="60">
        <f>Ugovori_OPULJP3[[#This Row],[Bespovratna sredstva - Ukupno (EU+Nac) HRK
= Ukupna ugovorena vrijednost bespovratnih sredstava]]/7.5345</f>
        <v>47701.340500364982</v>
      </c>
      <c r="U1949" s="59">
        <v>0</v>
      </c>
      <c r="V1949" s="60">
        <f>Ugovori_OPULJP3[[#This Row],[Javni doprinos korisnika - HRK]]/7.5345</f>
        <v>0</v>
      </c>
      <c r="W1949" s="59">
        <v>0</v>
      </c>
      <c r="X1949" s="60">
        <f>Ugovori_OPULJP3[[#This Row],[Privatni doprinos korisnika - HRK]]/7.5345</f>
        <v>0</v>
      </c>
      <c r="Y1949" s="61">
        <v>359405.75</v>
      </c>
      <c r="Z1949" s="62">
        <f>Ugovori_OPULJP3[[#This Row],[UKUPNI PRIHVATLJIVI IZDACI
TOTAL ELIGIBLE EXPENDITURE
= Bespovratna sredstva ukupno + doprinos korisnika
= Ukupni prihvatljivi troškovi
= Ukupna ugovorena vrijednost projekta HRK]]/7.5345</f>
        <v>47701.340500364982</v>
      </c>
      <c r="AA1949" s="53" t="s">
        <v>6562</v>
      </c>
      <c r="AB1949" s="53" t="s">
        <v>34</v>
      </c>
      <c r="AC1949" s="65" t="s">
        <v>7136</v>
      </c>
      <c r="AD1949" s="52" t="s">
        <v>6564</v>
      </c>
    </row>
    <row r="1950" spans="1:30" ht="51" customHeight="1" x14ac:dyDescent="0.2">
      <c r="A1950" s="70" t="s">
        <v>7137</v>
      </c>
      <c r="B1950" s="64" t="s">
        <v>742</v>
      </c>
      <c r="C1950" s="52" t="s">
        <v>6559</v>
      </c>
      <c r="D1950" s="96" t="s">
        <v>7004</v>
      </c>
      <c r="E1950" s="53" t="s">
        <v>75</v>
      </c>
      <c r="F1950" s="71" t="s">
        <v>7138</v>
      </c>
      <c r="G1950" s="71" t="s">
        <v>7139</v>
      </c>
      <c r="H1950" s="68">
        <v>44645</v>
      </c>
      <c r="I1950" s="68">
        <v>45010</v>
      </c>
      <c r="J1950" s="57" t="str">
        <f>IF(Ugovori_OPULJP3[[#This Row],[DATUM ZAVRŠETKA OPERACIJE]]&gt;DATE(2024,12,31),"u provedbi","završen")</f>
        <v>završen</v>
      </c>
      <c r="K1950" s="76" t="s">
        <v>98</v>
      </c>
      <c r="L1950" s="76" t="s">
        <v>98</v>
      </c>
      <c r="M1950" s="58">
        <v>0.85</v>
      </c>
      <c r="N1950" s="58">
        <v>0.15</v>
      </c>
      <c r="O1950" s="59">
        <f>Ugovori_OPULJP3[[#This Row],[Bespovratna sredstva - Ukupno (EU+Nac) HRK
= Ukupna ugovorena vrijednost bespovratnih sredstava]]*Ugovori_OPULJP3[[#This Row],[EU STOPA SUFINANCIRANJA %
EU CO-FINANCING RATE %]]</f>
        <v>273711.89999999997</v>
      </c>
      <c r="P1950" s="60">
        <f>Ugovori_OPULJP3[[#This Row],[Bespovratna sredstva - EU dio - HRK]]/7.5345</f>
        <v>36327.812064503276</v>
      </c>
      <c r="Q1950" s="59">
        <f>Ugovori_OPULJP3[[#This Row],[Bespovratna sredstva - Ukupno (EU+Nac) HRK
= Ukupna ugovorena vrijednost bespovratnih sredstava]]*Ugovori_OPULJP3[[#This Row],[STOPA NACIONALNOG SUFINANCIRANJA %]]</f>
        <v>48302.1</v>
      </c>
      <c r="R1950" s="60">
        <f>Ugovori_OPULJP3[[#This Row],[Bespovratna sredstva - Nacionalni dio - HRK]]/7.5345</f>
        <v>6410.7903643241089</v>
      </c>
      <c r="S1950" s="59">
        <v>322014</v>
      </c>
      <c r="T1950" s="60">
        <f>Ugovori_OPULJP3[[#This Row],[Bespovratna sredstva - Ukupno (EU+Nac) HRK
= Ukupna ugovorena vrijednost bespovratnih sredstava]]/7.5345</f>
        <v>42738.602428827391</v>
      </c>
      <c r="U1950" s="59">
        <v>0</v>
      </c>
      <c r="V1950" s="60">
        <f>Ugovori_OPULJP3[[#This Row],[Javni doprinos korisnika - HRK]]/7.5345</f>
        <v>0</v>
      </c>
      <c r="W1950" s="59">
        <v>0</v>
      </c>
      <c r="X1950" s="60">
        <f>Ugovori_OPULJP3[[#This Row],[Privatni doprinos korisnika - HRK]]/7.5345</f>
        <v>0</v>
      </c>
      <c r="Y1950" s="61">
        <v>322014</v>
      </c>
      <c r="Z1950" s="62">
        <f>Ugovori_OPULJP3[[#This Row],[UKUPNI PRIHVATLJIVI IZDACI
TOTAL ELIGIBLE EXPENDITURE
= Bespovratna sredstva ukupno + doprinos korisnika
= Ukupni prihvatljivi troškovi
= Ukupna ugovorena vrijednost projekta HRK]]/7.5345</f>
        <v>42738.602428827391</v>
      </c>
      <c r="AA1950" s="53" t="s">
        <v>6562</v>
      </c>
      <c r="AB1950" s="53" t="s">
        <v>34</v>
      </c>
      <c r="AC1950" s="65" t="s">
        <v>7140</v>
      </c>
      <c r="AD1950" s="52" t="s">
        <v>6564</v>
      </c>
    </row>
    <row r="1951" spans="1:30" ht="51" customHeight="1" x14ac:dyDescent="0.2">
      <c r="A1951" s="70" t="s">
        <v>7141</v>
      </c>
      <c r="B1951" s="64" t="s">
        <v>742</v>
      </c>
      <c r="C1951" s="52" t="s">
        <v>6559</v>
      </c>
      <c r="D1951" s="96" t="s">
        <v>7004</v>
      </c>
      <c r="E1951" s="53" t="s">
        <v>75</v>
      </c>
      <c r="F1951" s="71" t="s">
        <v>7142</v>
      </c>
      <c r="G1951" s="71" t="s">
        <v>1899</v>
      </c>
      <c r="H1951" s="68">
        <v>44641</v>
      </c>
      <c r="I1951" s="68">
        <v>45006</v>
      </c>
      <c r="J1951" s="57" t="str">
        <f>IF(Ugovori_OPULJP3[[#This Row],[DATUM ZAVRŠETKA OPERACIJE]]&gt;DATE(2024,12,31),"u provedbi","završen")</f>
        <v>završen</v>
      </c>
      <c r="K1951" s="76" t="s">
        <v>370</v>
      </c>
      <c r="L1951" s="76" t="s">
        <v>370</v>
      </c>
      <c r="M1951" s="58">
        <v>0.85</v>
      </c>
      <c r="N1951" s="58">
        <v>0.15</v>
      </c>
      <c r="O1951" s="59">
        <f>Ugovori_OPULJP3[[#This Row],[Bespovratna sredstva - Ukupno (EU+Nac) HRK
= Ukupna ugovorena vrijednost bespovratnih sredstava]]*Ugovori_OPULJP3[[#This Row],[EU STOPA SUFINANCIRANJA %
EU CO-FINANCING RATE %]]</f>
        <v>362372.61199999996</v>
      </c>
      <c r="P1951" s="60">
        <f>Ugovori_OPULJP3[[#This Row],[Bespovratna sredstva - EU dio - HRK]]/7.5345</f>
        <v>48095.110757183618</v>
      </c>
      <c r="Q1951" s="59">
        <f>Ugovori_OPULJP3[[#This Row],[Bespovratna sredstva - Ukupno (EU+Nac) HRK
= Ukupna ugovorena vrijednost bespovratnih sredstava]]*Ugovori_OPULJP3[[#This Row],[STOPA NACIONALNOG SUFINANCIRANJA %]]</f>
        <v>63948.107999999993</v>
      </c>
      <c r="R1951" s="60">
        <f>Ugovori_OPULJP3[[#This Row],[Bespovratna sredstva - Nacionalni dio - HRK]]/7.5345</f>
        <v>8487.3724865618151</v>
      </c>
      <c r="S1951" s="59">
        <v>426320.72</v>
      </c>
      <c r="T1951" s="60">
        <f>Ugovori_OPULJP3[[#This Row],[Bespovratna sredstva - Ukupno (EU+Nac) HRK
= Ukupna ugovorena vrijednost bespovratnih sredstava]]/7.5345</f>
        <v>56582.483243745432</v>
      </c>
      <c r="U1951" s="59">
        <v>0</v>
      </c>
      <c r="V1951" s="60">
        <f>Ugovori_OPULJP3[[#This Row],[Javni doprinos korisnika - HRK]]/7.5345</f>
        <v>0</v>
      </c>
      <c r="W1951" s="59">
        <v>0</v>
      </c>
      <c r="X1951" s="60">
        <f>Ugovori_OPULJP3[[#This Row],[Privatni doprinos korisnika - HRK]]/7.5345</f>
        <v>0</v>
      </c>
      <c r="Y1951" s="61">
        <v>426320.72</v>
      </c>
      <c r="Z1951" s="62">
        <f>Ugovori_OPULJP3[[#This Row],[UKUPNI PRIHVATLJIVI IZDACI
TOTAL ELIGIBLE EXPENDITURE
= Bespovratna sredstva ukupno + doprinos korisnika
= Ukupni prihvatljivi troškovi
= Ukupna ugovorena vrijednost projekta HRK]]/7.5345</f>
        <v>56582.483243745432</v>
      </c>
      <c r="AA1951" s="53" t="s">
        <v>6562</v>
      </c>
      <c r="AB1951" s="53" t="s">
        <v>34</v>
      </c>
      <c r="AC1951" s="52" t="s">
        <v>7143</v>
      </c>
      <c r="AD1951" s="52" t="s">
        <v>6564</v>
      </c>
    </row>
    <row r="1952" spans="1:30" ht="51" customHeight="1" x14ac:dyDescent="0.2">
      <c r="A1952" s="70" t="s">
        <v>7144</v>
      </c>
      <c r="B1952" s="64" t="s">
        <v>742</v>
      </c>
      <c r="C1952" s="52" t="s">
        <v>6559</v>
      </c>
      <c r="D1952" s="96" t="s">
        <v>7004</v>
      </c>
      <c r="E1952" s="53" t="s">
        <v>75</v>
      </c>
      <c r="F1952" s="71" t="s">
        <v>7145</v>
      </c>
      <c r="G1952" s="71" t="s">
        <v>3218</v>
      </c>
      <c r="H1952" s="68">
        <v>44707</v>
      </c>
      <c r="I1952" s="68">
        <v>45072</v>
      </c>
      <c r="J1952" s="57" t="str">
        <f>IF(Ugovori_OPULJP3[[#This Row],[DATUM ZAVRŠETKA OPERACIJE]]&gt;DATE(2024,12,31),"u provedbi","završen")</f>
        <v>završen</v>
      </c>
      <c r="K1952" s="76" t="s">
        <v>7146</v>
      </c>
      <c r="L1952" s="76" t="s">
        <v>36</v>
      </c>
      <c r="M1952" s="58">
        <v>0.85</v>
      </c>
      <c r="N1952" s="58">
        <v>0.15</v>
      </c>
      <c r="O1952" s="59">
        <f>Ugovori_OPULJP3[[#This Row],[Bespovratna sredstva - Ukupno (EU+Nac) HRK
= Ukupna ugovorena vrijednost bespovratnih sredstava]]*Ugovori_OPULJP3[[#This Row],[EU STOPA SUFINANCIRANJA %
EU CO-FINANCING RATE %]]</f>
        <v>371675.25</v>
      </c>
      <c r="P1952" s="60">
        <f>Ugovori_OPULJP3[[#This Row],[Bespovratna sredstva - EU dio - HRK]]/7.5345</f>
        <v>49329.78299820824</v>
      </c>
      <c r="Q1952" s="59">
        <f>Ugovori_OPULJP3[[#This Row],[Bespovratna sredstva - Ukupno (EU+Nac) HRK
= Ukupna ugovorena vrijednost bespovratnih sredstava]]*Ugovori_OPULJP3[[#This Row],[STOPA NACIONALNOG SUFINANCIRANJA %]]</f>
        <v>65589.75</v>
      </c>
      <c r="R1952" s="60">
        <f>Ugovori_OPULJP3[[#This Row],[Bespovratna sredstva - Nacionalni dio - HRK]]/7.5345</f>
        <v>8705.2558232132178</v>
      </c>
      <c r="S1952" s="59">
        <v>437265</v>
      </c>
      <c r="T1952" s="60">
        <f>Ugovori_OPULJP3[[#This Row],[Bespovratna sredstva - Ukupno (EU+Nac) HRK
= Ukupna ugovorena vrijednost bespovratnih sredstava]]/7.5345</f>
        <v>58035.038821421454</v>
      </c>
      <c r="U1952" s="59">
        <v>0</v>
      </c>
      <c r="V1952" s="60">
        <f>Ugovori_OPULJP3[[#This Row],[Javni doprinos korisnika - HRK]]/7.5345</f>
        <v>0</v>
      </c>
      <c r="W1952" s="59">
        <v>0</v>
      </c>
      <c r="X1952" s="60">
        <f>Ugovori_OPULJP3[[#This Row],[Privatni doprinos korisnika - HRK]]/7.5345</f>
        <v>0</v>
      </c>
      <c r="Y1952" s="61">
        <v>437265</v>
      </c>
      <c r="Z1952" s="62">
        <f>Ugovori_OPULJP3[[#This Row],[UKUPNI PRIHVATLJIVI IZDACI
TOTAL ELIGIBLE EXPENDITURE
= Bespovratna sredstva ukupno + doprinos korisnika
= Ukupni prihvatljivi troškovi
= Ukupna ugovorena vrijednost projekta HRK]]/7.5345</f>
        <v>58035.038821421454</v>
      </c>
      <c r="AA1952" s="53" t="s">
        <v>6562</v>
      </c>
      <c r="AB1952" s="53" t="s">
        <v>34</v>
      </c>
      <c r="AC1952" s="65" t="s">
        <v>7147</v>
      </c>
      <c r="AD1952" s="52" t="s">
        <v>6564</v>
      </c>
    </row>
    <row r="1953" spans="1:30" ht="51" customHeight="1" x14ac:dyDescent="0.2">
      <c r="A1953" s="75" t="s">
        <v>7148</v>
      </c>
      <c r="B1953" s="64" t="s">
        <v>742</v>
      </c>
      <c r="C1953" s="65" t="s">
        <v>6559</v>
      </c>
      <c r="D1953" s="96" t="s">
        <v>7004</v>
      </c>
      <c r="E1953" s="53" t="s">
        <v>75</v>
      </c>
      <c r="F1953" s="71" t="s">
        <v>7149</v>
      </c>
      <c r="G1953" s="71" t="s">
        <v>7150</v>
      </c>
      <c r="H1953" s="68">
        <v>44644</v>
      </c>
      <c r="I1953" s="68">
        <v>45193</v>
      </c>
      <c r="J1953" s="57" t="str">
        <f>IF(Ugovori_OPULJP3[[#This Row],[DATUM ZAVRŠETKA OPERACIJE]]&gt;DATE(2024,12,31),"u provedbi","završen")</f>
        <v>završen</v>
      </c>
      <c r="K1953" s="67" t="s">
        <v>78</v>
      </c>
      <c r="L1953" s="67" t="s">
        <v>78</v>
      </c>
      <c r="M1953" s="58">
        <v>0.85</v>
      </c>
      <c r="N1953" s="58">
        <v>0.15</v>
      </c>
      <c r="O1953" s="59">
        <f>Ugovori_OPULJP3[[#This Row],[Bespovratna sredstva - Ukupno (EU+Nac) HRK
= Ukupna ugovorena vrijednost bespovratnih sredstava]]*Ugovori_OPULJP3[[#This Row],[EU STOPA SUFINANCIRANJA %
EU CO-FINANCING RATE %]]</f>
        <v>371011.35749999998</v>
      </c>
      <c r="P1953" s="60">
        <f>Ugovori_OPULJP3[[#This Row],[Bespovratna sredstva - EU dio - HRK]]/7.5345</f>
        <v>49241.669321122827</v>
      </c>
      <c r="Q1953" s="59">
        <f>Ugovori_OPULJP3[[#This Row],[Bespovratna sredstva - Ukupno (EU+Nac) HRK
= Ukupna ugovorena vrijednost bespovratnih sredstava]]*Ugovori_OPULJP3[[#This Row],[STOPA NACIONALNOG SUFINANCIRANJA %]]</f>
        <v>65472.592499999999</v>
      </c>
      <c r="R1953" s="60">
        <f>Ugovori_OPULJP3[[#This Row],[Bespovratna sredstva - Nacionalni dio - HRK]]/7.5345</f>
        <v>8689.7063507863822</v>
      </c>
      <c r="S1953" s="59">
        <v>436483.95</v>
      </c>
      <c r="T1953" s="60">
        <f>Ugovori_OPULJP3[[#This Row],[Bespovratna sredstva - Ukupno (EU+Nac) HRK
= Ukupna ugovorena vrijednost bespovratnih sredstava]]/7.5345</f>
        <v>57931.375671909213</v>
      </c>
      <c r="U1953" s="59">
        <v>0</v>
      </c>
      <c r="V1953" s="60">
        <f>Ugovori_OPULJP3[[#This Row],[Javni doprinos korisnika - HRK]]/7.5345</f>
        <v>0</v>
      </c>
      <c r="W1953" s="59">
        <v>0</v>
      </c>
      <c r="X1953" s="60">
        <f>Ugovori_OPULJP3[[#This Row],[Privatni doprinos korisnika - HRK]]/7.5345</f>
        <v>0</v>
      </c>
      <c r="Y1953" s="61">
        <v>436483.95</v>
      </c>
      <c r="Z1953" s="62">
        <f>Ugovori_OPULJP3[[#This Row],[UKUPNI PRIHVATLJIVI IZDACI
TOTAL ELIGIBLE EXPENDITURE
= Bespovratna sredstva ukupno + doprinos korisnika
= Ukupni prihvatljivi troškovi
= Ukupna ugovorena vrijednost projekta HRK]]/7.5345</f>
        <v>57931.375671909213</v>
      </c>
      <c r="AA1953" s="53" t="s">
        <v>6562</v>
      </c>
      <c r="AB1953" s="53" t="s">
        <v>34</v>
      </c>
      <c r="AC1953" s="65" t="s">
        <v>7151</v>
      </c>
      <c r="AD1953" s="52" t="s">
        <v>6564</v>
      </c>
    </row>
    <row r="1954" spans="1:30" ht="51" customHeight="1" x14ac:dyDescent="0.2">
      <c r="A1954" s="75" t="s">
        <v>7152</v>
      </c>
      <c r="B1954" s="64" t="s">
        <v>742</v>
      </c>
      <c r="C1954" s="65" t="s">
        <v>6559</v>
      </c>
      <c r="D1954" s="96" t="s">
        <v>7004</v>
      </c>
      <c r="E1954" s="53" t="s">
        <v>75</v>
      </c>
      <c r="F1954" s="71" t="s">
        <v>7153</v>
      </c>
      <c r="G1954" s="71" t="s">
        <v>7154</v>
      </c>
      <c r="H1954" s="68">
        <v>44651</v>
      </c>
      <c r="I1954" s="68">
        <v>45199</v>
      </c>
      <c r="J1954" s="57" t="str">
        <f>IF(Ugovori_OPULJP3[[#This Row],[DATUM ZAVRŠETKA OPERACIJE]]&gt;DATE(2024,12,31),"u provedbi","završen")</f>
        <v>završen</v>
      </c>
      <c r="K1954" s="76" t="s">
        <v>7155</v>
      </c>
      <c r="L1954" s="76" t="s">
        <v>36</v>
      </c>
      <c r="M1954" s="58">
        <v>0.85</v>
      </c>
      <c r="N1954" s="58">
        <v>0.15</v>
      </c>
      <c r="O1954" s="59">
        <f>Ugovori_OPULJP3[[#This Row],[Bespovratna sredstva - Ukupno (EU+Nac) HRK
= Ukupna ugovorena vrijednost bespovratnih sredstava]]*Ugovori_OPULJP3[[#This Row],[EU STOPA SUFINANCIRANJA %
EU CO-FINANCING RATE %]]</f>
        <v>420159.53049999999</v>
      </c>
      <c r="P1954" s="60">
        <f>Ugovori_OPULJP3[[#This Row],[Bespovratna sredstva - EU dio - HRK]]/7.5345</f>
        <v>55764.752870130731</v>
      </c>
      <c r="Q1954" s="59">
        <f>Ugovori_OPULJP3[[#This Row],[Bespovratna sredstva - Ukupno (EU+Nac) HRK
= Ukupna ugovorena vrijednost bespovratnih sredstava]]*Ugovori_OPULJP3[[#This Row],[STOPA NACIONALNOG SUFINANCIRANJA %]]</f>
        <v>74145.799499999994</v>
      </c>
      <c r="R1954" s="60">
        <f>Ugovori_OPULJP3[[#This Row],[Bespovratna sredstva - Nacionalni dio - HRK]]/7.5345</f>
        <v>9840.8387417877748</v>
      </c>
      <c r="S1954" s="59">
        <v>494305.33</v>
      </c>
      <c r="T1954" s="60">
        <f>Ugovori_OPULJP3[[#This Row],[Bespovratna sredstva - Ukupno (EU+Nac) HRK
= Ukupna ugovorena vrijednost bespovratnih sredstava]]/7.5345</f>
        <v>65605.591611918513</v>
      </c>
      <c r="U1954" s="59">
        <v>0</v>
      </c>
      <c r="V1954" s="60">
        <f>Ugovori_OPULJP3[[#This Row],[Javni doprinos korisnika - HRK]]/7.5345</f>
        <v>0</v>
      </c>
      <c r="W1954" s="59">
        <v>0</v>
      </c>
      <c r="X1954" s="60">
        <f>Ugovori_OPULJP3[[#This Row],[Privatni doprinos korisnika - HRK]]/7.5345</f>
        <v>0</v>
      </c>
      <c r="Y1954" s="61">
        <v>494305.33</v>
      </c>
      <c r="Z1954" s="62">
        <f>Ugovori_OPULJP3[[#This Row],[UKUPNI PRIHVATLJIVI IZDACI
TOTAL ELIGIBLE EXPENDITURE
= Bespovratna sredstva ukupno + doprinos korisnika
= Ukupni prihvatljivi troškovi
= Ukupna ugovorena vrijednost projekta HRK]]/7.5345</f>
        <v>65605.591611918513</v>
      </c>
      <c r="AA1954" s="53" t="s">
        <v>6562</v>
      </c>
      <c r="AB1954" s="53" t="s">
        <v>34</v>
      </c>
      <c r="AC1954" s="65" t="s">
        <v>7156</v>
      </c>
      <c r="AD1954" s="52" t="s">
        <v>6564</v>
      </c>
    </row>
    <row r="1955" spans="1:30" ht="63.75" customHeight="1" x14ac:dyDescent="0.2">
      <c r="A1955" s="75" t="s">
        <v>7157</v>
      </c>
      <c r="B1955" s="64" t="s">
        <v>742</v>
      </c>
      <c r="C1955" s="65" t="s">
        <v>6559</v>
      </c>
      <c r="D1955" s="96" t="s">
        <v>7004</v>
      </c>
      <c r="E1955" s="53" t="s">
        <v>75</v>
      </c>
      <c r="F1955" s="71" t="s">
        <v>7158</v>
      </c>
      <c r="G1955" s="71" t="s">
        <v>7159</v>
      </c>
      <c r="H1955" s="68">
        <v>44642</v>
      </c>
      <c r="I1955" s="68">
        <v>45191</v>
      </c>
      <c r="J1955" s="57" t="str">
        <f>IF(Ugovori_OPULJP3[[#This Row],[DATUM ZAVRŠETKA OPERACIJE]]&gt;DATE(2024,12,31),"u provedbi","završen")</f>
        <v>završen</v>
      </c>
      <c r="K1955" s="67" t="s">
        <v>891</v>
      </c>
      <c r="L1955" s="67" t="s">
        <v>36</v>
      </c>
      <c r="M1955" s="58">
        <v>0.85</v>
      </c>
      <c r="N1955" s="58">
        <v>0.15</v>
      </c>
      <c r="O1955" s="59">
        <f>Ugovori_OPULJP3[[#This Row],[Bespovratna sredstva - Ukupno (EU+Nac) HRK
= Ukupna ugovorena vrijednost bespovratnih sredstava]]*Ugovori_OPULJP3[[#This Row],[EU STOPA SUFINANCIRANJA %
EU CO-FINANCING RATE %]]</f>
        <v>424565.00399999996</v>
      </c>
      <c r="P1955" s="60">
        <f>Ugovori_OPULJP3[[#This Row],[Bespovratna sredstva - EU dio - HRK]]/7.5345</f>
        <v>56349.459685446935</v>
      </c>
      <c r="Q1955" s="59">
        <f>Ugovori_OPULJP3[[#This Row],[Bespovratna sredstva - Ukupno (EU+Nac) HRK
= Ukupna ugovorena vrijednost bespovratnih sredstava]]*Ugovori_OPULJP3[[#This Row],[STOPA NACIONALNOG SUFINANCIRANJA %]]</f>
        <v>74923.23599999999</v>
      </c>
      <c r="R1955" s="60">
        <f>Ugovori_OPULJP3[[#This Row],[Bespovratna sredstva - Nacionalni dio - HRK]]/7.5345</f>
        <v>9944.0222974318112</v>
      </c>
      <c r="S1955" s="59">
        <v>499488.24</v>
      </c>
      <c r="T1955" s="60">
        <f>Ugovori_OPULJP3[[#This Row],[Bespovratna sredstva - Ukupno (EU+Nac) HRK
= Ukupna ugovorena vrijednost bespovratnih sredstava]]/7.5345</f>
        <v>66293.481982878759</v>
      </c>
      <c r="U1955" s="59">
        <v>0</v>
      </c>
      <c r="V1955" s="60">
        <f>Ugovori_OPULJP3[[#This Row],[Javni doprinos korisnika - HRK]]/7.5345</f>
        <v>0</v>
      </c>
      <c r="W1955" s="59">
        <v>0</v>
      </c>
      <c r="X1955" s="60">
        <f>Ugovori_OPULJP3[[#This Row],[Privatni doprinos korisnika - HRK]]/7.5345</f>
        <v>0</v>
      </c>
      <c r="Y1955" s="61">
        <v>499488.24</v>
      </c>
      <c r="Z1955" s="62">
        <f>Ugovori_OPULJP3[[#This Row],[UKUPNI PRIHVATLJIVI IZDACI
TOTAL ELIGIBLE EXPENDITURE
= Bespovratna sredstva ukupno + doprinos korisnika
= Ukupni prihvatljivi troškovi
= Ukupna ugovorena vrijednost projekta HRK]]/7.5345</f>
        <v>66293.481982878759</v>
      </c>
      <c r="AA1955" s="53" t="s">
        <v>6562</v>
      </c>
      <c r="AB1955" s="53" t="s">
        <v>34</v>
      </c>
      <c r="AC1955" s="65" t="s">
        <v>7160</v>
      </c>
      <c r="AD1955" s="52" t="s">
        <v>6564</v>
      </c>
    </row>
    <row r="1956" spans="1:30" ht="51" customHeight="1" x14ac:dyDescent="0.2">
      <c r="A1956" s="70" t="s">
        <v>7161</v>
      </c>
      <c r="B1956" s="64" t="s">
        <v>742</v>
      </c>
      <c r="C1956" s="52" t="s">
        <v>6559</v>
      </c>
      <c r="D1956" s="96" t="s">
        <v>7004</v>
      </c>
      <c r="E1956" s="53" t="s">
        <v>75</v>
      </c>
      <c r="F1956" s="71" t="s">
        <v>7162</v>
      </c>
      <c r="G1956" s="71" t="s">
        <v>7163</v>
      </c>
      <c r="H1956" s="68">
        <v>44706</v>
      </c>
      <c r="I1956" s="68">
        <v>45132</v>
      </c>
      <c r="J1956" s="57" t="str">
        <f>IF(Ugovori_OPULJP3[[#This Row],[DATUM ZAVRŠETKA OPERACIJE]]&gt;DATE(2024,12,31),"u provedbi","završen")</f>
        <v>završen</v>
      </c>
      <c r="K1956" s="55" t="s">
        <v>36</v>
      </c>
      <c r="L1956" s="76" t="s">
        <v>36</v>
      </c>
      <c r="M1956" s="58">
        <v>0.85</v>
      </c>
      <c r="N1956" s="58">
        <v>0.15</v>
      </c>
      <c r="O1956" s="59">
        <f>Ugovori_OPULJP3[[#This Row],[Bespovratna sredstva - Ukupno (EU+Nac) HRK
= Ukupna ugovorena vrijednost bespovratnih sredstava]]*Ugovori_OPULJP3[[#This Row],[EU STOPA SUFINANCIRANJA %
EU CO-FINANCING RATE %]]</f>
        <v>373243.5</v>
      </c>
      <c r="P1956" s="60">
        <f>Ugovori_OPULJP3[[#This Row],[Bespovratna sredstva - EU dio - HRK]]/7.5345</f>
        <v>49537.925542504476</v>
      </c>
      <c r="Q1956" s="59">
        <f>Ugovori_OPULJP3[[#This Row],[Bespovratna sredstva - Ukupno (EU+Nac) HRK
= Ukupna ugovorena vrijednost bespovratnih sredstava]]*Ugovori_OPULJP3[[#This Row],[STOPA NACIONALNOG SUFINANCIRANJA %]]</f>
        <v>65866.5</v>
      </c>
      <c r="R1956" s="60">
        <f>Ugovori_OPULJP3[[#This Row],[Bespovratna sredstva - Nacionalni dio - HRK]]/7.5345</f>
        <v>8741.9868604419662</v>
      </c>
      <c r="S1956" s="59">
        <v>439110</v>
      </c>
      <c r="T1956" s="60">
        <f>Ugovori_OPULJP3[[#This Row],[Bespovratna sredstva - Ukupno (EU+Nac) HRK
= Ukupna ugovorena vrijednost bespovratnih sredstava]]/7.5345</f>
        <v>58279.912402946444</v>
      </c>
      <c r="U1956" s="59">
        <v>0</v>
      </c>
      <c r="V1956" s="60">
        <f>Ugovori_OPULJP3[[#This Row],[Javni doprinos korisnika - HRK]]/7.5345</f>
        <v>0</v>
      </c>
      <c r="W1956" s="59">
        <v>0</v>
      </c>
      <c r="X1956" s="60">
        <f>Ugovori_OPULJP3[[#This Row],[Privatni doprinos korisnika - HRK]]/7.5345</f>
        <v>0</v>
      </c>
      <c r="Y1956" s="61">
        <v>439110</v>
      </c>
      <c r="Z1956" s="62">
        <f>Ugovori_OPULJP3[[#This Row],[UKUPNI PRIHVATLJIVI IZDACI
TOTAL ELIGIBLE EXPENDITURE
= Bespovratna sredstva ukupno + doprinos korisnika
= Ukupni prihvatljivi troškovi
= Ukupna ugovorena vrijednost projekta HRK]]/7.5345</f>
        <v>58279.912402946444</v>
      </c>
      <c r="AA1956" s="53" t="s">
        <v>6562</v>
      </c>
      <c r="AB1956" s="53" t="s">
        <v>34</v>
      </c>
      <c r="AC1956" s="65" t="s">
        <v>7164</v>
      </c>
      <c r="AD1956" s="52" t="s">
        <v>6564</v>
      </c>
    </row>
    <row r="1957" spans="1:30" ht="51" customHeight="1" x14ac:dyDescent="0.2">
      <c r="A1957" s="75" t="s">
        <v>7165</v>
      </c>
      <c r="B1957" s="64" t="s">
        <v>742</v>
      </c>
      <c r="C1957" s="52" t="s">
        <v>6559</v>
      </c>
      <c r="D1957" s="96" t="s">
        <v>7004</v>
      </c>
      <c r="E1957" s="53" t="s">
        <v>75</v>
      </c>
      <c r="F1957" s="71" t="s">
        <v>7166</v>
      </c>
      <c r="G1957" s="71" t="s">
        <v>4413</v>
      </c>
      <c r="H1957" s="68">
        <v>44713</v>
      </c>
      <c r="I1957" s="68">
        <v>45261</v>
      </c>
      <c r="J1957" s="57" t="str">
        <f>IF(Ugovori_OPULJP3[[#This Row],[DATUM ZAVRŠETKA OPERACIJE]]&gt;DATE(2024,12,31),"u provedbi","završen")</f>
        <v>završen</v>
      </c>
      <c r="K1957" s="76" t="s">
        <v>7167</v>
      </c>
      <c r="L1957" s="76" t="s">
        <v>424</v>
      </c>
      <c r="M1957" s="58">
        <v>0.85</v>
      </c>
      <c r="N1957" s="58">
        <v>0.15</v>
      </c>
      <c r="O1957" s="59">
        <f>Ugovori_OPULJP3[[#This Row],[Bespovratna sredstva - Ukupno (EU+Nac) HRK
= Ukupna ugovorena vrijednost bespovratnih sredstava]]*Ugovori_OPULJP3[[#This Row],[EU STOPA SUFINANCIRANJA %
EU CO-FINANCING RATE %]]</f>
        <v>416678.79749999999</v>
      </c>
      <c r="P1957" s="60">
        <f>Ugovori_OPULJP3[[#This Row],[Bespovratna sredstva - EU dio - HRK]]/7.5345</f>
        <v>55302.780211029261</v>
      </c>
      <c r="Q1957" s="59">
        <f>Ugovori_OPULJP3[[#This Row],[Bespovratna sredstva - Ukupno (EU+Nac) HRK
= Ukupna ugovorena vrijednost bespovratnih sredstava]]*Ugovori_OPULJP3[[#This Row],[STOPA NACIONALNOG SUFINANCIRANJA %]]</f>
        <v>73531.552499999991</v>
      </c>
      <c r="R1957" s="60">
        <f>Ugovori_OPULJP3[[#This Row],[Bespovratna sredstva - Nacionalni dio - HRK]]/7.5345</f>
        <v>9759.3141548875155</v>
      </c>
      <c r="S1957" s="59">
        <v>490210.35</v>
      </c>
      <c r="T1957" s="60">
        <f>Ugovori_OPULJP3[[#This Row],[Bespovratna sredstva - Ukupno (EU+Nac) HRK
= Ukupna ugovorena vrijednost bespovratnih sredstava]]/7.5345</f>
        <v>65062.094365916775</v>
      </c>
      <c r="U1957" s="59">
        <v>0</v>
      </c>
      <c r="V1957" s="60">
        <f>Ugovori_OPULJP3[[#This Row],[Javni doprinos korisnika - HRK]]/7.5345</f>
        <v>0</v>
      </c>
      <c r="W1957" s="59">
        <v>0</v>
      </c>
      <c r="X1957" s="60">
        <f>Ugovori_OPULJP3[[#This Row],[Privatni doprinos korisnika - HRK]]/7.5345</f>
        <v>0</v>
      </c>
      <c r="Y1957" s="61">
        <v>490210.35</v>
      </c>
      <c r="Z1957" s="62">
        <f>Ugovori_OPULJP3[[#This Row],[UKUPNI PRIHVATLJIVI IZDACI
TOTAL ELIGIBLE EXPENDITURE
= Bespovratna sredstva ukupno + doprinos korisnika
= Ukupni prihvatljivi troškovi
= Ukupna ugovorena vrijednost projekta HRK]]/7.5345</f>
        <v>65062.094365916775</v>
      </c>
      <c r="AA1957" s="53" t="s">
        <v>6562</v>
      </c>
      <c r="AB1957" s="53" t="s">
        <v>34</v>
      </c>
      <c r="AC1957" s="65" t="s">
        <v>7168</v>
      </c>
      <c r="AD1957" s="52" t="s">
        <v>6564</v>
      </c>
    </row>
    <row r="1958" spans="1:30" ht="51" customHeight="1" x14ac:dyDescent="0.2">
      <c r="A1958" s="70" t="s">
        <v>7169</v>
      </c>
      <c r="B1958" s="64" t="s">
        <v>742</v>
      </c>
      <c r="C1958" s="65" t="s">
        <v>6559</v>
      </c>
      <c r="D1958" s="96" t="s">
        <v>7004</v>
      </c>
      <c r="E1958" s="53" t="s">
        <v>75</v>
      </c>
      <c r="F1958" s="71" t="s">
        <v>7170</v>
      </c>
      <c r="G1958" s="71" t="s">
        <v>7171</v>
      </c>
      <c r="H1958" s="68">
        <v>44644</v>
      </c>
      <c r="I1958" s="68">
        <v>45193</v>
      </c>
      <c r="J1958" s="57" t="str">
        <f>IF(Ugovori_OPULJP3[[#This Row],[DATUM ZAVRŠETKA OPERACIJE]]&gt;DATE(2024,12,31),"u provedbi","završen")</f>
        <v>završen</v>
      </c>
      <c r="K1958" s="76" t="s">
        <v>7172</v>
      </c>
      <c r="L1958" s="67" t="s">
        <v>78</v>
      </c>
      <c r="M1958" s="58">
        <v>0.85</v>
      </c>
      <c r="N1958" s="58">
        <v>0.15</v>
      </c>
      <c r="O1958" s="59">
        <f>Ugovori_OPULJP3[[#This Row],[Bespovratna sredstva - Ukupno (EU+Nac) HRK
= Ukupna ugovorena vrijednost bespovratnih sredstava]]*Ugovori_OPULJP3[[#This Row],[EU STOPA SUFINANCIRANJA %
EU CO-FINANCING RATE %]]</f>
        <v>416422.64999999997</v>
      </c>
      <c r="P1958" s="60">
        <f>Ugovori_OPULJP3[[#This Row],[Bespovratna sredstva - EU dio - HRK]]/7.5345</f>
        <v>55268.783595460874</v>
      </c>
      <c r="Q1958" s="59">
        <f>Ugovori_OPULJP3[[#This Row],[Bespovratna sredstva - Ukupno (EU+Nac) HRK
= Ukupna ugovorena vrijednost bespovratnih sredstava]]*Ugovori_OPULJP3[[#This Row],[STOPA NACIONALNOG SUFINANCIRANJA %]]</f>
        <v>73486.349999999991</v>
      </c>
      <c r="R1958" s="60">
        <f>Ugovori_OPULJP3[[#This Row],[Bespovratna sredstva - Nacionalni dio - HRK]]/7.5345</f>
        <v>9753.3147521401534</v>
      </c>
      <c r="S1958" s="59">
        <v>489909</v>
      </c>
      <c r="T1958" s="60">
        <f>Ugovori_OPULJP3[[#This Row],[Bespovratna sredstva - Ukupno (EU+Nac) HRK
= Ukupna ugovorena vrijednost bespovratnih sredstava]]/7.5345</f>
        <v>65022.09834760103</v>
      </c>
      <c r="U1958" s="59">
        <v>0</v>
      </c>
      <c r="V1958" s="60">
        <f>Ugovori_OPULJP3[[#This Row],[Javni doprinos korisnika - HRK]]/7.5345</f>
        <v>0</v>
      </c>
      <c r="W1958" s="59">
        <v>0</v>
      </c>
      <c r="X1958" s="60">
        <f>Ugovori_OPULJP3[[#This Row],[Privatni doprinos korisnika - HRK]]/7.5345</f>
        <v>0</v>
      </c>
      <c r="Y1958" s="61">
        <v>489909</v>
      </c>
      <c r="Z1958" s="62">
        <f>Ugovori_OPULJP3[[#This Row],[UKUPNI PRIHVATLJIVI IZDACI
TOTAL ELIGIBLE EXPENDITURE
= Bespovratna sredstva ukupno + doprinos korisnika
= Ukupni prihvatljivi troškovi
= Ukupna ugovorena vrijednost projekta HRK]]/7.5345</f>
        <v>65022.09834760103</v>
      </c>
      <c r="AA1958" s="53" t="s">
        <v>6562</v>
      </c>
      <c r="AB1958" s="53" t="s">
        <v>34</v>
      </c>
      <c r="AC1958" s="65" t="s">
        <v>7173</v>
      </c>
      <c r="AD1958" s="52" t="s">
        <v>6564</v>
      </c>
    </row>
    <row r="1959" spans="1:30" ht="51" customHeight="1" x14ac:dyDescent="0.2">
      <c r="A1959" s="70" t="s">
        <v>7174</v>
      </c>
      <c r="B1959" s="64" t="s">
        <v>742</v>
      </c>
      <c r="C1959" s="52" t="s">
        <v>6559</v>
      </c>
      <c r="D1959" s="96" t="s">
        <v>7004</v>
      </c>
      <c r="E1959" s="53" t="s">
        <v>75</v>
      </c>
      <c r="F1959" s="71" t="s">
        <v>7175</v>
      </c>
      <c r="G1959" s="71" t="s">
        <v>664</v>
      </c>
      <c r="H1959" s="68">
        <v>44643</v>
      </c>
      <c r="I1959" s="68">
        <v>45192</v>
      </c>
      <c r="J1959" s="57" t="str">
        <f>IF(Ugovori_OPULJP3[[#This Row],[DATUM ZAVRŠETKA OPERACIJE]]&gt;DATE(2024,12,31),"u provedbi","završen")</f>
        <v>završen</v>
      </c>
      <c r="K1959" s="76" t="s">
        <v>243</v>
      </c>
      <c r="L1959" s="76" t="s">
        <v>243</v>
      </c>
      <c r="M1959" s="58">
        <v>0.85</v>
      </c>
      <c r="N1959" s="58">
        <v>0.15</v>
      </c>
      <c r="O1959" s="59">
        <f>Ugovori_OPULJP3[[#This Row],[Bespovratna sredstva - Ukupno (EU+Nac) HRK
= Ukupna ugovorena vrijednost bespovratnih sredstava]]*Ugovori_OPULJP3[[#This Row],[EU STOPA SUFINANCIRANJA %
EU CO-FINANCING RATE %]]</f>
        <v>317014.73349999997</v>
      </c>
      <c r="P1959" s="60">
        <f>Ugovori_OPULJP3[[#This Row],[Bespovratna sredstva - EU dio - HRK]]/7.5345</f>
        <v>42075.085738934227</v>
      </c>
      <c r="Q1959" s="59">
        <f>Ugovori_OPULJP3[[#This Row],[Bespovratna sredstva - Ukupno (EU+Nac) HRK
= Ukupna ugovorena vrijednost bespovratnih sredstava]]*Ugovori_OPULJP3[[#This Row],[STOPA NACIONALNOG SUFINANCIRANJA %]]</f>
        <v>55943.7765</v>
      </c>
      <c r="R1959" s="60">
        <f>Ugovori_OPULJP3[[#This Row],[Bespovratna sredstva - Nacionalni dio - HRK]]/7.5345</f>
        <v>7425.0151304001593</v>
      </c>
      <c r="S1959" s="59">
        <v>372958.51</v>
      </c>
      <c r="T1959" s="60">
        <f>Ugovori_OPULJP3[[#This Row],[Bespovratna sredstva - Ukupno (EU+Nac) HRK
= Ukupna ugovorena vrijednost bespovratnih sredstava]]/7.5345</f>
        <v>49500.10086933439</v>
      </c>
      <c r="U1959" s="59">
        <v>0</v>
      </c>
      <c r="V1959" s="60">
        <f>Ugovori_OPULJP3[[#This Row],[Javni doprinos korisnika - HRK]]/7.5345</f>
        <v>0</v>
      </c>
      <c r="W1959" s="59">
        <v>0</v>
      </c>
      <c r="X1959" s="60">
        <f>Ugovori_OPULJP3[[#This Row],[Privatni doprinos korisnika - HRK]]/7.5345</f>
        <v>0</v>
      </c>
      <c r="Y1959" s="61">
        <v>372958.51</v>
      </c>
      <c r="Z1959" s="62">
        <f>Ugovori_OPULJP3[[#This Row],[UKUPNI PRIHVATLJIVI IZDACI
TOTAL ELIGIBLE EXPENDITURE
= Bespovratna sredstva ukupno + doprinos korisnika
= Ukupni prihvatljivi troškovi
= Ukupna ugovorena vrijednost projekta HRK]]/7.5345</f>
        <v>49500.10086933439</v>
      </c>
      <c r="AA1959" s="53" t="s">
        <v>6562</v>
      </c>
      <c r="AB1959" s="53" t="s">
        <v>34</v>
      </c>
      <c r="AC1959" s="52" t="s">
        <v>7176</v>
      </c>
      <c r="AD1959" s="52" t="s">
        <v>6564</v>
      </c>
    </row>
    <row r="1960" spans="1:30" ht="51" customHeight="1" x14ac:dyDescent="0.2">
      <c r="A1960" s="70" t="s">
        <v>7177</v>
      </c>
      <c r="B1960" s="64" t="s">
        <v>742</v>
      </c>
      <c r="C1960" s="52" t="s">
        <v>6559</v>
      </c>
      <c r="D1960" s="96" t="s">
        <v>7004</v>
      </c>
      <c r="E1960" s="53" t="s">
        <v>75</v>
      </c>
      <c r="F1960" s="71" t="s">
        <v>7178</v>
      </c>
      <c r="G1960" s="54" t="s">
        <v>1727</v>
      </c>
      <c r="H1960" s="68">
        <v>44651</v>
      </c>
      <c r="I1960" s="68">
        <v>45199</v>
      </c>
      <c r="J1960" s="57" t="str">
        <f>IF(Ugovori_OPULJP3[[#This Row],[DATUM ZAVRŠETKA OPERACIJE]]&gt;DATE(2024,12,31),"u provedbi","završen")</f>
        <v>završen</v>
      </c>
      <c r="K1960" s="76" t="s">
        <v>337</v>
      </c>
      <c r="L1960" s="76" t="s">
        <v>337</v>
      </c>
      <c r="M1960" s="58">
        <v>0.85</v>
      </c>
      <c r="N1960" s="58">
        <v>0.15</v>
      </c>
      <c r="O1960" s="59">
        <f>Ugovori_OPULJP3[[#This Row],[Bespovratna sredstva - Ukupno (EU+Nac) HRK
= Ukupna ugovorena vrijednost bespovratnih sredstava]]*Ugovori_OPULJP3[[#This Row],[EU STOPA SUFINANCIRANJA %
EU CO-FINANCING RATE %]]</f>
        <v>368120.55</v>
      </c>
      <c r="P1960" s="60">
        <f>Ugovori_OPULJP3[[#This Row],[Bespovratna sredstva - EU dio - HRK]]/7.5345</f>
        <v>48857.993231136767</v>
      </c>
      <c r="Q1960" s="59">
        <f>Ugovori_OPULJP3[[#This Row],[Bespovratna sredstva - Ukupno (EU+Nac) HRK
= Ukupna ugovorena vrijednost bespovratnih sredstava]]*Ugovori_OPULJP3[[#This Row],[STOPA NACIONALNOG SUFINANCIRANJA %]]</f>
        <v>64962.45</v>
      </c>
      <c r="R1960" s="60">
        <f>Ugovori_OPULJP3[[#This Row],[Bespovratna sredstva - Nacionalni dio - HRK]]/7.5345</f>
        <v>8621.9988054947225</v>
      </c>
      <c r="S1960" s="59">
        <v>433083</v>
      </c>
      <c r="T1960" s="60">
        <f>Ugovori_OPULJP3[[#This Row],[Bespovratna sredstva - Ukupno (EU+Nac) HRK
= Ukupna ugovorena vrijednost bespovratnih sredstava]]/7.5345</f>
        <v>57479.992036631491</v>
      </c>
      <c r="U1960" s="59">
        <v>0</v>
      </c>
      <c r="V1960" s="60">
        <f>Ugovori_OPULJP3[[#This Row],[Javni doprinos korisnika - HRK]]/7.5345</f>
        <v>0</v>
      </c>
      <c r="W1960" s="59">
        <v>0</v>
      </c>
      <c r="X1960" s="60">
        <f>Ugovori_OPULJP3[[#This Row],[Privatni doprinos korisnika - HRK]]/7.5345</f>
        <v>0</v>
      </c>
      <c r="Y1960" s="61">
        <v>433083</v>
      </c>
      <c r="Z1960" s="62">
        <f>Ugovori_OPULJP3[[#This Row],[UKUPNI PRIHVATLJIVI IZDACI
TOTAL ELIGIBLE EXPENDITURE
= Bespovratna sredstva ukupno + doprinos korisnika
= Ukupni prihvatljivi troškovi
= Ukupna ugovorena vrijednost projekta HRK]]/7.5345</f>
        <v>57479.992036631491</v>
      </c>
      <c r="AA1960" s="53" t="s">
        <v>6562</v>
      </c>
      <c r="AB1960" s="53" t="s">
        <v>34</v>
      </c>
      <c r="AC1960" s="65" t="s">
        <v>7179</v>
      </c>
      <c r="AD1960" s="52" t="s">
        <v>6564</v>
      </c>
    </row>
    <row r="1961" spans="1:30" ht="63.75" customHeight="1" x14ac:dyDescent="0.2">
      <c r="A1961" s="70" t="s">
        <v>7180</v>
      </c>
      <c r="B1961" s="64" t="s">
        <v>742</v>
      </c>
      <c r="C1961" s="52" t="s">
        <v>6559</v>
      </c>
      <c r="D1961" s="96" t="s">
        <v>7004</v>
      </c>
      <c r="E1961" s="53" t="s">
        <v>75</v>
      </c>
      <c r="F1961" s="71" t="s">
        <v>7181</v>
      </c>
      <c r="G1961" s="71" t="s">
        <v>7182</v>
      </c>
      <c r="H1961" s="68">
        <v>44701</v>
      </c>
      <c r="I1961" s="68">
        <v>45189</v>
      </c>
      <c r="J1961" s="57" t="str">
        <f>IF(Ugovori_OPULJP3[[#This Row],[DATUM ZAVRŠETKA OPERACIJE]]&gt;DATE(2024,12,31),"u provedbi","završen")</f>
        <v>završen</v>
      </c>
      <c r="K1961" s="76" t="s">
        <v>337</v>
      </c>
      <c r="L1961" s="76" t="s">
        <v>337</v>
      </c>
      <c r="M1961" s="58">
        <v>0.85</v>
      </c>
      <c r="N1961" s="58">
        <v>0.15</v>
      </c>
      <c r="O1961" s="59">
        <f>Ugovori_OPULJP3[[#This Row],[Bespovratna sredstva - Ukupno (EU+Nac) HRK
= Ukupna ugovorena vrijednost bespovratnih sredstava]]*Ugovori_OPULJP3[[#This Row],[EU STOPA SUFINANCIRANJA %
EU CO-FINANCING RATE %]]</f>
        <v>334716.82500000001</v>
      </c>
      <c r="P1961" s="60">
        <f>Ugovori_OPULJP3[[#This Row],[Bespovratna sredstva - EU dio - HRK]]/7.5345</f>
        <v>44424.557037626917</v>
      </c>
      <c r="Q1961" s="59">
        <f>Ugovori_OPULJP3[[#This Row],[Bespovratna sredstva - Ukupno (EU+Nac) HRK
= Ukupna ugovorena vrijednost bespovratnih sredstava]]*Ugovori_OPULJP3[[#This Row],[STOPA NACIONALNOG SUFINANCIRANJA %]]</f>
        <v>59067.674999999996</v>
      </c>
      <c r="R1961" s="60">
        <f>Ugovori_OPULJP3[[#This Row],[Bespovratna sredstva - Nacionalni dio - HRK]]/7.5345</f>
        <v>7839.627712522396</v>
      </c>
      <c r="S1961" s="59">
        <v>393784.5</v>
      </c>
      <c r="T1961" s="60">
        <f>Ugovori_OPULJP3[[#This Row],[Bespovratna sredstva - Ukupno (EU+Nac) HRK
= Ukupna ugovorena vrijednost bespovratnih sredstava]]/7.5345</f>
        <v>52264.18475014931</v>
      </c>
      <c r="U1961" s="59">
        <v>0</v>
      </c>
      <c r="V1961" s="60">
        <f>Ugovori_OPULJP3[[#This Row],[Javni doprinos korisnika - HRK]]/7.5345</f>
        <v>0</v>
      </c>
      <c r="W1961" s="59">
        <v>0</v>
      </c>
      <c r="X1961" s="60">
        <f>Ugovori_OPULJP3[[#This Row],[Privatni doprinos korisnika - HRK]]/7.5345</f>
        <v>0</v>
      </c>
      <c r="Y1961" s="61">
        <v>393784.5</v>
      </c>
      <c r="Z1961" s="62">
        <f>Ugovori_OPULJP3[[#This Row],[UKUPNI PRIHVATLJIVI IZDACI
TOTAL ELIGIBLE EXPENDITURE
= Bespovratna sredstva ukupno + doprinos korisnika
= Ukupni prihvatljivi troškovi
= Ukupna ugovorena vrijednost projekta HRK]]/7.5345</f>
        <v>52264.18475014931</v>
      </c>
      <c r="AA1961" s="53" t="s">
        <v>6562</v>
      </c>
      <c r="AB1961" s="53" t="s">
        <v>34</v>
      </c>
      <c r="AC1961" s="65" t="s">
        <v>7183</v>
      </c>
      <c r="AD1961" s="52" t="s">
        <v>6564</v>
      </c>
    </row>
    <row r="1962" spans="1:30" ht="51" customHeight="1" x14ac:dyDescent="0.2">
      <c r="A1962" s="75" t="s">
        <v>7184</v>
      </c>
      <c r="B1962" s="64" t="s">
        <v>742</v>
      </c>
      <c r="C1962" s="52" t="s">
        <v>6559</v>
      </c>
      <c r="D1962" s="96" t="s">
        <v>7004</v>
      </c>
      <c r="E1962" s="53" t="s">
        <v>75</v>
      </c>
      <c r="F1962" s="71" t="s">
        <v>7185</v>
      </c>
      <c r="G1962" s="71" t="s">
        <v>7186</v>
      </c>
      <c r="H1962" s="68">
        <v>44707</v>
      </c>
      <c r="I1962" s="68">
        <v>45164</v>
      </c>
      <c r="J1962" s="57" t="str">
        <f>IF(Ugovori_OPULJP3[[#This Row],[DATUM ZAVRŠETKA OPERACIJE]]&gt;DATE(2024,12,31),"u provedbi","završen")</f>
        <v>završen</v>
      </c>
      <c r="K1962" s="76" t="s">
        <v>433</v>
      </c>
      <c r="L1962" s="76" t="s">
        <v>98</v>
      </c>
      <c r="M1962" s="58">
        <v>0.85</v>
      </c>
      <c r="N1962" s="58">
        <v>0.15</v>
      </c>
      <c r="O1962" s="59">
        <f>Ugovori_OPULJP3[[#This Row],[Bespovratna sredstva - Ukupno (EU+Nac) HRK
= Ukupna ugovorena vrijednost bespovratnih sredstava]]*Ugovori_OPULJP3[[#This Row],[EU STOPA SUFINANCIRANJA %
EU CO-FINANCING RATE %]]</f>
        <v>345634.46299999999</v>
      </c>
      <c r="P1962" s="60">
        <f>Ugovori_OPULJP3[[#This Row],[Bespovratna sredstva - EU dio - HRK]]/7.5345</f>
        <v>45873.576614241152</v>
      </c>
      <c r="Q1962" s="59">
        <f>Ugovori_OPULJP3[[#This Row],[Bespovratna sredstva - Ukupno (EU+Nac) HRK
= Ukupna ugovorena vrijednost bespovratnih sredstava]]*Ugovori_OPULJP3[[#This Row],[STOPA NACIONALNOG SUFINANCIRANJA %]]</f>
        <v>60994.317000000003</v>
      </c>
      <c r="R1962" s="60">
        <f>Ugovori_OPULJP3[[#This Row],[Bespovratna sredstva - Nacionalni dio - HRK]]/7.5345</f>
        <v>8095.3370495719691</v>
      </c>
      <c r="S1962" s="59">
        <v>406628.78</v>
      </c>
      <c r="T1962" s="60">
        <f>Ugovori_OPULJP3[[#This Row],[Bespovratna sredstva - Ukupno (EU+Nac) HRK
= Ukupna ugovorena vrijednost bespovratnih sredstava]]/7.5345</f>
        <v>53968.913663813124</v>
      </c>
      <c r="U1962" s="59">
        <v>0</v>
      </c>
      <c r="V1962" s="60">
        <f>Ugovori_OPULJP3[[#This Row],[Javni doprinos korisnika - HRK]]/7.5345</f>
        <v>0</v>
      </c>
      <c r="W1962" s="59">
        <v>0</v>
      </c>
      <c r="X1962" s="60">
        <f>Ugovori_OPULJP3[[#This Row],[Privatni doprinos korisnika - HRK]]/7.5345</f>
        <v>0</v>
      </c>
      <c r="Y1962" s="61">
        <v>406628.78</v>
      </c>
      <c r="Z1962" s="62">
        <f>Ugovori_OPULJP3[[#This Row],[UKUPNI PRIHVATLJIVI IZDACI
TOTAL ELIGIBLE EXPENDITURE
= Bespovratna sredstva ukupno + doprinos korisnika
= Ukupni prihvatljivi troškovi
= Ukupna ugovorena vrijednost projekta HRK]]/7.5345</f>
        <v>53968.913663813124</v>
      </c>
      <c r="AA1962" s="53" t="s">
        <v>6562</v>
      </c>
      <c r="AB1962" s="53" t="s">
        <v>34</v>
      </c>
      <c r="AC1962" s="65" t="s">
        <v>7187</v>
      </c>
      <c r="AD1962" s="52" t="s">
        <v>6564</v>
      </c>
    </row>
    <row r="1963" spans="1:30" ht="51" customHeight="1" x14ac:dyDescent="0.2">
      <c r="A1963" s="70" t="s">
        <v>7188</v>
      </c>
      <c r="B1963" s="64" t="s">
        <v>742</v>
      </c>
      <c r="C1963" s="52" t="s">
        <v>6559</v>
      </c>
      <c r="D1963" s="96" t="s">
        <v>7004</v>
      </c>
      <c r="E1963" s="53" t="s">
        <v>75</v>
      </c>
      <c r="F1963" s="71" t="s">
        <v>7189</v>
      </c>
      <c r="G1963" s="71" t="s">
        <v>7190</v>
      </c>
      <c r="H1963" s="68">
        <v>44706</v>
      </c>
      <c r="I1963" s="68">
        <v>45255</v>
      </c>
      <c r="J1963" s="57" t="str">
        <f>IF(Ugovori_OPULJP3[[#This Row],[DATUM ZAVRŠETKA OPERACIJE]]&gt;DATE(2024,12,31),"u provedbi","završen")</f>
        <v>završen</v>
      </c>
      <c r="K1963" s="76" t="s">
        <v>337</v>
      </c>
      <c r="L1963" s="76" t="s">
        <v>337</v>
      </c>
      <c r="M1963" s="58">
        <v>0.85</v>
      </c>
      <c r="N1963" s="58">
        <v>0.15</v>
      </c>
      <c r="O1963" s="59">
        <f>Ugovori_OPULJP3[[#This Row],[Bespovratna sredstva - Ukupno (EU+Nac) HRK
= Ukupna ugovorena vrijednost bespovratnih sredstava]]*Ugovori_OPULJP3[[#This Row],[EU STOPA SUFINANCIRANJA %
EU CO-FINANCING RATE %]]</f>
        <v>203404.84700000001</v>
      </c>
      <c r="P1963" s="60">
        <f>Ugovori_OPULJP3[[#This Row],[Bespovratna sredstva - EU dio - HRK]]/7.5345</f>
        <v>26996.462538987325</v>
      </c>
      <c r="Q1963" s="59">
        <f>Ugovori_OPULJP3[[#This Row],[Bespovratna sredstva - Ukupno (EU+Nac) HRK
= Ukupna ugovorena vrijednost bespovratnih sredstava]]*Ugovori_OPULJP3[[#This Row],[STOPA NACIONALNOG SUFINANCIRANJA %]]</f>
        <v>35894.972999999998</v>
      </c>
      <c r="R1963" s="60">
        <f>Ugovori_OPULJP3[[#This Row],[Bespovratna sredstva - Nacionalni dio - HRK]]/7.5345</f>
        <v>4764.0816245271744</v>
      </c>
      <c r="S1963" s="59">
        <v>239299.82</v>
      </c>
      <c r="T1963" s="60">
        <f>Ugovori_OPULJP3[[#This Row],[Bespovratna sredstva - Ukupno (EU+Nac) HRK
= Ukupna ugovorena vrijednost bespovratnih sredstava]]/7.5345</f>
        <v>31760.5441635145</v>
      </c>
      <c r="U1963" s="59">
        <v>0</v>
      </c>
      <c r="V1963" s="60">
        <f>Ugovori_OPULJP3[[#This Row],[Javni doprinos korisnika - HRK]]/7.5345</f>
        <v>0</v>
      </c>
      <c r="W1963" s="59">
        <v>0</v>
      </c>
      <c r="X1963" s="60">
        <f>Ugovori_OPULJP3[[#This Row],[Privatni doprinos korisnika - HRK]]/7.5345</f>
        <v>0</v>
      </c>
      <c r="Y1963" s="61">
        <v>239299.82</v>
      </c>
      <c r="Z1963" s="62">
        <f>Ugovori_OPULJP3[[#This Row],[UKUPNI PRIHVATLJIVI IZDACI
TOTAL ELIGIBLE EXPENDITURE
= Bespovratna sredstva ukupno + doprinos korisnika
= Ukupni prihvatljivi troškovi
= Ukupna ugovorena vrijednost projekta HRK]]/7.5345</f>
        <v>31760.5441635145</v>
      </c>
      <c r="AA1963" s="53" t="s">
        <v>6562</v>
      </c>
      <c r="AB1963" s="53" t="s">
        <v>34</v>
      </c>
      <c r="AC1963" s="65" t="s">
        <v>7191</v>
      </c>
      <c r="AD1963" s="52" t="s">
        <v>6564</v>
      </c>
    </row>
    <row r="1964" spans="1:30" ht="51" customHeight="1" x14ac:dyDescent="0.2">
      <c r="A1964" s="70" t="s">
        <v>7192</v>
      </c>
      <c r="B1964" s="64" t="s">
        <v>742</v>
      </c>
      <c r="C1964" s="52" t="s">
        <v>6559</v>
      </c>
      <c r="D1964" s="96" t="s">
        <v>7004</v>
      </c>
      <c r="E1964" s="53" t="s">
        <v>75</v>
      </c>
      <c r="F1964" s="71" t="s">
        <v>7193</v>
      </c>
      <c r="G1964" s="71" t="s">
        <v>1576</v>
      </c>
      <c r="H1964" s="68">
        <v>44701</v>
      </c>
      <c r="I1964" s="68">
        <v>45127</v>
      </c>
      <c r="J1964" s="57" t="str">
        <f>IF(Ugovori_OPULJP3[[#This Row],[DATUM ZAVRŠETKA OPERACIJE]]&gt;DATE(2024,12,31),"u provedbi","završen")</f>
        <v>završen</v>
      </c>
      <c r="K1964" s="76" t="s">
        <v>98</v>
      </c>
      <c r="L1964" s="76" t="s">
        <v>98</v>
      </c>
      <c r="M1964" s="58">
        <v>0.85</v>
      </c>
      <c r="N1964" s="58">
        <v>0.15</v>
      </c>
      <c r="O1964" s="59">
        <f>Ugovori_OPULJP3[[#This Row],[Bespovratna sredstva - Ukupno (EU+Nac) HRK
= Ukupna ugovorena vrijednost bespovratnih sredstava]]*Ugovori_OPULJP3[[#This Row],[EU STOPA SUFINANCIRANJA %
EU CO-FINANCING RATE %]]</f>
        <v>273502.8</v>
      </c>
      <c r="P1964" s="60">
        <f>Ugovori_OPULJP3[[#This Row],[Bespovratna sredstva - EU dio - HRK]]/7.5345</f>
        <v>36300.059725263782</v>
      </c>
      <c r="Q1964" s="59">
        <f>Ugovori_OPULJP3[[#This Row],[Bespovratna sredstva - Ukupno (EU+Nac) HRK
= Ukupna ugovorena vrijednost bespovratnih sredstava]]*Ugovori_OPULJP3[[#This Row],[STOPA NACIONALNOG SUFINANCIRANJA %]]</f>
        <v>48265.2</v>
      </c>
      <c r="R1964" s="60">
        <f>Ugovori_OPULJP3[[#This Row],[Bespovratna sredstva - Nacionalni dio - HRK]]/7.5345</f>
        <v>6405.8928926936087</v>
      </c>
      <c r="S1964" s="59">
        <v>321768</v>
      </c>
      <c r="T1964" s="60">
        <f>Ugovori_OPULJP3[[#This Row],[Bespovratna sredstva - Ukupno (EU+Nac) HRK
= Ukupna ugovorena vrijednost bespovratnih sredstava]]/7.5345</f>
        <v>42705.952617957395</v>
      </c>
      <c r="U1964" s="59">
        <v>0</v>
      </c>
      <c r="V1964" s="60">
        <f>Ugovori_OPULJP3[[#This Row],[Javni doprinos korisnika - HRK]]/7.5345</f>
        <v>0</v>
      </c>
      <c r="W1964" s="59">
        <v>0</v>
      </c>
      <c r="X1964" s="60">
        <f>Ugovori_OPULJP3[[#This Row],[Privatni doprinos korisnika - HRK]]/7.5345</f>
        <v>0</v>
      </c>
      <c r="Y1964" s="61">
        <v>321768</v>
      </c>
      <c r="Z1964" s="62">
        <f>Ugovori_OPULJP3[[#This Row],[UKUPNI PRIHVATLJIVI IZDACI
TOTAL ELIGIBLE EXPENDITURE
= Bespovratna sredstva ukupno + doprinos korisnika
= Ukupni prihvatljivi troškovi
= Ukupna ugovorena vrijednost projekta HRK]]/7.5345</f>
        <v>42705.952617957395</v>
      </c>
      <c r="AA1964" s="53" t="s">
        <v>6562</v>
      </c>
      <c r="AB1964" s="53" t="s">
        <v>34</v>
      </c>
      <c r="AC1964" s="65" t="s">
        <v>7194</v>
      </c>
      <c r="AD1964" s="52" t="s">
        <v>6564</v>
      </c>
    </row>
    <row r="1965" spans="1:30" ht="51" customHeight="1" x14ac:dyDescent="0.2">
      <c r="A1965" s="75" t="s">
        <v>7195</v>
      </c>
      <c r="B1965" s="64" t="s">
        <v>742</v>
      </c>
      <c r="C1965" s="65" t="s">
        <v>6559</v>
      </c>
      <c r="D1965" s="96" t="s">
        <v>7004</v>
      </c>
      <c r="E1965" s="53" t="s">
        <v>75</v>
      </c>
      <c r="F1965" s="71" t="s">
        <v>7196</v>
      </c>
      <c r="G1965" s="71" t="s">
        <v>7197</v>
      </c>
      <c r="H1965" s="68">
        <v>44645</v>
      </c>
      <c r="I1965" s="68">
        <v>45194</v>
      </c>
      <c r="J1965" s="57" t="str">
        <f>IF(Ugovori_OPULJP3[[#This Row],[DATUM ZAVRŠETKA OPERACIJE]]&gt;DATE(2024,12,31),"u provedbi","završen")</f>
        <v>završen</v>
      </c>
      <c r="K1965" s="76" t="s">
        <v>7198</v>
      </c>
      <c r="L1965" s="67" t="s">
        <v>36</v>
      </c>
      <c r="M1965" s="58">
        <v>0.85</v>
      </c>
      <c r="N1965" s="58">
        <v>0.15</v>
      </c>
      <c r="O1965" s="59">
        <f>Ugovori_OPULJP3[[#This Row],[Bespovratna sredstva - Ukupno (EU+Nac) HRK
= Ukupna ugovorena vrijednost bespovratnih sredstava]]*Ugovori_OPULJP3[[#This Row],[EU STOPA SUFINANCIRANJA %
EU CO-FINANCING RATE %]]</f>
        <v>423741.14999999997</v>
      </c>
      <c r="P1965" s="60">
        <f>Ugovori_OPULJP3[[#This Row],[Bespovratna sredstva - EU dio - HRK]]/7.5345</f>
        <v>56240.115468843316</v>
      </c>
      <c r="Q1965" s="59">
        <f>Ugovori_OPULJP3[[#This Row],[Bespovratna sredstva - Ukupno (EU+Nac) HRK
= Ukupna ugovorena vrijednost bespovratnih sredstava]]*Ugovori_OPULJP3[[#This Row],[STOPA NACIONALNOG SUFINANCIRANJA %]]</f>
        <v>74777.849999999991</v>
      </c>
      <c r="R1965" s="60">
        <f>Ugovori_OPULJP3[[#This Row],[Bespovratna sredstva - Nacionalni dio - HRK]]/7.5345</f>
        <v>9924.7262592076422</v>
      </c>
      <c r="S1965" s="59">
        <v>498519</v>
      </c>
      <c r="T1965" s="60">
        <f>Ugovori_OPULJP3[[#This Row],[Bespovratna sredstva - Ukupno (EU+Nac) HRK
= Ukupna ugovorena vrijednost bespovratnih sredstava]]/7.5345</f>
        <v>66164.84172805096</v>
      </c>
      <c r="U1965" s="59">
        <v>0</v>
      </c>
      <c r="V1965" s="60">
        <f>Ugovori_OPULJP3[[#This Row],[Javni doprinos korisnika - HRK]]/7.5345</f>
        <v>0</v>
      </c>
      <c r="W1965" s="59">
        <v>0</v>
      </c>
      <c r="X1965" s="60">
        <f>Ugovori_OPULJP3[[#This Row],[Privatni doprinos korisnika - HRK]]/7.5345</f>
        <v>0</v>
      </c>
      <c r="Y1965" s="61">
        <v>498519</v>
      </c>
      <c r="Z1965" s="62">
        <f>Ugovori_OPULJP3[[#This Row],[UKUPNI PRIHVATLJIVI IZDACI
TOTAL ELIGIBLE EXPENDITURE
= Bespovratna sredstva ukupno + doprinos korisnika
= Ukupni prihvatljivi troškovi
= Ukupna ugovorena vrijednost projekta HRK]]/7.5345</f>
        <v>66164.84172805096</v>
      </c>
      <c r="AA1965" s="53" t="s">
        <v>6562</v>
      </c>
      <c r="AB1965" s="53" t="s">
        <v>34</v>
      </c>
      <c r="AC1965" s="65" t="s">
        <v>7199</v>
      </c>
      <c r="AD1965" s="52" t="s">
        <v>6564</v>
      </c>
    </row>
    <row r="1966" spans="1:30" ht="51" customHeight="1" x14ac:dyDescent="0.2">
      <c r="A1966" s="70" t="s">
        <v>7200</v>
      </c>
      <c r="B1966" s="64" t="s">
        <v>742</v>
      </c>
      <c r="C1966" s="52" t="s">
        <v>6559</v>
      </c>
      <c r="D1966" s="96" t="s">
        <v>7004</v>
      </c>
      <c r="E1966" s="53" t="s">
        <v>75</v>
      </c>
      <c r="F1966" s="71" t="s">
        <v>7201</v>
      </c>
      <c r="G1966" s="71" t="s">
        <v>7202</v>
      </c>
      <c r="H1966" s="68">
        <v>44749</v>
      </c>
      <c r="I1966" s="68">
        <v>45114</v>
      </c>
      <c r="J1966" s="57" t="str">
        <f>IF(Ugovori_OPULJP3[[#This Row],[DATUM ZAVRŠETKA OPERACIJE]]&gt;DATE(2024,12,31),"u provedbi","završen")</f>
        <v>završen</v>
      </c>
      <c r="K1966" s="55" t="s">
        <v>36</v>
      </c>
      <c r="L1966" s="67" t="s">
        <v>36</v>
      </c>
      <c r="M1966" s="58">
        <v>0.85</v>
      </c>
      <c r="N1966" s="58">
        <v>0.15</v>
      </c>
      <c r="O1966" s="59">
        <f>Ugovori_OPULJP3[[#This Row],[Bespovratna sredstva - Ukupno (EU+Nac) HRK
= Ukupna ugovorena vrijednost bespovratnih sredstava]]*Ugovori_OPULJP3[[#This Row],[EU STOPA SUFINANCIRANJA %
EU CO-FINANCING RATE %]]</f>
        <v>424378.90499999997</v>
      </c>
      <c r="P1966" s="60">
        <f>Ugovori_OPULJP3[[#This Row],[Bespovratna sredstva - EU dio - HRK]]/7.5345</f>
        <v>56324.760103523782</v>
      </c>
      <c r="Q1966" s="59">
        <f>Ugovori_OPULJP3[[#This Row],[Bespovratna sredstva - Ukupno (EU+Nac) HRK
= Ukupna ugovorena vrijednost bespovratnih sredstava]]*Ugovori_OPULJP3[[#This Row],[STOPA NACIONALNOG SUFINANCIRANJA %]]</f>
        <v>74890.39499999999</v>
      </c>
      <c r="R1966" s="60">
        <f>Ugovori_OPULJP3[[#This Row],[Bespovratna sredstva - Nacionalni dio - HRK]]/7.5345</f>
        <v>9939.6635476806678</v>
      </c>
      <c r="S1966" s="59">
        <v>499269.3</v>
      </c>
      <c r="T1966" s="60">
        <f>Ugovori_OPULJP3[[#This Row],[Bespovratna sredstva - Ukupno (EU+Nac) HRK
= Ukupna ugovorena vrijednost bespovratnih sredstava]]/7.5345</f>
        <v>66264.423651204459</v>
      </c>
      <c r="U1966" s="59">
        <v>0</v>
      </c>
      <c r="V1966" s="60">
        <f>Ugovori_OPULJP3[[#This Row],[Javni doprinos korisnika - HRK]]/7.5345</f>
        <v>0</v>
      </c>
      <c r="W1966" s="59">
        <v>0</v>
      </c>
      <c r="X1966" s="60">
        <f>Ugovori_OPULJP3[[#This Row],[Privatni doprinos korisnika - HRK]]/7.5345</f>
        <v>0</v>
      </c>
      <c r="Y1966" s="61">
        <v>499269.3</v>
      </c>
      <c r="Z1966" s="62">
        <f>Ugovori_OPULJP3[[#This Row],[UKUPNI PRIHVATLJIVI IZDACI
TOTAL ELIGIBLE EXPENDITURE
= Bespovratna sredstva ukupno + doprinos korisnika
= Ukupni prihvatljivi troškovi
= Ukupna ugovorena vrijednost projekta HRK]]/7.5345</f>
        <v>66264.423651204459</v>
      </c>
      <c r="AA1966" s="66" t="s">
        <v>6562</v>
      </c>
      <c r="AB1966" s="66" t="s">
        <v>34</v>
      </c>
      <c r="AC1966" s="65" t="s">
        <v>7203</v>
      </c>
      <c r="AD1966" s="52" t="s">
        <v>6564</v>
      </c>
    </row>
    <row r="1967" spans="1:30" ht="51" customHeight="1" x14ac:dyDescent="0.2">
      <c r="A1967" s="70" t="s">
        <v>7204</v>
      </c>
      <c r="B1967" s="64" t="s">
        <v>742</v>
      </c>
      <c r="C1967" s="52" t="s">
        <v>6559</v>
      </c>
      <c r="D1967" s="96" t="s">
        <v>7004</v>
      </c>
      <c r="E1967" s="53" t="s">
        <v>75</v>
      </c>
      <c r="F1967" s="71" t="s">
        <v>7205</v>
      </c>
      <c r="G1967" s="71" t="s">
        <v>7206</v>
      </c>
      <c r="H1967" s="68">
        <v>44706</v>
      </c>
      <c r="I1967" s="68">
        <v>45071</v>
      </c>
      <c r="J1967" s="57" t="str">
        <f>IF(Ugovori_OPULJP3[[#This Row],[DATUM ZAVRŠETKA OPERACIJE]]&gt;DATE(2024,12,31),"u provedbi","završen")</f>
        <v>završen</v>
      </c>
      <c r="K1967" s="55" t="s">
        <v>36</v>
      </c>
      <c r="L1967" s="76" t="s">
        <v>36</v>
      </c>
      <c r="M1967" s="58">
        <v>0.85</v>
      </c>
      <c r="N1967" s="58">
        <v>0.15</v>
      </c>
      <c r="O1967" s="59">
        <f>Ugovori_OPULJP3[[#This Row],[Bespovratna sredstva - Ukupno (EU+Nac) HRK
= Ukupna ugovorena vrijednost bespovratnih sredstava]]*Ugovori_OPULJP3[[#This Row],[EU STOPA SUFINANCIRANJA %
EU CO-FINANCING RATE %]]</f>
        <v>416736.3</v>
      </c>
      <c r="P1967" s="60">
        <f>Ugovori_OPULJP3[[#This Row],[Bespovratna sredstva - EU dio - HRK]]/7.5345</f>
        <v>55310.412104320123</v>
      </c>
      <c r="Q1967" s="59">
        <f>Ugovori_OPULJP3[[#This Row],[Bespovratna sredstva - Ukupno (EU+Nac) HRK
= Ukupna ugovorena vrijednost bespovratnih sredstava]]*Ugovori_OPULJP3[[#This Row],[STOPA NACIONALNOG SUFINANCIRANJA %]]</f>
        <v>73541.7</v>
      </c>
      <c r="R1967" s="60">
        <f>Ugovori_OPULJP3[[#This Row],[Bespovratna sredstva - Nacionalni dio - HRK]]/7.5345</f>
        <v>9760.6609595859045</v>
      </c>
      <c r="S1967" s="59">
        <v>490278</v>
      </c>
      <c r="T1967" s="60">
        <f>Ugovori_OPULJP3[[#This Row],[Bespovratna sredstva - Ukupno (EU+Nac) HRK
= Ukupna ugovorena vrijednost bespovratnih sredstava]]/7.5345</f>
        <v>65071.073063906028</v>
      </c>
      <c r="U1967" s="59">
        <v>0</v>
      </c>
      <c r="V1967" s="60">
        <f>Ugovori_OPULJP3[[#This Row],[Javni doprinos korisnika - HRK]]/7.5345</f>
        <v>0</v>
      </c>
      <c r="W1967" s="59">
        <v>0</v>
      </c>
      <c r="X1967" s="60">
        <f>Ugovori_OPULJP3[[#This Row],[Privatni doprinos korisnika - HRK]]/7.5345</f>
        <v>0</v>
      </c>
      <c r="Y1967" s="61">
        <v>490278</v>
      </c>
      <c r="Z1967" s="62">
        <f>Ugovori_OPULJP3[[#This Row],[UKUPNI PRIHVATLJIVI IZDACI
TOTAL ELIGIBLE EXPENDITURE
= Bespovratna sredstva ukupno + doprinos korisnika
= Ukupni prihvatljivi troškovi
= Ukupna ugovorena vrijednost projekta HRK]]/7.5345</f>
        <v>65071.073063906028</v>
      </c>
      <c r="AA1967" s="53" t="s">
        <v>6562</v>
      </c>
      <c r="AB1967" s="53" t="s">
        <v>34</v>
      </c>
      <c r="AC1967" s="65" t="s">
        <v>7207</v>
      </c>
      <c r="AD1967" s="52" t="s">
        <v>6564</v>
      </c>
    </row>
    <row r="1968" spans="1:30" ht="51" customHeight="1" x14ac:dyDescent="0.2">
      <c r="A1968" s="70" t="s">
        <v>7208</v>
      </c>
      <c r="B1968" s="64" t="s">
        <v>742</v>
      </c>
      <c r="C1968" s="52" t="s">
        <v>6559</v>
      </c>
      <c r="D1968" s="96" t="s">
        <v>7004</v>
      </c>
      <c r="E1968" s="53" t="s">
        <v>75</v>
      </c>
      <c r="F1968" s="71" t="s">
        <v>7209</v>
      </c>
      <c r="G1968" s="71" t="s">
        <v>7210</v>
      </c>
      <c r="H1968" s="68">
        <v>44694</v>
      </c>
      <c r="I1968" s="68">
        <v>45243</v>
      </c>
      <c r="J1968" s="57" t="str">
        <f>IF(Ugovori_OPULJP3[[#This Row],[DATUM ZAVRŠETKA OPERACIJE]]&gt;DATE(2024,12,31),"u provedbi","završen")</f>
        <v>završen</v>
      </c>
      <c r="K1968" s="76" t="s">
        <v>98</v>
      </c>
      <c r="L1968" s="76" t="s">
        <v>98</v>
      </c>
      <c r="M1968" s="58">
        <v>0.85</v>
      </c>
      <c r="N1968" s="58">
        <v>0.15</v>
      </c>
      <c r="O1968" s="59">
        <f>Ugovori_OPULJP3[[#This Row],[Bespovratna sredstva - Ukupno (EU+Nac) HRK
= Ukupna ugovorena vrijednost bespovratnih sredstava]]*Ugovori_OPULJP3[[#This Row],[EU STOPA SUFINANCIRANJA %
EU CO-FINANCING RATE %]]</f>
        <v>424119.09399999998</v>
      </c>
      <c r="P1968" s="60">
        <f>Ugovori_OPULJP3[[#This Row],[Bespovratna sredstva - EU dio - HRK]]/7.5345</f>
        <v>56290.277257946771</v>
      </c>
      <c r="Q1968" s="59">
        <f>Ugovori_OPULJP3[[#This Row],[Bespovratna sredstva - Ukupno (EU+Nac) HRK
= Ukupna ugovorena vrijednost bespovratnih sredstava]]*Ugovori_OPULJP3[[#This Row],[STOPA NACIONALNOG SUFINANCIRANJA %]]</f>
        <v>74844.546000000002</v>
      </c>
      <c r="R1968" s="60">
        <f>Ugovori_OPULJP3[[#This Row],[Bespovratna sredstva - Nacionalni dio - HRK]]/7.5345</f>
        <v>9933.5783396376664</v>
      </c>
      <c r="S1968" s="59">
        <v>498963.64</v>
      </c>
      <c r="T1968" s="60">
        <f>Ugovori_OPULJP3[[#This Row],[Bespovratna sredstva - Ukupno (EU+Nac) HRK
= Ukupna ugovorena vrijednost bespovratnih sredstava]]/7.5345</f>
        <v>66223.85559758445</v>
      </c>
      <c r="U1968" s="59">
        <v>0</v>
      </c>
      <c r="V1968" s="60">
        <f>Ugovori_OPULJP3[[#This Row],[Javni doprinos korisnika - HRK]]/7.5345</f>
        <v>0</v>
      </c>
      <c r="W1968" s="59">
        <v>0</v>
      </c>
      <c r="X1968" s="60">
        <f>Ugovori_OPULJP3[[#This Row],[Privatni doprinos korisnika - HRK]]/7.5345</f>
        <v>0</v>
      </c>
      <c r="Y1968" s="61">
        <v>498963.64</v>
      </c>
      <c r="Z1968" s="62">
        <f>Ugovori_OPULJP3[[#This Row],[UKUPNI PRIHVATLJIVI IZDACI
TOTAL ELIGIBLE EXPENDITURE
= Bespovratna sredstva ukupno + doprinos korisnika
= Ukupni prihvatljivi troškovi
= Ukupna ugovorena vrijednost projekta HRK]]/7.5345</f>
        <v>66223.85559758445</v>
      </c>
      <c r="AA1968" s="53" t="s">
        <v>6562</v>
      </c>
      <c r="AB1968" s="53" t="s">
        <v>34</v>
      </c>
      <c r="AC1968" s="65" t="s">
        <v>7211</v>
      </c>
      <c r="AD1968" s="52" t="s">
        <v>6564</v>
      </c>
    </row>
    <row r="1969" spans="1:30" ht="51" customHeight="1" x14ac:dyDescent="0.2">
      <c r="A1969" s="70" t="s">
        <v>7212</v>
      </c>
      <c r="B1969" s="64" t="s">
        <v>742</v>
      </c>
      <c r="C1969" s="52" t="s">
        <v>6559</v>
      </c>
      <c r="D1969" s="96" t="s">
        <v>7004</v>
      </c>
      <c r="E1969" s="53" t="s">
        <v>75</v>
      </c>
      <c r="F1969" s="71" t="s">
        <v>7213</v>
      </c>
      <c r="G1969" s="71" t="s">
        <v>2432</v>
      </c>
      <c r="H1969" s="68">
        <v>44641</v>
      </c>
      <c r="I1969" s="68">
        <v>45006</v>
      </c>
      <c r="J1969" s="57" t="str">
        <f>IF(Ugovori_OPULJP3[[#This Row],[DATUM ZAVRŠETKA OPERACIJE]]&gt;DATE(2024,12,31),"u provedbi","završen")</f>
        <v>završen</v>
      </c>
      <c r="K1969" s="76" t="s">
        <v>7214</v>
      </c>
      <c r="L1969" s="76" t="s">
        <v>98</v>
      </c>
      <c r="M1969" s="58">
        <v>0.85</v>
      </c>
      <c r="N1969" s="58">
        <v>0.15</v>
      </c>
      <c r="O1969" s="59">
        <f>Ugovori_OPULJP3[[#This Row],[Bespovratna sredstva - Ukupno (EU+Nac) HRK
= Ukupna ugovorena vrijednost bespovratnih sredstava]]*Ugovori_OPULJP3[[#This Row],[EU STOPA SUFINANCIRANJA %
EU CO-FINANCING RATE %]]</f>
        <v>181053.41699999999</v>
      </c>
      <c r="P1969" s="60">
        <f>Ugovori_OPULJP3[[#This Row],[Bespovratna sredstva - EU dio - HRK]]/7.5345</f>
        <v>24029.917977304398</v>
      </c>
      <c r="Q1969" s="59">
        <f>Ugovori_OPULJP3[[#This Row],[Bespovratna sredstva - Ukupno (EU+Nac) HRK
= Ukupna ugovorena vrijednost bespovratnih sredstava]]*Ugovori_OPULJP3[[#This Row],[STOPA NACIONALNOG SUFINANCIRANJA %]]</f>
        <v>31950.602999999996</v>
      </c>
      <c r="R1969" s="60">
        <f>Ugovori_OPULJP3[[#This Row],[Bespovratna sredstva - Nacionalni dio - HRK]]/7.5345</f>
        <v>4240.5737607007759</v>
      </c>
      <c r="S1969" s="59">
        <v>213004.02</v>
      </c>
      <c r="T1969" s="60">
        <f>Ugovori_OPULJP3[[#This Row],[Bespovratna sredstva - Ukupno (EU+Nac) HRK
= Ukupna ugovorena vrijednost bespovratnih sredstava]]/7.5345</f>
        <v>28270.491738005174</v>
      </c>
      <c r="U1969" s="59">
        <v>0</v>
      </c>
      <c r="V1969" s="60">
        <f>Ugovori_OPULJP3[[#This Row],[Javni doprinos korisnika - HRK]]/7.5345</f>
        <v>0</v>
      </c>
      <c r="W1969" s="59">
        <v>0</v>
      </c>
      <c r="X1969" s="60">
        <f>Ugovori_OPULJP3[[#This Row],[Privatni doprinos korisnika - HRK]]/7.5345</f>
        <v>0</v>
      </c>
      <c r="Y1969" s="61">
        <v>213004.02</v>
      </c>
      <c r="Z1969" s="62">
        <f>Ugovori_OPULJP3[[#This Row],[UKUPNI PRIHVATLJIVI IZDACI
TOTAL ELIGIBLE EXPENDITURE
= Bespovratna sredstva ukupno + doprinos korisnika
= Ukupni prihvatljivi troškovi
= Ukupna ugovorena vrijednost projekta HRK]]/7.5345</f>
        <v>28270.491738005174</v>
      </c>
      <c r="AA1969" s="53" t="s">
        <v>6562</v>
      </c>
      <c r="AB1969" s="53" t="s">
        <v>34</v>
      </c>
      <c r="AC1969" s="52" t="s">
        <v>7215</v>
      </c>
      <c r="AD1969" s="52" t="s">
        <v>6564</v>
      </c>
    </row>
    <row r="1970" spans="1:30" ht="51" customHeight="1" x14ac:dyDescent="0.2">
      <c r="A1970" s="70" t="s">
        <v>7216</v>
      </c>
      <c r="B1970" s="64" t="s">
        <v>742</v>
      </c>
      <c r="C1970" s="52" t="s">
        <v>6559</v>
      </c>
      <c r="D1970" s="96" t="s">
        <v>7004</v>
      </c>
      <c r="E1970" s="53" t="s">
        <v>75</v>
      </c>
      <c r="F1970" s="71" t="s">
        <v>7217</v>
      </c>
      <c r="G1970" s="71" t="s">
        <v>6648</v>
      </c>
      <c r="H1970" s="68">
        <v>44704</v>
      </c>
      <c r="I1970" s="68">
        <v>45069</v>
      </c>
      <c r="J1970" s="57" t="str">
        <f>IF(Ugovori_OPULJP3[[#This Row],[DATUM ZAVRŠETKA OPERACIJE]]&gt;DATE(2024,12,31),"u provedbi","završen")</f>
        <v>završen</v>
      </c>
      <c r="K1970" s="76" t="s">
        <v>243</v>
      </c>
      <c r="L1970" s="76" t="s">
        <v>243</v>
      </c>
      <c r="M1970" s="58">
        <v>0.85</v>
      </c>
      <c r="N1970" s="58">
        <v>0.15</v>
      </c>
      <c r="O1970" s="59">
        <f>Ugovori_OPULJP3[[#This Row],[Bespovratna sredstva - Ukupno (EU+Nac) HRK
= Ukupna ugovorena vrijednost bespovratnih sredstava]]*Ugovori_OPULJP3[[#This Row],[EU STOPA SUFINANCIRANJA %
EU CO-FINANCING RATE %]]</f>
        <v>379725.6</v>
      </c>
      <c r="P1970" s="60">
        <f>Ugovori_OPULJP3[[#This Row],[Bespovratna sredstva - EU dio - HRK]]/7.5345</f>
        <v>50398.248058928919</v>
      </c>
      <c r="Q1970" s="59">
        <f>Ugovori_OPULJP3[[#This Row],[Bespovratna sredstva - Ukupno (EU+Nac) HRK
= Ukupna ugovorena vrijednost bespovratnih sredstava]]*Ugovori_OPULJP3[[#This Row],[STOPA NACIONALNOG SUFINANCIRANJA %]]</f>
        <v>67010.399999999994</v>
      </c>
      <c r="R1970" s="60">
        <f>Ugovori_OPULJP3[[#This Row],[Bespovratna sredstva - Nacionalni dio - HRK]]/7.5345</f>
        <v>8893.8084809874563</v>
      </c>
      <c r="S1970" s="59">
        <v>446736</v>
      </c>
      <c r="T1970" s="60">
        <f>Ugovori_OPULJP3[[#This Row],[Bespovratna sredstva - Ukupno (EU+Nac) HRK
= Ukupna ugovorena vrijednost bespovratnih sredstava]]/7.5345</f>
        <v>59292.056539916382</v>
      </c>
      <c r="U1970" s="59">
        <v>0</v>
      </c>
      <c r="V1970" s="60">
        <f>Ugovori_OPULJP3[[#This Row],[Javni doprinos korisnika - HRK]]/7.5345</f>
        <v>0</v>
      </c>
      <c r="W1970" s="59">
        <v>0</v>
      </c>
      <c r="X1970" s="60">
        <f>Ugovori_OPULJP3[[#This Row],[Privatni doprinos korisnika - HRK]]/7.5345</f>
        <v>0</v>
      </c>
      <c r="Y1970" s="61">
        <v>446736</v>
      </c>
      <c r="Z1970" s="62">
        <f>Ugovori_OPULJP3[[#This Row],[UKUPNI PRIHVATLJIVI IZDACI
TOTAL ELIGIBLE EXPENDITURE
= Bespovratna sredstva ukupno + doprinos korisnika
= Ukupni prihvatljivi troškovi
= Ukupna ugovorena vrijednost projekta HRK]]/7.5345</f>
        <v>59292.056539916382</v>
      </c>
      <c r="AA1970" s="53" t="s">
        <v>6562</v>
      </c>
      <c r="AB1970" s="53" t="s">
        <v>34</v>
      </c>
      <c r="AC1970" s="65" t="s">
        <v>7218</v>
      </c>
      <c r="AD1970" s="52" t="s">
        <v>6564</v>
      </c>
    </row>
    <row r="1971" spans="1:30" ht="51" customHeight="1" x14ac:dyDescent="0.2">
      <c r="A1971" s="70" t="s">
        <v>7219</v>
      </c>
      <c r="B1971" s="64" t="s">
        <v>742</v>
      </c>
      <c r="C1971" s="52" t="s">
        <v>6559</v>
      </c>
      <c r="D1971" s="96" t="s">
        <v>7004</v>
      </c>
      <c r="E1971" s="53" t="s">
        <v>75</v>
      </c>
      <c r="F1971" s="71" t="s">
        <v>7220</v>
      </c>
      <c r="G1971" s="71" t="s">
        <v>7221</v>
      </c>
      <c r="H1971" s="68">
        <v>44704</v>
      </c>
      <c r="I1971" s="68">
        <v>45253</v>
      </c>
      <c r="J1971" s="57" t="str">
        <f>IF(Ugovori_OPULJP3[[#This Row],[DATUM ZAVRŠETKA OPERACIJE]]&gt;DATE(2024,12,31),"u provedbi","završen")</f>
        <v>završen</v>
      </c>
      <c r="K1971" s="76" t="s">
        <v>35</v>
      </c>
      <c r="L1971" s="76" t="s">
        <v>36</v>
      </c>
      <c r="M1971" s="58">
        <v>0.85</v>
      </c>
      <c r="N1971" s="58">
        <v>0.15</v>
      </c>
      <c r="O1971" s="59">
        <f>Ugovori_OPULJP3[[#This Row],[Bespovratna sredstva - Ukupno (EU+Nac) HRK
= Ukupna ugovorena vrijednost bespovratnih sredstava]]*Ugovori_OPULJP3[[#This Row],[EU STOPA SUFINANCIRANJA %
EU CO-FINANCING RATE %]]</f>
        <v>206692.375</v>
      </c>
      <c r="P1971" s="60">
        <f>Ugovori_OPULJP3[[#This Row],[Bespovratna sredstva - EU dio - HRK]]/7.5345</f>
        <v>27432.792487889041</v>
      </c>
      <c r="Q1971" s="59">
        <f>Ugovori_OPULJP3[[#This Row],[Bespovratna sredstva - Ukupno (EU+Nac) HRK
= Ukupna ugovorena vrijednost bespovratnih sredstava]]*Ugovori_OPULJP3[[#This Row],[STOPA NACIONALNOG SUFINANCIRANJA %]]</f>
        <v>36475.125</v>
      </c>
      <c r="R1971" s="60">
        <f>Ugovori_OPULJP3[[#This Row],[Bespovratna sredstva - Nacionalni dio - HRK]]/7.5345</f>
        <v>4841.0810272745366</v>
      </c>
      <c r="S1971" s="59">
        <v>243167.5</v>
      </c>
      <c r="T1971" s="60">
        <f>Ugovori_OPULJP3[[#This Row],[Bespovratna sredstva - Ukupno (EU+Nac) HRK
= Ukupna ugovorena vrijednost bespovratnih sredstava]]/7.5345</f>
        <v>32273.873515163577</v>
      </c>
      <c r="U1971" s="59">
        <v>0</v>
      </c>
      <c r="V1971" s="60">
        <f>Ugovori_OPULJP3[[#This Row],[Javni doprinos korisnika - HRK]]/7.5345</f>
        <v>0</v>
      </c>
      <c r="W1971" s="59">
        <v>0</v>
      </c>
      <c r="X1971" s="60">
        <f>Ugovori_OPULJP3[[#This Row],[Privatni doprinos korisnika - HRK]]/7.5345</f>
        <v>0</v>
      </c>
      <c r="Y1971" s="61">
        <v>243167.5</v>
      </c>
      <c r="Z1971" s="62">
        <f>Ugovori_OPULJP3[[#This Row],[UKUPNI PRIHVATLJIVI IZDACI
TOTAL ELIGIBLE EXPENDITURE
= Bespovratna sredstva ukupno + doprinos korisnika
= Ukupni prihvatljivi troškovi
= Ukupna ugovorena vrijednost projekta HRK]]/7.5345</f>
        <v>32273.873515163577</v>
      </c>
      <c r="AA1971" s="53" t="s">
        <v>6562</v>
      </c>
      <c r="AB1971" s="53" t="s">
        <v>34</v>
      </c>
      <c r="AC1971" s="65" t="s">
        <v>7222</v>
      </c>
      <c r="AD1971" s="52" t="s">
        <v>6564</v>
      </c>
    </row>
    <row r="1972" spans="1:30" ht="51" customHeight="1" x14ac:dyDescent="0.2">
      <c r="A1972" s="70" t="s">
        <v>7223</v>
      </c>
      <c r="B1972" s="64" t="s">
        <v>742</v>
      </c>
      <c r="C1972" s="52" t="s">
        <v>6559</v>
      </c>
      <c r="D1972" s="96" t="s">
        <v>7004</v>
      </c>
      <c r="E1972" s="53" t="s">
        <v>75</v>
      </c>
      <c r="F1972" s="71" t="s">
        <v>7224</v>
      </c>
      <c r="G1972" s="71" t="s">
        <v>7225</v>
      </c>
      <c r="H1972" s="68">
        <v>44701</v>
      </c>
      <c r="I1972" s="68">
        <v>45250</v>
      </c>
      <c r="J1972" s="57" t="str">
        <f>IF(Ugovori_OPULJP3[[#This Row],[DATUM ZAVRŠETKA OPERACIJE]]&gt;DATE(2024,12,31),"u provedbi","završen")</f>
        <v>završen</v>
      </c>
      <c r="K1972" s="76" t="s">
        <v>185</v>
      </c>
      <c r="L1972" s="76" t="s">
        <v>185</v>
      </c>
      <c r="M1972" s="58">
        <v>0.85</v>
      </c>
      <c r="N1972" s="58">
        <v>0.15</v>
      </c>
      <c r="O1972" s="59">
        <f>Ugovori_OPULJP3[[#This Row],[Bespovratna sredstva - Ukupno (EU+Nac) HRK
= Ukupna ugovorena vrijednost bespovratnih sredstava]]*Ugovori_OPULJP3[[#This Row],[EU STOPA SUFINANCIRANJA %
EU CO-FINANCING RATE %]]</f>
        <v>343842.408</v>
      </c>
      <c r="P1972" s="60">
        <f>Ugovori_OPULJP3[[#This Row],[Bespovratna sredstva - EU dio - HRK]]/7.5345</f>
        <v>45635.730041807685</v>
      </c>
      <c r="Q1972" s="59">
        <f>Ugovori_OPULJP3[[#This Row],[Bespovratna sredstva - Ukupno (EU+Nac) HRK
= Ukupna ugovorena vrijednost bespovratnih sredstava]]*Ugovori_OPULJP3[[#This Row],[STOPA NACIONALNOG SUFINANCIRANJA %]]</f>
        <v>60678.071999999993</v>
      </c>
      <c r="R1972" s="60">
        <f>Ugovori_OPULJP3[[#This Row],[Bespovratna sredstva - Nacionalni dio - HRK]]/7.5345</f>
        <v>8053.3641250248838</v>
      </c>
      <c r="S1972" s="59">
        <v>404520.48</v>
      </c>
      <c r="T1972" s="60">
        <f>Ugovori_OPULJP3[[#This Row],[Bespovratna sredstva - Ukupno (EU+Nac) HRK
= Ukupna ugovorena vrijednost bespovratnih sredstava]]/7.5345</f>
        <v>53689.094166832561</v>
      </c>
      <c r="U1972" s="59">
        <v>0</v>
      </c>
      <c r="V1972" s="60">
        <f>Ugovori_OPULJP3[[#This Row],[Javni doprinos korisnika - HRK]]/7.5345</f>
        <v>0</v>
      </c>
      <c r="W1972" s="59">
        <v>0</v>
      </c>
      <c r="X1972" s="60">
        <f>Ugovori_OPULJP3[[#This Row],[Privatni doprinos korisnika - HRK]]/7.5345</f>
        <v>0</v>
      </c>
      <c r="Y1972" s="61">
        <v>404520.48</v>
      </c>
      <c r="Z1972" s="62">
        <f>Ugovori_OPULJP3[[#This Row],[UKUPNI PRIHVATLJIVI IZDACI
TOTAL ELIGIBLE EXPENDITURE
= Bespovratna sredstva ukupno + doprinos korisnika
= Ukupni prihvatljivi troškovi
= Ukupna ugovorena vrijednost projekta HRK]]/7.5345</f>
        <v>53689.094166832561</v>
      </c>
      <c r="AA1972" s="53" t="s">
        <v>6562</v>
      </c>
      <c r="AB1972" s="53" t="s">
        <v>34</v>
      </c>
      <c r="AC1972" s="65" t="s">
        <v>7226</v>
      </c>
      <c r="AD1972" s="52" t="s">
        <v>6564</v>
      </c>
    </row>
    <row r="1973" spans="1:30" ht="51" customHeight="1" x14ac:dyDescent="0.2">
      <c r="A1973" s="70" t="s">
        <v>7227</v>
      </c>
      <c r="B1973" s="64" t="s">
        <v>742</v>
      </c>
      <c r="C1973" s="65" t="s">
        <v>6559</v>
      </c>
      <c r="D1973" s="96" t="s">
        <v>7004</v>
      </c>
      <c r="E1973" s="53" t="s">
        <v>75</v>
      </c>
      <c r="F1973" s="71" t="s">
        <v>7228</v>
      </c>
      <c r="G1973" s="71" t="s">
        <v>7229</v>
      </c>
      <c r="H1973" s="68">
        <v>44650</v>
      </c>
      <c r="I1973" s="68">
        <v>45199</v>
      </c>
      <c r="J1973" s="57" t="str">
        <f>IF(Ugovori_OPULJP3[[#This Row],[DATUM ZAVRŠETKA OPERACIJE]]&gt;DATE(2024,12,31),"u provedbi","završen")</f>
        <v>završen</v>
      </c>
      <c r="K1973" s="67" t="s">
        <v>129</v>
      </c>
      <c r="L1973" s="67" t="s">
        <v>129</v>
      </c>
      <c r="M1973" s="58">
        <v>0.85</v>
      </c>
      <c r="N1973" s="58">
        <v>0.15</v>
      </c>
      <c r="O1973" s="59">
        <f>Ugovori_OPULJP3[[#This Row],[Bespovratna sredstva - Ukupno (EU+Nac) HRK
= Ukupna ugovorena vrijednost bespovratnih sredstava]]*Ugovori_OPULJP3[[#This Row],[EU STOPA SUFINANCIRANJA %
EU CO-FINANCING RATE %]]</f>
        <v>420502.80299999996</v>
      </c>
      <c r="P1973" s="60">
        <f>Ugovori_OPULJP3[[#This Row],[Bespovratna sredstva - EU dio - HRK]]/7.5345</f>
        <v>55810.312960382231</v>
      </c>
      <c r="Q1973" s="59">
        <f>Ugovori_OPULJP3[[#This Row],[Bespovratna sredstva - Ukupno (EU+Nac) HRK
= Ukupna ugovorena vrijednost bespovratnih sredstava]]*Ugovori_OPULJP3[[#This Row],[STOPA NACIONALNOG SUFINANCIRANJA %]]</f>
        <v>74206.376999999993</v>
      </c>
      <c r="R1973" s="60">
        <f>Ugovori_OPULJP3[[#This Row],[Bespovratna sredstva - Nacionalni dio - HRK]]/7.5345</f>
        <v>9848.8787577145122</v>
      </c>
      <c r="S1973" s="59">
        <v>494709.18</v>
      </c>
      <c r="T1973" s="60">
        <f>Ugovori_OPULJP3[[#This Row],[Bespovratna sredstva - Ukupno (EU+Nac) HRK
= Ukupna ugovorena vrijednost bespovratnih sredstava]]/7.5345</f>
        <v>65659.191718096758</v>
      </c>
      <c r="U1973" s="59">
        <v>0</v>
      </c>
      <c r="V1973" s="60">
        <f>Ugovori_OPULJP3[[#This Row],[Javni doprinos korisnika - HRK]]/7.5345</f>
        <v>0</v>
      </c>
      <c r="W1973" s="59">
        <v>0</v>
      </c>
      <c r="X1973" s="60">
        <f>Ugovori_OPULJP3[[#This Row],[Privatni doprinos korisnika - HRK]]/7.5345</f>
        <v>0</v>
      </c>
      <c r="Y1973" s="61">
        <v>494709.18</v>
      </c>
      <c r="Z1973" s="62">
        <f>Ugovori_OPULJP3[[#This Row],[UKUPNI PRIHVATLJIVI IZDACI
TOTAL ELIGIBLE EXPENDITURE
= Bespovratna sredstva ukupno + doprinos korisnika
= Ukupni prihvatljivi troškovi
= Ukupna ugovorena vrijednost projekta HRK]]/7.5345</f>
        <v>65659.191718096758</v>
      </c>
      <c r="AA1973" s="53" t="s">
        <v>6562</v>
      </c>
      <c r="AB1973" s="53" t="s">
        <v>34</v>
      </c>
      <c r="AC1973" s="65" t="s">
        <v>7230</v>
      </c>
      <c r="AD1973" s="52" t="s">
        <v>6564</v>
      </c>
    </row>
    <row r="1974" spans="1:30" ht="51" customHeight="1" x14ac:dyDescent="0.2">
      <c r="A1974" s="70" t="s">
        <v>7231</v>
      </c>
      <c r="B1974" s="64" t="s">
        <v>742</v>
      </c>
      <c r="C1974" s="52" t="s">
        <v>6559</v>
      </c>
      <c r="D1974" s="96" t="s">
        <v>7004</v>
      </c>
      <c r="E1974" s="53" t="s">
        <v>75</v>
      </c>
      <c r="F1974" s="71" t="s">
        <v>7232</v>
      </c>
      <c r="G1974" s="71" t="s">
        <v>3839</v>
      </c>
      <c r="H1974" s="68">
        <v>44641</v>
      </c>
      <c r="I1974" s="68">
        <v>45190</v>
      </c>
      <c r="J1974" s="57" t="str">
        <f>IF(Ugovori_OPULJP3[[#This Row],[DATUM ZAVRŠETKA OPERACIJE]]&gt;DATE(2024,12,31),"u provedbi","završen")</f>
        <v>završen</v>
      </c>
      <c r="K1974" s="76" t="s">
        <v>129</v>
      </c>
      <c r="L1974" s="76" t="s">
        <v>129</v>
      </c>
      <c r="M1974" s="58">
        <v>0.85</v>
      </c>
      <c r="N1974" s="58">
        <v>0.15</v>
      </c>
      <c r="O1974" s="59">
        <f>Ugovori_OPULJP3[[#This Row],[Bespovratna sredstva - Ukupno (EU+Nac) HRK
= Ukupna ugovorena vrijednost bespovratnih sredstava]]*Ugovori_OPULJP3[[#This Row],[EU STOPA SUFINANCIRANJA %
EU CO-FINANCING RATE %]]</f>
        <v>297209.51250000001</v>
      </c>
      <c r="P1974" s="60">
        <f>Ugovori_OPULJP3[[#This Row],[Bespovratna sredstva - EU dio - HRK]]/7.5345</f>
        <v>39446.481186541903</v>
      </c>
      <c r="Q1974" s="59">
        <f>Ugovori_OPULJP3[[#This Row],[Bespovratna sredstva - Ukupno (EU+Nac) HRK
= Ukupna ugovorena vrijednost bespovratnih sredstava]]*Ugovori_OPULJP3[[#This Row],[STOPA NACIONALNOG SUFINANCIRANJA %]]</f>
        <v>52448.737499999996</v>
      </c>
      <c r="R1974" s="60">
        <f>Ugovori_OPULJP3[[#This Row],[Bespovratna sredstva - Nacionalni dio - HRK]]/7.5345</f>
        <v>6961.143738801512</v>
      </c>
      <c r="S1974" s="59">
        <v>349658.25</v>
      </c>
      <c r="T1974" s="60">
        <f>Ugovori_OPULJP3[[#This Row],[Bespovratna sredstva - Ukupno (EU+Nac) HRK
= Ukupna ugovorena vrijednost bespovratnih sredstava]]/7.5345</f>
        <v>46407.624925343414</v>
      </c>
      <c r="U1974" s="59">
        <v>0</v>
      </c>
      <c r="V1974" s="60">
        <f>Ugovori_OPULJP3[[#This Row],[Javni doprinos korisnika - HRK]]/7.5345</f>
        <v>0</v>
      </c>
      <c r="W1974" s="59">
        <v>0</v>
      </c>
      <c r="X1974" s="60">
        <f>Ugovori_OPULJP3[[#This Row],[Privatni doprinos korisnika - HRK]]/7.5345</f>
        <v>0</v>
      </c>
      <c r="Y1974" s="61">
        <v>349658.25</v>
      </c>
      <c r="Z1974" s="62">
        <f>Ugovori_OPULJP3[[#This Row],[UKUPNI PRIHVATLJIVI IZDACI
TOTAL ELIGIBLE EXPENDITURE
= Bespovratna sredstva ukupno + doprinos korisnika
= Ukupni prihvatljivi troškovi
= Ukupna ugovorena vrijednost projekta HRK]]/7.5345</f>
        <v>46407.624925343414</v>
      </c>
      <c r="AA1974" s="53" t="s">
        <v>6562</v>
      </c>
      <c r="AB1974" s="53" t="s">
        <v>34</v>
      </c>
      <c r="AC1974" s="52" t="s">
        <v>7233</v>
      </c>
      <c r="AD1974" s="52" t="s">
        <v>6564</v>
      </c>
    </row>
    <row r="1975" spans="1:30" ht="114.75" customHeight="1" x14ac:dyDescent="0.2">
      <c r="A1975" s="70" t="s">
        <v>7234</v>
      </c>
      <c r="B1975" s="64" t="s">
        <v>742</v>
      </c>
      <c r="C1975" s="65" t="s">
        <v>6559</v>
      </c>
      <c r="D1975" s="96" t="s">
        <v>7004</v>
      </c>
      <c r="E1975" s="53" t="s">
        <v>75</v>
      </c>
      <c r="F1975" s="71" t="s">
        <v>7235</v>
      </c>
      <c r="G1975" s="71" t="s">
        <v>6637</v>
      </c>
      <c r="H1975" s="68">
        <v>44641</v>
      </c>
      <c r="I1975" s="68">
        <v>45190</v>
      </c>
      <c r="J1975" s="57" t="str">
        <f>IF(Ugovori_OPULJP3[[#This Row],[DATUM ZAVRŠETKA OPERACIJE]]&gt;DATE(2024,12,31),"u provedbi","završen")</f>
        <v>završen</v>
      </c>
      <c r="K1975" s="67" t="s">
        <v>129</v>
      </c>
      <c r="L1975" s="67" t="s">
        <v>129</v>
      </c>
      <c r="M1975" s="58">
        <v>0.85</v>
      </c>
      <c r="N1975" s="58">
        <v>0.15</v>
      </c>
      <c r="O1975" s="59">
        <f>Ugovori_OPULJP3[[#This Row],[Bespovratna sredstva - Ukupno (EU+Nac) HRK
= Ukupna ugovorena vrijednost bespovratnih sredstava]]*Ugovori_OPULJP3[[#This Row],[EU STOPA SUFINANCIRANJA %
EU CO-FINANCING RATE %]]</f>
        <v>365059.326</v>
      </c>
      <c r="P1975" s="60">
        <f>Ugovori_OPULJP3[[#This Row],[Bespovratna sredstva - EU dio - HRK]]/7.5345</f>
        <v>48451.698984670511</v>
      </c>
      <c r="Q1975" s="59">
        <f>Ugovori_OPULJP3[[#This Row],[Bespovratna sredstva - Ukupno (EU+Nac) HRK
= Ukupna ugovorena vrijednost bespovratnih sredstava]]*Ugovori_OPULJP3[[#This Row],[STOPA NACIONALNOG SUFINANCIRANJA %]]</f>
        <v>64422.233999999997</v>
      </c>
      <c r="R1975" s="60">
        <f>Ugovori_OPULJP3[[#This Row],[Bespovratna sredstva - Nacionalni dio - HRK]]/7.5345</f>
        <v>8550.2998208242079</v>
      </c>
      <c r="S1975" s="59">
        <v>429481.56</v>
      </c>
      <c r="T1975" s="60">
        <f>Ugovori_OPULJP3[[#This Row],[Bespovratna sredstva - Ukupno (EU+Nac) HRK
= Ukupna ugovorena vrijednost bespovratnih sredstava]]/7.5345</f>
        <v>57001.998805494724</v>
      </c>
      <c r="U1975" s="59">
        <v>0</v>
      </c>
      <c r="V1975" s="60">
        <f>Ugovori_OPULJP3[[#This Row],[Javni doprinos korisnika - HRK]]/7.5345</f>
        <v>0</v>
      </c>
      <c r="W1975" s="59">
        <v>0</v>
      </c>
      <c r="X1975" s="60">
        <f>Ugovori_OPULJP3[[#This Row],[Privatni doprinos korisnika - HRK]]/7.5345</f>
        <v>0</v>
      </c>
      <c r="Y1975" s="61">
        <v>429481.56</v>
      </c>
      <c r="Z1975" s="62">
        <f>Ugovori_OPULJP3[[#This Row],[UKUPNI PRIHVATLJIVI IZDACI
TOTAL ELIGIBLE EXPENDITURE
= Bespovratna sredstva ukupno + doprinos korisnika
= Ukupni prihvatljivi troškovi
= Ukupna ugovorena vrijednost projekta HRK]]/7.5345</f>
        <v>57001.998805494724</v>
      </c>
      <c r="AA1975" s="53" t="s">
        <v>6562</v>
      </c>
      <c r="AB1975" s="53" t="s">
        <v>34</v>
      </c>
      <c r="AC1975" s="65" t="s">
        <v>7236</v>
      </c>
      <c r="AD1975" s="52" t="s">
        <v>6564</v>
      </c>
    </row>
    <row r="1976" spans="1:30" ht="51" customHeight="1" x14ac:dyDescent="0.2">
      <c r="A1976" s="70" t="s">
        <v>7237</v>
      </c>
      <c r="B1976" s="64" t="s">
        <v>742</v>
      </c>
      <c r="C1976" s="52" t="s">
        <v>6559</v>
      </c>
      <c r="D1976" s="96" t="s">
        <v>7004</v>
      </c>
      <c r="E1976" s="53" t="s">
        <v>75</v>
      </c>
      <c r="F1976" s="71" t="s">
        <v>7238</v>
      </c>
      <c r="G1976" s="71" t="s">
        <v>1301</v>
      </c>
      <c r="H1976" s="68">
        <v>44705</v>
      </c>
      <c r="I1976" s="68">
        <v>45070</v>
      </c>
      <c r="J1976" s="57" t="str">
        <f>IF(Ugovori_OPULJP3[[#This Row],[DATUM ZAVRŠETKA OPERACIJE]]&gt;DATE(2024,12,31),"u provedbi","završen")</f>
        <v>završen</v>
      </c>
      <c r="K1976" s="76" t="s">
        <v>103</v>
      </c>
      <c r="L1976" s="76" t="s">
        <v>103</v>
      </c>
      <c r="M1976" s="58">
        <v>0.85</v>
      </c>
      <c r="N1976" s="58">
        <v>0.15</v>
      </c>
      <c r="O1976" s="59">
        <f>Ugovori_OPULJP3[[#This Row],[Bespovratna sredstva - Ukupno (EU+Nac) HRK
= Ukupna ugovorena vrijednost bespovratnih sredstava]]*Ugovori_OPULJP3[[#This Row],[EU STOPA SUFINANCIRANJA %
EU CO-FINANCING RATE %]]</f>
        <v>296621.42300000001</v>
      </c>
      <c r="P1976" s="60">
        <f>Ugovori_OPULJP3[[#This Row],[Bespovratna sredstva - EU dio - HRK]]/7.5345</f>
        <v>39368.428296502752</v>
      </c>
      <c r="Q1976" s="59">
        <f>Ugovori_OPULJP3[[#This Row],[Bespovratna sredstva - Ukupno (EU+Nac) HRK
= Ukupna ugovorena vrijednost bespovratnih sredstava]]*Ugovori_OPULJP3[[#This Row],[STOPA NACIONALNOG SUFINANCIRANJA %]]</f>
        <v>52344.957000000002</v>
      </c>
      <c r="R1976" s="60">
        <f>Ugovori_OPULJP3[[#This Row],[Bespovratna sredstva - Nacionalni dio - HRK]]/7.5345</f>
        <v>6947.3696993828389</v>
      </c>
      <c r="S1976" s="59">
        <v>348966.38</v>
      </c>
      <c r="T1976" s="60">
        <f>Ugovori_OPULJP3[[#This Row],[Bespovratna sredstva - Ukupno (EU+Nac) HRK
= Ukupna ugovorena vrijednost bespovratnih sredstava]]/7.5345</f>
        <v>46315.797995885594</v>
      </c>
      <c r="U1976" s="59">
        <v>0</v>
      </c>
      <c r="V1976" s="60">
        <f>Ugovori_OPULJP3[[#This Row],[Javni doprinos korisnika - HRK]]/7.5345</f>
        <v>0</v>
      </c>
      <c r="W1976" s="59">
        <v>0</v>
      </c>
      <c r="X1976" s="60">
        <f>Ugovori_OPULJP3[[#This Row],[Privatni doprinos korisnika - HRK]]/7.5345</f>
        <v>0</v>
      </c>
      <c r="Y1976" s="61">
        <v>348966.38</v>
      </c>
      <c r="Z1976" s="62">
        <f>Ugovori_OPULJP3[[#This Row],[UKUPNI PRIHVATLJIVI IZDACI
TOTAL ELIGIBLE EXPENDITURE
= Bespovratna sredstva ukupno + doprinos korisnika
= Ukupni prihvatljivi troškovi
= Ukupna ugovorena vrijednost projekta HRK]]/7.5345</f>
        <v>46315.797995885594</v>
      </c>
      <c r="AA1976" s="53" t="s">
        <v>6562</v>
      </c>
      <c r="AB1976" s="53" t="s">
        <v>34</v>
      </c>
      <c r="AC1976" s="65" t="s">
        <v>7239</v>
      </c>
      <c r="AD1976" s="52" t="s">
        <v>6564</v>
      </c>
    </row>
    <row r="1977" spans="1:30" ht="51" customHeight="1" x14ac:dyDescent="0.2">
      <c r="A1977" s="70" t="s">
        <v>7240</v>
      </c>
      <c r="B1977" s="64" t="s">
        <v>742</v>
      </c>
      <c r="C1977" s="65" t="s">
        <v>6559</v>
      </c>
      <c r="D1977" s="96" t="s">
        <v>7004</v>
      </c>
      <c r="E1977" s="53" t="s">
        <v>75</v>
      </c>
      <c r="F1977" s="71" t="s">
        <v>7241</v>
      </c>
      <c r="G1977" s="71" t="s">
        <v>7242</v>
      </c>
      <c r="H1977" s="68">
        <v>44648</v>
      </c>
      <c r="I1977" s="68">
        <v>45074</v>
      </c>
      <c r="J1977" s="57" t="str">
        <f>IF(Ugovori_OPULJP3[[#This Row],[DATUM ZAVRŠETKA OPERACIJE]]&gt;DATE(2024,12,31),"u provedbi","završen")</f>
        <v>završen</v>
      </c>
      <c r="K1977" s="67" t="s">
        <v>270</v>
      </c>
      <c r="L1977" s="67" t="s">
        <v>270</v>
      </c>
      <c r="M1977" s="58">
        <v>0.85</v>
      </c>
      <c r="N1977" s="58">
        <v>0.15</v>
      </c>
      <c r="O1977" s="59">
        <f>Ugovori_OPULJP3[[#This Row],[Bespovratna sredstva - Ukupno (EU+Nac) HRK
= Ukupna ugovorena vrijednost bespovratnih sredstava]]*Ugovori_OPULJP3[[#This Row],[EU STOPA SUFINANCIRANJA %
EU CO-FINANCING RATE %]]</f>
        <v>356047.11599999998</v>
      </c>
      <c r="P1977" s="60">
        <f>Ugovori_OPULJP3[[#This Row],[Bespovratna sredstva - EU dio - HRK]]/7.5345</f>
        <v>47255.573163448134</v>
      </c>
      <c r="Q1977" s="59">
        <f>Ugovori_OPULJP3[[#This Row],[Bespovratna sredstva - Ukupno (EU+Nac) HRK
= Ukupna ugovorena vrijednost bespovratnih sredstava]]*Ugovori_OPULJP3[[#This Row],[STOPA NACIONALNOG SUFINANCIRANJA %]]</f>
        <v>62831.843999999997</v>
      </c>
      <c r="R1977" s="60">
        <f>Ugovori_OPULJP3[[#This Row],[Bespovratna sredstva - Nacionalni dio - HRK]]/7.5345</f>
        <v>8339.2187935496713</v>
      </c>
      <c r="S1977" s="59">
        <v>418878.96</v>
      </c>
      <c r="T1977" s="60">
        <f>Ugovori_OPULJP3[[#This Row],[Bespovratna sredstva - Ukupno (EU+Nac) HRK
= Ukupna ugovorena vrijednost bespovratnih sredstava]]/7.5345</f>
        <v>55594.791956997811</v>
      </c>
      <c r="U1977" s="59">
        <v>0</v>
      </c>
      <c r="V1977" s="60">
        <f>Ugovori_OPULJP3[[#This Row],[Javni doprinos korisnika - HRK]]/7.5345</f>
        <v>0</v>
      </c>
      <c r="W1977" s="59">
        <v>0</v>
      </c>
      <c r="X1977" s="60">
        <f>Ugovori_OPULJP3[[#This Row],[Privatni doprinos korisnika - HRK]]/7.5345</f>
        <v>0</v>
      </c>
      <c r="Y1977" s="61">
        <v>418878.96</v>
      </c>
      <c r="Z1977" s="62">
        <f>Ugovori_OPULJP3[[#This Row],[UKUPNI PRIHVATLJIVI IZDACI
TOTAL ELIGIBLE EXPENDITURE
= Bespovratna sredstva ukupno + doprinos korisnika
= Ukupni prihvatljivi troškovi
= Ukupna ugovorena vrijednost projekta HRK]]/7.5345</f>
        <v>55594.791956997811</v>
      </c>
      <c r="AA1977" s="53" t="s">
        <v>6562</v>
      </c>
      <c r="AB1977" s="53" t="s">
        <v>34</v>
      </c>
      <c r="AC1977" s="65" t="s">
        <v>7243</v>
      </c>
      <c r="AD1977" s="52" t="s">
        <v>6564</v>
      </c>
    </row>
    <row r="1978" spans="1:30" ht="51" customHeight="1" x14ac:dyDescent="0.2">
      <c r="A1978" s="70" t="s">
        <v>7244</v>
      </c>
      <c r="B1978" s="64" t="s">
        <v>742</v>
      </c>
      <c r="C1978" s="52" t="s">
        <v>6559</v>
      </c>
      <c r="D1978" s="96" t="s">
        <v>7004</v>
      </c>
      <c r="E1978" s="53" t="s">
        <v>75</v>
      </c>
      <c r="F1978" s="71" t="s">
        <v>7245</v>
      </c>
      <c r="G1978" s="71" t="s">
        <v>1739</v>
      </c>
      <c r="H1978" s="68">
        <v>44701</v>
      </c>
      <c r="I1978" s="68">
        <v>45127</v>
      </c>
      <c r="J1978" s="57" t="str">
        <f>IF(Ugovori_OPULJP3[[#This Row],[DATUM ZAVRŠETKA OPERACIJE]]&gt;DATE(2024,12,31),"u provedbi","završen")</f>
        <v>završen</v>
      </c>
      <c r="K1978" s="76" t="s">
        <v>129</v>
      </c>
      <c r="L1978" s="76" t="s">
        <v>129</v>
      </c>
      <c r="M1978" s="58">
        <v>0.85</v>
      </c>
      <c r="N1978" s="58">
        <v>0.15</v>
      </c>
      <c r="O1978" s="59">
        <f>Ugovori_OPULJP3[[#This Row],[Bespovratna sredstva - Ukupno (EU+Nac) HRK
= Ukupna ugovorena vrijednost bespovratnih sredstava]]*Ugovori_OPULJP3[[#This Row],[EU STOPA SUFINANCIRANJA %
EU CO-FINANCING RATE %]]</f>
        <v>368329.64999999997</v>
      </c>
      <c r="P1978" s="60">
        <f>Ugovori_OPULJP3[[#This Row],[Bespovratna sredstva - EU dio - HRK]]/7.5345</f>
        <v>48885.745570376261</v>
      </c>
      <c r="Q1978" s="59">
        <f>Ugovori_OPULJP3[[#This Row],[Bespovratna sredstva - Ukupno (EU+Nac) HRK
= Ukupna ugovorena vrijednost bespovratnih sredstava]]*Ugovori_OPULJP3[[#This Row],[STOPA NACIONALNOG SUFINANCIRANJA %]]</f>
        <v>64999.35</v>
      </c>
      <c r="R1978" s="60">
        <f>Ugovori_OPULJP3[[#This Row],[Bespovratna sredstva - Nacionalni dio - HRK]]/7.5345</f>
        <v>8626.8962771252227</v>
      </c>
      <c r="S1978" s="59">
        <v>433329</v>
      </c>
      <c r="T1978" s="60">
        <f>Ugovori_OPULJP3[[#This Row],[Bespovratna sredstva - Ukupno (EU+Nac) HRK
= Ukupna ugovorena vrijednost bespovratnih sredstava]]/7.5345</f>
        <v>57512.641847501487</v>
      </c>
      <c r="U1978" s="59">
        <v>0</v>
      </c>
      <c r="V1978" s="60">
        <f>Ugovori_OPULJP3[[#This Row],[Javni doprinos korisnika - HRK]]/7.5345</f>
        <v>0</v>
      </c>
      <c r="W1978" s="59">
        <v>0</v>
      </c>
      <c r="X1978" s="60">
        <f>Ugovori_OPULJP3[[#This Row],[Privatni doprinos korisnika - HRK]]/7.5345</f>
        <v>0</v>
      </c>
      <c r="Y1978" s="61">
        <v>433329</v>
      </c>
      <c r="Z1978" s="62">
        <f>Ugovori_OPULJP3[[#This Row],[UKUPNI PRIHVATLJIVI IZDACI
TOTAL ELIGIBLE EXPENDITURE
= Bespovratna sredstva ukupno + doprinos korisnika
= Ukupni prihvatljivi troškovi
= Ukupna ugovorena vrijednost projekta HRK]]/7.5345</f>
        <v>57512.641847501487</v>
      </c>
      <c r="AA1978" s="53" t="s">
        <v>6562</v>
      </c>
      <c r="AB1978" s="53" t="s">
        <v>34</v>
      </c>
      <c r="AC1978" s="65" t="s">
        <v>7246</v>
      </c>
      <c r="AD1978" s="52" t="s">
        <v>6564</v>
      </c>
    </row>
    <row r="1979" spans="1:30" ht="51" customHeight="1" x14ac:dyDescent="0.2">
      <c r="A1979" s="75" t="s">
        <v>7247</v>
      </c>
      <c r="B1979" s="64" t="s">
        <v>742</v>
      </c>
      <c r="C1979" s="52" t="s">
        <v>6559</v>
      </c>
      <c r="D1979" s="96" t="s">
        <v>7004</v>
      </c>
      <c r="E1979" s="53" t="s">
        <v>75</v>
      </c>
      <c r="F1979" s="71" t="s">
        <v>7248</v>
      </c>
      <c r="G1979" s="71" t="s">
        <v>7249</v>
      </c>
      <c r="H1979" s="68">
        <v>44713</v>
      </c>
      <c r="I1979" s="68">
        <v>45231</v>
      </c>
      <c r="J1979" s="57" t="str">
        <f>IF(Ugovori_OPULJP3[[#This Row],[DATUM ZAVRŠETKA OPERACIJE]]&gt;DATE(2024,12,31),"u provedbi","završen")</f>
        <v>završen</v>
      </c>
      <c r="K1979" s="76" t="s">
        <v>248</v>
      </c>
      <c r="L1979" s="76" t="s">
        <v>248</v>
      </c>
      <c r="M1979" s="58">
        <v>0.85</v>
      </c>
      <c r="N1979" s="58">
        <v>0.15</v>
      </c>
      <c r="O1979" s="59">
        <f>Ugovori_OPULJP3[[#This Row],[Bespovratna sredstva - Ukupno (EU+Nac) HRK
= Ukupna ugovorena vrijednost bespovratnih sredstava]]*Ugovori_OPULJP3[[#This Row],[EU STOPA SUFINANCIRANJA %
EU CO-FINANCING RATE %]]</f>
        <v>367553.48099999997</v>
      </c>
      <c r="P1979" s="60">
        <f>Ugovori_OPULJP3[[#This Row],[Bespovratna sredstva - EU dio - HRK]]/7.5345</f>
        <v>48782.730240891891</v>
      </c>
      <c r="Q1979" s="59">
        <f>Ugovori_OPULJP3[[#This Row],[Bespovratna sredstva - Ukupno (EU+Nac) HRK
= Ukupna ugovorena vrijednost bespovratnih sredstava]]*Ugovori_OPULJP3[[#This Row],[STOPA NACIONALNOG SUFINANCIRANJA %]]</f>
        <v>64862.378999999994</v>
      </c>
      <c r="R1979" s="60">
        <f>Ugovori_OPULJP3[[#This Row],[Bespovratna sredstva - Nacionalni dio - HRK]]/7.5345</f>
        <v>8608.717101333863</v>
      </c>
      <c r="S1979" s="59">
        <v>432415.86</v>
      </c>
      <c r="T1979" s="60">
        <f>Ugovori_OPULJP3[[#This Row],[Bespovratna sredstva - Ukupno (EU+Nac) HRK
= Ukupna ugovorena vrijednost bespovratnih sredstava]]/7.5345</f>
        <v>57391.447342225758</v>
      </c>
      <c r="U1979" s="59">
        <v>0</v>
      </c>
      <c r="V1979" s="60">
        <f>Ugovori_OPULJP3[[#This Row],[Javni doprinos korisnika - HRK]]/7.5345</f>
        <v>0</v>
      </c>
      <c r="W1979" s="59">
        <v>0</v>
      </c>
      <c r="X1979" s="60">
        <f>Ugovori_OPULJP3[[#This Row],[Privatni doprinos korisnika - HRK]]/7.5345</f>
        <v>0</v>
      </c>
      <c r="Y1979" s="61">
        <v>432415.86</v>
      </c>
      <c r="Z1979" s="62">
        <f>Ugovori_OPULJP3[[#This Row],[UKUPNI PRIHVATLJIVI IZDACI
TOTAL ELIGIBLE EXPENDITURE
= Bespovratna sredstva ukupno + doprinos korisnika
= Ukupni prihvatljivi troškovi
= Ukupna ugovorena vrijednost projekta HRK]]/7.5345</f>
        <v>57391.447342225758</v>
      </c>
      <c r="AA1979" s="53" t="s">
        <v>6562</v>
      </c>
      <c r="AB1979" s="53" t="s">
        <v>34</v>
      </c>
      <c r="AC1979" s="65" t="s">
        <v>7250</v>
      </c>
      <c r="AD1979" s="52" t="s">
        <v>6564</v>
      </c>
    </row>
    <row r="1980" spans="1:30" ht="51" customHeight="1" x14ac:dyDescent="0.2">
      <c r="A1980" s="75" t="s">
        <v>7251</v>
      </c>
      <c r="B1980" s="64" t="s">
        <v>742</v>
      </c>
      <c r="C1980" s="52" t="s">
        <v>6559</v>
      </c>
      <c r="D1980" s="96" t="s">
        <v>7004</v>
      </c>
      <c r="E1980" s="53" t="s">
        <v>75</v>
      </c>
      <c r="F1980" s="71" t="s">
        <v>7252</v>
      </c>
      <c r="G1980" s="71" t="s">
        <v>7253</v>
      </c>
      <c r="H1980" s="68">
        <v>44751</v>
      </c>
      <c r="I1980" s="68">
        <v>45116</v>
      </c>
      <c r="J1980" s="57" t="str">
        <f>IF(Ugovori_OPULJP3[[#This Row],[DATUM ZAVRŠETKA OPERACIJE]]&gt;DATE(2024,12,31),"u provedbi","završen")</f>
        <v>završen</v>
      </c>
      <c r="K1980" s="76" t="s">
        <v>7254</v>
      </c>
      <c r="L1980" s="67" t="s">
        <v>199</v>
      </c>
      <c r="M1980" s="58">
        <v>0.85</v>
      </c>
      <c r="N1980" s="58">
        <v>0.15</v>
      </c>
      <c r="O1980" s="59">
        <f>Ugovori_OPULJP3[[#This Row],[Bespovratna sredstva - Ukupno (EU+Nac) HRK
= Ukupna ugovorena vrijednost bespovratnih sredstava]]*Ugovori_OPULJP3[[#This Row],[EU STOPA SUFINANCIRANJA %
EU CO-FINANCING RATE %]]</f>
        <v>382475.00999999995</v>
      </c>
      <c r="P1980" s="60">
        <f>Ugovori_OPULJP3[[#This Row],[Bespovratna sredstva - EU dio - HRK]]/7.5345</f>
        <v>50763.157475612177</v>
      </c>
      <c r="Q1980" s="59">
        <f>Ugovori_OPULJP3[[#This Row],[Bespovratna sredstva - Ukupno (EU+Nac) HRK
= Ukupna ugovorena vrijednost bespovratnih sredstava]]*Ugovori_OPULJP3[[#This Row],[STOPA NACIONALNOG SUFINANCIRANJA %]]</f>
        <v>67495.59</v>
      </c>
      <c r="R1980" s="60">
        <f>Ugovori_OPULJP3[[#This Row],[Bespovratna sredstva - Nacionalni dio - HRK]]/7.5345</f>
        <v>8958.2042604021499</v>
      </c>
      <c r="S1980" s="59">
        <v>449970.6</v>
      </c>
      <c r="T1980" s="60">
        <f>Ugovori_OPULJP3[[#This Row],[Bespovratna sredstva - Ukupno (EU+Nac) HRK
= Ukupna ugovorena vrijednost bespovratnih sredstava]]/7.5345</f>
        <v>59721.361736014325</v>
      </c>
      <c r="U1980" s="59">
        <v>0</v>
      </c>
      <c r="V1980" s="60">
        <f>Ugovori_OPULJP3[[#This Row],[Javni doprinos korisnika - HRK]]/7.5345</f>
        <v>0</v>
      </c>
      <c r="W1980" s="59">
        <v>0</v>
      </c>
      <c r="X1980" s="60">
        <f>Ugovori_OPULJP3[[#This Row],[Privatni doprinos korisnika - HRK]]/7.5345</f>
        <v>0</v>
      </c>
      <c r="Y1980" s="61">
        <v>449970.6</v>
      </c>
      <c r="Z1980" s="62">
        <f>Ugovori_OPULJP3[[#This Row],[UKUPNI PRIHVATLJIVI IZDACI
TOTAL ELIGIBLE EXPENDITURE
= Bespovratna sredstva ukupno + doprinos korisnika
= Ukupni prihvatljivi troškovi
= Ukupna ugovorena vrijednost projekta HRK]]/7.5345</f>
        <v>59721.361736014325</v>
      </c>
      <c r="AA1980" s="53" t="s">
        <v>6562</v>
      </c>
      <c r="AB1980" s="53" t="s">
        <v>34</v>
      </c>
      <c r="AC1980" s="96" t="s">
        <v>7255</v>
      </c>
      <c r="AD1980" s="52" t="s">
        <v>6564</v>
      </c>
    </row>
    <row r="1981" spans="1:30" ht="51" customHeight="1" x14ac:dyDescent="0.2">
      <c r="A1981" s="70" t="s">
        <v>7256</v>
      </c>
      <c r="B1981" s="64" t="s">
        <v>742</v>
      </c>
      <c r="C1981" s="52" t="s">
        <v>6559</v>
      </c>
      <c r="D1981" s="96" t="s">
        <v>7004</v>
      </c>
      <c r="E1981" s="53" t="s">
        <v>75</v>
      </c>
      <c r="F1981" s="71" t="s">
        <v>7257</v>
      </c>
      <c r="G1981" s="71" t="s">
        <v>6765</v>
      </c>
      <c r="H1981" s="68">
        <v>44641</v>
      </c>
      <c r="I1981" s="68">
        <v>45006</v>
      </c>
      <c r="J1981" s="57" t="str">
        <f>IF(Ugovori_OPULJP3[[#This Row],[DATUM ZAVRŠETKA OPERACIJE]]&gt;DATE(2024,12,31),"u provedbi","završen")</f>
        <v>završen</v>
      </c>
      <c r="K1981" s="76" t="s">
        <v>332</v>
      </c>
      <c r="L1981" s="76" t="s">
        <v>332</v>
      </c>
      <c r="M1981" s="58">
        <v>0.85</v>
      </c>
      <c r="N1981" s="58">
        <v>0.15</v>
      </c>
      <c r="O1981" s="59">
        <f>Ugovori_OPULJP3[[#This Row],[Bespovratna sredstva - Ukupno (EU+Nac) HRK
= Ukupna ugovorena vrijednost bespovratnih sredstava]]*Ugovori_OPULJP3[[#This Row],[EU STOPA SUFINANCIRANJA %
EU CO-FINANCING RATE %]]</f>
        <v>254558.34000000003</v>
      </c>
      <c r="P1981" s="60">
        <f>Ugovori_OPULJP3[[#This Row],[Bespovratna sredstva - EU dio - HRK]]/7.5345</f>
        <v>33785.697790165243</v>
      </c>
      <c r="Q1981" s="59">
        <f>Ugovori_OPULJP3[[#This Row],[Bespovratna sredstva - Ukupno (EU+Nac) HRK
= Ukupna ugovorena vrijednost bespovratnih sredstava]]*Ugovori_OPULJP3[[#This Row],[STOPA NACIONALNOG SUFINANCIRANJA %]]</f>
        <v>44922.060000000005</v>
      </c>
      <c r="R1981" s="60">
        <f>Ugovori_OPULJP3[[#This Row],[Bespovratna sredstva - Nacionalni dio - HRK]]/7.5345</f>
        <v>5962.1819629703368</v>
      </c>
      <c r="S1981" s="59">
        <v>299480.40000000002</v>
      </c>
      <c r="T1981" s="60">
        <f>Ugovori_OPULJP3[[#This Row],[Bespovratna sredstva - Ukupno (EU+Nac) HRK
= Ukupna ugovorena vrijednost bespovratnih sredstava]]/7.5345</f>
        <v>39747.879753135574</v>
      </c>
      <c r="U1981" s="59">
        <v>0</v>
      </c>
      <c r="V1981" s="60">
        <f>Ugovori_OPULJP3[[#This Row],[Javni doprinos korisnika - HRK]]/7.5345</f>
        <v>0</v>
      </c>
      <c r="W1981" s="59">
        <v>0</v>
      </c>
      <c r="X1981" s="60">
        <f>Ugovori_OPULJP3[[#This Row],[Privatni doprinos korisnika - HRK]]/7.5345</f>
        <v>0</v>
      </c>
      <c r="Y1981" s="61">
        <v>299480.40000000002</v>
      </c>
      <c r="Z1981" s="62">
        <f>Ugovori_OPULJP3[[#This Row],[UKUPNI PRIHVATLJIVI IZDACI
TOTAL ELIGIBLE EXPENDITURE
= Bespovratna sredstva ukupno + doprinos korisnika
= Ukupni prihvatljivi troškovi
= Ukupna ugovorena vrijednost projekta HRK]]/7.5345</f>
        <v>39747.879753135574</v>
      </c>
      <c r="AA1981" s="53" t="s">
        <v>6562</v>
      </c>
      <c r="AB1981" s="53" t="s">
        <v>34</v>
      </c>
      <c r="AC1981" s="52" t="s">
        <v>7258</v>
      </c>
      <c r="AD1981" s="52" t="s">
        <v>6564</v>
      </c>
    </row>
    <row r="1982" spans="1:30" ht="51" customHeight="1" x14ac:dyDescent="0.2">
      <c r="A1982" s="70" t="s">
        <v>7259</v>
      </c>
      <c r="B1982" s="64" t="s">
        <v>742</v>
      </c>
      <c r="C1982" s="52" t="s">
        <v>6559</v>
      </c>
      <c r="D1982" s="96" t="s">
        <v>7004</v>
      </c>
      <c r="E1982" s="53" t="s">
        <v>75</v>
      </c>
      <c r="F1982" s="71" t="s">
        <v>7260</v>
      </c>
      <c r="G1982" s="71" t="s">
        <v>7261</v>
      </c>
      <c r="H1982" s="68">
        <v>44652</v>
      </c>
      <c r="I1982" s="68">
        <v>45017</v>
      </c>
      <c r="J1982" s="57" t="str">
        <f>IF(Ugovori_OPULJP3[[#This Row],[DATUM ZAVRŠETKA OPERACIJE]]&gt;DATE(2024,12,31),"u provedbi","završen")</f>
        <v>završen</v>
      </c>
      <c r="K1982" s="76" t="s">
        <v>248</v>
      </c>
      <c r="L1982" s="76" t="s">
        <v>248</v>
      </c>
      <c r="M1982" s="58">
        <v>0.85</v>
      </c>
      <c r="N1982" s="58">
        <v>0.15</v>
      </c>
      <c r="O1982" s="59">
        <f>Ugovori_OPULJP3[[#This Row],[Bespovratna sredstva - Ukupno (EU+Nac) HRK
= Ukupna ugovorena vrijednost bespovratnih sredstava]]*Ugovori_OPULJP3[[#This Row],[EU STOPA SUFINANCIRANJA %
EU CO-FINANCING RATE %]]</f>
        <v>398526.45250000001</v>
      </c>
      <c r="P1982" s="60">
        <f>Ugovori_OPULJP3[[#This Row],[Bespovratna sredstva - EU dio - HRK]]/7.5345</f>
        <v>52893.550003318072</v>
      </c>
      <c r="Q1982" s="59">
        <f>Ugovori_OPULJP3[[#This Row],[Bespovratna sredstva - Ukupno (EU+Nac) HRK
= Ukupna ugovorena vrijednost bespovratnih sredstava]]*Ugovori_OPULJP3[[#This Row],[STOPA NACIONALNOG SUFINANCIRANJA %]]</f>
        <v>70328.197499999995</v>
      </c>
      <c r="R1982" s="60">
        <f>Ugovori_OPULJP3[[#This Row],[Bespovratna sredstva - Nacionalni dio - HRK]]/7.5345</f>
        <v>9334.1558829384812</v>
      </c>
      <c r="S1982" s="59">
        <v>468854.65</v>
      </c>
      <c r="T1982" s="60">
        <f>Ugovori_OPULJP3[[#This Row],[Bespovratna sredstva - Ukupno (EU+Nac) HRK
= Ukupna ugovorena vrijednost bespovratnih sredstava]]/7.5345</f>
        <v>62227.705886256554</v>
      </c>
      <c r="U1982" s="59">
        <v>0</v>
      </c>
      <c r="V1982" s="60">
        <f>Ugovori_OPULJP3[[#This Row],[Javni doprinos korisnika - HRK]]/7.5345</f>
        <v>0</v>
      </c>
      <c r="W1982" s="59">
        <v>0</v>
      </c>
      <c r="X1982" s="60">
        <f>Ugovori_OPULJP3[[#This Row],[Privatni doprinos korisnika - HRK]]/7.5345</f>
        <v>0</v>
      </c>
      <c r="Y1982" s="61">
        <v>468854.65</v>
      </c>
      <c r="Z1982" s="62">
        <f>Ugovori_OPULJP3[[#This Row],[UKUPNI PRIHVATLJIVI IZDACI
TOTAL ELIGIBLE EXPENDITURE
= Bespovratna sredstva ukupno + doprinos korisnika
= Ukupni prihvatljivi troškovi
= Ukupna ugovorena vrijednost projekta HRK]]/7.5345</f>
        <v>62227.705886256554</v>
      </c>
      <c r="AA1982" s="53" t="s">
        <v>6562</v>
      </c>
      <c r="AB1982" s="53" t="s">
        <v>34</v>
      </c>
      <c r="AC1982" s="65" t="s">
        <v>7262</v>
      </c>
      <c r="AD1982" s="52" t="s">
        <v>6564</v>
      </c>
    </row>
    <row r="1983" spans="1:30" ht="51" customHeight="1" x14ac:dyDescent="0.2">
      <c r="A1983" s="50" t="s">
        <v>7263</v>
      </c>
      <c r="B1983" s="51" t="s">
        <v>742</v>
      </c>
      <c r="C1983" s="52" t="s">
        <v>7264</v>
      </c>
      <c r="D1983" s="52" t="s">
        <v>7265</v>
      </c>
      <c r="E1983" s="53" t="s">
        <v>33</v>
      </c>
      <c r="F1983" s="54" t="s">
        <v>7266</v>
      </c>
      <c r="G1983" s="54" t="s">
        <v>55</v>
      </c>
      <c r="H1983" s="56">
        <v>42751</v>
      </c>
      <c r="I1983" s="56">
        <v>43390</v>
      </c>
      <c r="J1983" s="57" t="str">
        <f>IF(Ugovori_OPULJP3[[#This Row],[DATUM ZAVRŠETKA OPERACIJE]]&gt;DATE(2024,12,31),"u provedbi","završen")</f>
        <v>završen</v>
      </c>
      <c r="K1983" s="55" t="s">
        <v>35</v>
      </c>
      <c r="L1983" s="55" t="s">
        <v>36</v>
      </c>
      <c r="M1983" s="58">
        <v>0.85</v>
      </c>
      <c r="N1983" s="58">
        <v>0.15</v>
      </c>
      <c r="O1983" s="59">
        <f>Ugovori_OPULJP3[[#This Row],[Bespovratna sredstva - Ukupno (EU+Nac) HRK
= Ukupna ugovorena vrijednost bespovratnih sredstava]]*Ugovori_OPULJP3[[#This Row],[EU STOPA SUFINANCIRANJA %
EU CO-FINANCING RATE %]]</f>
        <v>1438703.2</v>
      </c>
      <c r="P1983" s="60">
        <f>Ugovori_OPULJP3[[#This Row],[Bespovratna sredstva - EU dio - HRK]]/7.5345</f>
        <v>190948.72917910942</v>
      </c>
      <c r="Q1983" s="59">
        <f>Ugovori_OPULJP3[[#This Row],[Bespovratna sredstva - Ukupno (EU+Nac) HRK
= Ukupna ugovorena vrijednost bespovratnih sredstava]]*Ugovori_OPULJP3[[#This Row],[STOPA NACIONALNOG SUFINANCIRANJA %]]</f>
        <v>253888.8</v>
      </c>
      <c r="R1983" s="60">
        <f>Ugovori_OPULJP3[[#This Row],[Bespovratna sredstva - Nacionalni dio - HRK]]/7.5345</f>
        <v>33696.834561019306</v>
      </c>
      <c r="S1983" s="59">
        <v>1692592</v>
      </c>
      <c r="T1983" s="60">
        <f>Ugovori_OPULJP3[[#This Row],[Bespovratna sredstva - Ukupno (EU+Nac) HRK
= Ukupna ugovorena vrijednost bespovratnih sredstava]]/7.5345</f>
        <v>224645.56374012874</v>
      </c>
      <c r="U1983" s="59">
        <v>0</v>
      </c>
      <c r="V1983" s="60">
        <f>Ugovori_OPULJP3[[#This Row],[Javni doprinos korisnika - HRK]]/7.5345</f>
        <v>0</v>
      </c>
      <c r="W1983" s="59">
        <v>0</v>
      </c>
      <c r="X1983" s="60">
        <f>Ugovori_OPULJP3[[#This Row],[Privatni doprinos korisnika - HRK]]/7.5345</f>
        <v>0</v>
      </c>
      <c r="Y1983" s="61">
        <v>1692592</v>
      </c>
      <c r="Z1983" s="62">
        <f>Ugovori_OPULJP3[[#This Row],[UKUPNI PRIHVATLJIVI IZDACI
TOTAL ELIGIBLE EXPENDITURE
= Bespovratna sredstva ukupno + doprinos korisnika
= Ukupni prihvatljivi troškovi
= Ukupna ugovorena vrijednost projekta HRK]]/7.5345</f>
        <v>224645.56374012874</v>
      </c>
      <c r="AA1983" s="53" t="s">
        <v>37</v>
      </c>
      <c r="AB1983" s="53" t="s">
        <v>34</v>
      </c>
      <c r="AC1983" s="52" t="s">
        <v>7267</v>
      </c>
      <c r="AD1983" s="52" t="s">
        <v>6564</v>
      </c>
    </row>
    <row r="1984" spans="1:30" ht="63.75" customHeight="1" x14ac:dyDescent="0.2">
      <c r="A1984" s="50" t="s">
        <v>7268</v>
      </c>
      <c r="B1984" s="51" t="s">
        <v>742</v>
      </c>
      <c r="C1984" s="52" t="s">
        <v>7264</v>
      </c>
      <c r="D1984" s="52" t="s">
        <v>7269</v>
      </c>
      <c r="E1984" s="53" t="s">
        <v>75</v>
      </c>
      <c r="F1984" s="54" t="s">
        <v>7270</v>
      </c>
      <c r="G1984" s="54" t="s">
        <v>7271</v>
      </c>
      <c r="H1984" s="56">
        <v>42822</v>
      </c>
      <c r="I1984" s="56">
        <v>43552</v>
      </c>
      <c r="J1984" s="57" t="str">
        <f>IF(Ugovori_OPULJP3[[#This Row],[DATUM ZAVRŠETKA OPERACIJE]]&gt;DATE(2024,12,31),"u provedbi","završen")</f>
        <v>završen</v>
      </c>
      <c r="K1984" s="55" t="s">
        <v>424</v>
      </c>
      <c r="L1984" s="55" t="s">
        <v>424</v>
      </c>
      <c r="M1984" s="58">
        <v>0.85</v>
      </c>
      <c r="N1984" s="58">
        <v>0.15</v>
      </c>
      <c r="O1984" s="59">
        <f>Ugovori_OPULJP3[[#This Row],[Bespovratna sredstva - Ukupno (EU+Nac) HRK
= Ukupna ugovorena vrijednost bespovratnih sredstava]]*Ugovori_OPULJP3[[#This Row],[EU STOPA SUFINANCIRANJA %
EU CO-FINANCING RATE %]]</f>
        <v>923794.02500000002</v>
      </c>
      <c r="P1984" s="60">
        <f>Ugovori_OPULJP3[[#This Row],[Bespovratna sredstva - EU dio - HRK]]/7.5345</f>
        <v>122608.53739465127</v>
      </c>
      <c r="Q1984" s="59">
        <f>Ugovori_OPULJP3[[#This Row],[Bespovratna sredstva - Ukupno (EU+Nac) HRK
= Ukupna ugovorena vrijednost bespovratnih sredstava]]*Ugovori_OPULJP3[[#This Row],[STOPA NACIONALNOG SUFINANCIRANJA %]]</f>
        <v>163022.47500000001</v>
      </c>
      <c r="R1984" s="60">
        <f>Ugovori_OPULJP3[[#This Row],[Bespovratna sredstva - Nacionalni dio - HRK]]/7.5345</f>
        <v>21636.800716703165</v>
      </c>
      <c r="S1984" s="59">
        <v>1086816.5</v>
      </c>
      <c r="T1984" s="60">
        <f>Ugovori_OPULJP3[[#This Row],[Bespovratna sredstva - Ukupno (EU+Nac) HRK
= Ukupna ugovorena vrijednost bespovratnih sredstava]]/7.5345</f>
        <v>144245.33811135442</v>
      </c>
      <c r="U1984" s="59">
        <v>0</v>
      </c>
      <c r="V1984" s="60">
        <f>Ugovori_OPULJP3[[#This Row],[Javni doprinos korisnika - HRK]]/7.5345</f>
        <v>0</v>
      </c>
      <c r="W1984" s="59">
        <v>0</v>
      </c>
      <c r="X1984" s="60">
        <f>Ugovori_OPULJP3[[#This Row],[Privatni doprinos korisnika - HRK]]/7.5345</f>
        <v>0</v>
      </c>
      <c r="Y1984" s="61">
        <v>1086816.5</v>
      </c>
      <c r="Z1984" s="62">
        <f>Ugovori_OPULJP3[[#This Row],[UKUPNI PRIHVATLJIVI IZDACI
TOTAL ELIGIBLE EXPENDITURE
= Bespovratna sredstva ukupno + doprinos korisnika
= Ukupni prihvatljivi troškovi
= Ukupna ugovorena vrijednost projekta HRK]]/7.5345</f>
        <v>144245.33811135442</v>
      </c>
      <c r="AA1984" s="53" t="s">
        <v>37</v>
      </c>
      <c r="AB1984" s="53" t="s">
        <v>34</v>
      </c>
      <c r="AC1984" s="52" t="s">
        <v>7272</v>
      </c>
      <c r="AD1984" s="52" t="s">
        <v>6564</v>
      </c>
    </row>
    <row r="1985" spans="1:30" ht="51" customHeight="1" x14ac:dyDescent="0.2">
      <c r="A1985" s="50" t="s">
        <v>7273</v>
      </c>
      <c r="B1985" s="51" t="s">
        <v>742</v>
      </c>
      <c r="C1985" s="52" t="s">
        <v>7264</v>
      </c>
      <c r="D1985" s="52" t="s">
        <v>7269</v>
      </c>
      <c r="E1985" s="53" t="s">
        <v>75</v>
      </c>
      <c r="F1985" s="54" t="s">
        <v>7274</v>
      </c>
      <c r="G1985" s="54" t="s">
        <v>6271</v>
      </c>
      <c r="H1985" s="56">
        <v>42821</v>
      </c>
      <c r="I1985" s="56">
        <v>43551</v>
      </c>
      <c r="J1985" s="57" t="str">
        <f>IF(Ugovori_OPULJP3[[#This Row],[DATUM ZAVRŠETKA OPERACIJE]]&gt;DATE(2024,12,31),"u provedbi","završen")</f>
        <v>završen</v>
      </c>
      <c r="K1985" s="55" t="s">
        <v>36</v>
      </c>
      <c r="L1985" s="55" t="s">
        <v>36</v>
      </c>
      <c r="M1985" s="58">
        <v>0.85</v>
      </c>
      <c r="N1985" s="58">
        <v>0.15</v>
      </c>
      <c r="O1985" s="59">
        <f>Ugovori_OPULJP3[[#This Row],[Bespovratna sredstva - Ukupno (EU+Nac) HRK
= Ukupna ugovorena vrijednost bespovratnih sredstava]]*Ugovori_OPULJP3[[#This Row],[EU STOPA SUFINANCIRANJA %
EU CO-FINANCING RATE %]]</f>
        <v>871995.93449999997</v>
      </c>
      <c r="P1985" s="60">
        <f>Ugovori_OPULJP3[[#This Row],[Bespovratna sredstva - EU dio - HRK]]/7.5345</f>
        <v>115733.7493529763</v>
      </c>
      <c r="Q1985" s="59">
        <f>Ugovori_OPULJP3[[#This Row],[Bespovratna sredstva - Ukupno (EU+Nac) HRK
= Ukupna ugovorena vrijednost bespovratnih sredstava]]*Ugovori_OPULJP3[[#This Row],[STOPA NACIONALNOG SUFINANCIRANJA %]]</f>
        <v>153881.63549999997</v>
      </c>
      <c r="R1985" s="60">
        <f>Ugovori_OPULJP3[[#This Row],[Bespovratna sredstva - Nacionalni dio - HRK]]/7.5345</f>
        <v>20423.602826995815</v>
      </c>
      <c r="S1985" s="59">
        <v>1025877.57</v>
      </c>
      <c r="T1985" s="60">
        <f>Ugovori_OPULJP3[[#This Row],[Bespovratna sredstva - Ukupno (EU+Nac) HRK
= Ukupna ugovorena vrijednost bespovratnih sredstava]]/7.5345</f>
        <v>136157.35217997211</v>
      </c>
      <c r="U1985" s="59">
        <v>0</v>
      </c>
      <c r="V1985" s="60">
        <f>Ugovori_OPULJP3[[#This Row],[Javni doprinos korisnika - HRK]]/7.5345</f>
        <v>0</v>
      </c>
      <c r="W1985" s="59">
        <v>0</v>
      </c>
      <c r="X1985" s="60">
        <f>Ugovori_OPULJP3[[#This Row],[Privatni doprinos korisnika - HRK]]/7.5345</f>
        <v>0</v>
      </c>
      <c r="Y1985" s="61">
        <v>1025877.57</v>
      </c>
      <c r="Z1985" s="62">
        <f>Ugovori_OPULJP3[[#This Row],[UKUPNI PRIHVATLJIVI IZDACI
TOTAL ELIGIBLE EXPENDITURE
= Bespovratna sredstva ukupno + doprinos korisnika
= Ukupni prihvatljivi troškovi
= Ukupna ugovorena vrijednost projekta HRK]]/7.5345</f>
        <v>136157.35217997211</v>
      </c>
      <c r="AA1985" s="53" t="s">
        <v>37</v>
      </c>
      <c r="AB1985" s="53" t="s">
        <v>34</v>
      </c>
      <c r="AC1985" s="52" t="s">
        <v>7275</v>
      </c>
      <c r="AD1985" s="52" t="s">
        <v>6564</v>
      </c>
    </row>
    <row r="1986" spans="1:30" ht="51" customHeight="1" x14ac:dyDescent="0.2">
      <c r="A1986" s="50" t="s">
        <v>7276</v>
      </c>
      <c r="B1986" s="51" t="s">
        <v>742</v>
      </c>
      <c r="C1986" s="52" t="s">
        <v>7264</v>
      </c>
      <c r="D1986" s="52" t="s">
        <v>7269</v>
      </c>
      <c r="E1986" s="53" t="s">
        <v>75</v>
      </c>
      <c r="F1986" s="54" t="s">
        <v>7277</v>
      </c>
      <c r="G1986" s="54" t="s">
        <v>7278</v>
      </c>
      <c r="H1986" s="56">
        <v>42818</v>
      </c>
      <c r="I1986" s="56">
        <v>43548</v>
      </c>
      <c r="J1986" s="57" t="str">
        <f>IF(Ugovori_OPULJP3[[#This Row],[DATUM ZAVRŠETKA OPERACIJE]]&gt;DATE(2024,12,31),"u provedbi","završen")</f>
        <v>završen</v>
      </c>
      <c r="K1986" s="55" t="s">
        <v>248</v>
      </c>
      <c r="L1986" s="55" t="s">
        <v>248</v>
      </c>
      <c r="M1986" s="58">
        <v>0.85</v>
      </c>
      <c r="N1986" s="58">
        <v>0.15</v>
      </c>
      <c r="O1986" s="59">
        <f>Ugovori_OPULJP3[[#This Row],[Bespovratna sredstva - Ukupno (EU+Nac) HRK
= Ukupna ugovorena vrijednost bespovratnih sredstava]]*Ugovori_OPULJP3[[#This Row],[EU STOPA SUFINANCIRANJA %
EU CO-FINANCING RATE %]]</f>
        <v>809008.495</v>
      </c>
      <c r="P1986" s="60">
        <f>Ugovori_OPULJP3[[#This Row],[Bespovratna sredstva - EU dio - HRK]]/7.5345</f>
        <v>107373.87948768995</v>
      </c>
      <c r="Q1986" s="59">
        <f>Ugovori_OPULJP3[[#This Row],[Bespovratna sredstva - Ukupno (EU+Nac) HRK
= Ukupna ugovorena vrijednost bespovratnih sredstava]]*Ugovori_OPULJP3[[#This Row],[STOPA NACIONALNOG SUFINANCIRANJA %]]</f>
        <v>142766.20499999999</v>
      </c>
      <c r="R1986" s="60">
        <f>Ugovori_OPULJP3[[#This Row],[Bespovratna sredstva - Nacionalni dio - HRK]]/7.5345</f>
        <v>18948.331674298224</v>
      </c>
      <c r="S1986" s="59">
        <v>951774.7</v>
      </c>
      <c r="T1986" s="60">
        <f>Ugovori_OPULJP3[[#This Row],[Bespovratna sredstva - Ukupno (EU+Nac) HRK
= Ukupna ugovorena vrijednost bespovratnih sredstava]]/7.5345</f>
        <v>126322.21116198818</v>
      </c>
      <c r="U1986" s="59">
        <v>0</v>
      </c>
      <c r="V1986" s="60">
        <f>Ugovori_OPULJP3[[#This Row],[Javni doprinos korisnika - HRK]]/7.5345</f>
        <v>0</v>
      </c>
      <c r="W1986" s="59">
        <v>0</v>
      </c>
      <c r="X1986" s="60">
        <f>Ugovori_OPULJP3[[#This Row],[Privatni doprinos korisnika - HRK]]/7.5345</f>
        <v>0</v>
      </c>
      <c r="Y1986" s="61">
        <v>951774.7</v>
      </c>
      <c r="Z1986" s="62">
        <f>Ugovori_OPULJP3[[#This Row],[UKUPNI PRIHVATLJIVI IZDACI
TOTAL ELIGIBLE EXPENDITURE
= Bespovratna sredstva ukupno + doprinos korisnika
= Ukupni prihvatljivi troškovi
= Ukupna ugovorena vrijednost projekta HRK]]/7.5345</f>
        <v>126322.21116198818</v>
      </c>
      <c r="AA1986" s="53" t="s">
        <v>37</v>
      </c>
      <c r="AB1986" s="53" t="s">
        <v>34</v>
      </c>
      <c r="AC1986" s="52" t="s">
        <v>7279</v>
      </c>
      <c r="AD1986" s="52" t="s">
        <v>6564</v>
      </c>
    </row>
    <row r="1987" spans="1:30" ht="51" customHeight="1" x14ac:dyDescent="0.2">
      <c r="A1987" s="50" t="s">
        <v>7280</v>
      </c>
      <c r="B1987" s="51" t="s">
        <v>742</v>
      </c>
      <c r="C1987" s="52" t="s">
        <v>7264</v>
      </c>
      <c r="D1987" s="52" t="s">
        <v>7269</v>
      </c>
      <c r="E1987" s="53" t="s">
        <v>75</v>
      </c>
      <c r="F1987" s="54" t="s">
        <v>7281</v>
      </c>
      <c r="G1987" s="54" t="s">
        <v>2201</v>
      </c>
      <c r="H1987" s="56">
        <v>42823</v>
      </c>
      <c r="I1987" s="56">
        <v>43553</v>
      </c>
      <c r="J1987" s="57" t="str">
        <f>IF(Ugovori_OPULJP3[[#This Row],[DATUM ZAVRŠETKA OPERACIJE]]&gt;DATE(2024,12,31),"u provedbi","završen")</f>
        <v>završen</v>
      </c>
      <c r="K1987" s="55" t="s">
        <v>891</v>
      </c>
      <c r="L1987" s="55" t="s">
        <v>36</v>
      </c>
      <c r="M1987" s="58">
        <v>0.85</v>
      </c>
      <c r="N1987" s="58">
        <v>0.15</v>
      </c>
      <c r="O1987" s="59">
        <f>Ugovori_OPULJP3[[#This Row],[Bespovratna sredstva - Ukupno (EU+Nac) HRK
= Ukupna ugovorena vrijednost bespovratnih sredstava]]*Ugovori_OPULJP3[[#This Row],[EU STOPA SUFINANCIRANJA %
EU CO-FINANCING RATE %]]</f>
        <v>910427.5199999999</v>
      </c>
      <c r="P1987" s="60">
        <f>Ugovori_OPULJP3[[#This Row],[Bespovratna sredstva - EU dio - HRK]]/7.5345</f>
        <v>120834.49731236311</v>
      </c>
      <c r="Q1987" s="59">
        <f>Ugovori_OPULJP3[[#This Row],[Bespovratna sredstva - Ukupno (EU+Nac) HRK
= Ukupna ugovorena vrijednost bespovratnih sredstava]]*Ugovori_OPULJP3[[#This Row],[STOPA NACIONALNOG SUFINANCIRANJA %]]</f>
        <v>160663.67999999999</v>
      </c>
      <c r="R1987" s="60">
        <f>Ugovori_OPULJP3[[#This Row],[Bespovratna sredstva - Nacionalni dio - HRK]]/7.5345</f>
        <v>21323.734819828784</v>
      </c>
      <c r="S1987" s="59">
        <v>1071091.2</v>
      </c>
      <c r="T1987" s="60">
        <f>Ugovori_OPULJP3[[#This Row],[Bespovratna sredstva - Ukupno (EU+Nac) HRK
= Ukupna ugovorena vrijednost bespovratnih sredstava]]/7.5345</f>
        <v>142158.23213219192</v>
      </c>
      <c r="U1987" s="59">
        <v>0</v>
      </c>
      <c r="V1987" s="60">
        <f>Ugovori_OPULJP3[[#This Row],[Javni doprinos korisnika - HRK]]/7.5345</f>
        <v>0</v>
      </c>
      <c r="W1987" s="59">
        <v>0</v>
      </c>
      <c r="X1987" s="60">
        <f>Ugovori_OPULJP3[[#This Row],[Privatni doprinos korisnika - HRK]]/7.5345</f>
        <v>0</v>
      </c>
      <c r="Y1987" s="61">
        <v>1071091.2</v>
      </c>
      <c r="Z1987" s="62">
        <f>Ugovori_OPULJP3[[#This Row],[UKUPNI PRIHVATLJIVI IZDACI
TOTAL ELIGIBLE EXPENDITURE
= Bespovratna sredstva ukupno + doprinos korisnika
= Ukupni prihvatljivi troškovi
= Ukupna ugovorena vrijednost projekta HRK]]/7.5345</f>
        <v>142158.23213219192</v>
      </c>
      <c r="AA1987" s="53" t="s">
        <v>37</v>
      </c>
      <c r="AB1987" s="53" t="s">
        <v>34</v>
      </c>
      <c r="AC1987" s="52" t="s">
        <v>7282</v>
      </c>
      <c r="AD1987" s="52" t="s">
        <v>6564</v>
      </c>
    </row>
    <row r="1988" spans="1:30" ht="51" customHeight="1" x14ac:dyDescent="0.2">
      <c r="A1988" s="50" t="s">
        <v>7283</v>
      </c>
      <c r="B1988" s="51" t="s">
        <v>742</v>
      </c>
      <c r="C1988" s="52" t="s">
        <v>7264</v>
      </c>
      <c r="D1988" s="52" t="s">
        <v>7269</v>
      </c>
      <c r="E1988" s="53" t="s">
        <v>75</v>
      </c>
      <c r="F1988" s="54" t="s">
        <v>7284</v>
      </c>
      <c r="G1988" s="54" t="s">
        <v>1000</v>
      </c>
      <c r="H1988" s="56">
        <v>42817</v>
      </c>
      <c r="I1988" s="56">
        <v>43547</v>
      </c>
      <c r="J1988" s="57" t="str">
        <f>IF(Ugovori_OPULJP3[[#This Row],[DATUM ZAVRŠETKA OPERACIJE]]&gt;DATE(2024,12,31),"u provedbi","završen")</f>
        <v>završen</v>
      </c>
      <c r="K1988" s="55" t="s">
        <v>7083</v>
      </c>
      <c r="L1988" s="55" t="s">
        <v>185</v>
      </c>
      <c r="M1988" s="58">
        <v>0.85</v>
      </c>
      <c r="N1988" s="58">
        <v>0.15</v>
      </c>
      <c r="O1988" s="59">
        <f>Ugovori_OPULJP3[[#This Row],[Bespovratna sredstva - Ukupno (EU+Nac) HRK
= Ukupna ugovorena vrijednost bespovratnih sredstava]]*Ugovori_OPULJP3[[#This Row],[EU STOPA SUFINANCIRANJA %
EU CO-FINANCING RATE %]]</f>
        <v>1488685.716</v>
      </c>
      <c r="P1988" s="60">
        <f>Ugovori_OPULJP3[[#This Row],[Bespovratna sredstva - EU dio - HRK]]/7.5345</f>
        <v>197582.54907425839</v>
      </c>
      <c r="Q1988" s="59">
        <f>Ugovori_OPULJP3[[#This Row],[Bespovratna sredstva - Ukupno (EU+Nac) HRK
= Ukupna ugovorena vrijednost bespovratnih sredstava]]*Ugovori_OPULJP3[[#This Row],[STOPA NACIONALNOG SUFINANCIRANJA %]]</f>
        <v>262709.24400000001</v>
      </c>
      <c r="R1988" s="60">
        <f>Ugovori_OPULJP3[[#This Row],[Bespovratna sredstva - Nacionalni dio - HRK]]/7.5345</f>
        <v>34867.50866016325</v>
      </c>
      <c r="S1988" s="59">
        <v>1751394.96</v>
      </c>
      <c r="T1988" s="60">
        <f>Ugovori_OPULJP3[[#This Row],[Bespovratna sredstva - Ukupno (EU+Nac) HRK
= Ukupna ugovorena vrijednost bespovratnih sredstava]]/7.5345</f>
        <v>232450.05773442163</v>
      </c>
      <c r="U1988" s="59">
        <v>0</v>
      </c>
      <c r="V1988" s="60">
        <f>Ugovori_OPULJP3[[#This Row],[Javni doprinos korisnika - HRK]]/7.5345</f>
        <v>0</v>
      </c>
      <c r="W1988" s="59">
        <v>0</v>
      </c>
      <c r="X1988" s="60">
        <f>Ugovori_OPULJP3[[#This Row],[Privatni doprinos korisnika - HRK]]/7.5345</f>
        <v>0</v>
      </c>
      <c r="Y1988" s="61">
        <v>1751394.96</v>
      </c>
      <c r="Z1988" s="62">
        <f>Ugovori_OPULJP3[[#This Row],[UKUPNI PRIHVATLJIVI IZDACI
TOTAL ELIGIBLE EXPENDITURE
= Bespovratna sredstva ukupno + doprinos korisnika
= Ukupni prihvatljivi troškovi
= Ukupna ugovorena vrijednost projekta HRK]]/7.5345</f>
        <v>232450.05773442163</v>
      </c>
      <c r="AA1988" s="53" t="s">
        <v>37</v>
      </c>
      <c r="AB1988" s="53" t="s">
        <v>34</v>
      </c>
      <c r="AC1988" s="52" t="s">
        <v>7285</v>
      </c>
      <c r="AD1988" s="52" t="s">
        <v>6564</v>
      </c>
    </row>
    <row r="1989" spans="1:30" ht="63.75" customHeight="1" x14ac:dyDescent="0.2">
      <c r="A1989" s="50" t="s">
        <v>7286</v>
      </c>
      <c r="B1989" s="51" t="s">
        <v>742</v>
      </c>
      <c r="C1989" s="52" t="s">
        <v>7264</v>
      </c>
      <c r="D1989" s="52" t="s">
        <v>7269</v>
      </c>
      <c r="E1989" s="53" t="s">
        <v>75</v>
      </c>
      <c r="F1989" s="54" t="s">
        <v>7287</v>
      </c>
      <c r="G1989" s="54" t="s">
        <v>7288</v>
      </c>
      <c r="H1989" s="56">
        <v>42826</v>
      </c>
      <c r="I1989" s="56">
        <v>43466</v>
      </c>
      <c r="J1989" s="57" t="str">
        <f>IF(Ugovori_OPULJP3[[#This Row],[DATUM ZAVRŠETKA OPERACIJE]]&gt;DATE(2024,12,31),"u provedbi","završen")</f>
        <v>završen</v>
      </c>
      <c r="K1989" s="55" t="s">
        <v>7289</v>
      </c>
      <c r="L1989" s="55" t="s">
        <v>36</v>
      </c>
      <c r="M1989" s="58">
        <v>0.85</v>
      </c>
      <c r="N1989" s="58">
        <v>0.15</v>
      </c>
      <c r="O1989" s="59">
        <f>Ugovori_OPULJP3[[#This Row],[Bespovratna sredstva - Ukupno (EU+Nac) HRK
= Ukupna ugovorena vrijednost bespovratnih sredstava]]*Ugovori_OPULJP3[[#This Row],[EU STOPA SUFINANCIRANJA %
EU CO-FINANCING RATE %]]</f>
        <v>1688480.8425</v>
      </c>
      <c r="P1989" s="60">
        <f>Ugovori_OPULJP3[[#This Row],[Bespovratna sredstva - EU dio - HRK]]/7.5345</f>
        <v>224099.91937089388</v>
      </c>
      <c r="Q1989" s="59">
        <f>Ugovori_OPULJP3[[#This Row],[Bespovratna sredstva - Ukupno (EU+Nac) HRK
= Ukupna ugovorena vrijednost bespovratnih sredstava]]*Ugovori_OPULJP3[[#This Row],[STOPA NACIONALNOG SUFINANCIRANJA %]]</f>
        <v>297967.20750000002</v>
      </c>
      <c r="R1989" s="60">
        <f>Ugovori_OPULJP3[[#This Row],[Bespovratna sredstva - Nacionalni dio - HRK]]/7.5345</f>
        <v>39547.044594863626</v>
      </c>
      <c r="S1989" s="59">
        <v>1986448.05</v>
      </c>
      <c r="T1989" s="60">
        <f>Ugovori_OPULJP3[[#This Row],[Bespovratna sredstva - Ukupno (EU+Nac) HRK
= Ukupna ugovorena vrijednost bespovratnih sredstava]]/7.5345</f>
        <v>263646.96396575752</v>
      </c>
      <c r="U1989" s="59">
        <v>0</v>
      </c>
      <c r="V1989" s="60">
        <f>Ugovori_OPULJP3[[#This Row],[Javni doprinos korisnika - HRK]]/7.5345</f>
        <v>0</v>
      </c>
      <c r="W1989" s="59">
        <v>0</v>
      </c>
      <c r="X1989" s="60">
        <f>Ugovori_OPULJP3[[#This Row],[Privatni doprinos korisnika - HRK]]/7.5345</f>
        <v>0</v>
      </c>
      <c r="Y1989" s="61">
        <v>1986448.05</v>
      </c>
      <c r="Z1989" s="62">
        <f>Ugovori_OPULJP3[[#This Row],[UKUPNI PRIHVATLJIVI IZDACI
TOTAL ELIGIBLE EXPENDITURE
= Bespovratna sredstva ukupno + doprinos korisnika
= Ukupni prihvatljivi troškovi
= Ukupna ugovorena vrijednost projekta HRK]]/7.5345</f>
        <v>263646.96396575752</v>
      </c>
      <c r="AA1989" s="53" t="s">
        <v>37</v>
      </c>
      <c r="AB1989" s="53" t="s">
        <v>34</v>
      </c>
      <c r="AC1989" s="52" t="s">
        <v>7290</v>
      </c>
      <c r="AD1989" s="52" t="s">
        <v>6564</v>
      </c>
    </row>
    <row r="1990" spans="1:30" ht="51" customHeight="1" x14ac:dyDescent="0.2">
      <c r="A1990" s="50" t="s">
        <v>7291</v>
      </c>
      <c r="B1990" s="51" t="s">
        <v>742</v>
      </c>
      <c r="C1990" s="52" t="s">
        <v>7264</v>
      </c>
      <c r="D1990" s="52" t="s">
        <v>7269</v>
      </c>
      <c r="E1990" s="53" t="s">
        <v>75</v>
      </c>
      <c r="F1990" s="54" t="s">
        <v>7292</v>
      </c>
      <c r="G1990" s="71" t="s">
        <v>1190</v>
      </c>
      <c r="H1990" s="56">
        <v>42828</v>
      </c>
      <c r="I1990" s="56">
        <v>43558</v>
      </c>
      <c r="J1990" s="57" t="str">
        <f>IF(Ugovori_OPULJP3[[#This Row],[DATUM ZAVRŠETKA OPERACIJE]]&gt;DATE(2024,12,31),"u provedbi","završen")</f>
        <v>završen</v>
      </c>
      <c r="K1990" s="55" t="s">
        <v>103</v>
      </c>
      <c r="L1990" s="55" t="s">
        <v>103</v>
      </c>
      <c r="M1990" s="58">
        <v>0.85</v>
      </c>
      <c r="N1990" s="58">
        <v>0.15</v>
      </c>
      <c r="O1990" s="59">
        <f>Ugovori_OPULJP3[[#This Row],[Bespovratna sredstva - Ukupno (EU+Nac) HRK
= Ukupna ugovorena vrijednost bespovratnih sredstava]]*Ugovori_OPULJP3[[#This Row],[EU STOPA SUFINANCIRANJA %
EU CO-FINANCING RATE %]]</f>
        <v>1696769.1669999999</v>
      </c>
      <c r="P1990" s="60">
        <f>Ugovori_OPULJP3[[#This Row],[Bespovratna sredstva - EU dio - HRK]]/7.5345</f>
        <v>225199.9690755856</v>
      </c>
      <c r="Q1990" s="59">
        <f>Ugovori_OPULJP3[[#This Row],[Bespovratna sredstva - Ukupno (EU+Nac) HRK
= Ukupna ugovorena vrijednost bespovratnih sredstava]]*Ugovori_OPULJP3[[#This Row],[STOPA NACIONALNOG SUFINANCIRANJA %]]</f>
        <v>299429.853</v>
      </c>
      <c r="R1990" s="60">
        <f>Ugovori_OPULJP3[[#This Row],[Bespovratna sredstva - Nacionalni dio - HRK]]/7.5345</f>
        <v>39741.171013338637</v>
      </c>
      <c r="S1990" s="59">
        <v>1996199.02</v>
      </c>
      <c r="T1990" s="60">
        <f>Ugovori_OPULJP3[[#This Row],[Bespovratna sredstva - Ukupno (EU+Nac) HRK
= Ukupna ugovorena vrijednost bespovratnih sredstava]]/7.5345</f>
        <v>264941.14008892427</v>
      </c>
      <c r="U1990" s="59">
        <v>0</v>
      </c>
      <c r="V1990" s="60">
        <f>Ugovori_OPULJP3[[#This Row],[Javni doprinos korisnika - HRK]]/7.5345</f>
        <v>0</v>
      </c>
      <c r="W1990" s="59">
        <v>0</v>
      </c>
      <c r="X1990" s="60">
        <f>Ugovori_OPULJP3[[#This Row],[Privatni doprinos korisnika - HRK]]/7.5345</f>
        <v>0</v>
      </c>
      <c r="Y1990" s="61">
        <v>1996199.02</v>
      </c>
      <c r="Z1990" s="62">
        <f>Ugovori_OPULJP3[[#This Row],[UKUPNI PRIHVATLJIVI IZDACI
TOTAL ELIGIBLE EXPENDITURE
= Bespovratna sredstva ukupno + doprinos korisnika
= Ukupni prihvatljivi troškovi
= Ukupna ugovorena vrijednost projekta HRK]]/7.5345</f>
        <v>264941.14008892427</v>
      </c>
      <c r="AA1990" s="53" t="s">
        <v>37</v>
      </c>
      <c r="AB1990" s="53" t="s">
        <v>34</v>
      </c>
      <c r="AC1990" s="52" t="s">
        <v>7293</v>
      </c>
      <c r="AD1990" s="52" t="s">
        <v>6564</v>
      </c>
    </row>
    <row r="1991" spans="1:30" ht="51" customHeight="1" x14ac:dyDescent="0.2">
      <c r="A1991" s="50" t="s">
        <v>7294</v>
      </c>
      <c r="B1991" s="51" t="s">
        <v>742</v>
      </c>
      <c r="C1991" s="52" t="s">
        <v>7264</v>
      </c>
      <c r="D1991" s="52" t="s">
        <v>7269</v>
      </c>
      <c r="E1991" s="53" t="s">
        <v>75</v>
      </c>
      <c r="F1991" s="54" t="s">
        <v>7295</v>
      </c>
      <c r="G1991" s="54" t="s">
        <v>1618</v>
      </c>
      <c r="H1991" s="56">
        <v>42825</v>
      </c>
      <c r="I1991" s="56">
        <v>43555</v>
      </c>
      <c r="J1991" s="57" t="str">
        <f>IF(Ugovori_OPULJP3[[#This Row],[DATUM ZAVRŠETKA OPERACIJE]]&gt;DATE(2024,12,31),"u provedbi","završen")</f>
        <v>završen</v>
      </c>
      <c r="K1991" s="55" t="s">
        <v>7296</v>
      </c>
      <c r="L1991" s="55" t="s">
        <v>370</v>
      </c>
      <c r="M1991" s="58">
        <v>0.85</v>
      </c>
      <c r="N1991" s="58">
        <v>0.15</v>
      </c>
      <c r="O1991" s="59">
        <f>Ugovori_OPULJP3[[#This Row],[Bespovratna sredstva - Ukupno (EU+Nac) HRK
= Ukupna ugovorena vrijednost bespovratnih sredstava]]*Ugovori_OPULJP3[[#This Row],[EU STOPA SUFINANCIRANJA %
EU CO-FINANCING RATE %]]</f>
        <v>1349043.4234999998</v>
      </c>
      <c r="P1991" s="60">
        <f>Ugovori_OPULJP3[[#This Row],[Bespovratna sredstva - EU dio - HRK]]/7.5345</f>
        <v>179048.83184020169</v>
      </c>
      <c r="Q1991" s="59">
        <f>Ugovori_OPULJP3[[#This Row],[Bespovratna sredstva - Ukupno (EU+Nac) HRK
= Ukupna ugovorena vrijednost bespovratnih sredstava]]*Ugovori_OPULJP3[[#This Row],[STOPA NACIONALNOG SUFINANCIRANJA %]]</f>
        <v>238066.48649999997</v>
      </c>
      <c r="R1991" s="60">
        <f>Ugovori_OPULJP3[[#This Row],[Bespovratna sredstva - Nacionalni dio - HRK]]/7.5345</f>
        <v>31596.852677682655</v>
      </c>
      <c r="S1991" s="59">
        <v>1587109.91</v>
      </c>
      <c r="T1991" s="60">
        <f>Ugovori_OPULJP3[[#This Row],[Bespovratna sredstva - Ukupno (EU+Nac) HRK
= Ukupna ugovorena vrijednost bespovratnih sredstava]]/7.5345</f>
        <v>210645.68451788437</v>
      </c>
      <c r="U1991" s="59">
        <v>0</v>
      </c>
      <c r="V1991" s="60">
        <f>Ugovori_OPULJP3[[#This Row],[Javni doprinos korisnika - HRK]]/7.5345</f>
        <v>0</v>
      </c>
      <c r="W1991" s="59">
        <v>0</v>
      </c>
      <c r="X1991" s="60">
        <f>Ugovori_OPULJP3[[#This Row],[Privatni doprinos korisnika - HRK]]/7.5345</f>
        <v>0</v>
      </c>
      <c r="Y1991" s="61">
        <v>1587109.91</v>
      </c>
      <c r="Z1991" s="62">
        <f>Ugovori_OPULJP3[[#This Row],[UKUPNI PRIHVATLJIVI IZDACI
TOTAL ELIGIBLE EXPENDITURE
= Bespovratna sredstva ukupno + doprinos korisnika
= Ukupni prihvatljivi troškovi
= Ukupna ugovorena vrijednost projekta HRK]]/7.5345</f>
        <v>210645.68451788437</v>
      </c>
      <c r="AA1991" s="53" t="s">
        <v>37</v>
      </c>
      <c r="AB1991" s="53" t="s">
        <v>34</v>
      </c>
      <c r="AC1991" s="52" t="s">
        <v>7297</v>
      </c>
      <c r="AD1991" s="52" t="s">
        <v>6564</v>
      </c>
    </row>
    <row r="1992" spans="1:30" ht="51" customHeight="1" x14ac:dyDescent="0.2">
      <c r="A1992" s="50" t="s">
        <v>7298</v>
      </c>
      <c r="B1992" s="51" t="s">
        <v>742</v>
      </c>
      <c r="C1992" s="52" t="s">
        <v>7264</v>
      </c>
      <c r="D1992" s="52" t="s">
        <v>7269</v>
      </c>
      <c r="E1992" s="53" t="s">
        <v>75</v>
      </c>
      <c r="F1992" s="54" t="s">
        <v>7299</v>
      </c>
      <c r="G1992" s="54" t="s">
        <v>1406</v>
      </c>
      <c r="H1992" s="56">
        <v>42825</v>
      </c>
      <c r="I1992" s="56">
        <v>43555</v>
      </c>
      <c r="J1992" s="57" t="str">
        <f>IF(Ugovori_OPULJP3[[#This Row],[DATUM ZAVRŠETKA OPERACIJE]]&gt;DATE(2024,12,31),"u provedbi","završen")</f>
        <v>završen</v>
      </c>
      <c r="K1992" s="55" t="s">
        <v>93</v>
      </c>
      <c r="L1992" s="55" t="s">
        <v>93</v>
      </c>
      <c r="M1992" s="58">
        <v>0.85</v>
      </c>
      <c r="N1992" s="58">
        <v>0.15</v>
      </c>
      <c r="O1992" s="59">
        <f>Ugovori_OPULJP3[[#This Row],[Bespovratna sredstva - Ukupno (EU+Nac) HRK
= Ukupna ugovorena vrijednost bespovratnih sredstava]]*Ugovori_OPULJP3[[#This Row],[EU STOPA SUFINANCIRANJA %
EU CO-FINANCING RATE %]]</f>
        <v>1699316.923</v>
      </c>
      <c r="P1992" s="60">
        <f>Ugovori_OPULJP3[[#This Row],[Bespovratna sredstva - EU dio - HRK]]/7.5345</f>
        <v>225538.11440706084</v>
      </c>
      <c r="Q1992" s="59">
        <f>Ugovori_OPULJP3[[#This Row],[Bespovratna sredstva - Ukupno (EU+Nac) HRK
= Ukupna ugovorena vrijednost bespovratnih sredstava]]*Ugovori_OPULJP3[[#This Row],[STOPA NACIONALNOG SUFINANCIRANJA %]]</f>
        <v>299879.45699999999</v>
      </c>
      <c r="R1992" s="60">
        <f>Ugovori_OPULJP3[[#This Row],[Bespovratna sredstva - Nacionalni dio - HRK]]/7.5345</f>
        <v>39800.843718893091</v>
      </c>
      <c r="S1992" s="59">
        <v>1999196.38</v>
      </c>
      <c r="T1992" s="60">
        <f>Ugovori_OPULJP3[[#This Row],[Bespovratna sredstva - Ukupno (EU+Nac) HRK
= Ukupna ugovorena vrijednost bespovratnih sredstava]]/7.5345</f>
        <v>265338.95812595391</v>
      </c>
      <c r="U1992" s="59">
        <v>0</v>
      </c>
      <c r="V1992" s="60">
        <f>Ugovori_OPULJP3[[#This Row],[Javni doprinos korisnika - HRK]]/7.5345</f>
        <v>0</v>
      </c>
      <c r="W1992" s="59">
        <v>0</v>
      </c>
      <c r="X1992" s="60">
        <f>Ugovori_OPULJP3[[#This Row],[Privatni doprinos korisnika - HRK]]/7.5345</f>
        <v>0</v>
      </c>
      <c r="Y1992" s="61">
        <v>1999196.38</v>
      </c>
      <c r="Z1992" s="62">
        <f>Ugovori_OPULJP3[[#This Row],[UKUPNI PRIHVATLJIVI IZDACI
TOTAL ELIGIBLE EXPENDITURE
= Bespovratna sredstva ukupno + doprinos korisnika
= Ukupni prihvatljivi troškovi
= Ukupna ugovorena vrijednost projekta HRK]]/7.5345</f>
        <v>265338.95812595391</v>
      </c>
      <c r="AA1992" s="53" t="s">
        <v>37</v>
      </c>
      <c r="AB1992" s="53" t="s">
        <v>34</v>
      </c>
      <c r="AC1992" s="52" t="s">
        <v>7300</v>
      </c>
      <c r="AD1992" s="52" t="s">
        <v>6564</v>
      </c>
    </row>
    <row r="1993" spans="1:30" ht="51" customHeight="1" x14ac:dyDescent="0.2">
      <c r="A1993" s="50" t="s">
        <v>7301</v>
      </c>
      <c r="B1993" s="51" t="s">
        <v>742</v>
      </c>
      <c r="C1993" s="52" t="s">
        <v>7264</v>
      </c>
      <c r="D1993" s="52" t="s">
        <v>7269</v>
      </c>
      <c r="E1993" s="53" t="s">
        <v>75</v>
      </c>
      <c r="F1993" s="54" t="s">
        <v>7302</v>
      </c>
      <c r="G1993" s="54" t="s">
        <v>167</v>
      </c>
      <c r="H1993" s="56">
        <v>42826</v>
      </c>
      <c r="I1993" s="56">
        <v>43466</v>
      </c>
      <c r="J1993" s="57" t="str">
        <f>IF(Ugovori_OPULJP3[[#This Row],[DATUM ZAVRŠETKA OPERACIJE]]&gt;DATE(2024,12,31),"u provedbi","završen")</f>
        <v>završen</v>
      </c>
      <c r="K1993" s="55" t="s">
        <v>7303</v>
      </c>
      <c r="L1993" s="55" t="s">
        <v>36</v>
      </c>
      <c r="M1993" s="58">
        <v>0.85</v>
      </c>
      <c r="N1993" s="58">
        <v>0.15</v>
      </c>
      <c r="O1993" s="59">
        <f>Ugovori_OPULJP3[[#This Row],[Bespovratna sredstva - Ukupno (EU+Nac) HRK
= Ukupna ugovorena vrijednost bespovratnih sredstava]]*Ugovori_OPULJP3[[#This Row],[EU STOPA SUFINANCIRANJA %
EU CO-FINANCING RATE %]]</f>
        <v>1585048.5755</v>
      </c>
      <c r="P1993" s="60">
        <f>Ugovori_OPULJP3[[#This Row],[Bespovratna sredstva - EU dio - HRK]]/7.5345</f>
        <v>210372.09841396243</v>
      </c>
      <c r="Q1993" s="59">
        <f>Ugovori_OPULJP3[[#This Row],[Bespovratna sredstva - Ukupno (EU+Nac) HRK
= Ukupna ugovorena vrijednost bespovratnih sredstava]]*Ugovori_OPULJP3[[#This Row],[STOPA NACIONALNOG SUFINANCIRANJA %]]</f>
        <v>279714.45449999999</v>
      </c>
      <c r="R1993" s="60">
        <f>Ugovori_OPULJP3[[#This Row],[Bespovratna sredstva - Nacionalni dio - HRK]]/7.5345</f>
        <v>37124.487955405137</v>
      </c>
      <c r="S1993" s="59">
        <v>1864763.03</v>
      </c>
      <c r="T1993" s="60">
        <f>Ugovori_OPULJP3[[#This Row],[Bespovratna sredstva - Ukupno (EU+Nac) HRK
= Ukupna ugovorena vrijednost bespovratnih sredstava]]/7.5345</f>
        <v>247496.58636936758</v>
      </c>
      <c r="U1993" s="59">
        <v>0</v>
      </c>
      <c r="V1993" s="60">
        <f>Ugovori_OPULJP3[[#This Row],[Javni doprinos korisnika - HRK]]/7.5345</f>
        <v>0</v>
      </c>
      <c r="W1993" s="59">
        <v>0</v>
      </c>
      <c r="X1993" s="60">
        <f>Ugovori_OPULJP3[[#This Row],[Privatni doprinos korisnika - HRK]]/7.5345</f>
        <v>0</v>
      </c>
      <c r="Y1993" s="61">
        <v>1864763.03</v>
      </c>
      <c r="Z1993" s="62">
        <f>Ugovori_OPULJP3[[#This Row],[UKUPNI PRIHVATLJIVI IZDACI
TOTAL ELIGIBLE EXPENDITURE
= Bespovratna sredstva ukupno + doprinos korisnika
= Ukupni prihvatljivi troškovi
= Ukupna ugovorena vrijednost projekta HRK]]/7.5345</f>
        <v>247496.58636936758</v>
      </c>
      <c r="AA1993" s="53" t="s">
        <v>37</v>
      </c>
      <c r="AB1993" s="53" t="s">
        <v>34</v>
      </c>
      <c r="AC1993" s="52" t="s">
        <v>7304</v>
      </c>
      <c r="AD1993" s="52" t="s">
        <v>6564</v>
      </c>
    </row>
    <row r="1994" spans="1:30" ht="63.75" customHeight="1" x14ac:dyDescent="0.2">
      <c r="A1994" s="50" t="s">
        <v>7305</v>
      </c>
      <c r="B1994" s="51" t="s">
        <v>742</v>
      </c>
      <c r="C1994" s="52" t="s">
        <v>7264</v>
      </c>
      <c r="D1994" s="52" t="s">
        <v>7269</v>
      </c>
      <c r="E1994" s="53" t="s">
        <v>75</v>
      </c>
      <c r="F1994" s="54" t="s">
        <v>7306</v>
      </c>
      <c r="G1994" s="54" t="s">
        <v>1485</v>
      </c>
      <c r="H1994" s="56">
        <v>42826</v>
      </c>
      <c r="I1994" s="56">
        <v>43556</v>
      </c>
      <c r="J1994" s="57" t="str">
        <f>IF(Ugovori_OPULJP3[[#This Row],[DATUM ZAVRŠETKA OPERACIJE]]&gt;DATE(2024,12,31),"u provedbi","završen")</f>
        <v>završen</v>
      </c>
      <c r="K1994" s="55" t="s">
        <v>7307</v>
      </c>
      <c r="L1994" s="55" t="s">
        <v>185</v>
      </c>
      <c r="M1994" s="58">
        <v>0.85</v>
      </c>
      <c r="N1994" s="58">
        <v>0.15</v>
      </c>
      <c r="O1994" s="59">
        <f>Ugovori_OPULJP3[[#This Row],[Bespovratna sredstva - Ukupno (EU+Nac) HRK
= Ukupna ugovorena vrijednost bespovratnih sredstava]]*Ugovori_OPULJP3[[#This Row],[EU STOPA SUFINANCIRANJA %
EU CO-FINANCING RATE %]]</f>
        <v>1466145.7475000001</v>
      </c>
      <c r="P1994" s="60">
        <f>Ugovori_OPULJP3[[#This Row],[Bespovratna sredstva - EU dio - HRK]]/7.5345</f>
        <v>194590.98115336121</v>
      </c>
      <c r="Q1994" s="59">
        <f>Ugovori_OPULJP3[[#This Row],[Bespovratna sredstva - Ukupno (EU+Nac) HRK
= Ukupna ugovorena vrijednost bespovratnih sredstava]]*Ugovori_OPULJP3[[#This Row],[STOPA NACIONALNOG SUFINANCIRANJA %]]</f>
        <v>258731.60250000001</v>
      </c>
      <c r="R1994" s="60">
        <f>Ugovori_OPULJP3[[#This Row],[Bespovratna sredstva - Nacionalni dio - HRK]]/7.5345</f>
        <v>34339.584909416684</v>
      </c>
      <c r="S1994" s="59">
        <v>1724877.35</v>
      </c>
      <c r="T1994" s="60">
        <f>Ugovori_OPULJP3[[#This Row],[Bespovratna sredstva - Ukupno (EU+Nac) HRK
= Ukupna ugovorena vrijednost bespovratnih sredstava]]/7.5345</f>
        <v>228930.56606277789</v>
      </c>
      <c r="U1994" s="59">
        <v>0</v>
      </c>
      <c r="V1994" s="60">
        <f>Ugovori_OPULJP3[[#This Row],[Javni doprinos korisnika - HRK]]/7.5345</f>
        <v>0</v>
      </c>
      <c r="W1994" s="59">
        <v>0</v>
      </c>
      <c r="X1994" s="60">
        <f>Ugovori_OPULJP3[[#This Row],[Privatni doprinos korisnika - HRK]]/7.5345</f>
        <v>0</v>
      </c>
      <c r="Y1994" s="61">
        <v>1724877.35</v>
      </c>
      <c r="Z1994" s="62">
        <f>Ugovori_OPULJP3[[#This Row],[UKUPNI PRIHVATLJIVI IZDACI
TOTAL ELIGIBLE EXPENDITURE
= Bespovratna sredstva ukupno + doprinos korisnika
= Ukupni prihvatljivi troškovi
= Ukupna ugovorena vrijednost projekta HRK]]/7.5345</f>
        <v>228930.56606277789</v>
      </c>
      <c r="AA1994" s="53" t="s">
        <v>37</v>
      </c>
      <c r="AB1994" s="53" t="s">
        <v>34</v>
      </c>
      <c r="AC1994" s="52" t="s">
        <v>7308</v>
      </c>
      <c r="AD1994" s="52" t="s">
        <v>6564</v>
      </c>
    </row>
    <row r="1995" spans="1:30" ht="51" customHeight="1" x14ac:dyDescent="0.2">
      <c r="A1995" s="50" t="s">
        <v>7309</v>
      </c>
      <c r="B1995" s="51" t="s">
        <v>742</v>
      </c>
      <c r="C1995" s="52" t="s">
        <v>7264</v>
      </c>
      <c r="D1995" s="52" t="s">
        <v>7269</v>
      </c>
      <c r="E1995" s="53" t="s">
        <v>75</v>
      </c>
      <c r="F1995" s="54" t="s">
        <v>7310</v>
      </c>
      <c r="G1995" s="54" t="s">
        <v>1615</v>
      </c>
      <c r="H1995" s="56">
        <v>42828</v>
      </c>
      <c r="I1995" s="56">
        <v>43558</v>
      </c>
      <c r="J1995" s="57" t="str">
        <f>IF(Ugovori_OPULJP3[[#This Row],[DATUM ZAVRŠETKA OPERACIJE]]&gt;DATE(2024,12,31),"u provedbi","završen")</f>
        <v>završen</v>
      </c>
      <c r="K1995" s="55" t="s">
        <v>103</v>
      </c>
      <c r="L1995" s="55" t="s">
        <v>103</v>
      </c>
      <c r="M1995" s="58">
        <v>0.85</v>
      </c>
      <c r="N1995" s="58">
        <v>0.15</v>
      </c>
      <c r="O1995" s="59">
        <f>Ugovori_OPULJP3[[#This Row],[Bespovratna sredstva - Ukupno (EU+Nac) HRK
= Ukupna ugovorena vrijednost bespovratnih sredstava]]*Ugovori_OPULJP3[[#This Row],[EU STOPA SUFINANCIRANJA %
EU CO-FINANCING RATE %]]</f>
        <v>1697438.7290000001</v>
      </c>
      <c r="P1995" s="60">
        <f>Ugovori_OPULJP3[[#This Row],[Bespovratna sredstva - EU dio - HRK]]/7.5345</f>
        <v>225288.83522463334</v>
      </c>
      <c r="Q1995" s="59">
        <f>Ugovori_OPULJP3[[#This Row],[Bespovratna sredstva - Ukupno (EU+Nac) HRK
= Ukupna ugovorena vrijednost bespovratnih sredstava]]*Ugovori_OPULJP3[[#This Row],[STOPA NACIONALNOG SUFINANCIRANJA %]]</f>
        <v>299548.011</v>
      </c>
      <c r="R1995" s="60">
        <f>Ugovori_OPULJP3[[#This Row],[Bespovratna sredstva - Nacionalni dio - HRK]]/7.5345</f>
        <v>39756.853274935296</v>
      </c>
      <c r="S1995" s="59">
        <v>1996986.74</v>
      </c>
      <c r="T1995" s="60">
        <f>Ugovori_OPULJP3[[#This Row],[Bespovratna sredstva - Ukupno (EU+Nac) HRK
= Ukupna ugovorena vrijednost bespovratnih sredstava]]/7.5345</f>
        <v>265045.68849956861</v>
      </c>
      <c r="U1995" s="59">
        <v>0</v>
      </c>
      <c r="V1995" s="60">
        <f>Ugovori_OPULJP3[[#This Row],[Javni doprinos korisnika - HRK]]/7.5345</f>
        <v>0</v>
      </c>
      <c r="W1995" s="59">
        <v>0</v>
      </c>
      <c r="X1995" s="60">
        <f>Ugovori_OPULJP3[[#This Row],[Privatni doprinos korisnika - HRK]]/7.5345</f>
        <v>0</v>
      </c>
      <c r="Y1995" s="61">
        <v>1996986.74</v>
      </c>
      <c r="Z1995" s="62">
        <f>Ugovori_OPULJP3[[#This Row],[UKUPNI PRIHVATLJIVI IZDACI
TOTAL ELIGIBLE EXPENDITURE
= Bespovratna sredstva ukupno + doprinos korisnika
= Ukupni prihvatljivi troškovi
= Ukupna ugovorena vrijednost projekta HRK]]/7.5345</f>
        <v>265045.68849956861</v>
      </c>
      <c r="AA1995" s="53" t="s">
        <v>37</v>
      </c>
      <c r="AB1995" s="53" t="s">
        <v>34</v>
      </c>
      <c r="AC1995" s="52" t="s">
        <v>7311</v>
      </c>
      <c r="AD1995" s="52" t="s">
        <v>6564</v>
      </c>
    </row>
    <row r="1996" spans="1:30" ht="51" customHeight="1" x14ac:dyDescent="0.2">
      <c r="A1996" s="50" t="s">
        <v>7312</v>
      </c>
      <c r="B1996" s="51" t="s">
        <v>742</v>
      </c>
      <c r="C1996" s="52" t="s">
        <v>7264</v>
      </c>
      <c r="D1996" s="52" t="s">
        <v>7269</v>
      </c>
      <c r="E1996" s="53" t="s">
        <v>75</v>
      </c>
      <c r="F1996" s="54" t="s">
        <v>7313</v>
      </c>
      <c r="G1996" s="54" t="s">
        <v>7314</v>
      </c>
      <c r="H1996" s="56">
        <v>42822</v>
      </c>
      <c r="I1996" s="56">
        <v>43552</v>
      </c>
      <c r="J1996" s="57" t="str">
        <f>IF(Ugovori_OPULJP3[[#This Row],[DATUM ZAVRŠETKA OPERACIJE]]&gt;DATE(2024,12,31),"u provedbi","završen")</f>
        <v>završen</v>
      </c>
      <c r="K1996" s="55" t="s">
        <v>891</v>
      </c>
      <c r="L1996" s="55" t="s">
        <v>36</v>
      </c>
      <c r="M1996" s="58">
        <v>0.85</v>
      </c>
      <c r="N1996" s="58">
        <v>0.15</v>
      </c>
      <c r="O1996" s="59">
        <f>Ugovori_OPULJP3[[#This Row],[Bespovratna sredstva - Ukupno (EU+Nac) HRK
= Ukupna ugovorena vrijednost bespovratnih sredstava]]*Ugovori_OPULJP3[[#This Row],[EU STOPA SUFINANCIRANJA %
EU CO-FINANCING RATE %]]</f>
        <v>1140525.9454999999</v>
      </c>
      <c r="P1996" s="60">
        <f>Ugovori_OPULJP3[[#This Row],[Bespovratna sredstva - EU dio - HRK]]/7.5345</f>
        <v>151373.80655650672</v>
      </c>
      <c r="Q1996" s="59">
        <f>Ugovori_OPULJP3[[#This Row],[Bespovratna sredstva - Ukupno (EU+Nac) HRK
= Ukupna ugovorena vrijednost bespovratnih sredstava]]*Ugovori_OPULJP3[[#This Row],[STOPA NACIONALNOG SUFINANCIRANJA %]]</f>
        <v>201269.28449999998</v>
      </c>
      <c r="R1996" s="60">
        <f>Ugovori_OPULJP3[[#This Row],[Bespovratna sredstva - Nacionalni dio - HRK]]/7.5345</f>
        <v>26713.024686442361</v>
      </c>
      <c r="S1996" s="59">
        <v>1341795.23</v>
      </c>
      <c r="T1996" s="60">
        <f>Ugovori_OPULJP3[[#This Row],[Bespovratna sredstva - Ukupno (EU+Nac) HRK
= Ukupna ugovorena vrijednost bespovratnih sredstava]]/7.5345</f>
        <v>178086.83124294909</v>
      </c>
      <c r="U1996" s="59">
        <v>0</v>
      </c>
      <c r="V1996" s="60">
        <f>Ugovori_OPULJP3[[#This Row],[Javni doprinos korisnika - HRK]]/7.5345</f>
        <v>0</v>
      </c>
      <c r="W1996" s="59">
        <v>0</v>
      </c>
      <c r="X1996" s="60">
        <f>Ugovori_OPULJP3[[#This Row],[Privatni doprinos korisnika - HRK]]/7.5345</f>
        <v>0</v>
      </c>
      <c r="Y1996" s="61">
        <v>1341795.23</v>
      </c>
      <c r="Z1996" s="62">
        <f>Ugovori_OPULJP3[[#This Row],[UKUPNI PRIHVATLJIVI IZDACI
TOTAL ELIGIBLE EXPENDITURE
= Bespovratna sredstva ukupno + doprinos korisnika
= Ukupni prihvatljivi troškovi
= Ukupna ugovorena vrijednost projekta HRK]]/7.5345</f>
        <v>178086.83124294909</v>
      </c>
      <c r="AA1996" s="53" t="s">
        <v>37</v>
      </c>
      <c r="AB1996" s="53" t="s">
        <v>34</v>
      </c>
      <c r="AC1996" s="52" t="s">
        <v>7315</v>
      </c>
      <c r="AD1996" s="52" t="s">
        <v>6564</v>
      </c>
    </row>
    <row r="1997" spans="1:30" ht="63.75" customHeight="1" x14ac:dyDescent="0.2">
      <c r="A1997" s="50" t="s">
        <v>7316</v>
      </c>
      <c r="B1997" s="51" t="s">
        <v>742</v>
      </c>
      <c r="C1997" s="52" t="s">
        <v>7264</v>
      </c>
      <c r="D1997" s="52" t="s">
        <v>7269</v>
      </c>
      <c r="E1997" s="53" t="s">
        <v>75</v>
      </c>
      <c r="F1997" s="54" t="s">
        <v>7317</v>
      </c>
      <c r="G1997" s="54" t="s">
        <v>7318</v>
      </c>
      <c r="H1997" s="56">
        <v>42828</v>
      </c>
      <c r="I1997" s="56">
        <v>43558</v>
      </c>
      <c r="J1997" s="57" t="str">
        <f>IF(Ugovori_OPULJP3[[#This Row],[DATUM ZAVRŠETKA OPERACIJE]]&gt;DATE(2024,12,31),"u provedbi","završen")</f>
        <v>završen</v>
      </c>
      <c r="K1997" s="55" t="s">
        <v>36</v>
      </c>
      <c r="L1997" s="55" t="s">
        <v>36</v>
      </c>
      <c r="M1997" s="58">
        <v>0.85</v>
      </c>
      <c r="N1997" s="58">
        <v>0.15</v>
      </c>
      <c r="O1997" s="59">
        <f>Ugovori_OPULJP3[[#This Row],[Bespovratna sredstva - Ukupno (EU+Nac) HRK
= Ukupna ugovorena vrijednost bespovratnih sredstava]]*Ugovori_OPULJP3[[#This Row],[EU STOPA SUFINANCIRANJA %
EU CO-FINANCING RATE %]]</f>
        <v>1691444.9624999999</v>
      </c>
      <c r="P1997" s="60">
        <f>Ugovori_OPULJP3[[#This Row],[Bespovratna sredstva - EU dio - HRK]]/7.5345</f>
        <v>224493.32570177183</v>
      </c>
      <c r="Q1997" s="59">
        <f>Ugovori_OPULJP3[[#This Row],[Bespovratna sredstva - Ukupno (EU+Nac) HRK
= Ukupna ugovorena vrijednost bespovratnih sredstava]]*Ugovori_OPULJP3[[#This Row],[STOPA NACIONALNOG SUFINANCIRANJA %]]</f>
        <v>298490.28749999998</v>
      </c>
      <c r="R1997" s="60">
        <f>Ugovori_OPULJP3[[#This Row],[Bespovratna sredstva - Nacionalni dio - HRK]]/7.5345</f>
        <v>39616.469241489147</v>
      </c>
      <c r="S1997" s="59">
        <v>1989935.25</v>
      </c>
      <c r="T1997" s="60">
        <f>Ugovori_OPULJP3[[#This Row],[Bespovratna sredstva - Ukupno (EU+Nac) HRK
= Ukupna ugovorena vrijednost bespovratnih sredstava]]/7.5345</f>
        <v>264109.79494326096</v>
      </c>
      <c r="U1997" s="59">
        <v>0</v>
      </c>
      <c r="V1997" s="60">
        <f>Ugovori_OPULJP3[[#This Row],[Javni doprinos korisnika - HRK]]/7.5345</f>
        <v>0</v>
      </c>
      <c r="W1997" s="59">
        <v>0</v>
      </c>
      <c r="X1997" s="60">
        <f>Ugovori_OPULJP3[[#This Row],[Privatni doprinos korisnika - HRK]]/7.5345</f>
        <v>0</v>
      </c>
      <c r="Y1997" s="61">
        <v>1989935.25</v>
      </c>
      <c r="Z1997" s="62">
        <f>Ugovori_OPULJP3[[#This Row],[UKUPNI PRIHVATLJIVI IZDACI
TOTAL ELIGIBLE EXPENDITURE
= Bespovratna sredstva ukupno + doprinos korisnika
= Ukupni prihvatljivi troškovi
= Ukupna ugovorena vrijednost projekta HRK]]/7.5345</f>
        <v>264109.79494326096</v>
      </c>
      <c r="AA1997" s="53" t="s">
        <v>37</v>
      </c>
      <c r="AB1997" s="53" t="s">
        <v>34</v>
      </c>
      <c r="AC1997" s="52" t="s">
        <v>7319</v>
      </c>
      <c r="AD1997" s="52" t="s">
        <v>6564</v>
      </c>
    </row>
    <row r="1998" spans="1:30" ht="63.75" customHeight="1" x14ac:dyDescent="0.2">
      <c r="A1998" s="50" t="s">
        <v>7320</v>
      </c>
      <c r="B1998" s="51" t="s">
        <v>742</v>
      </c>
      <c r="C1998" s="52" t="s">
        <v>7264</v>
      </c>
      <c r="D1998" s="52" t="s">
        <v>7269</v>
      </c>
      <c r="E1998" s="53" t="s">
        <v>75</v>
      </c>
      <c r="F1998" s="54" t="s">
        <v>7321</v>
      </c>
      <c r="G1998" s="54" t="s">
        <v>815</v>
      </c>
      <c r="H1998" s="56">
        <v>42826</v>
      </c>
      <c r="I1998" s="56">
        <v>43556</v>
      </c>
      <c r="J1998" s="57" t="str">
        <f>IF(Ugovori_OPULJP3[[#This Row],[DATUM ZAVRŠETKA OPERACIJE]]&gt;DATE(2024,12,31),"u provedbi","završen")</f>
        <v>završen</v>
      </c>
      <c r="K1998" s="55" t="s">
        <v>129</v>
      </c>
      <c r="L1998" s="55" t="s">
        <v>129</v>
      </c>
      <c r="M1998" s="58">
        <v>0.85</v>
      </c>
      <c r="N1998" s="58">
        <v>0.15</v>
      </c>
      <c r="O1998" s="59">
        <f>Ugovori_OPULJP3[[#This Row],[Bespovratna sredstva - Ukupno (EU+Nac) HRK
= Ukupna ugovorena vrijednost bespovratnih sredstava]]*Ugovori_OPULJP3[[#This Row],[EU STOPA SUFINANCIRANJA %
EU CO-FINANCING RATE %]]</f>
        <v>1696861.1795000001</v>
      </c>
      <c r="P1998" s="60">
        <f>Ugovori_OPULJP3[[#This Row],[Bespovratna sredstva - EU dio - HRK]]/7.5345</f>
        <v>225212.18123299489</v>
      </c>
      <c r="Q1998" s="59">
        <f>Ugovori_OPULJP3[[#This Row],[Bespovratna sredstva - Ukupno (EU+Nac) HRK
= Ukupna ugovorena vrijednost bespovratnih sredstava]]*Ugovori_OPULJP3[[#This Row],[STOPA NACIONALNOG SUFINANCIRANJA %]]</f>
        <v>299446.09049999999</v>
      </c>
      <c r="R1998" s="60">
        <f>Ugovori_OPULJP3[[#This Row],[Bespovratna sredstva - Nacionalni dio - HRK]]/7.5345</f>
        <v>39743.32609994027</v>
      </c>
      <c r="S1998" s="59">
        <v>1996307.27</v>
      </c>
      <c r="T1998" s="60">
        <f>Ugovori_OPULJP3[[#This Row],[Bespovratna sredstva - Ukupno (EU+Nac) HRK
= Ukupna ugovorena vrijednost bespovratnih sredstava]]/7.5345</f>
        <v>264955.50733293517</v>
      </c>
      <c r="U1998" s="59">
        <v>0</v>
      </c>
      <c r="V1998" s="60">
        <f>Ugovori_OPULJP3[[#This Row],[Javni doprinos korisnika - HRK]]/7.5345</f>
        <v>0</v>
      </c>
      <c r="W1998" s="59">
        <v>0</v>
      </c>
      <c r="X1998" s="60">
        <f>Ugovori_OPULJP3[[#This Row],[Privatni doprinos korisnika - HRK]]/7.5345</f>
        <v>0</v>
      </c>
      <c r="Y1998" s="61">
        <v>1996307.27</v>
      </c>
      <c r="Z1998" s="62">
        <f>Ugovori_OPULJP3[[#This Row],[UKUPNI PRIHVATLJIVI IZDACI
TOTAL ELIGIBLE EXPENDITURE
= Bespovratna sredstva ukupno + doprinos korisnika
= Ukupni prihvatljivi troškovi
= Ukupna ugovorena vrijednost projekta HRK]]/7.5345</f>
        <v>264955.50733293517</v>
      </c>
      <c r="AA1998" s="53" t="s">
        <v>37</v>
      </c>
      <c r="AB1998" s="53" t="s">
        <v>34</v>
      </c>
      <c r="AC1998" s="52" t="s">
        <v>7322</v>
      </c>
      <c r="AD1998" s="52" t="s">
        <v>6564</v>
      </c>
    </row>
    <row r="1999" spans="1:30" ht="51" customHeight="1" x14ac:dyDescent="0.2">
      <c r="A1999" s="50" t="s">
        <v>7323</v>
      </c>
      <c r="B1999" s="51" t="s">
        <v>742</v>
      </c>
      <c r="C1999" s="52" t="s">
        <v>7264</v>
      </c>
      <c r="D1999" s="52" t="s">
        <v>7269</v>
      </c>
      <c r="E1999" s="53" t="s">
        <v>75</v>
      </c>
      <c r="F1999" s="54" t="s">
        <v>7324</v>
      </c>
      <c r="G1999" s="54" t="s">
        <v>7325</v>
      </c>
      <c r="H1999" s="56">
        <v>42823</v>
      </c>
      <c r="I1999" s="56">
        <v>43553</v>
      </c>
      <c r="J1999" s="57" t="str">
        <f>IF(Ugovori_OPULJP3[[#This Row],[DATUM ZAVRŠETKA OPERACIJE]]&gt;DATE(2024,12,31),"u provedbi","završen")</f>
        <v>završen</v>
      </c>
      <c r="K1999" s="55" t="s">
        <v>270</v>
      </c>
      <c r="L1999" s="55" t="s">
        <v>270</v>
      </c>
      <c r="M1999" s="58">
        <v>0.85</v>
      </c>
      <c r="N1999" s="58">
        <v>0.15</v>
      </c>
      <c r="O1999" s="59">
        <f>Ugovori_OPULJP3[[#This Row],[Bespovratna sredstva - Ukupno (EU+Nac) HRK
= Ukupna ugovorena vrijednost bespovratnih sredstava]]*Ugovori_OPULJP3[[#This Row],[EU STOPA SUFINANCIRANJA %
EU CO-FINANCING RATE %]]</f>
        <v>952702.92449999996</v>
      </c>
      <c r="P1999" s="60">
        <f>Ugovori_OPULJP3[[#This Row],[Bespovratna sredstva - EU dio - HRK]]/7.5345</f>
        <v>126445.40772446744</v>
      </c>
      <c r="Q1999" s="59">
        <f>Ugovori_OPULJP3[[#This Row],[Bespovratna sredstva - Ukupno (EU+Nac) HRK
= Ukupna ugovorena vrijednost bespovratnih sredstava]]*Ugovori_OPULJP3[[#This Row],[STOPA NACIONALNOG SUFINANCIRANJA %]]</f>
        <v>168124.04549999998</v>
      </c>
      <c r="R1999" s="60">
        <f>Ugovori_OPULJP3[[#This Row],[Bespovratna sredstva - Nacionalni dio - HRK]]/7.5345</f>
        <v>22313.895480788371</v>
      </c>
      <c r="S1999" s="59">
        <v>1120826.97</v>
      </c>
      <c r="T1999" s="60">
        <f>Ugovori_OPULJP3[[#This Row],[Bespovratna sredstva - Ukupno (EU+Nac) HRK
= Ukupna ugovorena vrijednost bespovratnih sredstava]]/7.5345</f>
        <v>148759.3032052558</v>
      </c>
      <c r="U1999" s="59">
        <v>0</v>
      </c>
      <c r="V1999" s="60">
        <f>Ugovori_OPULJP3[[#This Row],[Javni doprinos korisnika - HRK]]/7.5345</f>
        <v>0</v>
      </c>
      <c r="W1999" s="59">
        <v>0</v>
      </c>
      <c r="X1999" s="60">
        <f>Ugovori_OPULJP3[[#This Row],[Privatni doprinos korisnika - HRK]]/7.5345</f>
        <v>0</v>
      </c>
      <c r="Y1999" s="61">
        <v>1120826.97</v>
      </c>
      <c r="Z1999" s="62">
        <f>Ugovori_OPULJP3[[#This Row],[UKUPNI PRIHVATLJIVI IZDACI
TOTAL ELIGIBLE EXPENDITURE
= Bespovratna sredstva ukupno + doprinos korisnika
= Ukupni prihvatljivi troškovi
= Ukupna ugovorena vrijednost projekta HRK]]/7.5345</f>
        <v>148759.3032052558</v>
      </c>
      <c r="AA1999" s="53" t="s">
        <v>37</v>
      </c>
      <c r="AB1999" s="53" t="s">
        <v>34</v>
      </c>
      <c r="AC1999" s="52" t="s">
        <v>7326</v>
      </c>
      <c r="AD1999" s="52" t="s">
        <v>6564</v>
      </c>
    </row>
    <row r="2000" spans="1:30" ht="51" customHeight="1" x14ac:dyDescent="0.2">
      <c r="A2000" s="50" t="s">
        <v>7327</v>
      </c>
      <c r="B2000" s="51" t="s">
        <v>742</v>
      </c>
      <c r="C2000" s="52" t="s">
        <v>7264</v>
      </c>
      <c r="D2000" s="52" t="s">
        <v>7269</v>
      </c>
      <c r="E2000" s="53" t="s">
        <v>75</v>
      </c>
      <c r="F2000" s="54" t="s">
        <v>7328</v>
      </c>
      <c r="G2000" s="54" t="s">
        <v>2535</v>
      </c>
      <c r="H2000" s="56">
        <v>42822</v>
      </c>
      <c r="I2000" s="56">
        <v>43552</v>
      </c>
      <c r="J2000" s="57" t="str">
        <f>IF(Ugovori_OPULJP3[[#This Row],[DATUM ZAVRŠETKA OPERACIJE]]&gt;DATE(2024,12,31),"u provedbi","završen")</f>
        <v>završen</v>
      </c>
      <c r="K2000" s="55" t="s">
        <v>7329</v>
      </c>
      <c r="L2000" s="55" t="s">
        <v>337</v>
      </c>
      <c r="M2000" s="58">
        <v>0.85</v>
      </c>
      <c r="N2000" s="58">
        <v>0.15</v>
      </c>
      <c r="O2000" s="59">
        <f>Ugovori_OPULJP3[[#This Row],[Bespovratna sredstva - Ukupno (EU+Nac) HRK
= Ukupna ugovorena vrijednost bespovratnih sredstava]]*Ugovori_OPULJP3[[#This Row],[EU STOPA SUFINANCIRANJA %
EU CO-FINANCING RATE %]]</f>
        <v>1152320.2734999999</v>
      </c>
      <c r="P2000" s="60">
        <f>Ugovori_OPULJP3[[#This Row],[Bespovratna sredstva - EU dio - HRK]]/7.5345</f>
        <v>152939.18289202996</v>
      </c>
      <c r="Q2000" s="59">
        <f>Ugovori_OPULJP3[[#This Row],[Bespovratna sredstva - Ukupno (EU+Nac) HRK
= Ukupna ugovorena vrijednost bespovratnih sredstava]]*Ugovori_OPULJP3[[#This Row],[STOPA NACIONALNOG SUFINANCIRANJA %]]</f>
        <v>203350.63649999999</v>
      </c>
      <c r="R2000" s="60">
        <f>Ugovori_OPULJP3[[#This Row],[Bespovratna sredstva - Nacionalni dio - HRK]]/7.5345</f>
        <v>26989.26756918176</v>
      </c>
      <c r="S2000" s="59">
        <v>1355670.91</v>
      </c>
      <c r="T2000" s="60">
        <f>Ugovori_OPULJP3[[#This Row],[Bespovratna sredstva - Ukupno (EU+Nac) HRK
= Ukupna ugovorena vrijednost bespovratnih sredstava]]/7.5345</f>
        <v>179928.45046121173</v>
      </c>
      <c r="U2000" s="59">
        <v>0</v>
      </c>
      <c r="V2000" s="60">
        <f>Ugovori_OPULJP3[[#This Row],[Javni doprinos korisnika - HRK]]/7.5345</f>
        <v>0</v>
      </c>
      <c r="W2000" s="59">
        <v>0</v>
      </c>
      <c r="X2000" s="60">
        <f>Ugovori_OPULJP3[[#This Row],[Privatni doprinos korisnika - HRK]]/7.5345</f>
        <v>0</v>
      </c>
      <c r="Y2000" s="61">
        <v>1355670.91</v>
      </c>
      <c r="Z2000" s="62">
        <f>Ugovori_OPULJP3[[#This Row],[UKUPNI PRIHVATLJIVI IZDACI
TOTAL ELIGIBLE EXPENDITURE
= Bespovratna sredstva ukupno + doprinos korisnika
= Ukupni prihvatljivi troškovi
= Ukupna ugovorena vrijednost projekta HRK]]/7.5345</f>
        <v>179928.45046121173</v>
      </c>
      <c r="AA2000" s="53" t="s">
        <v>37</v>
      </c>
      <c r="AB2000" s="53" t="s">
        <v>34</v>
      </c>
      <c r="AC2000" s="52" t="s">
        <v>7330</v>
      </c>
      <c r="AD2000" s="52" t="s">
        <v>6564</v>
      </c>
    </row>
    <row r="2001" spans="1:30" ht="51" customHeight="1" x14ac:dyDescent="0.2">
      <c r="A2001" s="50" t="s">
        <v>7331</v>
      </c>
      <c r="B2001" s="51" t="s">
        <v>742</v>
      </c>
      <c r="C2001" s="52" t="s">
        <v>7264</v>
      </c>
      <c r="D2001" s="52" t="s">
        <v>7269</v>
      </c>
      <c r="E2001" s="53" t="s">
        <v>75</v>
      </c>
      <c r="F2001" s="54" t="s">
        <v>7332</v>
      </c>
      <c r="G2001" s="54" t="s">
        <v>7333</v>
      </c>
      <c r="H2001" s="56">
        <v>42823</v>
      </c>
      <c r="I2001" s="56">
        <v>43553</v>
      </c>
      <c r="J2001" s="57" t="str">
        <f>IF(Ugovori_OPULJP3[[#This Row],[DATUM ZAVRŠETKA OPERACIJE]]&gt;DATE(2024,12,31),"u provedbi","završen")</f>
        <v>završen</v>
      </c>
      <c r="K2001" s="55" t="s">
        <v>424</v>
      </c>
      <c r="L2001" s="55" t="s">
        <v>424</v>
      </c>
      <c r="M2001" s="58">
        <v>0.85</v>
      </c>
      <c r="N2001" s="58">
        <v>0.15</v>
      </c>
      <c r="O2001" s="59">
        <f>Ugovori_OPULJP3[[#This Row],[Bespovratna sredstva - Ukupno (EU+Nac) HRK
= Ukupna ugovorena vrijednost bespovratnih sredstava]]*Ugovori_OPULJP3[[#This Row],[EU STOPA SUFINANCIRANJA %
EU CO-FINANCING RATE %]]</f>
        <v>754283.99899999995</v>
      </c>
      <c r="P2001" s="60">
        <f>Ugovori_OPULJP3[[#This Row],[Bespovratna sredstva - EU dio - HRK]]/7.5345</f>
        <v>100110.69068949498</v>
      </c>
      <c r="Q2001" s="59">
        <f>Ugovori_OPULJP3[[#This Row],[Bespovratna sredstva - Ukupno (EU+Nac) HRK
= Ukupna ugovorena vrijednost bespovratnih sredstava]]*Ugovori_OPULJP3[[#This Row],[STOPA NACIONALNOG SUFINANCIRANJA %]]</f>
        <v>133108.94099999999</v>
      </c>
      <c r="R2001" s="60">
        <f>Ugovori_OPULJP3[[#This Row],[Bespovratna sredstva - Nacionalni dio - HRK]]/7.5345</f>
        <v>17666.592474616762</v>
      </c>
      <c r="S2001" s="59">
        <v>887392.94</v>
      </c>
      <c r="T2001" s="60">
        <f>Ugovori_OPULJP3[[#This Row],[Bespovratna sredstva - Ukupno (EU+Nac) HRK
= Ukupna ugovorena vrijednost bespovratnih sredstava]]/7.5345</f>
        <v>117777.28316411174</v>
      </c>
      <c r="U2001" s="59">
        <v>0</v>
      </c>
      <c r="V2001" s="60">
        <f>Ugovori_OPULJP3[[#This Row],[Javni doprinos korisnika - HRK]]/7.5345</f>
        <v>0</v>
      </c>
      <c r="W2001" s="59">
        <v>0</v>
      </c>
      <c r="X2001" s="60">
        <f>Ugovori_OPULJP3[[#This Row],[Privatni doprinos korisnika - HRK]]/7.5345</f>
        <v>0</v>
      </c>
      <c r="Y2001" s="61">
        <v>887392.94</v>
      </c>
      <c r="Z2001" s="62">
        <f>Ugovori_OPULJP3[[#This Row],[UKUPNI PRIHVATLJIVI IZDACI
TOTAL ELIGIBLE EXPENDITURE
= Bespovratna sredstva ukupno + doprinos korisnika
= Ukupni prihvatljivi troškovi
= Ukupna ugovorena vrijednost projekta HRK]]/7.5345</f>
        <v>117777.28316411174</v>
      </c>
      <c r="AA2001" s="53" t="s">
        <v>37</v>
      </c>
      <c r="AB2001" s="53" t="s">
        <v>34</v>
      </c>
      <c r="AC2001" s="52" t="s">
        <v>7334</v>
      </c>
      <c r="AD2001" s="52" t="s">
        <v>6564</v>
      </c>
    </row>
    <row r="2002" spans="1:30" ht="51" customHeight="1" x14ac:dyDescent="0.2">
      <c r="A2002" s="50" t="s">
        <v>7335</v>
      </c>
      <c r="B2002" s="51" t="s">
        <v>742</v>
      </c>
      <c r="C2002" s="52" t="s">
        <v>7264</v>
      </c>
      <c r="D2002" s="52" t="s">
        <v>7269</v>
      </c>
      <c r="E2002" s="53" t="s">
        <v>75</v>
      </c>
      <c r="F2002" s="54" t="s">
        <v>7336</v>
      </c>
      <c r="G2002" s="54" t="s">
        <v>5332</v>
      </c>
      <c r="H2002" s="56">
        <v>42826</v>
      </c>
      <c r="I2002" s="56">
        <v>43556</v>
      </c>
      <c r="J2002" s="57" t="str">
        <f>IF(Ugovori_OPULJP3[[#This Row],[DATUM ZAVRŠETKA OPERACIJE]]&gt;DATE(2024,12,31),"u provedbi","završen")</f>
        <v>završen</v>
      </c>
      <c r="K2002" s="55" t="s">
        <v>7337</v>
      </c>
      <c r="L2002" s="55" t="s">
        <v>370</v>
      </c>
      <c r="M2002" s="58">
        <v>0.85</v>
      </c>
      <c r="N2002" s="58">
        <v>0.15</v>
      </c>
      <c r="O2002" s="59">
        <f>Ugovori_OPULJP3[[#This Row],[Bespovratna sredstva - Ukupno (EU+Nac) HRK
= Ukupna ugovorena vrijednost bespovratnih sredstava]]*Ugovori_OPULJP3[[#This Row],[EU STOPA SUFINANCIRANJA %
EU CO-FINANCING RATE %]]</f>
        <v>897570.80249999987</v>
      </c>
      <c r="P2002" s="60">
        <f>Ugovori_OPULJP3[[#This Row],[Bespovratna sredstva - EU dio - HRK]]/7.5345</f>
        <v>119128.11765876964</v>
      </c>
      <c r="Q2002" s="59">
        <f>Ugovori_OPULJP3[[#This Row],[Bespovratna sredstva - Ukupno (EU+Nac) HRK
= Ukupna ugovorena vrijednost bespovratnih sredstava]]*Ugovori_OPULJP3[[#This Row],[STOPA NACIONALNOG SUFINANCIRANJA %]]</f>
        <v>158394.84749999997</v>
      </c>
      <c r="R2002" s="60">
        <f>Ugovori_OPULJP3[[#This Row],[Bespovratna sredstva - Nacionalni dio - HRK]]/7.5345</f>
        <v>21022.608998606407</v>
      </c>
      <c r="S2002" s="59">
        <v>1055965.6499999999</v>
      </c>
      <c r="T2002" s="60">
        <f>Ugovori_OPULJP3[[#This Row],[Bespovratna sredstva - Ukupno (EU+Nac) HRK
= Ukupna ugovorena vrijednost bespovratnih sredstava]]/7.5345</f>
        <v>140150.72665737604</v>
      </c>
      <c r="U2002" s="59">
        <v>0</v>
      </c>
      <c r="V2002" s="60">
        <f>Ugovori_OPULJP3[[#This Row],[Javni doprinos korisnika - HRK]]/7.5345</f>
        <v>0</v>
      </c>
      <c r="W2002" s="59">
        <v>0</v>
      </c>
      <c r="X2002" s="60">
        <f>Ugovori_OPULJP3[[#This Row],[Privatni doprinos korisnika - HRK]]/7.5345</f>
        <v>0</v>
      </c>
      <c r="Y2002" s="61">
        <v>1055965.6499999999</v>
      </c>
      <c r="Z2002" s="62">
        <f>Ugovori_OPULJP3[[#This Row],[UKUPNI PRIHVATLJIVI IZDACI
TOTAL ELIGIBLE EXPENDITURE
= Bespovratna sredstva ukupno + doprinos korisnika
= Ukupni prihvatljivi troškovi
= Ukupna ugovorena vrijednost projekta HRK]]/7.5345</f>
        <v>140150.72665737604</v>
      </c>
      <c r="AA2002" s="53" t="s">
        <v>37</v>
      </c>
      <c r="AB2002" s="53" t="s">
        <v>34</v>
      </c>
      <c r="AC2002" s="52" t="s">
        <v>7338</v>
      </c>
      <c r="AD2002" s="52" t="s">
        <v>6564</v>
      </c>
    </row>
    <row r="2003" spans="1:30" ht="76.5" customHeight="1" x14ac:dyDescent="0.2">
      <c r="A2003" s="50" t="s">
        <v>7339</v>
      </c>
      <c r="B2003" s="51" t="s">
        <v>742</v>
      </c>
      <c r="C2003" s="52" t="s">
        <v>7264</v>
      </c>
      <c r="D2003" s="52" t="s">
        <v>7269</v>
      </c>
      <c r="E2003" s="53" t="s">
        <v>75</v>
      </c>
      <c r="F2003" s="54" t="s">
        <v>7340</v>
      </c>
      <c r="G2003" s="54" t="s">
        <v>2060</v>
      </c>
      <c r="H2003" s="56">
        <v>42822</v>
      </c>
      <c r="I2003" s="56">
        <v>43552</v>
      </c>
      <c r="J2003" s="57" t="str">
        <f>IF(Ugovori_OPULJP3[[#This Row],[DATUM ZAVRŠETKA OPERACIJE]]&gt;DATE(2024,12,31),"u provedbi","završen")</f>
        <v>završen</v>
      </c>
      <c r="K2003" s="55" t="s">
        <v>370</v>
      </c>
      <c r="L2003" s="55" t="s">
        <v>370</v>
      </c>
      <c r="M2003" s="58">
        <v>0.85</v>
      </c>
      <c r="N2003" s="58">
        <v>0.15</v>
      </c>
      <c r="O2003" s="59">
        <f>Ugovori_OPULJP3[[#This Row],[Bespovratna sredstva - Ukupno (EU+Nac) HRK
= Ukupna ugovorena vrijednost bespovratnih sredstava]]*Ugovori_OPULJP3[[#This Row],[EU STOPA SUFINANCIRANJA %
EU CO-FINANCING RATE %]]</f>
        <v>1196983.5744999999</v>
      </c>
      <c r="P2003" s="60">
        <f>Ugovori_OPULJP3[[#This Row],[Bespovratna sredstva - EU dio - HRK]]/7.5345</f>
        <v>158867.02163381776</v>
      </c>
      <c r="Q2003" s="59">
        <f>Ugovori_OPULJP3[[#This Row],[Bespovratna sredstva - Ukupno (EU+Nac) HRK
= Ukupna ugovorena vrijednost bespovratnih sredstava]]*Ugovori_OPULJP3[[#This Row],[STOPA NACIONALNOG SUFINANCIRANJA %]]</f>
        <v>211232.39549999998</v>
      </c>
      <c r="R2003" s="60">
        <f>Ugovori_OPULJP3[[#This Row],[Bespovratna sredstva - Nacionalni dio - HRK]]/7.5345</f>
        <v>28035.356758909016</v>
      </c>
      <c r="S2003" s="59">
        <v>1408215.97</v>
      </c>
      <c r="T2003" s="60">
        <f>Ugovori_OPULJP3[[#This Row],[Bespovratna sredstva - Ukupno (EU+Nac) HRK
= Ukupna ugovorena vrijednost bespovratnih sredstava]]/7.5345</f>
        <v>186902.37839272677</v>
      </c>
      <c r="U2003" s="59">
        <v>0</v>
      </c>
      <c r="V2003" s="60">
        <f>Ugovori_OPULJP3[[#This Row],[Javni doprinos korisnika - HRK]]/7.5345</f>
        <v>0</v>
      </c>
      <c r="W2003" s="59">
        <v>0</v>
      </c>
      <c r="X2003" s="60">
        <f>Ugovori_OPULJP3[[#This Row],[Privatni doprinos korisnika - HRK]]/7.5345</f>
        <v>0</v>
      </c>
      <c r="Y2003" s="61">
        <v>1408215.97</v>
      </c>
      <c r="Z2003" s="62">
        <f>Ugovori_OPULJP3[[#This Row],[UKUPNI PRIHVATLJIVI IZDACI
TOTAL ELIGIBLE EXPENDITURE
= Bespovratna sredstva ukupno + doprinos korisnika
= Ukupni prihvatljivi troškovi
= Ukupna ugovorena vrijednost projekta HRK]]/7.5345</f>
        <v>186902.37839272677</v>
      </c>
      <c r="AA2003" s="53" t="s">
        <v>37</v>
      </c>
      <c r="AB2003" s="53" t="s">
        <v>34</v>
      </c>
      <c r="AC2003" s="52" t="s">
        <v>7341</v>
      </c>
      <c r="AD2003" s="52" t="s">
        <v>6564</v>
      </c>
    </row>
    <row r="2004" spans="1:30" ht="51" customHeight="1" x14ac:dyDescent="0.2">
      <c r="A2004" s="50" t="s">
        <v>7342</v>
      </c>
      <c r="B2004" s="51" t="s">
        <v>742</v>
      </c>
      <c r="C2004" s="52" t="s">
        <v>7264</v>
      </c>
      <c r="D2004" s="52" t="s">
        <v>7269</v>
      </c>
      <c r="E2004" s="53" t="s">
        <v>75</v>
      </c>
      <c r="F2004" s="54" t="s">
        <v>7343</v>
      </c>
      <c r="G2004" s="54" t="s">
        <v>7344</v>
      </c>
      <c r="H2004" s="56">
        <v>42821</v>
      </c>
      <c r="I2004" s="56">
        <v>43551</v>
      </c>
      <c r="J2004" s="57" t="str">
        <f>IF(Ugovori_OPULJP3[[#This Row],[DATUM ZAVRŠETKA OPERACIJE]]&gt;DATE(2024,12,31),"u provedbi","završen")</f>
        <v>završen</v>
      </c>
      <c r="K2004" s="55" t="s">
        <v>185</v>
      </c>
      <c r="L2004" s="55" t="s">
        <v>185</v>
      </c>
      <c r="M2004" s="58">
        <v>0.85</v>
      </c>
      <c r="N2004" s="58">
        <v>0.15</v>
      </c>
      <c r="O2004" s="59">
        <f>Ugovori_OPULJP3[[#This Row],[Bespovratna sredstva - Ukupno (EU+Nac) HRK
= Ukupna ugovorena vrijednost bespovratnih sredstava]]*Ugovori_OPULJP3[[#This Row],[EU STOPA SUFINANCIRANJA %
EU CO-FINANCING RATE %]]</f>
        <v>637151.97600000002</v>
      </c>
      <c r="P2004" s="60">
        <f>Ugovori_OPULJP3[[#This Row],[Bespovratna sredstva - EU dio - HRK]]/7.5345</f>
        <v>84564.599641648412</v>
      </c>
      <c r="Q2004" s="59">
        <f>Ugovori_OPULJP3[[#This Row],[Bespovratna sredstva - Ukupno (EU+Nac) HRK
= Ukupna ugovorena vrijednost bespovratnih sredstava]]*Ugovori_OPULJP3[[#This Row],[STOPA NACIONALNOG SUFINANCIRANJA %]]</f>
        <v>112438.584</v>
      </c>
      <c r="R2004" s="60">
        <f>Ugovori_OPULJP3[[#This Row],[Bespovratna sredstva - Nacionalni dio - HRK]]/7.5345</f>
        <v>14923.164642643838</v>
      </c>
      <c r="S2004" s="59">
        <v>749590.56</v>
      </c>
      <c r="T2004" s="60">
        <f>Ugovori_OPULJP3[[#This Row],[Bespovratna sredstva - Ukupno (EU+Nac) HRK
= Ukupna ugovorena vrijednost bespovratnih sredstava]]/7.5345</f>
        <v>99487.764284292251</v>
      </c>
      <c r="U2004" s="59">
        <v>0</v>
      </c>
      <c r="V2004" s="60">
        <f>Ugovori_OPULJP3[[#This Row],[Javni doprinos korisnika - HRK]]/7.5345</f>
        <v>0</v>
      </c>
      <c r="W2004" s="59">
        <v>0</v>
      </c>
      <c r="X2004" s="60">
        <f>Ugovori_OPULJP3[[#This Row],[Privatni doprinos korisnika - HRK]]/7.5345</f>
        <v>0</v>
      </c>
      <c r="Y2004" s="61">
        <v>749590.56</v>
      </c>
      <c r="Z2004" s="62">
        <f>Ugovori_OPULJP3[[#This Row],[UKUPNI PRIHVATLJIVI IZDACI
TOTAL ELIGIBLE EXPENDITURE
= Bespovratna sredstva ukupno + doprinos korisnika
= Ukupni prihvatljivi troškovi
= Ukupna ugovorena vrijednost projekta HRK]]/7.5345</f>
        <v>99487.764284292251</v>
      </c>
      <c r="AA2004" s="53" t="s">
        <v>37</v>
      </c>
      <c r="AB2004" s="53" t="s">
        <v>34</v>
      </c>
      <c r="AC2004" s="52" t="s">
        <v>7345</v>
      </c>
      <c r="AD2004" s="52" t="s">
        <v>6564</v>
      </c>
    </row>
    <row r="2005" spans="1:30" ht="51" customHeight="1" x14ac:dyDescent="0.2">
      <c r="A2005" s="50" t="s">
        <v>7346</v>
      </c>
      <c r="B2005" s="51" t="s">
        <v>742</v>
      </c>
      <c r="C2005" s="52" t="s">
        <v>7264</v>
      </c>
      <c r="D2005" s="52" t="s">
        <v>7269</v>
      </c>
      <c r="E2005" s="53" t="s">
        <v>75</v>
      </c>
      <c r="F2005" s="54" t="s">
        <v>7347</v>
      </c>
      <c r="G2005" s="54" t="s">
        <v>1379</v>
      </c>
      <c r="H2005" s="56">
        <v>42822</v>
      </c>
      <c r="I2005" s="56">
        <v>43432</v>
      </c>
      <c r="J2005" s="57" t="str">
        <f>IF(Ugovori_OPULJP3[[#This Row],[DATUM ZAVRŠETKA OPERACIJE]]&gt;DATE(2024,12,31),"u provedbi","završen")</f>
        <v>završen</v>
      </c>
      <c r="K2005" s="55" t="s">
        <v>593</v>
      </c>
      <c r="L2005" s="55" t="s">
        <v>593</v>
      </c>
      <c r="M2005" s="58">
        <v>0.85</v>
      </c>
      <c r="N2005" s="58">
        <v>0.15</v>
      </c>
      <c r="O2005" s="59">
        <f>Ugovori_OPULJP3[[#This Row],[Bespovratna sredstva - Ukupno (EU+Nac) HRK
= Ukupna ugovorena vrijednost bespovratnih sredstava]]*Ugovori_OPULJP3[[#This Row],[EU STOPA SUFINANCIRANJA %
EU CO-FINANCING RATE %]]</f>
        <v>1693000.76</v>
      </c>
      <c r="P2005" s="60">
        <f>Ugovori_OPULJP3[[#This Row],[Bespovratna sredstva - EU dio - HRK]]/7.5345</f>
        <v>224699.8155152963</v>
      </c>
      <c r="Q2005" s="59">
        <f>Ugovori_OPULJP3[[#This Row],[Bespovratna sredstva - Ukupno (EU+Nac) HRK
= Ukupna ugovorena vrijednost bespovratnih sredstava]]*Ugovori_OPULJP3[[#This Row],[STOPA NACIONALNOG SUFINANCIRANJA %]]</f>
        <v>298764.84000000003</v>
      </c>
      <c r="R2005" s="60">
        <f>Ugovori_OPULJP3[[#This Row],[Bespovratna sredstva - Nacionalni dio - HRK]]/7.5345</f>
        <v>39652.90862034641</v>
      </c>
      <c r="S2005" s="59">
        <v>1991765.6</v>
      </c>
      <c r="T2005" s="60">
        <f>Ugovori_OPULJP3[[#This Row],[Bespovratna sredstva - Ukupno (EU+Nac) HRK
= Ukupna ugovorena vrijednost bespovratnih sredstava]]/7.5345</f>
        <v>264352.7241356427</v>
      </c>
      <c r="U2005" s="59">
        <v>0</v>
      </c>
      <c r="V2005" s="60">
        <f>Ugovori_OPULJP3[[#This Row],[Javni doprinos korisnika - HRK]]/7.5345</f>
        <v>0</v>
      </c>
      <c r="W2005" s="59">
        <v>0</v>
      </c>
      <c r="X2005" s="60">
        <f>Ugovori_OPULJP3[[#This Row],[Privatni doprinos korisnika - HRK]]/7.5345</f>
        <v>0</v>
      </c>
      <c r="Y2005" s="61">
        <v>1991765.6</v>
      </c>
      <c r="Z2005" s="62">
        <f>Ugovori_OPULJP3[[#This Row],[UKUPNI PRIHVATLJIVI IZDACI
TOTAL ELIGIBLE EXPENDITURE
= Bespovratna sredstva ukupno + doprinos korisnika
= Ukupni prihvatljivi troškovi
= Ukupna ugovorena vrijednost projekta HRK]]/7.5345</f>
        <v>264352.7241356427</v>
      </c>
      <c r="AA2005" s="53" t="s">
        <v>37</v>
      </c>
      <c r="AB2005" s="53" t="s">
        <v>34</v>
      </c>
      <c r="AC2005" s="52" t="s">
        <v>7348</v>
      </c>
      <c r="AD2005" s="52" t="s">
        <v>6564</v>
      </c>
    </row>
    <row r="2006" spans="1:30" ht="51" customHeight="1" x14ac:dyDescent="0.2">
      <c r="A2006" s="50" t="s">
        <v>7349</v>
      </c>
      <c r="B2006" s="51" t="s">
        <v>742</v>
      </c>
      <c r="C2006" s="52" t="s">
        <v>7264</v>
      </c>
      <c r="D2006" s="52" t="s">
        <v>7269</v>
      </c>
      <c r="E2006" s="53" t="s">
        <v>75</v>
      </c>
      <c r="F2006" s="54" t="s">
        <v>7350</v>
      </c>
      <c r="G2006" s="54" t="s">
        <v>7351</v>
      </c>
      <c r="H2006" s="56">
        <v>42826</v>
      </c>
      <c r="I2006" s="56">
        <v>43556</v>
      </c>
      <c r="J2006" s="57" t="str">
        <f>IF(Ugovori_OPULJP3[[#This Row],[DATUM ZAVRŠETKA OPERACIJE]]&gt;DATE(2024,12,31),"u provedbi","završen")</f>
        <v>završen</v>
      </c>
      <c r="K2006" s="55" t="s">
        <v>7352</v>
      </c>
      <c r="L2006" s="55" t="s">
        <v>36</v>
      </c>
      <c r="M2006" s="58">
        <v>0.85</v>
      </c>
      <c r="N2006" s="58">
        <v>0.15</v>
      </c>
      <c r="O2006" s="59">
        <f>Ugovori_OPULJP3[[#This Row],[Bespovratna sredstva - Ukupno (EU+Nac) HRK
= Ukupna ugovorena vrijednost bespovratnih sredstava]]*Ugovori_OPULJP3[[#This Row],[EU STOPA SUFINANCIRANJA %
EU CO-FINANCING RATE %]]</f>
        <v>1597394.8425</v>
      </c>
      <c r="P2006" s="60">
        <f>Ugovori_OPULJP3[[#This Row],[Bespovratna sredstva - EU dio - HRK]]/7.5345</f>
        <v>212010.72964363926</v>
      </c>
      <c r="Q2006" s="59">
        <f>Ugovori_OPULJP3[[#This Row],[Bespovratna sredstva - Ukupno (EU+Nac) HRK
= Ukupna ugovorena vrijednost bespovratnih sredstava]]*Ugovori_OPULJP3[[#This Row],[STOPA NACIONALNOG SUFINANCIRANJA %]]</f>
        <v>281893.20750000002</v>
      </c>
      <c r="R2006" s="60">
        <f>Ugovori_OPULJP3[[#This Row],[Bespovratna sredstva - Nacionalni dio - HRK]]/7.5345</f>
        <v>37413.658172406926</v>
      </c>
      <c r="S2006" s="59">
        <v>1879288.05</v>
      </c>
      <c r="T2006" s="60">
        <f>Ugovori_OPULJP3[[#This Row],[Bespovratna sredstva - Ukupno (EU+Nac) HRK
= Ukupna ugovorena vrijednost bespovratnih sredstava]]/7.5345</f>
        <v>249424.38781604619</v>
      </c>
      <c r="U2006" s="59">
        <v>0</v>
      </c>
      <c r="V2006" s="60">
        <f>Ugovori_OPULJP3[[#This Row],[Javni doprinos korisnika - HRK]]/7.5345</f>
        <v>0</v>
      </c>
      <c r="W2006" s="59">
        <v>0</v>
      </c>
      <c r="X2006" s="60">
        <f>Ugovori_OPULJP3[[#This Row],[Privatni doprinos korisnika - HRK]]/7.5345</f>
        <v>0</v>
      </c>
      <c r="Y2006" s="61">
        <v>1879288.05</v>
      </c>
      <c r="Z2006" s="62">
        <f>Ugovori_OPULJP3[[#This Row],[UKUPNI PRIHVATLJIVI IZDACI
TOTAL ELIGIBLE EXPENDITURE
= Bespovratna sredstva ukupno + doprinos korisnika
= Ukupni prihvatljivi troškovi
= Ukupna ugovorena vrijednost projekta HRK]]/7.5345</f>
        <v>249424.38781604619</v>
      </c>
      <c r="AA2006" s="53" t="s">
        <v>37</v>
      </c>
      <c r="AB2006" s="53" t="s">
        <v>34</v>
      </c>
      <c r="AC2006" s="52" t="s">
        <v>7353</v>
      </c>
      <c r="AD2006" s="52" t="s">
        <v>6564</v>
      </c>
    </row>
    <row r="2007" spans="1:30" ht="51" customHeight="1" x14ac:dyDescent="0.2">
      <c r="A2007" s="50" t="s">
        <v>7354</v>
      </c>
      <c r="B2007" s="51" t="s">
        <v>742</v>
      </c>
      <c r="C2007" s="52" t="s">
        <v>7264</v>
      </c>
      <c r="D2007" s="52" t="s">
        <v>7269</v>
      </c>
      <c r="E2007" s="53" t="s">
        <v>75</v>
      </c>
      <c r="F2007" s="54" t="s">
        <v>7355</v>
      </c>
      <c r="G2007" s="54" t="s">
        <v>2414</v>
      </c>
      <c r="H2007" s="56">
        <v>42817</v>
      </c>
      <c r="I2007" s="56">
        <v>43547</v>
      </c>
      <c r="J2007" s="57" t="str">
        <f>IF(Ugovori_OPULJP3[[#This Row],[DATUM ZAVRŠETKA OPERACIJE]]&gt;DATE(2024,12,31),"u provedbi","završen")</f>
        <v>završen</v>
      </c>
      <c r="K2007" s="55" t="s">
        <v>98</v>
      </c>
      <c r="L2007" s="55" t="s">
        <v>98</v>
      </c>
      <c r="M2007" s="58">
        <v>0.85</v>
      </c>
      <c r="N2007" s="58">
        <v>0.15</v>
      </c>
      <c r="O2007" s="59">
        <f>Ugovori_OPULJP3[[#This Row],[Bespovratna sredstva - Ukupno (EU+Nac) HRK
= Ukupna ugovorena vrijednost bespovratnih sredstava]]*Ugovori_OPULJP3[[#This Row],[EU STOPA SUFINANCIRANJA %
EU CO-FINANCING RATE %]]</f>
        <v>1381347.4100000001</v>
      </c>
      <c r="P2007" s="60">
        <f>Ugovori_OPULJP3[[#This Row],[Bespovratna sredstva - EU dio - HRK]]/7.5345</f>
        <v>183336.30765146992</v>
      </c>
      <c r="Q2007" s="59">
        <f>Ugovori_OPULJP3[[#This Row],[Bespovratna sredstva - Ukupno (EU+Nac) HRK
= Ukupna ugovorena vrijednost bespovratnih sredstava]]*Ugovori_OPULJP3[[#This Row],[STOPA NACIONALNOG SUFINANCIRANJA %]]</f>
        <v>243767.19</v>
      </c>
      <c r="R2007" s="60">
        <f>Ugovori_OPULJP3[[#This Row],[Bespovratna sredstva - Nacionalni dio - HRK]]/7.5345</f>
        <v>32353.466056141748</v>
      </c>
      <c r="S2007" s="59">
        <v>1625114.6</v>
      </c>
      <c r="T2007" s="60">
        <f>Ugovori_OPULJP3[[#This Row],[Bespovratna sredstva - Ukupno (EU+Nac) HRK
= Ukupna ugovorena vrijednost bespovratnih sredstava]]/7.5345</f>
        <v>215689.77370761166</v>
      </c>
      <c r="U2007" s="59">
        <v>0</v>
      </c>
      <c r="V2007" s="60">
        <f>Ugovori_OPULJP3[[#This Row],[Javni doprinos korisnika - HRK]]/7.5345</f>
        <v>0</v>
      </c>
      <c r="W2007" s="59">
        <v>0</v>
      </c>
      <c r="X2007" s="60">
        <f>Ugovori_OPULJP3[[#This Row],[Privatni doprinos korisnika - HRK]]/7.5345</f>
        <v>0</v>
      </c>
      <c r="Y2007" s="61">
        <v>1625114.6</v>
      </c>
      <c r="Z2007" s="62">
        <f>Ugovori_OPULJP3[[#This Row],[UKUPNI PRIHVATLJIVI IZDACI
TOTAL ELIGIBLE EXPENDITURE
= Bespovratna sredstva ukupno + doprinos korisnika
= Ukupni prihvatljivi troškovi
= Ukupna ugovorena vrijednost projekta HRK]]/7.5345</f>
        <v>215689.77370761166</v>
      </c>
      <c r="AA2007" s="53" t="s">
        <v>37</v>
      </c>
      <c r="AB2007" s="53" t="s">
        <v>34</v>
      </c>
      <c r="AC2007" s="52" t="s">
        <v>7356</v>
      </c>
      <c r="AD2007" s="52" t="s">
        <v>6564</v>
      </c>
    </row>
    <row r="2008" spans="1:30" ht="51" customHeight="1" x14ac:dyDescent="0.2">
      <c r="A2008" s="50" t="s">
        <v>7357</v>
      </c>
      <c r="B2008" s="51" t="s">
        <v>742</v>
      </c>
      <c r="C2008" s="52" t="s">
        <v>7264</v>
      </c>
      <c r="D2008" s="52" t="s">
        <v>7269</v>
      </c>
      <c r="E2008" s="53" t="s">
        <v>75</v>
      </c>
      <c r="F2008" s="54" t="s">
        <v>7358</v>
      </c>
      <c r="G2008" s="54" t="s">
        <v>1217</v>
      </c>
      <c r="H2008" s="56">
        <v>42825</v>
      </c>
      <c r="I2008" s="56">
        <v>43555</v>
      </c>
      <c r="J2008" s="57" t="str">
        <f>IF(Ugovori_OPULJP3[[#This Row],[DATUM ZAVRŠETKA OPERACIJE]]&gt;DATE(2024,12,31),"u provedbi","završen")</f>
        <v>završen</v>
      </c>
      <c r="K2008" s="55" t="s">
        <v>248</v>
      </c>
      <c r="L2008" s="55" t="s">
        <v>248</v>
      </c>
      <c r="M2008" s="58">
        <v>0.85</v>
      </c>
      <c r="N2008" s="58">
        <v>0.15</v>
      </c>
      <c r="O2008" s="59">
        <f>Ugovori_OPULJP3[[#This Row],[Bespovratna sredstva - Ukupno (EU+Nac) HRK
= Ukupna ugovorena vrijednost bespovratnih sredstava]]*Ugovori_OPULJP3[[#This Row],[EU STOPA SUFINANCIRANJA %
EU CO-FINANCING RATE %]]</f>
        <v>1691056.3</v>
      </c>
      <c r="P2008" s="60">
        <f>Ugovori_OPULJP3[[#This Row],[Bespovratna sredstva - EU dio - HRK]]/7.5345</f>
        <v>224441.74132324639</v>
      </c>
      <c r="Q2008" s="59">
        <f>Ugovori_OPULJP3[[#This Row],[Bespovratna sredstva - Ukupno (EU+Nac) HRK
= Ukupna ugovorena vrijednost bespovratnih sredstava]]*Ugovori_OPULJP3[[#This Row],[STOPA NACIONALNOG SUFINANCIRANJA %]]</f>
        <v>298421.7</v>
      </c>
      <c r="R2008" s="60">
        <f>Ugovori_OPULJP3[[#This Row],[Bespovratna sredstva - Nacionalni dio - HRK]]/7.5345</f>
        <v>39607.366115867007</v>
      </c>
      <c r="S2008" s="59">
        <v>1989478</v>
      </c>
      <c r="T2008" s="60">
        <f>Ugovori_OPULJP3[[#This Row],[Bespovratna sredstva - Ukupno (EU+Nac) HRK
= Ukupna ugovorena vrijednost bespovratnih sredstava]]/7.5345</f>
        <v>264049.10743911337</v>
      </c>
      <c r="U2008" s="59">
        <v>0</v>
      </c>
      <c r="V2008" s="60">
        <f>Ugovori_OPULJP3[[#This Row],[Javni doprinos korisnika - HRK]]/7.5345</f>
        <v>0</v>
      </c>
      <c r="W2008" s="59">
        <v>0</v>
      </c>
      <c r="X2008" s="60">
        <f>Ugovori_OPULJP3[[#This Row],[Privatni doprinos korisnika - HRK]]/7.5345</f>
        <v>0</v>
      </c>
      <c r="Y2008" s="61">
        <v>1989478</v>
      </c>
      <c r="Z2008" s="62">
        <f>Ugovori_OPULJP3[[#This Row],[UKUPNI PRIHVATLJIVI IZDACI
TOTAL ELIGIBLE EXPENDITURE
= Bespovratna sredstva ukupno + doprinos korisnika
= Ukupni prihvatljivi troškovi
= Ukupna ugovorena vrijednost projekta HRK]]/7.5345</f>
        <v>264049.10743911337</v>
      </c>
      <c r="AA2008" s="53" t="s">
        <v>37</v>
      </c>
      <c r="AB2008" s="53" t="s">
        <v>34</v>
      </c>
      <c r="AC2008" s="52" t="s">
        <v>7359</v>
      </c>
      <c r="AD2008" s="52" t="s">
        <v>6564</v>
      </c>
    </row>
    <row r="2009" spans="1:30" ht="51" customHeight="1" x14ac:dyDescent="0.2">
      <c r="A2009" s="50" t="s">
        <v>7360</v>
      </c>
      <c r="B2009" s="51" t="s">
        <v>742</v>
      </c>
      <c r="C2009" s="52" t="s">
        <v>7264</v>
      </c>
      <c r="D2009" s="52" t="s">
        <v>7269</v>
      </c>
      <c r="E2009" s="53" t="s">
        <v>75</v>
      </c>
      <c r="F2009" s="54" t="s">
        <v>7361</v>
      </c>
      <c r="G2009" s="54" t="s">
        <v>1929</v>
      </c>
      <c r="H2009" s="56">
        <v>42835</v>
      </c>
      <c r="I2009" s="56">
        <v>43565</v>
      </c>
      <c r="J2009" s="57" t="str">
        <f>IF(Ugovori_OPULJP3[[#This Row],[DATUM ZAVRŠETKA OPERACIJE]]&gt;DATE(2024,12,31),"u provedbi","završen")</f>
        <v>završen</v>
      </c>
      <c r="K2009" s="55" t="s">
        <v>248</v>
      </c>
      <c r="L2009" s="55" t="s">
        <v>248</v>
      </c>
      <c r="M2009" s="58">
        <v>0.85</v>
      </c>
      <c r="N2009" s="58">
        <v>0.15</v>
      </c>
      <c r="O2009" s="59">
        <f>Ugovori_OPULJP3[[#This Row],[Bespovratna sredstva - Ukupno (EU+Nac) HRK
= Ukupna ugovorena vrijednost bespovratnih sredstava]]*Ugovori_OPULJP3[[#This Row],[EU STOPA SUFINANCIRANJA %
EU CO-FINANCING RATE %]]</f>
        <v>1679383.267</v>
      </c>
      <c r="P2009" s="60">
        <f>Ugovori_OPULJP3[[#This Row],[Bespovratna sredstva - EU dio - HRK]]/7.5345</f>
        <v>222892.46360076978</v>
      </c>
      <c r="Q2009" s="59">
        <f>Ugovori_OPULJP3[[#This Row],[Bespovratna sredstva - Ukupno (EU+Nac) HRK
= Ukupna ugovorena vrijednost bespovratnih sredstava]]*Ugovori_OPULJP3[[#This Row],[STOPA NACIONALNOG SUFINANCIRANJA %]]</f>
        <v>296361.75299999997</v>
      </c>
      <c r="R2009" s="60">
        <f>Ugovori_OPULJP3[[#This Row],[Bespovratna sredstva - Nacionalni dio - HRK]]/7.5345</f>
        <v>39333.964164841724</v>
      </c>
      <c r="S2009" s="59">
        <v>1975745.02</v>
      </c>
      <c r="T2009" s="60">
        <f>Ugovori_OPULJP3[[#This Row],[Bespovratna sredstva - Ukupno (EU+Nac) HRK
= Ukupna ugovorena vrijednost bespovratnih sredstava]]/7.5345</f>
        <v>262226.4277656115</v>
      </c>
      <c r="U2009" s="59">
        <v>0</v>
      </c>
      <c r="V2009" s="60">
        <f>Ugovori_OPULJP3[[#This Row],[Javni doprinos korisnika - HRK]]/7.5345</f>
        <v>0</v>
      </c>
      <c r="W2009" s="59">
        <v>0</v>
      </c>
      <c r="X2009" s="60">
        <f>Ugovori_OPULJP3[[#This Row],[Privatni doprinos korisnika - HRK]]/7.5345</f>
        <v>0</v>
      </c>
      <c r="Y2009" s="61">
        <v>1975745.02</v>
      </c>
      <c r="Z2009" s="62">
        <f>Ugovori_OPULJP3[[#This Row],[UKUPNI PRIHVATLJIVI IZDACI
TOTAL ELIGIBLE EXPENDITURE
= Bespovratna sredstva ukupno + doprinos korisnika
= Ukupni prihvatljivi troškovi
= Ukupna ugovorena vrijednost projekta HRK]]/7.5345</f>
        <v>262226.4277656115</v>
      </c>
      <c r="AA2009" s="53" t="s">
        <v>37</v>
      </c>
      <c r="AB2009" s="53" t="s">
        <v>34</v>
      </c>
      <c r="AC2009" s="52" t="s">
        <v>7362</v>
      </c>
      <c r="AD2009" s="52" t="s">
        <v>6564</v>
      </c>
    </row>
    <row r="2010" spans="1:30" ht="51" customHeight="1" x14ac:dyDescent="0.2">
      <c r="A2010" s="50" t="s">
        <v>7363</v>
      </c>
      <c r="B2010" s="51" t="s">
        <v>742</v>
      </c>
      <c r="C2010" s="52" t="s">
        <v>7264</v>
      </c>
      <c r="D2010" s="52" t="s">
        <v>7269</v>
      </c>
      <c r="E2010" s="53" t="s">
        <v>75</v>
      </c>
      <c r="F2010" s="54" t="s">
        <v>7364</v>
      </c>
      <c r="G2010" s="54" t="s">
        <v>7365</v>
      </c>
      <c r="H2010" s="56">
        <v>42829</v>
      </c>
      <c r="I2010" s="56">
        <v>43559</v>
      </c>
      <c r="J2010" s="57" t="str">
        <f>IF(Ugovori_OPULJP3[[#This Row],[DATUM ZAVRŠETKA OPERACIJE]]&gt;DATE(2024,12,31),"u provedbi","završen")</f>
        <v>završen</v>
      </c>
      <c r="K2010" s="55" t="s">
        <v>891</v>
      </c>
      <c r="L2010" s="55" t="s">
        <v>36</v>
      </c>
      <c r="M2010" s="58">
        <v>0.85</v>
      </c>
      <c r="N2010" s="58">
        <v>0.15</v>
      </c>
      <c r="O2010" s="59">
        <f>Ugovori_OPULJP3[[#This Row],[Bespovratna sredstva - Ukupno (EU+Nac) HRK
= Ukupna ugovorena vrijednost bespovratnih sredstava]]*Ugovori_OPULJP3[[#This Row],[EU STOPA SUFINANCIRANJA %
EU CO-FINANCING RATE %]]</f>
        <v>987892.19350000005</v>
      </c>
      <c r="P2010" s="60">
        <f>Ugovori_OPULJP3[[#This Row],[Bespovratna sredstva - EU dio - HRK]]/7.5345</f>
        <v>131115.82633220518</v>
      </c>
      <c r="Q2010" s="59">
        <f>Ugovori_OPULJP3[[#This Row],[Bespovratna sredstva - Ukupno (EU+Nac) HRK
= Ukupna ugovorena vrijednost bespovratnih sredstava]]*Ugovori_OPULJP3[[#This Row],[STOPA NACIONALNOG SUFINANCIRANJA %]]</f>
        <v>174333.91650000002</v>
      </c>
      <c r="R2010" s="60">
        <f>Ugovori_OPULJP3[[#This Row],[Bespovratna sredstva - Nacionalni dio - HRK]]/7.5345</f>
        <v>23138.086999800918</v>
      </c>
      <c r="S2010" s="59">
        <v>1162226.1100000001</v>
      </c>
      <c r="T2010" s="60">
        <f>Ugovori_OPULJP3[[#This Row],[Bespovratna sredstva - Ukupno (EU+Nac) HRK
= Ukupna ugovorena vrijednost bespovratnih sredstava]]/7.5345</f>
        <v>154253.91333200611</v>
      </c>
      <c r="U2010" s="59">
        <v>0</v>
      </c>
      <c r="V2010" s="60">
        <f>Ugovori_OPULJP3[[#This Row],[Javni doprinos korisnika - HRK]]/7.5345</f>
        <v>0</v>
      </c>
      <c r="W2010" s="59">
        <v>0</v>
      </c>
      <c r="X2010" s="60">
        <f>Ugovori_OPULJP3[[#This Row],[Privatni doprinos korisnika - HRK]]/7.5345</f>
        <v>0</v>
      </c>
      <c r="Y2010" s="61">
        <v>1162226.1100000001</v>
      </c>
      <c r="Z2010" s="62">
        <f>Ugovori_OPULJP3[[#This Row],[UKUPNI PRIHVATLJIVI IZDACI
TOTAL ELIGIBLE EXPENDITURE
= Bespovratna sredstva ukupno + doprinos korisnika
= Ukupni prihvatljivi troškovi
= Ukupna ugovorena vrijednost projekta HRK]]/7.5345</f>
        <v>154253.91333200611</v>
      </c>
      <c r="AA2010" s="53" t="s">
        <v>37</v>
      </c>
      <c r="AB2010" s="53" t="s">
        <v>34</v>
      </c>
      <c r="AC2010" s="52" t="s">
        <v>7366</v>
      </c>
      <c r="AD2010" s="52" t="s">
        <v>6564</v>
      </c>
    </row>
    <row r="2011" spans="1:30" ht="51" customHeight="1" x14ac:dyDescent="0.2">
      <c r="A2011" s="50" t="s">
        <v>7367</v>
      </c>
      <c r="B2011" s="51" t="s">
        <v>742</v>
      </c>
      <c r="C2011" s="52" t="s">
        <v>7264</v>
      </c>
      <c r="D2011" s="52" t="s">
        <v>7269</v>
      </c>
      <c r="E2011" s="53" t="s">
        <v>75</v>
      </c>
      <c r="F2011" s="54" t="s">
        <v>7368</v>
      </c>
      <c r="G2011" s="54" t="s">
        <v>1646</v>
      </c>
      <c r="H2011" s="56">
        <v>42826</v>
      </c>
      <c r="I2011" s="56">
        <v>43556</v>
      </c>
      <c r="J2011" s="57" t="str">
        <f>IF(Ugovori_OPULJP3[[#This Row],[DATUM ZAVRŠETKA OPERACIJE]]&gt;DATE(2024,12,31),"u provedbi","završen")</f>
        <v>završen</v>
      </c>
      <c r="K2011" s="55" t="s">
        <v>210</v>
      </c>
      <c r="L2011" s="55" t="s">
        <v>210</v>
      </c>
      <c r="M2011" s="58">
        <v>0.85</v>
      </c>
      <c r="N2011" s="58">
        <v>0.15</v>
      </c>
      <c r="O2011" s="59">
        <f>Ugovori_OPULJP3[[#This Row],[Bespovratna sredstva - Ukupno (EU+Nac) HRK
= Ukupna ugovorena vrijednost bespovratnih sredstava]]*Ugovori_OPULJP3[[#This Row],[EU STOPA SUFINANCIRANJA %
EU CO-FINANCING RATE %]]</f>
        <v>1693764.0430000001</v>
      </c>
      <c r="P2011" s="60">
        <f>Ugovori_OPULJP3[[#This Row],[Bespovratna sredstva - EU dio - HRK]]/7.5345</f>
        <v>224801.12057867143</v>
      </c>
      <c r="Q2011" s="59">
        <f>Ugovori_OPULJP3[[#This Row],[Bespovratna sredstva - Ukupno (EU+Nac) HRK
= Ukupna ugovorena vrijednost bespovratnih sredstava]]*Ugovori_OPULJP3[[#This Row],[STOPA NACIONALNOG SUFINANCIRANJA %]]</f>
        <v>298899.53700000001</v>
      </c>
      <c r="R2011" s="60">
        <f>Ugovori_OPULJP3[[#This Row],[Bespovratna sredstva - Nacionalni dio - HRK]]/7.5345</f>
        <v>39670.785984471433</v>
      </c>
      <c r="S2011" s="59">
        <v>1992663.58</v>
      </c>
      <c r="T2011" s="60">
        <f>Ugovori_OPULJP3[[#This Row],[Bespovratna sredstva - Ukupno (EU+Nac) HRK
= Ukupna ugovorena vrijednost bespovratnih sredstava]]/7.5345</f>
        <v>264471.9065631429</v>
      </c>
      <c r="U2011" s="59">
        <v>0</v>
      </c>
      <c r="V2011" s="60">
        <f>Ugovori_OPULJP3[[#This Row],[Javni doprinos korisnika - HRK]]/7.5345</f>
        <v>0</v>
      </c>
      <c r="W2011" s="59">
        <v>0</v>
      </c>
      <c r="X2011" s="60">
        <f>Ugovori_OPULJP3[[#This Row],[Privatni doprinos korisnika - HRK]]/7.5345</f>
        <v>0</v>
      </c>
      <c r="Y2011" s="61">
        <v>1992663.58</v>
      </c>
      <c r="Z2011" s="62">
        <f>Ugovori_OPULJP3[[#This Row],[UKUPNI PRIHVATLJIVI IZDACI
TOTAL ELIGIBLE EXPENDITURE
= Bespovratna sredstva ukupno + doprinos korisnika
= Ukupni prihvatljivi troškovi
= Ukupna ugovorena vrijednost projekta HRK]]/7.5345</f>
        <v>264471.9065631429</v>
      </c>
      <c r="AA2011" s="53" t="s">
        <v>37</v>
      </c>
      <c r="AB2011" s="53" t="s">
        <v>34</v>
      </c>
      <c r="AC2011" s="52" t="s">
        <v>7369</v>
      </c>
      <c r="AD2011" s="52" t="s">
        <v>6564</v>
      </c>
    </row>
    <row r="2012" spans="1:30" ht="51" customHeight="1" x14ac:dyDescent="0.2">
      <c r="A2012" s="50" t="s">
        <v>7370</v>
      </c>
      <c r="B2012" s="51" t="s">
        <v>742</v>
      </c>
      <c r="C2012" s="52" t="s">
        <v>7264</v>
      </c>
      <c r="D2012" s="52" t="s">
        <v>7269</v>
      </c>
      <c r="E2012" s="53" t="s">
        <v>75</v>
      </c>
      <c r="F2012" s="54" t="s">
        <v>7371</v>
      </c>
      <c r="G2012" s="54" t="s">
        <v>2466</v>
      </c>
      <c r="H2012" s="56">
        <v>42822</v>
      </c>
      <c r="I2012" s="56">
        <v>43552</v>
      </c>
      <c r="J2012" s="57" t="str">
        <f>IF(Ugovori_OPULJP3[[#This Row],[DATUM ZAVRŠETKA OPERACIJE]]&gt;DATE(2024,12,31),"u provedbi","završen")</f>
        <v>završen</v>
      </c>
      <c r="K2012" s="55" t="s">
        <v>7372</v>
      </c>
      <c r="L2012" s="55" t="s">
        <v>172</v>
      </c>
      <c r="M2012" s="58">
        <v>0.85</v>
      </c>
      <c r="N2012" s="58">
        <v>0.15</v>
      </c>
      <c r="O2012" s="59">
        <f>Ugovori_OPULJP3[[#This Row],[Bespovratna sredstva - Ukupno (EU+Nac) HRK
= Ukupna ugovorena vrijednost bespovratnih sredstava]]*Ugovori_OPULJP3[[#This Row],[EU STOPA SUFINANCIRANJA %
EU CO-FINANCING RATE %]]</f>
        <v>1434267.0244999998</v>
      </c>
      <c r="P2012" s="60">
        <f>Ugovori_OPULJP3[[#This Row],[Bespovratna sredstva - EU dio - HRK]]/7.5345</f>
        <v>190359.94750812923</v>
      </c>
      <c r="Q2012" s="59">
        <f>Ugovori_OPULJP3[[#This Row],[Bespovratna sredstva - Ukupno (EU+Nac) HRK
= Ukupna ugovorena vrijednost bespovratnih sredstava]]*Ugovori_OPULJP3[[#This Row],[STOPA NACIONALNOG SUFINANCIRANJA %]]</f>
        <v>253105.94549999997</v>
      </c>
      <c r="R2012" s="60">
        <f>Ugovori_OPULJP3[[#This Row],[Bespovratna sredstva - Nacionalni dio - HRK]]/7.5345</f>
        <v>33592.931913199274</v>
      </c>
      <c r="S2012" s="59">
        <v>1687372.97</v>
      </c>
      <c r="T2012" s="60">
        <f>Ugovori_OPULJP3[[#This Row],[Bespovratna sredstva - Ukupno (EU+Nac) HRK
= Ukupna ugovorena vrijednost bespovratnih sredstava]]/7.5345</f>
        <v>223952.87942132854</v>
      </c>
      <c r="U2012" s="59">
        <v>0</v>
      </c>
      <c r="V2012" s="60">
        <f>Ugovori_OPULJP3[[#This Row],[Javni doprinos korisnika - HRK]]/7.5345</f>
        <v>0</v>
      </c>
      <c r="W2012" s="59">
        <v>0</v>
      </c>
      <c r="X2012" s="60">
        <f>Ugovori_OPULJP3[[#This Row],[Privatni doprinos korisnika - HRK]]/7.5345</f>
        <v>0</v>
      </c>
      <c r="Y2012" s="61">
        <v>1687372.97</v>
      </c>
      <c r="Z2012" s="62">
        <f>Ugovori_OPULJP3[[#This Row],[UKUPNI PRIHVATLJIVI IZDACI
TOTAL ELIGIBLE EXPENDITURE
= Bespovratna sredstva ukupno + doprinos korisnika
= Ukupni prihvatljivi troškovi
= Ukupna ugovorena vrijednost projekta HRK]]/7.5345</f>
        <v>223952.87942132854</v>
      </c>
      <c r="AA2012" s="53" t="s">
        <v>37</v>
      </c>
      <c r="AB2012" s="53" t="s">
        <v>34</v>
      </c>
      <c r="AC2012" s="52" t="s">
        <v>7373</v>
      </c>
      <c r="AD2012" s="52" t="s">
        <v>6564</v>
      </c>
    </row>
    <row r="2013" spans="1:30" ht="51" customHeight="1" x14ac:dyDescent="0.2">
      <c r="A2013" s="50" t="s">
        <v>7374</v>
      </c>
      <c r="B2013" s="51" t="s">
        <v>742</v>
      </c>
      <c r="C2013" s="52" t="s">
        <v>7264</v>
      </c>
      <c r="D2013" s="52" t="s">
        <v>7269</v>
      </c>
      <c r="E2013" s="53" t="s">
        <v>75</v>
      </c>
      <c r="F2013" s="54" t="s">
        <v>7375</v>
      </c>
      <c r="G2013" s="54" t="s">
        <v>7376</v>
      </c>
      <c r="H2013" s="56">
        <v>42835</v>
      </c>
      <c r="I2013" s="56">
        <v>43444</v>
      </c>
      <c r="J2013" s="57" t="str">
        <f>IF(Ugovori_OPULJP3[[#This Row],[DATUM ZAVRŠETKA OPERACIJE]]&gt;DATE(2024,12,31),"u provedbi","završen")</f>
        <v>završen</v>
      </c>
      <c r="K2013" s="55" t="s">
        <v>2767</v>
      </c>
      <c r="L2013" s="55" t="s">
        <v>78</v>
      </c>
      <c r="M2013" s="58">
        <v>0.85</v>
      </c>
      <c r="N2013" s="58">
        <v>0.15</v>
      </c>
      <c r="O2013" s="59">
        <f>Ugovori_OPULJP3[[#This Row],[Bespovratna sredstva - Ukupno (EU+Nac) HRK
= Ukupna ugovorena vrijednost bespovratnih sredstava]]*Ugovori_OPULJP3[[#This Row],[EU STOPA SUFINANCIRANJA %
EU CO-FINANCING RATE %]]</f>
        <v>1699987.5899999999</v>
      </c>
      <c r="P2013" s="60">
        <f>Ugovori_OPULJP3[[#This Row],[Bespovratna sredstva - EU dio - HRK]]/7.5345</f>
        <v>225627.12721481183</v>
      </c>
      <c r="Q2013" s="59">
        <f>Ugovori_OPULJP3[[#This Row],[Bespovratna sredstva - Ukupno (EU+Nac) HRK
= Ukupna ugovorena vrijednost bespovratnih sredstava]]*Ugovori_OPULJP3[[#This Row],[STOPA NACIONALNOG SUFINANCIRANJA %]]</f>
        <v>299997.81</v>
      </c>
      <c r="R2013" s="60">
        <f>Ugovori_OPULJP3[[#This Row],[Bespovratna sredstva - Nacionalni dio - HRK]]/7.5345</f>
        <v>39816.551861437387</v>
      </c>
      <c r="S2013" s="59">
        <v>1999985.4</v>
      </c>
      <c r="T2013" s="60">
        <f>Ugovori_OPULJP3[[#This Row],[Bespovratna sredstva - Ukupno (EU+Nac) HRK
= Ukupna ugovorena vrijednost bespovratnih sredstava]]/7.5345</f>
        <v>265443.67907624925</v>
      </c>
      <c r="U2013" s="59">
        <v>0</v>
      </c>
      <c r="V2013" s="60">
        <f>Ugovori_OPULJP3[[#This Row],[Javni doprinos korisnika - HRK]]/7.5345</f>
        <v>0</v>
      </c>
      <c r="W2013" s="59">
        <v>0</v>
      </c>
      <c r="X2013" s="60">
        <f>Ugovori_OPULJP3[[#This Row],[Privatni doprinos korisnika - HRK]]/7.5345</f>
        <v>0</v>
      </c>
      <c r="Y2013" s="61">
        <v>1999985.4</v>
      </c>
      <c r="Z2013" s="62">
        <f>Ugovori_OPULJP3[[#This Row],[UKUPNI PRIHVATLJIVI IZDACI
TOTAL ELIGIBLE EXPENDITURE
= Bespovratna sredstva ukupno + doprinos korisnika
= Ukupni prihvatljivi troškovi
= Ukupna ugovorena vrijednost projekta HRK]]/7.5345</f>
        <v>265443.67907624925</v>
      </c>
      <c r="AA2013" s="53" t="s">
        <v>37</v>
      </c>
      <c r="AB2013" s="53" t="s">
        <v>34</v>
      </c>
      <c r="AC2013" s="52" t="s">
        <v>7377</v>
      </c>
      <c r="AD2013" s="52" t="s">
        <v>6564</v>
      </c>
    </row>
    <row r="2014" spans="1:30" ht="51" customHeight="1" x14ac:dyDescent="0.2">
      <c r="A2014" s="50" t="s">
        <v>7378</v>
      </c>
      <c r="B2014" s="51" t="s">
        <v>742</v>
      </c>
      <c r="C2014" s="52" t="s">
        <v>7264</v>
      </c>
      <c r="D2014" s="52" t="s">
        <v>7269</v>
      </c>
      <c r="E2014" s="53" t="s">
        <v>75</v>
      </c>
      <c r="F2014" s="54" t="s">
        <v>7379</v>
      </c>
      <c r="G2014" s="54" t="s">
        <v>3548</v>
      </c>
      <c r="H2014" s="56">
        <v>42822</v>
      </c>
      <c r="I2014" s="56">
        <v>43552</v>
      </c>
      <c r="J2014" s="57" t="str">
        <f>IF(Ugovori_OPULJP3[[#This Row],[DATUM ZAVRŠETKA OPERACIJE]]&gt;DATE(2024,12,31),"u provedbi","završen")</f>
        <v>završen</v>
      </c>
      <c r="K2014" s="55" t="s">
        <v>98</v>
      </c>
      <c r="L2014" s="55" t="s">
        <v>98</v>
      </c>
      <c r="M2014" s="58">
        <v>0.85</v>
      </c>
      <c r="N2014" s="58">
        <v>0.15</v>
      </c>
      <c r="O2014" s="59">
        <f>Ugovori_OPULJP3[[#This Row],[Bespovratna sredstva - Ukupno (EU+Nac) HRK
= Ukupna ugovorena vrijednost bespovratnih sredstava]]*Ugovori_OPULJP3[[#This Row],[EU STOPA SUFINANCIRANJA %
EU CO-FINANCING RATE %]]</f>
        <v>1011272.7270000001</v>
      </c>
      <c r="P2014" s="60">
        <f>Ugovori_OPULJP3[[#This Row],[Bespovratna sredstva - EU dio - HRK]]/7.5345</f>
        <v>134218.95640055745</v>
      </c>
      <c r="Q2014" s="59">
        <f>Ugovori_OPULJP3[[#This Row],[Bespovratna sredstva - Ukupno (EU+Nac) HRK
= Ukupna ugovorena vrijednost bespovratnih sredstava]]*Ugovori_OPULJP3[[#This Row],[STOPA NACIONALNOG SUFINANCIRANJA %]]</f>
        <v>178459.89300000001</v>
      </c>
      <c r="R2014" s="60">
        <f>Ugovori_OPULJP3[[#This Row],[Bespovratna sredstva - Nacionalni dio - HRK]]/7.5345</f>
        <v>23685.698188333667</v>
      </c>
      <c r="S2014" s="59">
        <v>1189732.6200000001</v>
      </c>
      <c r="T2014" s="60">
        <f>Ugovori_OPULJP3[[#This Row],[Bespovratna sredstva - Ukupno (EU+Nac) HRK
= Ukupna ugovorena vrijednost bespovratnih sredstava]]/7.5345</f>
        <v>157904.65458889111</v>
      </c>
      <c r="U2014" s="59">
        <v>0</v>
      </c>
      <c r="V2014" s="60">
        <f>Ugovori_OPULJP3[[#This Row],[Javni doprinos korisnika - HRK]]/7.5345</f>
        <v>0</v>
      </c>
      <c r="W2014" s="59">
        <v>0</v>
      </c>
      <c r="X2014" s="60">
        <f>Ugovori_OPULJP3[[#This Row],[Privatni doprinos korisnika - HRK]]/7.5345</f>
        <v>0</v>
      </c>
      <c r="Y2014" s="61">
        <v>1189732.6200000001</v>
      </c>
      <c r="Z2014" s="62">
        <f>Ugovori_OPULJP3[[#This Row],[UKUPNI PRIHVATLJIVI IZDACI
TOTAL ELIGIBLE EXPENDITURE
= Bespovratna sredstva ukupno + doprinos korisnika
= Ukupni prihvatljivi troškovi
= Ukupna ugovorena vrijednost projekta HRK]]/7.5345</f>
        <v>157904.65458889111</v>
      </c>
      <c r="AA2014" s="53" t="s">
        <v>37</v>
      </c>
      <c r="AB2014" s="53" t="s">
        <v>34</v>
      </c>
      <c r="AC2014" s="52" t="s">
        <v>7380</v>
      </c>
      <c r="AD2014" s="52" t="s">
        <v>6564</v>
      </c>
    </row>
    <row r="2015" spans="1:30" ht="51" customHeight="1" x14ac:dyDescent="0.2">
      <c r="A2015" s="50" t="s">
        <v>7381</v>
      </c>
      <c r="B2015" s="51" t="s">
        <v>742</v>
      </c>
      <c r="C2015" s="52" t="s">
        <v>7264</v>
      </c>
      <c r="D2015" s="52" t="s">
        <v>7269</v>
      </c>
      <c r="E2015" s="53" t="s">
        <v>75</v>
      </c>
      <c r="F2015" s="54" t="s">
        <v>7332</v>
      </c>
      <c r="G2015" s="54" t="s">
        <v>7382</v>
      </c>
      <c r="H2015" s="56">
        <v>42826</v>
      </c>
      <c r="I2015" s="56">
        <v>43435</v>
      </c>
      <c r="J2015" s="57" t="str">
        <f>IF(Ugovori_OPULJP3[[#This Row],[DATUM ZAVRŠETKA OPERACIJE]]&gt;DATE(2024,12,31),"u provedbi","završen")</f>
        <v>završen</v>
      </c>
      <c r="K2015" s="55" t="s">
        <v>7383</v>
      </c>
      <c r="L2015" s="55" t="s">
        <v>172</v>
      </c>
      <c r="M2015" s="58">
        <v>0.85</v>
      </c>
      <c r="N2015" s="58">
        <v>0.15</v>
      </c>
      <c r="O2015" s="59">
        <f>Ugovori_OPULJP3[[#This Row],[Bespovratna sredstva - Ukupno (EU+Nac) HRK
= Ukupna ugovorena vrijednost bespovratnih sredstava]]*Ugovori_OPULJP3[[#This Row],[EU STOPA SUFINANCIRANJA %
EU CO-FINANCING RATE %]]</f>
        <v>1283499.4985</v>
      </c>
      <c r="P2015" s="60">
        <f>Ugovori_OPULJP3[[#This Row],[Bespovratna sredstva - EU dio - HRK]]/7.5345</f>
        <v>170349.65803968412</v>
      </c>
      <c r="Q2015" s="59">
        <f>Ugovori_OPULJP3[[#This Row],[Bespovratna sredstva - Ukupno (EU+Nac) HRK
= Ukupna ugovorena vrijednost bespovratnih sredstava]]*Ugovori_OPULJP3[[#This Row],[STOPA NACIONALNOG SUFINANCIRANJA %]]</f>
        <v>226499.91149999999</v>
      </c>
      <c r="R2015" s="60">
        <f>Ugovori_OPULJP3[[#This Row],[Bespovratna sredstva - Nacionalni dio - HRK]]/7.5345</f>
        <v>30061.704359944251</v>
      </c>
      <c r="S2015" s="59">
        <v>1509999.41</v>
      </c>
      <c r="T2015" s="60">
        <f>Ugovori_OPULJP3[[#This Row],[Bespovratna sredstva - Ukupno (EU+Nac) HRK
= Ukupna ugovorena vrijednost bespovratnih sredstava]]/7.5345</f>
        <v>200411.36239962836</v>
      </c>
      <c r="U2015" s="59">
        <v>0</v>
      </c>
      <c r="V2015" s="60">
        <f>Ugovori_OPULJP3[[#This Row],[Javni doprinos korisnika - HRK]]/7.5345</f>
        <v>0</v>
      </c>
      <c r="W2015" s="59">
        <v>0</v>
      </c>
      <c r="X2015" s="60">
        <f>Ugovori_OPULJP3[[#This Row],[Privatni doprinos korisnika - HRK]]/7.5345</f>
        <v>0</v>
      </c>
      <c r="Y2015" s="61">
        <v>1509999.41</v>
      </c>
      <c r="Z2015" s="62">
        <f>Ugovori_OPULJP3[[#This Row],[UKUPNI PRIHVATLJIVI IZDACI
TOTAL ELIGIBLE EXPENDITURE
= Bespovratna sredstva ukupno + doprinos korisnika
= Ukupni prihvatljivi troškovi
= Ukupna ugovorena vrijednost projekta HRK]]/7.5345</f>
        <v>200411.36239962836</v>
      </c>
      <c r="AA2015" s="53" t="s">
        <v>37</v>
      </c>
      <c r="AB2015" s="53" t="s">
        <v>34</v>
      </c>
      <c r="AC2015" s="52" t="s">
        <v>7384</v>
      </c>
      <c r="AD2015" s="52" t="s">
        <v>6564</v>
      </c>
    </row>
    <row r="2016" spans="1:30" ht="51" customHeight="1" x14ac:dyDescent="0.2">
      <c r="A2016" s="50" t="s">
        <v>7385</v>
      </c>
      <c r="B2016" s="51" t="s">
        <v>742</v>
      </c>
      <c r="C2016" s="52" t="s">
        <v>7264</v>
      </c>
      <c r="D2016" s="52" t="s">
        <v>7269</v>
      </c>
      <c r="E2016" s="53" t="s">
        <v>75</v>
      </c>
      <c r="F2016" s="54" t="s">
        <v>7386</v>
      </c>
      <c r="G2016" s="54" t="s">
        <v>2181</v>
      </c>
      <c r="H2016" s="56">
        <v>42823</v>
      </c>
      <c r="I2016" s="56">
        <v>43553</v>
      </c>
      <c r="J2016" s="57" t="str">
        <f>IF(Ugovori_OPULJP3[[#This Row],[DATUM ZAVRŠETKA OPERACIJE]]&gt;DATE(2024,12,31),"u provedbi","završen")</f>
        <v>završen</v>
      </c>
      <c r="K2016" s="55" t="s">
        <v>78</v>
      </c>
      <c r="L2016" s="55" t="s">
        <v>78</v>
      </c>
      <c r="M2016" s="58">
        <v>0.85</v>
      </c>
      <c r="N2016" s="58">
        <v>0.15</v>
      </c>
      <c r="O2016" s="59">
        <f>Ugovori_OPULJP3[[#This Row],[Bespovratna sredstva - Ukupno (EU+Nac) HRK
= Ukupna ugovorena vrijednost bespovratnih sredstava]]*Ugovori_OPULJP3[[#This Row],[EU STOPA SUFINANCIRANJA %
EU CO-FINANCING RATE %]]</f>
        <v>1293389.2825</v>
      </c>
      <c r="P2016" s="60">
        <f>Ugovori_OPULJP3[[#This Row],[Bespovratna sredstva - EU dio - HRK]]/7.5345</f>
        <v>171662.25794677815</v>
      </c>
      <c r="Q2016" s="59">
        <f>Ugovori_OPULJP3[[#This Row],[Bespovratna sredstva - Ukupno (EU+Nac) HRK
= Ukupna ugovorena vrijednost bespovratnih sredstava]]*Ugovori_OPULJP3[[#This Row],[STOPA NACIONALNOG SUFINANCIRANJA %]]</f>
        <v>228245.16749999998</v>
      </c>
      <c r="R2016" s="60">
        <f>Ugovori_OPULJP3[[#This Row],[Bespovratna sredstva - Nacionalni dio - HRK]]/7.5345</f>
        <v>30293.33963766673</v>
      </c>
      <c r="S2016" s="59">
        <v>1521634.45</v>
      </c>
      <c r="T2016" s="60">
        <f>Ugovori_OPULJP3[[#This Row],[Bespovratna sredstva - Ukupno (EU+Nac) HRK
= Ukupna ugovorena vrijednost bespovratnih sredstava]]/7.5345</f>
        <v>201955.59758444488</v>
      </c>
      <c r="U2016" s="59">
        <v>0</v>
      </c>
      <c r="V2016" s="60">
        <f>Ugovori_OPULJP3[[#This Row],[Javni doprinos korisnika - HRK]]/7.5345</f>
        <v>0</v>
      </c>
      <c r="W2016" s="59">
        <v>0</v>
      </c>
      <c r="X2016" s="60">
        <f>Ugovori_OPULJP3[[#This Row],[Privatni doprinos korisnika - HRK]]/7.5345</f>
        <v>0</v>
      </c>
      <c r="Y2016" s="61">
        <v>1521634.45</v>
      </c>
      <c r="Z2016" s="62">
        <f>Ugovori_OPULJP3[[#This Row],[UKUPNI PRIHVATLJIVI IZDACI
TOTAL ELIGIBLE EXPENDITURE
= Bespovratna sredstva ukupno + doprinos korisnika
= Ukupni prihvatljivi troškovi
= Ukupna ugovorena vrijednost projekta HRK]]/7.5345</f>
        <v>201955.59758444488</v>
      </c>
      <c r="AA2016" s="53" t="s">
        <v>37</v>
      </c>
      <c r="AB2016" s="53" t="s">
        <v>34</v>
      </c>
      <c r="AC2016" s="52" t="s">
        <v>7387</v>
      </c>
      <c r="AD2016" s="52" t="s">
        <v>6564</v>
      </c>
    </row>
    <row r="2017" spans="1:30" ht="51" customHeight="1" x14ac:dyDescent="0.2">
      <c r="A2017" s="50" t="s">
        <v>7388</v>
      </c>
      <c r="B2017" s="51" t="s">
        <v>742</v>
      </c>
      <c r="C2017" s="52" t="s">
        <v>7264</v>
      </c>
      <c r="D2017" s="52" t="s">
        <v>7269</v>
      </c>
      <c r="E2017" s="53" t="s">
        <v>75</v>
      </c>
      <c r="F2017" s="54" t="s">
        <v>7389</v>
      </c>
      <c r="G2017" s="54" t="s">
        <v>1945</v>
      </c>
      <c r="H2017" s="56">
        <v>42825</v>
      </c>
      <c r="I2017" s="56">
        <v>43555</v>
      </c>
      <c r="J2017" s="57" t="str">
        <f>IF(Ugovori_OPULJP3[[#This Row],[DATUM ZAVRŠETKA OPERACIJE]]&gt;DATE(2024,12,31),"u provedbi","završen")</f>
        <v>završen</v>
      </c>
      <c r="K2017" s="55" t="s">
        <v>248</v>
      </c>
      <c r="L2017" s="55" t="s">
        <v>248</v>
      </c>
      <c r="M2017" s="58">
        <v>0.85</v>
      </c>
      <c r="N2017" s="58">
        <v>0.15</v>
      </c>
      <c r="O2017" s="59">
        <f>Ugovori_OPULJP3[[#This Row],[Bespovratna sredstva - Ukupno (EU+Nac) HRK
= Ukupna ugovorena vrijednost bespovratnih sredstava]]*Ugovori_OPULJP3[[#This Row],[EU STOPA SUFINANCIRANJA %
EU CO-FINANCING RATE %]]</f>
        <v>1199786.254</v>
      </c>
      <c r="P2017" s="60">
        <f>Ugovori_OPULJP3[[#This Row],[Bespovratna sredstva - EU dio - HRK]]/7.5345</f>
        <v>159239.00112814386</v>
      </c>
      <c r="Q2017" s="59">
        <f>Ugovori_OPULJP3[[#This Row],[Bespovratna sredstva - Ukupno (EU+Nac) HRK
= Ukupna ugovorena vrijednost bespovratnih sredstava]]*Ugovori_OPULJP3[[#This Row],[STOPA NACIONALNOG SUFINANCIRANJA %]]</f>
        <v>211726.986</v>
      </c>
      <c r="R2017" s="60">
        <f>Ugovori_OPULJP3[[#This Row],[Bespovratna sredstva - Nacionalni dio - HRK]]/7.5345</f>
        <v>28101.00019908421</v>
      </c>
      <c r="S2017" s="59">
        <v>1411513.24</v>
      </c>
      <c r="T2017" s="60">
        <f>Ugovori_OPULJP3[[#This Row],[Bespovratna sredstva - Ukupno (EU+Nac) HRK
= Ukupna ugovorena vrijednost bespovratnih sredstava]]/7.5345</f>
        <v>187340.00132722806</v>
      </c>
      <c r="U2017" s="59">
        <v>0</v>
      </c>
      <c r="V2017" s="60">
        <f>Ugovori_OPULJP3[[#This Row],[Javni doprinos korisnika - HRK]]/7.5345</f>
        <v>0</v>
      </c>
      <c r="W2017" s="59">
        <v>0</v>
      </c>
      <c r="X2017" s="60">
        <f>Ugovori_OPULJP3[[#This Row],[Privatni doprinos korisnika - HRK]]/7.5345</f>
        <v>0</v>
      </c>
      <c r="Y2017" s="61">
        <v>1411513.24</v>
      </c>
      <c r="Z2017" s="62">
        <f>Ugovori_OPULJP3[[#This Row],[UKUPNI PRIHVATLJIVI IZDACI
TOTAL ELIGIBLE EXPENDITURE
= Bespovratna sredstva ukupno + doprinos korisnika
= Ukupni prihvatljivi troškovi
= Ukupna ugovorena vrijednost projekta HRK]]/7.5345</f>
        <v>187340.00132722806</v>
      </c>
      <c r="AA2017" s="53" t="s">
        <v>37</v>
      </c>
      <c r="AB2017" s="53" t="s">
        <v>34</v>
      </c>
      <c r="AC2017" s="52" t="s">
        <v>7390</v>
      </c>
      <c r="AD2017" s="52" t="s">
        <v>6564</v>
      </c>
    </row>
    <row r="2018" spans="1:30" ht="51" customHeight="1" x14ac:dyDescent="0.2">
      <c r="A2018" s="50" t="s">
        <v>7391</v>
      </c>
      <c r="B2018" s="51" t="s">
        <v>742</v>
      </c>
      <c r="C2018" s="52" t="s">
        <v>7264</v>
      </c>
      <c r="D2018" s="52" t="s">
        <v>7269</v>
      </c>
      <c r="E2018" s="53" t="s">
        <v>75</v>
      </c>
      <c r="F2018" s="54" t="s">
        <v>7392</v>
      </c>
      <c r="G2018" s="54" t="s">
        <v>1556</v>
      </c>
      <c r="H2018" s="56">
        <v>42844</v>
      </c>
      <c r="I2018" s="56">
        <v>43453</v>
      </c>
      <c r="J2018" s="57" t="str">
        <f>IF(Ugovori_OPULJP3[[#This Row],[DATUM ZAVRŠETKA OPERACIJE]]&gt;DATE(2024,12,31),"u provedbi","završen")</f>
        <v>završen</v>
      </c>
      <c r="K2018" s="55" t="s">
        <v>83</v>
      </c>
      <c r="L2018" s="55" t="s">
        <v>83</v>
      </c>
      <c r="M2018" s="58">
        <v>0.85</v>
      </c>
      <c r="N2018" s="58">
        <v>0.15</v>
      </c>
      <c r="O2018" s="59">
        <f>Ugovori_OPULJP3[[#This Row],[Bespovratna sredstva - Ukupno (EU+Nac) HRK
= Ukupna ugovorena vrijednost bespovratnih sredstava]]*Ugovori_OPULJP3[[#This Row],[EU STOPA SUFINANCIRANJA %
EU CO-FINANCING RATE %]]</f>
        <v>1673762.8544999999</v>
      </c>
      <c r="P2018" s="60">
        <f>Ugovori_OPULJP3[[#This Row],[Bespovratna sredstva - EU dio - HRK]]/7.5345</f>
        <v>222146.5066693211</v>
      </c>
      <c r="Q2018" s="59">
        <f>Ugovori_OPULJP3[[#This Row],[Bespovratna sredstva - Ukupno (EU+Nac) HRK
= Ukupna ugovorena vrijednost bespovratnih sredstava]]*Ugovori_OPULJP3[[#This Row],[STOPA NACIONALNOG SUFINANCIRANJA %]]</f>
        <v>295369.9155</v>
      </c>
      <c r="R2018" s="60">
        <f>Ugovori_OPULJP3[[#This Row],[Bespovratna sredstva - Nacionalni dio - HRK]]/7.5345</f>
        <v>39202.324706350788</v>
      </c>
      <c r="S2018" s="59">
        <v>1969132.77</v>
      </c>
      <c r="T2018" s="60">
        <f>Ugovori_OPULJP3[[#This Row],[Bespovratna sredstva - Ukupno (EU+Nac) HRK
= Ukupna ugovorena vrijednost bespovratnih sredstava]]/7.5345</f>
        <v>261348.8313756719</v>
      </c>
      <c r="U2018" s="59">
        <v>0</v>
      </c>
      <c r="V2018" s="60">
        <f>Ugovori_OPULJP3[[#This Row],[Javni doprinos korisnika - HRK]]/7.5345</f>
        <v>0</v>
      </c>
      <c r="W2018" s="59">
        <v>0</v>
      </c>
      <c r="X2018" s="60">
        <f>Ugovori_OPULJP3[[#This Row],[Privatni doprinos korisnika - HRK]]/7.5345</f>
        <v>0</v>
      </c>
      <c r="Y2018" s="61">
        <v>1969132.77</v>
      </c>
      <c r="Z2018" s="62">
        <f>Ugovori_OPULJP3[[#This Row],[UKUPNI PRIHVATLJIVI IZDACI
TOTAL ELIGIBLE EXPENDITURE
= Bespovratna sredstva ukupno + doprinos korisnika
= Ukupni prihvatljivi troškovi
= Ukupna ugovorena vrijednost projekta HRK]]/7.5345</f>
        <v>261348.8313756719</v>
      </c>
      <c r="AA2018" s="53" t="s">
        <v>37</v>
      </c>
      <c r="AB2018" s="53" t="s">
        <v>34</v>
      </c>
      <c r="AC2018" s="52" t="s">
        <v>7393</v>
      </c>
      <c r="AD2018" s="52" t="s">
        <v>6564</v>
      </c>
    </row>
    <row r="2019" spans="1:30" ht="51" customHeight="1" x14ac:dyDescent="0.2">
      <c r="A2019" s="50" t="s">
        <v>7394</v>
      </c>
      <c r="B2019" s="51" t="s">
        <v>742</v>
      </c>
      <c r="C2019" s="52" t="s">
        <v>7264</v>
      </c>
      <c r="D2019" s="52" t="s">
        <v>7269</v>
      </c>
      <c r="E2019" s="53" t="s">
        <v>75</v>
      </c>
      <c r="F2019" s="54" t="s">
        <v>7395</v>
      </c>
      <c r="G2019" s="54" t="s">
        <v>7396</v>
      </c>
      <c r="H2019" s="56">
        <v>42826</v>
      </c>
      <c r="I2019" s="56">
        <v>43556</v>
      </c>
      <c r="J2019" s="57" t="str">
        <f>IF(Ugovori_OPULJP3[[#This Row],[DATUM ZAVRŠETKA OPERACIJE]]&gt;DATE(2024,12,31),"u provedbi","završen")</f>
        <v>završen</v>
      </c>
      <c r="K2019" s="55" t="s">
        <v>5485</v>
      </c>
      <c r="L2019" s="55" t="s">
        <v>103</v>
      </c>
      <c r="M2019" s="58">
        <v>0.85</v>
      </c>
      <c r="N2019" s="58">
        <v>0.15</v>
      </c>
      <c r="O2019" s="59">
        <f>Ugovori_OPULJP3[[#This Row],[Bespovratna sredstva - Ukupno (EU+Nac) HRK
= Ukupna ugovorena vrijednost bespovratnih sredstava]]*Ugovori_OPULJP3[[#This Row],[EU STOPA SUFINANCIRANJA %
EU CO-FINANCING RATE %]]</f>
        <v>1262245.3674999999</v>
      </c>
      <c r="P2019" s="60">
        <f>Ugovori_OPULJP3[[#This Row],[Bespovratna sredstva - EU dio - HRK]]/7.5345</f>
        <v>167528.75008295174</v>
      </c>
      <c r="Q2019" s="59">
        <f>Ugovori_OPULJP3[[#This Row],[Bespovratna sredstva - Ukupno (EU+Nac) HRK
= Ukupna ugovorena vrijednost bespovratnih sredstava]]*Ugovori_OPULJP3[[#This Row],[STOPA NACIONALNOG SUFINANCIRANJA %]]</f>
        <v>222749.1825</v>
      </c>
      <c r="R2019" s="60">
        <f>Ugovori_OPULJP3[[#This Row],[Bespovratna sredstva - Nacionalni dio - HRK]]/7.5345</f>
        <v>29563.897073462071</v>
      </c>
      <c r="S2019" s="59">
        <v>1484994.55</v>
      </c>
      <c r="T2019" s="60">
        <f>Ugovori_OPULJP3[[#This Row],[Bespovratna sredstva - Ukupno (EU+Nac) HRK
= Ukupna ugovorena vrijednost bespovratnih sredstava]]/7.5345</f>
        <v>197092.64715641382</v>
      </c>
      <c r="U2019" s="59">
        <v>0</v>
      </c>
      <c r="V2019" s="60">
        <f>Ugovori_OPULJP3[[#This Row],[Javni doprinos korisnika - HRK]]/7.5345</f>
        <v>0</v>
      </c>
      <c r="W2019" s="59">
        <v>0</v>
      </c>
      <c r="X2019" s="60">
        <f>Ugovori_OPULJP3[[#This Row],[Privatni doprinos korisnika - HRK]]/7.5345</f>
        <v>0</v>
      </c>
      <c r="Y2019" s="61">
        <v>1484994.55</v>
      </c>
      <c r="Z2019" s="62">
        <f>Ugovori_OPULJP3[[#This Row],[UKUPNI PRIHVATLJIVI IZDACI
TOTAL ELIGIBLE EXPENDITURE
= Bespovratna sredstva ukupno + doprinos korisnika
= Ukupni prihvatljivi troškovi
= Ukupna ugovorena vrijednost projekta HRK]]/7.5345</f>
        <v>197092.64715641382</v>
      </c>
      <c r="AA2019" s="53" t="s">
        <v>37</v>
      </c>
      <c r="AB2019" s="53" t="s">
        <v>34</v>
      </c>
      <c r="AC2019" s="52" t="s">
        <v>7397</v>
      </c>
      <c r="AD2019" s="52" t="s">
        <v>6564</v>
      </c>
    </row>
    <row r="2020" spans="1:30" ht="51" customHeight="1" x14ac:dyDescent="0.2">
      <c r="A2020" s="50" t="s">
        <v>7398</v>
      </c>
      <c r="B2020" s="51" t="s">
        <v>742</v>
      </c>
      <c r="C2020" s="52" t="s">
        <v>7264</v>
      </c>
      <c r="D2020" s="52" t="s">
        <v>7269</v>
      </c>
      <c r="E2020" s="53" t="s">
        <v>75</v>
      </c>
      <c r="F2020" s="54" t="s">
        <v>7399</v>
      </c>
      <c r="G2020" s="54" t="s">
        <v>7400</v>
      </c>
      <c r="H2020" s="56">
        <v>42825</v>
      </c>
      <c r="I2020" s="56">
        <v>43496</v>
      </c>
      <c r="J2020" s="57" t="str">
        <f>IF(Ugovori_OPULJP3[[#This Row],[DATUM ZAVRŠETKA OPERACIJE]]&gt;DATE(2024,12,31),"u provedbi","završen")</f>
        <v>završen</v>
      </c>
      <c r="K2020" s="55" t="s">
        <v>36</v>
      </c>
      <c r="L2020" s="55" t="s">
        <v>36</v>
      </c>
      <c r="M2020" s="58">
        <v>0.85</v>
      </c>
      <c r="N2020" s="58">
        <v>0.15</v>
      </c>
      <c r="O2020" s="59">
        <f>Ugovori_OPULJP3[[#This Row],[Bespovratna sredstva - Ukupno (EU+Nac) HRK
= Ukupna ugovorena vrijednost bespovratnih sredstava]]*Ugovori_OPULJP3[[#This Row],[EU STOPA SUFINANCIRANJA %
EU CO-FINANCING RATE %]]</f>
        <v>423900.1</v>
      </c>
      <c r="P2020" s="60">
        <f>Ugovori_OPULJP3[[#This Row],[Bespovratna sredstva - EU dio - HRK]]/7.5345</f>
        <v>56261.211759240818</v>
      </c>
      <c r="Q2020" s="59">
        <f>Ugovori_OPULJP3[[#This Row],[Bespovratna sredstva - Ukupno (EU+Nac) HRK
= Ukupna ugovorena vrijednost bespovratnih sredstava]]*Ugovori_OPULJP3[[#This Row],[STOPA NACIONALNOG SUFINANCIRANJA %]]</f>
        <v>74805.899999999994</v>
      </c>
      <c r="R2020" s="60">
        <f>Ugovori_OPULJP3[[#This Row],[Bespovratna sredstva - Nacionalni dio - HRK]]/7.5345</f>
        <v>9928.4491339836732</v>
      </c>
      <c r="S2020" s="59">
        <v>498706</v>
      </c>
      <c r="T2020" s="60">
        <f>Ugovori_OPULJP3[[#This Row],[Bespovratna sredstva - Ukupno (EU+Nac) HRK
= Ukupna ugovorena vrijednost bespovratnih sredstava]]/7.5345</f>
        <v>66189.6608932245</v>
      </c>
      <c r="U2020" s="59">
        <v>0</v>
      </c>
      <c r="V2020" s="60">
        <f>Ugovori_OPULJP3[[#This Row],[Javni doprinos korisnika - HRK]]/7.5345</f>
        <v>0</v>
      </c>
      <c r="W2020" s="59">
        <v>0</v>
      </c>
      <c r="X2020" s="60">
        <f>Ugovori_OPULJP3[[#This Row],[Privatni doprinos korisnika - HRK]]/7.5345</f>
        <v>0</v>
      </c>
      <c r="Y2020" s="61">
        <v>498706</v>
      </c>
      <c r="Z2020" s="62">
        <f>Ugovori_OPULJP3[[#This Row],[UKUPNI PRIHVATLJIVI IZDACI
TOTAL ELIGIBLE EXPENDITURE
= Bespovratna sredstva ukupno + doprinos korisnika
= Ukupni prihvatljivi troškovi
= Ukupna ugovorena vrijednost projekta HRK]]/7.5345</f>
        <v>66189.6608932245</v>
      </c>
      <c r="AA2020" s="53" t="s">
        <v>37</v>
      </c>
      <c r="AB2020" s="53" t="s">
        <v>34</v>
      </c>
      <c r="AC2020" s="52" t="s">
        <v>7401</v>
      </c>
      <c r="AD2020" s="52" t="s">
        <v>6564</v>
      </c>
    </row>
    <row r="2021" spans="1:30" ht="51" customHeight="1" x14ac:dyDescent="0.2">
      <c r="A2021" s="50" t="s">
        <v>7402</v>
      </c>
      <c r="B2021" s="51" t="s">
        <v>742</v>
      </c>
      <c r="C2021" s="52" t="s">
        <v>7264</v>
      </c>
      <c r="D2021" s="52" t="s">
        <v>7269</v>
      </c>
      <c r="E2021" s="53" t="s">
        <v>75</v>
      </c>
      <c r="F2021" s="54" t="s">
        <v>5513</v>
      </c>
      <c r="G2021" s="54" t="s">
        <v>3626</v>
      </c>
      <c r="H2021" s="56">
        <v>42826</v>
      </c>
      <c r="I2021" s="56">
        <v>43556</v>
      </c>
      <c r="J2021" s="57" t="str">
        <f>IF(Ugovori_OPULJP3[[#This Row],[DATUM ZAVRŠETKA OPERACIJE]]&gt;DATE(2024,12,31),"u provedbi","završen")</f>
        <v>završen</v>
      </c>
      <c r="K2021" s="55" t="s">
        <v>98</v>
      </c>
      <c r="L2021" s="55" t="s">
        <v>98</v>
      </c>
      <c r="M2021" s="58">
        <v>0.85</v>
      </c>
      <c r="N2021" s="58">
        <v>0.15</v>
      </c>
      <c r="O2021" s="59">
        <f>Ugovori_OPULJP3[[#This Row],[Bespovratna sredstva - Ukupno (EU+Nac) HRK
= Ukupna ugovorena vrijednost bespovratnih sredstava]]*Ugovori_OPULJP3[[#This Row],[EU STOPA SUFINANCIRANJA %
EU CO-FINANCING RATE %]]</f>
        <v>817153.19499999995</v>
      </c>
      <c r="P2021" s="60">
        <f>Ugovori_OPULJP3[[#This Row],[Bespovratna sredstva - EU dio - HRK]]/7.5345</f>
        <v>108454.86694538455</v>
      </c>
      <c r="Q2021" s="59">
        <f>Ugovori_OPULJP3[[#This Row],[Bespovratna sredstva - Ukupno (EU+Nac) HRK
= Ukupna ugovorena vrijednost bespovratnih sredstava]]*Ugovori_OPULJP3[[#This Row],[STOPA NACIONALNOG SUFINANCIRANJA %]]</f>
        <v>144203.50499999998</v>
      </c>
      <c r="R2021" s="60">
        <f>Ugovori_OPULJP3[[#This Row],[Bespovratna sredstva - Nacionalni dio - HRK]]/7.5345</f>
        <v>19139.094166832565</v>
      </c>
      <c r="S2021" s="59">
        <v>961356.7</v>
      </c>
      <c r="T2021" s="60">
        <f>Ugovori_OPULJP3[[#This Row],[Bespovratna sredstva - Ukupno (EU+Nac) HRK
= Ukupna ugovorena vrijednost bespovratnih sredstava]]/7.5345</f>
        <v>127593.96111221712</v>
      </c>
      <c r="U2021" s="59">
        <v>0</v>
      </c>
      <c r="V2021" s="60">
        <f>Ugovori_OPULJP3[[#This Row],[Javni doprinos korisnika - HRK]]/7.5345</f>
        <v>0</v>
      </c>
      <c r="W2021" s="59">
        <v>0</v>
      </c>
      <c r="X2021" s="60">
        <f>Ugovori_OPULJP3[[#This Row],[Privatni doprinos korisnika - HRK]]/7.5345</f>
        <v>0</v>
      </c>
      <c r="Y2021" s="61">
        <v>961356.7</v>
      </c>
      <c r="Z2021" s="62">
        <f>Ugovori_OPULJP3[[#This Row],[UKUPNI PRIHVATLJIVI IZDACI
TOTAL ELIGIBLE EXPENDITURE
= Bespovratna sredstva ukupno + doprinos korisnika
= Ukupni prihvatljivi troškovi
= Ukupna ugovorena vrijednost projekta HRK]]/7.5345</f>
        <v>127593.96111221712</v>
      </c>
      <c r="AA2021" s="53" t="s">
        <v>37</v>
      </c>
      <c r="AB2021" s="53" t="s">
        <v>34</v>
      </c>
      <c r="AC2021" s="52" t="s">
        <v>7403</v>
      </c>
      <c r="AD2021" s="52" t="s">
        <v>6564</v>
      </c>
    </row>
    <row r="2022" spans="1:30" ht="51" customHeight="1" x14ac:dyDescent="0.2">
      <c r="A2022" s="50" t="s">
        <v>7404</v>
      </c>
      <c r="B2022" s="51" t="s">
        <v>742</v>
      </c>
      <c r="C2022" s="52" t="s">
        <v>7264</v>
      </c>
      <c r="D2022" s="52" t="s">
        <v>7269</v>
      </c>
      <c r="E2022" s="53" t="s">
        <v>75</v>
      </c>
      <c r="F2022" s="54" t="s">
        <v>7405</v>
      </c>
      <c r="G2022" s="54" t="s">
        <v>7406</v>
      </c>
      <c r="H2022" s="56">
        <v>42826</v>
      </c>
      <c r="I2022" s="56">
        <v>43556</v>
      </c>
      <c r="J2022" s="57" t="str">
        <f>IF(Ugovori_OPULJP3[[#This Row],[DATUM ZAVRŠETKA OPERACIJE]]&gt;DATE(2024,12,31),"u provedbi","završen")</f>
        <v>završen</v>
      </c>
      <c r="K2022" s="55" t="s">
        <v>593</v>
      </c>
      <c r="L2022" s="55" t="s">
        <v>593</v>
      </c>
      <c r="M2022" s="58">
        <v>0.85</v>
      </c>
      <c r="N2022" s="58">
        <v>0.15</v>
      </c>
      <c r="O2022" s="59">
        <f>Ugovori_OPULJP3[[#This Row],[Bespovratna sredstva - Ukupno (EU+Nac) HRK
= Ukupna ugovorena vrijednost bespovratnih sredstava]]*Ugovori_OPULJP3[[#This Row],[EU STOPA SUFINANCIRANJA %
EU CO-FINANCING RATE %]]</f>
        <v>529902.95400000003</v>
      </c>
      <c r="P2022" s="60">
        <f>Ugovori_OPULJP3[[#This Row],[Bespovratna sredstva - EU dio - HRK]]/7.5345</f>
        <v>70330.208242086403</v>
      </c>
      <c r="Q2022" s="59">
        <f>Ugovori_OPULJP3[[#This Row],[Bespovratna sredstva - Ukupno (EU+Nac) HRK
= Ukupna ugovorena vrijednost bespovratnih sredstava]]*Ugovori_OPULJP3[[#This Row],[STOPA NACIONALNOG SUFINANCIRANJA %]]</f>
        <v>93512.285999999993</v>
      </c>
      <c r="R2022" s="60">
        <f>Ugovori_OPULJP3[[#This Row],[Bespovratna sredstva - Nacionalni dio - HRK]]/7.5345</f>
        <v>12411.213219191717</v>
      </c>
      <c r="S2022" s="59">
        <v>623415.24</v>
      </c>
      <c r="T2022" s="60">
        <f>Ugovori_OPULJP3[[#This Row],[Bespovratna sredstva - Ukupno (EU+Nac) HRK
= Ukupna ugovorena vrijednost bespovratnih sredstava]]/7.5345</f>
        <v>82741.421461278122</v>
      </c>
      <c r="U2022" s="59">
        <v>0</v>
      </c>
      <c r="V2022" s="60">
        <f>Ugovori_OPULJP3[[#This Row],[Javni doprinos korisnika - HRK]]/7.5345</f>
        <v>0</v>
      </c>
      <c r="W2022" s="59">
        <v>0</v>
      </c>
      <c r="X2022" s="60">
        <f>Ugovori_OPULJP3[[#This Row],[Privatni doprinos korisnika - HRK]]/7.5345</f>
        <v>0</v>
      </c>
      <c r="Y2022" s="61">
        <v>623415.24</v>
      </c>
      <c r="Z2022" s="62">
        <f>Ugovori_OPULJP3[[#This Row],[UKUPNI PRIHVATLJIVI IZDACI
TOTAL ELIGIBLE EXPENDITURE
= Bespovratna sredstva ukupno + doprinos korisnika
= Ukupni prihvatljivi troškovi
= Ukupna ugovorena vrijednost projekta HRK]]/7.5345</f>
        <v>82741.421461278122</v>
      </c>
      <c r="AA2022" s="53" t="s">
        <v>37</v>
      </c>
      <c r="AB2022" s="53" t="s">
        <v>34</v>
      </c>
      <c r="AC2022" s="52" t="s">
        <v>7407</v>
      </c>
      <c r="AD2022" s="52" t="s">
        <v>6564</v>
      </c>
    </row>
    <row r="2023" spans="1:30" ht="51" customHeight="1" x14ac:dyDescent="0.2">
      <c r="A2023" s="50" t="s">
        <v>7408</v>
      </c>
      <c r="B2023" s="51" t="s">
        <v>742</v>
      </c>
      <c r="C2023" s="52" t="s">
        <v>7264</v>
      </c>
      <c r="D2023" s="52" t="s">
        <v>7269</v>
      </c>
      <c r="E2023" s="53" t="s">
        <v>75</v>
      </c>
      <c r="F2023" s="54" t="s">
        <v>7409</v>
      </c>
      <c r="G2023" s="54" t="s">
        <v>7410</v>
      </c>
      <c r="H2023" s="56">
        <v>42824</v>
      </c>
      <c r="I2023" s="56">
        <v>43554</v>
      </c>
      <c r="J2023" s="57" t="str">
        <f>IF(Ugovori_OPULJP3[[#This Row],[DATUM ZAVRŠETKA OPERACIJE]]&gt;DATE(2024,12,31),"u provedbi","završen")</f>
        <v>završen</v>
      </c>
      <c r="K2023" s="55" t="s">
        <v>78</v>
      </c>
      <c r="L2023" s="55" t="s">
        <v>78</v>
      </c>
      <c r="M2023" s="58">
        <v>0.85</v>
      </c>
      <c r="N2023" s="58">
        <v>0.15</v>
      </c>
      <c r="O2023" s="59">
        <f>Ugovori_OPULJP3[[#This Row],[Bespovratna sredstva - Ukupno (EU+Nac) HRK
= Ukupna ugovorena vrijednost bespovratnih sredstava]]*Ugovori_OPULJP3[[#This Row],[EU STOPA SUFINANCIRANJA %
EU CO-FINANCING RATE %]]</f>
        <v>1691083.8994999998</v>
      </c>
      <c r="P2023" s="60">
        <f>Ugovori_OPULJP3[[#This Row],[Bespovratna sredstva - EU dio - HRK]]/7.5345</f>
        <v>224445.4044063972</v>
      </c>
      <c r="Q2023" s="59">
        <f>Ugovori_OPULJP3[[#This Row],[Bespovratna sredstva - Ukupno (EU+Nac) HRK
= Ukupna ugovorena vrijednost bespovratnih sredstava]]*Ugovori_OPULJP3[[#This Row],[STOPA NACIONALNOG SUFINANCIRANJA %]]</f>
        <v>298426.57049999997</v>
      </c>
      <c r="R2023" s="60">
        <f>Ugovori_OPULJP3[[#This Row],[Bespovratna sredstva - Nacionalni dio - HRK]]/7.5345</f>
        <v>39608.012542305391</v>
      </c>
      <c r="S2023" s="59">
        <v>1989510.47</v>
      </c>
      <c r="T2023" s="60">
        <f>Ugovori_OPULJP3[[#This Row],[Bespovratna sredstva - Ukupno (EU+Nac) HRK
= Ukupna ugovorena vrijednost bespovratnih sredstava]]/7.5345</f>
        <v>264053.41694870259</v>
      </c>
      <c r="U2023" s="59">
        <v>0</v>
      </c>
      <c r="V2023" s="60">
        <f>Ugovori_OPULJP3[[#This Row],[Javni doprinos korisnika - HRK]]/7.5345</f>
        <v>0</v>
      </c>
      <c r="W2023" s="59">
        <v>0</v>
      </c>
      <c r="X2023" s="60">
        <f>Ugovori_OPULJP3[[#This Row],[Privatni doprinos korisnika - HRK]]/7.5345</f>
        <v>0</v>
      </c>
      <c r="Y2023" s="61">
        <v>1989510.47</v>
      </c>
      <c r="Z2023" s="62">
        <f>Ugovori_OPULJP3[[#This Row],[UKUPNI PRIHVATLJIVI IZDACI
TOTAL ELIGIBLE EXPENDITURE
= Bespovratna sredstva ukupno + doprinos korisnika
= Ukupni prihvatljivi troškovi
= Ukupna ugovorena vrijednost projekta HRK]]/7.5345</f>
        <v>264053.41694870259</v>
      </c>
      <c r="AA2023" s="53" t="s">
        <v>37</v>
      </c>
      <c r="AB2023" s="53" t="s">
        <v>34</v>
      </c>
      <c r="AC2023" s="52" t="s">
        <v>7411</v>
      </c>
      <c r="AD2023" s="52" t="s">
        <v>6564</v>
      </c>
    </row>
    <row r="2024" spans="1:30" ht="63.75" customHeight="1" x14ac:dyDescent="0.2">
      <c r="A2024" s="50" t="s">
        <v>7412</v>
      </c>
      <c r="B2024" s="51" t="s">
        <v>742</v>
      </c>
      <c r="C2024" s="52" t="s">
        <v>7264</v>
      </c>
      <c r="D2024" s="52" t="s">
        <v>7269</v>
      </c>
      <c r="E2024" s="53" t="s">
        <v>75</v>
      </c>
      <c r="F2024" s="54" t="s">
        <v>7413</v>
      </c>
      <c r="G2024" s="54" t="s">
        <v>7414</v>
      </c>
      <c r="H2024" s="56">
        <v>42817</v>
      </c>
      <c r="I2024" s="56">
        <v>43547</v>
      </c>
      <c r="J2024" s="57" t="str">
        <f>IF(Ugovori_OPULJP3[[#This Row],[DATUM ZAVRŠETKA OPERACIJE]]&gt;DATE(2024,12,31),"u provedbi","završen")</f>
        <v>završen</v>
      </c>
      <c r="K2024" s="55" t="s">
        <v>7415</v>
      </c>
      <c r="L2024" s="55" t="s">
        <v>36</v>
      </c>
      <c r="M2024" s="58">
        <v>0.85</v>
      </c>
      <c r="N2024" s="58">
        <v>0.15</v>
      </c>
      <c r="O2024" s="59">
        <f>Ugovori_OPULJP3[[#This Row],[Bespovratna sredstva - Ukupno (EU+Nac) HRK
= Ukupna ugovorena vrijednost bespovratnih sredstava]]*Ugovori_OPULJP3[[#This Row],[EU STOPA SUFINANCIRANJA %
EU CO-FINANCING RATE %]]</f>
        <v>1696468.9895000001</v>
      </c>
      <c r="P2024" s="60">
        <f>Ugovori_OPULJP3[[#This Row],[Bespovratna sredstva - EU dio - HRK]]/7.5345</f>
        <v>225160.12867476276</v>
      </c>
      <c r="Q2024" s="59">
        <f>Ugovori_OPULJP3[[#This Row],[Bespovratna sredstva - Ukupno (EU+Nac) HRK
= Ukupna ugovorena vrijednost bespovratnih sredstava]]*Ugovori_OPULJP3[[#This Row],[STOPA NACIONALNOG SUFINANCIRANJA %]]</f>
        <v>299376.88050000003</v>
      </c>
      <c r="R2024" s="60">
        <f>Ugovori_OPULJP3[[#This Row],[Bespovratna sredstva - Nacionalni dio - HRK]]/7.5345</f>
        <v>39734.140354369898</v>
      </c>
      <c r="S2024" s="59">
        <v>1995845.87</v>
      </c>
      <c r="T2024" s="60">
        <f>Ugovori_OPULJP3[[#This Row],[Bespovratna sredstva - Ukupno (EU+Nac) HRK
= Ukupna ugovorena vrijednost bespovratnih sredstava]]/7.5345</f>
        <v>264894.26902913267</v>
      </c>
      <c r="U2024" s="59">
        <v>0</v>
      </c>
      <c r="V2024" s="60">
        <f>Ugovori_OPULJP3[[#This Row],[Javni doprinos korisnika - HRK]]/7.5345</f>
        <v>0</v>
      </c>
      <c r="W2024" s="59">
        <v>0</v>
      </c>
      <c r="X2024" s="60">
        <f>Ugovori_OPULJP3[[#This Row],[Privatni doprinos korisnika - HRK]]/7.5345</f>
        <v>0</v>
      </c>
      <c r="Y2024" s="61">
        <v>1995845.87</v>
      </c>
      <c r="Z2024" s="62">
        <f>Ugovori_OPULJP3[[#This Row],[UKUPNI PRIHVATLJIVI IZDACI
TOTAL ELIGIBLE EXPENDITURE
= Bespovratna sredstva ukupno + doprinos korisnika
= Ukupni prihvatljivi troškovi
= Ukupna ugovorena vrijednost projekta HRK]]/7.5345</f>
        <v>264894.26902913267</v>
      </c>
      <c r="AA2024" s="53" t="s">
        <v>37</v>
      </c>
      <c r="AB2024" s="53" t="s">
        <v>34</v>
      </c>
      <c r="AC2024" s="52" t="s">
        <v>7416</v>
      </c>
      <c r="AD2024" s="52" t="s">
        <v>6564</v>
      </c>
    </row>
    <row r="2025" spans="1:30" ht="51" customHeight="1" x14ac:dyDescent="0.2">
      <c r="A2025" s="50" t="s">
        <v>7417</v>
      </c>
      <c r="B2025" s="51" t="s">
        <v>742</v>
      </c>
      <c r="C2025" s="52" t="s">
        <v>7264</v>
      </c>
      <c r="D2025" s="52" t="s">
        <v>7269</v>
      </c>
      <c r="E2025" s="53" t="s">
        <v>75</v>
      </c>
      <c r="F2025" s="54" t="s">
        <v>7418</v>
      </c>
      <c r="G2025" s="54" t="s">
        <v>7419</v>
      </c>
      <c r="H2025" s="56">
        <v>42826</v>
      </c>
      <c r="I2025" s="56">
        <v>43556</v>
      </c>
      <c r="J2025" s="57" t="str">
        <f>IF(Ugovori_OPULJP3[[#This Row],[DATUM ZAVRŠETKA OPERACIJE]]&gt;DATE(2024,12,31),"u provedbi","završen")</f>
        <v>završen</v>
      </c>
      <c r="K2025" s="55" t="s">
        <v>7420</v>
      </c>
      <c r="L2025" s="55" t="s">
        <v>36</v>
      </c>
      <c r="M2025" s="58">
        <v>0.85</v>
      </c>
      <c r="N2025" s="58">
        <v>0.15</v>
      </c>
      <c r="O2025" s="59">
        <f>Ugovori_OPULJP3[[#This Row],[Bespovratna sredstva - Ukupno (EU+Nac) HRK
= Ukupna ugovorena vrijednost bespovratnih sredstava]]*Ugovori_OPULJP3[[#This Row],[EU STOPA SUFINANCIRANJA %
EU CO-FINANCING RATE %]]</f>
        <v>898561.89399999985</v>
      </c>
      <c r="P2025" s="60">
        <f>Ugovori_OPULJP3[[#This Row],[Bespovratna sredstva - EU dio - HRK]]/7.5345</f>
        <v>119259.65810604549</v>
      </c>
      <c r="Q2025" s="59">
        <f>Ugovori_OPULJP3[[#This Row],[Bespovratna sredstva - Ukupno (EU+Nac) HRK
= Ukupna ugovorena vrijednost bespovratnih sredstava]]*Ugovori_OPULJP3[[#This Row],[STOPA NACIONALNOG SUFINANCIRANJA %]]</f>
        <v>158569.74599999998</v>
      </c>
      <c r="R2025" s="60">
        <f>Ugovori_OPULJP3[[#This Row],[Bespovratna sredstva - Nacionalni dio - HRK]]/7.5345</f>
        <v>21045.822018713912</v>
      </c>
      <c r="S2025" s="59">
        <v>1057131.6399999999</v>
      </c>
      <c r="T2025" s="60">
        <f>Ugovori_OPULJP3[[#This Row],[Bespovratna sredstva - Ukupno (EU+Nac) HRK
= Ukupna ugovorena vrijednost bespovratnih sredstava]]/7.5345</f>
        <v>140305.48012475943</v>
      </c>
      <c r="U2025" s="59">
        <v>0</v>
      </c>
      <c r="V2025" s="60">
        <f>Ugovori_OPULJP3[[#This Row],[Javni doprinos korisnika - HRK]]/7.5345</f>
        <v>0</v>
      </c>
      <c r="W2025" s="59">
        <v>0</v>
      </c>
      <c r="X2025" s="60">
        <f>Ugovori_OPULJP3[[#This Row],[Privatni doprinos korisnika - HRK]]/7.5345</f>
        <v>0</v>
      </c>
      <c r="Y2025" s="61">
        <v>1057131.6399999999</v>
      </c>
      <c r="Z2025" s="62">
        <f>Ugovori_OPULJP3[[#This Row],[UKUPNI PRIHVATLJIVI IZDACI
TOTAL ELIGIBLE EXPENDITURE
= Bespovratna sredstva ukupno + doprinos korisnika
= Ukupni prihvatljivi troškovi
= Ukupna ugovorena vrijednost projekta HRK]]/7.5345</f>
        <v>140305.48012475943</v>
      </c>
      <c r="AA2025" s="53" t="s">
        <v>37</v>
      </c>
      <c r="AB2025" s="53" t="s">
        <v>34</v>
      </c>
      <c r="AC2025" s="52" t="s">
        <v>7421</v>
      </c>
      <c r="AD2025" s="52" t="s">
        <v>6564</v>
      </c>
    </row>
    <row r="2026" spans="1:30" ht="51" customHeight="1" x14ac:dyDescent="0.2">
      <c r="A2026" s="50" t="s">
        <v>7422</v>
      </c>
      <c r="B2026" s="51" t="s">
        <v>742</v>
      </c>
      <c r="C2026" s="52" t="s">
        <v>7264</v>
      </c>
      <c r="D2026" s="52" t="s">
        <v>7269</v>
      </c>
      <c r="E2026" s="53" t="s">
        <v>75</v>
      </c>
      <c r="F2026" s="54" t="s">
        <v>7423</v>
      </c>
      <c r="G2026" s="54" t="s">
        <v>957</v>
      </c>
      <c r="H2026" s="56">
        <v>42831</v>
      </c>
      <c r="I2026" s="56">
        <v>43561</v>
      </c>
      <c r="J2026" s="57" t="str">
        <f>IF(Ugovori_OPULJP3[[#This Row],[DATUM ZAVRŠETKA OPERACIJE]]&gt;DATE(2024,12,31),"u provedbi","završen")</f>
        <v>završen</v>
      </c>
      <c r="K2026" s="55" t="s">
        <v>7424</v>
      </c>
      <c r="L2026" s="55" t="s">
        <v>36</v>
      </c>
      <c r="M2026" s="58">
        <v>0.85</v>
      </c>
      <c r="N2026" s="58">
        <v>0.15</v>
      </c>
      <c r="O2026" s="59">
        <f>Ugovori_OPULJP3[[#This Row],[Bespovratna sredstva - Ukupno (EU+Nac) HRK
= Ukupna ugovorena vrijednost bespovratnih sredstava]]*Ugovori_OPULJP3[[#This Row],[EU STOPA SUFINANCIRANJA %
EU CO-FINANCING RATE %]]</f>
        <v>934963.66249999998</v>
      </c>
      <c r="P2026" s="60">
        <f>Ugovori_OPULJP3[[#This Row],[Bespovratna sredstva - EU dio - HRK]]/7.5345</f>
        <v>124091.00305262458</v>
      </c>
      <c r="Q2026" s="59">
        <f>Ugovori_OPULJP3[[#This Row],[Bespovratna sredstva - Ukupno (EU+Nac) HRK
= Ukupna ugovorena vrijednost bespovratnih sredstava]]*Ugovori_OPULJP3[[#This Row],[STOPA NACIONALNOG SUFINANCIRANJA %]]</f>
        <v>164993.58749999999</v>
      </c>
      <c r="R2026" s="60">
        <f>Ugovori_OPULJP3[[#This Row],[Bespovratna sredstva - Nacionalni dio - HRK]]/7.5345</f>
        <v>21898.412303404337</v>
      </c>
      <c r="S2026" s="59">
        <v>1099957.25</v>
      </c>
      <c r="T2026" s="60">
        <f>Ugovori_OPULJP3[[#This Row],[Bespovratna sredstva - Ukupno (EU+Nac) HRK
= Ukupna ugovorena vrijednost bespovratnih sredstava]]/7.5345</f>
        <v>145989.41535602891</v>
      </c>
      <c r="U2026" s="59">
        <v>0</v>
      </c>
      <c r="V2026" s="60">
        <f>Ugovori_OPULJP3[[#This Row],[Javni doprinos korisnika - HRK]]/7.5345</f>
        <v>0</v>
      </c>
      <c r="W2026" s="59">
        <v>0</v>
      </c>
      <c r="X2026" s="60">
        <f>Ugovori_OPULJP3[[#This Row],[Privatni doprinos korisnika - HRK]]/7.5345</f>
        <v>0</v>
      </c>
      <c r="Y2026" s="61">
        <v>1099957.25</v>
      </c>
      <c r="Z2026" s="62">
        <f>Ugovori_OPULJP3[[#This Row],[UKUPNI PRIHVATLJIVI IZDACI
TOTAL ELIGIBLE EXPENDITURE
= Bespovratna sredstva ukupno + doprinos korisnika
= Ukupni prihvatljivi troškovi
= Ukupna ugovorena vrijednost projekta HRK]]/7.5345</f>
        <v>145989.41535602891</v>
      </c>
      <c r="AA2026" s="53" t="s">
        <v>37</v>
      </c>
      <c r="AB2026" s="53" t="s">
        <v>34</v>
      </c>
      <c r="AC2026" s="52" t="s">
        <v>7425</v>
      </c>
      <c r="AD2026" s="52" t="s">
        <v>6564</v>
      </c>
    </row>
    <row r="2027" spans="1:30" ht="51" customHeight="1" x14ac:dyDescent="0.2">
      <c r="A2027" s="50" t="s">
        <v>7426</v>
      </c>
      <c r="B2027" s="51" t="s">
        <v>742</v>
      </c>
      <c r="C2027" s="52" t="s">
        <v>7264</v>
      </c>
      <c r="D2027" s="52" t="s">
        <v>7269</v>
      </c>
      <c r="E2027" s="53" t="s">
        <v>75</v>
      </c>
      <c r="F2027" s="54" t="s">
        <v>7427</v>
      </c>
      <c r="G2027" s="71" t="s">
        <v>4061</v>
      </c>
      <c r="H2027" s="56">
        <v>42826</v>
      </c>
      <c r="I2027" s="56">
        <v>43556</v>
      </c>
      <c r="J2027" s="57" t="str">
        <f>IF(Ugovori_OPULJP3[[#This Row],[DATUM ZAVRŠETKA OPERACIJE]]&gt;DATE(2024,12,31),"u provedbi","završen")</f>
        <v>završen</v>
      </c>
      <c r="K2027" s="55" t="s">
        <v>270</v>
      </c>
      <c r="L2027" s="55" t="s">
        <v>270</v>
      </c>
      <c r="M2027" s="58">
        <v>0.85</v>
      </c>
      <c r="N2027" s="58">
        <v>0.15</v>
      </c>
      <c r="O2027" s="59">
        <f>Ugovori_OPULJP3[[#This Row],[Bespovratna sredstva - Ukupno (EU+Nac) HRK
= Ukupna ugovorena vrijednost bespovratnih sredstava]]*Ugovori_OPULJP3[[#This Row],[EU STOPA SUFINANCIRANJA %
EU CO-FINANCING RATE %]]</f>
        <v>652422.6</v>
      </c>
      <c r="P2027" s="60">
        <f>Ugovori_OPULJP3[[#This Row],[Bespovratna sredstva - EU dio - HRK]]/7.5345</f>
        <v>86591.359745172202</v>
      </c>
      <c r="Q2027" s="59">
        <f>Ugovori_OPULJP3[[#This Row],[Bespovratna sredstva - Ukupno (EU+Nac) HRK
= Ukupna ugovorena vrijednost bespovratnih sredstava]]*Ugovori_OPULJP3[[#This Row],[STOPA NACIONALNOG SUFINANCIRANJA %]]</f>
        <v>115133.4</v>
      </c>
      <c r="R2027" s="60">
        <f>Ugovori_OPULJP3[[#This Row],[Bespovratna sredstva - Nacionalni dio - HRK]]/7.5345</f>
        <v>15280.828190324506</v>
      </c>
      <c r="S2027" s="59">
        <v>767556</v>
      </c>
      <c r="T2027" s="60">
        <f>Ugovori_OPULJP3[[#This Row],[Bespovratna sredstva - Ukupno (EU+Nac) HRK
= Ukupna ugovorena vrijednost bespovratnih sredstava]]/7.5345</f>
        <v>101872.18793549671</v>
      </c>
      <c r="U2027" s="59">
        <v>0</v>
      </c>
      <c r="V2027" s="60">
        <f>Ugovori_OPULJP3[[#This Row],[Javni doprinos korisnika - HRK]]/7.5345</f>
        <v>0</v>
      </c>
      <c r="W2027" s="59">
        <v>0</v>
      </c>
      <c r="X2027" s="60">
        <f>Ugovori_OPULJP3[[#This Row],[Privatni doprinos korisnika - HRK]]/7.5345</f>
        <v>0</v>
      </c>
      <c r="Y2027" s="61">
        <v>767556</v>
      </c>
      <c r="Z2027" s="62">
        <f>Ugovori_OPULJP3[[#This Row],[UKUPNI PRIHVATLJIVI IZDACI
TOTAL ELIGIBLE EXPENDITURE
= Bespovratna sredstva ukupno + doprinos korisnika
= Ukupni prihvatljivi troškovi
= Ukupna ugovorena vrijednost projekta HRK]]/7.5345</f>
        <v>101872.18793549671</v>
      </c>
      <c r="AA2027" s="53" t="s">
        <v>37</v>
      </c>
      <c r="AB2027" s="53" t="s">
        <v>34</v>
      </c>
      <c r="AC2027" s="52" t="s">
        <v>7428</v>
      </c>
      <c r="AD2027" s="52" t="s">
        <v>6564</v>
      </c>
    </row>
    <row r="2028" spans="1:30" ht="51" customHeight="1" x14ac:dyDescent="0.2">
      <c r="A2028" s="50" t="s">
        <v>7429</v>
      </c>
      <c r="B2028" s="51" t="s">
        <v>742</v>
      </c>
      <c r="C2028" s="52" t="s">
        <v>7264</v>
      </c>
      <c r="D2028" s="52" t="s">
        <v>7269</v>
      </c>
      <c r="E2028" s="53" t="s">
        <v>75</v>
      </c>
      <c r="F2028" s="54" t="s">
        <v>7269</v>
      </c>
      <c r="G2028" s="54" t="s">
        <v>7430</v>
      </c>
      <c r="H2028" s="56">
        <v>42825</v>
      </c>
      <c r="I2028" s="56">
        <v>43434</v>
      </c>
      <c r="J2028" s="57" t="str">
        <f>IF(Ugovori_OPULJP3[[#This Row],[DATUM ZAVRŠETKA OPERACIJE]]&gt;DATE(2024,12,31),"u provedbi","završen")</f>
        <v>završen</v>
      </c>
      <c r="K2028" s="55" t="s">
        <v>154</v>
      </c>
      <c r="L2028" s="55" t="s">
        <v>154</v>
      </c>
      <c r="M2028" s="58">
        <v>0.85</v>
      </c>
      <c r="N2028" s="58">
        <v>0.15</v>
      </c>
      <c r="O2028" s="59">
        <f>Ugovori_OPULJP3[[#This Row],[Bespovratna sredstva - Ukupno (EU+Nac) HRK
= Ukupna ugovorena vrijednost bespovratnih sredstava]]*Ugovori_OPULJP3[[#This Row],[EU STOPA SUFINANCIRANJA %
EU CO-FINANCING RATE %]]</f>
        <v>558978.89549999998</v>
      </c>
      <c r="P2028" s="60">
        <f>Ugovori_OPULJP3[[#This Row],[Bespovratna sredstva - EU dio - HRK]]/7.5345</f>
        <v>74189.248855265774</v>
      </c>
      <c r="Q2028" s="59">
        <f>Ugovori_OPULJP3[[#This Row],[Bespovratna sredstva - Ukupno (EU+Nac) HRK
= Ukupna ugovorena vrijednost bespovratnih sredstava]]*Ugovori_OPULJP3[[#This Row],[STOPA NACIONALNOG SUFINANCIRANJA %]]</f>
        <v>98643.334499999997</v>
      </c>
      <c r="R2028" s="60">
        <f>Ugovori_OPULJP3[[#This Row],[Bespovratna sredstva - Nacionalni dio - HRK]]/7.5345</f>
        <v>13092.220386223371</v>
      </c>
      <c r="S2028" s="59">
        <v>657622.23</v>
      </c>
      <c r="T2028" s="60">
        <f>Ugovori_OPULJP3[[#This Row],[Bespovratna sredstva - Ukupno (EU+Nac) HRK
= Ukupna ugovorena vrijednost bespovratnih sredstava]]/7.5345</f>
        <v>87281.469241489147</v>
      </c>
      <c r="U2028" s="59">
        <v>0</v>
      </c>
      <c r="V2028" s="60">
        <f>Ugovori_OPULJP3[[#This Row],[Javni doprinos korisnika - HRK]]/7.5345</f>
        <v>0</v>
      </c>
      <c r="W2028" s="59">
        <v>0</v>
      </c>
      <c r="X2028" s="60">
        <f>Ugovori_OPULJP3[[#This Row],[Privatni doprinos korisnika - HRK]]/7.5345</f>
        <v>0</v>
      </c>
      <c r="Y2028" s="61">
        <v>657622.23</v>
      </c>
      <c r="Z2028" s="62">
        <f>Ugovori_OPULJP3[[#This Row],[UKUPNI PRIHVATLJIVI IZDACI
TOTAL ELIGIBLE EXPENDITURE
= Bespovratna sredstva ukupno + doprinos korisnika
= Ukupni prihvatljivi troškovi
= Ukupna ugovorena vrijednost projekta HRK]]/7.5345</f>
        <v>87281.469241489147</v>
      </c>
      <c r="AA2028" s="53" t="s">
        <v>37</v>
      </c>
      <c r="AB2028" s="53" t="s">
        <v>34</v>
      </c>
      <c r="AC2028" s="52" t="s">
        <v>7431</v>
      </c>
      <c r="AD2028" s="52" t="s">
        <v>6564</v>
      </c>
    </row>
    <row r="2029" spans="1:30" ht="63.75" customHeight="1" x14ac:dyDescent="0.2">
      <c r="A2029" s="50" t="s">
        <v>7432</v>
      </c>
      <c r="B2029" s="51" t="s">
        <v>742</v>
      </c>
      <c r="C2029" s="52" t="s">
        <v>7264</v>
      </c>
      <c r="D2029" s="52" t="s">
        <v>7269</v>
      </c>
      <c r="E2029" s="53" t="s">
        <v>75</v>
      </c>
      <c r="F2029" s="54" t="s">
        <v>7433</v>
      </c>
      <c r="G2029" s="54" t="s">
        <v>7434</v>
      </c>
      <c r="H2029" s="56">
        <v>42826</v>
      </c>
      <c r="I2029" s="56">
        <v>43556</v>
      </c>
      <c r="J2029" s="57" t="str">
        <f>IF(Ugovori_OPULJP3[[#This Row],[DATUM ZAVRŠETKA OPERACIJE]]&gt;DATE(2024,12,31),"u provedbi","završen")</f>
        <v>završen</v>
      </c>
      <c r="K2029" s="55" t="s">
        <v>7435</v>
      </c>
      <c r="L2029" s="55" t="s">
        <v>36</v>
      </c>
      <c r="M2029" s="58">
        <v>0.85</v>
      </c>
      <c r="N2029" s="58">
        <v>0.15</v>
      </c>
      <c r="O2029" s="59">
        <f>Ugovori_OPULJP3[[#This Row],[Bespovratna sredstva - Ukupno (EU+Nac) HRK
= Ukupna ugovorena vrijednost bespovratnih sredstava]]*Ugovori_OPULJP3[[#This Row],[EU STOPA SUFINANCIRANJA %
EU CO-FINANCING RATE %]]</f>
        <v>1689531.757</v>
      </c>
      <c r="P2029" s="60">
        <f>Ugovori_OPULJP3[[#This Row],[Bespovratna sredstva - EU dio - HRK]]/7.5345</f>
        <v>224239.39969473751</v>
      </c>
      <c r="Q2029" s="59">
        <f>Ugovori_OPULJP3[[#This Row],[Bespovratna sredstva - Ukupno (EU+Nac) HRK
= Ukupna ugovorena vrijednost bespovratnih sredstava]]*Ugovori_OPULJP3[[#This Row],[STOPA NACIONALNOG SUFINANCIRANJA %]]</f>
        <v>298152.663</v>
      </c>
      <c r="R2029" s="60">
        <f>Ugovori_OPULJP3[[#This Row],[Bespovratna sredstva - Nacionalni dio - HRK]]/7.5345</f>
        <v>39571.658769659567</v>
      </c>
      <c r="S2029" s="59">
        <v>1987684.42</v>
      </c>
      <c r="T2029" s="60">
        <f>Ugovori_OPULJP3[[#This Row],[Bespovratna sredstva - Ukupno (EU+Nac) HRK
= Ukupna ugovorena vrijednost bespovratnih sredstava]]/7.5345</f>
        <v>263811.05846439709</v>
      </c>
      <c r="U2029" s="59">
        <v>0</v>
      </c>
      <c r="V2029" s="60">
        <f>Ugovori_OPULJP3[[#This Row],[Javni doprinos korisnika - HRK]]/7.5345</f>
        <v>0</v>
      </c>
      <c r="W2029" s="59">
        <v>0</v>
      </c>
      <c r="X2029" s="60">
        <f>Ugovori_OPULJP3[[#This Row],[Privatni doprinos korisnika - HRK]]/7.5345</f>
        <v>0</v>
      </c>
      <c r="Y2029" s="61">
        <v>1987684.42</v>
      </c>
      <c r="Z2029" s="62">
        <f>Ugovori_OPULJP3[[#This Row],[UKUPNI PRIHVATLJIVI IZDACI
TOTAL ELIGIBLE EXPENDITURE
= Bespovratna sredstva ukupno + doprinos korisnika
= Ukupni prihvatljivi troškovi
= Ukupna ugovorena vrijednost projekta HRK]]/7.5345</f>
        <v>263811.05846439709</v>
      </c>
      <c r="AA2029" s="53" t="s">
        <v>37</v>
      </c>
      <c r="AB2029" s="53" t="s">
        <v>34</v>
      </c>
      <c r="AC2029" s="52" t="s">
        <v>7436</v>
      </c>
      <c r="AD2029" s="52" t="s">
        <v>6564</v>
      </c>
    </row>
    <row r="2030" spans="1:30" ht="51" customHeight="1" x14ac:dyDescent="0.2">
      <c r="A2030" s="50" t="s">
        <v>7437</v>
      </c>
      <c r="B2030" s="51" t="s">
        <v>742</v>
      </c>
      <c r="C2030" s="52" t="s">
        <v>7264</v>
      </c>
      <c r="D2030" s="52" t="s">
        <v>7269</v>
      </c>
      <c r="E2030" s="53" t="s">
        <v>75</v>
      </c>
      <c r="F2030" s="54" t="s">
        <v>7438</v>
      </c>
      <c r="G2030" s="54" t="s">
        <v>2064</v>
      </c>
      <c r="H2030" s="56">
        <v>42825</v>
      </c>
      <c r="I2030" s="56">
        <v>43555</v>
      </c>
      <c r="J2030" s="57" t="str">
        <f>IF(Ugovori_OPULJP3[[#This Row],[DATUM ZAVRŠETKA OPERACIJE]]&gt;DATE(2024,12,31),"u provedbi","završen")</f>
        <v>završen</v>
      </c>
      <c r="K2030" s="55" t="s">
        <v>248</v>
      </c>
      <c r="L2030" s="55" t="s">
        <v>248</v>
      </c>
      <c r="M2030" s="58">
        <v>0.85</v>
      </c>
      <c r="N2030" s="58">
        <v>0.15</v>
      </c>
      <c r="O2030" s="59">
        <f>Ugovori_OPULJP3[[#This Row],[Bespovratna sredstva - Ukupno (EU+Nac) HRK
= Ukupna ugovorena vrijednost bespovratnih sredstava]]*Ugovori_OPULJP3[[#This Row],[EU STOPA SUFINANCIRANJA %
EU CO-FINANCING RATE %]]</f>
        <v>1451864.1835</v>
      </c>
      <c r="P2030" s="60">
        <f>Ugovori_OPULJP3[[#This Row],[Bespovratna sredstva - EU dio - HRK]]/7.5345</f>
        <v>192695.49187072797</v>
      </c>
      <c r="Q2030" s="59">
        <f>Ugovori_OPULJP3[[#This Row],[Bespovratna sredstva - Ukupno (EU+Nac) HRK
= Ukupna ugovorena vrijednost bespovratnih sredstava]]*Ugovori_OPULJP3[[#This Row],[STOPA NACIONALNOG SUFINANCIRANJA %]]</f>
        <v>256211.3265</v>
      </c>
      <c r="R2030" s="60">
        <f>Ugovori_OPULJP3[[#This Row],[Bespovratna sredstva - Nacionalni dio - HRK]]/7.5345</f>
        <v>34005.086800716701</v>
      </c>
      <c r="S2030" s="59">
        <v>1708075.51</v>
      </c>
      <c r="T2030" s="60">
        <f>Ugovori_OPULJP3[[#This Row],[Bespovratna sredstva - Ukupno (EU+Nac) HRK
= Ukupna ugovorena vrijednost bespovratnih sredstava]]/7.5345</f>
        <v>226700.57867144467</v>
      </c>
      <c r="U2030" s="59">
        <v>0</v>
      </c>
      <c r="V2030" s="60">
        <f>Ugovori_OPULJP3[[#This Row],[Javni doprinos korisnika - HRK]]/7.5345</f>
        <v>0</v>
      </c>
      <c r="W2030" s="59">
        <v>0</v>
      </c>
      <c r="X2030" s="60">
        <f>Ugovori_OPULJP3[[#This Row],[Privatni doprinos korisnika - HRK]]/7.5345</f>
        <v>0</v>
      </c>
      <c r="Y2030" s="61">
        <v>1708075.51</v>
      </c>
      <c r="Z2030" s="62">
        <f>Ugovori_OPULJP3[[#This Row],[UKUPNI PRIHVATLJIVI IZDACI
TOTAL ELIGIBLE EXPENDITURE
= Bespovratna sredstva ukupno + doprinos korisnika
= Ukupni prihvatljivi troškovi
= Ukupna ugovorena vrijednost projekta HRK]]/7.5345</f>
        <v>226700.57867144467</v>
      </c>
      <c r="AA2030" s="53" t="s">
        <v>37</v>
      </c>
      <c r="AB2030" s="53" t="s">
        <v>34</v>
      </c>
      <c r="AC2030" s="52" t="s">
        <v>7439</v>
      </c>
      <c r="AD2030" s="52" t="s">
        <v>6564</v>
      </c>
    </row>
    <row r="2031" spans="1:30" ht="51" customHeight="1" x14ac:dyDescent="0.2">
      <c r="A2031" s="50" t="s">
        <v>7440</v>
      </c>
      <c r="B2031" s="51" t="s">
        <v>742</v>
      </c>
      <c r="C2031" s="52" t="s">
        <v>7264</v>
      </c>
      <c r="D2031" s="52" t="s">
        <v>7269</v>
      </c>
      <c r="E2031" s="53" t="s">
        <v>75</v>
      </c>
      <c r="F2031" s="54" t="s">
        <v>7441</v>
      </c>
      <c r="G2031" s="54" t="s">
        <v>7442</v>
      </c>
      <c r="H2031" s="56">
        <v>42826</v>
      </c>
      <c r="I2031" s="56">
        <v>43556</v>
      </c>
      <c r="J2031" s="57" t="str">
        <f>IF(Ugovori_OPULJP3[[#This Row],[DATUM ZAVRŠETKA OPERACIJE]]&gt;DATE(2024,12,31),"u provedbi","završen")</f>
        <v>završen</v>
      </c>
      <c r="K2031" s="55" t="s">
        <v>98</v>
      </c>
      <c r="L2031" s="55" t="s">
        <v>98</v>
      </c>
      <c r="M2031" s="58">
        <v>0.85</v>
      </c>
      <c r="N2031" s="58">
        <v>0.15</v>
      </c>
      <c r="O2031" s="59">
        <f>Ugovori_OPULJP3[[#This Row],[Bespovratna sredstva - Ukupno (EU+Nac) HRK
= Ukupna ugovorena vrijednost bespovratnih sredstava]]*Ugovori_OPULJP3[[#This Row],[EU STOPA SUFINANCIRANJA %
EU CO-FINANCING RATE %]]</f>
        <v>1473542.7109999999</v>
      </c>
      <c r="P2031" s="60">
        <f>Ugovori_OPULJP3[[#This Row],[Bespovratna sredstva - EU dio - HRK]]/7.5345</f>
        <v>195572.72692282166</v>
      </c>
      <c r="Q2031" s="59">
        <f>Ugovori_OPULJP3[[#This Row],[Bespovratna sredstva - Ukupno (EU+Nac) HRK
= Ukupna ugovorena vrijednost bespovratnih sredstava]]*Ugovori_OPULJP3[[#This Row],[STOPA NACIONALNOG SUFINANCIRANJA %]]</f>
        <v>260036.94899999996</v>
      </c>
      <c r="R2031" s="60">
        <f>Ugovori_OPULJP3[[#This Row],[Bespovratna sredstva - Nacionalni dio - HRK]]/7.5345</f>
        <v>34512.834162850879</v>
      </c>
      <c r="S2031" s="59">
        <v>1733579.66</v>
      </c>
      <c r="T2031" s="60">
        <f>Ugovori_OPULJP3[[#This Row],[Bespovratna sredstva - Ukupno (EU+Nac) HRK
= Ukupna ugovorena vrijednost bespovratnih sredstava]]/7.5345</f>
        <v>230085.56108567255</v>
      </c>
      <c r="U2031" s="59">
        <v>0</v>
      </c>
      <c r="V2031" s="60">
        <f>Ugovori_OPULJP3[[#This Row],[Javni doprinos korisnika - HRK]]/7.5345</f>
        <v>0</v>
      </c>
      <c r="W2031" s="59">
        <v>0</v>
      </c>
      <c r="X2031" s="60">
        <f>Ugovori_OPULJP3[[#This Row],[Privatni doprinos korisnika - HRK]]/7.5345</f>
        <v>0</v>
      </c>
      <c r="Y2031" s="61">
        <v>1733579.66</v>
      </c>
      <c r="Z2031" s="62">
        <f>Ugovori_OPULJP3[[#This Row],[UKUPNI PRIHVATLJIVI IZDACI
TOTAL ELIGIBLE EXPENDITURE
= Bespovratna sredstva ukupno + doprinos korisnika
= Ukupni prihvatljivi troškovi
= Ukupna ugovorena vrijednost projekta HRK]]/7.5345</f>
        <v>230085.56108567255</v>
      </c>
      <c r="AA2031" s="53" t="s">
        <v>37</v>
      </c>
      <c r="AB2031" s="53" t="s">
        <v>34</v>
      </c>
      <c r="AC2031" s="52" t="s">
        <v>7443</v>
      </c>
      <c r="AD2031" s="52" t="s">
        <v>6564</v>
      </c>
    </row>
    <row r="2032" spans="1:30" ht="51" customHeight="1" x14ac:dyDescent="0.2">
      <c r="A2032" s="50" t="s">
        <v>7444</v>
      </c>
      <c r="B2032" s="51" t="s">
        <v>742</v>
      </c>
      <c r="C2032" s="52" t="s">
        <v>7264</v>
      </c>
      <c r="D2032" s="52" t="s">
        <v>7269</v>
      </c>
      <c r="E2032" s="53" t="s">
        <v>75</v>
      </c>
      <c r="F2032" s="54" t="s">
        <v>7389</v>
      </c>
      <c r="G2032" s="54" t="s">
        <v>2625</v>
      </c>
      <c r="H2032" s="56">
        <v>42822</v>
      </c>
      <c r="I2032" s="56">
        <v>43552</v>
      </c>
      <c r="J2032" s="57" t="str">
        <f>IF(Ugovori_OPULJP3[[#This Row],[DATUM ZAVRŠETKA OPERACIJE]]&gt;DATE(2024,12,31),"u provedbi","završen")</f>
        <v>završen</v>
      </c>
      <c r="K2032" s="55" t="s">
        <v>154</v>
      </c>
      <c r="L2032" s="55" t="s">
        <v>154</v>
      </c>
      <c r="M2032" s="58">
        <v>0.85</v>
      </c>
      <c r="N2032" s="58">
        <v>0.15</v>
      </c>
      <c r="O2032" s="59">
        <f>Ugovori_OPULJP3[[#This Row],[Bespovratna sredstva - Ukupno (EU+Nac) HRK
= Ukupna ugovorena vrijednost bespovratnih sredstava]]*Ugovori_OPULJP3[[#This Row],[EU STOPA SUFINANCIRANJA %
EU CO-FINANCING RATE %]]</f>
        <v>1446092.3774999999</v>
      </c>
      <c r="P2032" s="60">
        <f>Ugovori_OPULJP3[[#This Row],[Bespovratna sredstva - EU dio - HRK]]/7.5345</f>
        <v>191929.44156878357</v>
      </c>
      <c r="Q2032" s="59">
        <f>Ugovori_OPULJP3[[#This Row],[Bespovratna sredstva - Ukupno (EU+Nac) HRK
= Ukupna ugovorena vrijednost bespovratnih sredstava]]*Ugovori_OPULJP3[[#This Row],[STOPA NACIONALNOG SUFINANCIRANJA %]]</f>
        <v>255192.77249999996</v>
      </c>
      <c r="R2032" s="60">
        <f>Ugovori_OPULJP3[[#This Row],[Bespovratna sredstva - Nacionalni dio - HRK]]/7.5345</f>
        <v>33869.901453314742</v>
      </c>
      <c r="S2032" s="59">
        <v>1701285.15</v>
      </c>
      <c r="T2032" s="60">
        <f>Ugovori_OPULJP3[[#This Row],[Bespovratna sredstva - Ukupno (EU+Nac) HRK
= Ukupna ugovorena vrijednost bespovratnih sredstava]]/7.5345</f>
        <v>225799.34302209833</v>
      </c>
      <c r="U2032" s="59">
        <v>0</v>
      </c>
      <c r="V2032" s="60">
        <f>Ugovori_OPULJP3[[#This Row],[Javni doprinos korisnika - HRK]]/7.5345</f>
        <v>0</v>
      </c>
      <c r="W2032" s="59">
        <v>0</v>
      </c>
      <c r="X2032" s="60">
        <f>Ugovori_OPULJP3[[#This Row],[Privatni doprinos korisnika - HRK]]/7.5345</f>
        <v>0</v>
      </c>
      <c r="Y2032" s="61">
        <v>1701285.15</v>
      </c>
      <c r="Z2032" s="62">
        <f>Ugovori_OPULJP3[[#This Row],[UKUPNI PRIHVATLJIVI IZDACI
TOTAL ELIGIBLE EXPENDITURE
= Bespovratna sredstva ukupno + doprinos korisnika
= Ukupni prihvatljivi troškovi
= Ukupna ugovorena vrijednost projekta HRK]]/7.5345</f>
        <v>225799.34302209833</v>
      </c>
      <c r="AA2032" s="53" t="s">
        <v>37</v>
      </c>
      <c r="AB2032" s="53" t="s">
        <v>34</v>
      </c>
      <c r="AC2032" s="52" t="s">
        <v>7445</v>
      </c>
      <c r="AD2032" s="52" t="s">
        <v>6564</v>
      </c>
    </row>
    <row r="2033" spans="1:30" ht="51" customHeight="1" x14ac:dyDescent="0.2">
      <c r="A2033" s="50" t="s">
        <v>7446</v>
      </c>
      <c r="B2033" s="51" t="s">
        <v>742</v>
      </c>
      <c r="C2033" s="52" t="s">
        <v>7264</v>
      </c>
      <c r="D2033" s="52" t="s">
        <v>7269</v>
      </c>
      <c r="E2033" s="53" t="s">
        <v>75</v>
      </c>
      <c r="F2033" s="54" t="s">
        <v>7447</v>
      </c>
      <c r="G2033" s="54" t="s">
        <v>7448</v>
      </c>
      <c r="H2033" s="56">
        <v>42826</v>
      </c>
      <c r="I2033" s="56">
        <v>43556</v>
      </c>
      <c r="J2033" s="57" t="str">
        <f>IF(Ugovori_OPULJP3[[#This Row],[DATUM ZAVRŠETKA OPERACIJE]]&gt;DATE(2024,12,31),"u provedbi","završen")</f>
        <v>završen</v>
      </c>
      <c r="K2033" s="55" t="s">
        <v>248</v>
      </c>
      <c r="L2033" s="55" t="s">
        <v>248</v>
      </c>
      <c r="M2033" s="58">
        <v>0.85</v>
      </c>
      <c r="N2033" s="58">
        <v>0.15</v>
      </c>
      <c r="O2033" s="59">
        <f>Ugovori_OPULJP3[[#This Row],[Bespovratna sredstva - Ukupno (EU+Nac) HRK
= Ukupna ugovorena vrijednost bespovratnih sredstava]]*Ugovori_OPULJP3[[#This Row],[EU STOPA SUFINANCIRANJA %
EU CO-FINANCING RATE %]]</f>
        <v>1699950.9720000001</v>
      </c>
      <c r="P2033" s="60">
        <f>Ugovori_OPULJP3[[#This Row],[Bespovratna sredstva - EU dio - HRK]]/7.5345</f>
        <v>225622.26717101334</v>
      </c>
      <c r="Q2033" s="59">
        <f>Ugovori_OPULJP3[[#This Row],[Bespovratna sredstva - Ukupno (EU+Nac) HRK
= Ukupna ugovorena vrijednost bespovratnih sredstava]]*Ugovori_OPULJP3[[#This Row],[STOPA NACIONALNOG SUFINANCIRANJA %]]</f>
        <v>299991.348</v>
      </c>
      <c r="R2033" s="60">
        <f>Ugovori_OPULJP3[[#This Row],[Bespovratna sredstva - Nacionalni dio - HRK]]/7.5345</f>
        <v>39815.694206649408</v>
      </c>
      <c r="S2033" s="59">
        <v>1999942.32</v>
      </c>
      <c r="T2033" s="60">
        <f>Ugovori_OPULJP3[[#This Row],[Bespovratna sredstva - Ukupno (EU+Nac) HRK
= Ukupna ugovorena vrijednost bespovratnih sredstava]]/7.5345</f>
        <v>265437.96137766272</v>
      </c>
      <c r="U2033" s="59">
        <v>0</v>
      </c>
      <c r="V2033" s="60">
        <f>Ugovori_OPULJP3[[#This Row],[Javni doprinos korisnika - HRK]]/7.5345</f>
        <v>0</v>
      </c>
      <c r="W2033" s="59">
        <v>0</v>
      </c>
      <c r="X2033" s="60">
        <f>Ugovori_OPULJP3[[#This Row],[Privatni doprinos korisnika - HRK]]/7.5345</f>
        <v>0</v>
      </c>
      <c r="Y2033" s="61">
        <v>1999942.32</v>
      </c>
      <c r="Z2033" s="62">
        <f>Ugovori_OPULJP3[[#This Row],[UKUPNI PRIHVATLJIVI IZDACI
TOTAL ELIGIBLE EXPENDITURE
= Bespovratna sredstva ukupno + doprinos korisnika
= Ukupni prihvatljivi troškovi
= Ukupna ugovorena vrijednost projekta HRK]]/7.5345</f>
        <v>265437.96137766272</v>
      </c>
      <c r="AA2033" s="53" t="s">
        <v>37</v>
      </c>
      <c r="AB2033" s="53" t="s">
        <v>34</v>
      </c>
      <c r="AC2033" s="52" t="s">
        <v>7449</v>
      </c>
      <c r="AD2033" s="52" t="s">
        <v>6564</v>
      </c>
    </row>
    <row r="2034" spans="1:30" ht="51" customHeight="1" x14ac:dyDescent="0.2">
      <c r="A2034" s="50" t="s">
        <v>7450</v>
      </c>
      <c r="B2034" s="51" t="s">
        <v>742</v>
      </c>
      <c r="C2034" s="52" t="s">
        <v>7264</v>
      </c>
      <c r="D2034" s="52" t="s">
        <v>7269</v>
      </c>
      <c r="E2034" s="53" t="s">
        <v>75</v>
      </c>
      <c r="F2034" s="54" t="s">
        <v>7451</v>
      </c>
      <c r="G2034" s="54" t="s">
        <v>2232</v>
      </c>
      <c r="H2034" s="56">
        <v>42826</v>
      </c>
      <c r="I2034" s="56">
        <v>43556</v>
      </c>
      <c r="J2034" s="57" t="str">
        <f>IF(Ugovori_OPULJP3[[#This Row],[DATUM ZAVRŠETKA OPERACIJE]]&gt;DATE(2024,12,31),"u provedbi","završen")</f>
        <v>završen</v>
      </c>
      <c r="K2034" s="55" t="s">
        <v>185</v>
      </c>
      <c r="L2034" s="55" t="s">
        <v>185</v>
      </c>
      <c r="M2034" s="58">
        <v>0.85</v>
      </c>
      <c r="N2034" s="58">
        <v>0.15</v>
      </c>
      <c r="O2034" s="59">
        <f>Ugovori_OPULJP3[[#This Row],[Bespovratna sredstva - Ukupno (EU+Nac) HRK
= Ukupna ugovorena vrijednost bespovratnih sredstava]]*Ugovori_OPULJP3[[#This Row],[EU STOPA SUFINANCIRANJA %
EU CO-FINANCING RATE %]]</f>
        <v>494225.53</v>
      </c>
      <c r="P2034" s="60">
        <f>Ugovori_OPULJP3[[#This Row],[Bespovratna sredstva - EU dio - HRK]]/7.5345</f>
        <v>65595.000331807023</v>
      </c>
      <c r="Q2034" s="59">
        <f>Ugovori_OPULJP3[[#This Row],[Bespovratna sredstva - Ukupno (EU+Nac) HRK
= Ukupna ugovorena vrijednost bespovratnih sredstava]]*Ugovori_OPULJP3[[#This Row],[STOPA NACIONALNOG SUFINANCIRANJA %]]</f>
        <v>87216.27</v>
      </c>
      <c r="R2034" s="60">
        <f>Ugovori_OPULJP3[[#This Row],[Bespovratna sredstva - Nacionalni dio - HRK]]/7.5345</f>
        <v>11575.588293848297</v>
      </c>
      <c r="S2034" s="59">
        <v>581441.80000000005</v>
      </c>
      <c r="T2034" s="60">
        <f>Ugovori_OPULJP3[[#This Row],[Bespovratna sredstva - Ukupno (EU+Nac) HRK
= Ukupna ugovorena vrijednost bespovratnih sredstava]]/7.5345</f>
        <v>77170.58862565532</v>
      </c>
      <c r="U2034" s="59">
        <v>0</v>
      </c>
      <c r="V2034" s="60">
        <f>Ugovori_OPULJP3[[#This Row],[Javni doprinos korisnika - HRK]]/7.5345</f>
        <v>0</v>
      </c>
      <c r="W2034" s="59">
        <v>0</v>
      </c>
      <c r="X2034" s="60">
        <f>Ugovori_OPULJP3[[#This Row],[Privatni doprinos korisnika - HRK]]/7.5345</f>
        <v>0</v>
      </c>
      <c r="Y2034" s="61">
        <v>581441.80000000005</v>
      </c>
      <c r="Z2034" s="62">
        <f>Ugovori_OPULJP3[[#This Row],[UKUPNI PRIHVATLJIVI IZDACI
TOTAL ELIGIBLE EXPENDITURE
= Bespovratna sredstva ukupno + doprinos korisnika
= Ukupni prihvatljivi troškovi
= Ukupna ugovorena vrijednost projekta HRK]]/7.5345</f>
        <v>77170.58862565532</v>
      </c>
      <c r="AA2034" s="53" t="s">
        <v>37</v>
      </c>
      <c r="AB2034" s="53" t="s">
        <v>34</v>
      </c>
      <c r="AC2034" s="52" t="s">
        <v>7452</v>
      </c>
      <c r="AD2034" s="52" t="s">
        <v>6564</v>
      </c>
    </row>
    <row r="2035" spans="1:30" ht="51" customHeight="1" x14ac:dyDescent="0.2">
      <c r="A2035" s="50" t="s">
        <v>7453</v>
      </c>
      <c r="B2035" s="51" t="s">
        <v>742</v>
      </c>
      <c r="C2035" s="52" t="s">
        <v>7264</v>
      </c>
      <c r="D2035" s="52" t="s">
        <v>7269</v>
      </c>
      <c r="E2035" s="53" t="s">
        <v>75</v>
      </c>
      <c r="F2035" s="54" t="s">
        <v>7454</v>
      </c>
      <c r="G2035" s="54" t="s">
        <v>7455</v>
      </c>
      <c r="H2035" s="56">
        <v>42829</v>
      </c>
      <c r="I2035" s="56">
        <v>43559</v>
      </c>
      <c r="J2035" s="57" t="str">
        <f>IF(Ugovori_OPULJP3[[#This Row],[DATUM ZAVRŠETKA OPERACIJE]]&gt;DATE(2024,12,31),"u provedbi","završen")</f>
        <v>završen</v>
      </c>
      <c r="K2035" s="55" t="s">
        <v>36</v>
      </c>
      <c r="L2035" s="55" t="s">
        <v>36</v>
      </c>
      <c r="M2035" s="58">
        <v>0.85</v>
      </c>
      <c r="N2035" s="58">
        <v>0.15</v>
      </c>
      <c r="O2035" s="59">
        <f>Ugovori_OPULJP3[[#This Row],[Bespovratna sredstva - Ukupno (EU+Nac) HRK
= Ukupna ugovorena vrijednost bespovratnih sredstava]]*Ugovori_OPULJP3[[#This Row],[EU STOPA SUFINANCIRANJA %
EU CO-FINANCING RATE %]]</f>
        <v>628270.63199999998</v>
      </c>
      <c r="P2035" s="60">
        <f>Ugovori_OPULJP3[[#This Row],[Bespovratna sredstva - EU dio - HRK]]/7.5345</f>
        <v>83385.842723472015</v>
      </c>
      <c r="Q2035" s="59">
        <f>Ugovori_OPULJP3[[#This Row],[Bespovratna sredstva - Ukupno (EU+Nac) HRK
= Ukupna ugovorena vrijednost bespovratnih sredstava]]*Ugovori_OPULJP3[[#This Row],[STOPA NACIONALNOG SUFINANCIRANJA %]]</f>
        <v>110871.288</v>
      </c>
      <c r="R2035" s="60">
        <f>Ugovori_OPULJP3[[#This Row],[Bespovratna sredstva - Nacionalni dio - HRK]]/7.5345</f>
        <v>14715.148715906827</v>
      </c>
      <c r="S2035" s="59">
        <v>739141.92</v>
      </c>
      <c r="T2035" s="60">
        <f>Ugovori_OPULJP3[[#This Row],[Bespovratna sredstva - Ukupno (EU+Nac) HRK
= Ukupna ugovorena vrijednost bespovratnih sredstava]]/7.5345</f>
        <v>98100.991439378864</v>
      </c>
      <c r="U2035" s="59">
        <v>0</v>
      </c>
      <c r="V2035" s="60">
        <f>Ugovori_OPULJP3[[#This Row],[Javni doprinos korisnika - HRK]]/7.5345</f>
        <v>0</v>
      </c>
      <c r="W2035" s="59">
        <v>0</v>
      </c>
      <c r="X2035" s="60">
        <f>Ugovori_OPULJP3[[#This Row],[Privatni doprinos korisnika - HRK]]/7.5345</f>
        <v>0</v>
      </c>
      <c r="Y2035" s="61">
        <v>739141.92</v>
      </c>
      <c r="Z2035" s="62">
        <f>Ugovori_OPULJP3[[#This Row],[UKUPNI PRIHVATLJIVI IZDACI
TOTAL ELIGIBLE EXPENDITURE
= Bespovratna sredstva ukupno + doprinos korisnika
= Ukupni prihvatljivi troškovi
= Ukupna ugovorena vrijednost projekta HRK]]/7.5345</f>
        <v>98100.991439378864</v>
      </c>
      <c r="AA2035" s="53" t="s">
        <v>37</v>
      </c>
      <c r="AB2035" s="53" t="s">
        <v>34</v>
      </c>
      <c r="AC2035" s="52" t="s">
        <v>7456</v>
      </c>
      <c r="AD2035" s="52" t="s">
        <v>6564</v>
      </c>
    </row>
    <row r="2036" spans="1:30" ht="51" customHeight="1" x14ac:dyDescent="0.2">
      <c r="A2036" s="50" t="s">
        <v>7457</v>
      </c>
      <c r="B2036" s="51" t="s">
        <v>742</v>
      </c>
      <c r="C2036" s="52" t="s">
        <v>7264</v>
      </c>
      <c r="D2036" s="52" t="s">
        <v>7269</v>
      </c>
      <c r="E2036" s="53" t="s">
        <v>75</v>
      </c>
      <c r="F2036" s="54" t="s">
        <v>7458</v>
      </c>
      <c r="G2036" s="54" t="s">
        <v>2008</v>
      </c>
      <c r="H2036" s="56">
        <v>42826</v>
      </c>
      <c r="I2036" s="56">
        <v>43556</v>
      </c>
      <c r="J2036" s="57" t="str">
        <f>IF(Ugovori_OPULJP3[[#This Row],[DATUM ZAVRŠETKA OPERACIJE]]&gt;DATE(2024,12,31),"u provedbi","završen")</f>
        <v>završen</v>
      </c>
      <c r="K2036" s="55" t="s">
        <v>370</v>
      </c>
      <c r="L2036" s="55" t="s">
        <v>370</v>
      </c>
      <c r="M2036" s="58">
        <v>0.85</v>
      </c>
      <c r="N2036" s="58">
        <v>0.15</v>
      </c>
      <c r="O2036" s="59">
        <f>Ugovori_OPULJP3[[#This Row],[Bespovratna sredstva - Ukupno (EU+Nac) HRK
= Ukupna ugovorena vrijednost bespovratnih sredstava]]*Ugovori_OPULJP3[[#This Row],[EU STOPA SUFINANCIRANJA %
EU CO-FINANCING RATE %]]</f>
        <v>1589314.2664999999</v>
      </c>
      <c r="P2036" s="60">
        <f>Ugovori_OPULJP3[[#This Row],[Bespovratna sredstva - EU dio - HRK]]/7.5345</f>
        <v>210938.2529033114</v>
      </c>
      <c r="Q2036" s="59">
        <f>Ugovori_OPULJP3[[#This Row],[Bespovratna sredstva - Ukupno (EU+Nac) HRK
= Ukupna ugovorena vrijednost bespovratnih sredstava]]*Ugovori_OPULJP3[[#This Row],[STOPA NACIONALNOG SUFINANCIRANJA %]]</f>
        <v>280467.22349999996</v>
      </c>
      <c r="R2036" s="60">
        <f>Ugovori_OPULJP3[[#This Row],[Bespovratna sredstva - Nacionalni dio - HRK]]/7.5345</f>
        <v>37224.397571172602</v>
      </c>
      <c r="S2036" s="59">
        <v>1869781.49</v>
      </c>
      <c r="T2036" s="60">
        <f>Ugovori_OPULJP3[[#This Row],[Bespovratna sredstva - Ukupno (EU+Nac) HRK
= Ukupna ugovorena vrijednost bespovratnih sredstava]]/7.5345</f>
        <v>248162.65047448402</v>
      </c>
      <c r="U2036" s="59">
        <v>0</v>
      </c>
      <c r="V2036" s="60">
        <f>Ugovori_OPULJP3[[#This Row],[Javni doprinos korisnika - HRK]]/7.5345</f>
        <v>0</v>
      </c>
      <c r="W2036" s="59">
        <v>0</v>
      </c>
      <c r="X2036" s="60">
        <f>Ugovori_OPULJP3[[#This Row],[Privatni doprinos korisnika - HRK]]/7.5345</f>
        <v>0</v>
      </c>
      <c r="Y2036" s="61">
        <v>1869781.49</v>
      </c>
      <c r="Z2036" s="62">
        <f>Ugovori_OPULJP3[[#This Row],[UKUPNI PRIHVATLJIVI IZDACI
TOTAL ELIGIBLE EXPENDITURE
= Bespovratna sredstva ukupno + doprinos korisnika
= Ukupni prihvatljivi troškovi
= Ukupna ugovorena vrijednost projekta HRK]]/7.5345</f>
        <v>248162.65047448402</v>
      </c>
      <c r="AA2036" s="53" t="s">
        <v>37</v>
      </c>
      <c r="AB2036" s="53" t="s">
        <v>34</v>
      </c>
      <c r="AC2036" s="52" t="s">
        <v>7459</v>
      </c>
      <c r="AD2036" s="52" t="s">
        <v>6564</v>
      </c>
    </row>
    <row r="2037" spans="1:30" ht="51" customHeight="1" x14ac:dyDescent="0.2">
      <c r="A2037" s="50" t="s">
        <v>7460</v>
      </c>
      <c r="B2037" s="51" t="s">
        <v>742</v>
      </c>
      <c r="C2037" s="52" t="s">
        <v>7264</v>
      </c>
      <c r="D2037" s="52" t="s">
        <v>7269</v>
      </c>
      <c r="E2037" s="53" t="s">
        <v>75</v>
      </c>
      <c r="F2037" s="54" t="s">
        <v>7461</v>
      </c>
      <c r="G2037" s="54" t="s">
        <v>2591</v>
      </c>
      <c r="H2037" s="56">
        <v>42826</v>
      </c>
      <c r="I2037" s="56">
        <v>43556</v>
      </c>
      <c r="J2037" s="57" t="str">
        <f>IF(Ugovori_OPULJP3[[#This Row],[DATUM ZAVRŠETKA OPERACIJE]]&gt;DATE(2024,12,31),"u provedbi","završen")</f>
        <v>završen</v>
      </c>
      <c r="K2037" s="55" t="s">
        <v>83</v>
      </c>
      <c r="L2037" s="55" t="s">
        <v>83</v>
      </c>
      <c r="M2037" s="58">
        <v>0.85</v>
      </c>
      <c r="N2037" s="58">
        <v>0.15</v>
      </c>
      <c r="O2037" s="59">
        <f>Ugovori_OPULJP3[[#This Row],[Bespovratna sredstva - Ukupno (EU+Nac) HRK
= Ukupna ugovorena vrijednost bespovratnih sredstava]]*Ugovori_OPULJP3[[#This Row],[EU STOPA SUFINANCIRANJA %
EU CO-FINANCING RATE %]]</f>
        <v>1214961.389</v>
      </c>
      <c r="P2037" s="60">
        <f>Ugovori_OPULJP3[[#This Row],[Bespovratna sredstva - EU dio - HRK]]/7.5345</f>
        <v>161253.08766341495</v>
      </c>
      <c r="Q2037" s="59">
        <f>Ugovori_OPULJP3[[#This Row],[Bespovratna sredstva - Ukupno (EU+Nac) HRK
= Ukupna ugovorena vrijednost bespovratnih sredstava]]*Ugovori_OPULJP3[[#This Row],[STOPA NACIONALNOG SUFINANCIRANJA %]]</f>
        <v>214404.951</v>
      </c>
      <c r="R2037" s="60">
        <f>Ugovori_OPULJP3[[#This Row],[Bespovratna sredstva - Nacionalni dio - HRK]]/7.5345</f>
        <v>28456.427234720286</v>
      </c>
      <c r="S2037" s="59">
        <v>1429366.34</v>
      </c>
      <c r="T2037" s="60">
        <f>Ugovori_OPULJP3[[#This Row],[Bespovratna sredstva - Ukupno (EU+Nac) HRK
= Ukupna ugovorena vrijednost bespovratnih sredstava]]/7.5345</f>
        <v>189709.51489813524</v>
      </c>
      <c r="U2037" s="59">
        <v>0</v>
      </c>
      <c r="V2037" s="60">
        <f>Ugovori_OPULJP3[[#This Row],[Javni doprinos korisnika - HRK]]/7.5345</f>
        <v>0</v>
      </c>
      <c r="W2037" s="59">
        <v>0</v>
      </c>
      <c r="X2037" s="60">
        <f>Ugovori_OPULJP3[[#This Row],[Privatni doprinos korisnika - HRK]]/7.5345</f>
        <v>0</v>
      </c>
      <c r="Y2037" s="61">
        <v>1429366.34</v>
      </c>
      <c r="Z2037" s="62">
        <f>Ugovori_OPULJP3[[#This Row],[UKUPNI PRIHVATLJIVI IZDACI
TOTAL ELIGIBLE EXPENDITURE
= Bespovratna sredstva ukupno + doprinos korisnika
= Ukupni prihvatljivi troškovi
= Ukupna ugovorena vrijednost projekta HRK]]/7.5345</f>
        <v>189709.51489813524</v>
      </c>
      <c r="AA2037" s="53" t="s">
        <v>37</v>
      </c>
      <c r="AB2037" s="53" t="s">
        <v>34</v>
      </c>
      <c r="AC2037" s="52" t="s">
        <v>7462</v>
      </c>
      <c r="AD2037" s="52" t="s">
        <v>6564</v>
      </c>
    </row>
    <row r="2038" spans="1:30" ht="51" customHeight="1" x14ac:dyDescent="0.2">
      <c r="A2038" s="50" t="s">
        <v>7463</v>
      </c>
      <c r="B2038" s="51" t="s">
        <v>742</v>
      </c>
      <c r="C2038" s="52" t="s">
        <v>7264</v>
      </c>
      <c r="D2038" s="52" t="s">
        <v>7269</v>
      </c>
      <c r="E2038" s="53" t="s">
        <v>75</v>
      </c>
      <c r="F2038" s="54" t="s">
        <v>7464</v>
      </c>
      <c r="G2038" s="54" t="s">
        <v>3727</v>
      </c>
      <c r="H2038" s="56">
        <v>42826</v>
      </c>
      <c r="I2038" s="56">
        <v>43556</v>
      </c>
      <c r="J2038" s="57" t="str">
        <f>IF(Ugovori_OPULJP3[[#This Row],[DATUM ZAVRŠETKA OPERACIJE]]&gt;DATE(2024,12,31),"u provedbi","završen")</f>
        <v>završen</v>
      </c>
      <c r="K2038" s="55" t="s">
        <v>332</v>
      </c>
      <c r="L2038" s="55" t="s">
        <v>332</v>
      </c>
      <c r="M2038" s="58">
        <v>0.85</v>
      </c>
      <c r="N2038" s="58">
        <v>0.15</v>
      </c>
      <c r="O2038" s="59">
        <f>Ugovori_OPULJP3[[#This Row],[Bespovratna sredstva - Ukupno (EU+Nac) HRK
= Ukupna ugovorena vrijednost bespovratnih sredstava]]*Ugovori_OPULJP3[[#This Row],[EU STOPA SUFINANCIRANJA %
EU CO-FINANCING RATE %]]</f>
        <v>1591990.7464999999</v>
      </c>
      <c r="P2038" s="60">
        <f>Ugovori_OPULJP3[[#This Row],[Bespovratna sredstva - EU dio - HRK]]/7.5345</f>
        <v>211293.48284557697</v>
      </c>
      <c r="Q2038" s="59">
        <f>Ugovori_OPULJP3[[#This Row],[Bespovratna sredstva - Ukupno (EU+Nac) HRK
= Ukupna ugovorena vrijednost bespovratnih sredstava]]*Ugovori_OPULJP3[[#This Row],[STOPA NACIONALNOG SUFINANCIRANJA %]]</f>
        <v>280939.54349999997</v>
      </c>
      <c r="R2038" s="60">
        <f>Ugovori_OPULJP3[[#This Row],[Bespovratna sredstva - Nacionalni dio - HRK]]/7.5345</f>
        <v>37287.085208042998</v>
      </c>
      <c r="S2038" s="59">
        <v>1872930.29</v>
      </c>
      <c r="T2038" s="60">
        <f>Ugovori_OPULJP3[[#This Row],[Bespovratna sredstva - Ukupno (EU+Nac) HRK
= Ukupna ugovorena vrijednost bespovratnih sredstava]]/7.5345</f>
        <v>248580.56805361999</v>
      </c>
      <c r="U2038" s="59">
        <v>0</v>
      </c>
      <c r="V2038" s="60">
        <f>Ugovori_OPULJP3[[#This Row],[Javni doprinos korisnika - HRK]]/7.5345</f>
        <v>0</v>
      </c>
      <c r="W2038" s="59">
        <v>0</v>
      </c>
      <c r="X2038" s="60">
        <f>Ugovori_OPULJP3[[#This Row],[Privatni doprinos korisnika - HRK]]/7.5345</f>
        <v>0</v>
      </c>
      <c r="Y2038" s="61">
        <v>1872930.29</v>
      </c>
      <c r="Z2038" s="62">
        <f>Ugovori_OPULJP3[[#This Row],[UKUPNI PRIHVATLJIVI IZDACI
TOTAL ELIGIBLE EXPENDITURE
= Bespovratna sredstva ukupno + doprinos korisnika
= Ukupni prihvatljivi troškovi
= Ukupna ugovorena vrijednost projekta HRK]]/7.5345</f>
        <v>248580.56805361999</v>
      </c>
      <c r="AA2038" s="53" t="s">
        <v>37</v>
      </c>
      <c r="AB2038" s="53" t="s">
        <v>34</v>
      </c>
      <c r="AC2038" s="52" t="s">
        <v>7353</v>
      </c>
      <c r="AD2038" s="52" t="s">
        <v>6564</v>
      </c>
    </row>
    <row r="2039" spans="1:30" ht="51" customHeight="1" x14ac:dyDescent="0.2">
      <c r="A2039" s="50" t="s">
        <v>7465</v>
      </c>
      <c r="B2039" s="51" t="s">
        <v>742</v>
      </c>
      <c r="C2039" s="52" t="s">
        <v>7264</v>
      </c>
      <c r="D2039" s="52" t="s">
        <v>7269</v>
      </c>
      <c r="E2039" s="53" t="s">
        <v>75</v>
      </c>
      <c r="F2039" s="54" t="s">
        <v>7466</v>
      </c>
      <c r="G2039" s="54" t="s">
        <v>2939</v>
      </c>
      <c r="H2039" s="56">
        <v>42822</v>
      </c>
      <c r="I2039" s="56">
        <v>43552</v>
      </c>
      <c r="J2039" s="57" t="str">
        <f>IF(Ugovori_OPULJP3[[#This Row],[DATUM ZAVRŠETKA OPERACIJE]]&gt;DATE(2024,12,31),"u provedbi","završen")</f>
        <v>završen</v>
      </c>
      <c r="K2039" s="55" t="s">
        <v>7467</v>
      </c>
      <c r="L2039" s="55" t="s">
        <v>93</v>
      </c>
      <c r="M2039" s="58">
        <v>0.85</v>
      </c>
      <c r="N2039" s="58">
        <v>0.15</v>
      </c>
      <c r="O2039" s="59">
        <f>Ugovori_OPULJP3[[#This Row],[Bespovratna sredstva - Ukupno (EU+Nac) HRK
= Ukupna ugovorena vrijednost bespovratnih sredstava]]*Ugovori_OPULJP3[[#This Row],[EU STOPA SUFINANCIRANJA %
EU CO-FINANCING RATE %]]</f>
        <v>1649364.4375</v>
      </c>
      <c r="P2039" s="60">
        <f>Ugovori_OPULJP3[[#This Row],[Bespovratna sredstva - EU dio - HRK]]/7.5345</f>
        <v>218908.28024420995</v>
      </c>
      <c r="Q2039" s="59">
        <f>Ugovori_OPULJP3[[#This Row],[Bespovratna sredstva - Ukupno (EU+Nac) HRK
= Ukupna ugovorena vrijednost bespovratnih sredstava]]*Ugovori_OPULJP3[[#This Row],[STOPA NACIONALNOG SUFINANCIRANJA %]]</f>
        <v>291064.3125</v>
      </c>
      <c r="R2039" s="60">
        <f>Ugovori_OPULJP3[[#This Row],[Bespovratna sredstva - Nacionalni dio - HRK]]/7.5345</f>
        <v>38630.872984272348</v>
      </c>
      <c r="S2039" s="59">
        <v>1940428.75</v>
      </c>
      <c r="T2039" s="60">
        <f>Ugovori_OPULJP3[[#This Row],[Bespovratna sredstva - Ukupno (EU+Nac) HRK
= Ukupna ugovorena vrijednost bespovratnih sredstava]]/7.5345</f>
        <v>257539.15322848229</v>
      </c>
      <c r="U2039" s="59">
        <v>0</v>
      </c>
      <c r="V2039" s="60">
        <f>Ugovori_OPULJP3[[#This Row],[Javni doprinos korisnika - HRK]]/7.5345</f>
        <v>0</v>
      </c>
      <c r="W2039" s="59">
        <v>0</v>
      </c>
      <c r="X2039" s="60">
        <f>Ugovori_OPULJP3[[#This Row],[Privatni doprinos korisnika - HRK]]/7.5345</f>
        <v>0</v>
      </c>
      <c r="Y2039" s="61">
        <v>1940428.75</v>
      </c>
      <c r="Z2039" s="62">
        <f>Ugovori_OPULJP3[[#This Row],[UKUPNI PRIHVATLJIVI IZDACI
TOTAL ELIGIBLE EXPENDITURE
= Bespovratna sredstva ukupno + doprinos korisnika
= Ukupni prihvatljivi troškovi
= Ukupna ugovorena vrijednost projekta HRK]]/7.5345</f>
        <v>257539.15322848229</v>
      </c>
      <c r="AA2039" s="53" t="s">
        <v>37</v>
      </c>
      <c r="AB2039" s="53" t="s">
        <v>34</v>
      </c>
      <c r="AC2039" s="52" t="s">
        <v>7468</v>
      </c>
      <c r="AD2039" s="52" t="s">
        <v>6564</v>
      </c>
    </row>
    <row r="2040" spans="1:30" ht="51" customHeight="1" x14ac:dyDescent="0.2">
      <c r="A2040" s="50" t="s">
        <v>7469</v>
      </c>
      <c r="B2040" s="51" t="s">
        <v>742</v>
      </c>
      <c r="C2040" s="52" t="s">
        <v>7264</v>
      </c>
      <c r="D2040" s="52" t="s">
        <v>7269</v>
      </c>
      <c r="E2040" s="53" t="s">
        <v>75</v>
      </c>
      <c r="F2040" s="54" t="s">
        <v>7418</v>
      </c>
      <c r="G2040" s="71" t="s">
        <v>573</v>
      </c>
      <c r="H2040" s="56">
        <v>42822</v>
      </c>
      <c r="I2040" s="56">
        <v>43552</v>
      </c>
      <c r="J2040" s="57" t="str">
        <f>IF(Ugovori_OPULJP3[[#This Row],[DATUM ZAVRŠETKA OPERACIJE]]&gt;DATE(2024,12,31),"u provedbi","završen")</f>
        <v>završen</v>
      </c>
      <c r="K2040" s="55" t="s">
        <v>7470</v>
      </c>
      <c r="L2040" s="55" t="s">
        <v>243</v>
      </c>
      <c r="M2040" s="58">
        <v>0.85</v>
      </c>
      <c r="N2040" s="58">
        <v>0.15</v>
      </c>
      <c r="O2040" s="59">
        <f>Ugovori_OPULJP3[[#This Row],[Bespovratna sredstva - Ukupno (EU+Nac) HRK
= Ukupna ugovorena vrijednost bespovratnih sredstava]]*Ugovori_OPULJP3[[#This Row],[EU STOPA SUFINANCIRANJA %
EU CO-FINANCING RATE %]]</f>
        <v>1571814.1775</v>
      </c>
      <c r="P2040" s="60">
        <f>Ugovori_OPULJP3[[#This Row],[Bespovratna sredstva - EU dio - HRK]]/7.5345</f>
        <v>208615.59194372551</v>
      </c>
      <c r="Q2040" s="59">
        <f>Ugovori_OPULJP3[[#This Row],[Bespovratna sredstva - Ukupno (EU+Nac) HRK
= Ukupna ugovorena vrijednost bespovratnih sredstava]]*Ugovori_OPULJP3[[#This Row],[STOPA NACIONALNOG SUFINANCIRANJA %]]</f>
        <v>277378.97249999997</v>
      </c>
      <c r="R2040" s="60">
        <f>Ugovori_OPULJP3[[#This Row],[Bespovratna sredstva - Nacionalni dio - HRK]]/7.5345</f>
        <v>36814.516225363324</v>
      </c>
      <c r="S2040" s="59">
        <v>1849193.15</v>
      </c>
      <c r="T2040" s="60">
        <f>Ugovori_OPULJP3[[#This Row],[Bespovratna sredstva - Ukupno (EU+Nac) HRK
= Ukupna ugovorena vrijednost bespovratnih sredstava]]/7.5345</f>
        <v>245430.10816908884</v>
      </c>
      <c r="U2040" s="59">
        <v>0</v>
      </c>
      <c r="V2040" s="60">
        <f>Ugovori_OPULJP3[[#This Row],[Javni doprinos korisnika - HRK]]/7.5345</f>
        <v>0</v>
      </c>
      <c r="W2040" s="59">
        <v>0</v>
      </c>
      <c r="X2040" s="60">
        <f>Ugovori_OPULJP3[[#This Row],[Privatni doprinos korisnika - HRK]]/7.5345</f>
        <v>0</v>
      </c>
      <c r="Y2040" s="61">
        <v>1849193.15</v>
      </c>
      <c r="Z2040" s="62">
        <f>Ugovori_OPULJP3[[#This Row],[UKUPNI PRIHVATLJIVI IZDACI
TOTAL ELIGIBLE EXPENDITURE
= Bespovratna sredstva ukupno + doprinos korisnika
= Ukupni prihvatljivi troškovi
= Ukupna ugovorena vrijednost projekta HRK]]/7.5345</f>
        <v>245430.10816908884</v>
      </c>
      <c r="AA2040" s="53" t="s">
        <v>37</v>
      </c>
      <c r="AB2040" s="53" t="s">
        <v>34</v>
      </c>
      <c r="AC2040" s="52" t="s">
        <v>7471</v>
      </c>
      <c r="AD2040" s="52" t="s">
        <v>6564</v>
      </c>
    </row>
    <row r="2041" spans="1:30" ht="51" customHeight="1" x14ac:dyDescent="0.2">
      <c r="A2041" s="50" t="s">
        <v>7472</v>
      </c>
      <c r="B2041" s="51" t="s">
        <v>742</v>
      </c>
      <c r="C2041" s="52" t="s">
        <v>7264</v>
      </c>
      <c r="D2041" s="52" t="s">
        <v>7269</v>
      </c>
      <c r="E2041" s="53" t="s">
        <v>75</v>
      </c>
      <c r="F2041" s="54" t="s">
        <v>7473</v>
      </c>
      <c r="G2041" s="54" t="s">
        <v>465</v>
      </c>
      <c r="H2041" s="56">
        <v>42823</v>
      </c>
      <c r="I2041" s="56">
        <v>43553</v>
      </c>
      <c r="J2041" s="57" t="str">
        <f>IF(Ugovori_OPULJP3[[#This Row],[DATUM ZAVRŠETKA OPERACIJE]]&gt;DATE(2024,12,31),"u provedbi","završen")</f>
        <v>završen</v>
      </c>
      <c r="K2041" s="55" t="s">
        <v>7474</v>
      </c>
      <c r="L2041" s="55" t="s">
        <v>93</v>
      </c>
      <c r="M2041" s="58">
        <v>0.85</v>
      </c>
      <c r="N2041" s="58">
        <v>0.15</v>
      </c>
      <c r="O2041" s="59">
        <f>Ugovori_OPULJP3[[#This Row],[Bespovratna sredstva - Ukupno (EU+Nac) HRK
= Ukupna ugovorena vrijednost bespovratnih sredstava]]*Ugovori_OPULJP3[[#This Row],[EU STOPA SUFINANCIRANJA %
EU CO-FINANCING RATE %]]</f>
        <v>1152490.027</v>
      </c>
      <c r="P2041" s="60">
        <f>Ugovori_OPULJP3[[#This Row],[Bespovratna sredstva - EU dio - HRK]]/7.5345</f>
        <v>152961.7130532882</v>
      </c>
      <c r="Q2041" s="59">
        <f>Ugovori_OPULJP3[[#This Row],[Bespovratna sredstva - Ukupno (EU+Nac) HRK
= Ukupna ugovorena vrijednost bespovratnih sredstava]]*Ugovori_OPULJP3[[#This Row],[STOPA NACIONALNOG SUFINANCIRANJA %]]</f>
        <v>203380.59300000002</v>
      </c>
      <c r="R2041" s="60">
        <f>Ugovori_OPULJP3[[#This Row],[Bespovratna sredstva - Nacionalni dio - HRK]]/7.5345</f>
        <v>26993.243479992037</v>
      </c>
      <c r="S2041" s="59">
        <v>1355870.62</v>
      </c>
      <c r="T2041" s="60">
        <f>Ugovori_OPULJP3[[#This Row],[Bespovratna sredstva - Ukupno (EU+Nac) HRK
= Ukupna ugovorena vrijednost bespovratnih sredstava]]/7.5345</f>
        <v>179954.95653328026</v>
      </c>
      <c r="U2041" s="59">
        <v>0</v>
      </c>
      <c r="V2041" s="60">
        <f>Ugovori_OPULJP3[[#This Row],[Javni doprinos korisnika - HRK]]/7.5345</f>
        <v>0</v>
      </c>
      <c r="W2041" s="59">
        <v>0</v>
      </c>
      <c r="X2041" s="60">
        <f>Ugovori_OPULJP3[[#This Row],[Privatni doprinos korisnika - HRK]]/7.5345</f>
        <v>0</v>
      </c>
      <c r="Y2041" s="61">
        <v>1355870.62</v>
      </c>
      <c r="Z2041" s="62">
        <f>Ugovori_OPULJP3[[#This Row],[UKUPNI PRIHVATLJIVI IZDACI
TOTAL ELIGIBLE EXPENDITURE
= Bespovratna sredstva ukupno + doprinos korisnika
= Ukupni prihvatljivi troškovi
= Ukupna ugovorena vrijednost projekta HRK]]/7.5345</f>
        <v>179954.95653328026</v>
      </c>
      <c r="AA2041" s="53" t="s">
        <v>37</v>
      </c>
      <c r="AB2041" s="53" t="s">
        <v>34</v>
      </c>
      <c r="AC2041" s="52" t="s">
        <v>7475</v>
      </c>
      <c r="AD2041" s="52" t="s">
        <v>6564</v>
      </c>
    </row>
    <row r="2042" spans="1:30" ht="51" customHeight="1" x14ac:dyDescent="0.2">
      <c r="A2042" s="50" t="s">
        <v>7476</v>
      </c>
      <c r="B2042" s="51" t="s">
        <v>742</v>
      </c>
      <c r="C2042" s="52" t="s">
        <v>7264</v>
      </c>
      <c r="D2042" s="52" t="s">
        <v>7269</v>
      </c>
      <c r="E2042" s="53" t="s">
        <v>75</v>
      </c>
      <c r="F2042" s="54" t="s">
        <v>7477</v>
      </c>
      <c r="G2042" s="54" t="s">
        <v>7478</v>
      </c>
      <c r="H2042" s="56">
        <v>42851</v>
      </c>
      <c r="I2042" s="56">
        <v>43581</v>
      </c>
      <c r="J2042" s="57" t="str">
        <f>IF(Ugovori_OPULJP3[[#This Row],[DATUM ZAVRŠETKA OPERACIJE]]&gt;DATE(2024,12,31),"u provedbi","završen")</f>
        <v>završen</v>
      </c>
      <c r="K2042" s="55" t="s">
        <v>7479</v>
      </c>
      <c r="L2042" s="55" t="s">
        <v>36</v>
      </c>
      <c r="M2042" s="58">
        <v>0.85</v>
      </c>
      <c r="N2042" s="58">
        <v>0.15</v>
      </c>
      <c r="O2042" s="59">
        <f>Ugovori_OPULJP3[[#This Row],[Bespovratna sredstva - Ukupno (EU+Nac) HRK
= Ukupna ugovorena vrijednost bespovratnih sredstava]]*Ugovori_OPULJP3[[#This Row],[EU STOPA SUFINANCIRANJA %
EU CO-FINANCING RATE %]]</f>
        <v>1208311.0825</v>
      </c>
      <c r="P2042" s="60">
        <f>Ugovori_OPULJP3[[#This Row],[Bespovratna sredstva - EU dio - HRK]]/7.5345</f>
        <v>160370.4403079169</v>
      </c>
      <c r="Q2042" s="59">
        <f>Ugovori_OPULJP3[[#This Row],[Bespovratna sredstva - Ukupno (EU+Nac) HRK
= Ukupna ugovorena vrijednost bespovratnih sredstava]]*Ugovori_OPULJP3[[#This Row],[STOPA NACIONALNOG SUFINANCIRANJA %]]</f>
        <v>213231.36749999999</v>
      </c>
      <c r="R2042" s="60">
        <f>Ugovori_OPULJP3[[#This Row],[Bespovratna sredstva - Nacionalni dio - HRK]]/7.5345</f>
        <v>28300.665936691217</v>
      </c>
      <c r="S2042" s="59">
        <v>1421542.45</v>
      </c>
      <c r="T2042" s="60">
        <f>Ugovori_OPULJP3[[#This Row],[Bespovratna sredstva - Ukupno (EU+Nac) HRK
= Ukupna ugovorena vrijednost bespovratnih sredstava]]/7.5345</f>
        <v>188671.10624460812</v>
      </c>
      <c r="U2042" s="59">
        <v>0</v>
      </c>
      <c r="V2042" s="60">
        <f>Ugovori_OPULJP3[[#This Row],[Javni doprinos korisnika - HRK]]/7.5345</f>
        <v>0</v>
      </c>
      <c r="W2042" s="59">
        <v>0</v>
      </c>
      <c r="X2042" s="60">
        <f>Ugovori_OPULJP3[[#This Row],[Privatni doprinos korisnika - HRK]]/7.5345</f>
        <v>0</v>
      </c>
      <c r="Y2042" s="61">
        <v>1421542.45</v>
      </c>
      <c r="Z2042" s="62">
        <f>Ugovori_OPULJP3[[#This Row],[UKUPNI PRIHVATLJIVI IZDACI
TOTAL ELIGIBLE EXPENDITURE
= Bespovratna sredstva ukupno + doprinos korisnika
= Ukupni prihvatljivi troškovi
= Ukupna ugovorena vrijednost projekta HRK]]/7.5345</f>
        <v>188671.10624460812</v>
      </c>
      <c r="AA2042" s="53" t="s">
        <v>37</v>
      </c>
      <c r="AB2042" s="53" t="s">
        <v>34</v>
      </c>
      <c r="AC2042" s="52" t="s">
        <v>7480</v>
      </c>
      <c r="AD2042" s="52" t="s">
        <v>6564</v>
      </c>
    </row>
    <row r="2043" spans="1:30" ht="51" customHeight="1" x14ac:dyDescent="0.2">
      <c r="A2043" s="50" t="s">
        <v>7481</v>
      </c>
      <c r="B2043" s="51" t="s">
        <v>742</v>
      </c>
      <c r="C2043" s="52" t="s">
        <v>7264</v>
      </c>
      <c r="D2043" s="52" t="s">
        <v>7269</v>
      </c>
      <c r="E2043" s="53" t="s">
        <v>75</v>
      </c>
      <c r="F2043" s="54" t="s">
        <v>7482</v>
      </c>
      <c r="G2043" s="54" t="s">
        <v>3593</v>
      </c>
      <c r="H2043" s="56">
        <v>42828</v>
      </c>
      <c r="I2043" s="56">
        <v>43558</v>
      </c>
      <c r="J2043" s="57" t="str">
        <f>IF(Ugovori_OPULJP3[[#This Row],[DATUM ZAVRŠETKA OPERACIJE]]&gt;DATE(2024,12,31),"u provedbi","završen")</f>
        <v>završen</v>
      </c>
      <c r="K2043" s="55" t="s">
        <v>7483</v>
      </c>
      <c r="L2043" s="55" t="s">
        <v>243</v>
      </c>
      <c r="M2043" s="58">
        <v>0.85</v>
      </c>
      <c r="N2043" s="58">
        <v>0.15</v>
      </c>
      <c r="O2043" s="59">
        <f>Ugovori_OPULJP3[[#This Row],[Bespovratna sredstva - Ukupno (EU+Nac) HRK
= Ukupna ugovorena vrijednost bespovratnih sredstava]]*Ugovori_OPULJP3[[#This Row],[EU STOPA SUFINANCIRANJA %
EU CO-FINANCING RATE %]]</f>
        <v>839473.6</v>
      </c>
      <c r="P2043" s="60">
        <f>Ugovori_OPULJP3[[#This Row],[Bespovratna sredstva - EU dio - HRK]]/7.5345</f>
        <v>111417.29378193642</v>
      </c>
      <c r="Q2043" s="59">
        <f>Ugovori_OPULJP3[[#This Row],[Bespovratna sredstva - Ukupno (EU+Nac) HRK
= Ukupna ugovorena vrijednost bespovratnih sredstava]]*Ugovori_OPULJP3[[#This Row],[STOPA NACIONALNOG SUFINANCIRANJA %]]</f>
        <v>148142.39999999999</v>
      </c>
      <c r="R2043" s="60">
        <f>Ugovori_OPULJP3[[#This Row],[Bespovratna sredstva - Nacionalni dio - HRK]]/7.5345</f>
        <v>19661.875373282895</v>
      </c>
      <c r="S2043" s="59">
        <v>987616</v>
      </c>
      <c r="T2043" s="60">
        <f>Ugovori_OPULJP3[[#This Row],[Bespovratna sredstva - Ukupno (EU+Nac) HRK
= Ukupna ugovorena vrijednost bespovratnih sredstava]]/7.5345</f>
        <v>131079.16915521931</v>
      </c>
      <c r="U2043" s="59">
        <v>0</v>
      </c>
      <c r="V2043" s="60">
        <f>Ugovori_OPULJP3[[#This Row],[Javni doprinos korisnika - HRK]]/7.5345</f>
        <v>0</v>
      </c>
      <c r="W2043" s="59">
        <v>0</v>
      </c>
      <c r="X2043" s="60">
        <f>Ugovori_OPULJP3[[#This Row],[Privatni doprinos korisnika - HRK]]/7.5345</f>
        <v>0</v>
      </c>
      <c r="Y2043" s="61">
        <v>987616</v>
      </c>
      <c r="Z2043" s="62">
        <f>Ugovori_OPULJP3[[#This Row],[UKUPNI PRIHVATLJIVI IZDACI
TOTAL ELIGIBLE EXPENDITURE
= Bespovratna sredstva ukupno + doprinos korisnika
= Ukupni prihvatljivi troškovi
= Ukupna ugovorena vrijednost projekta HRK]]/7.5345</f>
        <v>131079.16915521931</v>
      </c>
      <c r="AA2043" s="53" t="s">
        <v>37</v>
      </c>
      <c r="AB2043" s="53" t="s">
        <v>34</v>
      </c>
      <c r="AC2043" s="52" t="s">
        <v>7484</v>
      </c>
      <c r="AD2043" s="52" t="s">
        <v>6564</v>
      </c>
    </row>
    <row r="2044" spans="1:30" ht="51" customHeight="1" x14ac:dyDescent="0.2">
      <c r="A2044" s="50" t="s">
        <v>7485</v>
      </c>
      <c r="B2044" s="51" t="s">
        <v>742</v>
      </c>
      <c r="C2044" s="52" t="s">
        <v>7264</v>
      </c>
      <c r="D2044" s="52" t="s">
        <v>7269</v>
      </c>
      <c r="E2044" s="53" t="s">
        <v>75</v>
      </c>
      <c r="F2044" s="54" t="s">
        <v>7486</v>
      </c>
      <c r="G2044" s="54" t="s">
        <v>7487</v>
      </c>
      <c r="H2044" s="56">
        <v>42828</v>
      </c>
      <c r="I2044" s="56">
        <v>43468</v>
      </c>
      <c r="J2044" s="57" t="str">
        <f>IF(Ugovori_OPULJP3[[#This Row],[DATUM ZAVRŠETKA OPERACIJE]]&gt;DATE(2024,12,31),"u provedbi","završen")</f>
        <v>završen</v>
      </c>
      <c r="K2044" s="55" t="s">
        <v>172</v>
      </c>
      <c r="L2044" s="55" t="s">
        <v>172</v>
      </c>
      <c r="M2044" s="58">
        <v>0.85</v>
      </c>
      <c r="N2044" s="58">
        <v>0.15</v>
      </c>
      <c r="O2044" s="59">
        <f>Ugovori_OPULJP3[[#This Row],[Bespovratna sredstva - Ukupno (EU+Nac) HRK
= Ukupna ugovorena vrijednost bespovratnih sredstava]]*Ugovori_OPULJP3[[#This Row],[EU STOPA SUFINANCIRANJA %
EU CO-FINANCING RATE %]]</f>
        <v>1178364.2395000001</v>
      </c>
      <c r="P2044" s="60">
        <f>Ugovori_OPULJP3[[#This Row],[Bespovratna sredstva - EU dio - HRK]]/7.5345</f>
        <v>156395.81120180505</v>
      </c>
      <c r="Q2044" s="59">
        <f>Ugovori_OPULJP3[[#This Row],[Bespovratna sredstva - Ukupno (EU+Nac) HRK
= Ukupna ugovorena vrijednost bespovratnih sredstava]]*Ugovori_OPULJP3[[#This Row],[STOPA NACIONALNOG SUFINANCIRANJA %]]</f>
        <v>207946.6305</v>
      </c>
      <c r="R2044" s="60">
        <f>Ugovori_OPULJP3[[#This Row],[Bespovratna sredstva - Nacionalni dio - HRK]]/7.5345</f>
        <v>27599.260800318534</v>
      </c>
      <c r="S2044" s="59">
        <v>1386310.87</v>
      </c>
      <c r="T2044" s="60">
        <f>Ugovori_OPULJP3[[#This Row],[Bespovratna sredstva - Ukupno (EU+Nac) HRK
= Ukupna ugovorena vrijednost bespovratnih sredstava]]/7.5345</f>
        <v>183995.07200212358</v>
      </c>
      <c r="U2044" s="59">
        <v>0</v>
      </c>
      <c r="V2044" s="60">
        <f>Ugovori_OPULJP3[[#This Row],[Javni doprinos korisnika - HRK]]/7.5345</f>
        <v>0</v>
      </c>
      <c r="W2044" s="59">
        <v>0</v>
      </c>
      <c r="X2044" s="60">
        <f>Ugovori_OPULJP3[[#This Row],[Privatni doprinos korisnika - HRK]]/7.5345</f>
        <v>0</v>
      </c>
      <c r="Y2044" s="61">
        <v>1386310.87</v>
      </c>
      <c r="Z2044" s="62">
        <f>Ugovori_OPULJP3[[#This Row],[UKUPNI PRIHVATLJIVI IZDACI
TOTAL ELIGIBLE EXPENDITURE
= Bespovratna sredstva ukupno + doprinos korisnika
= Ukupni prihvatljivi troškovi
= Ukupna ugovorena vrijednost projekta HRK]]/7.5345</f>
        <v>183995.07200212358</v>
      </c>
      <c r="AA2044" s="53" t="s">
        <v>37</v>
      </c>
      <c r="AB2044" s="53" t="s">
        <v>34</v>
      </c>
      <c r="AC2044" s="52" t="s">
        <v>7488</v>
      </c>
      <c r="AD2044" s="52" t="s">
        <v>6564</v>
      </c>
    </row>
    <row r="2045" spans="1:30" ht="51" customHeight="1" x14ac:dyDescent="0.2">
      <c r="A2045" s="50" t="s">
        <v>7489</v>
      </c>
      <c r="B2045" s="51" t="s">
        <v>742</v>
      </c>
      <c r="C2045" s="52" t="s">
        <v>7264</v>
      </c>
      <c r="D2045" s="52" t="s">
        <v>7269</v>
      </c>
      <c r="E2045" s="53" t="s">
        <v>75</v>
      </c>
      <c r="F2045" s="54" t="s">
        <v>7490</v>
      </c>
      <c r="G2045" s="54" t="s">
        <v>3126</v>
      </c>
      <c r="H2045" s="56">
        <v>42829</v>
      </c>
      <c r="I2045" s="56">
        <v>43559</v>
      </c>
      <c r="J2045" s="57" t="str">
        <f>IF(Ugovori_OPULJP3[[#This Row],[DATUM ZAVRŠETKA OPERACIJE]]&gt;DATE(2024,12,31),"u provedbi","završen")</f>
        <v>završen</v>
      </c>
      <c r="K2045" s="55" t="s">
        <v>83</v>
      </c>
      <c r="L2045" s="55" t="s">
        <v>83</v>
      </c>
      <c r="M2045" s="58">
        <v>0.85</v>
      </c>
      <c r="N2045" s="58">
        <v>0.15</v>
      </c>
      <c r="O2045" s="59">
        <f>Ugovori_OPULJP3[[#This Row],[Bespovratna sredstva - Ukupno (EU+Nac) HRK
= Ukupna ugovorena vrijednost bespovratnih sredstava]]*Ugovori_OPULJP3[[#This Row],[EU STOPA SUFINANCIRANJA %
EU CO-FINANCING RATE %]]</f>
        <v>358441.95699999999</v>
      </c>
      <c r="P2045" s="60">
        <f>Ugovori_OPULJP3[[#This Row],[Bespovratna sredstva - EU dio - HRK]]/7.5345</f>
        <v>47573.423186674627</v>
      </c>
      <c r="Q2045" s="59">
        <f>Ugovori_OPULJP3[[#This Row],[Bespovratna sredstva - Ukupno (EU+Nac) HRK
= Ukupna ugovorena vrijednost bespovratnih sredstava]]*Ugovori_OPULJP3[[#This Row],[STOPA NACIONALNOG SUFINANCIRANJA %]]</f>
        <v>63254.462999999996</v>
      </c>
      <c r="R2045" s="60">
        <f>Ugovori_OPULJP3[[#This Row],[Bespovratna sredstva - Nacionalni dio - HRK]]/7.5345</f>
        <v>8395.3099741190508</v>
      </c>
      <c r="S2045" s="59">
        <v>421696.42</v>
      </c>
      <c r="T2045" s="60">
        <f>Ugovori_OPULJP3[[#This Row],[Bespovratna sredstva - Ukupno (EU+Nac) HRK
= Ukupna ugovorena vrijednost bespovratnih sredstava]]/7.5345</f>
        <v>55968.733160793679</v>
      </c>
      <c r="U2045" s="59">
        <v>0</v>
      </c>
      <c r="V2045" s="60">
        <f>Ugovori_OPULJP3[[#This Row],[Javni doprinos korisnika - HRK]]/7.5345</f>
        <v>0</v>
      </c>
      <c r="W2045" s="59">
        <v>0</v>
      </c>
      <c r="X2045" s="60">
        <f>Ugovori_OPULJP3[[#This Row],[Privatni doprinos korisnika - HRK]]/7.5345</f>
        <v>0</v>
      </c>
      <c r="Y2045" s="61">
        <v>421696.42</v>
      </c>
      <c r="Z2045" s="62">
        <f>Ugovori_OPULJP3[[#This Row],[UKUPNI PRIHVATLJIVI IZDACI
TOTAL ELIGIBLE EXPENDITURE
= Bespovratna sredstva ukupno + doprinos korisnika
= Ukupni prihvatljivi troškovi
= Ukupna ugovorena vrijednost projekta HRK]]/7.5345</f>
        <v>55968.733160793679</v>
      </c>
      <c r="AA2045" s="53" t="s">
        <v>37</v>
      </c>
      <c r="AB2045" s="53" t="s">
        <v>34</v>
      </c>
      <c r="AC2045" s="52" t="s">
        <v>7491</v>
      </c>
      <c r="AD2045" s="52" t="s">
        <v>6564</v>
      </c>
    </row>
    <row r="2046" spans="1:30" ht="51" customHeight="1" x14ac:dyDescent="0.2">
      <c r="A2046" s="50" t="s">
        <v>7492</v>
      </c>
      <c r="B2046" s="51" t="s">
        <v>742</v>
      </c>
      <c r="C2046" s="52" t="s">
        <v>7264</v>
      </c>
      <c r="D2046" s="52" t="s">
        <v>7269</v>
      </c>
      <c r="E2046" s="53" t="s">
        <v>75</v>
      </c>
      <c r="F2046" s="54" t="s">
        <v>7493</v>
      </c>
      <c r="G2046" s="54" t="s">
        <v>7494</v>
      </c>
      <c r="H2046" s="56">
        <v>42822</v>
      </c>
      <c r="I2046" s="56">
        <v>43552</v>
      </c>
      <c r="J2046" s="57" t="str">
        <f>IF(Ugovori_OPULJP3[[#This Row],[DATUM ZAVRŠETKA OPERACIJE]]&gt;DATE(2024,12,31),"u provedbi","završen")</f>
        <v>završen</v>
      </c>
      <c r="K2046" s="55" t="s">
        <v>36</v>
      </c>
      <c r="L2046" s="55" t="s">
        <v>36</v>
      </c>
      <c r="M2046" s="58">
        <v>0.85</v>
      </c>
      <c r="N2046" s="58">
        <v>0.15</v>
      </c>
      <c r="O2046" s="59">
        <f>Ugovori_OPULJP3[[#This Row],[Bespovratna sredstva - Ukupno (EU+Nac) HRK
= Ukupna ugovorena vrijednost bespovratnih sredstava]]*Ugovori_OPULJP3[[#This Row],[EU STOPA SUFINANCIRANJA %
EU CO-FINANCING RATE %]]</f>
        <v>1488237.6725000001</v>
      </c>
      <c r="P2046" s="60">
        <f>Ugovori_OPULJP3[[#This Row],[Bespovratna sredstva - EU dio - HRK]]/7.5345</f>
        <v>197523.0834826465</v>
      </c>
      <c r="Q2046" s="59">
        <f>Ugovori_OPULJP3[[#This Row],[Bespovratna sredstva - Ukupno (EU+Nac) HRK
= Ukupna ugovorena vrijednost bespovratnih sredstava]]*Ugovori_OPULJP3[[#This Row],[STOPA NACIONALNOG SUFINANCIRANJA %]]</f>
        <v>262630.17749999999</v>
      </c>
      <c r="R2046" s="60">
        <f>Ugovori_OPULJP3[[#This Row],[Bespovratna sredstva - Nacionalni dio - HRK]]/7.5345</f>
        <v>34857.014732231728</v>
      </c>
      <c r="S2046" s="59">
        <v>1750867.85</v>
      </c>
      <c r="T2046" s="60">
        <f>Ugovori_OPULJP3[[#This Row],[Bespovratna sredstva - Ukupno (EU+Nac) HRK
= Ukupna ugovorena vrijednost bespovratnih sredstava]]/7.5345</f>
        <v>232380.09821487824</v>
      </c>
      <c r="U2046" s="59">
        <v>0</v>
      </c>
      <c r="V2046" s="60">
        <f>Ugovori_OPULJP3[[#This Row],[Javni doprinos korisnika - HRK]]/7.5345</f>
        <v>0</v>
      </c>
      <c r="W2046" s="59">
        <v>0</v>
      </c>
      <c r="X2046" s="60">
        <f>Ugovori_OPULJP3[[#This Row],[Privatni doprinos korisnika - HRK]]/7.5345</f>
        <v>0</v>
      </c>
      <c r="Y2046" s="61">
        <v>1750867.85</v>
      </c>
      <c r="Z2046" s="62">
        <f>Ugovori_OPULJP3[[#This Row],[UKUPNI PRIHVATLJIVI IZDACI
TOTAL ELIGIBLE EXPENDITURE
= Bespovratna sredstva ukupno + doprinos korisnika
= Ukupni prihvatljivi troškovi
= Ukupna ugovorena vrijednost projekta HRK]]/7.5345</f>
        <v>232380.09821487824</v>
      </c>
      <c r="AA2046" s="53" t="s">
        <v>37</v>
      </c>
      <c r="AB2046" s="53" t="s">
        <v>34</v>
      </c>
      <c r="AC2046" s="52" t="s">
        <v>7495</v>
      </c>
      <c r="AD2046" s="52" t="s">
        <v>6564</v>
      </c>
    </row>
    <row r="2047" spans="1:30" ht="51" customHeight="1" x14ac:dyDescent="0.2">
      <c r="A2047" s="50" t="s">
        <v>7496</v>
      </c>
      <c r="B2047" s="51" t="s">
        <v>742</v>
      </c>
      <c r="C2047" s="52" t="s">
        <v>7264</v>
      </c>
      <c r="D2047" s="52" t="s">
        <v>7269</v>
      </c>
      <c r="E2047" s="53" t="s">
        <v>75</v>
      </c>
      <c r="F2047" s="54" t="s">
        <v>7497</v>
      </c>
      <c r="G2047" s="54" t="s">
        <v>1820</v>
      </c>
      <c r="H2047" s="56">
        <v>42831</v>
      </c>
      <c r="I2047" s="56">
        <v>43561</v>
      </c>
      <c r="J2047" s="57" t="str">
        <f>IF(Ugovori_OPULJP3[[#This Row],[DATUM ZAVRŠETKA OPERACIJE]]&gt;DATE(2024,12,31),"u provedbi","završen")</f>
        <v>završen</v>
      </c>
      <c r="K2047" s="55" t="s">
        <v>248</v>
      </c>
      <c r="L2047" s="55" t="s">
        <v>36</v>
      </c>
      <c r="M2047" s="58">
        <v>0.85</v>
      </c>
      <c r="N2047" s="58">
        <v>0.15</v>
      </c>
      <c r="O2047" s="59">
        <f>Ugovori_OPULJP3[[#This Row],[Bespovratna sredstva - Ukupno (EU+Nac) HRK
= Ukupna ugovorena vrijednost bespovratnih sredstava]]*Ugovori_OPULJP3[[#This Row],[EU STOPA SUFINANCIRANJA %
EU CO-FINANCING RATE %]]</f>
        <v>1054111.095</v>
      </c>
      <c r="P2047" s="60">
        <f>Ugovori_OPULJP3[[#This Row],[Bespovratna sredstva - EU dio - HRK]]/7.5345</f>
        <v>139904.58490941668</v>
      </c>
      <c r="Q2047" s="59">
        <f>Ugovori_OPULJP3[[#This Row],[Bespovratna sredstva - Ukupno (EU+Nac) HRK
= Ukupna ugovorena vrijednost bespovratnih sredstava]]*Ugovori_OPULJP3[[#This Row],[STOPA NACIONALNOG SUFINANCIRANJA %]]</f>
        <v>186019.60499999998</v>
      </c>
      <c r="R2047" s="60">
        <f>Ugovori_OPULJP3[[#This Row],[Bespovratna sredstva - Nacionalni dio - HRK]]/7.5345</f>
        <v>24689.044395779412</v>
      </c>
      <c r="S2047" s="59">
        <v>1240130.7</v>
      </c>
      <c r="T2047" s="60">
        <f>Ugovori_OPULJP3[[#This Row],[Bespovratna sredstva - Ukupno (EU+Nac) HRK
= Ukupna ugovorena vrijednost bespovratnih sredstava]]/7.5345</f>
        <v>164593.62930519608</v>
      </c>
      <c r="U2047" s="59">
        <v>0</v>
      </c>
      <c r="V2047" s="60">
        <f>Ugovori_OPULJP3[[#This Row],[Javni doprinos korisnika - HRK]]/7.5345</f>
        <v>0</v>
      </c>
      <c r="W2047" s="59">
        <v>0</v>
      </c>
      <c r="X2047" s="60">
        <f>Ugovori_OPULJP3[[#This Row],[Privatni doprinos korisnika - HRK]]/7.5345</f>
        <v>0</v>
      </c>
      <c r="Y2047" s="61">
        <v>1240130.7</v>
      </c>
      <c r="Z2047" s="62">
        <f>Ugovori_OPULJP3[[#This Row],[UKUPNI PRIHVATLJIVI IZDACI
TOTAL ELIGIBLE EXPENDITURE
= Bespovratna sredstva ukupno + doprinos korisnika
= Ukupni prihvatljivi troškovi
= Ukupna ugovorena vrijednost projekta HRK]]/7.5345</f>
        <v>164593.62930519608</v>
      </c>
      <c r="AA2047" s="53" t="s">
        <v>37</v>
      </c>
      <c r="AB2047" s="53" t="s">
        <v>34</v>
      </c>
      <c r="AC2047" s="52" t="s">
        <v>7498</v>
      </c>
      <c r="AD2047" s="52" t="s">
        <v>6564</v>
      </c>
    </row>
    <row r="2048" spans="1:30" ht="51" customHeight="1" x14ac:dyDescent="0.2">
      <c r="A2048" s="50" t="s">
        <v>7499</v>
      </c>
      <c r="B2048" s="51" t="s">
        <v>742</v>
      </c>
      <c r="C2048" s="52" t="s">
        <v>7264</v>
      </c>
      <c r="D2048" s="52" t="s">
        <v>7269</v>
      </c>
      <c r="E2048" s="53" t="s">
        <v>75</v>
      </c>
      <c r="F2048" s="54" t="s">
        <v>3647</v>
      </c>
      <c r="G2048" s="54" t="s">
        <v>7500</v>
      </c>
      <c r="H2048" s="56">
        <v>42823</v>
      </c>
      <c r="I2048" s="56">
        <v>43553</v>
      </c>
      <c r="J2048" s="57" t="str">
        <f>IF(Ugovori_OPULJP3[[#This Row],[DATUM ZAVRŠETKA OPERACIJE]]&gt;DATE(2024,12,31),"u provedbi","završen")</f>
        <v>završen</v>
      </c>
      <c r="K2048" s="55" t="s">
        <v>129</v>
      </c>
      <c r="L2048" s="55" t="s">
        <v>129</v>
      </c>
      <c r="M2048" s="58">
        <v>0.85</v>
      </c>
      <c r="N2048" s="58">
        <v>0.15</v>
      </c>
      <c r="O2048" s="59">
        <f>Ugovori_OPULJP3[[#This Row],[Bespovratna sredstva - Ukupno (EU+Nac) HRK
= Ukupna ugovorena vrijednost bespovratnih sredstava]]*Ugovori_OPULJP3[[#This Row],[EU STOPA SUFINANCIRANJA %
EU CO-FINANCING RATE %]]</f>
        <v>340748</v>
      </c>
      <c r="P2048" s="60">
        <f>Ugovori_OPULJP3[[#This Row],[Bespovratna sredstva - EU dio - HRK]]/7.5345</f>
        <v>45225.031521666999</v>
      </c>
      <c r="Q2048" s="59">
        <f>Ugovori_OPULJP3[[#This Row],[Bespovratna sredstva - Ukupno (EU+Nac) HRK
= Ukupna ugovorena vrijednost bespovratnih sredstava]]*Ugovori_OPULJP3[[#This Row],[STOPA NACIONALNOG SUFINANCIRANJA %]]</f>
        <v>60132</v>
      </c>
      <c r="R2048" s="60">
        <f>Ugovori_OPULJP3[[#This Row],[Bespovratna sredstva - Nacionalni dio - HRK]]/7.5345</f>
        <v>7980.8879155882933</v>
      </c>
      <c r="S2048" s="59">
        <v>400880</v>
      </c>
      <c r="T2048" s="60">
        <f>Ugovori_OPULJP3[[#This Row],[Bespovratna sredstva - Ukupno (EU+Nac) HRK
= Ukupna ugovorena vrijednost bespovratnih sredstava]]/7.5345</f>
        <v>53205.919437255288</v>
      </c>
      <c r="U2048" s="59">
        <v>0</v>
      </c>
      <c r="V2048" s="60">
        <f>Ugovori_OPULJP3[[#This Row],[Javni doprinos korisnika - HRK]]/7.5345</f>
        <v>0</v>
      </c>
      <c r="W2048" s="59">
        <v>0</v>
      </c>
      <c r="X2048" s="60">
        <f>Ugovori_OPULJP3[[#This Row],[Privatni doprinos korisnika - HRK]]/7.5345</f>
        <v>0</v>
      </c>
      <c r="Y2048" s="61">
        <v>400880</v>
      </c>
      <c r="Z2048" s="62">
        <f>Ugovori_OPULJP3[[#This Row],[UKUPNI PRIHVATLJIVI IZDACI
TOTAL ELIGIBLE EXPENDITURE
= Bespovratna sredstva ukupno + doprinos korisnika
= Ukupni prihvatljivi troškovi
= Ukupna ugovorena vrijednost projekta HRK]]/7.5345</f>
        <v>53205.919437255288</v>
      </c>
      <c r="AA2048" s="53" t="s">
        <v>37</v>
      </c>
      <c r="AB2048" s="53" t="s">
        <v>34</v>
      </c>
      <c r="AC2048" s="52" t="s">
        <v>7501</v>
      </c>
      <c r="AD2048" s="52" t="s">
        <v>6564</v>
      </c>
    </row>
    <row r="2049" spans="1:30" ht="51" customHeight="1" x14ac:dyDescent="0.2">
      <c r="A2049" s="50" t="s">
        <v>7502</v>
      </c>
      <c r="B2049" s="51" t="s">
        <v>742</v>
      </c>
      <c r="C2049" s="52" t="s">
        <v>7264</v>
      </c>
      <c r="D2049" s="52" t="s">
        <v>7269</v>
      </c>
      <c r="E2049" s="53" t="s">
        <v>75</v>
      </c>
      <c r="F2049" s="54" t="s">
        <v>7503</v>
      </c>
      <c r="G2049" s="54" t="s">
        <v>7504</v>
      </c>
      <c r="H2049" s="56">
        <v>42851</v>
      </c>
      <c r="I2049" s="56">
        <v>43581</v>
      </c>
      <c r="J2049" s="57" t="str">
        <f>IF(Ugovori_OPULJP3[[#This Row],[DATUM ZAVRŠETKA OPERACIJE]]&gt;DATE(2024,12,31),"u provedbi","završen")</f>
        <v>završen</v>
      </c>
      <c r="K2049" s="55" t="s">
        <v>332</v>
      </c>
      <c r="L2049" s="55" t="s">
        <v>332</v>
      </c>
      <c r="M2049" s="58">
        <v>0.85</v>
      </c>
      <c r="N2049" s="58">
        <v>0.15</v>
      </c>
      <c r="O2049" s="59">
        <f>Ugovori_OPULJP3[[#This Row],[Bespovratna sredstva - Ukupno (EU+Nac) HRK
= Ukupna ugovorena vrijednost bespovratnih sredstava]]*Ugovori_OPULJP3[[#This Row],[EU STOPA SUFINANCIRANJA %
EU CO-FINANCING RATE %]]</f>
        <v>435217</v>
      </c>
      <c r="P2049" s="60">
        <f>Ugovori_OPULJP3[[#This Row],[Bespovratna sredstva - EU dio - HRK]]/7.5345</f>
        <v>57763.222509788306</v>
      </c>
      <c r="Q2049" s="59">
        <f>Ugovori_OPULJP3[[#This Row],[Bespovratna sredstva - Ukupno (EU+Nac) HRK
= Ukupna ugovorena vrijednost bespovratnih sredstava]]*Ugovori_OPULJP3[[#This Row],[STOPA NACIONALNOG SUFINANCIRANJA %]]</f>
        <v>76803</v>
      </c>
      <c r="R2049" s="60">
        <f>Ugovori_OPULJP3[[#This Row],[Bespovratna sredstva - Nacionalni dio - HRK]]/7.5345</f>
        <v>10193.509854668524</v>
      </c>
      <c r="S2049" s="59">
        <v>512020</v>
      </c>
      <c r="T2049" s="60">
        <f>Ugovori_OPULJP3[[#This Row],[Bespovratna sredstva - Ukupno (EU+Nac) HRK
= Ukupna ugovorena vrijednost bespovratnih sredstava]]/7.5345</f>
        <v>67956.732364456824</v>
      </c>
      <c r="U2049" s="59">
        <v>0</v>
      </c>
      <c r="V2049" s="60">
        <f>Ugovori_OPULJP3[[#This Row],[Javni doprinos korisnika - HRK]]/7.5345</f>
        <v>0</v>
      </c>
      <c r="W2049" s="59">
        <v>0</v>
      </c>
      <c r="X2049" s="60">
        <f>Ugovori_OPULJP3[[#This Row],[Privatni doprinos korisnika - HRK]]/7.5345</f>
        <v>0</v>
      </c>
      <c r="Y2049" s="61">
        <v>512020</v>
      </c>
      <c r="Z2049" s="62">
        <f>Ugovori_OPULJP3[[#This Row],[UKUPNI PRIHVATLJIVI IZDACI
TOTAL ELIGIBLE EXPENDITURE
= Bespovratna sredstva ukupno + doprinos korisnika
= Ukupni prihvatljivi troškovi
= Ukupna ugovorena vrijednost projekta HRK]]/7.5345</f>
        <v>67956.732364456824</v>
      </c>
      <c r="AA2049" s="53" t="s">
        <v>37</v>
      </c>
      <c r="AB2049" s="53" t="s">
        <v>34</v>
      </c>
      <c r="AC2049" s="52" t="s">
        <v>7505</v>
      </c>
      <c r="AD2049" s="52" t="s">
        <v>6564</v>
      </c>
    </row>
    <row r="2050" spans="1:30" ht="51" customHeight="1" x14ac:dyDescent="0.2">
      <c r="A2050" s="50" t="s">
        <v>7506</v>
      </c>
      <c r="B2050" s="51" t="s">
        <v>742</v>
      </c>
      <c r="C2050" s="52" t="s">
        <v>7264</v>
      </c>
      <c r="D2050" s="52" t="s">
        <v>7269</v>
      </c>
      <c r="E2050" s="53" t="s">
        <v>75</v>
      </c>
      <c r="F2050" s="54" t="s">
        <v>7507</v>
      </c>
      <c r="G2050" s="54" t="s">
        <v>2489</v>
      </c>
      <c r="H2050" s="56">
        <v>42859</v>
      </c>
      <c r="I2050" s="56">
        <v>43589</v>
      </c>
      <c r="J2050" s="57" t="str">
        <f>IF(Ugovori_OPULJP3[[#This Row],[DATUM ZAVRŠETKA OPERACIJE]]&gt;DATE(2024,12,31),"u provedbi","završen")</f>
        <v>završen</v>
      </c>
      <c r="K2050" s="55" t="s">
        <v>593</v>
      </c>
      <c r="L2050" s="55" t="s">
        <v>593</v>
      </c>
      <c r="M2050" s="58">
        <v>0.85</v>
      </c>
      <c r="N2050" s="58">
        <v>0.15</v>
      </c>
      <c r="O2050" s="59">
        <f>Ugovori_OPULJP3[[#This Row],[Bespovratna sredstva - Ukupno (EU+Nac) HRK
= Ukupna ugovorena vrijednost bespovratnih sredstava]]*Ugovori_OPULJP3[[#This Row],[EU STOPA SUFINANCIRANJA %
EU CO-FINANCING RATE %]]</f>
        <v>382109</v>
      </c>
      <c r="P2050" s="60">
        <f>Ugovori_OPULJP3[[#This Row],[Bespovratna sredstva - EU dio - HRK]]/7.5345</f>
        <v>50714.579600504345</v>
      </c>
      <c r="Q2050" s="59">
        <f>Ugovori_OPULJP3[[#This Row],[Bespovratna sredstva - Ukupno (EU+Nac) HRK
= Ukupna ugovorena vrijednost bespovratnih sredstava]]*Ugovori_OPULJP3[[#This Row],[STOPA NACIONALNOG SUFINANCIRANJA %]]</f>
        <v>67431</v>
      </c>
      <c r="R2050" s="60">
        <f>Ugovori_OPULJP3[[#This Row],[Bespovratna sredstva - Nacionalni dio - HRK]]/7.5345</f>
        <v>8949.6316942066496</v>
      </c>
      <c r="S2050" s="59">
        <v>449540</v>
      </c>
      <c r="T2050" s="60">
        <f>Ugovori_OPULJP3[[#This Row],[Bespovratna sredstva - Ukupno (EU+Nac) HRK
= Ukupna ugovorena vrijednost bespovratnih sredstava]]/7.5345</f>
        <v>59664.211294710993</v>
      </c>
      <c r="U2050" s="59">
        <v>0</v>
      </c>
      <c r="V2050" s="60">
        <f>Ugovori_OPULJP3[[#This Row],[Javni doprinos korisnika - HRK]]/7.5345</f>
        <v>0</v>
      </c>
      <c r="W2050" s="59">
        <v>0</v>
      </c>
      <c r="X2050" s="60">
        <f>Ugovori_OPULJP3[[#This Row],[Privatni doprinos korisnika - HRK]]/7.5345</f>
        <v>0</v>
      </c>
      <c r="Y2050" s="61">
        <v>449540</v>
      </c>
      <c r="Z2050" s="62">
        <f>Ugovori_OPULJP3[[#This Row],[UKUPNI PRIHVATLJIVI IZDACI
TOTAL ELIGIBLE EXPENDITURE
= Bespovratna sredstva ukupno + doprinos korisnika
= Ukupni prihvatljivi troškovi
= Ukupna ugovorena vrijednost projekta HRK]]/7.5345</f>
        <v>59664.211294710993</v>
      </c>
      <c r="AA2050" s="53" t="s">
        <v>37</v>
      </c>
      <c r="AB2050" s="53" t="s">
        <v>34</v>
      </c>
      <c r="AC2050" s="52" t="s">
        <v>7508</v>
      </c>
      <c r="AD2050" s="52" t="s">
        <v>6564</v>
      </c>
    </row>
    <row r="2051" spans="1:30" ht="51" customHeight="1" x14ac:dyDescent="0.2">
      <c r="A2051" s="50" t="s">
        <v>7509</v>
      </c>
      <c r="B2051" s="51" t="s">
        <v>742</v>
      </c>
      <c r="C2051" s="52" t="s">
        <v>7264</v>
      </c>
      <c r="D2051" s="52" t="s">
        <v>7269</v>
      </c>
      <c r="E2051" s="53" t="s">
        <v>75</v>
      </c>
      <c r="F2051" s="54" t="s">
        <v>7510</v>
      </c>
      <c r="G2051" s="54" t="s">
        <v>3935</v>
      </c>
      <c r="H2051" s="56">
        <v>42828</v>
      </c>
      <c r="I2051" s="56">
        <v>43558</v>
      </c>
      <c r="J2051" s="57" t="str">
        <f>IF(Ugovori_OPULJP3[[#This Row],[DATUM ZAVRŠETKA OPERACIJE]]&gt;DATE(2024,12,31),"u provedbi","završen")</f>
        <v>završen</v>
      </c>
      <c r="K2051" s="55" t="s">
        <v>243</v>
      </c>
      <c r="L2051" s="55" t="s">
        <v>243</v>
      </c>
      <c r="M2051" s="58">
        <v>0.85</v>
      </c>
      <c r="N2051" s="58">
        <v>0.15</v>
      </c>
      <c r="O2051" s="59">
        <f>Ugovori_OPULJP3[[#This Row],[Bespovratna sredstva - Ukupno (EU+Nac) HRK
= Ukupna ugovorena vrijednost bespovratnih sredstava]]*Ugovori_OPULJP3[[#This Row],[EU STOPA SUFINANCIRANJA %
EU CO-FINANCING RATE %]]</f>
        <v>561123.72600000002</v>
      </c>
      <c r="P2051" s="60">
        <f>Ugovori_OPULJP3[[#This Row],[Bespovratna sredstva - EU dio - HRK]]/7.5345</f>
        <v>74473.916782799119</v>
      </c>
      <c r="Q2051" s="59">
        <f>Ugovori_OPULJP3[[#This Row],[Bespovratna sredstva - Ukupno (EU+Nac) HRK
= Ukupna ugovorena vrijednost bespovratnih sredstava]]*Ugovori_OPULJP3[[#This Row],[STOPA NACIONALNOG SUFINANCIRANJA %]]</f>
        <v>99021.834000000003</v>
      </c>
      <c r="R2051" s="60">
        <f>Ugovori_OPULJP3[[#This Row],[Bespovratna sredstva - Nacionalni dio - HRK]]/7.5345</f>
        <v>13142.455902846903</v>
      </c>
      <c r="S2051" s="59">
        <v>660145.56000000006</v>
      </c>
      <c r="T2051" s="60">
        <f>Ugovori_OPULJP3[[#This Row],[Bespovratna sredstva - Ukupno (EU+Nac) HRK
= Ukupna ugovorena vrijednost bespovratnih sredstava]]/7.5345</f>
        <v>87616.372685646027</v>
      </c>
      <c r="U2051" s="59">
        <v>0</v>
      </c>
      <c r="V2051" s="60">
        <f>Ugovori_OPULJP3[[#This Row],[Javni doprinos korisnika - HRK]]/7.5345</f>
        <v>0</v>
      </c>
      <c r="W2051" s="59">
        <v>0</v>
      </c>
      <c r="X2051" s="60">
        <f>Ugovori_OPULJP3[[#This Row],[Privatni doprinos korisnika - HRK]]/7.5345</f>
        <v>0</v>
      </c>
      <c r="Y2051" s="61">
        <v>660145.56000000006</v>
      </c>
      <c r="Z2051" s="62">
        <f>Ugovori_OPULJP3[[#This Row],[UKUPNI PRIHVATLJIVI IZDACI
TOTAL ELIGIBLE EXPENDITURE
= Bespovratna sredstva ukupno + doprinos korisnika
= Ukupni prihvatljivi troškovi
= Ukupna ugovorena vrijednost projekta HRK]]/7.5345</f>
        <v>87616.372685646027</v>
      </c>
      <c r="AA2051" s="53" t="s">
        <v>37</v>
      </c>
      <c r="AB2051" s="53" t="s">
        <v>34</v>
      </c>
      <c r="AC2051" s="52" t="s">
        <v>7511</v>
      </c>
      <c r="AD2051" s="52" t="s">
        <v>6564</v>
      </c>
    </row>
    <row r="2052" spans="1:30" ht="51" customHeight="1" x14ac:dyDescent="0.2">
      <c r="A2052" s="50" t="s">
        <v>7512</v>
      </c>
      <c r="B2052" s="51" t="s">
        <v>742</v>
      </c>
      <c r="C2052" s="52" t="s">
        <v>7264</v>
      </c>
      <c r="D2052" s="52" t="s">
        <v>7269</v>
      </c>
      <c r="E2052" s="53" t="s">
        <v>75</v>
      </c>
      <c r="F2052" s="54" t="s">
        <v>7513</v>
      </c>
      <c r="G2052" s="71" t="s">
        <v>180</v>
      </c>
      <c r="H2052" s="56">
        <v>42846</v>
      </c>
      <c r="I2052" s="56">
        <v>43576</v>
      </c>
      <c r="J2052" s="57" t="str">
        <f>IF(Ugovori_OPULJP3[[#This Row],[DATUM ZAVRŠETKA OPERACIJE]]&gt;DATE(2024,12,31),"u provedbi","završen")</f>
        <v>završen</v>
      </c>
      <c r="K2052" s="55" t="s">
        <v>2365</v>
      </c>
      <c r="L2052" s="55" t="s">
        <v>36</v>
      </c>
      <c r="M2052" s="58">
        <v>0.85</v>
      </c>
      <c r="N2052" s="58">
        <v>0.15</v>
      </c>
      <c r="O2052" s="59">
        <f>Ugovori_OPULJP3[[#This Row],[Bespovratna sredstva - Ukupno (EU+Nac) HRK
= Ukupna ugovorena vrijednost bespovratnih sredstava]]*Ugovori_OPULJP3[[#This Row],[EU STOPA SUFINANCIRANJA %
EU CO-FINANCING RATE %]]</f>
        <v>675067.45</v>
      </c>
      <c r="P2052" s="60">
        <f>Ugovori_OPULJP3[[#This Row],[Bespovratna sredstva - EU dio - HRK]]/7.5345</f>
        <v>89596.84783330014</v>
      </c>
      <c r="Q2052" s="59">
        <f>Ugovori_OPULJP3[[#This Row],[Bespovratna sredstva - Ukupno (EU+Nac) HRK
= Ukupna ugovorena vrijednost bespovratnih sredstava]]*Ugovori_OPULJP3[[#This Row],[STOPA NACIONALNOG SUFINANCIRANJA %]]</f>
        <v>119129.54999999999</v>
      </c>
      <c r="R2052" s="60">
        <f>Ugovori_OPULJP3[[#This Row],[Bespovratna sredstva - Nacionalni dio - HRK]]/7.5345</f>
        <v>15811.208441170613</v>
      </c>
      <c r="S2052" s="59">
        <v>794197</v>
      </c>
      <c r="T2052" s="60">
        <f>Ugovori_OPULJP3[[#This Row],[Bespovratna sredstva - Ukupno (EU+Nac) HRK
= Ukupna ugovorena vrijednost bespovratnih sredstava]]/7.5345</f>
        <v>105408.05627447076</v>
      </c>
      <c r="U2052" s="59">
        <v>0</v>
      </c>
      <c r="V2052" s="60">
        <f>Ugovori_OPULJP3[[#This Row],[Javni doprinos korisnika - HRK]]/7.5345</f>
        <v>0</v>
      </c>
      <c r="W2052" s="59">
        <v>0</v>
      </c>
      <c r="X2052" s="60">
        <f>Ugovori_OPULJP3[[#This Row],[Privatni doprinos korisnika - HRK]]/7.5345</f>
        <v>0</v>
      </c>
      <c r="Y2052" s="61">
        <v>794197</v>
      </c>
      <c r="Z2052" s="62">
        <f>Ugovori_OPULJP3[[#This Row],[UKUPNI PRIHVATLJIVI IZDACI
TOTAL ELIGIBLE EXPENDITURE
= Bespovratna sredstva ukupno + doprinos korisnika
= Ukupni prihvatljivi troškovi
= Ukupna ugovorena vrijednost projekta HRK]]/7.5345</f>
        <v>105408.05627447076</v>
      </c>
      <c r="AA2052" s="53" t="s">
        <v>37</v>
      </c>
      <c r="AB2052" s="53" t="s">
        <v>34</v>
      </c>
      <c r="AC2052" s="52" t="s">
        <v>7514</v>
      </c>
      <c r="AD2052" s="52" t="s">
        <v>6564</v>
      </c>
    </row>
    <row r="2053" spans="1:30" ht="51" customHeight="1" x14ac:dyDescent="0.2">
      <c r="A2053" s="50" t="s">
        <v>7515</v>
      </c>
      <c r="B2053" s="51" t="s">
        <v>742</v>
      </c>
      <c r="C2053" s="52" t="s">
        <v>7264</v>
      </c>
      <c r="D2053" s="52" t="s">
        <v>7269</v>
      </c>
      <c r="E2053" s="53" t="s">
        <v>75</v>
      </c>
      <c r="F2053" s="54" t="s">
        <v>7269</v>
      </c>
      <c r="G2053" s="54" t="s">
        <v>7516</v>
      </c>
      <c r="H2053" s="56">
        <v>42849</v>
      </c>
      <c r="I2053" s="56">
        <v>43579</v>
      </c>
      <c r="J2053" s="57" t="str">
        <f>IF(Ugovori_OPULJP3[[#This Row],[DATUM ZAVRŠETKA OPERACIJE]]&gt;DATE(2024,12,31),"u provedbi","završen")</f>
        <v>završen</v>
      </c>
      <c r="K2053" s="55" t="s">
        <v>337</v>
      </c>
      <c r="L2053" s="55" t="s">
        <v>337</v>
      </c>
      <c r="M2053" s="58">
        <v>0.85</v>
      </c>
      <c r="N2053" s="58">
        <v>0.15</v>
      </c>
      <c r="O2053" s="59">
        <f>Ugovori_OPULJP3[[#This Row],[Bespovratna sredstva - Ukupno (EU+Nac) HRK
= Ukupna ugovorena vrijednost bespovratnih sredstava]]*Ugovori_OPULJP3[[#This Row],[EU STOPA SUFINANCIRANJA %
EU CO-FINANCING RATE %]]</f>
        <v>1558053.4765000001</v>
      </c>
      <c r="P2053" s="60">
        <f>Ugovori_OPULJP3[[#This Row],[Bespovratna sredstva - EU dio - HRK]]/7.5345</f>
        <v>206789.23306125158</v>
      </c>
      <c r="Q2053" s="59">
        <f>Ugovori_OPULJP3[[#This Row],[Bespovratna sredstva - Ukupno (EU+Nac) HRK
= Ukupna ugovorena vrijednost bespovratnih sredstava]]*Ugovori_OPULJP3[[#This Row],[STOPA NACIONALNOG SUFINANCIRANJA %]]</f>
        <v>274950.61349999998</v>
      </c>
      <c r="R2053" s="60">
        <f>Ugovori_OPULJP3[[#This Row],[Bespovratna sredstva - Nacionalni dio - HRK]]/7.5345</f>
        <v>36492.217599044394</v>
      </c>
      <c r="S2053" s="59">
        <v>1833004.09</v>
      </c>
      <c r="T2053" s="60">
        <f>Ugovori_OPULJP3[[#This Row],[Bespovratna sredstva - Ukupno (EU+Nac) HRK
= Ukupna ugovorena vrijednost bespovratnih sredstava]]/7.5345</f>
        <v>243281.45066029596</v>
      </c>
      <c r="U2053" s="59">
        <v>0</v>
      </c>
      <c r="V2053" s="60">
        <f>Ugovori_OPULJP3[[#This Row],[Javni doprinos korisnika - HRK]]/7.5345</f>
        <v>0</v>
      </c>
      <c r="W2053" s="59">
        <v>0</v>
      </c>
      <c r="X2053" s="60">
        <f>Ugovori_OPULJP3[[#This Row],[Privatni doprinos korisnika - HRK]]/7.5345</f>
        <v>0</v>
      </c>
      <c r="Y2053" s="61">
        <v>1833004.09</v>
      </c>
      <c r="Z2053" s="62">
        <f>Ugovori_OPULJP3[[#This Row],[UKUPNI PRIHVATLJIVI IZDACI
TOTAL ELIGIBLE EXPENDITURE
= Bespovratna sredstva ukupno + doprinos korisnika
= Ukupni prihvatljivi troškovi
= Ukupna ugovorena vrijednost projekta HRK]]/7.5345</f>
        <v>243281.45066029596</v>
      </c>
      <c r="AA2053" s="53" t="s">
        <v>37</v>
      </c>
      <c r="AB2053" s="53" t="s">
        <v>34</v>
      </c>
      <c r="AC2053" s="52" t="s">
        <v>7353</v>
      </c>
      <c r="AD2053" s="52" t="s">
        <v>6564</v>
      </c>
    </row>
    <row r="2054" spans="1:30" ht="51" customHeight="1" x14ac:dyDescent="0.2">
      <c r="A2054" s="50" t="s">
        <v>7517</v>
      </c>
      <c r="B2054" s="51" t="s">
        <v>742</v>
      </c>
      <c r="C2054" s="52" t="s">
        <v>7264</v>
      </c>
      <c r="D2054" s="52" t="s">
        <v>7269</v>
      </c>
      <c r="E2054" s="53" t="s">
        <v>75</v>
      </c>
      <c r="F2054" s="54" t="s">
        <v>7518</v>
      </c>
      <c r="G2054" s="54" t="s">
        <v>7519</v>
      </c>
      <c r="H2054" s="56">
        <v>42853</v>
      </c>
      <c r="I2054" s="56">
        <v>43583</v>
      </c>
      <c r="J2054" s="57" t="str">
        <f>IF(Ugovori_OPULJP3[[#This Row],[DATUM ZAVRŠETKA OPERACIJE]]&gt;DATE(2024,12,31),"u provedbi","završen")</f>
        <v>završen</v>
      </c>
      <c r="K2054" s="55" t="s">
        <v>337</v>
      </c>
      <c r="L2054" s="55" t="s">
        <v>337</v>
      </c>
      <c r="M2054" s="58">
        <v>0.85</v>
      </c>
      <c r="N2054" s="58">
        <v>0.15</v>
      </c>
      <c r="O2054" s="59">
        <f>Ugovori_OPULJP3[[#This Row],[Bespovratna sredstva - Ukupno (EU+Nac) HRK
= Ukupna ugovorena vrijednost bespovratnih sredstava]]*Ugovori_OPULJP3[[#This Row],[EU STOPA SUFINANCIRANJA %
EU CO-FINANCING RATE %]]</f>
        <v>287115.125</v>
      </c>
      <c r="P2054" s="60">
        <f>Ugovori_OPULJP3[[#This Row],[Bespovratna sredstva - EU dio - HRK]]/7.5345</f>
        <v>38106.725728316407</v>
      </c>
      <c r="Q2054" s="59">
        <f>Ugovori_OPULJP3[[#This Row],[Bespovratna sredstva - Ukupno (EU+Nac) HRK
= Ukupna ugovorena vrijednost bespovratnih sredstava]]*Ugovori_OPULJP3[[#This Row],[STOPA NACIONALNOG SUFINANCIRANJA %]]</f>
        <v>50667.375</v>
      </c>
      <c r="R2054" s="60">
        <f>Ugovori_OPULJP3[[#This Row],[Bespovratna sredstva - Nacionalni dio - HRK]]/7.5345</f>
        <v>6724.7163049970131</v>
      </c>
      <c r="S2054" s="59">
        <v>337782.5</v>
      </c>
      <c r="T2054" s="60">
        <f>Ugovori_OPULJP3[[#This Row],[Bespovratna sredstva - Ukupno (EU+Nac) HRK
= Ukupna ugovorena vrijednost bespovratnih sredstava]]/7.5345</f>
        <v>44831.442033313426</v>
      </c>
      <c r="U2054" s="59">
        <v>0</v>
      </c>
      <c r="V2054" s="60">
        <f>Ugovori_OPULJP3[[#This Row],[Javni doprinos korisnika - HRK]]/7.5345</f>
        <v>0</v>
      </c>
      <c r="W2054" s="59">
        <v>0</v>
      </c>
      <c r="X2054" s="60">
        <f>Ugovori_OPULJP3[[#This Row],[Privatni doprinos korisnika - HRK]]/7.5345</f>
        <v>0</v>
      </c>
      <c r="Y2054" s="61">
        <v>337782.5</v>
      </c>
      <c r="Z2054" s="62">
        <f>Ugovori_OPULJP3[[#This Row],[UKUPNI PRIHVATLJIVI IZDACI
TOTAL ELIGIBLE EXPENDITURE
= Bespovratna sredstva ukupno + doprinos korisnika
= Ukupni prihvatljivi troškovi
= Ukupna ugovorena vrijednost projekta HRK]]/7.5345</f>
        <v>44831.442033313426</v>
      </c>
      <c r="AA2054" s="53" t="s">
        <v>37</v>
      </c>
      <c r="AB2054" s="53" t="s">
        <v>34</v>
      </c>
      <c r="AC2054" s="52" t="s">
        <v>7520</v>
      </c>
      <c r="AD2054" s="52" t="s">
        <v>6564</v>
      </c>
    </row>
    <row r="2055" spans="1:30" ht="51" customHeight="1" x14ac:dyDescent="0.2">
      <c r="A2055" s="50" t="s">
        <v>7521</v>
      </c>
      <c r="B2055" s="51" t="s">
        <v>742</v>
      </c>
      <c r="C2055" s="52" t="s">
        <v>7264</v>
      </c>
      <c r="D2055" s="52" t="s">
        <v>7269</v>
      </c>
      <c r="E2055" s="53" t="s">
        <v>75</v>
      </c>
      <c r="F2055" s="54" t="s">
        <v>7522</v>
      </c>
      <c r="G2055" s="54" t="s">
        <v>7523</v>
      </c>
      <c r="H2055" s="56">
        <v>42843</v>
      </c>
      <c r="I2055" s="56">
        <v>43573</v>
      </c>
      <c r="J2055" s="57" t="str">
        <f>IF(Ugovori_OPULJP3[[#This Row],[DATUM ZAVRŠETKA OPERACIJE]]&gt;DATE(2024,12,31),"u provedbi","završen")</f>
        <v>završen</v>
      </c>
      <c r="K2055" s="55" t="s">
        <v>129</v>
      </c>
      <c r="L2055" s="55" t="s">
        <v>129</v>
      </c>
      <c r="M2055" s="58">
        <v>0.85</v>
      </c>
      <c r="N2055" s="58">
        <v>0.15</v>
      </c>
      <c r="O2055" s="59">
        <f>Ugovori_OPULJP3[[#This Row],[Bespovratna sredstva - Ukupno (EU+Nac) HRK
= Ukupna ugovorena vrijednost bespovratnih sredstava]]*Ugovori_OPULJP3[[#This Row],[EU STOPA SUFINANCIRANJA %
EU CO-FINANCING RATE %]]</f>
        <v>370345.85</v>
      </c>
      <c r="P2055" s="60">
        <f>Ugovori_OPULJP3[[#This Row],[Bespovratna sredstva - EU dio - HRK]]/7.5345</f>
        <v>49153.34129670183</v>
      </c>
      <c r="Q2055" s="59">
        <f>Ugovori_OPULJP3[[#This Row],[Bespovratna sredstva - Ukupno (EU+Nac) HRK
= Ukupna ugovorena vrijednost bespovratnih sredstava]]*Ugovori_OPULJP3[[#This Row],[STOPA NACIONALNOG SUFINANCIRANJA %]]</f>
        <v>65355.149999999994</v>
      </c>
      <c r="R2055" s="60">
        <f>Ugovori_OPULJP3[[#This Row],[Bespovratna sredstva - Nacionalni dio - HRK]]/7.5345</f>
        <v>8674.1190523591467</v>
      </c>
      <c r="S2055" s="59">
        <v>435701</v>
      </c>
      <c r="T2055" s="60">
        <f>Ugovori_OPULJP3[[#This Row],[Bespovratna sredstva - Ukupno (EU+Nac) HRK
= Ukupna ugovorena vrijednost bespovratnih sredstava]]/7.5345</f>
        <v>57827.460349060981</v>
      </c>
      <c r="U2055" s="59">
        <v>0</v>
      </c>
      <c r="V2055" s="60">
        <f>Ugovori_OPULJP3[[#This Row],[Javni doprinos korisnika - HRK]]/7.5345</f>
        <v>0</v>
      </c>
      <c r="W2055" s="59">
        <v>0</v>
      </c>
      <c r="X2055" s="60">
        <f>Ugovori_OPULJP3[[#This Row],[Privatni doprinos korisnika - HRK]]/7.5345</f>
        <v>0</v>
      </c>
      <c r="Y2055" s="61">
        <v>435701</v>
      </c>
      <c r="Z2055" s="62">
        <f>Ugovori_OPULJP3[[#This Row],[UKUPNI PRIHVATLJIVI IZDACI
TOTAL ELIGIBLE EXPENDITURE
= Bespovratna sredstva ukupno + doprinos korisnika
= Ukupni prihvatljivi troškovi
= Ukupna ugovorena vrijednost projekta HRK]]/7.5345</f>
        <v>57827.460349060981</v>
      </c>
      <c r="AA2055" s="53" t="s">
        <v>37</v>
      </c>
      <c r="AB2055" s="53" t="s">
        <v>34</v>
      </c>
      <c r="AC2055" s="52" t="s">
        <v>7524</v>
      </c>
      <c r="AD2055" s="52" t="s">
        <v>6564</v>
      </c>
    </row>
    <row r="2056" spans="1:30" ht="51" customHeight="1" x14ac:dyDescent="0.2">
      <c r="A2056" s="50" t="s">
        <v>7525</v>
      </c>
      <c r="B2056" s="51" t="s">
        <v>742</v>
      </c>
      <c r="C2056" s="52" t="s">
        <v>7264</v>
      </c>
      <c r="D2056" s="52" t="s">
        <v>7269</v>
      </c>
      <c r="E2056" s="53" t="s">
        <v>75</v>
      </c>
      <c r="F2056" s="54" t="s">
        <v>7526</v>
      </c>
      <c r="G2056" s="54" t="s">
        <v>2259</v>
      </c>
      <c r="H2056" s="56">
        <v>42853</v>
      </c>
      <c r="I2056" s="56">
        <v>43583</v>
      </c>
      <c r="J2056" s="57" t="str">
        <f>IF(Ugovori_OPULJP3[[#This Row],[DATUM ZAVRŠETKA OPERACIJE]]&gt;DATE(2024,12,31),"u provedbi","završen")</f>
        <v>završen</v>
      </c>
      <c r="K2056" s="55" t="s">
        <v>36</v>
      </c>
      <c r="L2056" s="55" t="s">
        <v>36</v>
      </c>
      <c r="M2056" s="58">
        <v>0.85</v>
      </c>
      <c r="N2056" s="58">
        <v>0.15</v>
      </c>
      <c r="O2056" s="59">
        <f>Ugovori_OPULJP3[[#This Row],[Bespovratna sredstva - Ukupno (EU+Nac) HRK
= Ukupna ugovorena vrijednost bespovratnih sredstava]]*Ugovori_OPULJP3[[#This Row],[EU STOPA SUFINANCIRANJA %
EU CO-FINANCING RATE %]]</f>
        <v>416734.29399999999</v>
      </c>
      <c r="P2056" s="60">
        <f>Ugovori_OPULJP3[[#This Row],[Bespovratna sredstva - EU dio - HRK]]/7.5345</f>
        <v>55310.145862366444</v>
      </c>
      <c r="Q2056" s="59">
        <f>Ugovori_OPULJP3[[#This Row],[Bespovratna sredstva - Ukupno (EU+Nac) HRK
= Ukupna ugovorena vrijednost bespovratnih sredstava]]*Ugovori_OPULJP3[[#This Row],[STOPA NACIONALNOG SUFINANCIRANJA %]]</f>
        <v>73541.346000000005</v>
      </c>
      <c r="R2056" s="60">
        <f>Ugovori_OPULJP3[[#This Row],[Bespovratna sredstva - Nacionalni dio - HRK]]/7.5345</f>
        <v>9760.6139757117253</v>
      </c>
      <c r="S2056" s="59">
        <v>490275.64</v>
      </c>
      <c r="T2056" s="60">
        <f>Ugovori_OPULJP3[[#This Row],[Bespovratna sredstva - Ukupno (EU+Nac) HRK
= Ukupna ugovorena vrijednost bespovratnih sredstava]]/7.5345</f>
        <v>65070.759838078171</v>
      </c>
      <c r="U2056" s="59">
        <v>0</v>
      </c>
      <c r="V2056" s="60">
        <f>Ugovori_OPULJP3[[#This Row],[Javni doprinos korisnika - HRK]]/7.5345</f>
        <v>0</v>
      </c>
      <c r="W2056" s="59">
        <v>0</v>
      </c>
      <c r="X2056" s="60">
        <f>Ugovori_OPULJP3[[#This Row],[Privatni doprinos korisnika - HRK]]/7.5345</f>
        <v>0</v>
      </c>
      <c r="Y2056" s="61">
        <v>490275.64</v>
      </c>
      <c r="Z2056" s="62">
        <f>Ugovori_OPULJP3[[#This Row],[UKUPNI PRIHVATLJIVI IZDACI
TOTAL ELIGIBLE EXPENDITURE
= Bespovratna sredstva ukupno + doprinos korisnika
= Ukupni prihvatljivi troškovi
= Ukupna ugovorena vrijednost projekta HRK]]/7.5345</f>
        <v>65070.759838078171</v>
      </c>
      <c r="AA2056" s="53" t="s">
        <v>37</v>
      </c>
      <c r="AB2056" s="53" t="s">
        <v>34</v>
      </c>
      <c r="AC2056" s="52" t="s">
        <v>7527</v>
      </c>
      <c r="AD2056" s="52" t="s">
        <v>6564</v>
      </c>
    </row>
    <row r="2057" spans="1:30" ht="51" customHeight="1" x14ac:dyDescent="0.2">
      <c r="A2057" s="50" t="s">
        <v>7528</v>
      </c>
      <c r="B2057" s="51" t="s">
        <v>742</v>
      </c>
      <c r="C2057" s="52" t="s">
        <v>7264</v>
      </c>
      <c r="D2057" s="52" t="s">
        <v>7269</v>
      </c>
      <c r="E2057" s="53" t="s">
        <v>75</v>
      </c>
      <c r="F2057" s="54" t="s">
        <v>7529</v>
      </c>
      <c r="G2057" s="54" t="s">
        <v>7530</v>
      </c>
      <c r="H2057" s="56">
        <v>42830</v>
      </c>
      <c r="I2057" s="56">
        <v>43560</v>
      </c>
      <c r="J2057" s="57" t="str">
        <f>IF(Ugovori_OPULJP3[[#This Row],[DATUM ZAVRŠETKA OPERACIJE]]&gt;DATE(2024,12,31),"u provedbi","završen")</f>
        <v>završen</v>
      </c>
      <c r="K2057" s="55" t="s">
        <v>332</v>
      </c>
      <c r="L2057" s="55" t="s">
        <v>332</v>
      </c>
      <c r="M2057" s="58">
        <v>0.85</v>
      </c>
      <c r="N2057" s="58">
        <v>0.15</v>
      </c>
      <c r="O2057" s="59">
        <f>Ugovori_OPULJP3[[#This Row],[Bespovratna sredstva - Ukupno (EU+Nac) HRK
= Ukupna ugovorena vrijednost bespovratnih sredstava]]*Ugovori_OPULJP3[[#This Row],[EU STOPA SUFINANCIRANJA %
EU CO-FINANCING RATE %]]</f>
        <v>422977</v>
      </c>
      <c r="P2057" s="60">
        <f>Ugovori_OPULJP3[[#This Row],[Bespovratna sredstva - EU dio - HRK]]/7.5345</f>
        <v>56138.695334793279</v>
      </c>
      <c r="Q2057" s="59">
        <f>Ugovori_OPULJP3[[#This Row],[Bespovratna sredstva - Ukupno (EU+Nac) HRK
= Ukupna ugovorena vrijednost bespovratnih sredstava]]*Ugovori_OPULJP3[[#This Row],[STOPA NACIONALNOG SUFINANCIRANJA %]]</f>
        <v>74643</v>
      </c>
      <c r="R2057" s="60">
        <f>Ugovori_OPULJP3[[#This Row],[Bespovratna sredstva - Nacionalni dio - HRK]]/7.5345</f>
        <v>9906.8285884929319</v>
      </c>
      <c r="S2057" s="59">
        <v>497620</v>
      </c>
      <c r="T2057" s="60">
        <f>Ugovori_OPULJP3[[#This Row],[Bespovratna sredstva - Ukupno (EU+Nac) HRK
= Ukupna ugovorena vrijednost bespovratnih sredstava]]/7.5345</f>
        <v>66045.523923286208</v>
      </c>
      <c r="U2057" s="59">
        <v>0</v>
      </c>
      <c r="V2057" s="60">
        <f>Ugovori_OPULJP3[[#This Row],[Javni doprinos korisnika - HRK]]/7.5345</f>
        <v>0</v>
      </c>
      <c r="W2057" s="59">
        <v>0</v>
      </c>
      <c r="X2057" s="60">
        <f>Ugovori_OPULJP3[[#This Row],[Privatni doprinos korisnika - HRK]]/7.5345</f>
        <v>0</v>
      </c>
      <c r="Y2057" s="61">
        <v>497620</v>
      </c>
      <c r="Z2057" s="62">
        <f>Ugovori_OPULJP3[[#This Row],[UKUPNI PRIHVATLJIVI IZDACI
TOTAL ELIGIBLE EXPENDITURE
= Bespovratna sredstva ukupno + doprinos korisnika
= Ukupni prihvatljivi troškovi
= Ukupna ugovorena vrijednost projekta HRK]]/7.5345</f>
        <v>66045.523923286208</v>
      </c>
      <c r="AA2057" s="53" t="s">
        <v>37</v>
      </c>
      <c r="AB2057" s="53" t="s">
        <v>34</v>
      </c>
      <c r="AC2057" s="52" t="s">
        <v>7531</v>
      </c>
      <c r="AD2057" s="52" t="s">
        <v>6564</v>
      </c>
    </row>
    <row r="2058" spans="1:30" ht="51" customHeight="1" x14ac:dyDescent="0.2">
      <c r="A2058" s="50" t="s">
        <v>7532</v>
      </c>
      <c r="B2058" s="51" t="s">
        <v>742</v>
      </c>
      <c r="C2058" s="52" t="s">
        <v>7264</v>
      </c>
      <c r="D2058" s="52" t="s">
        <v>7269</v>
      </c>
      <c r="E2058" s="53" t="s">
        <v>75</v>
      </c>
      <c r="F2058" s="54" t="s">
        <v>7533</v>
      </c>
      <c r="G2058" s="71" t="s">
        <v>3280</v>
      </c>
      <c r="H2058" s="56">
        <v>42832</v>
      </c>
      <c r="I2058" s="56">
        <v>43562</v>
      </c>
      <c r="J2058" s="57" t="str">
        <f>IF(Ugovori_OPULJP3[[#This Row],[DATUM ZAVRŠETKA OPERACIJE]]&gt;DATE(2024,12,31),"u provedbi","završen")</f>
        <v>završen</v>
      </c>
      <c r="K2058" s="55" t="s">
        <v>248</v>
      </c>
      <c r="L2058" s="55" t="s">
        <v>248</v>
      </c>
      <c r="M2058" s="58">
        <v>0.85</v>
      </c>
      <c r="N2058" s="58">
        <v>0.15</v>
      </c>
      <c r="O2058" s="59">
        <f>Ugovori_OPULJP3[[#This Row],[Bespovratna sredstva - Ukupno (EU+Nac) HRK
= Ukupna ugovorena vrijednost bespovratnih sredstava]]*Ugovori_OPULJP3[[#This Row],[EU STOPA SUFINANCIRANJA %
EU CO-FINANCING RATE %]]</f>
        <v>730127.58549999993</v>
      </c>
      <c r="P2058" s="60">
        <f>Ugovori_OPULJP3[[#This Row],[Bespovratna sredstva - EU dio - HRK]]/7.5345</f>
        <v>96904.583648549989</v>
      </c>
      <c r="Q2058" s="59">
        <f>Ugovori_OPULJP3[[#This Row],[Bespovratna sredstva - Ukupno (EU+Nac) HRK
= Ukupna ugovorena vrijednost bespovratnih sredstava]]*Ugovori_OPULJP3[[#This Row],[STOPA NACIONALNOG SUFINANCIRANJA %]]</f>
        <v>128846.04449999999</v>
      </c>
      <c r="R2058" s="60">
        <f>Ugovori_OPULJP3[[#This Row],[Bespovratna sredstva - Nacionalni dio - HRK]]/7.5345</f>
        <v>17100.80887915588</v>
      </c>
      <c r="S2058" s="59">
        <v>858973.63</v>
      </c>
      <c r="T2058" s="60">
        <f>Ugovori_OPULJP3[[#This Row],[Bespovratna sredstva - Ukupno (EU+Nac) HRK
= Ukupna ugovorena vrijednost bespovratnih sredstava]]/7.5345</f>
        <v>114005.39252770587</v>
      </c>
      <c r="U2058" s="59">
        <v>0</v>
      </c>
      <c r="V2058" s="60">
        <f>Ugovori_OPULJP3[[#This Row],[Javni doprinos korisnika - HRK]]/7.5345</f>
        <v>0</v>
      </c>
      <c r="W2058" s="59">
        <v>0</v>
      </c>
      <c r="X2058" s="60">
        <f>Ugovori_OPULJP3[[#This Row],[Privatni doprinos korisnika - HRK]]/7.5345</f>
        <v>0</v>
      </c>
      <c r="Y2058" s="61">
        <v>858973.63</v>
      </c>
      <c r="Z2058" s="62">
        <f>Ugovori_OPULJP3[[#This Row],[UKUPNI PRIHVATLJIVI IZDACI
TOTAL ELIGIBLE EXPENDITURE
= Bespovratna sredstva ukupno + doprinos korisnika
= Ukupni prihvatljivi troškovi
= Ukupna ugovorena vrijednost projekta HRK]]/7.5345</f>
        <v>114005.39252770587</v>
      </c>
      <c r="AA2058" s="53" t="s">
        <v>37</v>
      </c>
      <c r="AB2058" s="53" t="s">
        <v>34</v>
      </c>
      <c r="AC2058" s="52" t="s">
        <v>7534</v>
      </c>
      <c r="AD2058" s="52" t="s">
        <v>6564</v>
      </c>
    </row>
    <row r="2059" spans="1:30" ht="51" customHeight="1" x14ac:dyDescent="0.2">
      <c r="A2059" s="50" t="s">
        <v>7535</v>
      </c>
      <c r="B2059" s="51" t="s">
        <v>742</v>
      </c>
      <c r="C2059" s="52" t="s">
        <v>7264</v>
      </c>
      <c r="D2059" s="52" t="s">
        <v>7269</v>
      </c>
      <c r="E2059" s="53" t="s">
        <v>75</v>
      </c>
      <c r="F2059" s="54" t="s">
        <v>7536</v>
      </c>
      <c r="G2059" s="71" t="s">
        <v>847</v>
      </c>
      <c r="H2059" s="56">
        <v>42831</v>
      </c>
      <c r="I2059" s="56">
        <v>43561</v>
      </c>
      <c r="J2059" s="57" t="str">
        <f>IF(Ugovori_OPULJP3[[#This Row],[DATUM ZAVRŠETKA OPERACIJE]]&gt;DATE(2024,12,31),"u provedbi","završen")</f>
        <v>završen</v>
      </c>
      <c r="K2059" s="55" t="s">
        <v>248</v>
      </c>
      <c r="L2059" s="55" t="s">
        <v>248</v>
      </c>
      <c r="M2059" s="58">
        <v>0.85</v>
      </c>
      <c r="N2059" s="58">
        <v>0.15</v>
      </c>
      <c r="O2059" s="59">
        <f>Ugovori_OPULJP3[[#This Row],[Bespovratna sredstva - Ukupno (EU+Nac) HRK
= Ukupna ugovorena vrijednost bespovratnih sredstava]]*Ugovori_OPULJP3[[#This Row],[EU STOPA SUFINANCIRANJA %
EU CO-FINANCING RATE %]]</f>
        <v>1669182.5444999998</v>
      </c>
      <c r="P2059" s="60">
        <f>Ugovori_OPULJP3[[#This Row],[Bespovratna sredstva - EU dio - HRK]]/7.5345</f>
        <v>221538.59506271148</v>
      </c>
      <c r="Q2059" s="59">
        <f>Ugovori_OPULJP3[[#This Row],[Bespovratna sredstva - Ukupno (EU+Nac) HRK
= Ukupna ugovorena vrijednost bespovratnih sredstava]]*Ugovori_OPULJP3[[#This Row],[STOPA NACIONALNOG SUFINANCIRANJA %]]</f>
        <v>294561.62549999997</v>
      </c>
      <c r="R2059" s="60">
        <f>Ugovori_OPULJP3[[#This Row],[Bespovratna sredstva - Nacionalni dio - HRK]]/7.5345</f>
        <v>39095.046187537322</v>
      </c>
      <c r="S2059" s="59">
        <v>1963744.17</v>
      </c>
      <c r="T2059" s="60">
        <f>Ugovori_OPULJP3[[#This Row],[Bespovratna sredstva - Ukupno (EU+Nac) HRK
= Ukupna ugovorena vrijednost bespovratnih sredstava]]/7.5345</f>
        <v>260633.64125024882</v>
      </c>
      <c r="U2059" s="59">
        <v>0</v>
      </c>
      <c r="V2059" s="60">
        <f>Ugovori_OPULJP3[[#This Row],[Javni doprinos korisnika - HRK]]/7.5345</f>
        <v>0</v>
      </c>
      <c r="W2059" s="59">
        <v>0</v>
      </c>
      <c r="X2059" s="60">
        <f>Ugovori_OPULJP3[[#This Row],[Privatni doprinos korisnika - HRK]]/7.5345</f>
        <v>0</v>
      </c>
      <c r="Y2059" s="61">
        <v>1963744.17</v>
      </c>
      <c r="Z2059" s="62">
        <f>Ugovori_OPULJP3[[#This Row],[UKUPNI PRIHVATLJIVI IZDACI
TOTAL ELIGIBLE EXPENDITURE
= Bespovratna sredstva ukupno + doprinos korisnika
= Ukupni prihvatljivi troškovi
= Ukupna ugovorena vrijednost projekta HRK]]/7.5345</f>
        <v>260633.64125024882</v>
      </c>
      <c r="AA2059" s="53" t="s">
        <v>37</v>
      </c>
      <c r="AB2059" s="53" t="s">
        <v>34</v>
      </c>
      <c r="AC2059" s="52" t="s">
        <v>7537</v>
      </c>
      <c r="AD2059" s="52" t="s">
        <v>6564</v>
      </c>
    </row>
    <row r="2060" spans="1:30" ht="51" customHeight="1" x14ac:dyDescent="0.2">
      <c r="A2060" s="50" t="s">
        <v>7538</v>
      </c>
      <c r="B2060" s="51" t="s">
        <v>742</v>
      </c>
      <c r="C2060" s="52" t="s">
        <v>7264</v>
      </c>
      <c r="D2060" s="52" t="s">
        <v>7269</v>
      </c>
      <c r="E2060" s="53" t="s">
        <v>75</v>
      </c>
      <c r="F2060" s="54" t="s">
        <v>7539</v>
      </c>
      <c r="G2060" s="54" t="s">
        <v>7540</v>
      </c>
      <c r="H2060" s="56">
        <v>42835</v>
      </c>
      <c r="I2060" s="56">
        <v>43565</v>
      </c>
      <c r="J2060" s="57" t="str">
        <f>IF(Ugovori_OPULJP3[[#This Row],[DATUM ZAVRŠETKA OPERACIJE]]&gt;DATE(2024,12,31),"u provedbi","završen")</f>
        <v>završen</v>
      </c>
      <c r="K2060" s="55" t="s">
        <v>270</v>
      </c>
      <c r="L2060" s="55" t="s">
        <v>270</v>
      </c>
      <c r="M2060" s="58">
        <v>0.85</v>
      </c>
      <c r="N2060" s="58">
        <v>0.15</v>
      </c>
      <c r="O2060" s="59">
        <f>Ugovori_OPULJP3[[#This Row],[Bespovratna sredstva - Ukupno (EU+Nac) HRK
= Ukupna ugovorena vrijednost bespovratnih sredstava]]*Ugovori_OPULJP3[[#This Row],[EU STOPA SUFINANCIRANJA %
EU CO-FINANCING RATE %]]</f>
        <v>1614695.2749999999</v>
      </c>
      <c r="P2060" s="60">
        <f>Ugovori_OPULJP3[[#This Row],[Bespovratna sredstva - EU dio - HRK]]/7.5345</f>
        <v>214306.8916318269</v>
      </c>
      <c r="Q2060" s="59">
        <f>Ugovori_OPULJP3[[#This Row],[Bespovratna sredstva - Ukupno (EU+Nac) HRK
= Ukupna ugovorena vrijednost bespovratnih sredstava]]*Ugovori_OPULJP3[[#This Row],[STOPA NACIONALNOG SUFINANCIRANJA %]]</f>
        <v>284946.22499999998</v>
      </c>
      <c r="R2060" s="60">
        <f>Ugovori_OPULJP3[[#This Row],[Bespovratna sredstva - Nacionalni dio - HRK]]/7.5345</f>
        <v>37818.863229145922</v>
      </c>
      <c r="S2060" s="59">
        <v>1899641.5</v>
      </c>
      <c r="T2060" s="60">
        <f>Ugovori_OPULJP3[[#This Row],[Bespovratna sredstva - Ukupno (EU+Nac) HRK
= Ukupna ugovorena vrijednost bespovratnih sredstava]]/7.5345</f>
        <v>252125.75486097284</v>
      </c>
      <c r="U2060" s="59">
        <v>0</v>
      </c>
      <c r="V2060" s="60">
        <f>Ugovori_OPULJP3[[#This Row],[Javni doprinos korisnika - HRK]]/7.5345</f>
        <v>0</v>
      </c>
      <c r="W2060" s="59">
        <v>0</v>
      </c>
      <c r="X2060" s="60">
        <f>Ugovori_OPULJP3[[#This Row],[Privatni doprinos korisnika - HRK]]/7.5345</f>
        <v>0</v>
      </c>
      <c r="Y2060" s="61">
        <v>1899641.5</v>
      </c>
      <c r="Z2060" s="62">
        <f>Ugovori_OPULJP3[[#This Row],[UKUPNI PRIHVATLJIVI IZDACI
TOTAL ELIGIBLE EXPENDITURE
= Bespovratna sredstva ukupno + doprinos korisnika
= Ukupni prihvatljivi troškovi
= Ukupna ugovorena vrijednost projekta HRK]]/7.5345</f>
        <v>252125.75486097284</v>
      </c>
      <c r="AA2060" s="53" t="s">
        <v>37</v>
      </c>
      <c r="AB2060" s="53" t="s">
        <v>34</v>
      </c>
      <c r="AC2060" s="52" t="s">
        <v>7541</v>
      </c>
      <c r="AD2060" s="52" t="s">
        <v>6564</v>
      </c>
    </row>
    <row r="2061" spans="1:30" ht="51" customHeight="1" x14ac:dyDescent="0.2">
      <c r="A2061" s="50" t="s">
        <v>7542</v>
      </c>
      <c r="B2061" s="51" t="s">
        <v>742</v>
      </c>
      <c r="C2061" s="52" t="s">
        <v>7264</v>
      </c>
      <c r="D2061" s="52" t="s">
        <v>7269</v>
      </c>
      <c r="E2061" s="53" t="s">
        <v>75</v>
      </c>
      <c r="F2061" s="54" t="s">
        <v>7543</v>
      </c>
      <c r="G2061" s="54" t="s">
        <v>1556</v>
      </c>
      <c r="H2061" s="56">
        <v>42845</v>
      </c>
      <c r="I2061" s="56">
        <v>43575</v>
      </c>
      <c r="J2061" s="57" t="str">
        <f>IF(Ugovori_OPULJP3[[#This Row],[DATUM ZAVRŠETKA OPERACIJE]]&gt;DATE(2024,12,31),"u provedbi","završen")</f>
        <v>završen</v>
      </c>
      <c r="K2061" s="55" t="s">
        <v>83</v>
      </c>
      <c r="L2061" s="55" t="s">
        <v>83</v>
      </c>
      <c r="M2061" s="58">
        <v>0.85</v>
      </c>
      <c r="N2061" s="58">
        <v>0.15</v>
      </c>
      <c r="O2061" s="59">
        <f>Ugovori_OPULJP3[[#This Row],[Bespovratna sredstva - Ukupno (EU+Nac) HRK
= Ukupna ugovorena vrijednost bespovratnih sredstava]]*Ugovori_OPULJP3[[#This Row],[EU STOPA SUFINANCIRANJA %
EU CO-FINANCING RATE %]]</f>
        <v>197637.682</v>
      </c>
      <c r="P2061" s="60">
        <f>Ugovori_OPULJP3[[#This Row],[Bespovratna sredstva - EU dio - HRK]]/7.5345</f>
        <v>26231.028203596787</v>
      </c>
      <c r="Q2061" s="59">
        <f>Ugovori_OPULJP3[[#This Row],[Bespovratna sredstva - Ukupno (EU+Nac) HRK
= Ukupna ugovorena vrijednost bespovratnih sredstava]]*Ugovori_OPULJP3[[#This Row],[STOPA NACIONALNOG SUFINANCIRANJA %]]</f>
        <v>34877.237999999998</v>
      </c>
      <c r="R2061" s="60">
        <f>Ugovori_OPULJP3[[#This Row],[Bespovratna sredstva - Nacionalni dio - HRK]]/7.5345</f>
        <v>4629.0049771053145</v>
      </c>
      <c r="S2061" s="59">
        <v>232514.92</v>
      </c>
      <c r="T2061" s="60">
        <f>Ugovori_OPULJP3[[#This Row],[Bespovratna sredstva - Ukupno (EU+Nac) HRK
= Ukupna ugovorena vrijednost bespovratnih sredstava]]/7.5345</f>
        <v>30860.033180702103</v>
      </c>
      <c r="U2061" s="59">
        <v>0</v>
      </c>
      <c r="V2061" s="60">
        <f>Ugovori_OPULJP3[[#This Row],[Javni doprinos korisnika - HRK]]/7.5345</f>
        <v>0</v>
      </c>
      <c r="W2061" s="59">
        <v>0</v>
      </c>
      <c r="X2061" s="60">
        <f>Ugovori_OPULJP3[[#This Row],[Privatni doprinos korisnika - HRK]]/7.5345</f>
        <v>0</v>
      </c>
      <c r="Y2061" s="61">
        <v>232514.92</v>
      </c>
      <c r="Z2061" s="62">
        <f>Ugovori_OPULJP3[[#This Row],[UKUPNI PRIHVATLJIVI IZDACI
TOTAL ELIGIBLE EXPENDITURE
= Bespovratna sredstva ukupno + doprinos korisnika
= Ukupni prihvatljivi troškovi
= Ukupna ugovorena vrijednost projekta HRK]]/7.5345</f>
        <v>30860.033180702103</v>
      </c>
      <c r="AA2061" s="53" t="s">
        <v>37</v>
      </c>
      <c r="AB2061" s="53" t="s">
        <v>34</v>
      </c>
      <c r="AC2061" s="52" t="s">
        <v>7544</v>
      </c>
      <c r="AD2061" s="52" t="s">
        <v>6564</v>
      </c>
    </row>
    <row r="2062" spans="1:30" ht="51" customHeight="1" x14ac:dyDescent="0.2">
      <c r="A2062" s="50" t="s">
        <v>7545</v>
      </c>
      <c r="B2062" s="51" t="s">
        <v>742</v>
      </c>
      <c r="C2062" s="52" t="s">
        <v>7264</v>
      </c>
      <c r="D2062" s="52" t="s">
        <v>7269</v>
      </c>
      <c r="E2062" s="53" t="s">
        <v>75</v>
      </c>
      <c r="F2062" s="54" t="s">
        <v>7546</v>
      </c>
      <c r="G2062" s="54" t="s">
        <v>1197</v>
      </c>
      <c r="H2062" s="56">
        <v>42870</v>
      </c>
      <c r="I2062" s="56">
        <v>43600</v>
      </c>
      <c r="J2062" s="57" t="str">
        <f>IF(Ugovori_OPULJP3[[#This Row],[DATUM ZAVRŠETKA OPERACIJE]]&gt;DATE(2024,12,31),"u provedbi","završen")</f>
        <v>završen</v>
      </c>
      <c r="K2062" s="55" t="s">
        <v>210</v>
      </c>
      <c r="L2062" s="55" t="s">
        <v>210</v>
      </c>
      <c r="M2062" s="58">
        <v>0.85</v>
      </c>
      <c r="N2062" s="58">
        <v>0.15</v>
      </c>
      <c r="O2062" s="59">
        <f>Ugovori_OPULJP3[[#This Row],[Bespovratna sredstva - Ukupno (EU+Nac) HRK
= Ukupna ugovorena vrijednost bespovratnih sredstava]]*Ugovori_OPULJP3[[#This Row],[EU STOPA SUFINANCIRANJA %
EU CO-FINANCING RATE %]]</f>
        <v>436815.57799999998</v>
      </c>
      <c r="P2062" s="60">
        <f>Ugovori_OPULJP3[[#This Row],[Bespovratna sredstva - EU dio - HRK]]/7.5345</f>
        <v>57975.390271418139</v>
      </c>
      <c r="Q2062" s="59">
        <f>Ugovori_OPULJP3[[#This Row],[Bespovratna sredstva - Ukupno (EU+Nac) HRK
= Ukupna ugovorena vrijednost bespovratnih sredstava]]*Ugovori_OPULJP3[[#This Row],[STOPA NACIONALNOG SUFINANCIRANJA %]]</f>
        <v>77085.101999999999</v>
      </c>
      <c r="R2062" s="60">
        <f>Ugovori_OPULJP3[[#This Row],[Bespovratna sredstva - Nacionalni dio - HRK]]/7.5345</f>
        <v>10230.951224367907</v>
      </c>
      <c r="S2062" s="59">
        <v>513900.68</v>
      </c>
      <c r="T2062" s="60">
        <f>Ugovori_OPULJP3[[#This Row],[Bespovratna sredstva - Ukupno (EU+Nac) HRK
= Ukupna ugovorena vrijednost bespovratnih sredstava]]/7.5345</f>
        <v>68206.341495786051</v>
      </c>
      <c r="U2062" s="59">
        <v>0</v>
      </c>
      <c r="V2062" s="60">
        <f>Ugovori_OPULJP3[[#This Row],[Javni doprinos korisnika - HRK]]/7.5345</f>
        <v>0</v>
      </c>
      <c r="W2062" s="59">
        <v>0</v>
      </c>
      <c r="X2062" s="60">
        <f>Ugovori_OPULJP3[[#This Row],[Privatni doprinos korisnika - HRK]]/7.5345</f>
        <v>0</v>
      </c>
      <c r="Y2062" s="61">
        <v>513900.68</v>
      </c>
      <c r="Z2062" s="62">
        <f>Ugovori_OPULJP3[[#This Row],[UKUPNI PRIHVATLJIVI IZDACI
TOTAL ELIGIBLE EXPENDITURE
= Bespovratna sredstva ukupno + doprinos korisnika
= Ukupni prihvatljivi troškovi
= Ukupna ugovorena vrijednost projekta HRK]]/7.5345</f>
        <v>68206.341495786051</v>
      </c>
      <c r="AA2062" s="53" t="s">
        <v>37</v>
      </c>
      <c r="AB2062" s="53" t="s">
        <v>34</v>
      </c>
      <c r="AC2062" s="52" t="s">
        <v>7547</v>
      </c>
      <c r="AD2062" s="52" t="s">
        <v>6564</v>
      </c>
    </row>
    <row r="2063" spans="1:30" ht="51" customHeight="1" x14ac:dyDescent="0.2">
      <c r="A2063" s="50" t="s">
        <v>7548</v>
      </c>
      <c r="B2063" s="51" t="s">
        <v>742</v>
      </c>
      <c r="C2063" s="52" t="s">
        <v>7264</v>
      </c>
      <c r="D2063" s="52" t="s">
        <v>7269</v>
      </c>
      <c r="E2063" s="53" t="s">
        <v>75</v>
      </c>
      <c r="F2063" s="54" t="s">
        <v>7549</v>
      </c>
      <c r="G2063" s="54" t="s">
        <v>7550</v>
      </c>
      <c r="H2063" s="56">
        <v>42898</v>
      </c>
      <c r="I2063" s="56">
        <v>43628</v>
      </c>
      <c r="J2063" s="57" t="str">
        <f>IF(Ugovori_OPULJP3[[#This Row],[DATUM ZAVRŠETKA OPERACIJE]]&gt;DATE(2024,12,31),"u provedbi","završen")</f>
        <v>završen</v>
      </c>
      <c r="K2063" s="55" t="s">
        <v>270</v>
      </c>
      <c r="L2063" s="55" t="s">
        <v>270</v>
      </c>
      <c r="M2063" s="58">
        <v>0.85</v>
      </c>
      <c r="N2063" s="58">
        <v>0.15</v>
      </c>
      <c r="O2063" s="59">
        <f>Ugovori_OPULJP3[[#This Row],[Bespovratna sredstva - Ukupno (EU+Nac) HRK
= Ukupna ugovorena vrijednost bespovratnih sredstava]]*Ugovori_OPULJP3[[#This Row],[EU STOPA SUFINANCIRANJA %
EU CO-FINANCING RATE %]]</f>
        <v>336158</v>
      </c>
      <c r="P2063" s="60">
        <f>Ugovori_OPULJP3[[#This Row],[Bespovratna sredstva - EU dio - HRK]]/7.5345</f>
        <v>44615.833831043863</v>
      </c>
      <c r="Q2063" s="59">
        <f>Ugovori_OPULJP3[[#This Row],[Bespovratna sredstva - Ukupno (EU+Nac) HRK
= Ukupna ugovorena vrijednost bespovratnih sredstava]]*Ugovori_OPULJP3[[#This Row],[STOPA NACIONALNOG SUFINANCIRANJA %]]</f>
        <v>59322</v>
      </c>
      <c r="R2063" s="60">
        <f>Ugovori_OPULJP3[[#This Row],[Bespovratna sredstva - Nacionalni dio - HRK]]/7.5345</f>
        <v>7873.382440772446</v>
      </c>
      <c r="S2063" s="59">
        <v>395480</v>
      </c>
      <c r="T2063" s="60">
        <f>Ugovori_OPULJP3[[#This Row],[Bespovratna sredstva - Ukupno (EU+Nac) HRK
= Ukupna ugovorena vrijednost bespovratnih sredstava]]/7.5345</f>
        <v>52489.216271816309</v>
      </c>
      <c r="U2063" s="59">
        <v>0</v>
      </c>
      <c r="V2063" s="60">
        <f>Ugovori_OPULJP3[[#This Row],[Javni doprinos korisnika - HRK]]/7.5345</f>
        <v>0</v>
      </c>
      <c r="W2063" s="59">
        <v>0</v>
      </c>
      <c r="X2063" s="60">
        <f>Ugovori_OPULJP3[[#This Row],[Privatni doprinos korisnika - HRK]]/7.5345</f>
        <v>0</v>
      </c>
      <c r="Y2063" s="61">
        <v>395480</v>
      </c>
      <c r="Z2063" s="62">
        <f>Ugovori_OPULJP3[[#This Row],[UKUPNI PRIHVATLJIVI IZDACI
TOTAL ELIGIBLE EXPENDITURE
= Bespovratna sredstva ukupno + doprinos korisnika
= Ukupni prihvatljivi troškovi
= Ukupna ugovorena vrijednost projekta HRK]]/7.5345</f>
        <v>52489.216271816309</v>
      </c>
      <c r="AA2063" s="53" t="s">
        <v>37</v>
      </c>
      <c r="AB2063" s="53" t="s">
        <v>34</v>
      </c>
      <c r="AC2063" s="52" t="s">
        <v>7551</v>
      </c>
      <c r="AD2063" s="52" t="s">
        <v>6564</v>
      </c>
    </row>
    <row r="2064" spans="1:30" ht="51" customHeight="1" x14ac:dyDescent="0.2">
      <c r="A2064" s="50" t="s">
        <v>7552</v>
      </c>
      <c r="B2064" s="51" t="s">
        <v>742</v>
      </c>
      <c r="C2064" s="52" t="s">
        <v>7264</v>
      </c>
      <c r="D2064" s="52" t="s">
        <v>7269</v>
      </c>
      <c r="E2064" s="53" t="s">
        <v>75</v>
      </c>
      <c r="F2064" s="54" t="s">
        <v>7553</v>
      </c>
      <c r="G2064" s="54" t="s">
        <v>2351</v>
      </c>
      <c r="H2064" s="56">
        <v>42943</v>
      </c>
      <c r="I2064" s="56">
        <v>43673</v>
      </c>
      <c r="J2064" s="57" t="str">
        <f>IF(Ugovori_OPULJP3[[#This Row],[DATUM ZAVRŠETKA OPERACIJE]]&gt;DATE(2024,12,31),"u provedbi","završen")</f>
        <v>završen</v>
      </c>
      <c r="K2064" s="55" t="s">
        <v>210</v>
      </c>
      <c r="L2064" s="55" t="s">
        <v>210</v>
      </c>
      <c r="M2064" s="58">
        <v>0.85</v>
      </c>
      <c r="N2064" s="58">
        <v>0.15</v>
      </c>
      <c r="O2064" s="59">
        <f>Ugovori_OPULJP3[[#This Row],[Bespovratna sredstva - Ukupno (EU+Nac) HRK
= Ukupna ugovorena vrijednost bespovratnih sredstava]]*Ugovori_OPULJP3[[#This Row],[EU STOPA SUFINANCIRANJA %
EU CO-FINANCING RATE %]]</f>
        <v>344250</v>
      </c>
      <c r="P2064" s="60">
        <f>Ugovori_OPULJP3[[#This Row],[Bespovratna sredstva - EU dio - HRK]]/7.5345</f>
        <v>45689.826796735018</v>
      </c>
      <c r="Q2064" s="59">
        <f>Ugovori_OPULJP3[[#This Row],[Bespovratna sredstva - Ukupno (EU+Nac) HRK
= Ukupna ugovorena vrijednost bespovratnih sredstava]]*Ugovori_OPULJP3[[#This Row],[STOPA NACIONALNOG SUFINANCIRANJA %]]</f>
        <v>60750</v>
      </c>
      <c r="R2064" s="60">
        <f>Ugovori_OPULJP3[[#This Row],[Bespovratna sredstva - Nacionalni dio - HRK]]/7.5345</f>
        <v>8062.9106111885321</v>
      </c>
      <c r="S2064" s="59">
        <v>405000</v>
      </c>
      <c r="T2064" s="60">
        <f>Ugovori_OPULJP3[[#This Row],[Bespovratna sredstva - Ukupno (EU+Nac) HRK
= Ukupna ugovorena vrijednost bespovratnih sredstava]]/7.5345</f>
        <v>53752.737407923545</v>
      </c>
      <c r="U2064" s="59">
        <v>0</v>
      </c>
      <c r="V2064" s="60">
        <f>Ugovori_OPULJP3[[#This Row],[Javni doprinos korisnika - HRK]]/7.5345</f>
        <v>0</v>
      </c>
      <c r="W2064" s="59">
        <v>0</v>
      </c>
      <c r="X2064" s="60">
        <f>Ugovori_OPULJP3[[#This Row],[Privatni doprinos korisnika - HRK]]/7.5345</f>
        <v>0</v>
      </c>
      <c r="Y2064" s="61">
        <v>405000</v>
      </c>
      <c r="Z2064" s="62">
        <f>Ugovori_OPULJP3[[#This Row],[UKUPNI PRIHVATLJIVI IZDACI
TOTAL ELIGIBLE EXPENDITURE
= Bespovratna sredstva ukupno + doprinos korisnika
= Ukupni prihvatljivi troškovi
= Ukupna ugovorena vrijednost projekta HRK]]/7.5345</f>
        <v>53752.737407923545</v>
      </c>
      <c r="AA2064" s="53" t="s">
        <v>37</v>
      </c>
      <c r="AB2064" s="53" t="s">
        <v>34</v>
      </c>
      <c r="AC2064" s="52" t="s">
        <v>7554</v>
      </c>
      <c r="AD2064" s="52" t="s">
        <v>6564</v>
      </c>
    </row>
    <row r="2065" spans="1:30" ht="51" customHeight="1" x14ac:dyDescent="0.2">
      <c r="A2065" s="50" t="s">
        <v>7555</v>
      </c>
      <c r="B2065" s="51" t="s">
        <v>742</v>
      </c>
      <c r="C2065" s="52" t="s">
        <v>7264</v>
      </c>
      <c r="D2065" s="52" t="s">
        <v>7269</v>
      </c>
      <c r="E2065" s="53" t="s">
        <v>75</v>
      </c>
      <c r="F2065" s="54" t="s">
        <v>7556</v>
      </c>
      <c r="G2065" s="54" t="s">
        <v>1762</v>
      </c>
      <c r="H2065" s="56">
        <v>42950</v>
      </c>
      <c r="I2065" s="56">
        <v>43680</v>
      </c>
      <c r="J2065" s="57" t="str">
        <f>IF(Ugovori_OPULJP3[[#This Row],[DATUM ZAVRŠETKA OPERACIJE]]&gt;DATE(2024,12,31),"u provedbi","završen")</f>
        <v>završen</v>
      </c>
      <c r="K2065" s="55" t="s">
        <v>210</v>
      </c>
      <c r="L2065" s="55" t="s">
        <v>210</v>
      </c>
      <c r="M2065" s="58">
        <v>0.85</v>
      </c>
      <c r="N2065" s="58">
        <v>0.15</v>
      </c>
      <c r="O2065" s="59">
        <f>Ugovori_OPULJP3[[#This Row],[Bespovratna sredstva - Ukupno (EU+Nac) HRK
= Ukupna ugovorena vrijednost bespovratnih sredstava]]*Ugovori_OPULJP3[[#This Row],[EU STOPA SUFINANCIRANJA %
EU CO-FINANCING RATE %]]</f>
        <v>326430.59999999998</v>
      </c>
      <c r="P2065" s="60">
        <f>Ugovori_OPULJP3[[#This Row],[Bespovratna sredstva - EU dio - HRK]]/7.5345</f>
        <v>43324.785984471426</v>
      </c>
      <c r="Q2065" s="59">
        <f>Ugovori_OPULJP3[[#This Row],[Bespovratna sredstva - Ukupno (EU+Nac) HRK
= Ukupna ugovorena vrijednost bespovratnih sredstava]]*Ugovori_OPULJP3[[#This Row],[STOPA NACIONALNOG SUFINANCIRANJA %]]</f>
        <v>57605.4</v>
      </c>
      <c r="R2065" s="60">
        <f>Ugovori_OPULJP3[[#This Row],[Bespovratna sredstva - Nacionalni dio - HRK]]/7.5345</f>
        <v>7645.5504678478992</v>
      </c>
      <c r="S2065" s="59">
        <v>384036</v>
      </c>
      <c r="T2065" s="60">
        <f>Ugovori_OPULJP3[[#This Row],[Bespovratna sredstva - Ukupno (EU+Nac) HRK
= Ukupna ugovorena vrijednost bespovratnih sredstava]]/7.5345</f>
        <v>50970.33645231933</v>
      </c>
      <c r="U2065" s="59">
        <v>0</v>
      </c>
      <c r="V2065" s="60">
        <f>Ugovori_OPULJP3[[#This Row],[Javni doprinos korisnika - HRK]]/7.5345</f>
        <v>0</v>
      </c>
      <c r="W2065" s="59">
        <v>0</v>
      </c>
      <c r="X2065" s="60">
        <f>Ugovori_OPULJP3[[#This Row],[Privatni doprinos korisnika - HRK]]/7.5345</f>
        <v>0</v>
      </c>
      <c r="Y2065" s="61">
        <v>384036</v>
      </c>
      <c r="Z2065" s="62">
        <f>Ugovori_OPULJP3[[#This Row],[UKUPNI PRIHVATLJIVI IZDACI
TOTAL ELIGIBLE EXPENDITURE
= Bespovratna sredstva ukupno + doprinos korisnika
= Ukupni prihvatljivi troškovi
= Ukupna ugovorena vrijednost projekta HRK]]/7.5345</f>
        <v>50970.33645231933</v>
      </c>
      <c r="AA2065" s="53" t="s">
        <v>37</v>
      </c>
      <c r="AB2065" s="53" t="s">
        <v>34</v>
      </c>
      <c r="AC2065" s="52" t="s">
        <v>7557</v>
      </c>
      <c r="AD2065" s="52" t="s">
        <v>6564</v>
      </c>
    </row>
    <row r="2066" spans="1:30" ht="51" customHeight="1" x14ac:dyDescent="0.2">
      <c r="A2066" s="50" t="s">
        <v>7558</v>
      </c>
      <c r="B2066" s="51" t="s">
        <v>742</v>
      </c>
      <c r="C2066" s="52" t="s">
        <v>7264</v>
      </c>
      <c r="D2066" s="52" t="s">
        <v>7269</v>
      </c>
      <c r="E2066" s="53" t="s">
        <v>75</v>
      </c>
      <c r="F2066" s="54" t="s">
        <v>7559</v>
      </c>
      <c r="G2066" s="54" t="s">
        <v>7560</v>
      </c>
      <c r="H2066" s="56">
        <v>43039</v>
      </c>
      <c r="I2066" s="56">
        <v>43769</v>
      </c>
      <c r="J2066" s="57" t="str">
        <f>IF(Ugovori_OPULJP3[[#This Row],[DATUM ZAVRŠETKA OPERACIJE]]&gt;DATE(2024,12,31),"u provedbi","završen")</f>
        <v>završen</v>
      </c>
      <c r="K2066" s="55" t="s">
        <v>598</v>
      </c>
      <c r="L2066" s="55" t="s">
        <v>598</v>
      </c>
      <c r="M2066" s="58">
        <v>0.85</v>
      </c>
      <c r="N2066" s="58">
        <v>0.15</v>
      </c>
      <c r="O2066" s="59">
        <f>Ugovori_OPULJP3[[#This Row],[Bespovratna sredstva - Ukupno (EU+Nac) HRK
= Ukupna ugovorena vrijednost bespovratnih sredstava]]*Ugovori_OPULJP3[[#This Row],[EU STOPA SUFINANCIRANJA %
EU CO-FINANCING RATE %]]</f>
        <v>307513.83299999998</v>
      </c>
      <c r="P2066" s="60">
        <f>Ugovori_OPULJP3[[#This Row],[Bespovratna sredstva - EU dio - HRK]]/7.5345</f>
        <v>40814.099542106305</v>
      </c>
      <c r="Q2066" s="59">
        <f>Ugovori_OPULJP3[[#This Row],[Bespovratna sredstva - Ukupno (EU+Nac) HRK
= Ukupna ugovorena vrijednost bespovratnih sredstava]]*Ugovori_OPULJP3[[#This Row],[STOPA NACIONALNOG SUFINANCIRANJA %]]</f>
        <v>54267.146999999997</v>
      </c>
      <c r="R2066" s="60">
        <f>Ugovori_OPULJP3[[#This Row],[Bespovratna sredstva - Nacionalni dio - HRK]]/7.5345</f>
        <v>7202.4881544893478</v>
      </c>
      <c r="S2066" s="59">
        <v>361780.98</v>
      </c>
      <c r="T2066" s="60">
        <f>Ugovori_OPULJP3[[#This Row],[Bespovratna sredstva - Ukupno (EU+Nac) HRK
= Ukupna ugovorena vrijednost bespovratnih sredstava]]/7.5345</f>
        <v>48016.587696595656</v>
      </c>
      <c r="U2066" s="59">
        <v>0</v>
      </c>
      <c r="V2066" s="60">
        <f>Ugovori_OPULJP3[[#This Row],[Javni doprinos korisnika - HRK]]/7.5345</f>
        <v>0</v>
      </c>
      <c r="W2066" s="59">
        <v>0</v>
      </c>
      <c r="X2066" s="60">
        <f>Ugovori_OPULJP3[[#This Row],[Privatni doprinos korisnika - HRK]]/7.5345</f>
        <v>0</v>
      </c>
      <c r="Y2066" s="61">
        <v>361780.98</v>
      </c>
      <c r="Z2066" s="62">
        <f>Ugovori_OPULJP3[[#This Row],[UKUPNI PRIHVATLJIVI IZDACI
TOTAL ELIGIBLE EXPENDITURE
= Bespovratna sredstva ukupno + doprinos korisnika
= Ukupni prihvatljivi troškovi
= Ukupna ugovorena vrijednost projekta HRK]]/7.5345</f>
        <v>48016.587696595656</v>
      </c>
      <c r="AA2066" s="53" t="s">
        <v>37</v>
      </c>
      <c r="AB2066" s="53" t="s">
        <v>34</v>
      </c>
      <c r="AC2066" s="52" t="s">
        <v>7561</v>
      </c>
      <c r="AD2066" s="52" t="s">
        <v>6564</v>
      </c>
    </row>
    <row r="2067" spans="1:30" ht="51" customHeight="1" x14ac:dyDescent="0.2">
      <c r="A2067" s="50" t="s">
        <v>7562</v>
      </c>
      <c r="B2067" s="51" t="s">
        <v>742</v>
      </c>
      <c r="C2067" s="52" t="s">
        <v>7264</v>
      </c>
      <c r="D2067" s="52" t="s">
        <v>7269</v>
      </c>
      <c r="E2067" s="53" t="s">
        <v>75</v>
      </c>
      <c r="F2067" s="54" t="s">
        <v>7563</v>
      </c>
      <c r="G2067" s="54" t="s">
        <v>7564</v>
      </c>
      <c r="H2067" s="56">
        <v>43041</v>
      </c>
      <c r="I2067" s="56">
        <v>43771</v>
      </c>
      <c r="J2067" s="57" t="str">
        <f>IF(Ugovori_OPULJP3[[#This Row],[DATUM ZAVRŠETKA OPERACIJE]]&gt;DATE(2024,12,31),"u provedbi","završen")</f>
        <v>završen</v>
      </c>
      <c r="K2067" s="55" t="s">
        <v>93</v>
      </c>
      <c r="L2067" s="55" t="s">
        <v>93</v>
      </c>
      <c r="M2067" s="58">
        <v>0.85</v>
      </c>
      <c r="N2067" s="58">
        <v>0.15</v>
      </c>
      <c r="O2067" s="59">
        <f>Ugovori_OPULJP3[[#This Row],[Bespovratna sredstva - Ukupno (EU+Nac) HRK
= Ukupna ugovorena vrijednost bespovratnih sredstava]]*Ugovori_OPULJP3[[#This Row],[EU STOPA SUFINANCIRANJA %
EU CO-FINANCING RATE %]]</f>
        <v>338657</v>
      </c>
      <c r="P2067" s="60">
        <f>Ugovori_OPULJP3[[#This Row],[Bespovratna sredstva - EU dio - HRK]]/7.5345</f>
        <v>44947.508129272013</v>
      </c>
      <c r="Q2067" s="59">
        <f>Ugovori_OPULJP3[[#This Row],[Bespovratna sredstva - Ukupno (EU+Nac) HRK
= Ukupna ugovorena vrijednost bespovratnih sredstava]]*Ugovori_OPULJP3[[#This Row],[STOPA NACIONALNOG SUFINANCIRANJA %]]</f>
        <v>59763</v>
      </c>
      <c r="R2067" s="60">
        <f>Ugovori_OPULJP3[[#This Row],[Bespovratna sredstva - Nacionalni dio - HRK]]/7.5345</f>
        <v>7931.9131992832963</v>
      </c>
      <c r="S2067" s="59">
        <v>398420</v>
      </c>
      <c r="T2067" s="60">
        <f>Ugovori_OPULJP3[[#This Row],[Bespovratna sredstva - Ukupno (EU+Nac) HRK
= Ukupna ugovorena vrijednost bespovratnih sredstava]]/7.5345</f>
        <v>52879.421328555312</v>
      </c>
      <c r="U2067" s="59">
        <v>0</v>
      </c>
      <c r="V2067" s="60">
        <f>Ugovori_OPULJP3[[#This Row],[Javni doprinos korisnika - HRK]]/7.5345</f>
        <v>0</v>
      </c>
      <c r="W2067" s="59">
        <v>0</v>
      </c>
      <c r="X2067" s="60">
        <f>Ugovori_OPULJP3[[#This Row],[Privatni doprinos korisnika - HRK]]/7.5345</f>
        <v>0</v>
      </c>
      <c r="Y2067" s="61">
        <v>398420</v>
      </c>
      <c r="Z2067" s="62">
        <f>Ugovori_OPULJP3[[#This Row],[UKUPNI PRIHVATLJIVI IZDACI
TOTAL ELIGIBLE EXPENDITURE
= Bespovratna sredstva ukupno + doprinos korisnika
= Ukupni prihvatljivi troškovi
= Ukupna ugovorena vrijednost projekta HRK]]/7.5345</f>
        <v>52879.421328555312</v>
      </c>
      <c r="AA2067" s="53" t="s">
        <v>37</v>
      </c>
      <c r="AB2067" s="53" t="s">
        <v>34</v>
      </c>
      <c r="AC2067" s="52" t="s">
        <v>7565</v>
      </c>
      <c r="AD2067" s="52" t="s">
        <v>6564</v>
      </c>
    </row>
    <row r="2068" spans="1:30" ht="51" customHeight="1" x14ac:dyDescent="0.2">
      <c r="A2068" s="50" t="s">
        <v>7566</v>
      </c>
      <c r="B2068" s="51" t="s">
        <v>742</v>
      </c>
      <c r="C2068" s="52" t="s">
        <v>7264</v>
      </c>
      <c r="D2068" s="52" t="s">
        <v>7269</v>
      </c>
      <c r="E2068" s="53" t="s">
        <v>75</v>
      </c>
      <c r="F2068" s="54" t="s">
        <v>7567</v>
      </c>
      <c r="G2068" s="54" t="s">
        <v>2583</v>
      </c>
      <c r="H2068" s="56">
        <v>43040</v>
      </c>
      <c r="I2068" s="56">
        <v>43647</v>
      </c>
      <c r="J2068" s="57" t="str">
        <f>IF(Ugovori_OPULJP3[[#This Row],[DATUM ZAVRŠETKA OPERACIJE]]&gt;DATE(2024,12,31),"u provedbi","završen")</f>
        <v>završen</v>
      </c>
      <c r="K2068" s="55" t="s">
        <v>36</v>
      </c>
      <c r="L2068" s="55" t="s">
        <v>36</v>
      </c>
      <c r="M2068" s="58">
        <v>0.85</v>
      </c>
      <c r="N2068" s="58">
        <v>0.15</v>
      </c>
      <c r="O2068" s="59">
        <f>Ugovori_OPULJP3[[#This Row],[Bespovratna sredstva - Ukupno (EU+Nac) HRK
= Ukupna ugovorena vrijednost bespovratnih sredstava]]*Ugovori_OPULJP3[[#This Row],[EU STOPA SUFINANCIRANJA %
EU CO-FINANCING RATE %]]</f>
        <v>430380.5</v>
      </c>
      <c r="P2068" s="60">
        <f>Ugovori_OPULJP3[[#This Row],[Bespovratna sredstva - EU dio - HRK]]/7.5345</f>
        <v>57121.308646890968</v>
      </c>
      <c r="Q2068" s="59">
        <f>Ugovori_OPULJP3[[#This Row],[Bespovratna sredstva - Ukupno (EU+Nac) HRK
= Ukupna ugovorena vrijednost bespovratnih sredstava]]*Ugovori_OPULJP3[[#This Row],[STOPA NACIONALNOG SUFINANCIRANJA %]]</f>
        <v>75949.5</v>
      </c>
      <c r="R2068" s="60">
        <f>Ugovori_OPULJP3[[#This Row],[Bespovratna sredstva - Nacionalni dio - HRK]]/7.5345</f>
        <v>10080.230937686641</v>
      </c>
      <c r="S2068" s="59">
        <v>506330</v>
      </c>
      <c r="T2068" s="60">
        <f>Ugovori_OPULJP3[[#This Row],[Bespovratna sredstva - Ukupno (EU+Nac) HRK
= Ukupna ugovorena vrijednost bespovratnih sredstava]]/7.5345</f>
        <v>67201.539584577607</v>
      </c>
      <c r="U2068" s="59">
        <v>0</v>
      </c>
      <c r="V2068" s="60">
        <f>Ugovori_OPULJP3[[#This Row],[Javni doprinos korisnika - HRK]]/7.5345</f>
        <v>0</v>
      </c>
      <c r="W2068" s="59">
        <v>0</v>
      </c>
      <c r="X2068" s="60">
        <f>Ugovori_OPULJP3[[#This Row],[Privatni doprinos korisnika - HRK]]/7.5345</f>
        <v>0</v>
      </c>
      <c r="Y2068" s="61">
        <v>506330</v>
      </c>
      <c r="Z2068" s="62">
        <f>Ugovori_OPULJP3[[#This Row],[UKUPNI PRIHVATLJIVI IZDACI
TOTAL ELIGIBLE EXPENDITURE
= Bespovratna sredstva ukupno + doprinos korisnika
= Ukupni prihvatljivi troškovi
= Ukupna ugovorena vrijednost projekta HRK]]/7.5345</f>
        <v>67201.539584577607</v>
      </c>
      <c r="AA2068" s="53" t="s">
        <v>37</v>
      </c>
      <c r="AB2068" s="53" t="s">
        <v>34</v>
      </c>
      <c r="AC2068" s="52" t="s">
        <v>7568</v>
      </c>
      <c r="AD2068" s="52" t="s">
        <v>6564</v>
      </c>
    </row>
    <row r="2069" spans="1:30" ht="51" customHeight="1" x14ac:dyDescent="0.2">
      <c r="A2069" s="50" t="s">
        <v>7569</v>
      </c>
      <c r="B2069" s="51" t="s">
        <v>742</v>
      </c>
      <c r="C2069" s="52" t="s">
        <v>7264</v>
      </c>
      <c r="D2069" s="52" t="s">
        <v>7269</v>
      </c>
      <c r="E2069" s="53" t="s">
        <v>75</v>
      </c>
      <c r="F2069" s="54" t="s">
        <v>7570</v>
      </c>
      <c r="G2069" s="54" t="s">
        <v>7571</v>
      </c>
      <c r="H2069" s="56">
        <v>43042</v>
      </c>
      <c r="I2069" s="56">
        <v>43772</v>
      </c>
      <c r="J2069" s="57" t="str">
        <f>IF(Ugovori_OPULJP3[[#This Row],[DATUM ZAVRŠETKA OPERACIJE]]&gt;DATE(2024,12,31),"u provedbi","završen")</f>
        <v>završen</v>
      </c>
      <c r="K2069" s="55" t="s">
        <v>199</v>
      </c>
      <c r="L2069" s="55" t="s">
        <v>199</v>
      </c>
      <c r="M2069" s="58">
        <v>0.85</v>
      </c>
      <c r="N2069" s="58">
        <v>0.15</v>
      </c>
      <c r="O2069" s="59">
        <f>Ugovori_OPULJP3[[#This Row],[Bespovratna sredstva - Ukupno (EU+Nac) HRK
= Ukupna ugovorena vrijednost bespovratnih sredstava]]*Ugovori_OPULJP3[[#This Row],[EU STOPA SUFINANCIRANJA %
EU CO-FINANCING RATE %]]</f>
        <v>404262.38</v>
      </c>
      <c r="P2069" s="60">
        <f>Ugovori_OPULJP3[[#This Row],[Bespovratna sredstva - EU dio - HRK]]/7.5345</f>
        <v>53654.838409980752</v>
      </c>
      <c r="Q2069" s="59">
        <f>Ugovori_OPULJP3[[#This Row],[Bespovratna sredstva - Ukupno (EU+Nac) HRK
= Ukupna ugovorena vrijednost bespovratnih sredstava]]*Ugovori_OPULJP3[[#This Row],[STOPA NACIONALNOG SUFINANCIRANJA %]]</f>
        <v>71340.42</v>
      </c>
      <c r="R2069" s="60">
        <f>Ugovori_OPULJP3[[#This Row],[Bespovratna sredstva - Nacionalni dio - HRK]]/7.5345</f>
        <v>9468.5008958789567</v>
      </c>
      <c r="S2069" s="59">
        <v>475602.8</v>
      </c>
      <c r="T2069" s="60">
        <f>Ugovori_OPULJP3[[#This Row],[Bespovratna sredstva - Ukupno (EU+Nac) HRK
= Ukupna ugovorena vrijednost bespovratnih sredstava]]/7.5345</f>
        <v>63123.339305859707</v>
      </c>
      <c r="U2069" s="59">
        <v>0</v>
      </c>
      <c r="V2069" s="60">
        <f>Ugovori_OPULJP3[[#This Row],[Javni doprinos korisnika - HRK]]/7.5345</f>
        <v>0</v>
      </c>
      <c r="W2069" s="59">
        <v>0</v>
      </c>
      <c r="X2069" s="60">
        <f>Ugovori_OPULJP3[[#This Row],[Privatni doprinos korisnika - HRK]]/7.5345</f>
        <v>0</v>
      </c>
      <c r="Y2069" s="61">
        <v>475602.8</v>
      </c>
      <c r="Z2069" s="62">
        <f>Ugovori_OPULJP3[[#This Row],[UKUPNI PRIHVATLJIVI IZDACI
TOTAL ELIGIBLE EXPENDITURE
= Bespovratna sredstva ukupno + doprinos korisnika
= Ukupni prihvatljivi troškovi
= Ukupna ugovorena vrijednost projekta HRK]]/7.5345</f>
        <v>63123.339305859707</v>
      </c>
      <c r="AA2069" s="53" t="s">
        <v>37</v>
      </c>
      <c r="AB2069" s="53" t="s">
        <v>34</v>
      </c>
      <c r="AC2069" s="52" t="s">
        <v>7572</v>
      </c>
      <c r="AD2069" s="52" t="s">
        <v>6564</v>
      </c>
    </row>
    <row r="2070" spans="1:30" ht="51" customHeight="1" x14ac:dyDescent="0.2">
      <c r="A2070" s="50" t="s">
        <v>7573</v>
      </c>
      <c r="B2070" s="51" t="s">
        <v>742</v>
      </c>
      <c r="C2070" s="52" t="s">
        <v>7264</v>
      </c>
      <c r="D2070" s="52" t="s">
        <v>7269</v>
      </c>
      <c r="E2070" s="53" t="s">
        <v>75</v>
      </c>
      <c r="F2070" s="54" t="s">
        <v>7574</v>
      </c>
      <c r="G2070" s="54" t="s">
        <v>7575</v>
      </c>
      <c r="H2070" s="56">
        <v>43069</v>
      </c>
      <c r="I2070" s="56">
        <v>43799</v>
      </c>
      <c r="J2070" s="57" t="str">
        <f>IF(Ugovori_OPULJP3[[#This Row],[DATUM ZAVRŠETKA OPERACIJE]]&gt;DATE(2024,12,31),"u provedbi","završen")</f>
        <v>završen</v>
      </c>
      <c r="K2070" s="55" t="s">
        <v>248</v>
      </c>
      <c r="L2070" s="55" t="s">
        <v>248</v>
      </c>
      <c r="M2070" s="58">
        <v>0.85</v>
      </c>
      <c r="N2070" s="58">
        <v>0.15</v>
      </c>
      <c r="O2070" s="59">
        <f>Ugovori_OPULJP3[[#This Row],[Bespovratna sredstva - Ukupno (EU+Nac) HRK
= Ukupna ugovorena vrijednost bespovratnih sredstava]]*Ugovori_OPULJP3[[#This Row],[EU STOPA SUFINANCIRANJA %
EU CO-FINANCING RATE %]]</f>
        <v>1040288.684</v>
      </c>
      <c r="P2070" s="60">
        <f>Ugovori_OPULJP3[[#This Row],[Bespovratna sredstva - EU dio - HRK]]/7.5345</f>
        <v>138070.03570243545</v>
      </c>
      <c r="Q2070" s="59">
        <f>Ugovori_OPULJP3[[#This Row],[Bespovratna sredstva - Ukupno (EU+Nac) HRK
= Ukupna ugovorena vrijednost bespovratnih sredstava]]*Ugovori_OPULJP3[[#This Row],[STOPA NACIONALNOG SUFINANCIRANJA %]]</f>
        <v>183580.356</v>
      </c>
      <c r="R2070" s="60">
        <f>Ugovori_OPULJP3[[#This Row],[Bespovratna sredstva - Nacionalni dio - HRK]]/7.5345</f>
        <v>24365.300418076844</v>
      </c>
      <c r="S2070" s="59">
        <v>1223869.04</v>
      </c>
      <c r="T2070" s="60">
        <f>Ugovori_OPULJP3[[#This Row],[Bespovratna sredstva - Ukupno (EU+Nac) HRK
= Ukupna ugovorena vrijednost bespovratnih sredstava]]/7.5345</f>
        <v>162435.33612051231</v>
      </c>
      <c r="U2070" s="59">
        <v>0</v>
      </c>
      <c r="V2070" s="60">
        <f>Ugovori_OPULJP3[[#This Row],[Javni doprinos korisnika - HRK]]/7.5345</f>
        <v>0</v>
      </c>
      <c r="W2070" s="59">
        <v>0</v>
      </c>
      <c r="X2070" s="60">
        <f>Ugovori_OPULJP3[[#This Row],[Privatni doprinos korisnika - HRK]]/7.5345</f>
        <v>0</v>
      </c>
      <c r="Y2070" s="61">
        <v>1223869.04</v>
      </c>
      <c r="Z2070" s="62">
        <f>Ugovori_OPULJP3[[#This Row],[UKUPNI PRIHVATLJIVI IZDACI
TOTAL ELIGIBLE EXPENDITURE
= Bespovratna sredstva ukupno + doprinos korisnika
= Ukupni prihvatljivi troškovi
= Ukupna ugovorena vrijednost projekta HRK]]/7.5345</f>
        <v>162435.33612051231</v>
      </c>
      <c r="AA2070" s="53" t="s">
        <v>37</v>
      </c>
      <c r="AB2070" s="53" t="s">
        <v>34</v>
      </c>
      <c r="AC2070" s="52" t="s">
        <v>7576</v>
      </c>
      <c r="AD2070" s="52" t="s">
        <v>6564</v>
      </c>
    </row>
    <row r="2071" spans="1:30" ht="51" customHeight="1" x14ac:dyDescent="0.2">
      <c r="A2071" s="50" t="s">
        <v>7577</v>
      </c>
      <c r="B2071" s="51" t="s">
        <v>742</v>
      </c>
      <c r="C2071" s="52" t="s">
        <v>7264</v>
      </c>
      <c r="D2071" s="52" t="s">
        <v>7269</v>
      </c>
      <c r="E2071" s="53" t="s">
        <v>75</v>
      </c>
      <c r="F2071" s="54" t="s">
        <v>7409</v>
      </c>
      <c r="G2071" s="54" t="s">
        <v>7578</v>
      </c>
      <c r="H2071" s="56">
        <v>43069</v>
      </c>
      <c r="I2071" s="56">
        <v>43799</v>
      </c>
      <c r="J2071" s="57" t="str">
        <f>IF(Ugovori_OPULJP3[[#This Row],[DATUM ZAVRŠETKA OPERACIJE]]&gt;DATE(2024,12,31),"u provedbi","završen")</f>
        <v>završen</v>
      </c>
      <c r="K2071" s="55" t="s">
        <v>78</v>
      </c>
      <c r="L2071" s="55" t="s">
        <v>78</v>
      </c>
      <c r="M2071" s="58">
        <v>0.85</v>
      </c>
      <c r="N2071" s="58">
        <v>0.15</v>
      </c>
      <c r="O2071" s="59">
        <f>Ugovori_OPULJP3[[#This Row],[Bespovratna sredstva - Ukupno (EU+Nac) HRK
= Ukupna ugovorena vrijednost bespovratnih sredstava]]*Ugovori_OPULJP3[[#This Row],[EU STOPA SUFINANCIRANJA %
EU CO-FINANCING RATE %]]</f>
        <v>1669794.0515000001</v>
      </c>
      <c r="P2071" s="60">
        <f>Ugovori_OPULJP3[[#This Row],[Bespovratna sredstva - EU dio - HRK]]/7.5345</f>
        <v>221619.75598911673</v>
      </c>
      <c r="Q2071" s="59">
        <f>Ugovori_OPULJP3[[#This Row],[Bespovratna sredstva - Ukupno (EU+Nac) HRK
= Ukupna ugovorena vrijednost bespovratnih sredstava]]*Ugovori_OPULJP3[[#This Row],[STOPA NACIONALNOG SUFINANCIRANJA %]]</f>
        <v>294669.53850000002</v>
      </c>
      <c r="R2071" s="60">
        <f>Ugovori_OPULJP3[[#This Row],[Bespovratna sredstva - Nacionalni dio - HRK]]/7.5345</f>
        <v>39109.36870396178</v>
      </c>
      <c r="S2071" s="59">
        <v>1964463.59</v>
      </c>
      <c r="T2071" s="60">
        <f>Ugovori_OPULJP3[[#This Row],[Bespovratna sredstva - Ukupno (EU+Nac) HRK
= Ukupna ugovorena vrijednost bespovratnih sredstava]]/7.5345</f>
        <v>260729.12469307851</v>
      </c>
      <c r="U2071" s="59">
        <v>0</v>
      </c>
      <c r="V2071" s="60">
        <f>Ugovori_OPULJP3[[#This Row],[Javni doprinos korisnika - HRK]]/7.5345</f>
        <v>0</v>
      </c>
      <c r="W2071" s="59">
        <v>0</v>
      </c>
      <c r="X2071" s="60">
        <f>Ugovori_OPULJP3[[#This Row],[Privatni doprinos korisnika - HRK]]/7.5345</f>
        <v>0</v>
      </c>
      <c r="Y2071" s="61">
        <v>1964463.59</v>
      </c>
      <c r="Z2071" s="62">
        <f>Ugovori_OPULJP3[[#This Row],[UKUPNI PRIHVATLJIVI IZDACI
TOTAL ELIGIBLE EXPENDITURE
= Bespovratna sredstva ukupno + doprinos korisnika
= Ukupni prihvatljivi troškovi
= Ukupna ugovorena vrijednost projekta HRK]]/7.5345</f>
        <v>260729.12469307851</v>
      </c>
      <c r="AA2071" s="53" t="s">
        <v>37</v>
      </c>
      <c r="AB2071" s="53" t="s">
        <v>34</v>
      </c>
      <c r="AC2071" s="52" t="s">
        <v>7579</v>
      </c>
      <c r="AD2071" s="52" t="s">
        <v>6564</v>
      </c>
    </row>
    <row r="2072" spans="1:30" ht="51" customHeight="1" x14ac:dyDescent="0.2">
      <c r="A2072" s="50" t="s">
        <v>7580</v>
      </c>
      <c r="B2072" s="51" t="s">
        <v>742</v>
      </c>
      <c r="C2072" s="52" t="s">
        <v>7264</v>
      </c>
      <c r="D2072" s="52" t="s">
        <v>7269</v>
      </c>
      <c r="E2072" s="53" t="s">
        <v>75</v>
      </c>
      <c r="F2072" s="54" t="s">
        <v>7581</v>
      </c>
      <c r="G2072" s="54" t="s">
        <v>7582</v>
      </c>
      <c r="H2072" s="56">
        <v>43066</v>
      </c>
      <c r="I2072" s="56">
        <v>43796</v>
      </c>
      <c r="J2072" s="57" t="str">
        <f>IF(Ugovori_OPULJP3[[#This Row],[DATUM ZAVRŠETKA OPERACIJE]]&gt;DATE(2024,12,31),"u provedbi","završen")</f>
        <v>završen</v>
      </c>
      <c r="K2072" s="55" t="s">
        <v>270</v>
      </c>
      <c r="L2072" s="55" t="s">
        <v>270</v>
      </c>
      <c r="M2072" s="58">
        <v>0.85</v>
      </c>
      <c r="N2072" s="58">
        <v>0.15</v>
      </c>
      <c r="O2072" s="59">
        <f>Ugovori_OPULJP3[[#This Row],[Bespovratna sredstva - Ukupno (EU+Nac) HRK
= Ukupna ugovorena vrijednost bespovratnih sredstava]]*Ugovori_OPULJP3[[#This Row],[EU STOPA SUFINANCIRANJA %
EU CO-FINANCING RATE %]]</f>
        <v>395352</v>
      </c>
      <c r="P2072" s="60">
        <f>Ugovori_OPULJP3[[#This Row],[Bespovratna sredstva - EU dio - HRK]]/7.5345</f>
        <v>52472.227752339233</v>
      </c>
      <c r="Q2072" s="59">
        <f>Ugovori_OPULJP3[[#This Row],[Bespovratna sredstva - Ukupno (EU+Nac) HRK
= Ukupna ugovorena vrijednost bespovratnih sredstava]]*Ugovori_OPULJP3[[#This Row],[STOPA NACIONALNOG SUFINANCIRANJA %]]</f>
        <v>69768</v>
      </c>
      <c r="R2072" s="60">
        <f>Ugovori_OPULJP3[[#This Row],[Bespovratna sredstva - Nacionalni dio - HRK]]/7.5345</f>
        <v>9259.8048974716294</v>
      </c>
      <c r="S2072" s="59">
        <v>465120</v>
      </c>
      <c r="T2072" s="60">
        <f>Ugovori_OPULJP3[[#This Row],[Bespovratna sredstva - Ukupno (EU+Nac) HRK
= Ukupna ugovorena vrijednost bespovratnih sredstava]]/7.5345</f>
        <v>61732.03264981087</v>
      </c>
      <c r="U2072" s="59">
        <v>0</v>
      </c>
      <c r="V2072" s="60">
        <f>Ugovori_OPULJP3[[#This Row],[Javni doprinos korisnika - HRK]]/7.5345</f>
        <v>0</v>
      </c>
      <c r="W2072" s="59">
        <v>0</v>
      </c>
      <c r="X2072" s="60">
        <f>Ugovori_OPULJP3[[#This Row],[Privatni doprinos korisnika - HRK]]/7.5345</f>
        <v>0</v>
      </c>
      <c r="Y2072" s="61">
        <v>465120</v>
      </c>
      <c r="Z2072" s="62">
        <f>Ugovori_OPULJP3[[#This Row],[UKUPNI PRIHVATLJIVI IZDACI
TOTAL ELIGIBLE EXPENDITURE
= Bespovratna sredstva ukupno + doprinos korisnika
= Ukupni prihvatljivi troškovi
= Ukupna ugovorena vrijednost projekta HRK]]/7.5345</f>
        <v>61732.03264981087</v>
      </c>
      <c r="AA2072" s="53" t="s">
        <v>37</v>
      </c>
      <c r="AB2072" s="53" t="s">
        <v>34</v>
      </c>
      <c r="AC2072" s="52" t="s">
        <v>7583</v>
      </c>
      <c r="AD2072" s="52" t="s">
        <v>6564</v>
      </c>
    </row>
    <row r="2073" spans="1:30" ht="51" customHeight="1" x14ac:dyDescent="0.2">
      <c r="A2073" s="50" t="s">
        <v>7584</v>
      </c>
      <c r="B2073" s="51" t="s">
        <v>742</v>
      </c>
      <c r="C2073" s="52" t="s">
        <v>7264</v>
      </c>
      <c r="D2073" s="52" t="s">
        <v>7269</v>
      </c>
      <c r="E2073" s="53" t="s">
        <v>75</v>
      </c>
      <c r="F2073" s="54" t="s">
        <v>7585</v>
      </c>
      <c r="G2073" s="54" t="s">
        <v>7586</v>
      </c>
      <c r="H2073" s="56">
        <v>43105</v>
      </c>
      <c r="I2073" s="56">
        <v>43835</v>
      </c>
      <c r="J2073" s="57" t="str">
        <f>IF(Ugovori_OPULJP3[[#This Row],[DATUM ZAVRŠETKA OPERACIJE]]&gt;DATE(2024,12,31),"u provedbi","završen")</f>
        <v>završen</v>
      </c>
      <c r="K2073" s="55" t="s">
        <v>210</v>
      </c>
      <c r="L2073" s="55" t="s">
        <v>210</v>
      </c>
      <c r="M2073" s="58">
        <v>0.85</v>
      </c>
      <c r="N2073" s="58">
        <v>0.15</v>
      </c>
      <c r="O2073" s="59">
        <f>Ugovori_OPULJP3[[#This Row],[Bespovratna sredstva - Ukupno (EU+Nac) HRK
= Ukupna ugovorena vrijednost bespovratnih sredstava]]*Ugovori_OPULJP3[[#This Row],[EU STOPA SUFINANCIRANJA %
EU CO-FINANCING RATE %]]</f>
        <v>827169</v>
      </c>
      <c r="P2073" s="60">
        <f>Ugovori_OPULJP3[[#This Row],[Bespovratna sredstva - EU dio - HRK]]/7.5345</f>
        <v>109784.19271351781</v>
      </c>
      <c r="Q2073" s="59">
        <f>Ugovori_OPULJP3[[#This Row],[Bespovratna sredstva - Ukupno (EU+Nac) HRK
= Ukupna ugovorena vrijednost bespovratnih sredstava]]*Ugovori_OPULJP3[[#This Row],[STOPA NACIONALNOG SUFINANCIRANJA %]]</f>
        <v>145971</v>
      </c>
      <c r="R2073" s="60">
        <f>Ugovori_OPULJP3[[#This Row],[Bespovratna sredstva - Nacionalni dio - HRK]]/7.5345</f>
        <v>19373.68106709138</v>
      </c>
      <c r="S2073" s="59">
        <v>973140</v>
      </c>
      <c r="T2073" s="60">
        <f>Ugovori_OPULJP3[[#This Row],[Bespovratna sredstva - Ukupno (EU+Nac) HRK
= Ukupna ugovorena vrijednost bespovratnih sredstava]]/7.5345</f>
        <v>129157.8737806092</v>
      </c>
      <c r="U2073" s="59">
        <v>0</v>
      </c>
      <c r="V2073" s="60">
        <f>Ugovori_OPULJP3[[#This Row],[Javni doprinos korisnika - HRK]]/7.5345</f>
        <v>0</v>
      </c>
      <c r="W2073" s="59">
        <v>0</v>
      </c>
      <c r="X2073" s="60">
        <f>Ugovori_OPULJP3[[#This Row],[Privatni doprinos korisnika - HRK]]/7.5345</f>
        <v>0</v>
      </c>
      <c r="Y2073" s="61">
        <v>973140</v>
      </c>
      <c r="Z2073" s="62">
        <f>Ugovori_OPULJP3[[#This Row],[UKUPNI PRIHVATLJIVI IZDACI
TOTAL ELIGIBLE EXPENDITURE
= Bespovratna sredstva ukupno + doprinos korisnika
= Ukupni prihvatljivi troškovi
= Ukupna ugovorena vrijednost projekta HRK]]/7.5345</f>
        <v>129157.8737806092</v>
      </c>
      <c r="AA2073" s="53" t="s">
        <v>37</v>
      </c>
      <c r="AB2073" s="53" t="s">
        <v>34</v>
      </c>
      <c r="AC2073" s="52" t="s">
        <v>7587</v>
      </c>
      <c r="AD2073" s="52" t="s">
        <v>6564</v>
      </c>
    </row>
    <row r="2074" spans="1:30" ht="51" customHeight="1" x14ac:dyDescent="0.2">
      <c r="A2074" s="50" t="s">
        <v>7588</v>
      </c>
      <c r="B2074" s="51" t="s">
        <v>742</v>
      </c>
      <c r="C2074" s="52" t="s">
        <v>7264</v>
      </c>
      <c r="D2074" s="52" t="s">
        <v>7269</v>
      </c>
      <c r="E2074" s="53" t="s">
        <v>75</v>
      </c>
      <c r="F2074" s="54" t="s">
        <v>7589</v>
      </c>
      <c r="G2074" s="54" t="s">
        <v>2636</v>
      </c>
      <c r="H2074" s="56">
        <v>43115</v>
      </c>
      <c r="I2074" s="56">
        <v>43845</v>
      </c>
      <c r="J2074" s="57" t="str">
        <f>IF(Ugovori_OPULJP3[[#This Row],[DATUM ZAVRŠETKA OPERACIJE]]&gt;DATE(2024,12,31),"u provedbi","završen")</f>
        <v>završen</v>
      </c>
      <c r="K2074" s="55" t="s">
        <v>83</v>
      </c>
      <c r="L2074" s="55" t="s">
        <v>83</v>
      </c>
      <c r="M2074" s="58">
        <v>0.85</v>
      </c>
      <c r="N2074" s="58">
        <v>0.15</v>
      </c>
      <c r="O2074" s="59">
        <f>Ugovori_OPULJP3[[#This Row],[Bespovratna sredstva - Ukupno (EU+Nac) HRK
= Ukupna ugovorena vrijednost bespovratnih sredstava]]*Ugovori_OPULJP3[[#This Row],[EU STOPA SUFINANCIRANJA %
EU CO-FINANCING RATE %]]</f>
        <v>469421</v>
      </c>
      <c r="P2074" s="60">
        <f>Ugovori_OPULJP3[[#This Row],[Bespovratna sredstva - EU dio - HRK]]/7.5345</f>
        <v>62302.873448802173</v>
      </c>
      <c r="Q2074" s="59">
        <f>Ugovori_OPULJP3[[#This Row],[Bespovratna sredstva - Ukupno (EU+Nac) HRK
= Ukupna ugovorena vrijednost bespovratnih sredstava]]*Ugovori_OPULJP3[[#This Row],[STOPA NACIONALNOG SUFINANCIRANJA %]]</f>
        <v>82839</v>
      </c>
      <c r="R2074" s="60">
        <f>Ugovori_OPULJP3[[#This Row],[Bespovratna sredstva - Nacionalni dio - HRK]]/7.5345</f>
        <v>10994.624726259208</v>
      </c>
      <c r="S2074" s="59">
        <v>552260</v>
      </c>
      <c r="T2074" s="60">
        <f>Ugovori_OPULJP3[[#This Row],[Bespovratna sredstva - Ukupno (EU+Nac) HRK
= Ukupna ugovorena vrijednost bespovratnih sredstava]]/7.5345</f>
        <v>73297.498175061381</v>
      </c>
      <c r="U2074" s="59">
        <v>0</v>
      </c>
      <c r="V2074" s="60">
        <f>Ugovori_OPULJP3[[#This Row],[Javni doprinos korisnika - HRK]]/7.5345</f>
        <v>0</v>
      </c>
      <c r="W2074" s="59">
        <v>0</v>
      </c>
      <c r="X2074" s="60">
        <f>Ugovori_OPULJP3[[#This Row],[Privatni doprinos korisnika - HRK]]/7.5345</f>
        <v>0</v>
      </c>
      <c r="Y2074" s="61">
        <v>552260</v>
      </c>
      <c r="Z2074" s="62">
        <f>Ugovori_OPULJP3[[#This Row],[UKUPNI PRIHVATLJIVI IZDACI
TOTAL ELIGIBLE EXPENDITURE
= Bespovratna sredstva ukupno + doprinos korisnika
= Ukupni prihvatljivi troškovi
= Ukupna ugovorena vrijednost projekta HRK]]/7.5345</f>
        <v>73297.498175061381</v>
      </c>
      <c r="AA2074" s="53" t="s">
        <v>37</v>
      </c>
      <c r="AB2074" s="53" t="s">
        <v>34</v>
      </c>
      <c r="AC2074" s="52" t="s">
        <v>7590</v>
      </c>
      <c r="AD2074" s="52" t="s">
        <v>6564</v>
      </c>
    </row>
    <row r="2075" spans="1:30" ht="51" customHeight="1" x14ac:dyDescent="0.2">
      <c r="A2075" s="50" t="s">
        <v>7591</v>
      </c>
      <c r="B2075" s="51" t="s">
        <v>742</v>
      </c>
      <c r="C2075" s="52" t="s">
        <v>7264</v>
      </c>
      <c r="D2075" s="52" t="s">
        <v>7269</v>
      </c>
      <c r="E2075" s="53" t="s">
        <v>75</v>
      </c>
      <c r="F2075" s="54" t="s">
        <v>7592</v>
      </c>
      <c r="G2075" s="54" t="s">
        <v>3988</v>
      </c>
      <c r="H2075" s="56">
        <v>43118</v>
      </c>
      <c r="I2075" s="56">
        <v>43848</v>
      </c>
      <c r="J2075" s="57" t="str">
        <f>IF(Ugovori_OPULJP3[[#This Row],[DATUM ZAVRŠETKA OPERACIJE]]&gt;DATE(2024,12,31),"u provedbi","završen")</f>
        <v>završen</v>
      </c>
      <c r="K2075" s="55" t="s">
        <v>36</v>
      </c>
      <c r="L2075" s="55" t="s">
        <v>36</v>
      </c>
      <c r="M2075" s="58">
        <v>0.85</v>
      </c>
      <c r="N2075" s="58">
        <v>0.15</v>
      </c>
      <c r="O2075" s="59">
        <f>Ugovori_OPULJP3[[#This Row],[Bespovratna sredstva - Ukupno (EU+Nac) HRK
= Ukupna ugovorena vrijednost bespovratnih sredstava]]*Ugovori_OPULJP3[[#This Row],[EU STOPA SUFINANCIRANJA %
EU CO-FINANCING RATE %]]</f>
        <v>1698703.121</v>
      </c>
      <c r="P2075" s="60">
        <f>Ugovori_OPULJP3[[#This Row],[Bespovratna sredstva - EU dio - HRK]]/7.5345</f>
        <v>225456.64888181034</v>
      </c>
      <c r="Q2075" s="59">
        <f>Ugovori_OPULJP3[[#This Row],[Bespovratna sredstva - Ukupno (EU+Nac) HRK
= Ukupna ugovorena vrijednost bespovratnih sredstava]]*Ugovori_OPULJP3[[#This Row],[STOPA NACIONALNOG SUFINANCIRANJA %]]</f>
        <v>299771.13899999997</v>
      </c>
      <c r="R2075" s="60">
        <f>Ugovori_OPULJP3[[#This Row],[Bespovratna sredstva - Nacionalni dio - HRK]]/7.5345</f>
        <v>39786.46744973123</v>
      </c>
      <c r="S2075" s="59">
        <v>1998474.26</v>
      </c>
      <c r="T2075" s="60">
        <f>Ugovori_OPULJP3[[#This Row],[Bespovratna sredstva - Ukupno (EU+Nac) HRK
= Ukupna ugovorena vrijednost bespovratnih sredstava]]/7.5345</f>
        <v>265243.11633154156</v>
      </c>
      <c r="U2075" s="59">
        <v>0</v>
      </c>
      <c r="V2075" s="60">
        <f>Ugovori_OPULJP3[[#This Row],[Javni doprinos korisnika - HRK]]/7.5345</f>
        <v>0</v>
      </c>
      <c r="W2075" s="59">
        <v>0</v>
      </c>
      <c r="X2075" s="60">
        <f>Ugovori_OPULJP3[[#This Row],[Privatni doprinos korisnika - HRK]]/7.5345</f>
        <v>0</v>
      </c>
      <c r="Y2075" s="61">
        <v>1998474.26</v>
      </c>
      <c r="Z2075" s="62">
        <f>Ugovori_OPULJP3[[#This Row],[UKUPNI PRIHVATLJIVI IZDACI
TOTAL ELIGIBLE EXPENDITURE
= Bespovratna sredstva ukupno + doprinos korisnika
= Ukupni prihvatljivi troškovi
= Ukupna ugovorena vrijednost projekta HRK]]/7.5345</f>
        <v>265243.11633154156</v>
      </c>
      <c r="AA2075" s="53" t="s">
        <v>37</v>
      </c>
      <c r="AB2075" s="53" t="s">
        <v>34</v>
      </c>
      <c r="AC2075" s="52" t="s">
        <v>7593</v>
      </c>
      <c r="AD2075" s="52" t="s">
        <v>6564</v>
      </c>
    </row>
    <row r="2076" spans="1:30" ht="51" customHeight="1" x14ac:dyDescent="0.2">
      <c r="A2076" s="50" t="s">
        <v>7594</v>
      </c>
      <c r="B2076" s="51" t="s">
        <v>742</v>
      </c>
      <c r="C2076" s="52" t="s">
        <v>7264</v>
      </c>
      <c r="D2076" s="52" t="s">
        <v>7269</v>
      </c>
      <c r="E2076" s="53" t="s">
        <v>75</v>
      </c>
      <c r="F2076" s="54" t="s">
        <v>7595</v>
      </c>
      <c r="G2076" s="54" t="s">
        <v>7596</v>
      </c>
      <c r="H2076" s="56">
        <v>43174</v>
      </c>
      <c r="I2076" s="56">
        <v>43905</v>
      </c>
      <c r="J2076" s="57" t="str">
        <f>IF(Ugovori_OPULJP3[[#This Row],[DATUM ZAVRŠETKA OPERACIJE]]&gt;DATE(2024,12,31),"u provedbi","završen")</f>
        <v>završen</v>
      </c>
      <c r="K2076" s="55" t="s">
        <v>78</v>
      </c>
      <c r="L2076" s="55" t="s">
        <v>78</v>
      </c>
      <c r="M2076" s="58">
        <v>0.85</v>
      </c>
      <c r="N2076" s="58">
        <v>0.15</v>
      </c>
      <c r="O2076" s="59">
        <f>Ugovori_OPULJP3[[#This Row],[Bespovratna sredstva - Ukupno (EU+Nac) HRK
= Ukupna ugovorena vrijednost bespovratnih sredstava]]*Ugovori_OPULJP3[[#This Row],[EU STOPA SUFINANCIRANJA %
EU CO-FINANCING RATE %]]</f>
        <v>636240.10450000002</v>
      </c>
      <c r="P2076" s="60">
        <f>Ugovori_OPULJP3[[#This Row],[Bespovratna sredstva - EU dio - HRK]]/7.5345</f>
        <v>84443.573495255157</v>
      </c>
      <c r="Q2076" s="59">
        <f>Ugovori_OPULJP3[[#This Row],[Bespovratna sredstva - Ukupno (EU+Nac) HRK
= Ukupna ugovorena vrijednost bespovratnih sredstava]]*Ugovori_OPULJP3[[#This Row],[STOPA NACIONALNOG SUFINANCIRANJA %]]</f>
        <v>112277.6655</v>
      </c>
      <c r="R2076" s="60">
        <f>Ugovori_OPULJP3[[#This Row],[Bespovratna sredstva - Nacionalni dio - HRK]]/7.5345</f>
        <v>14901.807087397969</v>
      </c>
      <c r="S2076" s="59">
        <v>748517.77</v>
      </c>
      <c r="T2076" s="60">
        <f>Ugovori_OPULJP3[[#This Row],[Bespovratna sredstva - Ukupno (EU+Nac) HRK
= Ukupna ugovorena vrijednost bespovratnih sredstava]]/7.5345</f>
        <v>99345.380582653132</v>
      </c>
      <c r="U2076" s="59">
        <v>0</v>
      </c>
      <c r="V2076" s="60">
        <f>Ugovori_OPULJP3[[#This Row],[Javni doprinos korisnika - HRK]]/7.5345</f>
        <v>0</v>
      </c>
      <c r="W2076" s="59">
        <v>0</v>
      </c>
      <c r="X2076" s="60">
        <f>Ugovori_OPULJP3[[#This Row],[Privatni doprinos korisnika - HRK]]/7.5345</f>
        <v>0</v>
      </c>
      <c r="Y2076" s="61">
        <v>748517.77</v>
      </c>
      <c r="Z2076" s="62">
        <f>Ugovori_OPULJP3[[#This Row],[UKUPNI PRIHVATLJIVI IZDACI
TOTAL ELIGIBLE EXPENDITURE
= Bespovratna sredstva ukupno + doprinos korisnika
= Ukupni prihvatljivi troškovi
= Ukupna ugovorena vrijednost projekta HRK]]/7.5345</f>
        <v>99345.380582653132</v>
      </c>
      <c r="AA2076" s="53" t="s">
        <v>37</v>
      </c>
      <c r="AB2076" s="53" t="s">
        <v>34</v>
      </c>
      <c r="AC2076" s="52" t="s">
        <v>7597</v>
      </c>
      <c r="AD2076" s="52" t="s">
        <v>6564</v>
      </c>
    </row>
    <row r="2077" spans="1:30" ht="51" customHeight="1" x14ac:dyDescent="0.2">
      <c r="A2077" s="50" t="s">
        <v>7598</v>
      </c>
      <c r="B2077" s="51" t="s">
        <v>742</v>
      </c>
      <c r="C2077" s="52" t="s">
        <v>7264</v>
      </c>
      <c r="D2077" s="52" t="s">
        <v>7599</v>
      </c>
      <c r="E2077" s="53" t="s">
        <v>231</v>
      </c>
      <c r="F2077" s="54" t="s">
        <v>7600</v>
      </c>
      <c r="G2077" s="54" t="s">
        <v>7601</v>
      </c>
      <c r="H2077" s="56">
        <v>43578</v>
      </c>
      <c r="I2077" s="56">
        <v>44400</v>
      </c>
      <c r="J2077" s="57" t="str">
        <f>IF(Ugovori_OPULJP3[[#This Row],[DATUM ZAVRŠETKA OPERACIJE]]&gt;DATE(2024,12,31),"u provedbi","završen")</f>
        <v>završen</v>
      </c>
      <c r="K2077" s="55" t="s">
        <v>83</v>
      </c>
      <c r="L2077" s="55" t="s">
        <v>83</v>
      </c>
      <c r="M2077" s="58">
        <v>0.85</v>
      </c>
      <c r="N2077" s="58">
        <v>0.15</v>
      </c>
      <c r="O2077" s="59">
        <f>Ugovori_OPULJP3[[#This Row],[Bespovratna sredstva - Ukupno (EU+Nac) HRK
= Ukupna ugovorena vrijednost bespovratnih sredstava]]*Ugovori_OPULJP3[[#This Row],[EU STOPA SUFINANCIRANJA %
EU CO-FINANCING RATE %]]</f>
        <v>738866.96250000002</v>
      </c>
      <c r="P2077" s="60">
        <f>Ugovori_OPULJP3[[#This Row],[Bespovratna sredstva - EU dio - HRK]]/7.5345</f>
        <v>98064.49830778419</v>
      </c>
      <c r="Q2077" s="59">
        <f>Ugovori_OPULJP3[[#This Row],[Bespovratna sredstva - Ukupno (EU+Nac) HRK
= Ukupna ugovorena vrijednost bespovratnih sredstava]]*Ugovori_OPULJP3[[#This Row],[STOPA NACIONALNOG SUFINANCIRANJA %]]</f>
        <v>130388.28749999999</v>
      </c>
      <c r="R2077" s="60">
        <f>Ugovori_OPULJP3[[#This Row],[Bespovratna sredstva - Nacionalni dio - HRK]]/7.5345</f>
        <v>17305.499701373679</v>
      </c>
      <c r="S2077" s="59">
        <v>869255.25</v>
      </c>
      <c r="T2077" s="60">
        <f>Ugovori_OPULJP3[[#This Row],[Bespovratna sredstva - Ukupno (EU+Nac) HRK
= Ukupna ugovorena vrijednost bespovratnih sredstava]]/7.5345</f>
        <v>115369.99800915786</v>
      </c>
      <c r="U2077" s="59">
        <v>0</v>
      </c>
      <c r="V2077" s="60">
        <f>Ugovori_OPULJP3[[#This Row],[Javni doprinos korisnika - HRK]]/7.5345</f>
        <v>0</v>
      </c>
      <c r="W2077" s="59">
        <v>0</v>
      </c>
      <c r="X2077" s="60">
        <f>Ugovori_OPULJP3[[#This Row],[Privatni doprinos korisnika - HRK]]/7.5345</f>
        <v>0</v>
      </c>
      <c r="Y2077" s="61">
        <v>869255.25</v>
      </c>
      <c r="Z2077" s="62">
        <f>Ugovori_OPULJP3[[#This Row],[UKUPNI PRIHVATLJIVI IZDACI
TOTAL ELIGIBLE EXPENDITURE
= Bespovratna sredstva ukupno + doprinos korisnika
= Ukupni prihvatljivi troškovi
= Ukupna ugovorena vrijednost projekta HRK]]/7.5345</f>
        <v>115369.99800915786</v>
      </c>
      <c r="AA2077" s="53" t="s">
        <v>7602</v>
      </c>
      <c r="AB2077" s="53" t="s">
        <v>34</v>
      </c>
      <c r="AC2077" s="52" t="s">
        <v>7603</v>
      </c>
      <c r="AD2077" s="52" t="s">
        <v>6564</v>
      </c>
    </row>
    <row r="2078" spans="1:30" ht="51" customHeight="1" x14ac:dyDescent="0.2">
      <c r="A2078" s="50" t="s">
        <v>7604</v>
      </c>
      <c r="B2078" s="51" t="s">
        <v>742</v>
      </c>
      <c r="C2078" s="52" t="s">
        <v>7264</v>
      </c>
      <c r="D2078" s="52" t="s">
        <v>7599</v>
      </c>
      <c r="E2078" s="53" t="s">
        <v>231</v>
      </c>
      <c r="F2078" s="54" t="s">
        <v>7605</v>
      </c>
      <c r="G2078" s="54" t="s">
        <v>7606</v>
      </c>
      <c r="H2078" s="56">
        <v>43578</v>
      </c>
      <c r="I2078" s="56">
        <v>44219</v>
      </c>
      <c r="J2078" s="57" t="str">
        <f>IF(Ugovori_OPULJP3[[#This Row],[DATUM ZAVRŠETKA OPERACIJE]]&gt;DATE(2024,12,31),"u provedbi","završen")</f>
        <v>završen</v>
      </c>
      <c r="K2078" s="55" t="s">
        <v>7607</v>
      </c>
      <c r="L2078" s="55" t="s">
        <v>36</v>
      </c>
      <c r="M2078" s="58">
        <v>0.85</v>
      </c>
      <c r="N2078" s="58">
        <v>0.15</v>
      </c>
      <c r="O2078" s="59">
        <f>Ugovori_OPULJP3[[#This Row],[Bespovratna sredstva - Ukupno (EU+Nac) HRK
= Ukupna ugovorena vrijednost bespovratnih sredstava]]*Ugovori_OPULJP3[[#This Row],[EU STOPA SUFINANCIRANJA %
EU CO-FINANCING RATE %]]</f>
        <v>1344421.2679999999</v>
      </c>
      <c r="P2078" s="60">
        <f>Ugovori_OPULJP3[[#This Row],[Bespovratna sredstva - EU dio - HRK]]/7.5345</f>
        <v>178435.3663813126</v>
      </c>
      <c r="Q2078" s="59">
        <f>Ugovori_OPULJP3[[#This Row],[Bespovratna sredstva - Ukupno (EU+Nac) HRK
= Ukupna ugovorena vrijednost bespovratnih sredstava]]*Ugovori_OPULJP3[[#This Row],[STOPA NACIONALNOG SUFINANCIRANJA %]]</f>
        <v>237250.81200000001</v>
      </c>
      <c r="R2078" s="60">
        <f>Ugovori_OPULJP3[[#This Row],[Bespovratna sredstva - Nacionalni dio - HRK]]/7.5345</f>
        <v>31488.594067290462</v>
      </c>
      <c r="S2078" s="59">
        <v>1581672.08</v>
      </c>
      <c r="T2078" s="60">
        <f>Ugovori_OPULJP3[[#This Row],[Bespovratna sredstva - Ukupno (EU+Nac) HRK
= Ukupna ugovorena vrijednost bespovratnih sredstava]]/7.5345</f>
        <v>209923.96044860309</v>
      </c>
      <c r="U2078" s="59">
        <v>0</v>
      </c>
      <c r="V2078" s="60">
        <f>Ugovori_OPULJP3[[#This Row],[Javni doprinos korisnika - HRK]]/7.5345</f>
        <v>0</v>
      </c>
      <c r="W2078" s="59">
        <v>0</v>
      </c>
      <c r="X2078" s="60">
        <f>Ugovori_OPULJP3[[#This Row],[Privatni doprinos korisnika - HRK]]/7.5345</f>
        <v>0</v>
      </c>
      <c r="Y2078" s="61">
        <v>1581672.08</v>
      </c>
      <c r="Z2078" s="62">
        <f>Ugovori_OPULJP3[[#This Row],[UKUPNI PRIHVATLJIVI IZDACI
TOTAL ELIGIBLE EXPENDITURE
= Bespovratna sredstva ukupno + doprinos korisnika
= Ukupni prihvatljivi troškovi
= Ukupna ugovorena vrijednost projekta HRK]]/7.5345</f>
        <v>209923.96044860309</v>
      </c>
      <c r="AA2078" s="53" t="s">
        <v>7602</v>
      </c>
      <c r="AB2078" s="53" t="s">
        <v>34</v>
      </c>
      <c r="AC2078" s="52" t="s">
        <v>7608</v>
      </c>
      <c r="AD2078" s="52" t="s">
        <v>6564</v>
      </c>
    </row>
    <row r="2079" spans="1:30" ht="51" customHeight="1" x14ac:dyDescent="0.2">
      <c r="A2079" s="50" t="s">
        <v>7609</v>
      </c>
      <c r="B2079" s="51" t="s">
        <v>742</v>
      </c>
      <c r="C2079" s="52" t="s">
        <v>7264</v>
      </c>
      <c r="D2079" s="52" t="s">
        <v>7599</v>
      </c>
      <c r="E2079" s="53" t="s">
        <v>231</v>
      </c>
      <c r="F2079" s="54" t="s">
        <v>7610</v>
      </c>
      <c r="G2079" s="54" t="s">
        <v>307</v>
      </c>
      <c r="H2079" s="56">
        <v>43200</v>
      </c>
      <c r="I2079" s="56">
        <v>43687</v>
      </c>
      <c r="J2079" s="57" t="str">
        <f>IF(Ugovori_OPULJP3[[#This Row],[DATUM ZAVRŠETKA OPERACIJE]]&gt;DATE(2024,12,31),"u provedbi","završen")</f>
        <v>završen</v>
      </c>
      <c r="K2079" s="55" t="s">
        <v>36</v>
      </c>
      <c r="L2079" s="55" t="s">
        <v>36</v>
      </c>
      <c r="M2079" s="58">
        <v>0.85</v>
      </c>
      <c r="N2079" s="58">
        <v>0.15</v>
      </c>
      <c r="O2079" s="59">
        <f>Ugovori_OPULJP3[[#This Row],[Bespovratna sredstva - Ukupno (EU+Nac) HRK
= Ukupna ugovorena vrijednost bespovratnih sredstava]]*Ugovori_OPULJP3[[#This Row],[EU STOPA SUFINANCIRANJA %
EU CO-FINANCING RATE %]]</f>
        <v>1072007.8365</v>
      </c>
      <c r="P2079" s="60">
        <f>Ugovori_OPULJP3[[#This Row],[Bespovratna sredstva - EU dio - HRK]]/7.5345</f>
        <v>142279.89070276727</v>
      </c>
      <c r="Q2079" s="59">
        <f>Ugovori_OPULJP3[[#This Row],[Bespovratna sredstva - Ukupno (EU+Nac) HRK
= Ukupna ugovorena vrijednost bespovratnih sredstava]]*Ugovori_OPULJP3[[#This Row],[STOPA NACIONALNOG SUFINANCIRANJA %]]</f>
        <v>189177.8535</v>
      </c>
      <c r="R2079" s="60">
        <f>Ugovori_OPULJP3[[#This Row],[Bespovratna sredstva - Nacionalni dio - HRK]]/7.5345</f>
        <v>25108.216006370694</v>
      </c>
      <c r="S2079" s="59">
        <v>1261185.69</v>
      </c>
      <c r="T2079" s="60">
        <f>Ugovori_OPULJP3[[#This Row],[Bespovratna sredstva - Ukupno (EU+Nac) HRK
= Ukupna ugovorena vrijednost bespovratnih sredstava]]/7.5345</f>
        <v>167388.10670913794</v>
      </c>
      <c r="U2079" s="59">
        <v>0</v>
      </c>
      <c r="V2079" s="60">
        <f>Ugovori_OPULJP3[[#This Row],[Javni doprinos korisnika - HRK]]/7.5345</f>
        <v>0</v>
      </c>
      <c r="W2079" s="59">
        <v>0</v>
      </c>
      <c r="X2079" s="60">
        <f>Ugovori_OPULJP3[[#This Row],[Privatni doprinos korisnika - HRK]]/7.5345</f>
        <v>0</v>
      </c>
      <c r="Y2079" s="61">
        <v>1261185.69</v>
      </c>
      <c r="Z2079" s="62">
        <f>Ugovori_OPULJP3[[#This Row],[UKUPNI PRIHVATLJIVI IZDACI
TOTAL ELIGIBLE EXPENDITURE
= Bespovratna sredstva ukupno + doprinos korisnika
= Ukupni prihvatljivi troškovi
= Ukupna ugovorena vrijednost projekta HRK]]/7.5345</f>
        <v>167388.10670913794</v>
      </c>
      <c r="AA2079" s="53" t="s">
        <v>7602</v>
      </c>
      <c r="AB2079" s="53" t="s">
        <v>34</v>
      </c>
      <c r="AC2079" s="52" t="s">
        <v>7611</v>
      </c>
      <c r="AD2079" s="52" t="s">
        <v>6564</v>
      </c>
    </row>
    <row r="2080" spans="1:30" ht="51" customHeight="1" x14ac:dyDescent="0.2">
      <c r="A2080" s="50" t="s">
        <v>7612</v>
      </c>
      <c r="B2080" s="51" t="s">
        <v>742</v>
      </c>
      <c r="C2080" s="52" t="s">
        <v>7264</v>
      </c>
      <c r="D2080" s="52" t="s">
        <v>7599</v>
      </c>
      <c r="E2080" s="53" t="s">
        <v>231</v>
      </c>
      <c r="F2080" s="54" t="s">
        <v>7613</v>
      </c>
      <c r="G2080" s="54" t="s">
        <v>406</v>
      </c>
      <c r="H2080" s="56">
        <v>43581</v>
      </c>
      <c r="I2080" s="56">
        <v>44038</v>
      </c>
      <c r="J2080" s="57" t="str">
        <f>IF(Ugovori_OPULJP3[[#This Row],[DATUM ZAVRŠETKA OPERACIJE]]&gt;DATE(2024,12,31),"u provedbi","završen")</f>
        <v>završen</v>
      </c>
      <c r="K2080" s="55" t="s">
        <v>154</v>
      </c>
      <c r="L2080" s="55" t="s">
        <v>154</v>
      </c>
      <c r="M2080" s="58">
        <v>0.85</v>
      </c>
      <c r="N2080" s="58">
        <v>0.15</v>
      </c>
      <c r="O2080" s="59">
        <f>Ugovori_OPULJP3[[#This Row],[Bespovratna sredstva - Ukupno (EU+Nac) HRK
= Ukupna ugovorena vrijednost bespovratnih sredstava]]*Ugovori_OPULJP3[[#This Row],[EU STOPA SUFINANCIRANJA %
EU CO-FINANCING RATE %]]</f>
        <v>556962.5</v>
      </c>
      <c r="P2080" s="60">
        <f>Ugovori_OPULJP3[[#This Row],[Bespovratna sredstva - EU dio - HRK]]/7.5345</f>
        <v>73921.627181631164</v>
      </c>
      <c r="Q2080" s="59">
        <f>Ugovori_OPULJP3[[#This Row],[Bespovratna sredstva - Ukupno (EU+Nac) HRK
= Ukupna ugovorena vrijednost bespovratnih sredstava]]*Ugovori_OPULJP3[[#This Row],[STOPA NACIONALNOG SUFINANCIRANJA %]]</f>
        <v>98287.5</v>
      </c>
      <c r="R2080" s="60">
        <f>Ugovori_OPULJP3[[#This Row],[Bespovratna sredstva - Nacionalni dio - HRK]]/7.5345</f>
        <v>13044.993032052558</v>
      </c>
      <c r="S2080" s="59">
        <v>655250</v>
      </c>
      <c r="T2080" s="60">
        <f>Ugovori_OPULJP3[[#This Row],[Bespovratna sredstva - Ukupno (EU+Nac) HRK
= Ukupna ugovorena vrijednost bespovratnih sredstava]]/7.5345</f>
        <v>86966.620213683724</v>
      </c>
      <c r="U2080" s="59">
        <v>0</v>
      </c>
      <c r="V2080" s="60">
        <f>Ugovori_OPULJP3[[#This Row],[Javni doprinos korisnika - HRK]]/7.5345</f>
        <v>0</v>
      </c>
      <c r="W2080" s="59">
        <v>0</v>
      </c>
      <c r="X2080" s="60">
        <f>Ugovori_OPULJP3[[#This Row],[Privatni doprinos korisnika - HRK]]/7.5345</f>
        <v>0</v>
      </c>
      <c r="Y2080" s="61">
        <v>655250</v>
      </c>
      <c r="Z2080" s="62">
        <f>Ugovori_OPULJP3[[#This Row],[UKUPNI PRIHVATLJIVI IZDACI
TOTAL ELIGIBLE EXPENDITURE
= Bespovratna sredstva ukupno + doprinos korisnika
= Ukupni prihvatljivi troškovi
= Ukupna ugovorena vrijednost projekta HRK]]/7.5345</f>
        <v>86966.620213683724</v>
      </c>
      <c r="AA2080" s="53" t="s">
        <v>7602</v>
      </c>
      <c r="AB2080" s="53" t="s">
        <v>34</v>
      </c>
      <c r="AC2080" s="52" t="s">
        <v>7614</v>
      </c>
      <c r="AD2080" s="52" t="s">
        <v>6564</v>
      </c>
    </row>
    <row r="2081" spans="1:30" ht="51" customHeight="1" x14ac:dyDescent="0.2">
      <c r="A2081" s="50" t="s">
        <v>7615</v>
      </c>
      <c r="B2081" s="51" t="s">
        <v>742</v>
      </c>
      <c r="C2081" s="52" t="s">
        <v>7264</v>
      </c>
      <c r="D2081" s="52" t="s">
        <v>7599</v>
      </c>
      <c r="E2081" s="53" t="s">
        <v>231</v>
      </c>
      <c r="F2081" s="54" t="s">
        <v>7616</v>
      </c>
      <c r="G2081" s="54" t="s">
        <v>1082</v>
      </c>
      <c r="H2081" s="56">
        <v>43578</v>
      </c>
      <c r="I2081" s="56">
        <v>44309</v>
      </c>
      <c r="J2081" s="57" t="str">
        <f>IF(Ugovori_OPULJP3[[#This Row],[DATUM ZAVRŠETKA OPERACIJE]]&gt;DATE(2024,12,31),"u provedbi","završen")</f>
        <v>završen</v>
      </c>
      <c r="K2081" s="55" t="s">
        <v>103</v>
      </c>
      <c r="L2081" s="55" t="s">
        <v>103</v>
      </c>
      <c r="M2081" s="58">
        <v>0.85</v>
      </c>
      <c r="N2081" s="58">
        <v>0.15</v>
      </c>
      <c r="O2081" s="59">
        <f>Ugovori_OPULJP3[[#This Row],[Bespovratna sredstva - Ukupno (EU+Nac) HRK
= Ukupna ugovorena vrijednost bespovratnih sredstava]]*Ugovori_OPULJP3[[#This Row],[EU STOPA SUFINANCIRANJA %
EU CO-FINANCING RATE %]]</f>
        <v>1388367.7385</v>
      </c>
      <c r="P2081" s="60">
        <f>Ugovori_OPULJP3[[#This Row],[Bespovratna sredstva - EU dio - HRK]]/7.5345</f>
        <v>184268.06536598314</v>
      </c>
      <c r="Q2081" s="59">
        <f>Ugovori_OPULJP3[[#This Row],[Bespovratna sredstva - Ukupno (EU+Nac) HRK
= Ukupna ugovorena vrijednost bespovratnih sredstava]]*Ugovori_OPULJP3[[#This Row],[STOPA NACIONALNOG SUFINANCIRANJA %]]</f>
        <v>245006.07149999999</v>
      </c>
      <c r="R2081" s="60">
        <f>Ugovori_OPULJP3[[#This Row],[Bespovratna sredstva - Nacionalni dio - HRK]]/7.5345</f>
        <v>32517.893888114668</v>
      </c>
      <c r="S2081" s="59">
        <v>1633373.81</v>
      </c>
      <c r="T2081" s="60">
        <f>Ugovori_OPULJP3[[#This Row],[Bespovratna sredstva - Ukupno (EU+Nac) HRK
= Ukupna ugovorena vrijednost bespovratnih sredstava]]/7.5345</f>
        <v>216785.9592540978</v>
      </c>
      <c r="U2081" s="59">
        <v>0</v>
      </c>
      <c r="V2081" s="60">
        <f>Ugovori_OPULJP3[[#This Row],[Javni doprinos korisnika - HRK]]/7.5345</f>
        <v>0</v>
      </c>
      <c r="W2081" s="59">
        <v>0</v>
      </c>
      <c r="X2081" s="60">
        <f>Ugovori_OPULJP3[[#This Row],[Privatni doprinos korisnika - HRK]]/7.5345</f>
        <v>0</v>
      </c>
      <c r="Y2081" s="61">
        <v>1633373.81</v>
      </c>
      <c r="Z2081" s="62">
        <f>Ugovori_OPULJP3[[#This Row],[UKUPNI PRIHVATLJIVI IZDACI
TOTAL ELIGIBLE EXPENDITURE
= Bespovratna sredstva ukupno + doprinos korisnika
= Ukupni prihvatljivi troškovi
= Ukupna ugovorena vrijednost projekta HRK]]/7.5345</f>
        <v>216785.9592540978</v>
      </c>
      <c r="AA2081" s="53" t="s">
        <v>7602</v>
      </c>
      <c r="AB2081" s="53" t="s">
        <v>34</v>
      </c>
      <c r="AC2081" s="52" t="s">
        <v>7617</v>
      </c>
      <c r="AD2081" s="52" t="s">
        <v>6564</v>
      </c>
    </row>
    <row r="2082" spans="1:30" ht="51" customHeight="1" x14ac:dyDescent="0.2">
      <c r="A2082" s="50" t="s">
        <v>7618</v>
      </c>
      <c r="B2082" s="51" t="s">
        <v>742</v>
      </c>
      <c r="C2082" s="52" t="s">
        <v>7264</v>
      </c>
      <c r="D2082" s="52" t="s">
        <v>7599</v>
      </c>
      <c r="E2082" s="53" t="s">
        <v>231</v>
      </c>
      <c r="F2082" s="54" t="s">
        <v>7619</v>
      </c>
      <c r="G2082" s="54" t="s">
        <v>7620</v>
      </c>
      <c r="H2082" s="56">
        <v>43578</v>
      </c>
      <c r="I2082" s="56">
        <v>44035</v>
      </c>
      <c r="J2082" s="57" t="str">
        <f>IF(Ugovori_OPULJP3[[#This Row],[DATUM ZAVRŠETKA OPERACIJE]]&gt;DATE(2024,12,31),"u provedbi","završen")</f>
        <v>završen</v>
      </c>
      <c r="K2082" s="55" t="s">
        <v>2682</v>
      </c>
      <c r="L2082" s="55" t="s">
        <v>332</v>
      </c>
      <c r="M2082" s="58">
        <v>0.85</v>
      </c>
      <c r="N2082" s="58">
        <v>0.15</v>
      </c>
      <c r="O2082" s="59">
        <f>Ugovori_OPULJP3[[#This Row],[Bespovratna sredstva - Ukupno (EU+Nac) HRK
= Ukupna ugovorena vrijednost bespovratnih sredstava]]*Ugovori_OPULJP3[[#This Row],[EU STOPA SUFINANCIRANJA %
EU CO-FINANCING RATE %]]</f>
        <v>1133306.1814999999</v>
      </c>
      <c r="P2082" s="60">
        <f>Ugovori_OPULJP3[[#This Row],[Bespovratna sredstva - EU dio - HRK]]/7.5345</f>
        <v>150415.57920233591</v>
      </c>
      <c r="Q2082" s="59">
        <f>Ugovori_OPULJP3[[#This Row],[Bespovratna sredstva - Ukupno (EU+Nac) HRK
= Ukupna ugovorena vrijednost bespovratnih sredstava]]*Ugovori_OPULJP3[[#This Row],[STOPA NACIONALNOG SUFINANCIRANJA %]]</f>
        <v>199995.20849999998</v>
      </c>
      <c r="R2082" s="60">
        <f>Ugovori_OPULJP3[[#This Row],[Bespovratna sredstva - Nacionalni dio - HRK]]/7.5345</f>
        <v>26543.925741588686</v>
      </c>
      <c r="S2082" s="59">
        <v>1333301.3899999999</v>
      </c>
      <c r="T2082" s="60">
        <f>Ugovori_OPULJP3[[#This Row],[Bespovratna sredstva - Ukupno (EU+Nac) HRK
= Ukupna ugovorena vrijednost bespovratnih sredstava]]/7.5345</f>
        <v>176959.50494392458</v>
      </c>
      <c r="U2082" s="59">
        <v>0</v>
      </c>
      <c r="V2082" s="60">
        <f>Ugovori_OPULJP3[[#This Row],[Javni doprinos korisnika - HRK]]/7.5345</f>
        <v>0</v>
      </c>
      <c r="W2082" s="59">
        <v>0</v>
      </c>
      <c r="X2082" s="60">
        <f>Ugovori_OPULJP3[[#This Row],[Privatni doprinos korisnika - HRK]]/7.5345</f>
        <v>0</v>
      </c>
      <c r="Y2082" s="61">
        <v>1333301.3899999999</v>
      </c>
      <c r="Z2082" s="62">
        <f>Ugovori_OPULJP3[[#This Row],[UKUPNI PRIHVATLJIVI IZDACI
TOTAL ELIGIBLE EXPENDITURE
= Bespovratna sredstva ukupno + doprinos korisnika
= Ukupni prihvatljivi troškovi
= Ukupna ugovorena vrijednost projekta HRK]]/7.5345</f>
        <v>176959.50494392458</v>
      </c>
      <c r="AA2082" s="53" t="s">
        <v>7602</v>
      </c>
      <c r="AB2082" s="53" t="s">
        <v>34</v>
      </c>
      <c r="AC2082" s="52" t="s">
        <v>7621</v>
      </c>
      <c r="AD2082" s="52" t="s">
        <v>6564</v>
      </c>
    </row>
    <row r="2083" spans="1:30" ht="51" customHeight="1" x14ac:dyDescent="0.2">
      <c r="A2083" s="50" t="s">
        <v>7622</v>
      </c>
      <c r="B2083" s="51" t="s">
        <v>742</v>
      </c>
      <c r="C2083" s="52" t="s">
        <v>7264</v>
      </c>
      <c r="D2083" s="52" t="s">
        <v>7599</v>
      </c>
      <c r="E2083" s="53" t="s">
        <v>231</v>
      </c>
      <c r="F2083" s="54" t="s">
        <v>7623</v>
      </c>
      <c r="G2083" s="54" t="s">
        <v>509</v>
      </c>
      <c r="H2083" s="56">
        <v>43578</v>
      </c>
      <c r="I2083" s="56">
        <v>44035</v>
      </c>
      <c r="J2083" s="57" t="str">
        <f>IF(Ugovori_OPULJP3[[#This Row],[DATUM ZAVRŠETKA OPERACIJE]]&gt;DATE(2024,12,31),"u provedbi","završen")</f>
        <v>završen</v>
      </c>
      <c r="K2083" s="55" t="s">
        <v>103</v>
      </c>
      <c r="L2083" s="55" t="s">
        <v>103</v>
      </c>
      <c r="M2083" s="58">
        <v>0.85</v>
      </c>
      <c r="N2083" s="58">
        <v>0.15</v>
      </c>
      <c r="O2083" s="59">
        <f>Ugovori_OPULJP3[[#This Row],[Bespovratna sredstva - Ukupno (EU+Nac) HRK
= Ukupna ugovorena vrijednost bespovratnih sredstava]]*Ugovori_OPULJP3[[#This Row],[EU STOPA SUFINANCIRANJA %
EU CO-FINANCING RATE %]]</f>
        <v>664202.78399999999</v>
      </c>
      <c r="P2083" s="60">
        <f>Ugovori_OPULJP3[[#This Row],[Bespovratna sredstva - EU dio - HRK]]/7.5345</f>
        <v>88154.858849293247</v>
      </c>
      <c r="Q2083" s="59">
        <f>Ugovori_OPULJP3[[#This Row],[Bespovratna sredstva - Ukupno (EU+Nac) HRK
= Ukupna ugovorena vrijednost bespovratnih sredstava]]*Ugovori_OPULJP3[[#This Row],[STOPA NACIONALNOG SUFINANCIRANJA %]]</f>
        <v>117212.25600000001</v>
      </c>
      <c r="R2083" s="60">
        <f>Ugovori_OPULJP3[[#This Row],[Bespovratna sredstva - Nacionalni dio - HRK]]/7.5345</f>
        <v>15556.739796934104</v>
      </c>
      <c r="S2083" s="59">
        <v>781415.04</v>
      </c>
      <c r="T2083" s="60">
        <f>Ugovori_OPULJP3[[#This Row],[Bespovratna sredstva - Ukupno (EU+Nac) HRK
= Ukupna ugovorena vrijednost bespovratnih sredstava]]/7.5345</f>
        <v>103711.59864622736</v>
      </c>
      <c r="U2083" s="59">
        <v>0</v>
      </c>
      <c r="V2083" s="60">
        <f>Ugovori_OPULJP3[[#This Row],[Javni doprinos korisnika - HRK]]/7.5345</f>
        <v>0</v>
      </c>
      <c r="W2083" s="59">
        <v>0</v>
      </c>
      <c r="X2083" s="60">
        <f>Ugovori_OPULJP3[[#This Row],[Privatni doprinos korisnika - HRK]]/7.5345</f>
        <v>0</v>
      </c>
      <c r="Y2083" s="61">
        <v>781415.04</v>
      </c>
      <c r="Z2083" s="62">
        <f>Ugovori_OPULJP3[[#This Row],[UKUPNI PRIHVATLJIVI IZDACI
TOTAL ELIGIBLE EXPENDITURE
= Bespovratna sredstva ukupno + doprinos korisnika
= Ukupni prihvatljivi troškovi
= Ukupna ugovorena vrijednost projekta HRK]]/7.5345</f>
        <v>103711.59864622736</v>
      </c>
      <c r="AA2083" s="53" t="s">
        <v>7602</v>
      </c>
      <c r="AB2083" s="53" t="s">
        <v>34</v>
      </c>
      <c r="AC2083" s="52" t="s">
        <v>7624</v>
      </c>
      <c r="AD2083" s="52" t="s">
        <v>6564</v>
      </c>
    </row>
    <row r="2084" spans="1:30" ht="51" customHeight="1" x14ac:dyDescent="0.2">
      <c r="A2084" s="50" t="s">
        <v>7625</v>
      </c>
      <c r="B2084" s="51" t="s">
        <v>742</v>
      </c>
      <c r="C2084" s="52" t="s">
        <v>7264</v>
      </c>
      <c r="D2084" s="52" t="s">
        <v>7599</v>
      </c>
      <c r="E2084" s="53" t="s">
        <v>231</v>
      </c>
      <c r="F2084" s="54" t="s">
        <v>7626</v>
      </c>
      <c r="G2084" s="54" t="s">
        <v>3173</v>
      </c>
      <c r="H2084" s="56">
        <v>43578</v>
      </c>
      <c r="I2084" s="56">
        <v>44309</v>
      </c>
      <c r="J2084" s="57" t="str">
        <f>IF(Ugovori_OPULJP3[[#This Row],[DATUM ZAVRŠETKA OPERACIJE]]&gt;DATE(2024,12,31),"u provedbi","završen")</f>
        <v>završen</v>
      </c>
      <c r="K2084" s="55" t="s">
        <v>83</v>
      </c>
      <c r="L2084" s="55" t="s">
        <v>83</v>
      </c>
      <c r="M2084" s="58">
        <v>0.85</v>
      </c>
      <c r="N2084" s="58">
        <v>0.15</v>
      </c>
      <c r="O2084" s="59">
        <f>Ugovori_OPULJP3[[#This Row],[Bespovratna sredstva - Ukupno (EU+Nac) HRK
= Ukupna ugovorena vrijednost bespovratnih sredstava]]*Ugovori_OPULJP3[[#This Row],[EU STOPA SUFINANCIRANJA %
EU CO-FINANCING RATE %]]</f>
        <v>1549465</v>
      </c>
      <c r="P2084" s="60">
        <f>Ugovori_OPULJP3[[#This Row],[Bespovratna sredstva - EU dio - HRK]]/7.5345</f>
        <v>205649.34634016856</v>
      </c>
      <c r="Q2084" s="59">
        <f>Ugovori_OPULJP3[[#This Row],[Bespovratna sredstva - Ukupno (EU+Nac) HRK
= Ukupna ugovorena vrijednost bespovratnih sredstava]]*Ugovori_OPULJP3[[#This Row],[STOPA NACIONALNOG SUFINANCIRANJA %]]</f>
        <v>273435</v>
      </c>
      <c r="R2084" s="60">
        <f>Ugovori_OPULJP3[[#This Row],[Bespovratna sredstva - Nacionalni dio - HRK]]/7.5345</f>
        <v>36291.061118853271</v>
      </c>
      <c r="S2084" s="59">
        <v>1822900</v>
      </c>
      <c r="T2084" s="60">
        <f>Ugovori_OPULJP3[[#This Row],[Bespovratna sredstva - Ukupno (EU+Nac) HRK
= Ukupna ugovorena vrijednost bespovratnih sredstava]]/7.5345</f>
        <v>241940.40745902181</v>
      </c>
      <c r="U2084" s="59">
        <v>0</v>
      </c>
      <c r="V2084" s="60">
        <f>Ugovori_OPULJP3[[#This Row],[Javni doprinos korisnika - HRK]]/7.5345</f>
        <v>0</v>
      </c>
      <c r="W2084" s="59">
        <v>0</v>
      </c>
      <c r="X2084" s="60">
        <f>Ugovori_OPULJP3[[#This Row],[Privatni doprinos korisnika - HRK]]/7.5345</f>
        <v>0</v>
      </c>
      <c r="Y2084" s="61">
        <v>1822900</v>
      </c>
      <c r="Z2084" s="62">
        <f>Ugovori_OPULJP3[[#This Row],[UKUPNI PRIHVATLJIVI IZDACI
TOTAL ELIGIBLE EXPENDITURE
= Bespovratna sredstva ukupno + doprinos korisnika
= Ukupni prihvatljivi troškovi
= Ukupna ugovorena vrijednost projekta HRK]]/7.5345</f>
        <v>241940.40745902181</v>
      </c>
      <c r="AA2084" s="53" t="s">
        <v>7602</v>
      </c>
      <c r="AB2084" s="53" t="s">
        <v>34</v>
      </c>
      <c r="AC2084" s="52" t="s">
        <v>7627</v>
      </c>
      <c r="AD2084" s="52" t="s">
        <v>6564</v>
      </c>
    </row>
    <row r="2085" spans="1:30" ht="51" customHeight="1" x14ac:dyDescent="0.2">
      <c r="A2085" s="50" t="s">
        <v>7628</v>
      </c>
      <c r="B2085" s="51" t="s">
        <v>742</v>
      </c>
      <c r="C2085" s="52" t="s">
        <v>7264</v>
      </c>
      <c r="D2085" s="52" t="s">
        <v>7599</v>
      </c>
      <c r="E2085" s="53" t="s">
        <v>231</v>
      </c>
      <c r="F2085" s="54" t="s">
        <v>7629</v>
      </c>
      <c r="G2085" s="54" t="s">
        <v>7630</v>
      </c>
      <c r="H2085" s="56">
        <v>43200</v>
      </c>
      <c r="I2085" s="56">
        <v>43931</v>
      </c>
      <c r="J2085" s="57" t="str">
        <f>IF(Ugovori_OPULJP3[[#This Row],[DATUM ZAVRŠETKA OPERACIJE]]&gt;DATE(2024,12,31),"u provedbi","završen")</f>
        <v>završen</v>
      </c>
      <c r="K2085" s="55" t="s">
        <v>924</v>
      </c>
      <c r="L2085" s="55" t="s">
        <v>332</v>
      </c>
      <c r="M2085" s="58">
        <v>0.85</v>
      </c>
      <c r="N2085" s="58">
        <v>0.15</v>
      </c>
      <c r="O2085" s="59">
        <f>Ugovori_OPULJP3[[#This Row],[Bespovratna sredstva - Ukupno (EU+Nac) HRK
= Ukupna ugovorena vrijednost bespovratnih sredstava]]*Ugovori_OPULJP3[[#This Row],[EU STOPA SUFINANCIRANJA %
EU CO-FINANCING RATE %]]</f>
        <v>1427040.01</v>
      </c>
      <c r="P2085" s="60">
        <f>Ugovori_OPULJP3[[#This Row],[Bespovratna sredstva - EU dio - HRK]]/7.5345</f>
        <v>189400.75784723603</v>
      </c>
      <c r="Q2085" s="59">
        <f>Ugovori_OPULJP3[[#This Row],[Bespovratna sredstva - Ukupno (EU+Nac) HRK
= Ukupna ugovorena vrijednost bespovratnih sredstava]]*Ugovori_OPULJP3[[#This Row],[STOPA NACIONALNOG SUFINANCIRANJA %]]</f>
        <v>251830.59</v>
      </c>
      <c r="R2085" s="60">
        <f>Ugovori_OPULJP3[[#This Row],[Bespovratna sredstva - Nacionalni dio - HRK]]/7.5345</f>
        <v>33423.663149512242</v>
      </c>
      <c r="S2085" s="59">
        <v>1678870.6</v>
      </c>
      <c r="T2085" s="60">
        <f>Ugovori_OPULJP3[[#This Row],[Bespovratna sredstva - Ukupno (EU+Nac) HRK
= Ukupna ugovorena vrijednost bespovratnih sredstava]]/7.5345</f>
        <v>222824.42099674829</v>
      </c>
      <c r="U2085" s="59">
        <v>0</v>
      </c>
      <c r="V2085" s="60">
        <f>Ugovori_OPULJP3[[#This Row],[Javni doprinos korisnika - HRK]]/7.5345</f>
        <v>0</v>
      </c>
      <c r="W2085" s="59">
        <v>0</v>
      </c>
      <c r="X2085" s="60">
        <f>Ugovori_OPULJP3[[#This Row],[Privatni doprinos korisnika - HRK]]/7.5345</f>
        <v>0</v>
      </c>
      <c r="Y2085" s="61">
        <v>1678870.6</v>
      </c>
      <c r="Z2085" s="62">
        <f>Ugovori_OPULJP3[[#This Row],[UKUPNI PRIHVATLJIVI IZDACI
TOTAL ELIGIBLE EXPENDITURE
= Bespovratna sredstva ukupno + doprinos korisnika
= Ukupni prihvatljivi troškovi
= Ukupna ugovorena vrijednost projekta HRK]]/7.5345</f>
        <v>222824.42099674829</v>
      </c>
      <c r="AA2085" s="53" t="s">
        <v>7602</v>
      </c>
      <c r="AB2085" s="53" t="s">
        <v>34</v>
      </c>
      <c r="AC2085" s="52" t="s">
        <v>7631</v>
      </c>
      <c r="AD2085" s="52" t="s">
        <v>6564</v>
      </c>
    </row>
    <row r="2086" spans="1:30" ht="51" customHeight="1" x14ac:dyDescent="0.2">
      <c r="A2086" s="50" t="s">
        <v>7632</v>
      </c>
      <c r="B2086" s="51" t="s">
        <v>742</v>
      </c>
      <c r="C2086" s="52" t="s">
        <v>7264</v>
      </c>
      <c r="D2086" s="52" t="s">
        <v>7599</v>
      </c>
      <c r="E2086" s="53" t="s">
        <v>231</v>
      </c>
      <c r="F2086" s="54" t="s">
        <v>7633</v>
      </c>
      <c r="G2086" s="54" t="s">
        <v>398</v>
      </c>
      <c r="H2086" s="56">
        <v>43200</v>
      </c>
      <c r="I2086" s="56">
        <v>43931</v>
      </c>
      <c r="J2086" s="57" t="str">
        <f>IF(Ugovori_OPULJP3[[#This Row],[DATUM ZAVRŠETKA OPERACIJE]]&gt;DATE(2024,12,31),"u provedbi","završen")</f>
        <v>završen</v>
      </c>
      <c r="K2086" s="55" t="s">
        <v>36</v>
      </c>
      <c r="L2086" s="55" t="s">
        <v>36</v>
      </c>
      <c r="M2086" s="58">
        <v>0.85</v>
      </c>
      <c r="N2086" s="58">
        <v>0.15</v>
      </c>
      <c r="O2086" s="59">
        <f>Ugovori_OPULJP3[[#This Row],[Bespovratna sredstva - Ukupno (EU+Nac) HRK
= Ukupna ugovorena vrijednost bespovratnih sredstava]]*Ugovori_OPULJP3[[#This Row],[EU STOPA SUFINANCIRANJA %
EU CO-FINANCING RATE %]]</f>
        <v>1572153.3359999999</v>
      </c>
      <c r="P2086" s="60">
        <f>Ugovori_OPULJP3[[#This Row],[Bespovratna sredstva - EU dio - HRK]]/7.5345</f>
        <v>208660.6060123432</v>
      </c>
      <c r="Q2086" s="59">
        <f>Ugovori_OPULJP3[[#This Row],[Bespovratna sredstva - Ukupno (EU+Nac) HRK
= Ukupna ugovorena vrijednost bespovratnih sredstava]]*Ugovori_OPULJP3[[#This Row],[STOPA NACIONALNOG SUFINANCIRANJA %]]</f>
        <v>277438.82399999996</v>
      </c>
      <c r="R2086" s="60">
        <f>Ugovori_OPULJP3[[#This Row],[Bespovratna sredstva - Nacionalni dio - HRK]]/7.5345</f>
        <v>36822.459884531148</v>
      </c>
      <c r="S2086" s="59">
        <v>1849592.16</v>
      </c>
      <c r="T2086" s="60">
        <f>Ugovori_OPULJP3[[#This Row],[Bespovratna sredstva - Ukupno (EU+Nac) HRK
= Ukupna ugovorena vrijednost bespovratnih sredstava]]/7.5345</f>
        <v>245483.06589687435</v>
      </c>
      <c r="U2086" s="59">
        <v>0</v>
      </c>
      <c r="V2086" s="60">
        <f>Ugovori_OPULJP3[[#This Row],[Javni doprinos korisnika - HRK]]/7.5345</f>
        <v>0</v>
      </c>
      <c r="W2086" s="59">
        <v>0</v>
      </c>
      <c r="X2086" s="60">
        <f>Ugovori_OPULJP3[[#This Row],[Privatni doprinos korisnika - HRK]]/7.5345</f>
        <v>0</v>
      </c>
      <c r="Y2086" s="61">
        <v>1849592.16</v>
      </c>
      <c r="Z2086" s="62">
        <f>Ugovori_OPULJP3[[#This Row],[UKUPNI PRIHVATLJIVI IZDACI
TOTAL ELIGIBLE EXPENDITURE
= Bespovratna sredstva ukupno + doprinos korisnika
= Ukupni prihvatljivi troškovi
= Ukupna ugovorena vrijednost projekta HRK]]/7.5345</f>
        <v>245483.06589687435</v>
      </c>
      <c r="AA2086" s="53" t="s">
        <v>7602</v>
      </c>
      <c r="AB2086" s="53" t="s">
        <v>34</v>
      </c>
      <c r="AC2086" s="52" t="s">
        <v>7634</v>
      </c>
      <c r="AD2086" s="52" t="s">
        <v>6564</v>
      </c>
    </row>
    <row r="2087" spans="1:30" ht="51" customHeight="1" x14ac:dyDescent="0.2">
      <c r="A2087" s="50" t="s">
        <v>7635</v>
      </c>
      <c r="B2087" s="51" t="s">
        <v>742</v>
      </c>
      <c r="C2087" s="52" t="s">
        <v>7264</v>
      </c>
      <c r="D2087" s="52" t="s">
        <v>7599</v>
      </c>
      <c r="E2087" s="53" t="s">
        <v>231</v>
      </c>
      <c r="F2087" s="54" t="s">
        <v>7636</v>
      </c>
      <c r="G2087" s="54" t="s">
        <v>7637</v>
      </c>
      <c r="H2087" s="56">
        <v>43578</v>
      </c>
      <c r="I2087" s="56">
        <v>44309</v>
      </c>
      <c r="J2087" s="57" t="str">
        <f>IF(Ugovori_OPULJP3[[#This Row],[DATUM ZAVRŠETKA OPERACIJE]]&gt;DATE(2024,12,31),"u provedbi","završen")</f>
        <v>završen</v>
      </c>
      <c r="K2087" s="55" t="s">
        <v>78</v>
      </c>
      <c r="L2087" s="55" t="s">
        <v>78</v>
      </c>
      <c r="M2087" s="58">
        <v>0.85</v>
      </c>
      <c r="N2087" s="58">
        <v>0.15</v>
      </c>
      <c r="O2087" s="59">
        <f>Ugovori_OPULJP3[[#This Row],[Bespovratna sredstva - Ukupno (EU+Nac) HRK
= Ukupna ugovorena vrijednost bespovratnih sredstava]]*Ugovori_OPULJP3[[#This Row],[EU STOPA SUFINANCIRANJA %
EU CO-FINANCING RATE %]]</f>
        <v>1082996.8234999999</v>
      </c>
      <c r="P2087" s="60">
        <f>Ugovori_OPULJP3[[#This Row],[Bespovratna sredstva - EU dio - HRK]]/7.5345</f>
        <v>143738.37991903909</v>
      </c>
      <c r="Q2087" s="59">
        <f>Ugovori_OPULJP3[[#This Row],[Bespovratna sredstva - Ukupno (EU+Nac) HRK
= Ukupna ugovorena vrijednost bespovratnih sredstava]]*Ugovori_OPULJP3[[#This Row],[STOPA NACIONALNOG SUFINANCIRANJA %]]</f>
        <v>191117.08649999998</v>
      </c>
      <c r="R2087" s="60">
        <f>Ugovori_OPULJP3[[#This Row],[Bespovratna sredstva - Nacionalni dio - HRK]]/7.5345</f>
        <v>25365.596456301009</v>
      </c>
      <c r="S2087" s="59">
        <v>1274113.9099999999</v>
      </c>
      <c r="T2087" s="60">
        <f>Ugovori_OPULJP3[[#This Row],[Bespovratna sredstva - Ukupno (EU+Nac) HRK
= Ukupna ugovorena vrijednost bespovratnih sredstava]]/7.5345</f>
        <v>169103.97637534008</v>
      </c>
      <c r="U2087" s="59">
        <v>0</v>
      </c>
      <c r="V2087" s="60">
        <f>Ugovori_OPULJP3[[#This Row],[Javni doprinos korisnika - HRK]]/7.5345</f>
        <v>0</v>
      </c>
      <c r="W2087" s="59">
        <v>0</v>
      </c>
      <c r="X2087" s="60">
        <f>Ugovori_OPULJP3[[#This Row],[Privatni doprinos korisnika - HRK]]/7.5345</f>
        <v>0</v>
      </c>
      <c r="Y2087" s="61">
        <v>1274113.9099999999</v>
      </c>
      <c r="Z2087" s="62">
        <f>Ugovori_OPULJP3[[#This Row],[UKUPNI PRIHVATLJIVI IZDACI
TOTAL ELIGIBLE EXPENDITURE
= Bespovratna sredstva ukupno + doprinos korisnika
= Ukupni prihvatljivi troškovi
= Ukupna ugovorena vrijednost projekta HRK]]/7.5345</f>
        <v>169103.97637534008</v>
      </c>
      <c r="AA2087" s="53" t="s">
        <v>7602</v>
      </c>
      <c r="AB2087" s="53" t="s">
        <v>34</v>
      </c>
      <c r="AC2087" s="52" t="s">
        <v>7638</v>
      </c>
      <c r="AD2087" s="52" t="s">
        <v>6564</v>
      </c>
    </row>
    <row r="2088" spans="1:30" ht="76.5" customHeight="1" x14ac:dyDescent="0.2">
      <c r="A2088" s="50" t="s">
        <v>7639</v>
      </c>
      <c r="B2088" s="51" t="s">
        <v>742</v>
      </c>
      <c r="C2088" s="52" t="s">
        <v>7264</v>
      </c>
      <c r="D2088" s="52" t="s">
        <v>7599</v>
      </c>
      <c r="E2088" s="53" t="s">
        <v>231</v>
      </c>
      <c r="F2088" s="54" t="s">
        <v>7640</v>
      </c>
      <c r="G2088" s="54" t="s">
        <v>7641</v>
      </c>
      <c r="H2088" s="56">
        <v>43578</v>
      </c>
      <c r="I2088" s="56">
        <v>44309</v>
      </c>
      <c r="J2088" s="57" t="str">
        <f>IF(Ugovori_OPULJP3[[#This Row],[DATUM ZAVRŠETKA OPERACIJE]]&gt;DATE(2024,12,31),"u provedbi","završen")</f>
        <v>završen</v>
      </c>
      <c r="K2088" s="55" t="s">
        <v>7642</v>
      </c>
      <c r="L2088" s="55" t="s">
        <v>593</v>
      </c>
      <c r="M2088" s="58">
        <v>0.85</v>
      </c>
      <c r="N2088" s="58">
        <v>0.15</v>
      </c>
      <c r="O2088" s="59">
        <f>Ugovori_OPULJP3[[#This Row],[Bespovratna sredstva - Ukupno (EU+Nac) HRK
= Ukupna ugovorena vrijednost bespovratnih sredstava]]*Ugovori_OPULJP3[[#This Row],[EU STOPA SUFINANCIRANJA %
EU CO-FINANCING RATE %]]</f>
        <v>1694402.7415</v>
      </c>
      <c r="P2088" s="60">
        <f>Ugovori_OPULJP3[[#This Row],[Bespovratna sredstva - EU dio - HRK]]/7.5345</f>
        <v>224885.89043732165</v>
      </c>
      <c r="Q2088" s="59">
        <f>Ugovori_OPULJP3[[#This Row],[Bespovratna sredstva - Ukupno (EU+Nac) HRK
= Ukupna ugovorena vrijednost bespovratnih sredstava]]*Ugovori_OPULJP3[[#This Row],[STOPA NACIONALNOG SUFINANCIRANJA %]]</f>
        <v>299012.24849999999</v>
      </c>
      <c r="R2088" s="60">
        <f>Ugovori_OPULJP3[[#This Row],[Bespovratna sredstva - Nacionalni dio - HRK]]/7.5345</f>
        <v>39685.745371292054</v>
      </c>
      <c r="S2088" s="59">
        <v>1993414.99</v>
      </c>
      <c r="T2088" s="60">
        <f>Ugovori_OPULJP3[[#This Row],[Bespovratna sredstva - Ukupno (EU+Nac) HRK
= Ukupna ugovorena vrijednost bespovratnih sredstava]]/7.5345</f>
        <v>264571.63580861368</v>
      </c>
      <c r="U2088" s="59">
        <v>0</v>
      </c>
      <c r="V2088" s="60">
        <f>Ugovori_OPULJP3[[#This Row],[Javni doprinos korisnika - HRK]]/7.5345</f>
        <v>0</v>
      </c>
      <c r="W2088" s="59">
        <v>0</v>
      </c>
      <c r="X2088" s="60">
        <f>Ugovori_OPULJP3[[#This Row],[Privatni doprinos korisnika - HRK]]/7.5345</f>
        <v>0</v>
      </c>
      <c r="Y2088" s="61">
        <v>1993414.99</v>
      </c>
      <c r="Z2088" s="62">
        <f>Ugovori_OPULJP3[[#This Row],[UKUPNI PRIHVATLJIVI IZDACI
TOTAL ELIGIBLE EXPENDITURE
= Bespovratna sredstva ukupno + doprinos korisnika
= Ukupni prihvatljivi troškovi
= Ukupna ugovorena vrijednost projekta HRK]]/7.5345</f>
        <v>264571.63580861368</v>
      </c>
      <c r="AA2088" s="53" t="s">
        <v>7602</v>
      </c>
      <c r="AB2088" s="53" t="s">
        <v>34</v>
      </c>
      <c r="AC2088" s="52" t="s">
        <v>7643</v>
      </c>
      <c r="AD2088" s="52" t="s">
        <v>6564</v>
      </c>
    </row>
    <row r="2089" spans="1:30" ht="114.75" x14ac:dyDescent="0.2">
      <c r="A2089" s="50" t="s">
        <v>7644</v>
      </c>
      <c r="B2089" s="51" t="s">
        <v>742</v>
      </c>
      <c r="C2089" s="52" t="s">
        <v>7264</v>
      </c>
      <c r="D2089" s="52" t="s">
        <v>7599</v>
      </c>
      <c r="E2089" s="53" t="s">
        <v>231</v>
      </c>
      <c r="F2089" s="54" t="s">
        <v>7645</v>
      </c>
      <c r="G2089" s="54" t="s">
        <v>7646</v>
      </c>
      <c r="H2089" s="56">
        <v>43578</v>
      </c>
      <c r="I2089" s="56">
        <v>44309</v>
      </c>
      <c r="J2089" s="57" t="str">
        <f>IF(Ugovori_OPULJP3[[#This Row],[DATUM ZAVRŠETKA OPERACIJE]]&gt;DATE(2024,12,31),"u provedbi","završen")</f>
        <v>završen</v>
      </c>
      <c r="K2089" s="55" t="s">
        <v>172</v>
      </c>
      <c r="L2089" s="55" t="s">
        <v>172</v>
      </c>
      <c r="M2089" s="58">
        <v>0.85</v>
      </c>
      <c r="N2089" s="58">
        <v>0.15</v>
      </c>
      <c r="O2089" s="59">
        <f>Ugovori_OPULJP3[[#This Row],[Bespovratna sredstva - Ukupno (EU+Nac) HRK
= Ukupna ugovorena vrijednost bespovratnih sredstava]]*Ugovori_OPULJP3[[#This Row],[EU STOPA SUFINANCIRANJA %
EU CO-FINANCING RATE %]]</f>
        <v>1393888.1739999999</v>
      </c>
      <c r="P2089" s="60">
        <f>Ugovori_OPULJP3[[#This Row],[Bespovratna sredstva - EU dio - HRK]]/7.5345</f>
        <v>185000.75306921493</v>
      </c>
      <c r="Q2089" s="59">
        <f>Ugovori_OPULJP3[[#This Row],[Bespovratna sredstva - Ukupno (EU+Nac) HRK
= Ukupna ugovorena vrijednost bespovratnih sredstava]]*Ugovori_OPULJP3[[#This Row],[STOPA NACIONALNOG SUFINANCIRANJA %]]</f>
        <v>245980.26599999997</v>
      </c>
      <c r="R2089" s="60">
        <f>Ugovori_OPULJP3[[#This Row],[Bespovratna sredstva - Nacionalni dio - HRK]]/7.5345</f>
        <v>32647.19171809675</v>
      </c>
      <c r="S2089" s="59">
        <v>1639868.44</v>
      </c>
      <c r="T2089" s="60">
        <f>Ugovori_OPULJP3[[#This Row],[Bespovratna sredstva - Ukupno (EU+Nac) HRK
= Ukupna ugovorena vrijednost bespovratnih sredstava]]/7.5345</f>
        <v>217647.94478731169</v>
      </c>
      <c r="U2089" s="59">
        <v>0</v>
      </c>
      <c r="V2089" s="60">
        <f>Ugovori_OPULJP3[[#This Row],[Javni doprinos korisnika - HRK]]/7.5345</f>
        <v>0</v>
      </c>
      <c r="W2089" s="59">
        <v>0</v>
      </c>
      <c r="X2089" s="60">
        <f>Ugovori_OPULJP3[[#This Row],[Privatni doprinos korisnika - HRK]]/7.5345</f>
        <v>0</v>
      </c>
      <c r="Y2089" s="61">
        <v>1639868.44</v>
      </c>
      <c r="Z2089" s="62">
        <f>Ugovori_OPULJP3[[#This Row],[UKUPNI PRIHVATLJIVI IZDACI
TOTAL ELIGIBLE EXPENDITURE
= Bespovratna sredstva ukupno + doprinos korisnika
= Ukupni prihvatljivi troškovi
= Ukupna ugovorena vrijednost projekta HRK]]/7.5345</f>
        <v>217647.94478731169</v>
      </c>
      <c r="AA2089" s="53" t="s">
        <v>7602</v>
      </c>
      <c r="AB2089" s="53" t="s">
        <v>34</v>
      </c>
      <c r="AC2089" s="52" t="s">
        <v>7647</v>
      </c>
      <c r="AD2089" s="52" t="s">
        <v>6564</v>
      </c>
    </row>
    <row r="2090" spans="1:30" ht="76.5" customHeight="1" x14ac:dyDescent="0.2">
      <c r="A2090" s="50" t="s">
        <v>7648</v>
      </c>
      <c r="B2090" s="51" t="s">
        <v>742</v>
      </c>
      <c r="C2090" s="52" t="s">
        <v>7264</v>
      </c>
      <c r="D2090" s="52" t="s">
        <v>7599</v>
      </c>
      <c r="E2090" s="53" t="s">
        <v>231</v>
      </c>
      <c r="F2090" s="54" t="s">
        <v>7649</v>
      </c>
      <c r="G2090" s="71" t="s">
        <v>2995</v>
      </c>
      <c r="H2090" s="56">
        <v>43200</v>
      </c>
      <c r="I2090" s="56">
        <v>43687</v>
      </c>
      <c r="J2090" s="57" t="str">
        <f>IF(Ugovori_OPULJP3[[#This Row],[DATUM ZAVRŠETKA OPERACIJE]]&gt;DATE(2024,12,31),"u provedbi","završen")</f>
        <v>završen</v>
      </c>
      <c r="K2090" s="55" t="s">
        <v>248</v>
      </c>
      <c r="L2090" s="55" t="s">
        <v>248</v>
      </c>
      <c r="M2090" s="58">
        <v>0.85</v>
      </c>
      <c r="N2090" s="58">
        <v>0.15</v>
      </c>
      <c r="O2090" s="59">
        <f>Ugovori_OPULJP3[[#This Row],[Bespovratna sredstva - Ukupno (EU+Nac) HRK
= Ukupna ugovorena vrijednost bespovratnih sredstava]]*Ugovori_OPULJP3[[#This Row],[EU STOPA SUFINANCIRANJA %
EU CO-FINANCING RATE %]]</f>
        <v>1101563.6880000001</v>
      </c>
      <c r="P2090" s="60">
        <f>Ugovori_OPULJP3[[#This Row],[Bespovratna sredstva - EU dio - HRK]]/7.5345</f>
        <v>146202.62631893292</v>
      </c>
      <c r="Q2090" s="59">
        <f>Ugovori_OPULJP3[[#This Row],[Bespovratna sredstva - Ukupno (EU+Nac) HRK
= Ukupna ugovorena vrijednost bespovratnih sredstava]]*Ugovori_OPULJP3[[#This Row],[STOPA NACIONALNOG SUFINANCIRANJA %]]</f>
        <v>194393.592</v>
      </c>
      <c r="R2090" s="60">
        <f>Ugovori_OPULJP3[[#This Row],[Bespovratna sredstva - Nacionalni dio - HRK]]/7.5345</f>
        <v>25800.463468046983</v>
      </c>
      <c r="S2090" s="59">
        <v>1295957.28</v>
      </c>
      <c r="T2090" s="60">
        <f>Ugovori_OPULJP3[[#This Row],[Bespovratna sredstva - Ukupno (EU+Nac) HRK
= Ukupna ugovorena vrijednost bespovratnih sredstava]]/7.5345</f>
        <v>172003.08978697989</v>
      </c>
      <c r="U2090" s="59">
        <v>0</v>
      </c>
      <c r="V2090" s="60">
        <f>Ugovori_OPULJP3[[#This Row],[Javni doprinos korisnika - HRK]]/7.5345</f>
        <v>0</v>
      </c>
      <c r="W2090" s="59">
        <v>0</v>
      </c>
      <c r="X2090" s="60">
        <f>Ugovori_OPULJP3[[#This Row],[Privatni doprinos korisnika - HRK]]/7.5345</f>
        <v>0</v>
      </c>
      <c r="Y2090" s="61">
        <v>1295957.28</v>
      </c>
      <c r="Z2090" s="62">
        <f>Ugovori_OPULJP3[[#This Row],[UKUPNI PRIHVATLJIVI IZDACI
TOTAL ELIGIBLE EXPENDITURE
= Bespovratna sredstva ukupno + doprinos korisnika
= Ukupni prihvatljivi troškovi
= Ukupna ugovorena vrijednost projekta HRK]]/7.5345</f>
        <v>172003.08978697989</v>
      </c>
      <c r="AA2090" s="53" t="s">
        <v>7602</v>
      </c>
      <c r="AB2090" s="53" t="s">
        <v>34</v>
      </c>
      <c r="AC2090" s="52" t="s">
        <v>7650</v>
      </c>
      <c r="AD2090" s="52" t="s">
        <v>6564</v>
      </c>
    </row>
    <row r="2091" spans="1:30" ht="76.5" customHeight="1" x14ac:dyDescent="0.2">
      <c r="A2091" s="50" t="s">
        <v>7651</v>
      </c>
      <c r="B2091" s="51" t="s">
        <v>742</v>
      </c>
      <c r="C2091" s="52" t="s">
        <v>7264</v>
      </c>
      <c r="D2091" s="52" t="s">
        <v>7599</v>
      </c>
      <c r="E2091" s="53" t="s">
        <v>231</v>
      </c>
      <c r="F2091" s="54" t="s">
        <v>7652</v>
      </c>
      <c r="G2091" s="54" t="s">
        <v>7653</v>
      </c>
      <c r="H2091" s="56">
        <v>43578</v>
      </c>
      <c r="I2091" s="56">
        <v>44309</v>
      </c>
      <c r="J2091" s="57" t="str">
        <f>IF(Ugovori_OPULJP3[[#This Row],[DATUM ZAVRŠETKA OPERACIJE]]&gt;DATE(2024,12,31),"u provedbi","završen")</f>
        <v>završen</v>
      </c>
      <c r="K2091" s="55" t="s">
        <v>185</v>
      </c>
      <c r="L2091" s="55" t="s">
        <v>185</v>
      </c>
      <c r="M2091" s="58">
        <v>0.85</v>
      </c>
      <c r="N2091" s="58">
        <v>0.15</v>
      </c>
      <c r="O2091" s="59">
        <f>Ugovori_OPULJP3[[#This Row],[Bespovratna sredstva - Ukupno (EU+Nac) HRK
= Ukupna ugovorena vrijednost bespovratnih sredstava]]*Ugovori_OPULJP3[[#This Row],[EU STOPA SUFINANCIRANJA %
EU CO-FINANCING RATE %]]</f>
        <v>1200332.5744999999</v>
      </c>
      <c r="P2091" s="60">
        <f>Ugovori_OPULJP3[[#This Row],[Bespovratna sredstva - EU dio - HRK]]/7.5345</f>
        <v>159311.51031919834</v>
      </c>
      <c r="Q2091" s="59">
        <f>Ugovori_OPULJP3[[#This Row],[Bespovratna sredstva - Ukupno (EU+Nac) HRK
= Ukupna ugovorena vrijednost bespovratnih sredstava]]*Ugovori_OPULJP3[[#This Row],[STOPA NACIONALNOG SUFINANCIRANJA %]]</f>
        <v>211823.39549999998</v>
      </c>
      <c r="R2091" s="60">
        <f>Ugovori_OPULJP3[[#This Row],[Bespovratna sredstva - Nacionalni dio - HRK]]/7.5345</f>
        <v>28113.795938682058</v>
      </c>
      <c r="S2091" s="59">
        <v>1412155.97</v>
      </c>
      <c r="T2091" s="60">
        <f>Ugovori_OPULJP3[[#This Row],[Bespovratna sredstva - Ukupno (EU+Nac) HRK
= Ukupna ugovorena vrijednost bespovratnih sredstava]]/7.5345</f>
        <v>187425.30625788041</v>
      </c>
      <c r="U2091" s="59">
        <v>0</v>
      </c>
      <c r="V2091" s="60">
        <f>Ugovori_OPULJP3[[#This Row],[Javni doprinos korisnika - HRK]]/7.5345</f>
        <v>0</v>
      </c>
      <c r="W2091" s="59">
        <v>0</v>
      </c>
      <c r="X2091" s="60">
        <f>Ugovori_OPULJP3[[#This Row],[Privatni doprinos korisnika - HRK]]/7.5345</f>
        <v>0</v>
      </c>
      <c r="Y2091" s="61">
        <v>1412155.97</v>
      </c>
      <c r="Z2091" s="62">
        <f>Ugovori_OPULJP3[[#This Row],[UKUPNI PRIHVATLJIVI IZDACI
TOTAL ELIGIBLE EXPENDITURE
= Bespovratna sredstva ukupno + doprinos korisnika
= Ukupni prihvatljivi troškovi
= Ukupna ugovorena vrijednost projekta HRK]]/7.5345</f>
        <v>187425.30625788041</v>
      </c>
      <c r="AA2091" s="53" t="s">
        <v>7602</v>
      </c>
      <c r="AB2091" s="53" t="s">
        <v>34</v>
      </c>
      <c r="AC2091" s="52" t="s">
        <v>7654</v>
      </c>
      <c r="AD2091" s="52" t="s">
        <v>6564</v>
      </c>
    </row>
    <row r="2092" spans="1:30" ht="76.5" customHeight="1" x14ac:dyDescent="0.2">
      <c r="A2092" s="50" t="s">
        <v>7655</v>
      </c>
      <c r="B2092" s="51" t="s">
        <v>742</v>
      </c>
      <c r="C2092" s="52" t="s">
        <v>7264</v>
      </c>
      <c r="D2092" s="52" t="s">
        <v>7599</v>
      </c>
      <c r="E2092" s="53" t="s">
        <v>231</v>
      </c>
      <c r="F2092" s="54" t="s">
        <v>7656</v>
      </c>
      <c r="G2092" s="54" t="s">
        <v>7657</v>
      </c>
      <c r="H2092" s="56">
        <v>43200</v>
      </c>
      <c r="I2092" s="56">
        <v>43565</v>
      </c>
      <c r="J2092" s="57" t="str">
        <f>IF(Ugovori_OPULJP3[[#This Row],[DATUM ZAVRŠETKA OPERACIJE]]&gt;DATE(2024,12,31),"u provedbi","završen")</f>
        <v>završen</v>
      </c>
      <c r="K2092" s="55" t="s">
        <v>7658</v>
      </c>
      <c r="L2092" s="55" t="s">
        <v>593</v>
      </c>
      <c r="M2092" s="58">
        <v>0.85</v>
      </c>
      <c r="N2092" s="58">
        <v>0.15</v>
      </c>
      <c r="O2092" s="59">
        <f>Ugovori_OPULJP3[[#This Row],[Bespovratna sredstva - Ukupno (EU+Nac) HRK
= Ukupna ugovorena vrijednost bespovratnih sredstava]]*Ugovori_OPULJP3[[#This Row],[EU STOPA SUFINANCIRANJA %
EU CO-FINANCING RATE %]]</f>
        <v>1247075.3495</v>
      </c>
      <c r="P2092" s="60">
        <f>Ugovori_OPULJP3[[#This Row],[Bespovratna sredstva - EU dio - HRK]]/7.5345</f>
        <v>165515.34269029132</v>
      </c>
      <c r="Q2092" s="59">
        <f>Ugovori_OPULJP3[[#This Row],[Bespovratna sredstva - Ukupno (EU+Nac) HRK
= Ukupna ugovorena vrijednost bespovratnih sredstava]]*Ugovori_OPULJP3[[#This Row],[STOPA NACIONALNOG SUFINANCIRANJA %]]</f>
        <v>220072.12049999999</v>
      </c>
      <c r="R2092" s="60">
        <f>Ugovori_OPULJP3[[#This Row],[Bespovratna sredstva - Nacionalni dio - HRK]]/7.5345</f>
        <v>29208.589886521997</v>
      </c>
      <c r="S2092" s="59">
        <v>1467147.47</v>
      </c>
      <c r="T2092" s="60">
        <f>Ugovori_OPULJP3[[#This Row],[Bespovratna sredstva - Ukupno (EU+Nac) HRK
= Ukupna ugovorena vrijednost bespovratnih sredstava]]/7.5345</f>
        <v>194723.9325768133</v>
      </c>
      <c r="U2092" s="59">
        <v>0</v>
      </c>
      <c r="V2092" s="60">
        <f>Ugovori_OPULJP3[[#This Row],[Javni doprinos korisnika - HRK]]/7.5345</f>
        <v>0</v>
      </c>
      <c r="W2092" s="59">
        <v>0</v>
      </c>
      <c r="X2092" s="60">
        <f>Ugovori_OPULJP3[[#This Row],[Privatni doprinos korisnika - HRK]]/7.5345</f>
        <v>0</v>
      </c>
      <c r="Y2092" s="61">
        <v>1467147.47</v>
      </c>
      <c r="Z2092" s="62">
        <f>Ugovori_OPULJP3[[#This Row],[UKUPNI PRIHVATLJIVI IZDACI
TOTAL ELIGIBLE EXPENDITURE
= Bespovratna sredstva ukupno + doprinos korisnika
= Ukupni prihvatljivi troškovi
= Ukupna ugovorena vrijednost projekta HRK]]/7.5345</f>
        <v>194723.9325768133</v>
      </c>
      <c r="AA2092" s="53" t="s">
        <v>7602</v>
      </c>
      <c r="AB2092" s="53" t="s">
        <v>34</v>
      </c>
      <c r="AC2092" s="52" t="s">
        <v>7659</v>
      </c>
      <c r="AD2092" s="52" t="s">
        <v>6564</v>
      </c>
    </row>
    <row r="2093" spans="1:30" ht="76.5" customHeight="1" x14ac:dyDescent="0.2">
      <c r="A2093" s="50" t="s">
        <v>7660</v>
      </c>
      <c r="B2093" s="51" t="s">
        <v>742</v>
      </c>
      <c r="C2093" s="52" t="s">
        <v>7264</v>
      </c>
      <c r="D2093" s="52" t="s">
        <v>7599</v>
      </c>
      <c r="E2093" s="53" t="s">
        <v>231</v>
      </c>
      <c r="F2093" s="54" t="s">
        <v>7661</v>
      </c>
      <c r="G2093" s="54" t="s">
        <v>7662</v>
      </c>
      <c r="H2093" s="56">
        <v>43200</v>
      </c>
      <c r="I2093" s="56">
        <v>43748</v>
      </c>
      <c r="J2093" s="57" t="str">
        <f>IF(Ugovori_OPULJP3[[#This Row],[DATUM ZAVRŠETKA OPERACIJE]]&gt;DATE(2024,12,31),"u provedbi","završen")</f>
        <v>završen</v>
      </c>
      <c r="K2093" s="55" t="s">
        <v>5707</v>
      </c>
      <c r="L2093" s="55" t="s">
        <v>248</v>
      </c>
      <c r="M2093" s="58">
        <v>0.85</v>
      </c>
      <c r="N2093" s="58">
        <v>0.15</v>
      </c>
      <c r="O2093" s="59">
        <f>Ugovori_OPULJP3[[#This Row],[Bespovratna sredstva - Ukupno (EU+Nac) HRK
= Ukupna ugovorena vrijednost bespovratnih sredstava]]*Ugovori_OPULJP3[[#This Row],[EU STOPA SUFINANCIRANJA %
EU CO-FINANCING RATE %]]</f>
        <v>1503673.8</v>
      </c>
      <c r="P2093" s="60">
        <f>Ugovori_OPULJP3[[#This Row],[Bespovratna sredstva - EU dio - HRK]]/7.5345</f>
        <v>199571.80967549272</v>
      </c>
      <c r="Q2093" s="59">
        <f>Ugovori_OPULJP3[[#This Row],[Bespovratna sredstva - Ukupno (EU+Nac) HRK
= Ukupna ugovorena vrijednost bespovratnih sredstava]]*Ugovori_OPULJP3[[#This Row],[STOPA NACIONALNOG SUFINANCIRANJA %]]</f>
        <v>265354.2</v>
      </c>
      <c r="R2093" s="60">
        <f>Ugovori_OPULJP3[[#This Row],[Bespovratna sredstva - Nacionalni dio - HRK]]/7.5345</f>
        <v>35218.554648616366</v>
      </c>
      <c r="S2093" s="59">
        <v>1769028</v>
      </c>
      <c r="T2093" s="60">
        <f>Ugovori_OPULJP3[[#This Row],[Bespovratna sredstva - Ukupno (EU+Nac) HRK
= Ukupna ugovorena vrijednost bespovratnih sredstava]]/7.5345</f>
        <v>234790.36432410908</v>
      </c>
      <c r="U2093" s="59">
        <v>0</v>
      </c>
      <c r="V2093" s="60">
        <f>Ugovori_OPULJP3[[#This Row],[Javni doprinos korisnika - HRK]]/7.5345</f>
        <v>0</v>
      </c>
      <c r="W2093" s="59">
        <v>0</v>
      </c>
      <c r="X2093" s="60">
        <f>Ugovori_OPULJP3[[#This Row],[Privatni doprinos korisnika - HRK]]/7.5345</f>
        <v>0</v>
      </c>
      <c r="Y2093" s="61">
        <v>1769028</v>
      </c>
      <c r="Z2093" s="62">
        <f>Ugovori_OPULJP3[[#This Row],[UKUPNI PRIHVATLJIVI IZDACI
TOTAL ELIGIBLE EXPENDITURE
= Bespovratna sredstva ukupno + doprinos korisnika
= Ukupni prihvatljivi troškovi
= Ukupna ugovorena vrijednost projekta HRK]]/7.5345</f>
        <v>234790.36432410908</v>
      </c>
      <c r="AA2093" s="53" t="s">
        <v>7602</v>
      </c>
      <c r="AB2093" s="53" t="s">
        <v>34</v>
      </c>
      <c r="AC2093" s="52" t="s">
        <v>7663</v>
      </c>
      <c r="AD2093" s="52" t="s">
        <v>6564</v>
      </c>
    </row>
    <row r="2094" spans="1:30" ht="51" customHeight="1" x14ac:dyDescent="0.2">
      <c r="A2094" s="50" t="s">
        <v>7664</v>
      </c>
      <c r="B2094" s="51" t="s">
        <v>742</v>
      </c>
      <c r="C2094" s="52" t="s">
        <v>7264</v>
      </c>
      <c r="D2094" s="52" t="s">
        <v>7599</v>
      </c>
      <c r="E2094" s="53" t="s">
        <v>231</v>
      </c>
      <c r="F2094" s="54" t="s">
        <v>7665</v>
      </c>
      <c r="G2094" s="54" t="s">
        <v>524</v>
      </c>
      <c r="H2094" s="56">
        <v>43200</v>
      </c>
      <c r="I2094" s="56">
        <v>44022</v>
      </c>
      <c r="J2094" s="57" t="str">
        <f>IF(Ugovori_OPULJP3[[#This Row],[DATUM ZAVRŠETKA OPERACIJE]]&gt;DATE(2024,12,31),"u provedbi","završen")</f>
        <v>završen</v>
      </c>
      <c r="K2094" s="55" t="s">
        <v>199</v>
      </c>
      <c r="L2094" s="55" t="s">
        <v>199</v>
      </c>
      <c r="M2094" s="58">
        <v>0.85</v>
      </c>
      <c r="N2094" s="58">
        <v>0.15</v>
      </c>
      <c r="O2094" s="59">
        <f>Ugovori_OPULJP3[[#This Row],[Bespovratna sredstva - Ukupno (EU+Nac) HRK
= Ukupna ugovorena vrijednost bespovratnih sredstava]]*Ugovori_OPULJP3[[#This Row],[EU STOPA SUFINANCIRANJA %
EU CO-FINANCING RATE %]]</f>
        <v>1052823.5999999999</v>
      </c>
      <c r="P2094" s="60">
        <f>Ugovori_OPULJP3[[#This Row],[Bespovratna sredstva - EU dio - HRK]]/7.5345</f>
        <v>139733.70495719687</v>
      </c>
      <c r="Q2094" s="59">
        <f>Ugovori_OPULJP3[[#This Row],[Bespovratna sredstva - Ukupno (EU+Nac) HRK
= Ukupna ugovorena vrijednost bespovratnih sredstava]]*Ugovori_OPULJP3[[#This Row],[STOPA NACIONALNOG SUFINANCIRANJA %]]</f>
        <v>185792.4</v>
      </c>
      <c r="R2094" s="60">
        <f>Ugovori_OPULJP3[[#This Row],[Bespovratna sredstva - Nacionalni dio - HRK]]/7.5345</f>
        <v>24658.889110093569</v>
      </c>
      <c r="S2094" s="59">
        <v>1238616</v>
      </c>
      <c r="T2094" s="60">
        <f>Ugovori_OPULJP3[[#This Row],[Bespovratna sredstva - Ukupno (EU+Nac) HRK
= Ukupna ugovorena vrijednost bespovratnih sredstava]]/7.5345</f>
        <v>164392.59406729045</v>
      </c>
      <c r="U2094" s="59">
        <v>0</v>
      </c>
      <c r="V2094" s="60">
        <f>Ugovori_OPULJP3[[#This Row],[Javni doprinos korisnika - HRK]]/7.5345</f>
        <v>0</v>
      </c>
      <c r="W2094" s="59">
        <v>0</v>
      </c>
      <c r="X2094" s="60">
        <f>Ugovori_OPULJP3[[#This Row],[Privatni doprinos korisnika - HRK]]/7.5345</f>
        <v>0</v>
      </c>
      <c r="Y2094" s="61">
        <v>1238616</v>
      </c>
      <c r="Z2094" s="62">
        <f>Ugovori_OPULJP3[[#This Row],[UKUPNI PRIHVATLJIVI IZDACI
TOTAL ELIGIBLE EXPENDITURE
= Bespovratna sredstva ukupno + doprinos korisnika
= Ukupni prihvatljivi troškovi
= Ukupna ugovorena vrijednost projekta HRK]]/7.5345</f>
        <v>164392.59406729045</v>
      </c>
      <c r="AA2094" s="53" t="s">
        <v>7602</v>
      </c>
      <c r="AB2094" s="53" t="s">
        <v>34</v>
      </c>
      <c r="AC2094" s="52" t="s">
        <v>7666</v>
      </c>
      <c r="AD2094" s="52" t="s">
        <v>6564</v>
      </c>
    </row>
    <row r="2095" spans="1:30" ht="76.5" customHeight="1" x14ac:dyDescent="0.2">
      <c r="A2095" s="50" t="s">
        <v>7667</v>
      </c>
      <c r="B2095" s="51" t="s">
        <v>742</v>
      </c>
      <c r="C2095" s="52" t="s">
        <v>7264</v>
      </c>
      <c r="D2095" s="52" t="s">
        <v>7599</v>
      </c>
      <c r="E2095" s="53" t="s">
        <v>231</v>
      </c>
      <c r="F2095" s="54" t="s">
        <v>7668</v>
      </c>
      <c r="G2095" s="54" t="s">
        <v>7669</v>
      </c>
      <c r="H2095" s="56">
        <v>43203</v>
      </c>
      <c r="I2095" s="56">
        <v>43812</v>
      </c>
      <c r="J2095" s="57" t="str">
        <f>IF(Ugovori_OPULJP3[[#This Row],[DATUM ZAVRŠETKA OPERACIJE]]&gt;DATE(2024,12,31),"u provedbi","završen")</f>
        <v>završen</v>
      </c>
      <c r="K2095" s="55" t="s">
        <v>248</v>
      </c>
      <c r="L2095" s="55" t="s">
        <v>248</v>
      </c>
      <c r="M2095" s="58">
        <v>0.85</v>
      </c>
      <c r="N2095" s="58">
        <v>0.15</v>
      </c>
      <c r="O2095" s="59">
        <f>Ugovori_OPULJP3[[#This Row],[Bespovratna sredstva - Ukupno (EU+Nac) HRK
= Ukupna ugovorena vrijednost bespovratnih sredstava]]*Ugovori_OPULJP3[[#This Row],[EU STOPA SUFINANCIRANJA %
EU CO-FINANCING RATE %]]</f>
        <v>1655853.55</v>
      </c>
      <c r="P2095" s="60">
        <f>Ugovori_OPULJP3[[#This Row],[Bespovratna sredstva - EU dio - HRK]]/7.5345</f>
        <v>219769.53347932841</v>
      </c>
      <c r="Q2095" s="59">
        <f>Ugovori_OPULJP3[[#This Row],[Bespovratna sredstva - Ukupno (EU+Nac) HRK
= Ukupna ugovorena vrijednost bespovratnih sredstava]]*Ugovori_OPULJP3[[#This Row],[STOPA NACIONALNOG SUFINANCIRANJA %]]</f>
        <v>292209.45</v>
      </c>
      <c r="R2095" s="60">
        <f>Ugovori_OPULJP3[[#This Row],[Bespovratna sredstva - Nacionalni dio - HRK]]/7.5345</f>
        <v>38782.858849293254</v>
      </c>
      <c r="S2095" s="59">
        <v>1948063</v>
      </c>
      <c r="T2095" s="60">
        <f>Ugovori_OPULJP3[[#This Row],[Bespovratna sredstva - Ukupno (EU+Nac) HRK
= Ukupna ugovorena vrijednost bespovratnih sredstava]]/7.5345</f>
        <v>258552.39232862164</v>
      </c>
      <c r="U2095" s="59">
        <v>0</v>
      </c>
      <c r="V2095" s="60">
        <f>Ugovori_OPULJP3[[#This Row],[Javni doprinos korisnika - HRK]]/7.5345</f>
        <v>0</v>
      </c>
      <c r="W2095" s="59">
        <v>0</v>
      </c>
      <c r="X2095" s="60">
        <f>Ugovori_OPULJP3[[#This Row],[Privatni doprinos korisnika - HRK]]/7.5345</f>
        <v>0</v>
      </c>
      <c r="Y2095" s="61">
        <v>1948063</v>
      </c>
      <c r="Z2095" s="62">
        <f>Ugovori_OPULJP3[[#This Row],[UKUPNI PRIHVATLJIVI IZDACI
TOTAL ELIGIBLE EXPENDITURE
= Bespovratna sredstva ukupno + doprinos korisnika
= Ukupni prihvatljivi troškovi
= Ukupna ugovorena vrijednost projekta HRK]]/7.5345</f>
        <v>258552.39232862164</v>
      </c>
      <c r="AA2095" s="53" t="s">
        <v>7602</v>
      </c>
      <c r="AB2095" s="53" t="s">
        <v>34</v>
      </c>
      <c r="AC2095" s="52" t="s">
        <v>7670</v>
      </c>
      <c r="AD2095" s="52" t="s">
        <v>6564</v>
      </c>
    </row>
    <row r="2096" spans="1:30" ht="76.5" customHeight="1" x14ac:dyDescent="0.2">
      <c r="A2096" s="50" t="s">
        <v>7671</v>
      </c>
      <c r="B2096" s="51" t="s">
        <v>742</v>
      </c>
      <c r="C2096" s="52" t="s">
        <v>7264</v>
      </c>
      <c r="D2096" s="52" t="s">
        <v>7599</v>
      </c>
      <c r="E2096" s="53" t="s">
        <v>231</v>
      </c>
      <c r="F2096" s="54" t="s">
        <v>7672</v>
      </c>
      <c r="G2096" s="54" t="s">
        <v>672</v>
      </c>
      <c r="H2096" s="56">
        <v>43578</v>
      </c>
      <c r="I2096" s="56">
        <v>44309</v>
      </c>
      <c r="J2096" s="57" t="str">
        <f>IF(Ugovori_OPULJP3[[#This Row],[DATUM ZAVRŠETKA OPERACIJE]]&gt;DATE(2024,12,31),"u provedbi","završen")</f>
        <v>završen</v>
      </c>
      <c r="K2096" s="55" t="s">
        <v>7673</v>
      </c>
      <c r="L2096" s="55" t="s">
        <v>103</v>
      </c>
      <c r="M2096" s="58">
        <v>0.85</v>
      </c>
      <c r="N2096" s="58">
        <v>0.15</v>
      </c>
      <c r="O2096" s="59">
        <f>Ugovori_OPULJP3[[#This Row],[Bespovratna sredstva - Ukupno (EU+Nac) HRK
= Ukupna ugovorena vrijednost bespovratnih sredstava]]*Ugovori_OPULJP3[[#This Row],[EU STOPA SUFINANCIRANJA %
EU CO-FINANCING RATE %]]</f>
        <v>1598514.9810000001</v>
      </c>
      <c r="P2096" s="60">
        <f>Ugovori_OPULJP3[[#This Row],[Bespovratna sredstva - EU dio - HRK]]/7.5345</f>
        <v>212159.39757117262</v>
      </c>
      <c r="Q2096" s="59">
        <f>Ugovori_OPULJP3[[#This Row],[Bespovratna sredstva - Ukupno (EU+Nac) HRK
= Ukupna ugovorena vrijednost bespovratnih sredstava]]*Ugovori_OPULJP3[[#This Row],[STOPA NACIONALNOG SUFINANCIRANJA %]]</f>
        <v>282090.87900000002</v>
      </c>
      <c r="R2096" s="60">
        <f>Ugovori_OPULJP3[[#This Row],[Bespovratna sredstva - Nacionalni dio - HRK]]/7.5345</f>
        <v>37439.893689030461</v>
      </c>
      <c r="S2096" s="59">
        <v>1880605.86</v>
      </c>
      <c r="T2096" s="60">
        <f>Ugovori_OPULJP3[[#This Row],[Bespovratna sredstva - Ukupno (EU+Nac) HRK
= Ukupna ugovorena vrijednost bespovratnih sredstava]]/7.5345</f>
        <v>249599.29126020306</v>
      </c>
      <c r="U2096" s="59">
        <v>0</v>
      </c>
      <c r="V2096" s="60">
        <f>Ugovori_OPULJP3[[#This Row],[Javni doprinos korisnika - HRK]]/7.5345</f>
        <v>0</v>
      </c>
      <c r="W2096" s="59">
        <v>0</v>
      </c>
      <c r="X2096" s="60">
        <f>Ugovori_OPULJP3[[#This Row],[Privatni doprinos korisnika - HRK]]/7.5345</f>
        <v>0</v>
      </c>
      <c r="Y2096" s="61">
        <v>1880605.86</v>
      </c>
      <c r="Z2096" s="62">
        <f>Ugovori_OPULJP3[[#This Row],[UKUPNI PRIHVATLJIVI IZDACI
TOTAL ELIGIBLE EXPENDITURE
= Bespovratna sredstva ukupno + doprinos korisnika
= Ukupni prihvatljivi troškovi
= Ukupna ugovorena vrijednost projekta HRK]]/7.5345</f>
        <v>249599.29126020306</v>
      </c>
      <c r="AA2096" s="53" t="s">
        <v>7602</v>
      </c>
      <c r="AB2096" s="53" t="s">
        <v>34</v>
      </c>
      <c r="AC2096" s="52" t="s">
        <v>7674</v>
      </c>
      <c r="AD2096" s="52" t="s">
        <v>6564</v>
      </c>
    </row>
    <row r="2097" spans="1:30" ht="76.5" customHeight="1" x14ac:dyDescent="0.2">
      <c r="A2097" s="50" t="s">
        <v>7675</v>
      </c>
      <c r="B2097" s="51" t="s">
        <v>742</v>
      </c>
      <c r="C2097" s="52" t="s">
        <v>7264</v>
      </c>
      <c r="D2097" s="52" t="s">
        <v>7599</v>
      </c>
      <c r="E2097" s="53" t="s">
        <v>231</v>
      </c>
      <c r="F2097" s="54" t="s">
        <v>7676</v>
      </c>
      <c r="G2097" s="54" t="s">
        <v>7677</v>
      </c>
      <c r="H2097" s="56">
        <v>43578</v>
      </c>
      <c r="I2097" s="56">
        <v>44188</v>
      </c>
      <c r="J2097" s="57" t="str">
        <f>IF(Ugovori_OPULJP3[[#This Row],[DATUM ZAVRŠETKA OPERACIJE]]&gt;DATE(2024,12,31),"u provedbi","završen")</f>
        <v>završen</v>
      </c>
      <c r="K2097" s="55" t="s">
        <v>103</v>
      </c>
      <c r="L2097" s="55" t="s">
        <v>103</v>
      </c>
      <c r="M2097" s="58">
        <v>0.85</v>
      </c>
      <c r="N2097" s="58">
        <v>0.15</v>
      </c>
      <c r="O2097" s="59">
        <f>Ugovori_OPULJP3[[#This Row],[Bespovratna sredstva - Ukupno (EU+Nac) HRK
= Ukupna ugovorena vrijednost bespovratnih sredstava]]*Ugovori_OPULJP3[[#This Row],[EU STOPA SUFINANCIRANJA %
EU CO-FINANCING RATE %]]</f>
        <v>848083.11399999994</v>
      </c>
      <c r="P2097" s="60">
        <f>Ugovori_OPULJP3[[#This Row],[Bespovratna sredstva - EU dio - HRK]]/7.5345</f>
        <v>112559.97265910145</v>
      </c>
      <c r="Q2097" s="59">
        <f>Ugovori_OPULJP3[[#This Row],[Bespovratna sredstva - Ukupno (EU+Nac) HRK
= Ukupna ugovorena vrijednost bespovratnih sredstava]]*Ugovori_OPULJP3[[#This Row],[STOPA NACIONALNOG SUFINANCIRANJA %]]</f>
        <v>149661.726</v>
      </c>
      <c r="R2097" s="60">
        <f>Ugovori_OPULJP3[[#This Row],[Bespovratna sredstva - Nacionalni dio - HRK]]/7.5345</f>
        <v>19863.524586900257</v>
      </c>
      <c r="S2097" s="59">
        <v>997744.84</v>
      </c>
      <c r="T2097" s="60">
        <f>Ugovori_OPULJP3[[#This Row],[Bespovratna sredstva - Ukupno (EU+Nac) HRK
= Ukupna ugovorena vrijednost bespovratnih sredstava]]/7.5345</f>
        <v>132423.4972460017</v>
      </c>
      <c r="U2097" s="59">
        <v>0</v>
      </c>
      <c r="V2097" s="60">
        <f>Ugovori_OPULJP3[[#This Row],[Javni doprinos korisnika - HRK]]/7.5345</f>
        <v>0</v>
      </c>
      <c r="W2097" s="59">
        <v>0</v>
      </c>
      <c r="X2097" s="60">
        <f>Ugovori_OPULJP3[[#This Row],[Privatni doprinos korisnika - HRK]]/7.5345</f>
        <v>0</v>
      </c>
      <c r="Y2097" s="61">
        <v>997744.84</v>
      </c>
      <c r="Z2097" s="62">
        <f>Ugovori_OPULJP3[[#This Row],[UKUPNI PRIHVATLJIVI IZDACI
TOTAL ELIGIBLE EXPENDITURE
= Bespovratna sredstva ukupno + doprinos korisnika
= Ukupni prihvatljivi troškovi
= Ukupna ugovorena vrijednost projekta HRK]]/7.5345</f>
        <v>132423.4972460017</v>
      </c>
      <c r="AA2097" s="53" t="s">
        <v>7602</v>
      </c>
      <c r="AB2097" s="53" t="s">
        <v>34</v>
      </c>
      <c r="AC2097" s="52" t="s">
        <v>7678</v>
      </c>
      <c r="AD2097" s="52" t="s">
        <v>6564</v>
      </c>
    </row>
    <row r="2098" spans="1:30" ht="102" x14ac:dyDescent="0.2">
      <c r="A2098" s="50" t="s">
        <v>7679</v>
      </c>
      <c r="B2098" s="51" t="s">
        <v>742</v>
      </c>
      <c r="C2098" s="52" t="s">
        <v>7264</v>
      </c>
      <c r="D2098" s="52" t="s">
        <v>7599</v>
      </c>
      <c r="E2098" s="53" t="s">
        <v>231</v>
      </c>
      <c r="F2098" s="54" t="s">
        <v>7680</v>
      </c>
      <c r="G2098" s="54" t="s">
        <v>7681</v>
      </c>
      <c r="H2098" s="56">
        <v>43200</v>
      </c>
      <c r="I2098" s="56">
        <v>43748</v>
      </c>
      <c r="J2098" s="57" t="str">
        <f>IF(Ugovori_OPULJP3[[#This Row],[DATUM ZAVRŠETKA OPERACIJE]]&gt;DATE(2024,12,31),"u provedbi","završen")</f>
        <v>završen</v>
      </c>
      <c r="K2098" s="55" t="s">
        <v>36</v>
      </c>
      <c r="L2098" s="55" t="s">
        <v>36</v>
      </c>
      <c r="M2098" s="58">
        <v>0.85</v>
      </c>
      <c r="N2098" s="58">
        <v>0.15</v>
      </c>
      <c r="O2098" s="59">
        <f>Ugovori_OPULJP3[[#This Row],[Bespovratna sredstva - Ukupno (EU+Nac) HRK
= Ukupna ugovorena vrijednost bespovratnih sredstava]]*Ugovori_OPULJP3[[#This Row],[EU STOPA SUFINANCIRANJA %
EU CO-FINANCING RATE %]]</f>
        <v>1324074.3504999999</v>
      </c>
      <c r="P2098" s="60">
        <f>Ugovori_OPULJP3[[#This Row],[Bespovratna sredstva - EU dio - HRK]]/7.5345</f>
        <v>175734.86634813191</v>
      </c>
      <c r="Q2098" s="59">
        <f>Ugovori_OPULJP3[[#This Row],[Bespovratna sredstva - Ukupno (EU+Nac) HRK
= Ukupna ugovorena vrijednost bespovratnih sredstava]]*Ugovori_OPULJP3[[#This Row],[STOPA NACIONALNOG SUFINANCIRANJA %]]</f>
        <v>233660.1795</v>
      </c>
      <c r="R2098" s="60">
        <f>Ugovori_OPULJP3[[#This Row],[Bespovratna sredstva - Nacionalni dio - HRK]]/7.5345</f>
        <v>31012.035237905631</v>
      </c>
      <c r="S2098" s="59">
        <v>1557734.53</v>
      </c>
      <c r="T2098" s="60">
        <f>Ugovori_OPULJP3[[#This Row],[Bespovratna sredstva - Ukupno (EU+Nac) HRK
= Ukupna ugovorena vrijednost bespovratnih sredstava]]/7.5345</f>
        <v>206746.90158603757</v>
      </c>
      <c r="U2098" s="59">
        <v>0</v>
      </c>
      <c r="V2098" s="60">
        <f>Ugovori_OPULJP3[[#This Row],[Javni doprinos korisnika - HRK]]/7.5345</f>
        <v>0</v>
      </c>
      <c r="W2098" s="59">
        <v>0</v>
      </c>
      <c r="X2098" s="60">
        <f>Ugovori_OPULJP3[[#This Row],[Privatni doprinos korisnika - HRK]]/7.5345</f>
        <v>0</v>
      </c>
      <c r="Y2098" s="61">
        <v>1557734.53</v>
      </c>
      <c r="Z2098" s="62">
        <f>Ugovori_OPULJP3[[#This Row],[UKUPNI PRIHVATLJIVI IZDACI
TOTAL ELIGIBLE EXPENDITURE
= Bespovratna sredstva ukupno + doprinos korisnika
= Ukupni prihvatljivi troškovi
= Ukupna ugovorena vrijednost projekta HRK]]/7.5345</f>
        <v>206746.90158603757</v>
      </c>
      <c r="AA2098" s="53" t="s">
        <v>7602</v>
      </c>
      <c r="AB2098" s="53" t="s">
        <v>34</v>
      </c>
      <c r="AC2098" s="52" t="s">
        <v>7682</v>
      </c>
      <c r="AD2098" s="52" t="s">
        <v>6564</v>
      </c>
    </row>
    <row r="2099" spans="1:30" ht="102" x14ac:dyDescent="0.2">
      <c r="A2099" s="50" t="s">
        <v>7683</v>
      </c>
      <c r="B2099" s="51" t="s">
        <v>742</v>
      </c>
      <c r="C2099" s="52" t="s">
        <v>7264</v>
      </c>
      <c r="D2099" s="52" t="s">
        <v>7599</v>
      </c>
      <c r="E2099" s="53" t="s">
        <v>231</v>
      </c>
      <c r="F2099" s="54" t="s">
        <v>7684</v>
      </c>
      <c r="G2099" s="54" t="s">
        <v>7685</v>
      </c>
      <c r="H2099" s="56">
        <v>43200</v>
      </c>
      <c r="I2099" s="56">
        <v>44022</v>
      </c>
      <c r="J2099" s="57" t="str">
        <f>IF(Ugovori_OPULJP3[[#This Row],[DATUM ZAVRŠETKA OPERACIJE]]&gt;DATE(2024,12,31),"u provedbi","završen")</f>
        <v>završen</v>
      </c>
      <c r="K2099" s="55" t="s">
        <v>199</v>
      </c>
      <c r="L2099" s="55" t="s">
        <v>199</v>
      </c>
      <c r="M2099" s="58">
        <v>0.85</v>
      </c>
      <c r="N2099" s="58">
        <v>0.15</v>
      </c>
      <c r="O2099" s="59">
        <f>Ugovori_OPULJP3[[#This Row],[Bespovratna sredstva - Ukupno (EU+Nac) HRK
= Ukupna ugovorena vrijednost bespovratnih sredstava]]*Ugovori_OPULJP3[[#This Row],[EU STOPA SUFINANCIRANJA %
EU CO-FINANCING RATE %]]</f>
        <v>942479.35399999993</v>
      </c>
      <c r="P2099" s="60">
        <f>Ugovori_OPULJP3[[#This Row],[Bespovratna sredstva - EU dio - HRK]]/7.5345</f>
        <v>125088.50673568252</v>
      </c>
      <c r="Q2099" s="59">
        <f>Ugovori_OPULJP3[[#This Row],[Bespovratna sredstva - Ukupno (EU+Nac) HRK
= Ukupna ugovorena vrijednost bespovratnih sredstava]]*Ugovori_OPULJP3[[#This Row],[STOPA NACIONALNOG SUFINANCIRANJA %]]</f>
        <v>166319.886</v>
      </c>
      <c r="R2099" s="60">
        <f>Ugovori_OPULJP3[[#This Row],[Bespovratna sredstva - Nacionalni dio - HRK]]/7.5345</f>
        <v>22074.442365120445</v>
      </c>
      <c r="S2099" s="59">
        <v>1108799.24</v>
      </c>
      <c r="T2099" s="60">
        <f>Ugovori_OPULJP3[[#This Row],[Bespovratna sredstva - Ukupno (EU+Nac) HRK
= Ukupna ugovorena vrijednost bespovratnih sredstava]]/7.5345</f>
        <v>147162.94910080297</v>
      </c>
      <c r="U2099" s="59">
        <v>0</v>
      </c>
      <c r="V2099" s="60">
        <f>Ugovori_OPULJP3[[#This Row],[Javni doprinos korisnika - HRK]]/7.5345</f>
        <v>0</v>
      </c>
      <c r="W2099" s="59">
        <v>0</v>
      </c>
      <c r="X2099" s="60">
        <f>Ugovori_OPULJP3[[#This Row],[Privatni doprinos korisnika - HRK]]/7.5345</f>
        <v>0</v>
      </c>
      <c r="Y2099" s="61">
        <v>1108799.24</v>
      </c>
      <c r="Z2099" s="62">
        <f>Ugovori_OPULJP3[[#This Row],[UKUPNI PRIHVATLJIVI IZDACI
TOTAL ELIGIBLE EXPENDITURE
= Bespovratna sredstva ukupno + doprinos korisnika
= Ukupni prihvatljivi troškovi
= Ukupna ugovorena vrijednost projekta HRK]]/7.5345</f>
        <v>147162.94910080297</v>
      </c>
      <c r="AA2099" s="53" t="s">
        <v>7602</v>
      </c>
      <c r="AB2099" s="53" t="s">
        <v>34</v>
      </c>
      <c r="AC2099" s="52" t="s">
        <v>7686</v>
      </c>
      <c r="AD2099" s="52" t="s">
        <v>6564</v>
      </c>
    </row>
    <row r="2100" spans="1:30" ht="51" customHeight="1" x14ac:dyDescent="0.2">
      <c r="A2100" s="50" t="s">
        <v>7687</v>
      </c>
      <c r="B2100" s="51" t="s">
        <v>742</v>
      </c>
      <c r="C2100" s="52" t="s">
        <v>7264</v>
      </c>
      <c r="D2100" s="52" t="s">
        <v>7599</v>
      </c>
      <c r="E2100" s="53" t="s">
        <v>231</v>
      </c>
      <c r="F2100" s="54" t="s">
        <v>7688</v>
      </c>
      <c r="G2100" s="54" t="s">
        <v>7689</v>
      </c>
      <c r="H2100" s="56">
        <v>43578</v>
      </c>
      <c r="I2100" s="56">
        <v>44309</v>
      </c>
      <c r="J2100" s="57" t="str">
        <f>IF(Ugovori_OPULJP3[[#This Row],[DATUM ZAVRŠETKA OPERACIJE]]&gt;DATE(2024,12,31),"u provedbi","završen")</f>
        <v>završen</v>
      </c>
      <c r="K2100" s="55" t="s">
        <v>199</v>
      </c>
      <c r="L2100" s="55" t="s">
        <v>199</v>
      </c>
      <c r="M2100" s="58">
        <v>0.85</v>
      </c>
      <c r="N2100" s="58">
        <v>0.15</v>
      </c>
      <c r="O2100" s="59">
        <f>Ugovori_OPULJP3[[#This Row],[Bespovratna sredstva - Ukupno (EU+Nac) HRK
= Ukupna ugovorena vrijednost bespovratnih sredstava]]*Ugovori_OPULJP3[[#This Row],[EU STOPA SUFINANCIRANJA %
EU CO-FINANCING RATE %]]</f>
        <v>1411467.4575</v>
      </c>
      <c r="P2100" s="60">
        <f>Ugovori_OPULJP3[[#This Row],[Bespovratna sredstva - EU dio - HRK]]/7.5345</f>
        <v>187333.92494525184</v>
      </c>
      <c r="Q2100" s="59">
        <f>Ugovori_OPULJP3[[#This Row],[Bespovratna sredstva - Ukupno (EU+Nac) HRK
= Ukupna ugovorena vrijednost bespovratnih sredstava]]*Ugovori_OPULJP3[[#This Row],[STOPA NACIONALNOG SUFINANCIRANJA %]]</f>
        <v>249082.49249999999</v>
      </c>
      <c r="R2100" s="60">
        <f>Ugovori_OPULJP3[[#This Row],[Bespovratna sredstva - Nacionalni dio - HRK]]/7.5345</f>
        <v>33058.927931515027</v>
      </c>
      <c r="S2100" s="59">
        <v>1660549.95</v>
      </c>
      <c r="T2100" s="60">
        <f>Ugovori_OPULJP3[[#This Row],[Bespovratna sredstva - Ukupno (EU+Nac) HRK
= Ukupna ugovorena vrijednost bespovratnih sredstava]]/7.5345</f>
        <v>220392.85287676685</v>
      </c>
      <c r="U2100" s="59">
        <v>0</v>
      </c>
      <c r="V2100" s="60">
        <f>Ugovori_OPULJP3[[#This Row],[Javni doprinos korisnika - HRK]]/7.5345</f>
        <v>0</v>
      </c>
      <c r="W2100" s="59">
        <v>0</v>
      </c>
      <c r="X2100" s="60">
        <f>Ugovori_OPULJP3[[#This Row],[Privatni doprinos korisnika - HRK]]/7.5345</f>
        <v>0</v>
      </c>
      <c r="Y2100" s="61">
        <v>1660549.95</v>
      </c>
      <c r="Z2100" s="62">
        <f>Ugovori_OPULJP3[[#This Row],[UKUPNI PRIHVATLJIVI IZDACI
TOTAL ELIGIBLE EXPENDITURE
= Bespovratna sredstva ukupno + doprinos korisnika
= Ukupni prihvatljivi troškovi
= Ukupna ugovorena vrijednost projekta HRK]]/7.5345</f>
        <v>220392.85287676685</v>
      </c>
      <c r="AA2100" s="53" t="s">
        <v>7602</v>
      </c>
      <c r="AB2100" s="53" t="s">
        <v>34</v>
      </c>
      <c r="AC2100" s="52" t="s">
        <v>7690</v>
      </c>
      <c r="AD2100" s="52" t="s">
        <v>6564</v>
      </c>
    </row>
    <row r="2101" spans="1:30" ht="102" x14ac:dyDescent="0.2">
      <c r="A2101" s="50" t="s">
        <v>7691</v>
      </c>
      <c r="B2101" s="51" t="s">
        <v>742</v>
      </c>
      <c r="C2101" s="52" t="s">
        <v>7264</v>
      </c>
      <c r="D2101" s="52" t="s">
        <v>7599</v>
      </c>
      <c r="E2101" s="53" t="s">
        <v>231</v>
      </c>
      <c r="F2101" s="54" t="s">
        <v>7692</v>
      </c>
      <c r="G2101" s="54" t="s">
        <v>7693</v>
      </c>
      <c r="H2101" s="56">
        <v>43578</v>
      </c>
      <c r="I2101" s="56">
        <v>44309</v>
      </c>
      <c r="J2101" s="57" t="str">
        <f>IF(Ugovori_OPULJP3[[#This Row],[DATUM ZAVRŠETKA OPERACIJE]]&gt;DATE(2024,12,31),"u provedbi","završen")</f>
        <v>završen</v>
      </c>
      <c r="K2101" s="55" t="s">
        <v>2714</v>
      </c>
      <c r="L2101" s="55" t="s">
        <v>36</v>
      </c>
      <c r="M2101" s="58">
        <v>0.85</v>
      </c>
      <c r="N2101" s="58">
        <v>0.15</v>
      </c>
      <c r="O2101" s="59">
        <f>Ugovori_OPULJP3[[#This Row],[Bespovratna sredstva - Ukupno (EU+Nac) HRK
= Ukupna ugovorena vrijednost bespovratnih sredstava]]*Ugovori_OPULJP3[[#This Row],[EU STOPA SUFINANCIRANJA %
EU CO-FINANCING RATE %]]</f>
        <v>1064117.125</v>
      </c>
      <c r="P2101" s="60">
        <f>Ugovori_OPULJP3[[#This Row],[Bespovratna sredstva - EU dio - HRK]]/7.5345</f>
        <v>141232.61331209767</v>
      </c>
      <c r="Q2101" s="59">
        <f>Ugovori_OPULJP3[[#This Row],[Bespovratna sredstva - Ukupno (EU+Nac) HRK
= Ukupna ugovorena vrijednost bespovratnih sredstava]]*Ugovori_OPULJP3[[#This Row],[STOPA NACIONALNOG SUFINANCIRANJA %]]</f>
        <v>187785.375</v>
      </c>
      <c r="R2101" s="60">
        <f>Ugovori_OPULJP3[[#This Row],[Bespovratna sredstva - Nacionalni dio - HRK]]/7.5345</f>
        <v>24923.402349193708</v>
      </c>
      <c r="S2101" s="59">
        <v>1251902.5</v>
      </c>
      <c r="T2101" s="60">
        <f>Ugovori_OPULJP3[[#This Row],[Bespovratna sredstva - Ukupno (EU+Nac) HRK
= Ukupna ugovorena vrijednost bespovratnih sredstava]]/7.5345</f>
        <v>166156.01566129137</v>
      </c>
      <c r="U2101" s="59">
        <v>0</v>
      </c>
      <c r="V2101" s="60">
        <f>Ugovori_OPULJP3[[#This Row],[Javni doprinos korisnika - HRK]]/7.5345</f>
        <v>0</v>
      </c>
      <c r="W2101" s="59">
        <v>0</v>
      </c>
      <c r="X2101" s="60">
        <f>Ugovori_OPULJP3[[#This Row],[Privatni doprinos korisnika - HRK]]/7.5345</f>
        <v>0</v>
      </c>
      <c r="Y2101" s="61">
        <v>1251902.5</v>
      </c>
      <c r="Z2101" s="62">
        <f>Ugovori_OPULJP3[[#This Row],[UKUPNI PRIHVATLJIVI IZDACI
TOTAL ELIGIBLE EXPENDITURE
= Bespovratna sredstva ukupno + doprinos korisnika
= Ukupni prihvatljivi troškovi
= Ukupna ugovorena vrijednost projekta HRK]]/7.5345</f>
        <v>166156.01566129137</v>
      </c>
      <c r="AA2101" s="53" t="s">
        <v>7602</v>
      </c>
      <c r="AB2101" s="53" t="s">
        <v>34</v>
      </c>
      <c r="AC2101" s="52" t="s">
        <v>7627</v>
      </c>
      <c r="AD2101" s="52" t="s">
        <v>6564</v>
      </c>
    </row>
    <row r="2102" spans="1:30" ht="102" x14ac:dyDescent="0.2">
      <c r="A2102" s="50" t="s">
        <v>7694</v>
      </c>
      <c r="B2102" s="51" t="s">
        <v>742</v>
      </c>
      <c r="C2102" s="52" t="s">
        <v>7264</v>
      </c>
      <c r="D2102" s="52" t="s">
        <v>7599</v>
      </c>
      <c r="E2102" s="53" t="s">
        <v>231</v>
      </c>
      <c r="F2102" s="54" t="s">
        <v>7695</v>
      </c>
      <c r="G2102" s="54" t="s">
        <v>410</v>
      </c>
      <c r="H2102" s="56">
        <v>43578</v>
      </c>
      <c r="I2102" s="56">
        <v>44309</v>
      </c>
      <c r="J2102" s="57" t="str">
        <f>IF(Ugovori_OPULJP3[[#This Row],[DATUM ZAVRŠETKA OPERACIJE]]&gt;DATE(2024,12,31),"u provedbi","završen")</f>
        <v>završen</v>
      </c>
      <c r="K2102" s="55" t="s">
        <v>7696</v>
      </c>
      <c r="L2102" s="55" t="s">
        <v>78</v>
      </c>
      <c r="M2102" s="58">
        <v>0.85</v>
      </c>
      <c r="N2102" s="58">
        <v>0.15</v>
      </c>
      <c r="O2102" s="59">
        <f>Ugovori_OPULJP3[[#This Row],[Bespovratna sredstva - Ukupno (EU+Nac) HRK
= Ukupna ugovorena vrijednost bespovratnih sredstava]]*Ugovori_OPULJP3[[#This Row],[EU STOPA SUFINANCIRANJA %
EU CO-FINANCING RATE %]]</f>
        <v>1157425.824</v>
      </c>
      <c r="P2102" s="60">
        <f>Ugovori_OPULJP3[[#This Row],[Bespovratna sredstva - EU dio - HRK]]/7.5345</f>
        <v>153616.80589289268</v>
      </c>
      <c r="Q2102" s="59">
        <f>Ugovori_OPULJP3[[#This Row],[Bespovratna sredstva - Ukupno (EU+Nac) HRK
= Ukupna ugovorena vrijednost bespovratnih sredstava]]*Ugovori_OPULJP3[[#This Row],[STOPA NACIONALNOG SUFINANCIRANJA %]]</f>
        <v>204251.61599999998</v>
      </c>
      <c r="R2102" s="60">
        <f>Ugovori_OPULJP3[[#This Row],[Bespovratna sredstva - Nacionalni dio - HRK]]/7.5345</f>
        <v>27108.848098745766</v>
      </c>
      <c r="S2102" s="59">
        <v>1361677.44</v>
      </c>
      <c r="T2102" s="60">
        <f>Ugovori_OPULJP3[[#This Row],[Bespovratna sredstva - Ukupno (EU+Nac) HRK
= Ukupna ugovorena vrijednost bespovratnih sredstava]]/7.5345</f>
        <v>180725.65399163845</v>
      </c>
      <c r="U2102" s="59">
        <v>0</v>
      </c>
      <c r="V2102" s="60">
        <f>Ugovori_OPULJP3[[#This Row],[Javni doprinos korisnika - HRK]]/7.5345</f>
        <v>0</v>
      </c>
      <c r="W2102" s="59">
        <v>0</v>
      </c>
      <c r="X2102" s="60">
        <f>Ugovori_OPULJP3[[#This Row],[Privatni doprinos korisnika - HRK]]/7.5345</f>
        <v>0</v>
      </c>
      <c r="Y2102" s="61">
        <v>1361677.44</v>
      </c>
      <c r="Z2102" s="62">
        <f>Ugovori_OPULJP3[[#This Row],[UKUPNI PRIHVATLJIVI IZDACI
TOTAL ELIGIBLE EXPENDITURE
= Bespovratna sredstva ukupno + doprinos korisnika
= Ukupni prihvatljivi troškovi
= Ukupna ugovorena vrijednost projekta HRK]]/7.5345</f>
        <v>180725.65399163845</v>
      </c>
      <c r="AA2102" s="53" t="s">
        <v>7602</v>
      </c>
      <c r="AB2102" s="53" t="s">
        <v>34</v>
      </c>
      <c r="AC2102" s="52" t="s">
        <v>7697</v>
      </c>
      <c r="AD2102" s="52" t="s">
        <v>6564</v>
      </c>
    </row>
    <row r="2103" spans="1:30" ht="76.5" customHeight="1" x14ac:dyDescent="0.2">
      <c r="A2103" s="50" t="s">
        <v>7698</v>
      </c>
      <c r="B2103" s="51" t="s">
        <v>742</v>
      </c>
      <c r="C2103" s="52" t="s">
        <v>7264</v>
      </c>
      <c r="D2103" s="52" t="s">
        <v>7599</v>
      </c>
      <c r="E2103" s="53" t="s">
        <v>231</v>
      </c>
      <c r="F2103" s="54" t="s">
        <v>7699</v>
      </c>
      <c r="G2103" s="54" t="s">
        <v>7700</v>
      </c>
      <c r="H2103" s="56">
        <v>43578</v>
      </c>
      <c r="I2103" s="56">
        <v>44309</v>
      </c>
      <c r="J2103" s="57" t="str">
        <f>IF(Ugovori_OPULJP3[[#This Row],[DATUM ZAVRŠETKA OPERACIJE]]&gt;DATE(2024,12,31),"u provedbi","završen")</f>
        <v>završen</v>
      </c>
      <c r="K2103" s="55" t="s">
        <v>199</v>
      </c>
      <c r="L2103" s="55" t="s">
        <v>199</v>
      </c>
      <c r="M2103" s="58">
        <v>0.85</v>
      </c>
      <c r="N2103" s="58">
        <v>0.15</v>
      </c>
      <c r="O2103" s="59">
        <f>Ugovori_OPULJP3[[#This Row],[Bespovratna sredstva - Ukupno (EU+Nac) HRK
= Ukupna ugovorena vrijednost bespovratnih sredstava]]*Ugovori_OPULJP3[[#This Row],[EU STOPA SUFINANCIRANJA %
EU CO-FINANCING RATE %]]</f>
        <v>1180474.3899999999</v>
      </c>
      <c r="P2103" s="60">
        <f>Ugovori_OPULJP3[[#This Row],[Bespovratna sredstva - EU dio - HRK]]/7.5345</f>
        <v>156675.87630234254</v>
      </c>
      <c r="Q2103" s="59">
        <f>Ugovori_OPULJP3[[#This Row],[Bespovratna sredstva - Ukupno (EU+Nac) HRK
= Ukupna ugovorena vrijednost bespovratnih sredstava]]*Ugovori_OPULJP3[[#This Row],[STOPA NACIONALNOG SUFINANCIRANJA %]]</f>
        <v>208319.00999999998</v>
      </c>
      <c r="R2103" s="60">
        <f>Ugovori_OPULJP3[[#This Row],[Bespovratna sredstva - Nacionalni dio - HRK]]/7.5345</f>
        <v>27648.684053354566</v>
      </c>
      <c r="S2103" s="59">
        <v>1388793.4</v>
      </c>
      <c r="T2103" s="60">
        <f>Ugovori_OPULJP3[[#This Row],[Bespovratna sredstva - Ukupno (EU+Nac) HRK
= Ukupna ugovorena vrijednost bespovratnih sredstava]]/7.5345</f>
        <v>184324.56035569712</v>
      </c>
      <c r="U2103" s="59">
        <v>0</v>
      </c>
      <c r="V2103" s="60">
        <f>Ugovori_OPULJP3[[#This Row],[Javni doprinos korisnika - HRK]]/7.5345</f>
        <v>0</v>
      </c>
      <c r="W2103" s="59">
        <v>0</v>
      </c>
      <c r="X2103" s="60">
        <f>Ugovori_OPULJP3[[#This Row],[Privatni doprinos korisnika - HRK]]/7.5345</f>
        <v>0</v>
      </c>
      <c r="Y2103" s="61">
        <v>1388793.4</v>
      </c>
      <c r="Z2103" s="62">
        <f>Ugovori_OPULJP3[[#This Row],[UKUPNI PRIHVATLJIVI IZDACI
TOTAL ELIGIBLE EXPENDITURE
= Bespovratna sredstva ukupno + doprinos korisnika
= Ukupni prihvatljivi troškovi
= Ukupna ugovorena vrijednost projekta HRK]]/7.5345</f>
        <v>184324.56035569712</v>
      </c>
      <c r="AA2103" s="53" t="s">
        <v>7602</v>
      </c>
      <c r="AB2103" s="53" t="s">
        <v>34</v>
      </c>
      <c r="AC2103" s="52" t="s">
        <v>7701</v>
      </c>
      <c r="AD2103" s="52" t="s">
        <v>6564</v>
      </c>
    </row>
    <row r="2104" spans="1:30" ht="114.75" x14ac:dyDescent="0.2">
      <c r="A2104" s="50" t="s">
        <v>7702</v>
      </c>
      <c r="B2104" s="51" t="s">
        <v>742</v>
      </c>
      <c r="C2104" s="52" t="s">
        <v>7264</v>
      </c>
      <c r="D2104" s="52" t="s">
        <v>7599</v>
      </c>
      <c r="E2104" s="53" t="s">
        <v>231</v>
      </c>
      <c r="F2104" s="54" t="s">
        <v>7703</v>
      </c>
      <c r="G2104" s="54" t="s">
        <v>7704</v>
      </c>
      <c r="H2104" s="56">
        <v>43200</v>
      </c>
      <c r="I2104" s="56">
        <v>44022</v>
      </c>
      <c r="J2104" s="57" t="str">
        <f>IF(Ugovori_OPULJP3[[#This Row],[DATUM ZAVRŠETKA OPERACIJE]]&gt;DATE(2024,12,31),"u provedbi","završen")</f>
        <v>završen</v>
      </c>
      <c r="K2104" s="55" t="s">
        <v>248</v>
      </c>
      <c r="L2104" s="55" t="s">
        <v>248</v>
      </c>
      <c r="M2104" s="58">
        <v>0.85</v>
      </c>
      <c r="N2104" s="58">
        <v>0.15</v>
      </c>
      <c r="O2104" s="59">
        <f>Ugovori_OPULJP3[[#This Row],[Bespovratna sredstva - Ukupno (EU+Nac) HRK
= Ukupna ugovorena vrijednost bespovratnih sredstava]]*Ugovori_OPULJP3[[#This Row],[EU STOPA SUFINANCIRANJA %
EU CO-FINANCING RATE %]]</f>
        <v>1694749.8729999999</v>
      </c>
      <c r="P2104" s="60">
        <f>Ugovori_OPULJP3[[#This Row],[Bespovratna sredstva - EU dio - HRK]]/7.5345</f>
        <v>224931.96270489082</v>
      </c>
      <c r="Q2104" s="59">
        <f>Ugovori_OPULJP3[[#This Row],[Bespovratna sredstva - Ukupno (EU+Nac) HRK
= Ukupna ugovorena vrijednost bespovratnih sredstava]]*Ugovori_OPULJP3[[#This Row],[STOPA NACIONALNOG SUFINANCIRANJA %]]</f>
        <v>299073.50699999998</v>
      </c>
      <c r="R2104" s="60">
        <f>Ugovori_OPULJP3[[#This Row],[Bespovratna sredstva - Nacionalni dio - HRK]]/7.5345</f>
        <v>39693.875771451319</v>
      </c>
      <c r="S2104" s="59">
        <v>1993823.38</v>
      </c>
      <c r="T2104" s="60">
        <f>Ugovori_OPULJP3[[#This Row],[Bespovratna sredstva - Ukupno (EU+Nac) HRK
= Ukupna ugovorena vrijednost bespovratnih sredstava]]/7.5345</f>
        <v>264625.83847634215</v>
      </c>
      <c r="U2104" s="59">
        <v>0</v>
      </c>
      <c r="V2104" s="60">
        <f>Ugovori_OPULJP3[[#This Row],[Javni doprinos korisnika - HRK]]/7.5345</f>
        <v>0</v>
      </c>
      <c r="W2104" s="59">
        <v>0</v>
      </c>
      <c r="X2104" s="60">
        <f>Ugovori_OPULJP3[[#This Row],[Privatni doprinos korisnika - HRK]]/7.5345</f>
        <v>0</v>
      </c>
      <c r="Y2104" s="61">
        <v>1993823.38</v>
      </c>
      <c r="Z2104" s="62">
        <f>Ugovori_OPULJP3[[#This Row],[UKUPNI PRIHVATLJIVI IZDACI
TOTAL ELIGIBLE EXPENDITURE
= Bespovratna sredstva ukupno + doprinos korisnika
= Ukupni prihvatljivi troškovi
= Ukupna ugovorena vrijednost projekta HRK]]/7.5345</f>
        <v>264625.83847634215</v>
      </c>
      <c r="AA2104" s="53" t="s">
        <v>7602</v>
      </c>
      <c r="AB2104" s="53" t="s">
        <v>34</v>
      </c>
      <c r="AC2104" s="52" t="s">
        <v>7705</v>
      </c>
      <c r="AD2104" s="52" t="s">
        <v>6564</v>
      </c>
    </row>
    <row r="2105" spans="1:30" ht="114.75" x14ac:dyDescent="0.2">
      <c r="A2105" s="50" t="s">
        <v>7706</v>
      </c>
      <c r="B2105" s="51" t="s">
        <v>742</v>
      </c>
      <c r="C2105" s="52" t="s">
        <v>7264</v>
      </c>
      <c r="D2105" s="52" t="s">
        <v>7599</v>
      </c>
      <c r="E2105" s="53" t="s">
        <v>231</v>
      </c>
      <c r="F2105" s="54" t="s">
        <v>7707</v>
      </c>
      <c r="G2105" s="54" t="s">
        <v>7708</v>
      </c>
      <c r="H2105" s="56">
        <v>43200</v>
      </c>
      <c r="I2105" s="56">
        <v>43748</v>
      </c>
      <c r="J2105" s="57" t="str">
        <f>IF(Ugovori_OPULJP3[[#This Row],[DATUM ZAVRŠETKA OPERACIJE]]&gt;DATE(2024,12,31),"u provedbi","završen")</f>
        <v>završen</v>
      </c>
      <c r="K2105" s="55" t="s">
        <v>204</v>
      </c>
      <c r="L2105" s="55" t="s">
        <v>36</v>
      </c>
      <c r="M2105" s="58">
        <v>0.85</v>
      </c>
      <c r="N2105" s="58">
        <v>0.15</v>
      </c>
      <c r="O2105" s="59">
        <f>Ugovori_OPULJP3[[#This Row],[Bespovratna sredstva - Ukupno (EU+Nac) HRK
= Ukupna ugovorena vrijednost bespovratnih sredstava]]*Ugovori_OPULJP3[[#This Row],[EU STOPA SUFINANCIRANJA %
EU CO-FINANCING RATE %]]</f>
        <v>1051178.5354999998</v>
      </c>
      <c r="P2105" s="60">
        <f>Ugovori_OPULJP3[[#This Row],[Bespovratna sredstva - EU dio - HRK]]/7.5345</f>
        <v>139515.36737673366</v>
      </c>
      <c r="Q2105" s="59">
        <f>Ugovori_OPULJP3[[#This Row],[Bespovratna sredstva - Ukupno (EU+Nac) HRK
= Ukupna ugovorena vrijednost bespovratnih sredstava]]*Ugovori_OPULJP3[[#This Row],[STOPA NACIONALNOG SUFINANCIRANJA %]]</f>
        <v>185502.09449999998</v>
      </c>
      <c r="R2105" s="60">
        <f>Ugovori_OPULJP3[[#This Row],[Bespovratna sredstva - Nacionalni dio - HRK]]/7.5345</f>
        <v>24620.358948835354</v>
      </c>
      <c r="S2105" s="59">
        <v>1236680.6299999999</v>
      </c>
      <c r="T2105" s="60">
        <f>Ugovori_OPULJP3[[#This Row],[Bespovratna sredstva - Ukupno (EU+Nac) HRK
= Ukupna ugovorena vrijednost bespovratnih sredstava]]/7.5345</f>
        <v>164135.72632556903</v>
      </c>
      <c r="U2105" s="59">
        <v>0</v>
      </c>
      <c r="V2105" s="60">
        <f>Ugovori_OPULJP3[[#This Row],[Javni doprinos korisnika - HRK]]/7.5345</f>
        <v>0</v>
      </c>
      <c r="W2105" s="59">
        <v>0</v>
      </c>
      <c r="X2105" s="60">
        <f>Ugovori_OPULJP3[[#This Row],[Privatni doprinos korisnika - HRK]]/7.5345</f>
        <v>0</v>
      </c>
      <c r="Y2105" s="61">
        <v>1236680.6299999999</v>
      </c>
      <c r="Z2105" s="62">
        <f>Ugovori_OPULJP3[[#This Row],[UKUPNI PRIHVATLJIVI IZDACI
TOTAL ELIGIBLE EXPENDITURE
= Bespovratna sredstva ukupno + doprinos korisnika
= Ukupni prihvatljivi troškovi
= Ukupna ugovorena vrijednost projekta HRK]]/7.5345</f>
        <v>164135.72632556903</v>
      </c>
      <c r="AA2105" s="53" t="s">
        <v>7602</v>
      </c>
      <c r="AB2105" s="53" t="s">
        <v>34</v>
      </c>
      <c r="AC2105" s="52" t="s">
        <v>7709</v>
      </c>
      <c r="AD2105" s="52" t="s">
        <v>6564</v>
      </c>
    </row>
    <row r="2106" spans="1:30" ht="102" x14ac:dyDescent="0.2">
      <c r="A2106" s="50" t="s">
        <v>7710</v>
      </c>
      <c r="B2106" s="51" t="s">
        <v>742</v>
      </c>
      <c r="C2106" s="52" t="s">
        <v>7264</v>
      </c>
      <c r="D2106" s="52" t="s">
        <v>7599</v>
      </c>
      <c r="E2106" s="53" t="s">
        <v>231</v>
      </c>
      <c r="F2106" s="54" t="s">
        <v>7711</v>
      </c>
      <c r="G2106" s="54" t="s">
        <v>7712</v>
      </c>
      <c r="H2106" s="56">
        <v>43578</v>
      </c>
      <c r="I2106" s="56">
        <v>44127</v>
      </c>
      <c r="J2106" s="57" t="str">
        <f>IF(Ugovori_OPULJP3[[#This Row],[DATUM ZAVRŠETKA OPERACIJE]]&gt;DATE(2024,12,31),"u provedbi","završen")</f>
        <v>završen</v>
      </c>
      <c r="K2106" s="55" t="s">
        <v>270</v>
      </c>
      <c r="L2106" s="55" t="s">
        <v>270</v>
      </c>
      <c r="M2106" s="58">
        <v>0.85</v>
      </c>
      <c r="N2106" s="58">
        <v>0.15</v>
      </c>
      <c r="O2106" s="59">
        <f>Ugovori_OPULJP3[[#This Row],[Bespovratna sredstva - Ukupno (EU+Nac) HRK
= Ukupna ugovorena vrijednost bespovratnih sredstava]]*Ugovori_OPULJP3[[#This Row],[EU STOPA SUFINANCIRANJA %
EU CO-FINANCING RATE %]]</f>
        <v>1137791.3</v>
      </c>
      <c r="P2106" s="60">
        <f>Ugovori_OPULJP3[[#This Row],[Bespovratna sredstva - EU dio - HRK]]/7.5345</f>
        <v>151010.85672572831</v>
      </c>
      <c r="Q2106" s="59">
        <f>Ugovori_OPULJP3[[#This Row],[Bespovratna sredstva - Ukupno (EU+Nac) HRK
= Ukupna ugovorena vrijednost bespovratnih sredstava]]*Ugovori_OPULJP3[[#This Row],[STOPA NACIONALNOG SUFINANCIRANJA %]]</f>
        <v>200786.69999999998</v>
      </c>
      <c r="R2106" s="60">
        <f>Ugovori_OPULJP3[[#This Row],[Bespovratna sredstva - Nacionalni dio - HRK]]/7.5345</f>
        <v>26648.974716304994</v>
      </c>
      <c r="S2106" s="59">
        <v>1338578</v>
      </c>
      <c r="T2106" s="60">
        <f>Ugovori_OPULJP3[[#This Row],[Bespovratna sredstva - Ukupno (EU+Nac) HRK
= Ukupna ugovorena vrijednost bespovratnih sredstava]]/7.5345</f>
        <v>177659.83144203329</v>
      </c>
      <c r="U2106" s="59">
        <v>0</v>
      </c>
      <c r="V2106" s="60">
        <f>Ugovori_OPULJP3[[#This Row],[Javni doprinos korisnika - HRK]]/7.5345</f>
        <v>0</v>
      </c>
      <c r="W2106" s="59">
        <v>0</v>
      </c>
      <c r="X2106" s="60">
        <f>Ugovori_OPULJP3[[#This Row],[Privatni doprinos korisnika - HRK]]/7.5345</f>
        <v>0</v>
      </c>
      <c r="Y2106" s="61">
        <v>1338578</v>
      </c>
      <c r="Z2106" s="62">
        <f>Ugovori_OPULJP3[[#This Row],[UKUPNI PRIHVATLJIVI IZDACI
TOTAL ELIGIBLE EXPENDITURE
= Bespovratna sredstva ukupno + doprinos korisnika
= Ukupni prihvatljivi troškovi
= Ukupna ugovorena vrijednost projekta HRK]]/7.5345</f>
        <v>177659.83144203329</v>
      </c>
      <c r="AA2106" s="53" t="s">
        <v>7602</v>
      </c>
      <c r="AB2106" s="53" t="s">
        <v>34</v>
      </c>
      <c r="AC2106" s="52" t="s">
        <v>7713</v>
      </c>
      <c r="AD2106" s="52" t="s">
        <v>6564</v>
      </c>
    </row>
    <row r="2107" spans="1:30" ht="89.25" customHeight="1" x14ac:dyDescent="0.2">
      <c r="A2107" s="50" t="s">
        <v>7714</v>
      </c>
      <c r="B2107" s="51" t="s">
        <v>742</v>
      </c>
      <c r="C2107" s="52" t="s">
        <v>7264</v>
      </c>
      <c r="D2107" s="52" t="s">
        <v>7599</v>
      </c>
      <c r="E2107" s="53" t="s">
        <v>231</v>
      </c>
      <c r="F2107" s="54" t="s">
        <v>7715</v>
      </c>
      <c r="G2107" s="54" t="s">
        <v>7716</v>
      </c>
      <c r="H2107" s="56">
        <v>43200</v>
      </c>
      <c r="I2107" s="56">
        <v>43565</v>
      </c>
      <c r="J2107" s="57" t="str">
        <f>IF(Ugovori_OPULJP3[[#This Row],[DATUM ZAVRŠETKA OPERACIJE]]&gt;DATE(2024,12,31),"u provedbi","završen")</f>
        <v>završen</v>
      </c>
      <c r="K2107" s="55" t="s">
        <v>270</v>
      </c>
      <c r="L2107" s="55" t="s">
        <v>129</v>
      </c>
      <c r="M2107" s="58">
        <v>0.85</v>
      </c>
      <c r="N2107" s="58">
        <v>0.15</v>
      </c>
      <c r="O2107" s="59">
        <f>Ugovori_OPULJP3[[#This Row],[Bespovratna sredstva - Ukupno (EU+Nac) HRK
= Ukupna ugovorena vrijednost bespovratnih sredstava]]*Ugovori_OPULJP3[[#This Row],[EU STOPA SUFINANCIRANJA %
EU CO-FINANCING RATE %]]</f>
        <v>980943.76649999991</v>
      </c>
      <c r="P2107" s="60">
        <f>Ugovori_OPULJP3[[#This Row],[Bespovratna sredstva - EU dio - HRK]]/7.5345</f>
        <v>130193.61158670115</v>
      </c>
      <c r="Q2107" s="59">
        <f>Ugovori_OPULJP3[[#This Row],[Bespovratna sredstva - Ukupno (EU+Nac) HRK
= Ukupna ugovorena vrijednost bespovratnih sredstava]]*Ugovori_OPULJP3[[#This Row],[STOPA NACIONALNOG SUFINANCIRANJA %]]</f>
        <v>173107.72349999999</v>
      </c>
      <c r="R2107" s="60">
        <f>Ugovori_OPULJP3[[#This Row],[Bespovratna sredstva - Nacionalni dio - HRK]]/7.5345</f>
        <v>22975.343221182557</v>
      </c>
      <c r="S2107" s="59">
        <v>1154051.49</v>
      </c>
      <c r="T2107" s="60">
        <f>Ugovori_OPULJP3[[#This Row],[Bespovratna sredstva - Ukupno (EU+Nac) HRK
= Ukupna ugovorena vrijednost bespovratnih sredstava]]/7.5345</f>
        <v>153168.95480788371</v>
      </c>
      <c r="U2107" s="59">
        <v>0</v>
      </c>
      <c r="V2107" s="60">
        <f>Ugovori_OPULJP3[[#This Row],[Javni doprinos korisnika - HRK]]/7.5345</f>
        <v>0</v>
      </c>
      <c r="W2107" s="59">
        <v>0</v>
      </c>
      <c r="X2107" s="60">
        <f>Ugovori_OPULJP3[[#This Row],[Privatni doprinos korisnika - HRK]]/7.5345</f>
        <v>0</v>
      </c>
      <c r="Y2107" s="61">
        <v>1154051.49</v>
      </c>
      <c r="Z2107" s="62">
        <f>Ugovori_OPULJP3[[#This Row],[UKUPNI PRIHVATLJIVI IZDACI
TOTAL ELIGIBLE EXPENDITURE
= Bespovratna sredstva ukupno + doprinos korisnika
= Ukupni prihvatljivi troškovi
= Ukupna ugovorena vrijednost projekta HRK]]/7.5345</f>
        <v>153168.95480788371</v>
      </c>
      <c r="AA2107" s="53" t="s">
        <v>7602</v>
      </c>
      <c r="AB2107" s="53" t="s">
        <v>34</v>
      </c>
      <c r="AC2107" s="52" t="s">
        <v>7717</v>
      </c>
      <c r="AD2107" s="52" t="s">
        <v>6564</v>
      </c>
    </row>
    <row r="2108" spans="1:30" ht="60" customHeight="1" x14ac:dyDescent="0.2">
      <c r="A2108" s="50" t="s">
        <v>7718</v>
      </c>
      <c r="B2108" s="51" t="s">
        <v>742</v>
      </c>
      <c r="C2108" s="52" t="s">
        <v>7264</v>
      </c>
      <c r="D2108" s="52" t="s">
        <v>7599</v>
      </c>
      <c r="E2108" s="53" t="s">
        <v>231</v>
      </c>
      <c r="F2108" s="54" t="s">
        <v>7719</v>
      </c>
      <c r="G2108" s="54" t="s">
        <v>7720</v>
      </c>
      <c r="H2108" s="56">
        <v>43203</v>
      </c>
      <c r="I2108" s="56">
        <v>44025</v>
      </c>
      <c r="J2108" s="57" t="str">
        <f>IF(Ugovori_OPULJP3[[#This Row],[DATUM ZAVRŠETKA OPERACIJE]]&gt;DATE(2024,12,31),"u provedbi","završen")</f>
        <v>završen</v>
      </c>
      <c r="K2108" s="55" t="s">
        <v>7721</v>
      </c>
      <c r="L2108" s="55" t="s">
        <v>103</v>
      </c>
      <c r="M2108" s="58">
        <v>0.85</v>
      </c>
      <c r="N2108" s="58">
        <v>0.15</v>
      </c>
      <c r="O2108" s="59">
        <f>Ugovori_OPULJP3[[#This Row],[Bespovratna sredstva - Ukupno (EU+Nac) HRK
= Ukupna ugovorena vrijednost bespovratnih sredstava]]*Ugovori_OPULJP3[[#This Row],[EU STOPA SUFINANCIRANJA %
EU CO-FINANCING RATE %]]</f>
        <v>1593119.7079999999</v>
      </c>
      <c r="P2108" s="60">
        <f>Ugovori_OPULJP3[[#This Row],[Bespovratna sredstva - EU dio - HRK]]/7.5345</f>
        <v>211443.32178644897</v>
      </c>
      <c r="Q2108" s="59">
        <f>Ugovori_OPULJP3[[#This Row],[Bespovratna sredstva - Ukupno (EU+Nac) HRK
= Ukupna ugovorena vrijednost bespovratnih sredstava]]*Ugovori_OPULJP3[[#This Row],[STOPA NACIONALNOG SUFINANCIRANJA %]]</f>
        <v>281138.772</v>
      </c>
      <c r="R2108" s="60">
        <f>Ugovori_OPULJP3[[#This Row],[Bespovratna sredstva - Nacionalni dio - HRK]]/7.5345</f>
        <v>37313.527374079233</v>
      </c>
      <c r="S2108" s="59">
        <v>1874258.48</v>
      </c>
      <c r="T2108" s="60">
        <f>Ugovori_OPULJP3[[#This Row],[Bespovratna sredstva - Ukupno (EU+Nac) HRK
= Ukupna ugovorena vrijednost bespovratnih sredstava]]/7.5345</f>
        <v>248756.84916052822</v>
      </c>
      <c r="U2108" s="59">
        <v>0</v>
      </c>
      <c r="V2108" s="60">
        <f>Ugovori_OPULJP3[[#This Row],[Javni doprinos korisnika - HRK]]/7.5345</f>
        <v>0</v>
      </c>
      <c r="W2108" s="59">
        <v>0</v>
      </c>
      <c r="X2108" s="60">
        <f>Ugovori_OPULJP3[[#This Row],[Privatni doprinos korisnika - HRK]]/7.5345</f>
        <v>0</v>
      </c>
      <c r="Y2108" s="61">
        <v>1874258.48</v>
      </c>
      <c r="Z2108" s="62">
        <f>Ugovori_OPULJP3[[#This Row],[UKUPNI PRIHVATLJIVI IZDACI
TOTAL ELIGIBLE EXPENDITURE
= Bespovratna sredstva ukupno + doprinos korisnika
= Ukupni prihvatljivi troškovi
= Ukupna ugovorena vrijednost projekta HRK]]/7.5345</f>
        <v>248756.84916052822</v>
      </c>
      <c r="AA2108" s="53" t="s">
        <v>7602</v>
      </c>
      <c r="AB2108" s="53" t="s">
        <v>34</v>
      </c>
      <c r="AC2108" s="52" t="s">
        <v>7722</v>
      </c>
      <c r="AD2108" s="52" t="s">
        <v>6564</v>
      </c>
    </row>
    <row r="2109" spans="1:30" ht="114.75" x14ac:dyDescent="0.2">
      <c r="A2109" s="50" t="s">
        <v>7723</v>
      </c>
      <c r="B2109" s="51" t="s">
        <v>742</v>
      </c>
      <c r="C2109" s="52" t="s">
        <v>7264</v>
      </c>
      <c r="D2109" s="52" t="s">
        <v>7599</v>
      </c>
      <c r="E2109" s="53" t="s">
        <v>231</v>
      </c>
      <c r="F2109" s="54" t="s">
        <v>7724</v>
      </c>
      <c r="G2109" s="54" t="s">
        <v>7725</v>
      </c>
      <c r="H2109" s="56">
        <v>43578</v>
      </c>
      <c r="I2109" s="56">
        <v>44369</v>
      </c>
      <c r="J2109" s="57" t="str">
        <f>IF(Ugovori_OPULJP3[[#This Row],[DATUM ZAVRŠETKA OPERACIJE]]&gt;DATE(2024,12,31),"u provedbi","završen")</f>
        <v>završen</v>
      </c>
      <c r="K2109" s="55" t="s">
        <v>103</v>
      </c>
      <c r="L2109" s="55" t="s">
        <v>103</v>
      </c>
      <c r="M2109" s="58">
        <v>0.85</v>
      </c>
      <c r="N2109" s="58">
        <v>0.15</v>
      </c>
      <c r="O2109" s="59">
        <f>Ugovori_OPULJP3[[#This Row],[Bespovratna sredstva - Ukupno (EU+Nac) HRK
= Ukupna ugovorena vrijednost bespovratnih sredstava]]*Ugovori_OPULJP3[[#This Row],[EU STOPA SUFINANCIRANJA %
EU CO-FINANCING RATE %]]</f>
        <v>1604585.5024999999</v>
      </c>
      <c r="P2109" s="60">
        <f>Ugovori_OPULJP3[[#This Row],[Bespovratna sredstva - EU dio - HRK]]/7.5345</f>
        <v>212965.09423319396</v>
      </c>
      <c r="Q2109" s="59">
        <f>Ugovori_OPULJP3[[#This Row],[Bespovratna sredstva - Ukupno (EU+Nac) HRK
= Ukupna ugovorena vrijednost bespovratnih sredstava]]*Ugovori_OPULJP3[[#This Row],[STOPA NACIONALNOG SUFINANCIRANJA %]]</f>
        <v>283162.14749999996</v>
      </c>
      <c r="R2109" s="60">
        <f>Ugovori_OPULJP3[[#This Row],[Bespovratna sredstva - Nacionalni dio - HRK]]/7.5345</f>
        <v>37582.075452916579</v>
      </c>
      <c r="S2109" s="59">
        <v>1887747.65</v>
      </c>
      <c r="T2109" s="60">
        <f>Ugovori_OPULJP3[[#This Row],[Bespovratna sredstva - Ukupno (EU+Nac) HRK
= Ukupna ugovorena vrijednost bespovratnih sredstava]]/7.5345</f>
        <v>250547.16968611054</v>
      </c>
      <c r="U2109" s="59">
        <v>0</v>
      </c>
      <c r="V2109" s="60">
        <f>Ugovori_OPULJP3[[#This Row],[Javni doprinos korisnika - HRK]]/7.5345</f>
        <v>0</v>
      </c>
      <c r="W2109" s="59">
        <v>0</v>
      </c>
      <c r="X2109" s="60">
        <f>Ugovori_OPULJP3[[#This Row],[Privatni doprinos korisnika - HRK]]/7.5345</f>
        <v>0</v>
      </c>
      <c r="Y2109" s="61">
        <v>1887747.65</v>
      </c>
      <c r="Z2109" s="62">
        <f>Ugovori_OPULJP3[[#This Row],[UKUPNI PRIHVATLJIVI IZDACI
TOTAL ELIGIBLE EXPENDITURE
= Bespovratna sredstva ukupno + doprinos korisnika
= Ukupni prihvatljivi troškovi
= Ukupna ugovorena vrijednost projekta HRK]]/7.5345</f>
        <v>250547.16968611054</v>
      </c>
      <c r="AA2109" s="53" t="s">
        <v>7602</v>
      </c>
      <c r="AB2109" s="53" t="s">
        <v>34</v>
      </c>
      <c r="AC2109" s="52" t="s">
        <v>7726</v>
      </c>
      <c r="AD2109" s="52" t="s">
        <v>6564</v>
      </c>
    </row>
    <row r="2110" spans="1:30" ht="76.5" x14ac:dyDescent="0.2">
      <c r="A2110" s="50" t="s">
        <v>7727</v>
      </c>
      <c r="B2110" s="51" t="s">
        <v>742</v>
      </c>
      <c r="C2110" s="52" t="s">
        <v>7264</v>
      </c>
      <c r="D2110" s="52" t="s">
        <v>7599</v>
      </c>
      <c r="E2110" s="53" t="s">
        <v>231</v>
      </c>
      <c r="F2110" s="54" t="s">
        <v>7728</v>
      </c>
      <c r="G2110" s="54" t="s">
        <v>7729</v>
      </c>
      <c r="H2110" s="56">
        <v>43578</v>
      </c>
      <c r="I2110" s="56">
        <v>44309</v>
      </c>
      <c r="J2110" s="57" t="str">
        <f>IF(Ugovori_OPULJP3[[#This Row],[DATUM ZAVRŠETKA OPERACIJE]]&gt;DATE(2024,12,31),"u provedbi","završen")</f>
        <v>završen</v>
      </c>
      <c r="K2110" s="55" t="s">
        <v>98</v>
      </c>
      <c r="L2110" s="55" t="s">
        <v>98</v>
      </c>
      <c r="M2110" s="58">
        <v>0.85</v>
      </c>
      <c r="N2110" s="58">
        <v>0.15</v>
      </c>
      <c r="O2110" s="59">
        <f>Ugovori_OPULJP3[[#This Row],[Bespovratna sredstva - Ukupno (EU+Nac) HRK
= Ukupna ugovorena vrijednost bespovratnih sredstava]]*Ugovori_OPULJP3[[#This Row],[EU STOPA SUFINANCIRANJA %
EU CO-FINANCING RATE %]]</f>
        <v>1663525.6244999999</v>
      </c>
      <c r="P2110" s="60">
        <f>Ugovori_OPULJP3[[#This Row],[Bespovratna sredstva - EU dio - HRK]]/7.5345</f>
        <v>220787.79275333465</v>
      </c>
      <c r="Q2110" s="59">
        <f>Ugovori_OPULJP3[[#This Row],[Bespovratna sredstva - Ukupno (EU+Nac) HRK
= Ukupna ugovorena vrijednost bespovratnih sredstava]]*Ugovori_OPULJP3[[#This Row],[STOPA NACIONALNOG SUFINANCIRANJA %]]</f>
        <v>293563.3455</v>
      </c>
      <c r="R2110" s="60">
        <f>Ugovori_OPULJP3[[#This Row],[Bespovratna sredstva - Nacionalni dio - HRK]]/7.5345</f>
        <v>38962.551662353173</v>
      </c>
      <c r="S2110" s="59">
        <v>1957088.97</v>
      </c>
      <c r="T2110" s="60">
        <f>Ugovori_OPULJP3[[#This Row],[Bespovratna sredstva - Ukupno (EU+Nac) HRK
= Ukupna ugovorena vrijednost bespovratnih sredstava]]/7.5345</f>
        <v>259750.34441568781</v>
      </c>
      <c r="U2110" s="59">
        <v>0</v>
      </c>
      <c r="V2110" s="60">
        <f>Ugovori_OPULJP3[[#This Row],[Javni doprinos korisnika - HRK]]/7.5345</f>
        <v>0</v>
      </c>
      <c r="W2110" s="59">
        <v>0</v>
      </c>
      <c r="X2110" s="60">
        <f>Ugovori_OPULJP3[[#This Row],[Privatni doprinos korisnika - HRK]]/7.5345</f>
        <v>0</v>
      </c>
      <c r="Y2110" s="61">
        <v>1957088.97</v>
      </c>
      <c r="Z2110" s="62">
        <f>Ugovori_OPULJP3[[#This Row],[UKUPNI PRIHVATLJIVI IZDACI
TOTAL ELIGIBLE EXPENDITURE
= Bespovratna sredstva ukupno + doprinos korisnika
= Ukupni prihvatljivi troškovi
= Ukupna ugovorena vrijednost projekta HRK]]/7.5345</f>
        <v>259750.34441568781</v>
      </c>
      <c r="AA2110" s="53" t="s">
        <v>7602</v>
      </c>
      <c r="AB2110" s="53" t="s">
        <v>34</v>
      </c>
      <c r="AC2110" s="52" t="s">
        <v>7730</v>
      </c>
      <c r="AD2110" s="52" t="s">
        <v>6564</v>
      </c>
    </row>
    <row r="2111" spans="1:30" ht="114.75" x14ac:dyDescent="0.2">
      <c r="A2111" s="50" t="s">
        <v>7731</v>
      </c>
      <c r="B2111" s="51" t="s">
        <v>742</v>
      </c>
      <c r="C2111" s="52" t="s">
        <v>7264</v>
      </c>
      <c r="D2111" s="52" t="s">
        <v>7599</v>
      </c>
      <c r="E2111" s="53" t="s">
        <v>231</v>
      </c>
      <c r="F2111" s="54" t="s">
        <v>7732</v>
      </c>
      <c r="G2111" s="54" t="s">
        <v>7733</v>
      </c>
      <c r="H2111" s="56">
        <v>43200</v>
      </c>
      <c r="I2111" s="56">
        <v>43748</v>
      </c>
      <c r="J2111" s="57" t="str">
        <f>IF(Ugovori_OPULJP3[[#This Row],[DATUM ZAVRŠETKA OPERACIJE]]&gt;DATE(2024,12,31),"u provedbi","završen")</f>
        <v>završen</v>
      </c>
      <c r="K2111" s="55" t="s">
        <v>210</v>
      </c>
      <c r="L2111" s="55" t="s">
        <v>210</v>
      </c>
      <c r="M2111" s="58">
        <v>0.85</v>
      </c>
      <c r="N2111" s="58">
        <v>0.15</v>
      </c>
      <c r="O2111" s="59">
        <f>Ugovori_OPULJP3[[#This Row],[Bespovratna sredstva - Ukupno (EU+Nac) HRK
= Ukupna ugovorena vrijednost bespovratnih sredstava]]*Ugovori_OPULJP3[[#This Row],[EU STOPA SUFINANCIRANJA %
EU CO-FINANCING RATE %]]</f>
        <v>1090454.375</v>
      </c>
      <c r="P2111" s="60">
        <f>Ugovori_OPULJP3[[#This Row],[Bespovratna sredstva - EU dio - HRK]]/7.5345</f>
        <v>144728.16709801578</v>
      </c>
      <c r="Q2111" s="59">
        <f>Ugovori_OPULJP3[[#This Row],[Bespovratna sredstva - Ukupno (EU+Nac) HRK
= Ukupna ugovorena vrijednost bespovratnih sredstava]]*Ugovori_OPULJP3[[#This Row],[STOPA NACIONALNOG SUFINANCIRANJA %]]</f>
        <v>192433.125</v>
      </c>
      <c r="R2111" s="60">
        <f>Ugovori_OPULJP3[[#This Row],[Bespovratna sredstva - Nacionalni dio - HRK]]/7.5345</f>
        <v>25540.264782002785</v>
      </c>
      <c r="S2111" s="59">
        <v>1282887.5</v>
      </c>
      <c r="T2111" s="60">
        <f>Ugovori_OPULJP3[[#This Row],[Bespovratna sredstva - Ukupno (EU+Nac) HRK
= Ukupna ugovorena vrijednost bespovratnih sredstava]]/7.5345</f>
        <v>170268.43188001856</v>
      </c>
      <c r="U2111" s="59">
        <v>0</v>
      </c>
      <c r="V2111" s="60">
        <f>Ugovori_OPULJP3[[#This Row],[Javni doprinos korisnika - HRK]]/7.5345</f>
        <v>0</v>
      </c>
      <c r="W2111" s="59">
        <v>0</v>
      </c>
      <c r="X2111" s="60">
        <f>Ugovori_OPULJP3[[#This Row],[Privatni doprinos korisnika - HRK]]/7.5345</f>
        <v>0</v>
      </c>
      <c r="Y2111" s="61">
        <v>1282887.5</v>
      </c>
      <c r="Z2111" s="62">
        <f>Ugovori_OPULJP3[[#This Row],[UKUPNI PRIHVATLJIVI IZDACI
TOTAL ELIGIBLE EXPENDITURE
= Bespovratna sredstva ukupno + doprinos korisnika
= Ukupni prihvatljivi troškovi
= Ukupna ugovorena vrijednost projekta HRK]]/7.5345</f>
        <v>170268.43188001856</v>
      </c>
      <c r="AA2111" s="53" t="s">
        <v>7602</v>
      </c>
      <c r="AB2111" s="53" t="s">
        <v>34</v>
      </c>
      <c r="AC2111" s="52" t="s">
        <v>7734</v>
      </c>
      <c r="AD2111" s="52" t="s">
        <v>6564</v>
      </c>
    </row>
    <row r="2112" spans="1:30" ht="114.75" x14ac:dyDescent="0.2">
      <c r="A2112" s="50" t="s">
        <v>7735</v>
      </c>
      <c r="B2112" s="51" t="s">
        <v>742</v>
      </c>
      <c r="C2112" s="52" t="s">
        <v>7264</v>
      </c>
      <c r="D2112" s="52" t="s">
        <v>7599</v>
      </c>
      <c r="E2112" s="53" t="s">
        <v>231</v>
      </c>
      <c r="F2112" s="54" t="s">
        <v>7736</v>
      </c>
      <c r="G2112" s="54" t="s">
        <v>7737</v>
      </c>
      <c r="H2112" s="56">
        <v>43200</v>
      </c>
      <c r="I2112" s="56">
        <v>43931</v>
      </c>
      <c r="J2112" s="57" t="str">
        <f>IF(Ugovori_OPULJP3[[#This Row],[DATUM ZAVRŠETKA OPERACIJE]]&gt;DATE(2024,12,31),"u provedbi","završen")</f>
        <v>završen</v>
      </c>
      <c r="K2112" s="55" t="s">
        <v>270</v>
      </c>
      <c r="L2112" s="55" t="s">
        <v>270</v>
      </c>
      <c r="M2112" s="58">
        <v>0.85</v>
      </c>
      <c r="N2112" s="58">
        <v>0.15</v>
      </c>
      <c r="O2112" s="59">
        <f>Ugovori_OPULJP3[[#This Row],[Bespovratna sredstva - Ukupno (EU+Nac) HRK
= Ukupna ugovorena vrijednost bespovratnih sredstava]]*Ugovori_OPULJP3[[#This Row],[EU STOPA SUFINANCIRANJA %
EU CO-FINANCING RATE %]]</f>
        <v>1190079.1945</v>
      </c>
      <c r="P2112" s="60">
        <f>Ugovori_OPULJP3[[#This Row],[Bespovratna sredstva - EU dio - HRK]]/7.5345</f>
        <v>157950.65292985598</v>
      </c>
      <c r="Q2112" s="59">
        <f>Ugovori_OPULJP3[[#This Row],[Bespovratna sredstva - Ukupno (EU+Nac) HRK
= Ukupna ugovorena vrijednost bespovratnih sredstava]]*Ugovori_OPULJP3[[#This Row],[STOPA NACIONALNOG SUFINANCIRANJA %]]</f>
        <v>210013.97549999997</v>
      </c>
      <c r="R2112" s="60">
        <f>Ugovori_OPULJP3[[#This Row],[Bespovratna sredstva - Nacionalni dio - HRK]]/7.5345</f>
        <v>27873.644634680466</v>
      </c>
      <c r="S2112" s="59">
        <v>1400093.17</v>
      </c>
      <c r="T2112" s="60">
        <f>Ugovori_OPULJP3[[#This Row],[Bespovratna sredstva - Ukupno (EU+Nac) HRK
= Ukupna ugovorena vrijednost bespovratnih sredstava]]/7.5345</f>
        <v>185824.29756453645</v>
      </c>
      <c r="U2112" s="59">
        <v>0</v>
      </c>
      <c r="V2112" s="60">
        <f>Ugovori_OPULJP3[[#This Row],[Javni doprinos korisnika - HRK]]/7.5345</f>
        <v>0</v>
      </c>
      <c r="W2112" s="59">
        <v>0</v>
      </c>
      <c r="X2112" s="60">
        <f>Ugovori_OPULJP3[[#This Row],[Privatni doprinos korisnika - HRK]]/7.5345</f>
        <v>0</v>
      </c>
      <c r="Y2112" s="61">
        <v>1400093.17</v>
      </c>
      <c r="Z2112" s="62">
        <f>Ugovori_OPULJP3[[#This Row],[UKUPNI PRIHVATLJIVI IZDACI
TOTAL ELIGIBLE EXPENDITURE
= Bespovratna sredstva ukupno + doprinos korisnika
= Ukupni prihvatljivi troškovi
= Ukupna ugovorena vrijednost projekta HRK]]/7.5345</f>
        <v>185824.29756453645</v>
      </c>
      <c r="AA2112" s="53" t="s">
        <v>7602</v>
      </c>
      <c r="AB2112" s="53" t="s">
        <v>34</v>
      </c>
      <c r="AC2112" s="52" t="s">
        <v>7738</v>
      </c>
      <c r="AD2112" s="52" t="s">
        <v>6564</v>
      </c>
    </row>
    <row r="2113" spans="1:30" ht="114.75" x14ac:dyDescent="0.2">
      <c r="A2113" s="50" t="s">
        <v>7739</v>
      </c>
      <c r="B2113" s="51" t="s">
        <v>742</v>
      </c>
      <c r="C2113" s="52" t="s">
        <v>7264</v>
      </c>
      <c r="D2113" s="52" t="s">
        <v>7599</v>
      </c>
      <c r="E2113" s="53" t="s">
        <v>231</v>
      </c>
      <c r="F2113" s="54" t="s">
        <v>7740</v>
      </c>
      <c r="G2113" s="54" t="s">
        <v>7741</v>
      </c>
      <c r="H2113" s="56">
        <v>43200</v>
      </c>
      <c r="I2113" s="56">
        <v>43931</v>
      </c>
      <c r="J2113" s="57" t="str">
        <f>IF(Ugovori_OPULJP3[[#This Row],[DATUM ZAVRŠETKA OPERACIJE]]&gt;DATE(2024,12,31),"u provedbi","završen")</f>
        <v>završen</v>
      </c>
      <c r="K2113" s="55" t="s">
        <v>424</v>
      </c>
      <c r="L2113" s="55" t="s">
        <v>424</v>
      </c>
      <c r="M2113" s="58">
        <v>0.85</v>
      </c>
      <c r="N2113" s="58">
        <v>0.15</v>
      </c>
      <c r="O2113" s="59">
        <f>Ugovori_OPULJP3[[#This Row],[Bespovratna sredstva - Ukupno (EU+Nac) HRK
= Ukupna ugovorena vrijednost bespovratnih sredstava]]*Ugovori_OPULJP3[[#This Row],[EU STOPA SUFINANCIRANJA %
EU CO-FINANCING RATE %]]</f>
        <v>1692990.9850000001</v>
      </c>
      <c r="P2113" s="60">
        <f>Ugovori_OPULJP3[[#This Row],[Bespovratna sredstva - EU dio - HRK]]/7.5345</f>
        <v>224698.51814984405</v>
      </c>
      <c r="Q2113" s="59">
        <f>Ugovori_OPULJP3[[#This Row],[Bespovratna sredstva - Ukupno (EU+Nac) HRK
= Ukupna ugovorena vrijednost bespovratnih sredstava]]*Ugovori_OPULJP3[[#This Row],[STOPA NACIONALNOG SUFINANCIRANJA %]]</f>
        <v>298763.11499999999</v>
      </c>
      <c r="R2113" s="60">
        <f>Ugovori_OPULJP3[[#This Row],[Bespovratna sredstva - Nacionalni dio - HRK]]/7.5345</f>
        <v>39652.679673501887</v>
      </c>
      <c r="S2113" s="59">
        <v>1991754.1</v>
      </c>
      <c r="T2113" s="60">
        <f>Ugovori_OPULJP3[[#This Row],[Bespovratna sredstva - Ukupno (EU+Nac) HRK
= Ukupna ugovorena vrijednost bespovratnih sredstava]]/7.5345</f>
        <v>264351.19782334595</v>
      </c>
      <c r="U2113" s="59">
        <v>0</v>
      </c>
      <c r="V2113" s="60">
        <f>Ugovori_OPULJP3[[#This Row],[Javni doprinos korisnika - HRK]]/7.5345</f>
        <v>0</v>
      </c>
      <c r="W2113" s="59">
        <v>0</v>
      </c>
      <c r="X2113" s="60">
        <f>Ugovori_OPULJP3[[#This Row],[Privatni doprinos korisnika - HRK]]/7.5345</f>
        <v>0</v>
      </c>
      <c r="Y2113" s="61">
        <v>1991754.1</v>
      </c>
      <c r="Z2113" s="62">
        <f>Ugovori_OPULJP3[[#This Row],[UKUPNI PRIHVATLJIVI IZDACI
TOTAL ELIGIBLE EXPENDITURE
= Bespovratna sredstva ukupno + doprinos korisnika
= Ukupni prihvatljivi troškovi
= Ukupna ugovorena vrijednost projekta HRK]]/7.5345</f>
        <v>264351.19782334595</v>
      </c>
      <c r="AA2113" s="53" t="s">
        <v>7602</v>
      </c>
      <c r="AB2113" s="53" t="s">
        <v>34</v>
      </c>
      <c r="AC2113" s="52" t="s">
        <v>7742</v>
      </c>
      <c r="AD2113" s="52" t="s">
        <v>6564</v>
      </c>
    </row>
    <row r="2114" spans="1:30" ht="76.5" customHeight="1" x14ac:dyDescent="0.2">
      <c r="A2114" s="50" t="s">
        <v>7743</v>
      </c>
      <c r="B2114" s="51" t="s">
        <v>742</v>
      </c>
      <c r="C2114" s="52" t="s">
        <v>7264</v>
      </c>
      <c r="D2114" s="52" t="s">
        <v>7599</v>
      </c>
      <c r="E2114" s="53" t="s">
        <v>231</v>
      </c>
      <c r="F2114" s="54" t="s">
        <v>7744</v>
      </c>
      <c r="G2114" s="54" t="s">
        <v>550</v>
      </c>
      <c r="H2114" s="56">
        <v>43200</v>
      </c>
      <c r="I2114" s="56">
        <v>43931</v>
      </c>
      <c r="J2114" s="57" t="str">
        <f>IF(Ugovori_OPULJP3[[#This Row],[DATUM ZAVRŠETKA OPERACIJE]]&gt;DATE(2024,12,31),"u provedbi","završen")</f>
        <v>završen</v>
      </c>
      <c r="K2114" s="55" t="s">
        <v>36</v>
      </c>
      <c r="L2114" s="55" t="s">
        <v>36</v>
      </c>
      <c r="M2114" s="58">
        <v>0.85</v>
      </c>
      <c r="N2114" s="58">
        <v>0.15</v>
      </c>
      <c r="O2114" s="59">
        <f>Ugovori_OPULJP3[[#This Row],[Bespovratna sredstva - Ukupno (EU+Nac) HRK
= Ukupna ugovorena vrijednost bespovratnih sredstava]]*Ugovori_OPULJP3[[#This Row],[EU STOPA SUFINANCIRANJA %
EU CO-FINANCING RATE %]]</f>
        <v>1660841.656</v>
      </c>
      <c r="P2114" s="60">
        <f>Ugovori_OPULJP3[[#This Row],[Bespovratna sredstva - EU dio - HRK]]/7.5345</f>
        <v>220431.56891631824</v>
      </c>
      <c r="Q2114" s="59">
        <f>Ugovori_OPULJP3[[#This Row],[Bespovratna sredstva - Ukupno (EU+Nac) HRK
= Ukupna ugovorena vrijednost bespovratnih sredstava]]*Ugovori_OPULJP3[[#This Row],[STOPA NACIONALNOG SUFINANCIRANJA %]]</f>
        <v>293089.70400000003</v>
      </c>
      <c r="R2114" s="60">
        <f>Ugovori_OPULJP3[[#This Row],[Bespovratna sredstva - Nacionalni dio - HRK]]/7.5345</f>
        <v>38899.688632291458</v>
      </c>
      <c r="S2114" s="59">
        <v>1953931.36</v>
      </c>
      <c r="T2114" s="60">
        <f>Ugovori_OPULJP3[[#This Row],[Bespovratna sredstva - Ukupno (EU+Nac) HRK
= Ukupna ugovorena vrijednost bespovratnih sredstava]]/7.5345</f>
        <v>259331.25754860972</v>
      </c>
      <c r="U2114" s="59">
        <v>0</v>
      </c>
      <c r="V2114" s="60">
        <f>Ugovori_OPULJP3[[#This Row],[Javni doprinos korisnika - HRK]]/7.5345</f>
        <v>0</v>
      </c>
      <c r="W2114" s="59">
        <v>0</v>
      </c>
      <c r="X2114" s="60">
        <f>Ugovori_OPULJP3[[#This Row],[Privatni doprinos korisnika - HRK]]/7.5345</f>
        <v>0</v>
      </c>
      <c r="Y2114" s="61">
        <v>1953931.36</v>
      </c>
      <c r="Z2114" s="62">
        <f>Ugovori_OPULJP3[[#This Row],[UKUPNI PRIHVATLJIVI IZDACI
TOTAL ELIGIBLE EXPENDITURE
= Bespovratna sredstva ukupno + doprinos korisnika
= Ukupni prihvatljivi troškovi
= Ukupna ugovorena vrijednost projekta HRK]]/7.5345</f>
        <v>259331.25754860972</v>
      </c>
      <c r="AA2114" s="53" t="s">
        <v>7602</v>
      </c>
      <c r="AB2114" s="53" t="s">
        <v>34</v>
      </c>
      <c r="AC2114" s="52" t="s">
        <v>7745</v>
      </c>
      <c r="AD2114" s="52" t="s">
        <v>6564</v>
      </c>
    </row>
    <row r="2115" spans="1:30" ht="76.5" customHeight="1" x14ac:dyDescent="0.2">
      <c r="A2115" s="50" t="s">
        <v>7746</v>
      </c>
      <c r="B2115" s="51" t="s">
        <v>742</v>
      </c>
      <c r="C2115" s="52" t="s">
        <v>7264</v>
      </c>
      <c r="D2115" s="52" t="s">
        <v>7599</v>
      </c>
      <c r="E2115" s="53" t="s">
        <v>231</v>
      </c>
      <c r="F2115" s="54" t="s">
        <v>7747</v>
      </c>
      <c r="G2115" s="54" t="s">
        <v>7748</v>
      </c>
      <c r="H2115" s="56">
        <v>43200</v>
      </c>
      <c r="I2115" s="56">
        <v>43809</v>
      </c>
      <c r="J2115" s="57" t="str">
        <f>IF(Ugovori_OPULJP3[[#This Row],[DATUM ZAVRŠETKA OPERACIJE]]&gt;DATE(2024,12,31),"u provedbi","završen")</f>
        <v>završen</v>
      </c>
      <c r="K2115" s="55" t="s">
        <v>248</v>
      </c>
      <c r="L2115" s="55" t="s">
        <v>248</v>
      </c>
      <c r="M2115" s="58">
        <v>0.85</v>
      </c>
      <c r="N2115" s="58">
        <v>0.15</v>
      </c>
      <c r="O2115" s="59">
        <f>Ugovori_OPULJP3[[#This Row],[Bespovratna sredstva - Ukupno (EU+Nac) HRK
= Ukupna ugovorena vrijednost bespovratnih sredstava]]*Ugovori_OPULJP3[[#This Row],[EU STOPA SUFINANCIRANJA %
EU CO-FINANCING RATE %]]</f>
        <v>1127753.6499999999</v>
      </c>
      <c r="P2115" s="60">
        <f>Ugovori_OPULJP3[[#This Row],[Bespovratna sredstva - EU dio - HRK]]/7.5345</f>
        <v>149678.63162784523</v>
      </c>
      <c r="Q2115" s="59">
        <f>Ugovori_OPULJP3[[#This Row],[Bespovratna sredstva - Ukupno (EU+Nac) HRK
= Ukupna ugovorena vrijednost bespovratnih sredstava]]*Ugovori_OPULJP3[[#This Row],[STOPA NACIONALNOG SUFINANCIRANJA %]]</f>
        <v>199015.35</v>
      </c>
      <c r="R2115" s="60">
        <f>Ugovori_OPULJP3[[#This Row],[Bespovratna sredstva - Nacionalni dio - HRK]]/7.5345</f>
        <v>26413.876169619747</v>
      </c>
      <c r="S2115" s="59">
        <v>1326769</v>
      </c>
      <c r="T2115" s="60">
        <f>Ugovori_OPULJP3[[#This Row],[Bespovratna sredstva - Ukupno (EU+Nac) HRK
= Ukupna ugovorena vrijednost bespovratnih sredstava]]/7.5345</f>
        <v>176092.50779746499</v>
      </c>
      <c r="U2115" s="59">
        <v>0</v>
      </c>
      <c r="V2115" s="60">
        <f>Ugovori_OPULJP3[[#This Row],[Javni doprinos korisnika - HRK]]/7.5345</f>
        <v>0</v>
      </c>
      <c r="W2115" s="59">
        <v>0</v>
      </c>
      <c r="X2115" s="60">
        <f>Ugovori_OPULJP3[[#This Row],[Privatni doprinos korisnika - HRK]]/7.5345</f>
        <v>0</v>
      </c>
      <c r="Y2115" s="61">
        <v>1326769</v>
      </c>
      <c r="Z2115" s="62">
        <f>Ugovori_OPULJP3[[#This Row],[UKUPNI PRIHVATLJIVI IZDACI
TOTAL ELIGIBLE EXPENDITURE
= Bespovratna sredstva ukupno + doprinos korisnika
= Ukupni prihvatljivi troškovi
= Ukupna ugovorena vrijednost projekta HRK]]/7.5345</f>
        <v>176092.50779746499</v>
      </c>
      <c r="AA2115" s="53" t="s">
        <v>7602</v>
      </c>
      <c r="AB2115" s="53" t="s">
        <v>34</v>
      </c>
      <c r="AC2115" s="52" t="s">
        <v>7749</v>
      </c>
      <c r="AD2115" s="52" t="s">
        <v>6564</v>
      </c>
    </row>
    <row r="2116" spans="1:30" ht="102" x14ac:dyDescent="0.2">
      <c r="A2116" s="50" t="s">
        <v>7750</v>
      </c>
      <c r="B2116" s="51" t="s">
        <v>742</v>
      </c>
      <c r="C2116" s="52" t="s">
        <v>7264</v>
      </c>
      <c r="D2116" s="52" t="s">
        <v>7599</v>
      </c>
      <c r="E2116" s="53" t="s">
        <v>231</v>
      </c>
      <c r="F2116" s="54" t="s">
        <v>7751</v>
      </c>
      <c r="G2116" s="54" t="s">
        <v>7752</v>
      </c>
      <c r="H2116" s="56">
        <v>43578</v>
      </c>
      <c r="I2116" s="56">
        <v>44309</v>
      </c>
      <c r="J2116" s="57" t="str">
        <f>IF(Ugovori_OPULJP3[[#This Row],[DATUM ZAVRŠETKA OPERACIJE]]&gt;DATE(2024,12,31),"u provedbi","završen")</f>
        <v>završen</v>
      </c>
      <c r="K2116" s="55" t="s">
        <v>7753</v>
      </c>
      <c r="L2116" s="55" t="s">
        <v>370</v>
      </c>
      <c r="M2116" s="58">
        <v>0.85</v>
      </c>
      <c r="N2116" s="58">
        <v>0.15</v>
      </c>
      <c r="O2116" s="59">
        <f>Ugovori_OPULJP3[[#This Row],[Bespovratna sredstva - Ukupno (EU+Nac) HRK
= Ukupna ugovorena vrijednost bespovratnih sredstava]]*Ugovori_OPULJP3[[#This Row],[EU STOPA SUFINANCIRANJA %
EU CO-FINANCING RATE %]]</f>
        <v>1605297.4624999999</v>
      </c>
      <c r="P2116" s="60">
        <f>Ugovori_OPULJP3[[#This Row],[Bespovratna sredstva - EU dio - HRK]]/7.5345</f>
        <v>213059.58756387283</v>
      </c>
      <c r="Q2116" s="59">
        <f>Ugovori_OPULJP3[[#This Row],[Bespovratna sredstva - Ukupno (EU+Nac) HRK
= Ukupna ugovorena vrijednost bespovratnih sredstava]]*Ugovori_OPULJP3[[#This Row],[STOPA NACIONALNOG SUFINANCIRANJA %]]</f>
        <v>283287.78749999998</v>
      </c>
      <c r="R2116" s="60">
        <f>Ugovori_OPULJP3[[#This Row],[Bespovratna sredstva - Nacionalni dio - HRK]]/7.5345</f>
        <v>37598.750746565791</v>
      </c>
      <c r="S2116" s="59">
        <v>1888585.25</v>
      </c>
      <c r="T2116" s="60">
        <f>Ugovori_OPULJP3[[#This Row],[Bespovratna sredstva - Ukupno (EU+Nac) HRK
= Ukupna ugovorena vrijednost bespovratnih sredstava]]/7.5345</f>
        <v>250658.33831043864</v>
      </c>
      <c r="U2116" s="59">
        <v>0</v>
      </c>
      <c r="V2116" s="60">
        <f>Ugovori_OPULJP3[[#This Row],[Javni doprinos korisnika - HRK]]/7.5345</f>
        <v>0</v>
      </c>
      <c r="W2116" s="59">
        <v>0</v>
      </c>
      <c r="X2116" s="60">
        <f>Ugovori_OPULJP3[[#This Row],[Privatni doprinos korisnika - HRK]]/7.5345</f>
        <v>0</v>
      </c>
      <c r="Y2116" s="61">
        <v>1888585.25</v>
      </c>
      <c r="Z2116" s="62">
        <f>Ugovori_OPULJP3[[#This Row],[UKUPNI PRIHVATLJIVI IZDACI
TOTAL ELIGIBLE EXPENDITURE
= Bespovratna sredstva ukupno + doprinos korisnika
= Ukupni prihvatljivi troškovi
= Ukupna ugovorena vrijednost projekta HRK]]/7.5345</f>
        <v>250658.33831043864</v>
      </c>
      <c r="AA2116" s="53" t="s">
        <v>7602</v>
      </c>
      <c r="AB2116" s="53" t="s">
        <v>34</v>
      </c>
      <c r="AC2116" s="52" t="s">
        <v>7754</v>
      </c>
      <c r="AD2116" s="52" t="s">
        <v>6564</v>
      </c>
    </row>
    <row r="2117" spans="1:30" ht="114.75" x14ac:dyDescent="0.2">
      <c r="A2117" s="50" t="s">
        <v>7755</v>
      </c>
      <c r="B2117" s="51" t="s">
        <v>742</v>
      </c>
      <c r="C2117" s="52" t="s">
        <v>7264</v>
      </c>
      <c r="D2117" s="52" t="s">
        <v>7599</v>
      </c>
      <c r="E2117" s="53" t="s">
        <v>231</v>
      </c>
      <c r="F2117" s="54" t="s">
        <v>7756</v>
      </c>
      <c r="G2117" s="54" t="s">
        <v>7757</v>
      </c>
      <c r="H2117" s="56">
        <v>43578</v>
      </c>
      <c r="I2117" s="56">
        <v>44309</v>
      </c>
      <c r="J2117" s="57" t="str">
        <f>IF(Ugovori_OPULJP3[[#This Row],[DATUM ZAVRŠETKA OPERACIJE]]&gt;DATE(2024,12,31),"u provedbi","završen")</f>
        <v>završen</v>
      </c>
      <c r="K2117" s="55" t="s">
        <v>7758</v>
      </c>
      <c r="L2117" s="55" t="s">
        <v>248</v>
      </c>
      <c r="M2117" s="58">
        <v>0.85</v>
      </c>
      <c r="N2117" s="58">
        <v>0.15</v>
      </c>
      <c r="O2117" s="59">
        <f>Ugovori_OPULJP3[[#This Row],[Bespovratna sredstva - Ukupno (EU+Nac) HRK
= Ukupna ugovorena vrijednost bespovratnih sredstava]]*Ugovori_OPULJP3[[#This Row],[EU STOPA SUFINANCIRANJA %
EU CO-FINANCING RATE %]]</f>
        <v>1493376.9935000001</v>
      </c>
      <c r="P2117" s="60">
        <f>Ugovori_OPULJP3[[#This Row],[Bespovratna sredstva - EU dio - HRK]]/7.5345</f>
        <v>198205.18859911076</v>
      </c>
      <c r="Q2117" s="59">
        <f>Ugovori_OPULJP3[[#This Row],[Bespovratna sredstva - Ukupno (EU+Nac) HRK
= Ukupna ugovorena vrijednost bespovratnih sredstava]]*Ugovori_OPULJP3[[#This Row],[STOPA NACIONALNOG SUFINANCIRANJA %]]</f>
        <v>263537.1165</v>
      </c>
      <c r="R2117" s="60">
        <f>Ugovori_OPULJP3[[#This Row],[Bespovratna sredstva - Nacionalni dio - HRK]]/7.5345</f>
        <v>34977.386223372487</v>
      </c>
      <c r="S2117" s="59">
        <v>1756914.11</v>
      </c>
      <c r="T2117" s="60">
        <f>Ugovori_OPULJP3[[#This Row],[Bespovratna sredstva - Ukupno (EU+Nac) HRK
= Ukupna ugovorena vrijednost bespovratnih sredstava]]/7.5345</f>
        <v>233182.57482248324</v>
      </c>
      <c r="U2117" s="59">
        <v>0</v>
      </c>
      <c r="V2117" s="60">
        <f>Ugovori_OPULJP3[[#This Row],[Javni doprinos korisnika - HRK]]/7.5345</f>
        <v>0</v>
      </c>
      <c r="W2117" s="59">
        <v>0</v>
      </c>
      <c r="X2117" s="60">
        <f>Ugovori_OPULJP3[[#This Row],[Privatni doprinos korisnika - HRK]]/7.5345</f>
        <v>0</v>
      </c>
      <c r="Y2117" s="61">
        <v>1756914.11</v>
      </c>
      <c r="Z2117" s="62">
        <f>Ugovori_OPULJP3[[#This Row],[UKUPNI PRIHVATLJIVI IZDACI
TOTAL ELIGIBLE EXPENDITURE
= Bespovratna sredstva ukupno + doprinos korisnika
= Ukupni prihvatljivi troškovi
= Ukupna ugovorena vrijednost projekta HRK]]/7.5345</f>
        <v>233182.57482248324</v>
      </c>
      <c r="AA2117" s="53" t="s">
        <v>7602</v>
      </c>
      <c r="AB2117" s="53" t="s">
        <v>34</v>
      </c>
      <c r="AC2117" s="52" t="s">
        <v>7759</v>
      </c>
      <c r="AD2117" s="52" t="s">
        <v>6564</v>
      </c>
    </row>
    <row r="2118" spans="1:30" ht="114.75" x14ac:dyDescent="0.2">
      <c r="A2118" s="50" t="s">
        <v>7760</v>
      </c>
      <c r="B2118" s="51" t="s">
        <v>742</v>
      </c>
      <c r="C2118" s="52" t="s">
        <v>7264</v>
      </c>
      <c r="D2118" s="52" t="s">
        <v>7761</v>
      </c>
      <c r="E2118" s="53" t="s">
        <v>6571</v>
      </c>
      <c r="F2118" s="54" t="s">
        <v>7762</v>
      </c>
      <c r="G2118" s="54" t="s">
        <v>7763</v>
      </c>
      <c r="H2118" s="56">
        <v>43013</v>
      </c>
      <c r="I2118" s="56">
        <v>44109</v>
      </c>
      <c r="J2118" s="57" t="str">
        <f>IF(Ugovori_OPULJP3[[#This Row],[DATUM ZAVRŠETKA OPERACIJE]]&gt;DATE(2024,12,31),"u provedbi","završen")</f>
        <v>završen</v>
      </c>
      <c r="K2118" s="55" t="s">
        <v>270</v>
      </c>
      <c r="L2118" s="55" t="s">
        <v>270</v>
      </c>
      <c r="M2118" s="58">
        <v>0.85</v>
      </c>
      <c r="N2118" s="58">
        <v>0.15</v>
      </c>
      <c r="O2118" s="59">
        <f>Ugovori_OPULJP3[[#This Row],[Bespovratna sredstva - Ukupno (EU+Nac) HRK
= Ukupna ugovorena vrijednost bespovratnih sredstava]]*Ugovori_OPULJP3[[#This Row],[EU STOPA SUFINANCIRANJA %
EU CO-FINANCING RATE %]]</f>
        <v>9012136.6620000005</v>
      </c>
      <c r="P2118" s="60">
        <f>Ugovori_OPULJP3[[#This Row],[Bespovratna sredstva - EU dio - HRK]]/7.5345</f>
        <v>1196116.0875970535</v>
      </c>
      <c r="Q2118" s="59">
        <f>Ugovori_OPULJP3[[#This Row],[Bespovratna sredstva - Ukupno (EU+Nac) HRK
= Ukupna ugovorena vrijednost bespovratnih sredstava]]*Ugovori_OPULJP3[[#This Row],[STOPA NACIONALNOG SUFINANCIRANJA %]]</f>
        <v>1590377.058</v>
      </c>
      <c r="R2118" s="60">
        <f>Ugovori_OPULJP3[[#This Row],[Bespovratna sredstva - Nacionalni dio - HRK]]/7.5345</f>
        <v>211079.30957595061</v>
      </c>
      <c r="S2118" s="59">
        <v>10602513.720000001</v>
      </c>
      <c r="T2118" s="60">
        <f>Ugovori_OPULJP3[[#This Row],[Bespovratna sredstva - Ukupno (EU+Nac) HRK
= Ukupna ugovorena vrijednost bespovratnih sredstava]]/7.5345</f>
        <v>1407195.3971730042</v>
      </c>
      <c r="U2118" s="59">
        <v>0</v>
      </c>
      <c r="V2118" s="60">
        <f>Ugovori_OPULJP3[[#This Row],[Javni doprinos korisnika - HRK]]/7.5345</f>
        <v>0</v>
      </c>
      <c r="W2118" s="59">
        <v>0</v>
      </c>
      <c r="X2118" s="60">
        <f>Ugovori_OPULJP3[[#This Row],[Privatni doprinos korisnika - HRK]]/7.5345</f>
        <v>0</v>
      </c>
      <c r="Y2118" s="61">
        <v>10602513.720000001</v>
      </c>
      <c r="Z2118" s="62">
        <f>Ugovori_OPULJP3[[#This Row],[UKUPNI PRIHVATLJIVI IZDACI
TOTAL ELIGIBLE EXPENDITURE
= Bespovratna sredstva ukupno + doprinos korisnika
= Ukupni prihvatljivi troškovi
= Ukupna ugovorena vrijednost projekta HRK]]/7.5345</f>
        <v>1407195.3971730042</v>
      </c>
      <c r="AA2118" s="53" t="s">
        <v>37</v>
      </c>
      <c r="AB2118" s="53" t="s">
        <v>34</v>
      </c>
      <c r="AC2118" s="52" t="s">
        <v>7764</v>
      </c>
      <c r="AD2118" s="52" t="s">
        <v>6564</v>
      </c>
    </row>
    <row r="2119" spans="1:30" ht="114.75" x14ac:dyDescent="0.2">
      <c r="A2119" s="50" t="s">
        <v>7765</v>
      </c>
      <c r="B2119" s="51" t="s">
        <v>742</v>
      </c>
      <c r="C2119" s="52" t="s">
        <v>7264</v>
      </c>
      <c r="D2119" s="52" t="s">
        <v>7761</v>
      </c>
      <c r="E2119" s="53" t="s">
        <v>6571</v>
      </c>
      <c r="F2119" s="54" t="s">
        <v>7766</v>
      </c>
      <c r="G2119" s="54" t="s">
        <v>7767</v>
      </c>
      <c r="H2119" s="56">
        <v>43013</v>
      </c>
      <c r="I2119" s="56">
        <v>44109</v>
      </c>
      <c r="J2119" s="57" t="str">
        <f>IF(Ugovori_OPULJP3[[#This Row],[DATUM ZAVRŠETKA OPERACIJE]]&gt;DATE(2024,12,31),"u provedbi","završen")</f>
        <v>završen</v>
      </c>
      <c r="K2119" s="55" t="s">
        <v>7768</v>
      </c>
      <c r="L2119" s="55" t="s">
        <v>78</v>
      </c>
      <c r="M2119" s="58">
        <v>0.85</v>
      </c>
      <c r="N2119" s="58">
        <v>0.15</v>
      </c>
      <c r="O2119" s="59">
        <f>Ugovori_OPULJP3[[#This Row],[Bespovratna sredstva - Ukupno (EU+Nac) HRK
= Ukupna ugovorena vrijednost bespovratnih sredstava]]*Ugovori_OPULJP3[[#This Row],[EU STOPA SUFINANCIRANJA %
EU CO-FINANCING RATE %]]</f>
        <v>9390769.8080000002</v>
      </c>
      <c r="P2119" s="60">
        <f>Ugovori_OPULJP3[[#This Row],[Bespovratna sredstva - EU dio - HRK]]/7.5345</f>
        <v>1246369.3420930386</v>
      </c>
      <c r="Q2119" s="59">
        <f>Ugovori_OPULJP3[[#This Row],[Bespovratna sredstva - Ukupno (EU+Nac) HRK
= Ukupna ugovorena vrijednost bespovratnih sredstava]]*Ugovori_OPULJP3[[#This Row],[STOPA NACIONALNOG SUFINANCIRANJA %]]</f>
        <v>1657194.672</v>
      </c>
      <c r="R2119" s="60">
        <f>Ugovori_OPULJP3[[#This Row],[Bespovratna sredstva - Nacionalni dio - HRK]]/7.5345</f>
        <v>219947.53095759507</v>
      </c>
      <c r="S2119" s="59">
        <v>11047964.48</v>
      </c>
      <c r="T2119" s="60">
        <f>Ugovori_OPULJP3[[#This Row],[Bespovratna sredstva - Ukupno (EU+Nac) HRK
= Ukupna ugovorena vrijednost bespovratnih sredstava]]/7.5345</f>
        <v>1466316.8730506338</v>
      </c>
      <c r="U2119" s="59">
        <v>0</v>
      </c>
      <c r="V2119" s="60">
        <f>Ugovori_OPULJP3[[#This Row],[Javni doprinos korisnika - HRK]]/7.5345</f>
        <v>0</v>
      </c>
      <c r="W2119" s="59">
        <v>0</v>
      </c>
      <c r="X2119" s="60">
        <f>Ugovori_OPULJP3[[#This Row],[Privatni doprinos korisnika - HRK]]/7.5345</f>
        <v>0</v>
      </c>
      <c r="Y2119" s="61">
        <v>11047964.48</v>
      </c>
      <c r="Z2119" s="62">
        <f>Ugovori_OPULJP3[[#This Row],[UKUPNI PRIHVATLJIVI IZDACI
TOTAL ELIGIBLE EXPENDITURE
= Bespovratna sredstva ukupno + doprinos korisnika
= Ukupni prihvatljivi troškovi
= Ukupna ugovorena vrijednost projekta HRK]]/7.5345</f>
        <v>1466316.8730506338</v>
      </c>
      <c r="AA2119" s="53" t="s">
        <v>37</v>
      </c>
      <c r="AB2119" s="53" t="s">
        <v>34</v>
      </c>
      <c r="AC2119" s="52" t="s">
        <v>7769</v>
      </c>
      <c r="AD2119" s="52" t="s">
        <v>6564</v>
      </c>
    </row>
    <row r="2120" spans="1:30" ht="76.5" customHeight="1" x14ac:dyDescent="0.2">
      <c r="A2120" s="50" t="s">
        <v>7770</v>
      </c>
      <c r="B2120" s="51" t="s">
        <v>742</v>
      </c>
      <c r="C2120" s="52" t="s">
        <v>7264</v>
      </c>
      <c r="D2120" s="52" t="s">
        <v>7761</v>
      </c>
      <c r="E2120" s="53" t="s">
        <v>6571</v>
      </c>
      <c r="F2120" s="54" t="s">
        <v>7771</v>
      </c>
      <c r="G2120" s="54" t="s">
        <v>7772</v>
      </c>
      <c r="H2120" s="56">
        <v>43041</v>
      </c>
      <c r="I2120" s="56">
        <v>44563</v>
      </c>
      <c r="J2120" s="57" t="str">
        <f>IF(Ugovori_OPULJP3[[#This Row],[DATUM ZAVRŠETKA OPERACIJE]]&gt;DATE(2024,12,31),"u provedbi","završen")</f>
        <v>završen</v>
      </c>
      <c r="K2120" s="55" t="s">
        <v>98</v>
      </c>
      <c r="L2120" s="55" t="s">
        <v>98</v>
      </c>
      <c r="M2120" s="58">
        <v>0.85</v>
      </c>
      <c r="N2120" s="58">
        <v>0.15</v>
      </c>
      <c r="O2120" s="59">
        <f>Ugovori_OPULJP3[[#This Row],[Bespovratna sredstva - Ukupno (EU+Nac) HRK
= Ukupna ugovorena vrijednost bespovratnih sredstava]]*Ugovori_OPULJP3[[#This Row],[EU STOPA SUFINANCIRANJA %
EU CO-FINANCING RATE %]]</f>
        <v>9753714.7504999992</v>
      </c>
      <c r="P2120" s="60">
        <f>Ugovori_OPULJP3[[#This Row],[Bespovratna sredstva - EU dio - HRK]]/7.5345</f>
        <v>1294540.4141615236</v>
      </c>
      <c r="Q2120" s="59">
        <f>Ugovori_OPULJP3[[#This Row],[Bespovratna sredstva - Ukupno (EU+Nac) HRK
= Ukupna ugovorena vrijednost bespovratnih sredstava]]*Ugovori_OPULJP3[[#This Row],[STOPA NACIONALNOG SUFINANCIRANJA %]]</f>
        <v>1721243.7794999999</v>
      </c>
      <c r="R2120" s="60">
        <f>Ugovori_OPULJP3[[#This Row],[Bespovratna sredstva - Nacionalni dio - HRK]]/7.5345</f>
        <v>228448.30838144533</v>
      </c>
      <c r="S2120" s="59">
        <v>11474958.529999999</v>
      </c>
      <c r="T2120" s="60">
        <f>Ugovori_OPULJP3[[#This Row],[Bespovratna sredstva - Ukupno (EU+Nac) HRK
= Ukupna ugovorena vrijednost bespovratnih sredstava]]/7.5345</f>
        <v>1522988.7225429688</v>
      </c>
      <c r="U2120" s="59">
        <v>0</v>
      </c>
      <c r="V2120" s="60">
        <f>Ugovori_OPULJP3[[#This Row],[Javni doprinos korisnika - HRK]]/7.5345</f>
        <v>0</v>
      </c>
      <c r="W2120" s="59">
        <v>0</v>
      </c>
      <c r="X2120" s="60">
        <f>Ugovori_OPULJP3[[#This Row],[Privatni doprinos korisnika - HRK]]/7.5345</f>
        <v>0</v>
      </c>
      <c r="Y2120" s="61">
        <v>11474958.529999999</v>
      </c>
      <c r="Z2120" s="62">
        <f>Ugovori_OPULJP3[[#This Row],[UKUPNI PRIHVATLJIVI IZDACI
TOTAL ELIGIBLE EXPENDITURE
= Bespovratna sredstva ukupno + doprinos korisnika
= Ukupni prihvatljivi troškovi
= Ukupna ugovorena vrijednost projekta HRK]]/7.5345</f>
        <v>1522988.7225429688</v>
      </c>
      <c r="AA2120" s="53" t="s">
        <v>37</v>
      </c>
      <c r="AB2120" s="53" t="s">
        <v>34</v>
      </c>
      <c r="AC2120" s="52" t="s">
        <v>7773</v>
      </c>
      <c r="AD2120" s="52" t="s">
        <v>6564</v>
      </c>
    </row>
    <row r="2121" spans="1:30" ht="102" x14ac:dyDescent="0.2">
      <c r="A2121" s="50" t="s">
        <v>7774</v>
      </c>
      <c r="B2121" s="51" t="s">
        <v>742</v>
      </c>
      <c r="C2121" s="52" t="s">
        <v>7264</v>
      </c>
      <c r="D2121" s="52" t="s">
        <v>7761</v>
      </c>
      <c r="E2121" s="53" t="s">
        <v>6571</v>
      </c>
      <c r="F2121" s="54" t="s">
        <v>7775</v>
      </c>
      <c r="G2121" s="54" t="s">
        <v>7776</v>
      </c>
      <c r="H2121" s="56">
        <v>43571</v>
      </c>
      <c r="I2121" s="56">
        <v>44667</v>
      </c>
      <c r="J2121" s="57" t="str">
        <f>IF(Ugovori_OPULJP3[[#This Row],[DATUM ZAVRŠETKA OPERACIJE]]&gt;DATE(2024,12,31),"u provedbi","završen")</f>
        <v>završen</v>
      </c>
      <c r="K2121" s="55" t="s">
        <v>36</v>
      </c>
      <c r="L2121" s="55" t="s">
        <v>36</v>
      </c>
      <c r="M2121" s="58">
        <v>0.85</v>
      </c>
      <c r="N2121" s="58">
        <v>0.15</v>
      </c>
      <c r="O2121" s="59">
        <f>Ugovori_OPULJP3[[#This Row],[Bespovratna sredstva - Ukupno (EU+Nac) HRK
= Ukupna ugovorena vrijednost bespovratnih sredstava]]*Ugovori_OPULJP3[[#This Row],[EU STOPA SUFINANCIRANJA %
EU CO-FINANCING RATE %]]</f>
        <v>9683058.5855</v>
      </c>
      <c r="P2121" s="60">
        <f>Ugovori_OPULJP3[[#This Row],[Bespovratna sredstva - EU dio - HRK]]/7.5345</f>
        <v>1285162.7295109164</v>
      </c>
      <c r="Q2121" s="59">
        <f>Ugovori_OPULJP3[[#This Row],[Bespovratna sredstva - Ukupno (EU+Nac) HRK
= Ukupna ugovorena vrijednost bespovratnih sredstava]]*Ugovori_OPULJP3[[#This Row],[STOPA NACIONALNOG SUFINANCIRANJA %]]</f>
        <v>1708775.0445000001</v>
      </c>
      <c r="R2121" s="60">
        <f>Ugovori_OPULJP3[[#This Row],[Bespovratna sredstva - Nacionalni dio - HRK]]/7.5345</f>
        <v>226793.42285486762</v>
      </c>
      <c r="S2121" s="59">
        <v>11391833.630000001</v>
      </c>
      <c r="T2121" s="60">
        <f>Ugovori_OPULJP3[[#This Row],[Bespovratna sredstva - Ukupno (EU+Nac) HRK
= Ukupna ugovorena vrijednost bespovratnih sredstava]]/7.5345</f>
        <v>1511956.1523657842</v>
      </c>
      <c r="U2121" s="59">
        <v>0</v>
      </c>
      <c r="V2121" s="60">
        <f>Ugovori_OPULJP3[[#This Row],[Javni doprinos korisnika - HRK]]/7.5345</f>
        <v>0</v>
      </c>
      <c r="W2121" s="59">
        <v>0</v>
      </c>
      <c r="X2121" s="60">
        <f>Ugovori_OPULJP3[[#This Row],[Privatni doprinos korisnika - HRK]]/7.5345</f>
        <v>0</v>
      </c>
      <c r="Y2121" s="61">
        <v>11391833.630000001</v>
      </c>
      <c r="Z2121" s="62">
        <f>Ugovori_OPULJP3[[#This Row],[UKUPNI PRIHVATLJIVI IZDACI
TOTAL ELIGIBLE EXPENDITURE
= Bespovratna sredstva ukupno + doprinos korisnika
= Ukupni prihvatljivi troškovi
= Ukupna ugovorena vrijednost projekta HRK]]/7.5345</f>
        <v>1511956.1523657842</v>
      </c>
      <c r="AA2121" s="53" t="s">
        <v>37</v>
      </c>
      <c r="AB2121" s="53" t="s">
        <v>34</v>
      </c>
      <c r="AC2121" s="52" t="s">
        <v>7777</v>
      </c>
      <c r="AD2121" s="52" t="s">
        <v>6564</v>
      </c>
    </row>
    <row r="2122" spans="1:30" ht="102" x14ac:dyDescent="0.2">
      <c r="A2122" s="50" t="s">
        <v>7778</v>
      </c>
      <c r="B2122" s="51" t="s">
        <v>742</v>
      </c>
      <c r="C2122" s="52" t="s">
        <v>7264</v>
      </c>
      <c r="D2122" s="52" t="s">
        <v>7761</v>
      </c>
      <c r="E2122" s="53" t="s">
        <v>6571</v>
      </c>
      <c r="F2122" s="54" t="s">
        <v>7779</v>
      </c>
      <c r="G2122" s="54" t="s">
        <v>7780</v>
      </c>
      <c r="H2122" s="56">
        <v>43571</v>
      </c>
      <c r="I2122" s="56">
        <v>44667</v>
      </c>
      <c r="J2122" s="57" t="str">
        <f>IF(Ugovori_OPULJP3[[#This Row],[DATUM ZAVRŠETKA OPERACIJE]]&gt;DATE(2024,12,31),"u provedbi","završen")</f>
        <v>završen</v>
      </c>
      <c r="K2122" s="55" t="s">
        <v>153</v>
      </c>
      <c r="L2122" s="55" t="s">
        <v>154</v>
      </c>
      <c r="M2122" s="58">
        <v>0.85</v>
      </c>
      <c r="N2122" s="58">
        <v>0.15</v>
      </c>
      <c r="O2122" s="59">
        <f>Ugovori_OPULJP3[[#This Row],[Bespovratna sredstva - Ukupno (EU+Nac) HRK
= Ukupna ugovorena vrijednost bespovratnih sredstava]]*Ugovori_OPULJP3[[#This Row],[EU STOPA SUFINANCIRANJA %
EU CO-FINANCING RATE %]]</f>
        <v>9723741.3279999997</v>
      </c>
      <c r="P2122" s="60">
        <f>Ugovori_OPULJP3[[#This Row],[Bespovratna sredstva - EU dio - HRK]]/7.5345</f>
        <v>1290562.2573495253</v>
      </c>
      <c r="Q2122" s="59">
        <f>Ugovori_OPULJP3[[#This Row],[Bespovratna sredstva - Ukupno (EU+Nac) HRK
= Ukupna ugovorena vrijednost bespovratnih sredstava]]*Ugovori_OPULJP3[[#This Row],[STOPA NACIONALNOG SUFINANCIRANJA %]]</f>
        <v>1715954.352</v>
      </c>
      <c r="R2122" s="60">
        <f>Ugovori_OPULJP3[[#This Row],[Bespovratna sredstva - Nacionalni dio - HRK]]/7.5345</f>
        <v>227746.28070873977</v>
      </c>
      <c r="S2122" s="59">
        <v>11439695.68</v>
      </c>
      <c r="T2122" s="60">
        <f>Ugovori_OPULJP3[[#This Row],[Bespovratna sredstva - Ukupno (EU+Nac) HRK
= Ukupna ugovorena vrijednost bespovratnih sredstava]]/7.5345</f>
        <v>1518308.5380582651</v>
      </c>
      <c r="U2122" s="59">
        <v>0</v>
      </c>
      <c r="V2122" s="60">
        <f>Ugovori_OPULJP3[[#This Row],[Javni doprinos korisnika - HRK]]/7.5345</f>
        <v>0</v>
      </c>
      <c r="W2122" s="59">
        <v>0</v>
      </c>
      <c r="X2122" s="60">
        <f>Ugovori_OPULJP3[[#This Row],[Privatni doprinos korisnika - HRK]]/7.5345</f>
        <v>0</v>
      </c>
      <c r="Y2122" s="61">
        <v>11439695.68</v>
      </c>
      <c r="Z2122" s="62">
        <f>Ugovori_OPULJP3[[#This Row],[UKUPNI PRIHVATLJIVI IZDACI
TOTAL ELIGIBLE EXPENDITURE
= Bespovratna sredstva ukupno + doprinos korisnika
= Ukupni prihvatljivi troškovi
= Ukupna ugovorena vrijednost projekta HRK]]/7.5345</f>
        <v>1518308.5380582651</v>
      </c>
      <c r="AA2122" s="53" t="s">
        <v>37</v>
      </c>
      <c r="AB2122" s="53" t="s">
        <v>34</v>
      </c>
      <c r="AC2122" s="52" t="s">
        <v>7781</v>
      </c>
      <c r="AD2122" s="52" t="s">
        <v>6564</v>
      </c>
    </row>
    <row r="2123" spans="1:30" ht="89.25" x14ac:dyDescent="0.2">
      <c r="A2123" s="50" t="s">
        <v>7782</v>
      </c>
      <c r="B2123" s="51" t="s">
        <v>742</v>
      </c>
      <c r="C2123" s="52" t="s">
        <v>7264</v>
      </c>
      <c r="D2123" s="52" t="s">
        <v>7761</v>
      </c>
      <c r="E2123" s="53" t="s">
        <v>6571</v>
      </c>
      <c r="F2123" s="54" t="s">
        <v>7783</v>
      </c>
      <c r="G2123" s="54" t="s">
        <v>7784</v>
      </c>
      <c r="H2123" s="56">
        <v>43846</v>
      </c>
      <c r="I2123" s="56">
        <v>44942</v>
      </c>
      <c r="J2123" s="57" t="str">
        <f>IF(Ugovori_OPULJP3[[#This Row],[DATUM ZAVRŠETKA OPERACIJE]]&gt;DATE(2024,12,31),"u provedbi","završen")</f>
        <v>završen</v>
      </c>
      <c r="K2123" s="55" t="s">
        <v>248</v>
      </c>
      <c r="L2123" s="55" t="s">
        <v>248</v>
      </c>
      <c r="M2123" s="58">
        <v>0.85</v>
      </c>
      <c r="N2123" s="58">
        <v>0.15</v>
      </c>
      <c r="O2123" s="59">
        <f>Ugovori_OPULJP3[[#This Row],[Bespovratna sredstva - Ukupno (EU+Nac) HRK
= Ukupna ugovorena vrijednost bespovratnih sredstava]]*Ugovori_OPULJP3[[#This Row],[EU STOPA SUFINANCIRANJA %
EU CO-FINANCING RATE %]]</f>
        <v>9743748.8574999999</v>
      </c>
      <c r="P2123" s="60">
        <f>Ugovori_OPULJP3[[#This Row],[Bespovratna sredstva - EU dio - HRK]]/7.5345</f>
        <v>1293217.712854204</v>
      </c>
      <c r="Q2123" s="59">
        <f>Ugovori_OPULJP3[[#This Row],[Bespovratna sredstva - Ukupno (EU+Nac) HRK
= Ukupna ugovorena vrijednost bespovratnih sredstava]]*Ugovori_OPULJP3[[#This Row],[STOPA NACIONALNOG SUFINANCIRANJA %]]</f>
        <v>1719485.0924999998</v>
      </c>
      <c r="R2123" s="60">
        <f>Ugovori_OPULJP3[[#This Row],[Bespovratna sredstva - Nacionalni dio - HRK]]/7.5345</f>
        <v>228214.89050368301</v>
      </c>
      <c r="S2123" s="59">
        <v>11463233.949999999</v>
      </c>
      <c r="T2123" s="60">
        <f>Ugovori_OPULJP3[[#This Row],[Bespovratna sredstva - Ukupno (EU+Nac) HRK
= Ukupna ugovorena vrijednost bespovratnih sredstava]]/7.5345</f>
        <v>1521432.6033578869</v>
      </c>
      <c r="U2123" s="59">
        <v>0</v>
      </c>
      <c r="V2123" s="60">
        <f>Ugovori_OPULJP3[[#This Row],[Javni doprinos korisnika - HRK]]/7.5345</f>
        <v>0</v>
      </c>
      <c r="W2123" s="59">
        <v>0</v>
      </c>
      <c r="X2123" s="60">
        <f>Ugovori_OPULJP3[[#This Row],[Privatni doprinos korisnika - HRK]]/7.5345</f>
        <v>0</v>
      </c>
      <c r="Y2123" s="61">
        <v>11463233.949999999</v>
      </c>
      <c r="Z2123" s="62">
        <f>Ugovori_OPULJP3[[#This Row],[UKUPNI PRIHVATLJIVI IZDACI
TOTAL ELIGIBLE EXPENDITURE
= Bespovratna sredstva ukupno + doprinos korisnika
= Ukupni prihvatljivi troškovi
= Ukupna ugovorena vrijednost projekta HRK]]/7.5345</f>
        <v>1521432.6033578869</v>
      </c>
      <c r="AA2123" s="53" t="s">
        <v>37</v>
      </c>
      <c r="AB2123" s="53" t="s">
        <v>34</v>
      </c>
      <c r="AC2123" s="52" t="s">
        <v>7785</v>
      </c>
      <c r="AD2123" s="52" t="s">
        <v>6564</v>
      </c>
    </row>
    <row r="2124" spans="1:30" ht="76.5" customHeight="1" x14ac:dyDescent="0.2">
      <c r="A2124" s="75" t="s">
        <v>7786</v>
      </c>
      <c r="B2124" s="64" t="s">
        <v>742</v>
      </c>
      <c r="C2124" s="65" t="s">
        <v>7264</v>
      </c>
      <c r="D2124" s="65" t="s">
        <v>7761</v>
      </c>
      <c r="E2124" s="53" t="s">
        <v>6571</v>
      </c>
      <c r="F2124" s="64" t="s">
        <v>7787</v>
      </c>
      <c r="G2124" s="64" t="s">
        <v>7788</v>
      </c>
      <c r="H2124" s="68">
        <v>44125</v>
      </c>
      <c r="I2124" s="68">
        <v>45128</v>
      </c>
      <c r="J2124" s="57" t="str">
        <f>IF(Ugovori_OPULJP3[[#This Row],[DATUM ZAVRŠETKA OPERACIJE]]&gt;DATE(2024,12,31),"u provedbi","završen")</f>
        <v>završen</v>
      </c>
      <c r="K2124" s="76" t="s">
        <v>199</v>
      </c>
      <c r="L2124" s="67" t="s">
        <v>199</v>
      </c>
      <c r="M2124" s="58">
        <v>0.85</v>
      </c>
      <c r="N2124" s="58">
        <v>0.15</v>
      </c>
      <c r="O2124" s="59">
        <f>Ugovori_OPULJP3[[#This Row],[Bespovratna sredstva - Ukupno (EU+Nac) HRK
= Ukupna ugovorena vrijednost bespovratnih sredstava]]*Ugovori_OPULJP3[[#This Row],[EU STOPA SUFINANCIRANJA %
EU CO-FINANCING RATE %]]</f>
        <v>9702638.2080000006</v>
      </c>
      <c r="P2124" s="60">
        <f>Ugovori_OPULJP3[[#This Row],[Bespovratna sredstva - EU dio - HRK]]/7.5345</f>
        <v>1287761.3919968146</v>
      </c>
      <c r="Q2124" s="59">
        <f>Ugovori_OPULJP3[[#This Row],[Bespovratna sredstva - Ukupno (EU+Nac) HRK
= Ukupna ugovorena vrijednost bespovratnih sredstava]]*Ugovori_OPULJP3[[#This Row],[STOPA NACIONALNOG SUFINANCIRANJA %]]</f>
        <v>1712230.2720000001</v>
      </c>
      <c r="R2124" s="60">
        <f>Ugovori_OPULJP3[[#This Row],[Bespovratna sredstva - Nacionalni dio - HRK]]/7.5345</f>
        <v>227252.01035237906</v>
      </c>
      <c r="S2124" s="59">
        <v>11414868.48</v>
      </c>
      <c r="T2124" s="60">
        <f>Ugovori_OPULJP3[[#This Row],[Bespovratna sredstva - Ukupno (EU+Nac) HRK
= Ukupna ugovorena vrijednost bespovratnih sredstava]]/7.5345</f>
        <v>1515013.4023491936</v>
      </c>
      <c r="U2124" s="59">
        <v>0</v>
      </c>
      <c r="V2124" s="60">
        <f>Ugovori_OPULJP3[[#This Row],[Javni doprinos korisnika - HRK]]/7.5345</f>
        <v>0</v>
      </c>
      <c r="W2124" s="59">
        <v>0</v>
      </c>
      <c r="X2124" s="60">
        <f>Ugovori_OPULJP3[[#This Row],[Privatni doprinos korisnika - HRK]]/7.5345</f>
        <v>0</v>
      </c>
      <c r="Y2124" s="61">
        <v>11414868.48</v>
      </c>
      <c r="Z2124" s="62">
        <f>Ugovori_OPULJP3[[#This Row],[UKUPNI PRIHVATLJIVI IZDACI
TOTAL ELIGIBLE EXPENDITURE
= Bespovratna sredstva ukupno + doprinos korisnika
= Ukupni prihvatljivi troškovi
= Ukupna ugovorena vrijednost projekta HRK]]/7.5345</f>
        <v>1515013.4023491936</v>
      </c>
      <c r="AA2124" s="66" t="s">
        <v>37</v>
      </c>
      <c r="AB2124" s="66" t="s">
        <v>34</v>
      </c>
      <c r="AC2124" s="65" t="s">
        <v>7789</v>
      </c>
      <c r="AD2124" s="65" t="s">
        <v>6564</v>
      </c>
    </row>
    <row r="2125" spans="1:30" ht="38.25" x14ac:dyDescent="0.2">
      <c r="A2125" s="50" t="s">
        <v>7790</v>
      </c>
      <c r="B2125" s="51" t="s">
        <v>742</v>
      </c>
      <c r="C2125" s="52" t="s">
        <v>7264</v>
      </c>
      <c r="D2125" s="52" t="s">
        <v>7761</v>
      </c>
      <c r="E2125" s="53" t="s">
        <v>6571</v>
      </c>
      <c r="F2125" s="54" t="s">
        <v>7791</v>
      </c>
      <c r="G2125" s="54" t="s">
        <v>7792</v>
      </c>
      <c r="H2125" s="56">
        <v>44133</v>
      </c>
      <c r="I2125" s="56">
        <v>45228</v>
      </c>
      <c r="J2125" s="57" t="str">
        <f>IF(Ugovori_OPULJP3[[#This Row],[DATUM ZAVRŠETKA OPERACIJE]]&gt;DATE(2024,12,31),"u provedbi","završen")</f>
        <v>završen</v>
      </c>
      <c r="K2125" s="55" t="s">
        <v>248</v>
      </c>
      <c r="L2125" s="55" t="s">
        <v>248</v>
      </c>
      <c r="M2125" s="58">
        <v>0.85</v>
      </c>
      <c r="N2125" s="58">
        <v>0.15</v>
      </c>
      <c r="O2125" s="59">
        <f>Ugovori_OPULJP3[[#This Row],[Bespovratna sredstva - Ukupno (EU+Nac) HRK
= Ukupna ugovorena vrijednost bespovratnih sredstava]]*Ugovori_OPULJP3[[#This Row],[EU STOPA SUFINANCIRANJA %
EU CO-FINANCING RATE %]]</f>
        <v>9753393</v>
      </c>
      <c r="P2125" s="60">
        <f>Ugovori_OPULJP3[[#This Row],[Bespovratna sredstva - EU dio - HRK]]/7.5345</f>
        <v>1294497.7105315549</v>
      </c>
      <c r="Q2125" s="59">
        <f>Ugovori_OPULJP3[[#This Row],[Bespovratna sredstva - Ukupno (EU+Nac) HRK
= Ukupna ugovorena vrijednost bespovratnih sredstava]]*Ugovori_OPULJP3[[#This Row],[STOPA NACIONALNOG SUFINANCIRANJA %]]</f>
        <v>1721187</v>
      </c>
      <c r="R2125" s="60">
        <f>Ugovori_OPULJP3[[#This Row],[Bespovratna sredstva - Nacionalni dio - HRK]]/7.5345</f>
        <v>228440.77244674496</v>
      </c>
      <c r="S2125" s="59">
        <v>11474580</v>
      </c>
      <c r="T2125" s="60">
        <f>Ugovori_OPULJP3[[#This Row],[Bespovratna sredstva - Ukupno (EU+Nac) HRK
= Ukupna ugovorena vrijednost bespovratnih sredstava]]/7.5345</f>
        <v>1522938.4829782997</v>
      </c>
      <c r="U2125" s="59">
        <v>0</v>
      </c>
      <c r="V2125" s="60">
        <f>Ugovori_OPULJP3[[#This Row],[Javni doprinos korisnika - HRK]]/7.5345</f>
        <v>0</v>
      </c>
      <c r="W2125" s="59">
        <v>0</v>
      </c>
      <c r="X2125" s="60">
        <f>Ugovori_OPULJP3[[#This Row],[Privatni doprinos korisnika - HRK]]/7.5345</f>
        <v>0</v>
      </c>
      <c r="Y2125" s="61">
        <v>11474580</v>
      </c>
      <c r="Z2125" s="62">
        <f>Ugovori_OPULJP3[[#This Row],[UKUPNI PRIHVATLJIVI IZDACI
TOTAL ELIGIBLE EXPENDITURE
= Bespovratna sredstva ukupno + doprinos korisnika
= Ukupni prihvatljivi troškovi
= Ukupna ugovorena vrijednost projekta HRK]]/7.5345</f>
        <v>1522938.4829782997</v>
      </c>
      <c r="AA2125" s="53" t="s">
        <v>37</v>
      </c>
      <c r="AB2125" s="53" t="s">
        <v>34</v>
      </c>
      <c r="AC2125" s="52" t="s">
        <v>7793</v>
      </c>
      <c r="AD2125" s="52" t="s">
        <v>6564</v>
      </c>
    </row>
    <row r="2126" spans="1:30" ht="63.75" customHeight="1" x14ac:dyDescent="0.2">
      <c r="A2126" s="70" t="s">
        <v>7794</v>
      </c>
      <c r="B2126" s="64" t="s">
        <v>742</v>
      </c>
      <c r="C2126" s="65" t="s">
        <v>7264</v>
      </c>
      <c r="D2126" s="52" t="s">
        <v>7761</v>
      </c>
      <c r="E2126" s="53" t="s">
        <v>6571</v>
      </c>
      <c r="F2126" s="71" t="s">
        <v>7795</v>
      </c>
      <c r="G2126" s="71" t="s">
        <v>7796</v>
      </c>
      <c r="H2126" s="68">
        <v>44316</v>
      </c>
      <c r="I2126" s="68">
        <v>45412</v>
      </c>
      <c r="J2126" s="57" t="str">
        <f>IF(Ugovori_OPULJP3[[#This Row],[DATUM ZAVRŠETKA OPERACIJE]]&gt;DATE(2024,12,31),"u provedbi","završen")</f>
        <v>završen</v>
      </c>
      <c r="K2126" s="67" t="s">
        <v>332</v>
      </c>
      <c r="L2126" s="67" t="s">
        <v>332</v>
      </c>
      <c r="M2126" s="58">
        <v>0.85</v>
      </c>
      <c r="N2126" s="58">
        <v>0.15</v>
      </c>
      <c r="O2126" s="59">
        <f>Ugovori_OPULJP3[[#This Row],[Bespovratna sredstva - Ukupno (EU+Nac) HRK
= Ukupna ugovorena vrijednost bespovratnih sredstava]]*Ugovori_OPULJP3[[#This Row],[EU STOPA SUFINANCIRANJA %
EU CO-FINANCING RATE %]]</f>
        <v>9288872.6154999994</v>
      </c>
      <c r="P2126" s="60">
        <f>Ugovori_OPULJP3[[#This Row],[Bespovratna sredstva - EU dio - HRK]]/7.5345</f>
        <v>1232845.2605348728</v>
      </c>
      <c r="Q2126" s="59">
        <f>Ugovori_OPULJP3[[#This Row],[Bespovratna sredstva - Ukupno (EU+Nac) HRK
= Ukupna ugovorena vrijednost bespovratnih sredstava]]*Ugovori_OPULJP3[[#This Row],[STOPA NACIONALNOG SUFINANCIRANJA %]]</f>
        <v>1639212.8144999999</v>
      </c>
      <c r="R2126" s="60">
        <f>Ugovori_OPULJP3[[#This Row],[Bespovratna sredstva - Nacionalni dio - HRK]]/7.5345</f>
        <v>217560.92832968343</v>
      </c>
      <c r="S2126" s="59">
        <v>10928085.43</v>
      </c>
      <c r="T2126" s="60">
        <f>Ugovori_OPULJP3[[#This Row],[Bespovratna sredstva - Ukupno (EU+Nac) HRK
= Ukupna ugovorena vrijednost bespovratnih sredstava]]/7.5345</f>
        <v>1450406.1888645561</v>
      </c>
      <c r="U2126" s="59">
        <v>0</v>
      </c>
      <c r="V2126" s="60">
        <f>Ugovori_OPULJP3[[#This Row],[Javni doprinos korisnika - HRK]]/7.5345</f>
        <v>0</v>
      </c>
      <c r="W2126" s="59">
        <v>0</v>
      </c>
      <c r="X2126" s="60">
        <f>Ugovori_OPULJP3[[#This Row],[Privatni doprinos korisnika - HRK]]/7.5345</f>
        <v>0</v>
      </c>
      <c r="Y2126" s="61">
        <v>10928085.43</v>
      </c>
      <c r="Z2126" s="62">
        <f>Ugovori_OPULJP3[[#This Row],[UKUPNI PRIHVATLJIVI IZDACI
TOTAL ELIGIBLE EXPENDITURE
= Bespovratna sredstva ukupno + doprinos korisnika
= Ukupni prihvatljivi troškovi
= Ukupna ugovorena vrijednost projekta HRK]]/7.5345</f>
        <v>1450406.1888645561</v>
      </c>
      <c r="AA2126" s="53" t="s">
        <v>37</v>
      </c>
      <c r="AB2126" s="53" t="s">
        <v>34</v>
      </c>
      <c r="AC2126" s="65" t="s">
        <v>7797</v>
      </c>
      <c r="AD2126" s="65" t="s">
        <v>6564</v>
      </c>
    </row>
    <row r="2127" spans="1:30" ht="38.25" x14ac:dyDescent="0.2">
      <c r="A2127" s="107" t="s">
        <v>7798</v>
      </c>
      <c r="B2127" s="51" t="s">
        <v>742</v>
      </c>
      <c r="C2127" s="52" t="s">
        <v>7264</v>
      </c>
      <c r="D2127" s="52" t="s">
        <v>7761</v>
      </c>
      <c r="E2127" s="53" t="s">
        <v>6571</v>
      </c>
      <c r="F2127" s="81" t="s">
        <v>7799</v>
      </c>
      <c r="G2127" s="81" t="s">
        <v>7800</v>
      </c>
      <c r="H2127" s="98">
        <v>44313</v>
      </c>
      <c r="I2127" s="98">
        <v>45409</v>
      </c>
      <c r="J2127" s="57" t="str">
        <f>IF(Ugovori_OPULJP3[[#This Row],[DATUM ZAVRŠETKA OPERACIJE]]&gt;DATE(2024,12,31),"u provedbi","završen")</f>
        <v>završen</v>
      </c>
      <c r="K2127" s="55" t="s">
        <v>248</v>
      </c>
      <c r="L2127" s="55" t="s">
        <v>248</v>
      </c>
      <c r="M2127" s="58">
        <v>0.85</v>
      </c>
      <c r="N2127" s="58">
        <v>0.15</v>
      </c>
      <c r="O2127" s="99">
        <f>Ugovori_OPULJP3[[#This Row],[Bespovratna sredstva - Ukupno (EU+Nac) HRK
= Ukupna ugovorena vrijednost bespovratnih sredstava]]*Ugovori_OPULJP3[[#This Row],[EU STOPA SUFINANCIRANJA %
EU CO-FINANCING RATE %]]</f>
        <v>9480450.2819999997</v>
      </c>
      <c r="P2127" s="100">
        <f>Ugovori_OPULJP3[[#This Row],[Bespovratna sredstva - EU dio - HRK]]/7.5345</f>
        <v>1258271.9864622734</v>
      </c>
      <c r="Q2127" s="99">
        <f>Ugovori_OPULJP3[[#This Row],[Bespovratna sredstva - Ukupno (EU+Nac) HRK
= Ukupna ugovorena vrijednost bespovratnih sredstava]]*Ugovori_OPULJP3[[#This Row],[STOPA NACIONALNOG SUFINANCIRANJA %]]</f>
        <v>1673020.638</v>
      </c>
      <c r="R2127" s="100">
        <f>Ugovori_OPULJP3[[#This Row],[Bespovratna sredstva - Nacionalni dio - HRK]]/7.5345</f>
        <v>222047.99761098943</v>
      </c>
      <c r="S2127" s="99">
        <v>11153470.92</v>
      </c>
      <c r="T2127" s="100">
        <f>Ugovori_OPULJP3[[#This Row],[Bespovratna sredstva - Ukupno (EU+Nac) HRK
= Ukupna ugovorena vrijednost bespovratnih sredstava]]/7.5345</f>
        <v>1480319.9840732629</v>
      </c>
      <c r="U2127" s="59">
        <v>0</v>
      </c>
      <c r="V2127" s="60">
        <f>Ugovori_OPULJP3[[#This Row],[Javni doprinos korisnika - HRK]]/7.5345</f>
        <v>0</v>
      </c>
      <c r="W2127" s="59">
        <v>0</v>
      </c>
      <c r="X2127" s="60">
        <f>Ugovori_OPULJP3[[#This Row],[Privatni doprinos korisnika - HRK]]/7.5345</f>
        <v>0</v>
      </c>
      <c r="Y2127" s="101">
        <v>11153470.92</v>
      </c>
      <c r="Z2127" s="102">
        <f>Ugovori_OPULJP3[[#This Row],[UKUPNI PRIHVATLJIVI IZDACI
TOTAL ELIGIBLE EXPENDITURE
= Bespovratna sredstva ukupno + doprinos korisnika
= Ukupni prihvatljivi troškovi
= Ukupna ugovorena vrijednost projekta HRK]]/7.5345</f>
        <v>1480319.9840732629</v>
      </c>
      <c r="AA2127" s="53" t="s">
        <v>37</v>
      </c>
      <c r="AB2127" s="53" t="s">
        <v>34</v>
      </c>
      <c r="AC2127" s="96" t="s">
        <v>7801</v>
      </c>
      <c r="AD2127" s="52" t="s">
        <v>6564</v>
      </c>
    </row>
    <row r="2128" spans="1:30" ht="63.75" x14ac:dyDescent="0.2">
      <c r="A2128" s="70" t="s">
        <v>7802</v>
      </c>
      <c r="B2128" s="64" t="s">
        <v>742</v>
      </c>
      <c r="C2128" s="65" t="s">
        <v>7264</v>
      </c>
      <c r="D2128" s="52" t="s">
        <v>7761</v>
      </c>
      <c r="E2128" s="53" t="s">
        <v>6571</v>
      </c>
      <c r="F2128" s="71" t="s">
        <v>7803</v>
      </c>
      <c r="G2128" s="71" t="s">
        <v>7804</v>
      </c>
      <c r="H2128" s="68">
        <v>44378</v>
      </c>
      <c r="I2128" s="68">
        <v>45292</v>
      </c>
      <c r="J2128" s="57" t="str">
        <f>IF(Ugovori_OPULJP3[[#This Row],[DATUM ZAVRŠETKA OPERACIJE]]&gt;DATE(2024,12,31),"u provedbi","završen")</f>
        <v>završen</v>
      </c>
      <c r="K2128" s="67" t="s">
        <v>78</v>
      </c>
      <c r="L2128" s="67" t="s">
        <v>78</v>
      </c>
      <c r="M2128" s="58">
        <v>0.85</v>
      </c>
      <c r="N2128" s="58">
        <v>0.15</v>
      </c>
      <c r="O2128" s="59">
        <f>Ugovori_OPULJP3[[#This Row],[Bespovratna sredstva - Ukupno (EU+Nac) HRK
= Ukupna ugovorena vrijednost bespovratnih sredstava]]*Ugovori_OPULJP3[[#This Row],[EU STOPA SUFINANCIRANJA %
EU CO-FINANCING RATE %]]</f>
        <v>9733948.2129999995</v>
      </c>
      <c r="P2128" s="60">
        <f>Ugovori_OPULJP3[[#This Row],[Bespovratna sredstva - EU dio - HRK]]/7.5345</f>
        <v>1291916.9437918905</v>
      </c>
      <c r="Q2128" s="59">
        <f>Ugovori_OPULJP3[[#This Row],[Bespovratna sredstva - Ukupno (EU+Nac) HRK
= Ukupna ugovorena vrijednost bespovratnih sredstava]]*Ugovori_OPULJP3[[#This Row],[STOPA NACIONALNOG SUFINANCIRANJA %]]</f>
        <v>1717755.5669999998</v>
      </c>
      <c r="R2128" s="60">
        <f>Ugovori_OPULJP3[[#This Row],[Bespovratna sredstva - Nacionalni dio - HRK]]/7.5345</f>
        <v>227985.3430220983</v>
      </c>
      <c r="S2128" s="59">
        <v>11451703.779999999</v>
      </c>
      <c r="T2128" s="60">
        <f>Ugovori_OPULJP3[[#This Row],[Bespovratna sredstva - Ukupno (EU+Nac) HRK
= Ukupna ugovorena vrijednost bespovratnih sredstava]]/7.5345</f>
        <v>1519902.2868139888</v>
      </c>
      <c r="U2128" s="59">
        <v>0</v>
      </c>
      <c r="V2128" s="60">
        <f>Ugovori_OPULJP3[[#This Row],[Javni doprinos korisnika - HRK]]/7.5345</f>
        <v>0</v>
      </c>
      <c r="W2128" s="59">
        <v>0</v>
      </c>
      <c r="X2128" s="60">
        <f>Ugovori_OPULJP3[[#This Row],[Privatni doprinos korisnika - HRK]]/7.5345</f>
        <v>0</v>
      </c>
      <c r="Y2128" s="61">
        <v>11451703.779999999</v>
      </c>
      <c r="Z2128" s="62">
        <f>Ugovori_OPULJP3[[#This Row],[UKUPNI PRIHVATLJIVI IZDACI
TOTAL ELIGIBLE EXPENDITURE
= Bespovratna sredstva ukupno + doprinos korisnika
= Ukupni prihvatljivi troškovi
= Ukupna ugovorena vrijednost projekta HRK]]/7.5345</f>
        <v>1519902.2868139888</v>
      </c>
      <c r="AA2128" s="53" t="s">
        <v>37</v>
      </c>
      <c r="AB2128" s="53" t="s">
        <v>34</v>
      </c>
      <c r="AC2128" s="96" t="s">
        <v>7805</v>
      </c>
      <c r="AD2128" s="52" t="s">
        <v>6564</v>
      </c>
    </row>
    <row r="2129" spans="1:30" ht="48.75" customHeight="1" x14ac:dyDescent="0.2">
      <c r="A2129" s="50" t="s">
        <v>7806</v>
      </c>
      <c r="B2129" s="51" t="s">
        <v>742</v>
      </c>
      <c r="C2129" s="52" t="s">
        <v>7264</v>
      </c>
      <c r="D2129" s="52" t="s">
        <v>7807</v>
      </c>
      <c r="E2129" s="53" t="s">
        <v>6571</v>
      </c>
      <c r="F2129" s="54" t="s">
        <v>7808</v>
      </c>
      <c r="G2129" s="54" t="s">
        <v>7809</v>
      </c>
      <c r="H2129" s="56">
        <v>43344</v>
      </c>
      <c r="I2129" s="56">
        <v>44440</v>
      </c>
      <c r="J2129" s="57" t="str">
        <f>IF(Ugovori_OPULJP3[[#This Row],[DATUM ZAVRŠETKA OPERACIJE]]&gt;DATE(2024,12,31),"u provedbi","završen")</f>
        <v>završen</v>
      </c>
      <c r="K2129" s="55" t="s">
        <v>7810</v>
      </c>
      <c r="L2129" s="55" t="s">
        <v>78</v>
      </c>
      <c r="M2129" s="58">
        <v>0.85</v>
      </c>
      <c r="N2129" s="58">
        <v>0.15</v>
      </c>
      <c r="O2129" s="59">
        <f>Ugovori_OPULJP3[[#This Row],[Bespovratna sredstva - Ukupno (EU+Nac) HRK
= Ukupna ugovorena vrijednost bespovratnih sredstava]]*Ugovori_OPULJP3[[#This Row],[EU STOPA SUFINANCIRANJA %
EU CO-FINANCING RATE %]]</f>
        <v>4668963.0365000004</v>
      </c>
      <c r="P2129" s="60">
        <f>Ugovori_OPULJP3[[#This Row],[Bespovratna sredstva - EU dio - HRK]]/7.5345</f>
        <v>619677.88658836018</v>
      </c>
      <c r="Q2129" s="59">
        <f>Ugovori_OPULJP3[[#This Row],[Bespovratna sredstva - Ukupno (EU+Nac) HRK
= Ukupna ugovorena vrijednost bespovratnih sredstava]]*Ugovori_OPULJP3[[#This Row],[STOPA NACIONALNOG SUFINANCIRANJA %]]</f>
        <v>823934.65350000001</v>
      </c>
      <c r="R2129" s="60">
        <f>Ugovori_OPULJP3[[#This Row],[Bespovratna sredstva - Nacionalni dio - HRK]]/7.5345</f>
        <v>109354.92116265179</v>
      </c>
      <c r="S2129" s="59">
        <v>5492897.6900000004</v>
      </c>
      <c r="T2129" s="60">
        <f>Ugovori_OPULJP3[[#This Row],[Bespovratna sredstva - Ukupno (EU+Nac) HRK
= Ukupna ugovorena vrijednost bespovratnih sredstava]]/7.5345</f>
        <v>729032.80775101203</v>
      </c>
      <c r="U2129" s="59">
        <v>0</v>
      </c>
      <c r="V2129" s="60">
        <f>Ugovori_OPULJP3[[#This Row],[Javni doprinos korisnika - HRK]]/7.5345</f>
        <v>0</v>
      </c>
      <c r="W2129" s="59">
        <v>0</v>
      </c>
      <c r="X2129" s="60">
        <f>Ugovori_OPULJP3[[#This Row],[Privatni doprinos korisnika - HRK]]/7.5345</f>
        <v>0</v>
      </c>
      <c r="Y2129" s="61">
        <v>5492897.6900000004</v>
      </c>
      <c r="Z2129" s="62">
        <f>Ugovori_OPULJP3[[#This Row],[UKUPNI PRIHVATLJIVI IZDACI
TOTAL ELIGIBLE EXPENDITURE
= Bespovratna sredstva ukupno + doprinos korisnika
= Ukupni prihvatljivi troškovi
= Ukupna ugovorena vrijednost projekta HRK]]/7.5345</f>
        <v>729032.80775101203</v>
      </c>
      <c r="AA2129" s="53" t="s">
        <v>37</v>
      </c>
      <c r="AB2129" s="53" t="s">
        <v>34</v>
      </c>
      <c r="AC2129" s="52" t="s">
        <v>7811</v>
      </c>
      <c r="AD2129" s="52" t="s">
        <v>6564</v>
      </c>
    </row>
    <row r="2130" spans="1:30" ht="89.25" x14ac:dyDescent="0.2">
      <c r="A2130" s="50" t="s">
        <v>7812</v>
      </c>
      <c r="B2130" s="51" t="s">
        <v>742</v>
      </c>
      <c r="C2130" s="52" t="s">
        <v>7264</v>
      </c>
      <c r="D2130" s="52" t="s">
        <v>7807</v>
      </c>
      <c r="E2130" s="53" t="s">
        <v>6571</v>
      </c>
      <c r="F2130" s="54" t="s">
        <v>7813</v>
      </c>
      <c r="G2130" s="54" t="s">
        <v>7814</v>
      </c>
      <c r="H2130" s="56">
        <v>43432</v>
      </c>
      <c r="I2130" s="56">
        <v>44528</v>
      </c>
      <c r="J2130" s="57" t="str">
        <f>IF(Ugovori_OPULJP3[[#This Row],[DATUM ZAVRŠETKA OPERACIJE]]&gt;DATE(2024,12,31),"u provedbi","završen")</f>
        <v>završen</v>
      </c>
      <c r="K2130" s="55" t="s">
        <v>93</v>
      </c>
      <c r="L2130" s="55" t="s">
        <v>93</v>
      </c>
      <c r="M2130" s="58">
        <v>0.85</v>
      </c>
      <c r="N2130" s="58">
        <v>0.15</v>
      </c>
      <c r="O2130" s="59">
        <f>Ugovori_OPULJP3[[#This Row],[Bespovratna sredstva - Ukupno (EU+Nac) HRK
= Ukupna ugovorena vrijednost bespovratnih sredstava]]*Ugovori_OPULJP3[[#This Row],[EU STOPA SUFINANCIRANJA %
EU CO-FINANCING RATE %]]</f>
        <v>5052205.7834999999</v>
      </c>
      <c r="P2130" s="60">
        <f>Ugovori_OPULJP3[[#This Row],[Bespovratna sredstva - EU dio - HRK]]/7.5345</f>
        <v>670542.94027473615</v>
      </c>
      <c r="Q2130" s="59">
        <f>Ugovori_OPULJP3[[#This Row],[Bespovratna sredstva - Ukupno (EU+Nac) HRK
= Ukupna ugovorena vrijednost bespovratnih sredstava]]*Ugovori_OPULJP3[[#This Row],[STOPA NACIONALNOG SUFINANCIRANJA %]]</f>
        <v>891565.72649999999</v>
      </c>
      <c r="R2130" s="60">
        <f>Ugovori_OPULJP3[[#This Row],[Bespovratna sredstva - Nacionalni dio - HRK]]/7.5345</f>
        <v>118331.10710730638</v>
      </c>
      <c r="S2130" s="59">
        <v>5943771.5099999998</v>
      </c>
      <c r="T2130" s="60">
        <f>Ugovori_OPULJP3[[#This Row],[Bespovratna sredstva - Ukupno (EU+Nac) HRK
= Ukupna ugovorena vrijednost bespovratnih sredstava]]/7.5345</f>
        <v>788874.04738204251</v>
      </c>
      <c r="U2130" s="59">
        <v>0</v>
      </c>
      <c r="V2130" s="60">
        <f>Ugovori_OPULJP3[[#This Row],[Javni doprinos korisnika - HRK]]/7.5345</f>
        <v>0</v>
      </c>
      <c r="W2130" s="59">
        <v>0</v>
      </c>
      <c r="X2130" s="60">
        <f>Ugovori_OPULJP3[[#This Row],[Privatni doprinos korisnika - HRK]]/7.5345</f>
        <v>0</v>
      </c>
      <c r="Y2130" s="61">
        <v>5943771.5099999998</v>
      </c>
      <c r="Z2130" s="62">
        <f>Ugovori_OPULJP3[[#This Row],[UKUPNI PRIHVATLJIVI IZDACI
TOTAL ELIGIBLE EXPENDITURE
= Bespovratna sredstva ukupno + doprinos korisnika
= Ukupni prihvatljivi troškovi
= Ukupna ugovorena vrijednost projekta HRK]]/7.5345</f>
        <v>788874.04738204251</v>
      </c>
      <c r="AA2130" s="53" t="s">
        <v>37</v>
      </c>
      <c r="AB2130" s="53" t="s">
        <v>34</v>
      </c>
      <c r="AC2130" s="52" t="s">
        <v>7815</v>
      </c>
      <c r="AD2130" s="52" t="s">
        <v>6564</v>
      </c>
    </row>
    <row r="2131" spans="1:30" ht="51" customHeight="1" x14ac:dyDescent="0.2">
      <c r="A2131" s="50" t="s">
        <v>7816</v>
      </c>
      <c r="B2131" s="51" t="s">
        <v>742</v>
      </c>
      <c r="C2131" s="52" t="s">
        <v>7264</v>
      </c>
      <c r="D2131" s="52" t="s">
        <v>7807</v>
      </c>
      <c r="E2131" s="53" t="s">
        <v>6571</v>
      </c>
      <c r="F2131" s="54" t="s">
        <v>7817</v>
      </c>
      <c r="G2131" s="54" t="s">
        <v>7818</v>
      </c>
      <c r="H2131" s="56">
        <v>43432</v>
      </c>
      <c r="I2131" s="56">
        <v>44528</v>
      </c>
      <c r="J2131" s="57" t="str">
        <f>IF(Ugovori_OPULJP3[[#This Row],[DATUM ZAVRŠETKA OPERACIJE]]&gt;DATE(2024,12,31),"u provedbi","završen")</f>
        <v>završen</v>
      </c>
      <c r="K2131" s="55" t="s">
        <v>153</v>
      </c>
      <c r="L2131" s="55" t="s">
        <v>36</v>
      </c>
      <c r="M2131" s="58">
        <v>0.85</v>
      </c>
      <c r="N2131" s="58">
        <v>0.15</v>
      </c>
      <c r="O2131" s="59">
        <f>Ugovori_OPULJP3[[#This Row],[Bespovratna sredstva - Ukupno (EU+Nac) HRK
= Ukupna ugovorena vrijednost bespovratnih sredstava]]*Ugovori_OPULJP3[[#This Row],[EU STOPA SUFINANCIRANJA %
EU CO-FINANCING RATE %]]</f>
        <v>5097736.2459999993</v>
      </c>
      <c r="P2131" s="60">
        <f>Ugovori_OPULJP3[[#This Row],[Bespovratna sredstva - EU dio - HRK]]/7.5345</f>
        <v>676585.87112615292</v>
      </c>
      <c r="Q2131" s="59">
        <f>Ugovori_OPULJP3[[#This Row],[Bespovratna sredstva - Ukupno (EU+Nac) HRK
= Ukupna ugovorena vrijednost bespovratnih sredstava]]*Ugovori_OPULJP3[[#This Row],[STOPA NACIONALNOG SUFINANCIRANJA %]]</f>
        <v>899600.51399999997</v>
      </c>
      <c r="R2131" s="60">
        <f>Ugovori_OPULJP3[[#This Row],[Bespovratna sredstva - Nacionalni dio - HRK]]/7.5345</f>
        <v>119397.50666932111</v>
      </c>
      <c r="S2131" s="59">
        <v>5997336.7599999998</v>
      </c>
      <c r="T2131" s="60">
        <f>Ugovori_OPULJP3[[#This Row],[Bespovratna sredstva - Ukupno (EU+Nac) HRK
= Ukupna ugovorena vrijednost bespovratnih sredstava]]/7.5345</f>
        <v>795983.37779547402</v>
      </c>
      <c r="U2131" s="59">
        <v>0</v>
      </c>
      <c r="V2131" s="60">
        <f>Ugovori_OPULJP3[[#This Row],[Javni doprinos korisnika - HRK]]/7.5345</f>
        <v>0</v>
      </c>
      <c r="W2131" s="59">
        <v>0</v>
      </c>
      <c r="X2131" s="60">
        <f>Ugovori_OPULJP3[[#This Row],[Privatni doprinos korisnika - HRK]]/7.5345</f>
        <v>0</v>
      </c>
      <c r="Y2131" s="61">
        <v>5997336.7599999998</v>
      </c>
      <c r="Z2131" s="62">
        <f>Ugovori_OPULJP3[[#This Row],[UKUPNI PRIHVATLJIVI IZDACI
TOTAL ELIGIBLE EXPENDITURE
= Bespovratna sredstva ukupno + doprinos korisnika
= Ukupni prihvatljivi troškovi
= Ukupna ugovorena vrijednost projekta HRK]]/7.5345</f>
        <v>795983.37779547402</v>
      </c>
      <c r="AA2131" s="53" t="s">
        <v>37</v>
      </c>
      <c r="AB2131" s="53" t="s">
        <v>34</v>
      </c>
      <c r="AC2131" s="52" t="s">
        <v>7819</v>
      </c>
      <c r="AD2131" s="52" t="s">
        <v>6564</v>
      </c>
    </row>
    <row r="2132" spans="1:30" ht="51" customHeight="1" x14ac:dyDescent="0.2">
      <c r="A2132" s="50" t="s">
        <v>7820</v>
      </c>
      <c r="B2132" s="51" t="s">
        <v>742</v>
      </c>
      <c r="C2132" s="52" t="s">
        <v>7264</v>
      </c>
      <c r="D2132" s="52" t="s">
        <v>7807</v>
      </c>
      <c r="E2132" s="53" t="s">
        <v>6571</v>
      </c>
      <c r="F2132" s="54" t="s">
        <v>7821</v>
      </c>
      <c r="G2132" s="54" t="s">
        <v>7822</v>
      </c>
      <c r="H2132" s="56">
        <v>43483</v>
      </c>
      <c r="I2132" s="56">
        <v>44579</v>
      </c>
      <c r="J2132" s="57" t="str">
        <f>IF(Ugovori_OPULJP3[[#This Row],[DATUM ZAVRŠETKA OPERACIJE]]&gt;DATE(2024,12,31),"u provedbi","završen")</f>
        <v>završen</v>
      </c>
      <c r="K2132" s="55" t="s">
        <v>172</v>
      </c>
      <c r="L2132" s="55" t="s">
        <v>172</v>
      </c>
      <c r="M2132" s="58">
        <v>0.85</v>
      </c>
      <c r="N2132" s="58">
        <v>0.15</v>
      </c>
      <c r="O2132" s="59">
        <f>Ugovori_OPULJP3[[#This Row],[Bespovratna sredstva - Ukupno (EU+Nac) HRK
= Ukupna ugovorena vrijednost bespovratnih sredstava]]*Ugovori_OPULJP3[[#This Row],[EU STOPA SUFINANCIRANJA %
EU CO-FINANCING RATE %]]</f>
        <v>5082832.7709999997</v>
      </c>
      <c r="P2132" s="60">
        <f>Ugovori_OPULJP3[[#This Row],[Bespovratna sredstva - EU dio - HRK]]/7.5345</f>
        <v>674607.84006901574</v>
      </c>
      <c r="Q2132" s="59">
        <f>Ugovori_OPULJP3[[#This Row],[Bespovratna sredstva - Ukupno (EU+Nac) HRK
= Ukupna ugovorena vrijednost bespovratnih sredstava]]*Ugovori_OPULJP3[[#This Row],[STOPA NACIONALNOG SUFINANCIRANJA %]]</f>
        <v>896970.48899999994</v>
      </c>
      <c r="R2132" s="60">
        <f>Ugovori_OPULJP3[[#This Row],[Bespovratna sredstva - Nacionalni dio - HRK]]/7.5345</f>
        <v>119048.44236512043</v>
      </c>
      <c r="S2132" s="59">
        <v>5979803.2599999998</v>
      </c>
      <c r="T2132" s="60">
        <f>Ugovori_OPULJP3[[#This Row],[Bespovratna sredstva - Ukupno (EU+Nac) HRK
= Ukupna ugovorena vrijednost bespovratnih sredstava]]/7.5345</f>
        <v>793656.28243413626</v>
      </c>
      <c r="U2132" s="59">
        <v>0</v>
      </c>
      <c r="V2132" s="60">
        <f>Ugovori_OPULJP3[[#This Row],[Javni doprinos korisnika - HRK]]/7.5345</f>
        <v>0</v>
      </c>
      <c r="W2132" s="59">
        <v>0</v>
      </c>
      <c r="X2132" s="60">
        <f>Ugovori_OPULJP3[[#This Row],[Privatni doprinos korisnika - HRK]]/7.5345</f>
        <v>0</v>
      </c>
      <c r="Y2132" s="61">
        <v>5979803.2599999998</v>
      </c>
      <c r="Z2132" s="62">
        <f>Ugovori_OPULJP3[[#This Row],[UKUPNI PRIHVATLJIVI IZDACI
TOTAL ELIGIBLE EXPENDITURE
= Bespovratna sredstva ukupno + doprinos korisnika
= Ukupni prihvatljivi troškovi
= Ukupna ugovorena vrijednost projekta HRK]]/7.5345</f>
        <v>793656.28243413626</v>
      </c>
      <c r="AA2132" s="53" t="s">
        <v>37</v>
      </c>
      <c r="AB2132" s="53" t="s">
        <v>34</v>
      </c>
      <c r="AC2132" s="52" t="s">
        <v>7823</v>
      </c>
      <c r="AD2132" s="52" t="s">
        <v>6564</v>
      </c>
    </row>
    <row r="2133" spans="1:30" ht="51" customHeight="1" x14ac:dyDescent="0.2">
      <c r="A2133" s="50" t="s">
        <v>7824</v>
      </c>
      <c r="B2133" s="51" t="s">
        <v>742</v>
      </c>
      <c r="C2133" s="52" t="s">
        <v>7264</v>
      </c>
      <c r="D2133" s="52" t="s">
        <v>7807</v>
      </c>
      <c r="E2133" s="53" t="s">
        <v>6571</v>
      </c>
      <c r="F2133" s="54" t="s">
        <v>7825</v>
      </c>
      <c r="G2133" s="54" t="s">
        <v>7826</v>
      </c>
      <c r="H2133" s="56">
        <v>43571</v>
      </c>
      <c r="I2133" s="56">
        <v>44667</v>
      </c>
      <c r="J2133" s="57" t="str">
        <f>IF(Ugovori_OPULJP3[[#This Row],[DATUM ZAVRŠETKA OPERACIJE]]&gt;DATE(2024,12,31),"u provedbi","završen")</f>
        <v>završen</v>
      </c>
      <c r="K2133" s="55" t="s">
        <v>78</v>
      </c>
      <c r="L2133" s="55" t="s">
        <v>78</v>
      </c>
      <c r="M2133" s="58">
        <v>0.85</v>
      </c>
      <c r="N2133" s="58">
        <v>0.15</v>
      </c>
      <c r="O2133" s="59">
        <f>Ugovori_OPULJP3[[#This Row],[Bespovratna sredstva - Ukupno (EU+Nac) HRK
= Ukupna ugovorena vrijednost bespovratnih sredstava]]*Ugovori_OPULJP3[[#This Row],[EU STOPA SUFINANCIRANJA %
EU CO-FINANCING RATE %]]</f>
        <v>3619323.5279999995</v>
      </c>
      <c r="P2133" s="60">
        <f>Ugovori_OPULJP3[[#This Row],[Bespovratna sredstva - EU dio - HRK]]/7.5345</f>
        <v>480366.78319729236</v>
      </c>
      <c r="Q2133" s="59">
        <f>Ugovori_OPULJP3[[#This Row],[Bespovratna sredstva - Ukupno (EU+Nac) HRK
= Ukupna ugovorena vrijednost bespovratnih sredstava]]*Ugovori_OPULJP3[[#This Row],[STOPA NACIONALNOG SUFINANCIRANJA %]]</f>
        <v>638704.15199999989</v>
      </c>
      <c r="R2133" s="60">
        <f>Ugovori_OPULJP3[[#This Row],[Bespovratna sredstva - Nacionalni dio - HRK]]/7.5345</f>
        <v>84770.608799522175</v>
      </c>
      <c r="S2133" s="59">
        <v>4258027.68</v>
      </c>
      <c r="T2133" s="60">
        <f>Ugovori_OPULJP3[[#This Row],[Bespovratna sredstva - Ukupno (EU+Nac) HRK
= Ukupna ugovorena vrijednost bespovratnih sredstava]]/7.5345</f>
        <v>565137.39199681464</v>
      </c>
      <c r="U2133" s="59">
        <v>0</v>
      </c>
      <c r="V2133" s="60">
        <f>Ugovori_OPULJP3[[#This Row],[Javni doprinos korisnika - HRK]]/7.5345</f>
        <v>0</v>
      </c>
      <c r="W2133" s="59">
        <v>0</v>
      </c>
      <c r="X2133" s="60">
        <f>Ugovori_OPULJP3[[#This Row],[Privatni doprinos korisnika - HRK]]/7.5345</f>
        <v>0</v>
      </c>
      <c r="Y2133" s="61">
        <v>4258027.68</v>
      </c>
      <c r="Z2133" s="62">
        <f>Ugovori_OPULJP3[[#This Row],[UKUPNI PRIHVATLJIVI IZDACI
TOTAL ELIGIBLE EXPENDITURE
= Bespovratna sredstva ukupno + doprinos korisnika
= Ukupni prihvatljivi troškovi
= Ukupna ugovorena vrijednost projekta HRK]]/7.5345</f>
        <v>565137.39199681464</v>
      </c>
      <c r="AA2133" s="53" t="s">
        <v>37</v>
      </c>
      <c r="AB2133" s="53" t="s">
        <v>34</v>
      </c>
      <c r="AC2133" s="52" t="s">
        <v>7827</v>
      </c>
      <c r="AD2133" s="52" t="s">
        <v>6564</v>
      </c>
    </row>
    <row r="2134" spans="1:30" ht="51" customHeight="1" x14ac:dyDescent="0.2">
      <c r="A2134" s="50" t="s">
        <v>7828</v>
      </c>
      <c r="B2134" s="51" t="s">
        <v>742</v>
      </c>
      <c r="C2134" s="52" t="s">
        <v>7264</v>
      </c>
      <c r="D2134" s="52" t="s">
        <v>7807</v>
      </c>
      <c r="E2134" s="53" t="s">
        <v>6571</v>
      </c>
      <c r="F2134" s="54" t="s">
        <v>7829</v>
      </c>
      <c r="G2134" s="54" t="s">
        <v>7830</v>
      </c>
      <c r="H2134" s="56">
        <v>43767</v>
      </c>
      <c r="I2134" s="56">
        <v>44863</v>
      </c>
      <c r="J2134" s="57" t="str">
        <f>IF(Ugovori_OPULJP3[[#This Row],[DATUM ZAVRŠETKA OPERACIJE]]&gt;DATE(2024,12,31),"u provedbi","završen")</f>
        <v>završen</v>
      </c>
      <c r="K2134" s="55" t="s">
        <v>98</v>
      </c>
      <c r="L2134" s="55" t="s">
        <v>98</v>
      </c>
      <c r="M2134" s="58">
        <v>0.85</v>
      </c>
      <c r="N2134" s="58">
        <v>0.15</v>
      </c>
      <c r="O2134" s="59">
        <f>Ugovori_OPULJP3[[#This Row],[Bespovratna sredstva - Ukupno (EU+Nac) HRK
= Ukupna ugovorena vrijednost bespovratnih sredstava]]*Ugovori_OPULJP3[[#This Row],[EU STOPA SUFINANCIRANJA %
EU CO-FINANCING RATE %]]</f>
        <v>5089517.375</v>
      </c>
      <c r="P2134" s="60">
        <f>Ugovori_OPULJP3[[#This Row],[Bespovratna sredstva - EU dio - HRK]]/7.5345</f>
        <v>675495.03948503546</v>
      </c>
      <c r="Q2134" s="59">
        <f>Ugovori_OPULJP3[[#This Row],[Bespovratna sredstva - Ukupno (EU+Nac) HRK
= Ukupna ugovorena vrijednost bespovratnih sredstava]]*Ugovori_OPULJP3[[#This Row],[STOPA NACIONALNOG SUFINANCIRANJA %]]</f>
        <v>898150.125</v>
      </c>
      <c r="R2134" s="60">
        <f>Ugovori_OPULJP3[[#This Row],[Bespovratna sredstva - Nacionalni dio - HRK]]/7.5345</f>
        <v>119205.00696794744</v>
      </c>
      <c r="S2134" s="59">
        <v>5987667.5</v>
      </c>
      <c r="T2134" s="60">
        <f>Ugovori_OPULJP3[[#This Row],[Bespovratna sredstva - Ukupno (EU+Nac) HRK
= Ukupna ugovorena vrijednost bespovratnih sredstava]]/7.5345</f>
        <v>794700.04645298293</v>
      </c>
      <c r="U2134" s="59">
        <v>0</v>
      </c>
      <c r="V2134" s="60">
        <f>Ugovori_OPULJP3[[#This Row],[Javni doprinos korisnika - HRK]]/7.5345</f>
        <v>0</v>
      </c>
      <c r="W2134" s="59">
        <v>0</v>
      </c>
      <c r="X2134" s="60">
        <f>Ugovori_OPULJP3[[#This Row],[Privatni doprinos korisnika - HRK]]/7.5345</f>
        <v>0</v>
      </c>
      <c r="Y2134" s="61">
        <v>5987667.5</v>
      </c>
      <c r="Z2134" s="62">
        <f>Ugovori_OPULJP3[[#This Row],[UKUPNI PRIHVATLJIVI IZDACI
TOTAL ELIGIBLE EXPENDITURE
= Bespovratna sredstva ukupno + doprinos korisnika
= Ukupni prihvatljivi troškovi
= Ukupna ugovorena vrijednost projekta HRK]]/7.5345</f>
        <v>794700.04645298293</v>
      </c>
      <c r="AA2134" s="53" t="s">
        <v>37</v>
      </c>
      <c r="AB2134" s="53" t="s">
        <v>34</v>
      </c>
      <c r="AC2134" s="52" t="s">
        <v>7831</v>
      </c>
      <c r="AD2134" s="52" t="s">
        <v>6564</v>
      </c>
    </row>
    <row r="2135" spans="1:30" ht="38.25" customHeight="1" x14ac:dyDescent="0.2">
      <c r="A2135" s="50" t="s">
        <v>7832</v>
      </c>
      <c r="B2135" s="51" t="s">
        <v>742</v>
      </c>
      <c r="C2135" s="52" t="s">
        <v>7264</v>
      </c>
      <c r="D2135" s="52" t="s">
        <v>7807</v>
      </c>
      <c r="E2135" s="53" t="s">
        <v>6571</v>
      </c>
      <c r="F2135" s="54" t="s">
        <v>7833</v>
      </c>
      <c r="G2135" s="54" t="s">
        <v>7834</v>
      </c>
      <c r="H2135" s="56">
        <v>43846</v>
      </c>
      <c r="I2135" s="56">
        <v>44942</v>
      </c>
      <c r="J2135" s="57" t="str">
        <f>IF(Ugovori_OPULJP3[[#This Row],[DATUM ZAVRŠETKA OPERACIJE]]&gt;DATE(2024,12,31),"u provedbi","završen")</f>
        <v>završen</v>
      </c>
      <c r="K2135" s="55" t="s">
        <v>248</v>
      </c>
      <c r="L2135" s="55" t="s">
        <v>248</v>
      </c>
      <c r="M2135" s="58">
        <v>0.85</v>
      </c>
      <c r="N2135" s="58">
        <v>0.15</v>
      </c>
      <c r="O2135" s="59">
        <f>Ugovori_OPULJP3[[#This Row],[Bespovratna sredstva - Ukupno (EU+Nac) HRK
= Ukupna ugovorena vrijednost bespovratnih sredstava]]*Ugovori_OPULJP3[[#This Row],[EU STOPA SUFINANCIRANJA %
EU CO-FINANCING RATE %]]</f>
        <v>4478762.3020000001</v>
      </c>
      <c r="P2135" s="60">
        <f>Ugovori_OPULJP3[[#This Row],[Bespovratna sredstva - EU dio - HRK]]/7.5345</f>
        <v>594433.91094299557</v>
      </c>
      <c r="Q2135" s="59">
        <f>Ugovori_OPULJP3[[#This Row],[Bespovratna sredstva - Ukupno (EU+Nac) HRK
= Ukupna ugovorena vrijednost bespovratnih sredstava]]*Ugovori_OPULJP3[[#This Row],[STOPA NACIONALNOG SUFINANCIRANJA %]]</f>
        <v>790369.81799999997</v>
      </c>
      <c r="R2135" s="60">
        <f>Ugovori_OPULJP3[[#This Row],[Bespovratna sredstva - Nacionalni dio - HRK]]/7.5345</f>
        <v>104900.10193111685</v>
      </c>
      <c r="S2135" s="59">
        <v>5269132.12</v>
      </c>
      <c r="T2135" s="60">
        <f>Ugovori_OPULJP3[[#This Row],[Bespovratna sredstva - Ukupno (EU+Nac) HRK
= Ukupna ugovorena vrijednost bespovratnih sredstava]]/7.5345</f>
        <v>699334.01287411235</v>
      </c>
      <c r="U2135" s="59">
        <v>0</v>
      </c>
      <c r="V2135" s="60">
        <f>Ugovori_OPULJP3[[#This Row],[Javni doprinos korisnika - HRK]]/7.5345</f>
        <v>0</v>
      </c>
      <c r="W2135" s="59">
        <v>0</v>
      </c>
      <c r="X2135" s="60">
        <f>Ugovori_OPULJP3[[#This Row],[Privatni doprinos korisnika - HRK]]/7.5345</f>
        <v>0</v>
      </c>
      <c r="Y2135" s="61">
        <v>5269132.12</v>
      </c>
      <c r="Z2135" s="62">
        <f>Ugovori_OPULJP3[[#This Row],[UKUPNI PRIHVATLJIVI IZDACI
TOTAL ELIGIBLE EXPENDITURE
= Bespovratna sredstva ukupno + doprinos korisnika
= Ukupni prihvatljivi troškovi
= Ukupna ugovorena vrijednost projekta HRK]]/7.5345</f>
        <v>699334.01287411235</v>
      </c>
      <c r="AA2135" s="53" t="s">
        <v>37</v>
      </c>
      <c r="AB2135" s="53" t="s">
        <v>34</v>
      </c>
      <c r="AC2135" s="52" t="s">
        <v>7835</v>
      </c>
      <c r="AD2135" s="52" t="s">
        <v>6564</v>
      </c>
    </row>
    <row r="2136" spans="1:30" ht="51" customHeight="1" x14ac:dyDescent="0.2">
      <c r="A2136" s="50" t="s">
        <v>7836</v>
      </c>
      <c r="B2136" s="51" t="s">
        <v>742</v>
      </c>
      <c r="C2136" s="52" t="s">
        <v>7264</v>
      </c>
      <c r="D2136" s="52" t="s">
        <v>7807</v>
      </c>
      <c r="E2136" s="53" t="s">
        <v>6571</v>
      </c>
      <c r="F2136" s="54" t="s">
        <v>7837</v>
      </c>
      <c r="G2136" s="54" t="s">
        <v>7838</v>
      </c>
      <c r="H2136" s="56">
        <v>43767</v>
      </c>
      <c r="I2136" s="56">
        <v>44863</v>
      </c>
      <c r="J2136" s="57" t="str">
        <f>IF(Ugovori_OPULJP3[[#This Row],[DATUM ZAVRŠETKA OPERACIJE]]&gt;DATE(2024,12,31),"u provedbi","završen")</f>
        <v>završen</v>
      </c>
      <c r="K2136" s="55" t="s">
        <v>248</v>
      </c>
      <c r="L2136" s="55" t="s">
        <v>248</v>
      </c>
      <c r="M2136" s="58">
        <v>0.85</v>
      </c>
      <c r="N2136" s="58">
        <v>0.15</v>
      </c>
      <c r="O2136" s="59">
        <f>Ugovori_OPULJP3[[#This Row],[Bespovratna sredstva - Ukupno (EU+Nac) HRK
= Ukupna ugovorena vrijednost bespovratnih sredstava]]*Ugovori_OPULJP3[[#This Row],[EU STOPA SUFINANCIRANJA %
EU CO-FINANCING RATE %]]</f>
        <v>5096330.9835000001</v>
      </c>
      <c r="P2136" s="60">
        <f>Ugovori_OPULJP3[[#This Row],[Bespovratna sredstva - EU dio - HRK]]/7.5345</f>
        <v>676399.36074059329</v>
      </c>
      <c r="Q2136" s="59">
        <f>Ugovori_OPULJP3[[#This Row],[Bespovratna sredstva - Ukupno (EU+Nac) HRK
= Ukupna ugovorena vrijednost bespovratnih sredstava]]*Ugovori_OPULJP3[[#This Row],[STOPA NACIONALNOG SUFINANCIRANJA %]]</f>
        <v>899352.52649999992</v>
      </c>
      <c r="R2136" s="60">
        <f>Ugovori_OPULJP3[[#This Row],[Bespovratna sredstva - Nacionalni dio - HRK]]/7.5345</f>
        <v>119364.59307186939</v>
      </c>
      <c r="S2136" s="59">
        <v>5995683.5099999998</v>
      </c>
      <c r="T2136" s="60">
        <f>Ugovori_OPULJP3[[#This Row],[Bespovratna sredstva - Ukupno (EU+Nac) HRK
= Ukupna ugovorena vrijednost bespovratnih sredstava]]/7.5345</f>
        <v>795763.95381246263</v>
      </c>
      <c r="U2136" s="59">
        <v>0</v>
      </c>
      <c r="V2136" s="60">
        <f>Ugovori_OPULJP3[[#This Row],[Javni doprinos korisnika - HRK]]/7.5345</f>
        <v>0</v>
      </c>
      <c r="W2136" s="59">
        <v>0</v>
      </c>
      <c r="X2136" s="60">
        <f>Ugovori_OPULJP3[[#This Row],[Privatni doprinos korisnika - HRK]]/7.5345</f>
        <v>0</v>
      </c>
      <c r="Y2136" s="61">
        <v>5995683.5099999998</v>
      </c>
      <c r="Z2136" s="62">
        <f>Ugovori_OPULJP3[[#This Row],[UKUPNI PRIHVATLJIVI IZDACI
TOTAL ELIGIBLE EXPENDITURE
= Bespovratna sredstva ukupno + doprinos korisnika
= Ukupni prihvatljivi troškovi
= Ukupna ugovorena vrijednost projekta HRK]]/7.5345</f>
        <v>795763.95381246263</v>
      </c>
      <c r="AA2136" s="53" t="s">
        <v>37</v>
      </c>
      <c r="AB2136" s="53" t="s">
        <v>34</v>
      </c>
      <c r="AC2136" s="52" t="s">
        <v>7839</v>
      </c>
      <c r="AD2136" s="52" t="s">
        <v>6564</v>
      </c>
    </row>
    <row r="2137" spans="1:30" ht="38.25" customHeight="1" x14ac:dyDescent="0.2">
      <c r="A2137" s="50" t="s">
        <v>7840</v>
      </c>
      <c r="B2137" s="51" t="s">
        <v>742</v>
      </c>
      <c r="C2137" s="52" t="s">
        <v>7264</v>
      </c>
      <c r="D2137" s="52" t="s">
        <v>7807</v>
      </c>
      <c r="E2137" s="53" t="s">
        <v>6571</v>
      </c>
      <c r="F2137" s="54" t="s">
        <v>7841</v>
      </c>
      <c r="G2137" s="54" t="s">
        <v>7842</v>
      </c>
      <c r="H2137" s="56">
        <v>43846</v>
      </c>
      <c r="I2137" s="56">
        <v>44942</v>
      </c>
      <c r="J2137" s="57" t="str">
        <f>IF(Ugovori_OPULJP3[[#This Row],[DATUM ZAVRŠETKA OPERACIJE]]&gt;DATE(2024,12,31),"u provedbi","završen")</f>
        <v>završen</v>
      </c>
      <c r="K2137" s="55" t="s">
        <v>108</v>
      </c>
      <c r="L2137" s="55" t="s">
        <v>98</v>
      </c>
      <c r="M2137" s="58">
        <v>0.85</v>
      </c>
      <c r="N2137" s="58">
        <v>0.15</v>
      </c>
      <c r="O2137" s="59">
        <f>Ugovori_OPULJP3[[#This Row],[Bespovratna sredstva - Ukupno (EU+Nac) HRK
= Ukupna ugovorena vrijednost bespovratnih sredstava]]*Ugovori_OPULJP3[[#This Row],[EU STOPA SUFINANCIRANJA %
EU CO-FINANCING RATE %]]</f>
        <v>4850295.5935000004</v>
      </c>
      <c r="P2137" s="60">
        <f>Ugovori_OPULJP3[[#This Row],[Bespovratna sredstva - EU dio - HRK]]/7.5345</f>
        <v>643744.85281040554</v>
      </c>
      <c r="Q2137" s="59">
        <f>Ugovori_OPULJP3[[#This Row],[Bespovratna sredstva - Ukupno (EU+Nac) HRK
= Ukupna ugovorena vrijednost bespovratnih sredstava]]*Ugovori_OPULJP3[[#This Row],[STOPA NACIONALNOG SUFINANCIRANJA %]]</f>
        <v>855934.51650000003</v>
      </c>
      <c r="R2137" s="60">
        <f>Ugovori_OPULJP3[[#This Row],[Bespovratna sredstva - Nacionalni dio - HRK]]/7.5345</f>
        <v>113602.03284889508</v>
      </c>
      <c r="S2137" s="59">
        <v>5706230.1100000003</v>
      </c>
      <c r="T2137" s="60">
        <f>Ugovori_OPULJP3[[#This Row],[Bespovratna sredstva - Ukupno (EU+Nac) HRK
= Ukupna ugovorena vrijednost bespovratnih sredstava]]/7.5345</f>
        <v>757346.88565930061</v>
      </c>
      <c r="U2137" s="59">
        <v>0</v>
      </c>
      <c r="V2137" s="60">
        <f>Ugovori_OPULJP3[[#This Row],[Javni doprinos korisnika - HRK]]/7.5345</f>
        <v>0</v>
      </c>
      <c r="W2137" s="59">
        <v>0</v>
      </c>
      <c r="X2137" s="60">
        <f>Ugovori_OPULJP3[[#This Row],[Privatni doprinos korisnika - HRK]]/7.5345</f>
        <v>0</v>
      </c>
      <c r="Y2137" s="61">
        <v>5706230.1100000003</v>
      </c>
      <c r="Z2137" s="62">
        <f>Ugovori_OPULJP3[[#This Row],[UKUPNI PRIHVATLJIVI IZDACI
TOTAL ELIGIBLE EXPENDITURE
= Bespovratna sredstva ukupno + doprinos korisnika
= Ukupni prihvatljivi troškovi
= Ukupna ugovorena vrijednost projekta HRK]]/7.5345</f>
        <v>757346.88565930061</v>
      </c>
      <c r="AA2137" s="53" t="s">
        <v>37</v>
      </c>
      <c r="AB2137" s="53" t="s">
        <v>34</v>
      </c>
      <c r="AC2137" s="52" t="s">
        <v>7843</v>
      </c>
      <c r="AD2137" s="52" t="s">
        <v>6564</v>
      </c>
    </row>
    <row r="2138" spans="1:30" ht="51" customHeight="1" x14ac:dyDescent="0.2">
      <c r="A2138" s="50" t="s">
        <v>7844</v>
      </c>
      <c r="B2138" s="51" t="s">
        <v>742</v>
      </c>
      <c r="C2138" s="52" t="s">
        <v>7264</v>
      </c>
      <c r="D2138" s="52" t="s">
        <v>7807</v>
      </c>
      <c r="E2138" s="53" t="s">
        <v>6571</v>
      </c>
      <c r="F2138" s="54" t="s">
        <v>7845</v>
      </c>
      <c r="G2138" s="54" t="s">
        <v>7846</v>
      </c>
      <c r="H2138" s="56">
        <v>44012</v>
      </c>
      <c r="I2138" s="56">
        <v>45107</v>
      </c>
      <c r="J2138" s="57" t="str">
        <f>IF(Ugovori_OPULJP3[[#This Row],[DATUM ZAVRŠETKA OPERACIJE]]&gt;DATE(2024,12,31),"u provedbi","završen")</f>
        <v>završen</v>
      </c>
      <c r="K2138" s="55" t="s">
        <v>78</v>
      </c>
      <c r="L2138" s="55" t="s">
        <v>78</v>
      </c>
      <c r="M2138" s="58">
        <v>0.85</v>
      </c>
      <c r="N2138" s="58">
        <v>0.15</v>
      </c>
      <c r="O2138" s="59">
        <f>Ugovori_OPULJP3[[#This Row],[Bespovratna sredstva - Ukupno (EU+Nac) HRK
= Ukupna ugovorena vrijednost bespovratnih sredstava]]*Ugovori_OPULJP3[[#This Row],[EU STOPA SUFINANCIRANJA %
EU CO-FINANCING RATE %]]</f>
        <v>5099281.9029999999</v>
      </c>
      <c r="P2138" s="60">
        <f>Ugovori_OPULJP3[[#This Row],[Bespovratna sredstva - EU dio - HRK]]/7.5345</f>
        <v>676791.01506403869</v>
      </c>
      <c r="Q2138" s="59">
        <f>Ugovori_OPULJP3[[#This Row],[Bespovratna sredstva - Ukupno (EU+Nac) HRK
= Ukupna ugovorena vrijednost bespovratnih sredstava]]*Ugovori_OPULJP3[[#This Row],[STOPA NACIONALNOG SUFINANCIRANJA %]]</f>
        <v>899873.27699999989</v>
      </c>
      <c r="R2138" s="60">
        <f>Ugovori_OPULJP3[[#This Row],[Bespovratna sredstva - Nacionalni dio - HRK]]/7.5345</f>
        <v>119433.7085407127</v>
      </c>
      <c r="S2138" s="59">
        <v>5999155.1799999997</v>
      </c>
      <c r="T2138" s="60">
        <f>Ugovori_OPULJP3[[#This Row],[Bespovratna sredstva - Ukupno (EU+Nac) HRK
= Ukupna ugovorena vrijednost bespovratnih sredstava]]/7.5345</f>
        <v>796224.7236047514</v>
      </c>
      <c r="U2138" s="59">
        <v>0</v>
      </c>
      <c r="V2138" s="60">
        <f>Ugovori_OPULJP3[[#This Row],[Javni doprinos korisnika - HRK]]/7.5345</f>
        <v>0</v>
      </c>
      <c r="W2138" s="59">
        <v>0</v>
      </c>
      <c r="X2138" s="60">
        <f>Ugovori_OPULJP3[[#This Row],[Privatni doprinos korisnika - HRK]]/7.5345</f>
        <v>0</v>
      </c>
      <c r="Y2138" s="61">
        <v>5999155.1799999997</v>
      </c>
      <c r="Z2138" s="62">
        <f>Ugovori_OPULJP3[[#This Row],[UKUPNI PRIHVATLJIVI IZDACI
TOTAL ELIGIBLE EXPENDITURE
= Bespovratna sredstva ukupno + doprinos korisnika
= Ukupni prihvatljivi troškovi
= Ukupna ugovorena vrijednost projekta HRK]]/7.5345</f>
        <v>796224.7236047514</v>
      </c>
      <c r="AA2138" s="53" t="s">
        <v>37</v>
      </c>
      <c r="AB2138" s="53" t="s">
        <v>34</v>
      </c>
      <c r="AC2138" s="52" t="s">
        <v>7847</v>
      </c>
      <c r="AD2138" s="52" t="s">
        <v>6564</v>
      </c>
    </row>
    <row r="2139" spans="1:30" ht="38.25" customHeight="1" x14ac:dyDescent="0.2">
      <c r="A2139" s="50" t="s">
        <v>7848</v>
      </c>
      <c r="B2139" s="51" t="s">
        <v>742</v>
      </c>
      <c r="C2139" s="52" t="s">
        <v>7264</v>
      </c>
      <c r="D2139" s="52" t="s">
        <v>7849</v>
      </c>
      <c r="E2139" s="53" t="s">
        <v>231</v>
      </c>
      <c r="F2139" s="54" t="s">
        <v>7850</v>
      </c>
      <c r="G2139" s="54" t="s">
        <v>2282</v>
      </c>
      <c r="H2139" s="56">
        <v>44109</v>
      </c>
      <c r="I2139" s="56">
        <v>44839</v>
      </c>
      <c r="J2139" s="57" t="str">
        <f>IF(Ugovori_OPULJP3[[#This Row],[DATUM ZAVRŠETKA OPERACIJE]]&gt;DATE(2024,12,31),"u provedbi","završen")</f>
        <v>završen</v>
      </c>
      <c r="K2139" s="55" t="s">
        <v>7851</v>
      </c>
      <c r="L2139" s="55" t="s">
        <v>93</v>
      </c>
      <c r="M2139" s="58">
        <v>0.85</v>
      </c>
      <c r="N2139" s="58">
        <v>0.15</v>
      </c>
      <c r="O2139" s="59">
        <f>Ugovori_OPULJP3[[#This Row],[Bespovratna sredstva - Ukupno (EU+Nac) HRK
= Ukupna ugovorena vrijednost bespovratnih sredstava]]*Ugovori_OPULJP3[[#This Row],[EU STOPA SUFINANCIRANJA %
EU CO-FINANCING RATE %]]</f>
        <v>1274638.75</v>
      </c>
      <c r="P2139" s="60">
        <f>Ugovori_OPULJP3[[#This Row],[Bespovratna sredstva - EU dio - HRK]]/7.5345</f>
        <v>169173.63461410842</v>
      </c>
      <c r="Q2139" s="59">
        <f>Ugovori_OPULJP3[[#This Row],[Bespovratna sredstva - Ukupno (EU+Nac) HRK
= Ukupna ugovorena vrijednost bespovratnih sredstava]]*Ugovori_OPULJP3[[#This Row],[STOPA NACIONALNOG SUFINANCIRANJA %]]</f>
        <v>224936.25</v>
      </c>
      <c r="R2139" s="60">
        <f>Ugovori_OPULJP3[[#This Row],[Bespovratna sredstva - Nacionalni dio - HRK]]/7.5345</f>
        <v>29854.170814254427</v>
      </c>
      <c r="S2139" s="59">
        <v>1499575</v>
      </c>
      <c r="T2139" s="60">
        <f>Ugovori_OPULJP3[[#This Row],[Bespovratna sredstva - Ukupno (EU+Nac) HRK
= Ukupna ugovorena vrijednost bespovratnih sredstava]]/7.5345</f>
        <v>199027.80542836286</v>
      </c>
      <c r="U2139" s="59">
        <v>0</v>
      </c>
      <c r="V2139" s="60">
        <f>Ugovori_OPULJP3[[#This Row],[Javni doprinos korisnika - HRK]]/7.5345</f>
        <v>0</v>
      </c>
      <c r="W2139" s="59">
        <v>0</v>
      </c>
      <c r="X2139" s="60">
        <f>Ugovori_OPULJP3[[#This Row],[Privatni doprinos korisnika - HRK]]/7.5345</f>
        <v>0</v>
      </c>
      <c r="Y2139" s="61">
        <v>1499575</v>
      </c>
      <c r="Z2139" s="62">
        <f>Ugovori_OPULJP3[[#This Row],[UKUPNI PRIHVATLJIVI IZDACI
TOTAL ELIGIBLE EXPENDITURE
= Bespovratna sredstva ukupno + doprinos korisnika
= Ukupni prihvatljivi troškovi
= Ukupna ugovorena vrijednost projekta HRK]]/7.5345</f>
        <v>199027.80542836286</v>
      </c>
      <c r="AA2139" s="53" t="s">
        <v>37</v>
      </c>
      <c r="AB2139" s="53" t="s">
        <v>34</v>
      </c>
      <c r="AC2139" s="52" t="s">
        <v>7852</v>
      </c>
      <c r="AD2139" s="52" t="s">
        <v>6564</v>
      </c>
    </row>
    <row r="2140" spans="1:30" ht="51" customHeight="1" x14ac:dyDescent="0.2">
      <c r="A2140" s="50" t="s">
        <v>7853</v>
      </c>
      <c r="B2140" s="51" t="s">
        <v>742</v>
      </c>
      <c r="C2140" s="52" t="s">
        <v>7264</v>
      </c>
      <c r="D2140" s="52" t="s">
        <v>7849</v>
      </c>
      <c r="E2140" s="53" t="s">
        <v>231</v>
      </c>
      <c r="F2140" s="54" t="s">
        <v>7854</v>
      </c>
      <c r="G2140" s="54" t="s">
        <v>2209</v>
      </c>
      <c r="H2140" s="56">
        <v>44109</v>
      </c>
      <c r="I2140" s="56">
        <v>44839</v>
      </c>
      <c r="J2140" s="57" t="str">
        <f>IF(Ugovori_OPULJP3[[#This Row],[DATUM ZAVRŠETKA OPERACIJE]]&gt;DATE(2024,12,31),"u provedbi","završen")</f>
        <v>završen</v>
      </c>
      <c r="K2140" s="55" t="s">
        <v>7851</v>
      </c>
      <c r="L2140" s="55" t="s">
        <v>98</v>
      </c>
      <c r="M2140" s="58">
        <v>0.85</v>
      </c>
      <c r="N2140" s="58">
        <v>0.15</v>
      </c>
      <c r="O2140" s="59">
        <f>Ugovori_OPULJP3[[#This Row],[Bespovratna sredstva - Ukupno (EU+Nac) HRK
= Ukupna ugovorena vrijednost bespovratnih sredstava]]*Ugovori_OPULJP3[[#This Row],[EU STOPA SUFINANCIRANJA %
EU CO-FINANCING RATE %]]</f>
        <v>1274978.75</v>
      </c>
      <c r="P2140" s="60">
        <f>Ugovori_OPULJP3[[#This Row],[Bespovratna sredstva - EU dio - HRK]]/7.5345</f>
        <v>169218.76036896941</v>
      </c>
      <c r="Q2140" s="59">
        <f>Ugovori_OPULJP3[[#This Row],[Bespovratna sredstva - Ukupno (EU+Nac) HRK
= Ukupna ugovorena vrijednost bespovratnih sredstava]]*Ugovori_OPULJP3[[#This Row],[STOPA NACIONALNOG SUFINANCIRANJA %]]</f>
        <v>224996.25</v>
      </c>
      <c r="R2140" s="60">
        <f>Ugovori_OPULJP3[[#This Row],[Bespovratna sredstva - Nacionalni dio - HRK]]/7.5345</f>
        <v>29862.134182759306</v>
      </c>
      <c r="S2140" s="59">
        <v>1499975</v>
      </c>
      <c r="T2140" s="60">
        <f>Ugovori_OPULJP3[[#This Row],[Bespovratna sredstva - Ukupno (EU+Nac) HRK
= Ukupna ugovorena vrijednost bespovratnih sredstava]]/7.5345</f>
        <v>199080.89455172871</v>
      </c>
      <c r="U2140" s="59">
        <v>0</v>
      </c>
      <c r="V2140" s="60">
        <f>Ugovori_OPULJP3[[#This Row],[Javni doprinos korisnika - HRK]]/7.5345</f>
        <v>0</v>
      </c>
      <c r="W2140" s="59">
        <v>0</v>
      </c>
      <c r="X2140" s="60">
        <f>Ugovori_OPULJP3[[#This Row],[Privatni doprinos korisnika - HRK]]/7.5345</f>
        <v>0</v>
      </c>
      <c r="Y2140" s="61">
        <v>1499975</v>
      </c>
      <c r="Z2140" s="62">
        <f>Ugovori_OPULJP3[[#This Row],[UKUPNI PRIHVATLJIVI IZDACI
TOTAL ELIGIBLE EXPENDITURE
= Bespovratna sredstva ukupno + doprinos korisnika
= Ukupni prihvatljivi troškovi
= Ukupna ugovorena vrijednost projekta HRK]]/7.5345</f>
        <v>199080.89455172871</v>
      </c>
      <c r="AA2140" s="53" t="s">
        <v>37</v>
      </c>
      <c r="AB2140" s="53" t="s">
        <v>34</v>
      </c>
      <c r="AC2140" s="52" t="s">
        <v>7855</v>
      </c>
      <c r="AD2140" s="52" t="s">
        <v>6564</v>
      </c>
    </row>
    <row r="2141" spans="1:30" ht="38.25" customHeight="1" x14ac:dyDescent="0.2">
      <c r="A2141" s="50" t="s">
        <v>7856</v>
      </c>
      <c r="B2141" s="51" t="s">
        <v>742</v>
      </c>
      <c r="C2141" s="52" t="s">
        <v>7264</v>
      </c>
      <c r="D2141" s="52" t="s">
        <v>7849</v>
      </c>
      <c r="E2141" s="53" t="s">
        <v>231</v>
      </c>
      <c r="F2141" s="54" t="s">
        <v>7857</v>
      </c>
      <c r="G2141" s="54" t="s">
        <v>2000</v>
      </c>
      <c r="H2141" s="56">
        <v>44109</v>
      </c>
      <c r="I2141" s="56">
        <v>44839</v>
      </c>
      <c r="J2141" s="57" t="str">
        <f>IF(Ugovori_OPULJP3[[#This Row],[DATUM ZAVRŠETKA OPERACIJE]]&gt;DATE(2024,12,31),"u provedbi","završen")</f>
        <v>završen</v>
      </c>
      <c r="K2141" s="55" t="s">
        <v>7858</v>
      </c>
      <c r="L2141" s="55" t="s">
        <v>98</v>
      </c>
      <c r="M2141" s="58">
        <v>0.85</v>
      </c>
      <c r="N2141" s="58">
        <v>0.15</v>
      </c>
      <c r="O2141" s="59">
        <f>Ugovori_OPULJP3[[#This Row],[Bespovratna sredstva - Ukupno (EU+Nac) HRK
= Ukupna ugovorena vrijednost bespovratnih sredstava]]*Ugovori_OPULJP3[[#This Row],[EU STOPA SUFINANCIRANJA %
EU CO-FINANCING RATE %]]</f>
        <v>1274638.75</v>
      </c>
      <c r="P2141" s="60">
        <f>Ugovori_OPULJP3[[#This Row],[Bespovratna sredstva - EU dio - HRK]]/7.5345</f>
        <v>169173.63461410842</v>
      </c>
      <c r="Q2141" s="59">
        <f>Ugovori_OPULJP3[[#This Row],[Bespovratna sredstva - Ukupno (EU+Nac) HRK
= Ukupna ugovorena vrijednost bespovratnih sredstava]]*Ugovori_OPULJP3[[#This Row],[STOPA NACIONALNOG SUFINANCIRANJA %]]</f>
        <v>224936.25</v>
      </c>
      <c r="R2141" s="60">
        <f>Ugovori_OPULJP3[[#This Row],[Bespovratna sredstva - Nacionalni dio - HRK]]/7.5345</f>
        <v>29854.170814254427</v>
      </c>
      <c r="S2141" s="59">
        <v>1499575</v>
      </c>
      <c r="T2141" s="60">
        <f>Ugovori_OPULJP3[[#This Row],[Bespovratna sredstva - Ukupno (EU+Nac) HRK
= Ukupna ugovorena vrijednost bespovratnih sredstava]]/7.5345</f>
        <v>199027.80542836286</v>
      </c>
      <c r="U2141" s="59">
        <v>0</v>
      </c>
      <c r="V2141" s="60">
        <f>Ugovori_OPULJP3[[#This Row],[Javni doprinos korisnika - HRK]]/7.5345</f>
        <v>0</v>
      </c>
      <c r="W2141" s="59">
        <v>0</v>
      </c>
      <c r="X2141" s="60">
        <f>Ugovori_OPULJP3[[#This Row],[Privatni doprinos korisnika - HRK]]/7.5345</f>
        <v>0</v>
      </c>
      <c r="Y2141" s="61">
        <v>1499575</v>
      </c>
      <c r="Z2141" s="62">
        <f>Ugovori_OPULJP3[[#This Row],[UKUPNI PRIHVATLJIVI IZDACI
TOTAL ELIGIBLE EXPENDITURE
= Bespovratna sredstva ukupno + doprinos korisnika
= Ukupni prihvatljivi troškovi
= Ukupna ugovorena vrijednost projekta HRK]]/7.5345</f>
        <v>199027.80542836286</v>
      </c>
      <c r="AA2141" s="53" t="s">
        <v>37</v>
      </c>
      <c r="AB2141" s="53" t="s">
        <v>34</v>
      </c>
      <c r="AC2141" s="52" t="s">
        <v>7859</v>
      </c>
      <c r="AD2141" s="52" t="s">
        <v>6564</v>
      </c>
    </row>
    <row r="2142" spans="1:30" ht="51" customHeight="1" x14ac:dyDescent="0.2">
      <c r="A2142" s="50" t="s">
        <v>7860</v>
      </c>
      <c r="B2142" s="51" t="s">
        <v>742</v>
      </c>
      <c r="C2142" s="52" t="s">
        <v>7264</v>
      </c>
      <c r="D2142" s="52" t="s">
        <v>7849</v>
      </c>
      <c r="E2142" s="53" t="s">
        <v>231</v>
      </c>
      <c r="F2142" s="54" t="s">
        <v>7861</v>
      </c>
      <c r="G2142" s="54" t="s">
        <v>1548</v>
      </c>
      <c r="H2142" s="56">
        <v>44109</v>
      </c>
      <c r="I2142" s="56">
        <v>44839</v>
      </c>
      <c r="J2142" s="57" t="str">
        <f>IF(Ugovori_OPULJP3[[#This Row],[DATUM ZAVRŠETKA OPERACIJE]]&gt;DATE(2024,12,31),"u provedbi","završen")</f>
        <v>završen</v>
      </c>
      <c r="K2142" s="55" t="s">
        <v>7851</v>
      </c>
      <c r="L2142" s="55" t="s">
        <v>98</v>
      </c>
      <c r="M2142" s="58">
        <v>0.85</v>
      </c>
      <c r="N2142" s="58">
        <v>0.15</v>
      </c>
      <c r="O2142" s="59">
        <f>Ugovori_OPULJP3[[#This Row],[Bespovratna sredstva - Ukupno (EU+Nac) HRK
= Ukupna ugovorena vrijednost bespovratnih sredstava]]*Ugovori_OPULJP3[[#This Row],[EU STOPA SUFINANCIRANJA %
EU CO-FINANCING RATE %]]</f>
        <v>1274978.75</v>
      </c>
      <c r="P2142" s="60">
        <f>Ugovori_OPULJP3[[#This Row],[Bespovratna sredstva - EU dio - HRK]]/7.5345</f>
        <v>169218.76036896941</v>
      </c>
      <c r="Q2142" s="59">
        <f>Ugovori_OPULJP3[[#This Row],[Bespovratna sredstva - Ukupno (EU+Nac) HRK
= Ukupna ugovorena vrijednost bespovratnih sredstava]]*Ugovori_OPULJP3[[#This Row],[STOPA NACIONALNOG SUFINANCIRANJA %]]</f>
        <v>224996.25</v>
      </c>
      <c r="R2142" s="60">
        <f>Ugovori_OPULJP3[[#This Row],[Bespovratna sredstva - Nacionalni dio - HRK]]/7.5345</f>
        <v>29862.134182759306</v>
      </c>
      <c r="S2142" s="59">
        <v>1499975</v>
      </c>
      <c r="T2142" s="60">
        <f>Ugovori_OPULJP3[[#This Row],[Bespovratna sredstva - Ukupno (EU+Nac) HRK
= Ukupna ugovorena vrijednost bespovratnih sredstava]]/7.5345</f>
        <v>199080.89455172871</v>
      </c>
      <c r="U2142" s="59">
        <v>0</v>
      </c>
      <c r="V2142" s="60">
        <f>Ugovori_OPULJP3[[#This Row],[Javni doprinos korisnika - HRK]]/7.5345</f>
        <v>0</v>
      </c>
      <c r="W2142" s="59">
        <v>0</v>
      </c>
      <c r="X2142" s="60">
        <f>Ugovori_OPULJP3[[#This Row],[Privatni doprinos korisnika - HRK]]/7.5345</f>
        <v>0</v>
      </c>
      <c r="Y2142" s="61">
        <v>1499975</v>
      </c>
      <c r="Z2142" s="62">
        <f>Ugovori_OPULJP3[[#This Row],[UKUPNI PRIHVATLJIVI IZDACI
TOTAL ELIGIBLE EXPENDITURE
= Bespovratna sredstva ukupno + doprinos korisnika
= Ukupni prihvatljivi troškovi
= Ukupna ugovorena vrijednost projekta HRK]]/7.5345</f>
        <v>199080.89455172871</v>
      </c>
      <c r="AA2142" s="53" t="s">
        <v>37</v>
      </c>
      <c r="AB2142" s="53" t="s">
        <v>34</v>
      </c>
      <c r="AC2142" s="52" t="s">
        <v>7862</v>
      </c>
      <c r="AD2142" s="52" t="s">
        <v>6564</v>
      </c>
    </row>
    <row r="2143" spans="1:30" ht="51" customHeight="1" x14ac:dyDescent="0.2">
      <c r="A2143" s="50" t="s">
        <v>7863</v>
      </c>
      <c r="B2143" s="51" t="s">
        <v>742</v>
      </c>
      <c r="C2143" s="52" t="s">
        <v>7264</v>
      </c>
      <c r="D2143" s="52" t="s">
        <v>7849</v>
      </c>
      <c r="E2143" s="53" t="s">
        <v>231</v>
      </c>
      <c r="F2143" s="54" t="s">
        <v>7864</v>
      </c>
      <c r="G2143" s="54" t="s">
        <v>2298</v>
      </c>
      <c r="H2143" s="56">
        <v>44109</v>
      </c>
      <c r="I2143" s="56">
        <v>44839</v>
      </c>
      <c r="J2143" s="57" t="str">
        <f>IF(Ugovori_OPULJP3[[#This Row],[DATUM ZAVRŠETKA OPERACIJE]]&gt;DATE(2024,12,31),"u provedbi","završen")</f>
        <v>završen</v>
      </c>
      <c r="K2143" s="55" t="s">
        <v>7851</v>
      </c>
      <c r="L2143" s="55" t="s">
        <v>98</v>
      </c>
      <c r="M2143" s="58">
        <v>0.85</v>
      </c>
      <c r="N2143" s="58">
        <v>0.15</v>
      </c>
      <c r="O2143" s="59">
        <f>Ugovori_OPULJP3[[#This Row],[Bespovratna sredstva - Ukupno (EU+Nac) HRK
= Ukupna ugovorena vrijednost bespovratnih sredstava]]*Ugovori_OPULJP3[[#This Row],[EU STOPA SUFINANCIRANJA %
EU CO-FINANCING RATE %]]</f>
        <v>1272856.0959999999</v>
      </c>
      <c r="P2143" s="60">
        <f>Ugovori_OPULJP3[[#This Row],[Bespovratna sredstva - EU dio - HRK]]/7.5345</f>
        <v>168937.03576879684</v>
      </c>
      <c r="Q2143" s="59">
        <f>Ugovori_OPULJP3[[#This Row],[Bespovratna sredstva - Ukupno (EU+Nac) HRK
= Ukupna ugovorena vrijednost bespovratnih sredstava]]*Ugovori_OPULJP3[[#This Row],[STOPA NACIONALNOG SUFINANCIRANJA %]]</f>
        <v>224621.66399999999</v>
      </c>
      <c r="R2143" s="60">
        <f>Ugovori_OPULJP3[[#This Row],[Bespovratna sredstva - Nacionalni dio - HRK]]/7.5345</f>
        <v>29812.418076846505</v>
      </c>
      <c r="S2143" s="59">
        <v>1497477.76</v>
      </c>
      <c r="T2143" s="60">
        <f>Ugovori_OPULJP3[[#This Row],[Bespovratna sredstva - Ukupno (EU+Nac) HRK
= Ukupna ugovorena vrijednost bespovratnih sredstava]]/7.5345</f>
        <v>198749.45384564335</v>
      </c>
      <c r="U2143" s="59">
        <v>0</v>
      </c>
      <c r="V2143" s="60">
        <f>Ugovori_OPULJP3[[#This Row],[Javni doprinos korisnika - HRK]]/7.5345</f>
        <v>0</v>
      </c>
      <c r="W2143" s="59">
        <v>0</v>
      </c>
      <c r="X2143" s="60">
        <f>Ugovori_OPULJP3[[#This Row],[Privatni doprinos korisnika - HRK]]/7.5345</f>
        <v>0</v>
      </c>
      <c r="Y2143" s="61">
        <v>1497477.76</v>
      </c>
      <c r="Z2143" s="62">
        <f>Ugovori_OPULJP3[[#This Row],[UKUPNI PRIHVATLJIVI IZDACI
TOTAL ELIGIBLE EXPENDITURE
= Bespovratna sredstva ukupno + doprinos korisnika
= Ukupni prihvatljivi troškovi
= Ukupna ugovorena vrijednost projekta HRK]]/7.5345</f>
        <v>198749.45384564335</v>
      </c>
      <c r="AA2143" s="53" t="s">
        <v>37</v>
      </c>
      <c r="AB2143" s="53" t="s">
        <v>34</v>
      </c>
      <c r="AC2143" s="52" t="s">
        <v>7865</v>
      </c>
      <c r="AD2143" s="52" t="s">
        <v>6564</v>
      </c>
    </row>
    <row r="2144" spans="1:30" ht="51" customHeight="1" x14ac:dyDescent="0.2">
      <c r="A2144" s="50" t="s">
        <v>7866</v>
      </c>
      <c r="B2144" s="51" t="s">
        <v>742</v>
      </c>
      <c r="C2144" s="52" t="s">
        <v>7264</v>
      </c>
      <c r="D2144" s="52" t="s">
        <v>7849</v>
      </c>
      <c r="E2144" s="53" t="s">
        <v>231</v>
      </c>
      <c r="F2144" s="54" t="s">
        <v>7867</v>
      </c>
      <c r="G2144" s="54" t="s">
        <v>1360</v>
      </c>
      <c r="H2144" s="56">
        <v>44109</v>
      </c>
      <c r="I2144" s="56">
        <v>44839</v>
      </c>
      <c r="J2144" s="57" t="str">
        <f>IF(Ugovori_OPULJP3[[#This Row],[DATUM ZAVRŠETKA OPERACIJE]]&gt;DATE(2024,12,31),"u provedbi","završen")</f>
        <v>završen</v>
      </c>
      <c r="K2144" s="55" t="s">
        <v>7851</v>
      </c>
      <c r="L2144" s="55" t="s">
        <v>98</v>
      </c>
      <c r="M2144" s="58">
        <v>0.85</v>
      </c>
      <c r="N2144" s="58">
        <v>0.15</v>
      </c>
      <c r="O2144" s="59">
        <f>Ugovori_OPULJP3[[#This Row],[Bespovratna sredstva - Ukupno (EU+Nac) HRK
= Ukupna ugovorena vrijednost bespovratnih sredstava]]*Ugovori_OPULJP3[[#This Row],[EU STOPA SUFINANCIRANJA %
EU CO-FINANCING RATE %]]</f>
        <v>1270983.75</v>
      </c>
      <c r="P2144" s="60">
        <f>Ugovori_OPULJP3[[#This Row],[Bespovratna sredstva - EU dio - HRK]]/7.5345</f>
        <v>168688.53274935298</v>
      </c>
      <c r="Q2144" s="59">
        <f>Ugovori_OPULJP3[[#This Row],[Bespovratna sredstva - Ukupno (EU+Nac) HRK
= Ukupna ugovorena vrijednost bespovratnih sredstava]]*Ugovori_OPULJP3[[#This Row],[STOPA NACIONALNOG SUFINANCIRANJA %]]</f>
        <v>224291.25</v>
      </c>
      <c r="R2144" s="60">
        <f>Ugovori_OPULJP3[[#This Row],[Bespovratna sredstva - Nacionalni dio - HRK]]/7.5345</f>
        <v>29768.564602826995</v>
      </c>
      <c r="S2144" s="59">
        <v>1495275</v>
      </c>
      <c r="T2144" s="60">
        <f>Ugovori_OPULJP3[[#This Row],[Bespovratna sredstva - Ukupno (EU+Nac) HRK
= Ukupna ugovorena vrijednost bespovratnih sredstava]]/7.5345</f>
        <v>198457.09735217996</v>
      </c>
      <c r="U2144" s="59">
        <v>0</v>
      </c>
      <c r="V2144" s="60">
        <f>Ugovori_OPULJP3[[#This Row],[Javni doprinos korisnika - HRK]]/7.5345</f>
        <v>0</v>
      </c>
      <c r="W2144" s="59">
        <v>0</v>
      </c>
      <c r="X2144" s="60">
        <f>Ugovori_OPULJP3[[#This Row],[Privatni doprinos korisnika - HRK]]/7.5345</f>
        <v>0</v>
      </c>
      <c r="Y2144" s="61">
        <v>1495275</v>
      </c>
      <c r="Z2144" s="62">
        <f>Ugovori_OPULJP3[[#This Row],[UKUPNI PRIHVATLJIVI IZDACI
TOTAL ELIGIBLE EXPENDITURE
= Bespovratna sredstva ukupno + doprinos korisnika
= Ukupni prihvatljivi troškovi
= Ukupna ugovorena vrijednost projekta HRK]]/7.5345</f>
        <v>198457.09735217996</v>
      </c>
      <c r="AA2144" s="53" t="s">
        <v>37</v>
      </c>
      <c r="AB2144" s="53" t="s">
        <v>34</v>
      </c>
      <c r="AC2144" s="52" t="s">
        <v>7868</v>
      </c>
      <c r="AD2144" s="52" t="s">
        <v>6564</v>
      </c>
    </row>
    <row r="2145" spans="1:30" ht="51" customHeight="1" x14ac:dyDescent="0.2">
      <c r="A2145" s="50" t="s">
        <v>7869</v>
      </c>
      <c r="B2145" s="51" t="s">
        <v>742</v>
      </c>
      <c r="C2145" s="52" t="s">
        <v>7264</v>
      </c>
      <c r="D2145" s="52" t="s">
        <v>7849</v>
      </c>
      <c r="E2145" s="53" t="s">
        <v>231</v>
      </c>
      <c r="F2145" s="54" t="s">
        <v>7870</v>
      </c>
      <c r="G2145" s="54" t="s">
        <v>3540</v>
      </c>
      <c r="H2145" s="56">
        <v>44109</v>
      </c>
      <c r="I2145" s="56">
        <v>44839</v>
      </c>
      <c r="J2145" s="57" t="str">
        <f>IF(Ugovori_OPULJP3[[#This Row],[DATUM ZAVRŠETKA OPERACIJE]]&gt;DATE(2024,12,31),"u provedbi","završen")</f>
        <v>završen</v>
      </c>
      <c r="K2145" s="55" t="s">
        <v>7851</v>
      </c>
      <c r="L2145" s="55" t="s">
        <v>98</v>
      </c>
      <c r="M2145" s="58">
        <v>0.85</v>
      </c>
      <c r="N2145" s="58">
        <v>0.15</v>
      </c>
      <c r="O2145" s="59">
        <f>Ugovori_OPULJP3[[#This Row],[Bespovratna sredstva - Ukupno (EU+Nac) HRK
= Ukupna ugovorena vrijednost bespovratnih sredstava]]*Ugovori_OPULJP3[[#This Row],[EU STOPA SUFINANCIRANJA %
EU CO-FINANCING RATE %]]</f>
        <v>1274978.75</v>
      </c>
      <c r="P2145" s="60">
        <f>Ugovori_OPULJP3[[#This Row],[Bespovratna sredstva - EU dio - HRK]]/7.5345</f>
        <v>169218.76036896941</v>
      </c>
      <c r="Q2145" s="59">
        <f>Ugovori_OPULJP3[[#This Row],[Bespovratna sredstva - Ukupno (EU+Nac) HRK
= Ukupna ugovorena vrijednost bespovratnih sredstava]]*Ugovori_OPULJP3[[#This Row],[STOPA NACIONALNOG SUFINANCIRANJA %]]</f>
        <v>224996.25</v>
      </c>
      <c r="R2145" s="60">
        <f>Ugovori_OPULJP3[[#This Row],[Bespovratna sredstva - Nacionalni dio - HRK]]/7.5345</f>
        <v>29862.134182759306</v>
      </c>
      <c r="S2145" s="59">
        <v>1499975</v>
      </c>
      <c r="T2145" s="60">
        <f>Ugovori_OPULJP3[[#This Row],[Bespovratna sredstva - Ukupno (EU+Nac) HRK
= Ukupna ugovorena vrijednost bespovratnih sredstava]]/7.5345</f>
        <v>199080.89455172871</v>
      </c>
      <c r="U2145" s="59">
        <v>0</v>
      </c>
      <c r="V2145" s="60">
        <f>Ugovori_OPULJP3[[#This Row],[Javni doprinos korisnika - HRK]]/7.5345</f>
        <v>0</v>
      </c>
      <c r="W2145" s="59">
        <v>0</v>
      </c>
      <c r="X2145" s="60">
        <f>Ugovori_OPULJP3[[#This Row],[Privatni doprinos korisnika - HRK]]/7.5345</f>
        <v>0</v>
      </c>
      <c r="Y2145" s="61">
        <v>1499975</v>
      </c>
      <c r="Z2145" s="62">
        <f>Ugovori_OPULJP3[[#This Row],[UKUPNI PRIHVATLJIVI IZDACI
TOTAL ELIGIBLE EXPENDITURE
= Bespovratna sredstva ukupno + doprinos korisnika
= Ukupni prihvatljivi troškovi
= Ukupna ugovorena vrijednost projekta HRK]]/7.5345</f>
        <v>199080.89455172871</v>
      </c>
      <c r="AA2145" s="53" t="s">
        <v>37</v>
      </c>
      <c r="AB2145" s="53" t="s">
        <v>34</v>
      </c>
      <c r="AC2145" s="52" t="s">
        <v>7865</v>
      </c>
      <c r="AD2145" s="52" t="s">
        <v>6564</v>
      </c>
    </row>
    <row r="2146" spans="1:30" ht="51" customHeight="1" x14ac:dyDescent="0.2">
      <c r="A2146" s="50" t="s">
        <v>7871</v>
      </c>
      <c r="B2146" s="51" t="s">
        <v>742</v>
      </c>
      <c r="C2146" s="52" t="s">
        <v>7264</v>
      </c>
      <c r="D2146" s="52" t="s">
        <v>7849</v>
      </c>
      <c r="E2146" s="53" t="s">
        <v>231</v>
      </c>
      <c r="F2146" s="54" t="s">
        <v>7872</v>
      </c>
      <c r="G2146" s="54" t="s">
        <v>1078</v>
      </c>
      <c r="H2146" s="56">
        <v>44091</v>
      </c>
      <c r="I2146" s="56">
        <v>44821</v>
      </c>
      <c r="J2146" s="57" t="str">
        <f>IF(Ugovori_OPULJP3[[#This Row],[DATUM ZAVRŠETKA OPERACIJE]]&gt;DATE(2024,12,31),"u provedbi","završen")</f>
        <v>završen</v>
      </c>
      <c r="K2146" s="55" t="s">
        <v>636</v>
      </c>
      <c r="L2146" s="55" t="s">
        <v>424</v>
      </c>
      <c r="M2146" s="58">
        <v>0.85</v>
      </c>
      <c r="N2146" s="58">
        <v>0.15</v>
      </c>
      <c r="O2146" s="59">
        <f>Ugovori_OPULJP3[[#This Row],[Bespovratna sredstva - Ukupno (EU+Nac) HRK
= Ukupna ugovorena vrijednost bespovratnih sredstava]]*Ugovori_OPULJP3[[#This Row],[EU STOPA SUFINANCIRANJA %
EU CO-FINANCING RATE %]]</f>
        <v>1232900.3159999999</v>
      </c>
      <c r="P2146" s="60">
        <f>Ugovori_OPULJP3[[#This Row],[Bespovratna sredstva - EU dio - HRK]]/7.5345</f>
        <v>163633.9924347999</v>
      </c>
      <c r="Q2146" s="59">
        <f>Ugovori_OPULJP3[[#This Row],[Bespovratna sredstva - Ukupno (EU+Nac) HRK
= Ukupna ugovorena vrijednost bespovratnih sredstava]]*Ugovori_OPULJP3[[#This Row],[STOPA NACIONALNOG SUFINANCIRANJA %]]</f>
        <v>217570.644</v>
      </c>
      <c r="R2146" s="60">
        <f>Ugovori_OPULJP3[[#This Row],[Bespovratna sredstva - Nacionalni dio - HRK]]/7.5345</f>
        <v>28876.586900258808</v>
      </c>
      <c r="S2146" s="59">
        <v>1450470.96</v>
      </c>
      <c r="T2146" s="60">
        <f>Ugovori_OPULJP3[[#This Row],[Bespovratna sredstva - Ukupno (EU+Nac) HRK
= Ukupna ugovorena vrijednost bespovratnih sredstava]]/7.5345</f>
        <v>192510.57933505872</v>
      </c>
      <c r="U2146" s="59">
        <v>0</v>
      </c>
      <c r="V2146" s="60">
        <f>Ugovori_OPULJP3[[#This Row],[Javni doprinos korisnika - HRK]]/7.5345</f>
        <v>0</v>
      </c>
      <c r="W2146" s="59">
        <v>0</v>
      </c>
      <c r="X2146" s="60">
        <f>Ugovori_OPULJP3[[#This Row],[Privatni doprinos korisnika - HRK]]/7.5345</f>
        <v>0</v>
      </c>
      <c r="Y2146" s="61">
        <v>1450470.96</v>
      </c>
      <c r="Z2146" s="62">
        <f>Ugovori_OPULJP3[[#This Row],[UKUPNI PRIHVATLJIVI IZDACI
TOTAL ELIGIBLE EXPENDITURE
= Bespovratna sredstva ukupno + doprinos korisnika
= Ukupni prihvatljivi troškovi
= Ukupna ugovorena vrijednost projekta HRK]]/7.5345</f>
        <v>192510.57933505872</v>
      </c>
      <c r="AA2146" s="53" t="s">
        <v>37</v>
      </c>
      <c r="AB2146" s="53" t="s">
        <v>34</v>
      </c>
      <c r="AC2146" s="52" t="s">
        <v>7873</v>
      </c>
      <c r="AD2146" s="52" t="s">
        <v>6564</v>
      </c>
    </row>
    <row r="2147" spans="1:30" ht="51" customHeight="1" x14ac:dyDescent="0.2">
      <c r="A2147" s="50" t="s">
        <v>7874</v>
      </c>
      <c r="B2147" s="51" t="s">
        <v>742</v>
      </c>
      <c r="C2147" s="52" t="s">
        <v>7264</v>
      </c>
      <c r="D2147" s="52" t="s">
        <v>7849</v>
      </c>
      <c r="E2147" s="53" t="s">
        <v>231</v>
      </c>
      <c r="F2147" s="54" t="s">
        <v>7875</v>
      </c>
      <c r="G2147" s="54" t="s">
        <v>1638</v>
      </c>
      <c r="H2147" s="56">
        <v>44109</v>
      </c>
      <c r="I2147" s="56">
        <v>44839</v>
      </c>
      <c r="J2147" s="57" t="str">
        <f>IF(Ugovori_OPULJP3[[#This Row],[DATUM ZAVRŠETKA OPERACIJE]]&gt;DATE(2024,12,31),"u provedbi","završen")</f>
        <v>završen</v>
      </c>
      <c r="K2147" s="55" t="s">
        <v>7851</v>
      </c>
      <c r="L2147" s="55" t="s">
        <v>98</v>
      </c>
      <c r="M2147" s="58">
        <v>0.85</v>
      </c>
      <c r="N2147" s="58">
        <v>0.15</v>
      </c>
      <c r="O2147" s="59">
        <f>Ugovori_OPULJP3[[#This Row],[Bespovratna sredstva - Ukupno (EU+Nac) HRK
= Ukupna ugovorena vrijednost bespovratnih sredstava]]*Ugovori_OPULJP3[[#This Row],[EU STOPA SUFINANCIRANJA %
EU CO-FINANCING RATE %]]</f>
        <v>1275000</v>
      </c>
      <c r="P2147" s="60">
        <f>Ugovori_OPULJP3[[#This Row],[Bespovratna sredstva - EU dio - HRK]]/7.5345</f>
        <v>169221.5807286482</v>
      </c>
      <c r="Q2147" s="59">
        <f>Ugovori_OPULJP3[[#This Row],[Bespovratna sredstva - Ukupno (EU+Nac) HRK
= Ukupna ugovorena vrijednost bespovratnih sredstava]]*Ugovori_OPULJP3[[#This Row],[STOPA NACIONALNOG SUFINANCIRANJA %]]</f>
        <v>225000</v>
      </c>
      <c r="R2147" s="60">
        <f>Ugovori_OPULJP3[[#This Row],[Bespovratna sredstva - Nacionalni dio - HRK]]/7.5345</f>
        <v>29862.631893290862</v>
      </c>
      <c r="S2147" s="59">
        <v>1500000</v>
      </c>
      <c r="T2147" s="60">
        <f>Ugovori_OPULJP3[[#This Row],[Bespovratna sredstva - Ukupno (EU+Nac) HRK
= Ukupna ugovorena vrijednost bespovratnih sredstava]]/7.5345</f>
        <v>199084.21262193908</v>
      </c>
      <c r="U2147" s="59">
        <v>0</v>
      </c>
      <c r="V2147" s="60">
        <f>Ugovori_OPULJP3[[#This Row],[Javni doprinos korisnika - HRK]]/7.5345</f>
        <v>0</v>
      </c>
      <c r="W2147" s="59">
        <v>0</v>
      </c>
      <c r="X2147" s="60">
        <f>Ugovori_OPULJP3[[#This Row],[Privatni doprinos korisnika - HRK]]/7.5345</f>
        <v>0</v>
      </c>
      <c r="Y2147" s="61">
        <v>1500000</v>
      </c>
      <c r="Z2147" s="62">
        <f>Ugovori_OPULJP3[[#This Row],[UKUPNI PRIHVATLJIVI IZDACI
TOTAL ELIGIBLE EXPENDITURE
= Bespovratna sredstva ukupno + doprinos korisnika
= Ukupni prihvatljivi troškovi
= Ukupna ugovorena vrijednost projekta HRK]]/7.5345</f>
        <v>199084.21262193908</v>
      </c>
      <c r="AA2147" s="53" t="s">
        <v>37</v>
      </c>
      <c r="AB2147" s="53" t="s">
        <v>34</v>
      </c>
      <c r="AC2147" s="52" t="s">
        <v>7876</v>
      </c>
      <c r="AD2147" s="52" t="s">
        <v>6564</v>
      </c>
    </row>
    <row r="2148" spans="1:30" ht="51" customHeight="1" x14ac:dyDescent="0.2">
      <c r="A2148" s="50" t="s">
        <v>7877</v>
      </c>
      <c r="B2148" s="51" t="s">
        <v>742</v>
      </c>
      <c r="C2148" s="52" t="s">
        <v>7264</v>
      </c>
      <c r="D2148" s="52" t="s">
        <v>7849</v>
      </c>
      <c r="E2148" s="53" t="s">
        <v>231</v>
      </c>
      <c r="F2148" s="54" t="s">
        <v>7878</v>
      </c>
      <c r="G2148" s="54" t="s">
        <v>1426</v>
      </c>
      <c r="H2148" s="56">
        <v>44109</v>
      </c>
      <c r="I2148" s="56">
        <v>44839</v>
      </c>
      <c r="J2148" s="57" t="str">
        <f>IF(Ugovori_OPULJP3[[#This Row],[DATUM ZAVRŠETKA OPERACIJE]]&gt;DATE(2024,12,31),"u provedbi","završen")</f>
        <v>završen</v>
      </c>
      <c r="K2148" s="55" t="s">
        <v>7851</v>
      </c>
      <c r="L2148" s="55" t="s">
        <v>98</v>
      </c>
      <c r="M2148" s="58">
        <v>0.85</v>
      </c>
      <c r="N2148" s="58">
        <v>0.15</v>
      </c>
      <c r="O2148" s="59">
        <f>Ugovori_OPULJP3[[#This Row],[Bespovratna sredstva - Ukupno (EU+Nac) HRK
= Ukupna ugovorena vrijednost bespovratnih sredstava]]*Ugovori_OPULJP3[[#This Row],[EU STOPA SUFINANCIRANJA %
EU CO-FINANCING RATE %]]</f>
        <v>1259786.054</v>
      </c>
      <c r="P2148" s="60">
        <f>Ugovori_OPULJP3[[#This Row],[Bespovratna sredstva - EU dio - HRK]]/7.5345</f>
        <v>167202.34308845975</v>
      </c>
      <c r="Q2148" s="59">
        <f>Ugovori_OPULJP3[[#This Row],[Bespovratna sredstva - Ukupno (EU+Nac) HRK
= Ukupna ugovorena vrijednost bespovratnih sredstava]]*Ugovori_OPULJP3[[#This Row],[STOPA NACIONALNOG SUFINANCIRANJA %]]</f>
        <v>222315.18599999999</v>
      </c>
      <c r="R2148" s="60">
        <f>Ugovori_OPULJP3[[#This Row],[Bespovratna sredstva - Nacionalni dio - HRK]]/7.5345</f>
        <v>29506.295839139952</v>
      </c>
      <c r="S2148" s="59">
        <v>1482101.24</v>
      </c>
      <c r="T2148" s="60">
        <f>Ugovori_OPULJP3[[#This Row],[Bespovratna sredstva - Ukupno (EU+Nac) HRK
= Ukupna ugovorena vrijednost bespovratnih sredstava]]/7.5345</f>
        <v>196708.63892759971</v>
      </c>
      <c r="U2148" s="59">
        <v>0</v>
      </c>
      <c r="V2148" s="60">
        <f>Ugovori_OPULJP3[[#This Row],[Javni doprinos korisnika - HRK]]/7.5345</f>
        <v>0</v>
      </c>
      <c r="W2148" s="59">
        <v>0</v>
      </c>
      <c r="X2148" s="60">
        <f>Ugovori_OPULJP3[[#This Row],[Privatni doprinos korisnika - HRK]]/7.5345</f>
        <v>0</v>
      </c>
      <c r="Y2148" s="61">
        <v>1482101.24</v>
      </c>
      <c r="Z2148" s="62">
        <f>Ugovori_OPULJP3[[#This Row],[UKUPNI PRIHVATLJIVI IZDACI
TOTAL ELIGIBLE EXPENDITURE
= Bespovratna sredstva ukupno + doprinos korisnika
= Ukupni prihvatljivi troškovi
= Ukupna ugovorena vrijednost projekta HRK]]/7.5345</f>
        <v>196708.63892759971</v>
      </c>
      <c r="AA2148" s="53" t="s">
        <v>37</v>
      </c>
      <c r="AB2148" s="53" t="s">
        <v>34</v>
      </c>
      <c r="AC2148" s="52" t="s">
        <v>7879</v>
      </c>
      <c r="AD2148" s="52" t="s">
        <v>6564</v>
      </c>
    </row>
    <row r="2149" spans="1:30" ht="51" customHeight="1" x14ac:dyDescent="0.2">
      <c r="A2149" s="50" t="s">
        <v>7880</v>
      </c>
      <c r="B2149" s="51" t="s">
        <v>742</v>
      </c>
      <c r="C2149" s="52" t="s">
        <v>7264</v>
      </c>
      <c r="D2149" s="52" t="s">
        <v>7849</v>
      </c>
      <c r="E2149" s="53" t="s">
        <v>231</v>
      </c>
      <c r="F2149" s="54" t="s">
        <v>7881</v>
      </c>
      <c r="G2149" s="54" t="s">
        <v>233</v>
      </c>
      <c r="H2149" s="56">
        <v>44109</v>
      </c>
      <c r="I2149" s="56">
        <v>44839</v>
      </c>
      <c r="J2149" s="57" t="str">
        <f>IF(Ugovori_OPULJP3[[#This Row],[DATUM ZAVRŠETKA OPERACIJE]]&gt;DATE(2024,12,31),"u provedbi","završen")</f>
        <v>završen</v>
      </c>
      <c r="K2149" s="55" t="s">
        <v>7858</v>
      </c>
      <c r="L2149" s="55" t="s">
        <v>98</v>
      </c>
      <c r="M2149" s="58">
        <v>0.85</v>
      </c>
      <c r="N2149" s="58">
        <v>0.15</v>
      </c>
      <c r="O2149" s="59">
        <f>Ugovori_OPULJP3[[#This Row],[Bespovratna sredstva - Ukupno (EU+Nac) HRK
= Ukupna ugovorena vrijednost bespovratnih sredstava]]*Ugovori_OPULJP3[[#This Row],[EU STOPA SUFINANCIRANJA %
EU CO-FINANCING RATE %]]</f>
        <v>1274999.9745</v>
      </c>
      <c r="P2149" s="60">
        <f>Ugovori_OPULJP3[[#This Row],[Bespovratna sredstva - EU dio - HRK]]/7.5345</f>
        <v>169221.57734421661</v>
      </c>
      <c r="Q2149" s="59">
        <f>Ugovori_OPULJP3[[#This Row],[Bespovratna sredstva - Ukupno (EU+Nac) HRK
= Ukupna ugovorena vrijednost bespovratnih sredstava]]*Ugovori_OPULJP3[[#This Row],[STOPA NACIONALNOG SUFINANCIRANJA %]]</f>
        <v>224999.99549999999</v>
      </c>
      <c r="R2149" s="60">
        <f>Ugovori_OPULJP3[[#This Row],[Bespovratna sredstva - Nacionalni dio - HRK]]/7.5345</f>
        <v>29862.63129603822</v>
      </c>
      <c r="S2149" s="59">
        <v>1499999.97</v>
      </c>
      <c r="T2149" s="60">
        <f>Ugovori_OPULJP3[[#This Row],[Bespovratna sredstva - Ukupno (EU+Nac) HRK
= Ukupna ugovorena vrijednost bespovratnih sredstava]]/7.5345</f>
        <v>199084.2086402548</v>
      </c>
      <c r="U2149" s="59">
        <v>0</v>
      </c>
      <c r="V2149" s="60">
        <f>Ugovori_OPULJP3[[#This Row],[Javni doprinos korisnika - HRK]]/7.5345</f>
        <v>0</v>
      </c>
      <c r="W2149" s="59">
        <v>0</v>
      </c>
      <c r="X2149" s="60">
        <f>Ugovori_OPULJP3[[#This Row],[Privatni doprinos korisnika - HRK]]/7.5345</f>
        <v>0</v>
      </c>
      <c r="Y2149" s="61">
        <v>1499999.97</v>
      </c>
      <c r="Z2149" s="62">
        <f>Ugovori_OPULJP3[[#This Row],[UKUPNI PRIHVATLJIVI IZDACI
TOTAL ELIGIBLE EXPENDITURE
= Bespovratna sredstva ukupno + doprinos korisnika
= Ukupni prihvatljivi troškovi
= Ukupna ugovorena vrijednost projekta HRK]]/7.5345</f>
        <v>199084.2086402548</v>
      </c>
      <c r="AA2149" s="53" t="s">
        <v>37</v>
      </c>
      <c r="AB2149" s="53" t="s">
        <v>34</v>
      </c>
      <c r="AC2149" s="52" t="s">
        <v>7882</v>
      </c>
      <c r="AD2149" s="52" t="s">
        <v>6564</v>
      </c>
    </row>
    <row r="2150" spans="1:30" ht="51" customHeight="1" x14ac:dyDescent="0.2">
      <c r="A2150" s="50" t="s">
        <v>7883</v>
      </c>
      <c r="B2150" s="51" t="s">
        <v>742</v>
      </c>
      <c r="C2150" s="52" t="s">
        <v>7264</v>
      </c>
      <c r="D2150" s="52" t="s">
        <v>7849</v>
      </c>
      <c r="E2150" s="53" t="s">
        <v>231</v>
      </c>
      <c r="F2150" s="54" t="s">
        <v>7884</v>
      </c>
      <c r="G2150" s="54" t="s">
        <v>1391</v>
      </c>
      <c r="H2150" s="56">
        <v>44039</v>
      </c>
      <c r="I2150" s="56">
        <v>44769</v>
      </c>
      <c r="J2150" s="57" t="str">
        <f>IF(Ugovori_OPULJP3[[#This Row],[DATUM ZAVRŠETKA OPERACIJE]]&gt;DATE(2024,12,31),"u provedbi","završen")</f>
        <v>završen</v>
      </c>
      <c r="K2150" s="55" t="s">
        <v>7885</v>
      </c>
      <c r="L2150" s="55" t="s">
        <v>93</v>
      </c>
      <c r="M2150" s="58">
        <v>0.85</v>
      </c>
      <c r="N2150" s="58">
        <v>0.15</v>
      </c>
      <c r="O2150" s="59">
        <f>Ugovori_OPULJP3[[#This Row],[Bespovratna sredstva - Ukupno (EU+Nac) HRK
= Ukupna ugovorena vrijednost bespovratnih sredstava]]*Ugovori_OPULJP3[[#This Row],[EU STOPA SUFINANCIRANJA %
EU CO-FINANCING RATE %]]</f>
        <v>1274802.6129999999</v>
      </c>
      <c r="P2150" s="60">
        <f>Ugovori_OPULJP3[[#This Row],[Bespovratna sredstva - EU dio - HRK]]/7.5345</f>
        <v>169195.38297166367</v>
      </c>
      <c r="Q2150" s="59">
        <f>Ugovori_OPULJP3[[#This Row],[Bespovratna sredstva - Ukupno (EU+Nac) HRK
= Ukupna ugovorena vrijednost bespovratnih sredstava]]*Ugovori_OPULJP3[[#This Row],[STOPA NACIONALNOG SUFINANCIRANJA %]]</f>
        <v>224965.16699999999</v>
      </c>
      <c r="R2150" s="60">
        <f>Ugovori_OPULJP3[[#This Row],[Bespovratna sredstva - Nacionalni dio - HRK]]/7.5345</f>
        <v>29858.008759705353</v>
      </c>
      <c r="S2150" s="59">
        <v>1499767.78</v>
      </c>
      <c r="T2150" s="60">
        <f>Ugovori_OPULJP3[[#This Row],[Bespovratna sredstva - Ukupno (EU+Nac) HRK
= Ukupna ugovorena vrijednost bespovratnih sredstava]]/7.5345</f>
        <v>199053.39173136902</v>
      </c>
      <c r="U2150" s="59">
        <v>0</v>
      </c>
      <c r="V2150" s="60">
        <f>Ugovori_OPULJP3[[#This Row],[Javni doprinos korisnika - HRK]]/7.5345</f>
        <v>0</v>
      </c>
      <c r="W2150" s="59">
        <v>0</v>
      </c>
      <c r="X2150" s="60">
        <f>Ugovori_OPULJP3[[#This Row],[Privatni doprinos korisnika - HRK]]/7.5345</f>
        <v>0</v>
      </c>
      <c r="Y2150" s="61">
        <v>1499767.78</v>
      </c>
      <c r="Z2150" s="62">
        <f>Ugovori_OPULJP3[[#This Row],[UKUPNI PRIHVATLJIVI IZDACI
TOTAL ELIGIBLE EXPENDITURE
= Bespovratna sredstva ukupno + doprinos korisnika
= Ukupni prihvatljivi troškovi
= Ukupna ugovorena vrijednost projekta HRK]]/7.5345</f>
        <v>199053.39173136902</v>
      </c>
      <c r="AA2150" s="53" t="s">
        <v>37</v>
      </c>
      <c r="AB2150" s="53" t="s">
        <v>34</v>
      </c>
      <c r="AC2150" s="52" t="s">
        <v>7886</v>
      </c>
      <c r="AD2150" s="52" t="s">
        <v>6564</v>
      </c>
    </row>
    <row r="2151" spans="1:30" ht="51" customHeight="1" x14ac:dyDescent="0.2">
      <c r="A2151" s="50" t="s">
        <v>7887</v>
      </c>
      <c r="B2151" s="51" t="s">
        <v>742</v>
      </c>
      <c r="C2151" s="52" t="s">
        <v>7264</v>
      </c>
      <c r="D2151" s="52" t="s">
        <v>7849</v>
      </c>
      <c r="E2151" s="53" t="s">
        <v>231</v>
      </c>
      <c r="F2151" s="54" t="s">
        <v>7888</v>
      </c>
      <c r="G2151" s="54" t="s">
        <v>1446</v>
      </c>
      <c r="H2151" s="56">
        <v>44109</v>
      </c>
      <c r="I2151" s="56">
        <v>44839</v>
      </c>
      <c r="J2151" s="57" t="str">
        <f>IF(Ugovori_OPULJP3[[#This Row],[DATUM ZAVRŠETKA OPERACIJE]]&gt;DATE(2024,12,31),"u provedbi","završen")</f>
        <v>završen</v>
      </c>
      <c r="K2151" s="55" t="s">
        <v>7851</v>
      </c>
      <c r="L2151" s="55" t="s">
        <v>98</v>
      </c>
      <c r="M2151" s="58">
        <v>0.85</v>
      </c>
      <c r="N2151" s="58">
        <v>0.15</v>
      </c>
      <c r="O2151" s="59">
        <f>Ugovori_OPULJP3[[#This Row],[Bespovratna sredstva - Ukupno (EU+Nac) HRK
= Ukupna ugovorena vrijednost bespovratnih sredstava]]*Ugovori_OPULJP3[[#This Row],[EU STOPA SUFINANCIRANJA %
EU CO-FINANCING RATE %]]</f>
        <v>1274647.25</v>
      </c>
      <c r="P2151" s="60">
        <f>Ugovori_OPULJP3[[#This Row],[Bespovratna sredstva - EU dio - HRK]]/7.5345</f>
        <v>169174.76275797994</v>
      </c>
      <c r="Q2151" s="59">
        <f>Ugovori_OPULJP3[[#This Row],[Bespovratna sredstva - Ukupno (EU+Nac) HRK
= Ukupna ugovorena vrijednost bespovratnih sredstava]]*Ugovori_OPULJP3[[#This Row],[STOPA NACIONALNOG SUFINANCIRANJA %]]</f>
        <v>224937.75</v>
      </c>
      <c r="R2151" s="60">
        <f>Ugovori_OPULJP3[[#This Row],[Bespovratna sredstva - Nacionalni dio - HRK]]/7.5345</f>
        <v>29854.369898467048</v>
      </c>
      <c r="S2151" s="59">
        <v>1499585</v>
      </c>
      <c r="T2151" s="60">
        <f>Ugovori_OPULJP3[[#This Row],[Bespovratna sredstva - Ukupno (EU+Nac) HRK
= Ukupna ugovorena vrijednost bespovratnih sredstava]]/7.5345</f>
        <v>199029.13265644701</v>
      </c>
      <c r="U2151" s="59">
        <v>0</v>
      </c>
      <c r="V2151" s="60">
        <f>Ugovori_OPULJP3[[#This Row],[Javni doprinos korisnika - HRK]]/7.5345</f>
        <v>0</v>
      </c>
      <c r="W2151" s="59">
        <v>0</v>
      </c>
      <c r="X2151" s="60">
        <f>Ugovori_OPULJP3[[#This Row],[Privatni doprinos korisnika - HRK]]/7.5345</f>
        <v>0</v>
      </c>
      <c r="Y2151" s="61">
        <v>1499585</v>
      </c>
      <c r="Z2151" s="62">
        <f>Ugovori_OPULJP3[[#This Row],[UKUPNI PRIHVATLJIVI IZDACI
TOTAL ELIGIBLE EXPENDITURE
= Bespovratna sredstva ukupno + doprinos korisnika
= Ukupni prihvatljivi troškovi
= Ukupna ugovorena vrijednost projekta HRK]]/7.5345</f>
        <v>199029.13265644701</v>
      </c>
      <c r="AA2151" s="53" t="s">
        <v>37</v>
      </c>
      <c r="AB2151" s="53" t="s">
        <v>34</v>
      </c>
      <c r="AC2151" s="52" t="s">
        <v>7889</v>
      </c>
      <c r="AD2151" s="52" t="s">
        <v>6564</v>
      </c>
    </row>
    <row r="2152" spans="1:30" ht="51" customHeight="1" x14ac:dyDescent="0.2">
      <c r="A2152" s="50" t="s">
        <v>7890</v>
      </c>
      <c r="B2152" s="51" t="s">
        <v>742</v>
      </c>
      <c r="C2152" s="52" t="s">
        <v>7264</v>
      </c>
      <c r="D2152" s="52" t="s">
        <v>7849</v>
      </c>
      <c r="E2152" s="53" t="s">
        <v>231</v>
      </c>
      <c r="F2152" s="54" t="s">
        <v>7891</v>
      </c>
      <c r="G2152" s="54" t="s">
        <v>2373</v>
      </c>
      <c r="H2152" s="56">
        <v>43936</v>
      </c>
      <c r="I2152" s="56">
        <v>44666</v>
      </c>
      <c r="J2152" s="57" t="str">
        <f>IF(Ugovori_OPULJP3[[#This Row],[DATUM ZAVRŠETKA OPERACIJE]]&gt;DATE(2024,12,31),"u provedbi","završen")</f>
        <v>završen</v>
      </c>
      <c r="K2152" s="55" t="s">
        <v>7892</v>
      </c>
      <c r="L2152" s="55" t="s">
        <v>36</v>
      </c>
      <c r="M2152" s="58">
        <v>0.85</v>
      </c>
      <c r="N2152" s="58">
        <v>0.15</v>
      </c>
      <c r="O2152" s="59">
        <f>Ugovori_OPULJP3[[#This Row],[Bespovratna sredstva - Ukupno (EU+Nac) HRK
= Ukupna ugovorena vrijednost bespovratnih sredstava]]*Ugovori_OPULJP3[[#This Row],[EU STOPA SUFINANCIRANJA %
EU CO-FINANCING RATE %]]</f>
        <v>1251050.9524999999</v>
      </c>
      <c r="P2152" s="60">
        <f>Ugovori_OPULJP3[[#This Row],[Bespovratna sredstva - EU dio - HRK]]/7.5345</f>
        <v>166042.99588559291</v>
      </c>
      <c r="Q2152" s="59">
        <f>Ugovori_OPULJP3[[#This Row],[Bespovratna sredstva - Ukupno (EU+Nac) HRK
= Ukupna ugovorena vrijednost bespovratnih sredstava]]*Ugovori_OPULJP3[[#This Row],[STOPA NACIONALNOG SUFINANCIRANJA %]]</f>
        <v>220773.69749999998</v>
      </c>
      <c r="R2152" s="60">
        <f>Ugovori_OPULJP3[[#This Row],[Bespovratna sredstva - Nacionalni dio - HRK]]/7.5345</f>
        <v>29301.705156281103</v>
      </c>
      <c r="S2152" s="59">
        <v>1471824.65</v>
      </c>
      <c r="T2152" s="60">
        <f>Ugovori_OPULJP3[[#This Row],[Bespovratna sredstva - Ukupno (EU+Nac) HRK
= Ukupna ugovorena vrijednost bespovratnih sredstava]]/7.5345</f>
        <v>195344.70104187401</v>
      </c>
      <c r="U2152" s="59">
        <v>0</v>
      </c>
      <c r="V2152" s="60">
        <f>Ugovori_OPULJP3[[#This Row],[Javni doprinos korisnika - HRK]]/7.5345</f>
        <v>0</v>
      </c>
      <c r="W2152" s="59">
        <v>0</v>
      </c>
      <c r="X2152" s="60">
        <f>Ugovori_OPULJP3[[#This Row],[Privatni doprinos korisnika - HRK]]/7.5345</f>
        <v>0</v>
      </c>
      <c r="Y2152" s="61">
        <v>1471824.65</v>
      </c>
      <c r="Z2152" s="62">
        <f>Ugovori_OPULJP3[[#This Row],[UKUPNI PRIHVATLJIVI IZDACI
TOTAL ELIGIBLE EXPENDITURE
= Bespovratna sredstva ukupno + doprinos korisnika
= Ukupni prihvatljivi troškovi
= Ukupna ugovorena vrijednost projekta HRK]]/7.5345</f>
        <v>195344.70104187401</v>
      </c>
      <c r="AA2152" s="53" t="s">
        <v>37</v>
      </c>
      <c r="AB2152" s="53" t="s">
        <v>34</v>
      </c>
      <c r="AC2152" s="52" t="s">
        <v>7893</v>
      </c>
      <c r="AD2152" s="52" t="s">
        <v>6564</v>
      </c>
    </row>
    <row r="2153" spans="1:30" ht="51" customHeight="1" x14ac:dyDescent="0.2">
      <c r="A2153" s="50" t="s">
        <v>7894</v>
      </c>
      <c r="B2153" s="51" t="s">
        <v>742</v>
      </c>
      <c r="C2153" s="52" t="s">
        <v>7264</v>
      </c>
      <c r="D2153" s="52" t="s">
        <v>7849</v>
      </c>
      <c r="E2153" s="53" t="s">
        <v>231</v>
      </c>
      <c r="F2153" s="54" t="s">
        <v>7895</v>
      </c>
      <c r="G2153" s="54" t="s">
        <v>2076</v>
      </c>
      <c r="H2153" s="56">
        <v>44109</v>
      </c>
      <c r="I2153" s="56">
        <v>44839</v>
      </c>
      <c r="J2153" s="57" t="str">
        <f>IF(Ugovori_OPULJP3[[#This Row],[DATUM ZAVRŠETKA OPERACIJE]]&gt;DATE(2024,12,31),"u provedbi","završen")</f>
        <v>završen</v>
      </c>
      <c r="K2153" s="55" t="s">
        <v>7851</v>
      </c>
      <c r="L2153" s="55" t="s">
        <v>98</v>
      </c>
      <c r="M2153" s="58">
        <v>0.85</v>
      </c>
      <c r="N2153" s="58">
        <v>0.15</v>
      </c>
      <c r="O2153" s="59">
        <f>Ugovori_OPULJP3[[#This Row],[Bespovratna sredstva - Ukupno (EU+Nac) HRK
= Ukupna ugovorena vrijednost bespovratnih sredstava]]*Ugovori_OPULJP3[[#This Row],[EU STOPA SUFINANCIRANJA %
EU CO-FINANCING RATE %]]</f>
        <v>1273444.5</v>
      </c>
      <c r="P2153" s="60">
        <f>Ugovori_OPULJP3[[#This Row],[Bespovratna sredstva - EU dio - HRK]]/7.5345</f>
        <v>169015.13040015925</v>
      </c>
      <c r="Q2153" s="59">
        <f>Ugovori_OPULJP3[[#This Row],[Bespovratna sredstva - Ukupno (EU+Nac) HRK
= Ukupna ugovorena vrijednost bespovratnih sredstava]]*Ugovori_OPULJP3[[#This Row],[STOPA NACIONALNOG SUFINANCIRANJA %]]</f>
        <v>224725.5</v>
      </c>
      <c r="R2153" s="60">
        <f>Ugovori_OPULJP3[[#This Row],[Bespovratna sredstva - Nacionalni dio - HRK]]/7.5345</f>
        <v>29826.199482381046</v>
      </c>
      <c r="S2153" s="59">
        <v>1498170</v>
      </c>
      <c r="T2153" s="60">
        <f>Ugovori_OPULJP3[[#This Row],[Bespovratna sredstva - Ukupno (EU+Nac) HRK
= Ukupna ugovorena vrijednost bespovratnih sredstava]]/7.5345</f>
        <v>198841.3298825403</v>
      </c>
      <c r="U2153" s="59">
        <v>0</v>
      </c>
      <c r="V2153" s="60">
        <f>Ugovori_OPULJP3[[#This Row],[Javni doprinos korisnika - HRK]]/7.5345</f>
        <v>0</v>
      </c>
      <c r="W2153" s="59">
        <v>0</v>
      </c>
      <c r="X2153" s="60">
        <f>Ugovori_OPULJP3[[#This Row],[Privatni doprinos korisnika - HRK]]/7.5345</f>
        <v>0</v>
      </c>
      <c r="Y2153" s="61">
        <v>1498170</v>
      </c>
      <c r="Z2153" s="62">
        <f>Ugovori_OPULJP3[[#This Row],[UKUPNI PRIHVATLJIVI IZDACI
TOTAL ELIGIBLE EXPENDITURE
= Bespovratna sredstva ukupno + doprinos korisnika
= Ukupni prihvatljivi troškovi
= Ukupna ugovorena vrijednost projekta HRK]]/7.5345</f>
        <v>198841.3298825403</v>
      </c>
      <c r="AA2153" s="53" t="s">
        <v>37</v>
      </c>
      <c r="AB2153" s="53" t="s">
        <v>34</v>
      </c>
      <c r="AC2153" s="52" t="s">
        <v>7896</v>
      </c>
      <c r="AD2153" s="52" t="s">
        <v>6564</v>
      </c>
    </row>
    <row r="2154" spans="1:30" ht="51" customHeight="1" x14ac:dyDescent="0.2">
      <c r="A2154" s="50" t="s">
        <v>7897</v>
      </c>
      <c r="B2154" s="51" t="s">
        <v>742</v>
      </c>
      <c r="C2154" s="52" t="s">
        <v>7264</v>
      </c>
      <c r="D2154" s="52" t="s">
        <v>7849</v>
      </c>
      <c r="E2154" s="53" t="s">
        <v>231</v>
      </c>
      <c r="F2154" s="54" t="s">
        <v>7898</v>
      </c>
      <c r="G2154" s="54" t="s">
        <v>1364</v>
      </c>
      <c r="H2154" s="56">
        <v>44109</v>
      </c>
      <c r="I2154" s="56">
        <v>44839</v>
      </c>
      <c r="J2154" s="57" t="str">
        <f>IF(Ugovori_OPULJP3[[#This Row],[DATUM ZAVRŠETKA OPERACIJE]]&gt;DATE(2024,12,31),"u provedbi","završen")</f>
        <v>završen</v>
      </c>
      <c r="K2154" s="55" t="s">
        <v>7851</v>
      </c>
      <c r="L2154" s="55" t="s">
        <v>98</v>
      </c>
      <c r="M2154" s="58">
        <v>0.85</v>
      </c>
      <c r="N2154" s="58">
        <v>0.15</v>
      </c>
      <c r="O2154" s="59">
        <f>Ugovori_OPULJP3[[#This Row],[Bespovratna sredstva - Ukupno (EU+Nac) HRK
= Ukupna ugovorena vrijednost bespovratnih sredstava]]*Ugovori_OPULJP3[[#This Row],[EU STOPA SUFINANCIRANJA %
EU CO-FINANCING RATE %]]</f>
        <v>1232424.52</v>
      </c>
      <c r="P2154" s="60">
        <f>Ugovori_OPULJP3[[#This Row],[Bespovratna sredstva - EU dio - HRK]]/7.5345</f>
        <v>163570.84345344748</v>
      </c>
      <c r="Q2154" s="59">
        <f>Ugovori_OPULJP3[[#This Row],[Bespovratna sredstva - Ukupno (EU+Nac) HRK
= Ukupna ugovorena vrijednost bespovratnih sredstava]]*Ugovori_OPULJP3[[#This Row],[STOPA NACIONALNOG SUFINANCIRANJA %]]</f>
        <v>217486.68</v>
      </c>
      <c r="R2154" s="60">
        <f>Ugovori_OPULJP3[[#This Row],[Bespovratna sredstva - Nacionalni dio - HRK]]/7.5345</f>
        <v>28865.442962373083</v>
      </c>
      <c r="S2154" s="59">
        <v>1449911.2</v>
      </c>
      <c r="T2154" s="60">
        <f>Ugovori_OPULJP3[[#This Row],[Bespovratna sredstva - Ukupno (EU+Nac) HRK
= Ukupna ugovorena vrijednost bespovratnih sredstava]]/7.5345</f>
        <v>192436.28641582053</v>
      </c>
      <c r="U2154" s="59">
        <v>0</v>
      </c>
      <c r="V2154" s="60">
        <f>Ugovori_OPULJP3[[#This Row],[Javni doprinos korisnika - HRK]]/7.5345</f>
        <v>0</v>
      </c>
      <c r="W2154" s="59">
        <v>0</v>
      </c>
      <c r="X2154" s="60">
        <f>Ugovori_OPULJP3[[#This Row],[Privatni doprinos korisnika - HRK]]/7.5345</f>
        <v>0</v>
      </c>
      <c r="Y2154" s="61">
        <v>1449911.2</v>
      </c>
      <c r="Z2154" s="62">
        <f>Ugovori_OPULJP3[[#This Row],[UKUPNI PRIHVATLJIVI IZDACI
TOTAL ELIGIBLE EXPENDITURE
= Bespovratna sredstva ukupno + doprinos korisnika
= Ukupni prihvatljivi troškovi
= Ukupna ugovorena vrijednost projekta HRK]]/7.5345</f>
        <v>192436.28641582053</v>
      </c>
      <c r="AA2154" s="53" t="s">
        <v>37</v>
      </c>
      <c r="AB2154" s="53" t="s">
        <v>34</v>
      </c>
      <c r="AC2154" s="52" t="s">
        <v>7899</v>
      </c>
      <c r="AD2154" s="52" t="s">
        <v>6564</v>
      </c>
    </row>
    <row r="2155" spans="1:30" ht="51" customHeight="1" x14ac:dyDescent="0.2">
      <c r="A2155" s="50" t="s">
        <v>7900</v>
      </c>
      <c r="B2155" s="51" t="s">
        <v>742</v>
      </c>
      <c r="C2155" s="52" t="s">
        <v>7264</v>
      </c>
      <c r="D2155" s="52" t="s">
        <v>7849</v>
      </c>
      <c r="E2155" s="53" t="s">
        <v>231</v>
      </c>
      <c r="F2155" s="54" t="s">
        <v>7901</v>
      </c>
      <c r="G2155" s="54" t="s">
        <v>1178</v>
      </c>
      <c r="H2155" s="56">
        <v>43955</v>
      </c>
      <c r="I2155" s="56">
        <v>44685</v>
      </c>
      <c r="J2155" s="57" t="str">
        <f>IF(Ugovori_OPULJP3[[#This Row],[DATUM ZAVRŠETKA OPERACIJE]]&gt;DATE(2024,12,31),"u provedbi","završen")</f>
        <v>završen</v>
      </c>
      <c r="K2155" s="55" t="s">
        <v>7902</v>
      </c>
      <c r="L2155" s="55" t="s">
        <v>98</v>
      </c>
      <c r="M2155" s="58">
        <v>0.85</v>
      </c>
      <c r="N2155" s="58">
        <v>0.15</v>
      </c>
      <c r="O2155" s="59">
        <f>Ugovori_OPULJP3[[#This Row],[Bespovratna sredstva - Ukupno (EU+Nac) HRK
= Ukupna ugovorena vrijednost bespovratnih sredstava]]*Ugovori_OPULJP3[[#This Row],[EU STOPA SUFINANCIRANJA %
EU CO-FINANCING RATE %]]</f>
        <v>1181499.8640000001</v>
      </c>
      <c r="P2155" s="60">
        <f>Ugovori_OPULJP3[[#This Row],[Bespovratna sredstva - EU dio - HRK]]/7.5345</f>
        <v>156811.98009157873</v>
      </c>
      <c r="Q2155" s="59">
        <f>Ugovori_OPULJP3[[#This Row],[Bespovratna sredstva - Ukupno (EU+Nac) HRK
= Ukupna ugovorena vrijednost bespovratnih sredstava]]*Ugovori_OPULJP3[[#This Row],[STOPA NACIONALNOG SUFINANCIRANJA %]]</f>
        <v>208499.976</v>
      </c>
      <c r="R2155" s="60">
        <f>Ugovori_OPULJP3[[#This Row],[Bespovratna sredstva - Nacionalni dio - HRK]]/7.5345</f>
        <v>27672.702369102128</v>
      </c>
      <c r="S2155" s="59">
        <v>1389999.84</v>
      </c>
      <c r="T2155" s="60">
        <f>Ugovori_OPULJP3[[#This Row],[Bespovratna sredstva - Ukupno (EU+Nac) HRK
= Ukupna ugovorena vrijednost bespovratnih sredstava]]/7.5345</f>
        <v>184484.68246068087</v>
      </c>
      <c r="U2155" s="59">
        <v>0</v>
      </c>
      <c r="V2155" s="60">
        <f>Ugovori_OPULJP3[[#This Row],[Javni doprinos korisnika - HRK]]/7.5345</f>
        <v>0</v>
      </c>
      <c r="W2155" s="59">
        <v>0</v>
      </c>
      <c r="X2155" s="60">
        <f>Ugovori_OPULJP3[[#This Row],[Privatni doprinos korisnika - HRK]]/7.5345</f>
        <v>0</v>
      </c>
      <c r="Y2155" s="61">
        <v>1389999.84</v>
      </c>
      <c r="Z2155" s="62">
        <f>Ugovori_OPULJP3[[#This Row],[UKUPNI PRIHVATLJIVI IZDACI
TOTAL ELIGIBLE EXPENDITURE
= Bespovratna sredstva ukupno + doprinos korisnika
= Ukupni prihvatljivi troškovi
= Ukupna ugovorena vrijednost projekta HRK]]/7.5345</f>
        <v>184484.68246068087</v>
      </c>
      <c r="AA2155" s="53" t="s">
        <v>37</v>
      </c>
      <c r="AB2155" s="53" t="s">
        <v>34</v>
      </c>
      <c r="AC2155" s="52" t="s">
        <v>7903</v>
      </c>
      <c r="AD2155" s="52" t="s">
        <v>6564</v>
      </c>
    </row>
    <row r="2156" spans="1:30" ht="51" customHeight="1" x14ac:dyDescent="0.2">
      <c r="A2156" s="50" t="s">
        <v>7904</v>
      </c>
      <c r="B2156" s="51" t="s">
        <v>742</v>
      </c>
      <c r="C2156" s="52" t="s">
        <v>7264</v>
      </c>
      <c r="D2156" s="52" t="s">
        <v>7849</v>
      </c>
      <c r="E2156" s="53" t="s">
        <v>231</v>
      </c>
      <c r="F2156" s="54" t="s">
        <v>7905</v>
      </c>
      <c r="G2156" s="54" t="s">
        <v>1658</v>
      </c>
      <c r="H2156" s="56">
        <v>44044</v>
      </c>
      <c r="I2156" s="56">
        <v>44774</v>
      </c>
      <c r="J2156" s="57" t="str">
        <f>IF(Ugovori_OPULJP3[[#This Row],[DATUM ZAVRŠETKA OPERACIJE]]&gt;DATE(2024,12,31),"u provedbi","završen")</f>
        <v>završen</v>
      </c>
      <c r="K2156" s="55" t="s">
        <v>7906</v>
      </c>
      <c r="L2156" s="55" t="s">
        <v>154</v>
      </c>
      <c r="M2156" s="58">
        <v>0.85</v>
      </c>
      <c r="N2156" s="58">
        <v>0.15</v>
      </c>
      <c r="O2156" s="59">
        <f>Ugovori_OPULJP3[[#This Row],[Bespovratna sredstva - Ukupno (EU+Nac) HRK
= Ukupna ugovorena vrijednost bespovratnih sredstava]]*Ugovori_OPULJP3[[#This Row],[EU STOPA SUFINANCIRANJA %
EU CO-FINANCING RATE %]]</f>
        <v>1273790.8665</v>
      </c>
      <c r="P2156" s="60">
        <f>Ugovori_OPULJP3[[#This Row],[Bespovratna sredstva - EU dio - HRK]]/7.5345</f>
        <v>169061.10113478001</v>
      </c>
      <c r="Q2156" s="59">
        <f>Ugovori_OPULJP3[[#This Row],[Bespovratna sredstva - Ukupno (EU+Nac) HRK
= Ukupna ugovorena vrijednost bespovratnih sredstava]]*Ugovori_OPULJP3[[#This Row],[STOPA NACIONALNOG SUFINANCIRANJA %]]</f>
        <v>224786.62349999999</v>
      </c>
      <c r="R2156" s="60">
        <f>Ugovori_OPULJP3[[#This Row],[Bespovratna sredstva - Nacionalni dio - HRK]]/7.5345</f>
        <v>29834.311964961176</v>
      </c>
      <c r="S2156" s="59">
        <v>1498577.49</v>
      </c>
      <c r="T2156" s="60">
        <f>Ugovori_OPULJP3[[#This Row],[Bespovratna sredstva - Ukupno (EU+Nac) HRK
= Ukupna ugovorena vrijednost bespovratnih sredstava]]/7.5345</f>
        <v>198895.41309974118</v>
      </c>
      <c r="U2156" s="59">
        <v>0</v>
      </c>
      <c r="V2156" s="60">
        <f>Ugovori_OPULJP3[[#This Row],[Javni doprinos korisnika - HRK]]/7.5345</f>
        <v>0</v>
      </c>
      <c r="W2156" s="59">
        <v>0</v>
      </c>
      <c r="X2156" s="60">
        <f>Ugovori_OPULJP3[[#This Row],[Privatni doprinos korisnika - HRK]]/7.5345</f>
        <v>0</v>
      </c>
      <c r="Y2156" s="61">
        <v>1498577.49</v>
      </c>
      <c r="Z2156" s="62">
        <f>Ugovori_OPULJP3[[#This Row],[UKUPNI PRIHVATLJIVI IZDACI
TOTAL ELIGIBLE EXPENDITURE
= Bespovratna sredstva ukupno + doprinos korisnika
= Ukupni prihvatljivi troškovi
= Ukupna ugovorena vrijednost projekta HRK]]/7.5345</f>
        <v>198895.41309974118</v>
      </c>
      <c r="AA2156" s="53" t="s">
        <v>37</v>
      </c>
      <c r="AB2156" s="53" t="s">
        <v>34</v>
      </c>
      <c r="AC2156" s="52" t="s">
        <v>7907</v>
      </c>
      <c r="AD2156" s="52" t="s">
        <v>6564</v>
      </c>
    </row>
    <row r="2157" spans="1:30" ht="51" customHeight="1" x14ac:dyDescent="0.2">
      <c r="A2157" s="50" t="s">
        <v>7908</v>
      </c>
      <c r="B2157" s="51" t="s">
        <v>742</v>
      </c>
      <c r="C2157" s="52" t="s">
        <v>7264</v>
      </c>
      <c r="D2157" s="52" t="s">
        <v>7849</v>
      </c>
      <c r="E2157" s="53" t="s">
        <v>231</v>
      </c>
      <c r="F2157" s="54" t="s">
        <v>7909</v>
      </c>
      <c r="G2157" s="54" t="s">
        <v>1178</v>
      </c>
      <c r="H2157" s="56">
        <v>44109</v>
      </c>
      <c r="I2157" s="56">
        <v>44839</v>
      </c>
      <c r="J2157" s="57" t="str">
        <f>IF(Ugovori_OPULJP3[[#This Row],[DATUM ZAVRŠETKA OPERACIJE]]&gt;DATE(2024,12,31),"u provedbi","završen")</f>
        <v>završen</v>
      </c>
      <c r="K2157" s="55" t="s">
        <v>7851</v>
      </c>
      <c r="L2157" s="55" t="s">
        <v>98</v>
      </c>
      <c r="M2157" s="58">
        <v>0.85</v>
      </c>
      <c r="N2157" s="58">
        <v>0.15</v>
      </c>
      <c r="O2157" s="59">
        <f>Ugovori_OPULJP3[[#This Row],[Bespovratna sredstva - Ukupno (EU+Nac) HRK
= Ukupna ugovorena vrijednost bespovratnih sredstava]]*Ugovori_OPULJP3[[#This Row],[EU STOPA SUFINANCIRANJA %
EU CO-FINANCING RATE %]]</f>
        <v>1178689.9765000001</v>
      </c>
      <c r="P2157" s="60">
        <f>Ugovori_OPULJP3[[#This Row],[Bespovratna sredstva - EU dio - HRK]]/7.5345</f>
        <v>156439.04393124959</v>
      </c>
      <c r="Q2157" s="59">
        <f>Ugovori_OPULJP3[[#This Row],[Bespovratna sredstva - Ukupno (EU+Nac) HRK
= Ukupna ugovorena vrijednost bespovratnih sredstava]]*Ugovori_OPULJP3[[#This Row],[STOPA NACIONALNOG SUFINANCIRANJA %]]</f>
        <v>208004.11350000001</v>
      </c>
      <c r="R2157" s="60">
        <f>Ugovori_OPULJP3[[#This Row],[Bespovratna sredstva - Nacionalni dio - HRK]]/7.5345</f>
        <v>27606.890105514631</v>
      </c>
      <c r="S2157" s="59">
        <v>1386694.09</v>
      </c>
      <c r="T2157" s="60">
        <f>Ugovori_OPULJP3[[#This Row],[Bespovratna sredstva - Ukupno (EU+Nac) HRK
= Ukupna ugovorena vrijednost bespovratnih sredstava]]/7.5345</f>
        <v>184045.93403676423</v>
      </c>
      <c r="U2157" s="59">
        <v>0</v>
      </c>
      <c r="V2157" s="60">
        <f>Ugovori_OPULJP3[[#This Row],[Javni doprinos korisnika - HRK]]/7.5345</f>
        <v>0</v>
      </c>
      <c r="W2157" s="59">
        <v>0</v>
      </c>
      <c r="X2157" s="60">
        <f>Ugovori_OPULJP3[[#This Row],[Privatni doprinos korisnika - HRK]]/7.5345</f>
        <v>0</v>
      </c>
      <c r="Y2157" s="61">
        <v>1386694.09</v>
      </c>
      <c r="Z2157" s="62">
        <f>Ugovori_OPULJP3[[#This Row],[UKUPNI PRIHVATLJIVI IZDACI
TOTAL ELIGIBLE EXPENDITURE
= Bespovratna sredstva ukupno + doprinos korisnika
= Ukupni prihvatljivi troškovi
= Ukupna ugovorena vrijednost projekta HRK]]/7.5345</f>
        <v>184045.93403676423</v>
      </c>
      <c r="AA2157" s="53" t="s">
        <v>37</v>
      </c>
      <c r="AB2157" s="53" t="s">
        <v>34</v>
      </c>
      <c r="AC2157" s="52" t="s">
        <v>7910</v>
      </c>
      <c r="AD2157" s="52" t="s">
        <v>6564</v>
      </c>
    </row>
    <row r="2158" spans="1:30" ht="51" customHeight="1" x14ac:dyDescent="0.2">
      <c r="A2158" s="50" t="s">
        <v>7911</v>
      </c>
      <c r="B2158" s="51" t="s">
        <v>742</v>
      </c>
      <c r="C2158" s="52" t="s">
        <v>7264</v>
      </c>
      <c r="D2158" s="52" t="s">
        <v>7849</v>
      </c>
      <c r="E2158" s="53" t="s">
        <v>231</v>
      </c>
      <c r="F2158" s="54" t="s">
        <v>7912</v>
      </c>
      <c r="G2158" s="54" t="s">
        <v>36</v>
      </c>
      <c r="H2158" s="56">
        <v>44096</v>
      </c>
      <c r="I2158" s="56">
        <v>44826</v>
      </c>
      <c r="J2158" s="57" t="str">
        <f>IF(Ugovori_OPULJP3[[#This Row],[DATUM ZAVRŠETKA OPERACIJE]]&gt;DATE(2024,12,31),"u provedbi","završen")</f>
        <v>završen</v>
      </c>
      <c r="K2158" s="55" t="s">
        <v>7913</v>
      </c>
      <c r="L2158" s="55" t="s">
        <v>36</v>
      </c>
      <c r="M2158" s="58">
        <v>0.85</v>
      </c>
      <c r="N2158" s="58">
        <v>0.15</v>
      </c>
      <c r="O2158" s="59">
        <f>Ugovori_OPULJP3[[#This Row],[Bespovratna sredstva - Ukupno (EU+Nac) HRK
= Ukupna ugovorena vrijednost bespovratnih sredstava]]*Ugovori_OPULJP3[[#This Row],[EU STOPA SUFINANCIRANJA %
EU CO-FINANCING RATE %]]</f>
        <v>1208661.4864999999</v>
      </c>
      <c r="P2158" s="60">
        <f>Ugovori_OPULJP3[[#This Row],[Bespovratna sredstva - EU dio - HRK]]/7.5345</f>
        <v>160416.94691087661</v>
      </c>
      <c r="Q2158" s="59">
        <f>Ugovori_OPULJP3[[#This Row],[Bespovratna sredstva - Ukupno (EU+Nac) HRK
= Ukupna ugovorena vrijednost bespovratnih sredstava]]*Ugovori_OPULJP3[[#This Row],[STOPA NACIONALNOG SUFINANCIRANJA %]]</f>
        <v>213293.20349999997</v>
      </c>
      <c r="R2158" s="60">
        <f>Ugovori_OPULJP3[[#This Row],[Bespovratna sredstva - Nacionalni dio - HRK]]/7.5345</f>
        <v>28308.872984272341</v>
      </c>
      <c r="S2158" s="59">
        <v>1421954.69</v>
      </c>
      <c r="T2158" s="60">
        <f>Ugovori_OPULJP3[[#This Row],[Bespovratna sredstva - Ukupno (EU+Nac) HRK
= Ukupna ugovorena vrijednost bespovratnih sredstava]]/7.5345</f>
        <v>188725.81989514898</v>
      </c>
      <c r="U2158" s="59">
        <v>0</v>
      </c>
      <c r="V2158" s="60">
        <f>Ugovori_OPULJP3[[#This Row],[Javni doprinos korisnika - HRK]]/7.5345</f>
        <v>0</v>
      </c>
      <c r="W2158" s="59">
        <v>0</v>
      </c>
      <c r="X2158" s="60">
        <f>Ugovori_OPULJP3[[#This Row],[Privatni doprinos korisnika - HRK]]/7.5345</f>
        <v>0</v>
      </c>
      <c r="Y2158" s="61">
        <v>1421954.69</v>
      </c>
      <c r="Z2158" s="62">
        <f>Ugovori_OPULJP3[[#This Row],[UKUPNI PRIHVATLJIVI IZDACI
TOTAL ELIGIBLE EXPENDITURE
= Bespovratna sredstva ukupno + doprinos korisnika
= Ukupni prihvatljivi troškovi
= Ukupna ugovorena vrijednost projekta HRK]]/7.5345</f>
        <v>188725.81989514898</v>
      </c>
      <c r="AA2158" s="53" t="s">
        <v>37</v>
      </c>
      <c r="AB2158" s="53" t="s">
        <v>34</v>
      </c>
      <c r="AC2158" s="52" t="s">
        <v>7914</v>
      </c>
      <c r="AD2158" s="52" t="s">
        <v>6564</v>
      </c>
    </row>
    <row r="2159" spans="1:30" ht="51" customHeight="1" x14ac:dyDescent="0.2">
      <c r="A2159" s="50" t="s">
        <v>7915</v>
      </c>
      <c r="B2159" s="51" t="s">
        <v>742</v>
      </c>
      <c r="C2159" s="52" t="s">
        <v>7264</v>
      </c>
      <c r="D2159" s="52" t="s">
        <v>7849</v>
      </c>
      <c r="E2159" s="53" t="s">
        <v>231</v>
      </c>
      <c r="F2159" s="54" t="s">
        <v>7916</v>
      </c>
      <c r="G2159" s="54" t="s">
        <v>7917</v>
      </c>
      <c r="H2159" s="56">
        <v>44033</v>
      </c>
      <c r="I2159" s="56">
        <v>44763</v>
      </c>
      <c r="J2159" s="57" t="str">
        <f>IF(Ugovori_OPULJP3[[#This Row],[DATUM ZAVRŠETKA OPERACIJE]]&gt;DATE(2024,12,31),"u provedbi","završen")</f>
        <v>završen</v>
      </c>
      <c r="K2159" s="55" t="s">
        <v>7918</v>
      </c>
      <c r="L2159" s="55" t="s">
        <v>172</v>
      </c>
      <c r="M2159" s="58">
        <v>0.85</v>
      </c>
      <c r="N2159" s="58">
        <v>0.15</v>
      </c>
      <c r="O2159" s="59">
        <f>Ugovori_OPULJP3[[#This Row],[Bespovratna sredstva - Ukupno (EU+Nac) HRK
= Ukupna ugovorena vrijednost bespovratnih sredstava]]*Ugovori_OPULJP3[[#This Row],[EU STOPA SUFINANCIRANJA %
EU CO-FINANCING RATE %]]</f>
        <v>1254620.7145</v>
      </c>
      <c r="P2159" s="60">
        <f>Ugovori_OPULJP3[[#This Row],[Bespovratna sredstva - EU dio - HRK]]/7.5345</f>
        <v>166516.78472360474</v>
      </c>
      <c r="Q2159" s="59">
        <f>Ugovori_OPULJP3[[#This Row],[Bespovratna sredstva - Ukupno (EU+Nac) HRK
= Ukupna ugovorena vrijednost bespovratnih sredstava]]*Ugovori_OPULJP3[[#This Row],[STOPA NACIONALNOG SUFINANCIRANJA %]]</f>
        <v>221403.65550000002</v>
      </c>
      <c r="R2159" s="60">
        <f>Ugovori_OPULJP3[[#This Row],[Bespovratna sredstva - Nacionalni dio - HRK]]/7.5345</f>
        <v>29385.314951224369</v>
      </c>
      <c r="S2159" s="59">
        <v>1476024.37</v>
      </c>
      <c r="T2159" s="60">
        <f>Ugovori_OPULJP3[[#This Row],[Bespovratna sredstva - Ukupno (EU+Nac) HRK
= Ukupna ugovorena vrijednost bespovratnih sredstava]]/7.5345</f>
        <v>195902.09967482914</v>
      </c>
      <c r="U2159" s="59">
        <v>0</v>
      </c>
      <c r="V2159" s="60">
        <f>Ugovori_OPULJP3[[#This Row],[Javni doprinos korisnika - HRK]]/7.5345</f>
        <v>0</v>
      </c>
      <c r="W2159" s="59">
        <v>0</v>
      </c>
      <c r="X2159" s="60">
        <f>Ugovori_OPULJP3[[#This Row],[Privatni doprinos korisnika - HRK]]/7.5345</f>
        <v>0</v>
      </c>
      <c r="Y2159" s="61">
        <v>1476024.37</v>
      </c>
      <c r="Z2159" s="62">
        <f>Ugovori_OPULJP3[[#This Row],[UKUPNI PRIHVATLJIVI IZDACI
TOTAL ELIGIBLE EXPENDITURE
= Bespovratna sredstva ukupno + doprinos korisnika
= Ukupni prihvatljivi troškovi
= Ukupna ugovorena vrijednost projekta HRK]]/7.5345</f>
        <v>195902.09967482914</v>
      </c>
      <c r="AA2159" s="53" t="s">
        <v>37</v>
      </c>
      <c r="AB2159" s="53" t="s">
        <v>34</v>
      </c>
      <c r="AC2159" s="52" t="s">
        <v>7919</v>
      </c>
      <c r="AD2159" s="52" t="s">
        <v>6564</v>
      </c>
    </row>
    <row r="2160" spans="1:30" ht="51" customHeight="1" x14ac:dyDescent="0.2">
      <c r="A2160" s="50" t="s">
        <v>7920</v>
      </c>
      <c r="B2160" s="51" t="s">
        <v>742</v>
      </c>
      <c r="C2160" s="52" t="s">
        <v>7264</v>
      </c>
      <c r="D2160" s="52" t="s">
        <v>7849</v>
      </c>
      <c r="E2160" s="53" t="s">
        <v>231</v>
      </c>
      <c r="F2160" s="54" t="s">
        <v>7921</v>
      </c>
      <c r="G2160" s="54" t="s">
        <v>7922</v>
      </c>
      <c r="H2160" s="56">
        <v>44035</v>
      </c>
      <c r="I2160" s="56">
        <v>44736</v>
      </c>
      <c r="J2160" s="57" t="str">
        <f>IF(Ugovori_OPULJP3[[#This Row],[DATUM ZAVRŠETKA OPERACIJE]]&gt;DATE(2024,12,31),"u provedbi","završen")</f>
        <v>završen</v>
      </c>
      <c r="K2160" s="55" t="s">
        <v>7923</v>
      </c>
      <c r="L2160" s="55" t="s">
        <v>210</v>
      </c>
      <c r="M2160" s="58">
        <v>0.85</v>
      </c>
      <c r="N2160" s="58">
        <v>0.15</v>
      </c>
      <c r="O2160" s="59">
        <f>Ugovori_OPULJP3[[#This Row],[Bespovratna sredstva - Ukupno (EU+Nac) HRK
= Ukupna ugovorena vrijednost bespovratnih sredstava]]*Ugovori_OPULJP3[[#This Row],[EU STOPA SUFINANCIRANJA %
EU CO-FINANCING RATE %]]</f>
        <v>1270503.466</v>
      </c>
      <c r="P2160" s="60">
        <f>Ugovori_OPULJP3[[#This Row],[Bespovratna sredstva - EU dio - HRK]]/7.5345</f>
        <v>168624.78810803636</v>
      </c>
      <c r="Q2160" s="59">
        <f>Ugovori_OPULJP3[[#This Row],[Bespovratna sredstva - Ukupno (EU+Nac) HRK
= Ukupna ugovorena vrijednost bespovratnih sredstava]]*Ugovori_OPULJP3[[#This Row],[STOPA NACIONALNOG SUFINANCIRANJA %]]</f>
        <v>224206.49399999998</v>
      </c>
      <c r="R2160" s="60">
        <f>Ugovori_OPULJP3[[#This Row],[Bespovratna sredstva - Nacionalni dio - HRK]]/7.5345</f>
        <v>29757.315548477</v>
      </c>
      <c r="S2160" s="59">
        <v>1494709.96</v>
      </c>
      <c r="T2160" s="60">
        <f>Ugovori_OPULJP3[[#This Row],[Bespovratna sredstva - Ukupno (EU+Nac) HRK
= Ukupna ugovorena vrijednost bespovratnih sredstava]]/7.5345</f>
        <v>198382.10365651335</v>
      </c>
      <c r="U2160" s="59">
        <v>0</v>
      </c>
      <c r="V2160" s="60">
        <f>Ugovori_OPULJP3[[#This Row],[Javni doprinos korisnika - HRK]]/7.5345</f>
        <v>0</v>
      </c>
      <c r="W2160" s="59">
        <v>0</v>
      </c>
      <c r="X2160" s="60">
        <f>Ugovori_OPULJP3[[#This Row],[Privatni doprinos korisnika - HRK]]/7.5345</f>
        <v>0</v>
      </c>
      <c r="Y2160" s="61">
        <v>1494709.96</v>
      </c>
      <c r="Z2160" s="62">
        <f>Ugovori_OPULJP3[[#This Row],[UKUPNI PRIHVATLJIVI IZDACI
TOTAL ELIGIBLE EXPENDITURE
= Bespovratna sredstva ukupno + doprinos korisnika
= Ukupni prihvatljivi troškovi
= Ukupna ugovorena vrijednost projekta HRK]]/7.5345</f>
        <v>198382.10365651335</v>
      </c>
      <c r="AA2160" s="53" t="s">
        <v>37</v>
      </c>
      <c r="AB2160" s="53" t="s">
        <v>34</v>
      </c>
      <c r="AC2160" s="52" t="s">
        <v>7924</v>
      </c>
      <c r="AD2160" s="52" t="s">
        <v>6564</v>
      </c>
    </row>
    <row r="2161" spans="1:30" ht="51" customHeight="1" x14ac:dyDescent="0.2">
      <c r="A2161" s="50" t="s">
        <v>7925</v>
      </c>
      <c r="B2161" s="51" t="s">
        <v>742</v>
      </c>
      <c r="C2161" s="52" t="s">
        <v>7264</v>
      </c>
      <c r="D2161" s="52" t="s">
        <v>7849</v>
      </c>
      <c r="E2161" s="53" t="s">
        <v>231</v>
      </c>
      <c r="F2161" s="54" t="s">
        <v>7926</v>
      </c>
      <c r="G2161" s="71" t="s">
        <v>5471</v>
      </c>
      <c r="H2161" s="56">
        <v>43986</v>
      </c>
      <c r="I2161" s="56">
        <v>44716</v>
      </c>
      <c r="J2161" s="57" t="str">
        <f>IF(Ugovori_OPULJP3[[#This Row],[DATUM ZAVRŠETKA OPERACIJE]]&gt;DATE(2024,12,31),"u provedbi","završen")</f>
        <v>završen</v>
      </c>
      <c r="K2161" s="55" t="s">
        <v>7927</v>
      </c>
      <c r="L2161" s="55" t="s">
        <v>36</v>
      </c>
      <c r="M2161" s="58">
        <v>0.85</v>
      </c>
      <c r="N2161" s="58">
        <v>0.15</v>
      </c>
      <c r="O2161" s="59">
        <f>Ugovori_OPULJP3[[#This Row],[Bespovratna sredstva - Ukupno (EU+Nac) HRK
= Ukupna ugovorena vrijednost bespovratnih sredstava]]*Ugovori_OPULJP3[[#This Row],[EU STOPA SUFINANCIRANJA %
EU CO-FINANCING RATE %]]</f>
        <v>1237387.5</v>
      </c>
      <c r="P2161" s="60">
        <f>Ugovori_OPULJP3[[#This Row],[Bespovratna sredstva - EU dio - HRK]]/7.5345</f>
        <v>164229.54409715309</v>
      </c>
      <c r="Q2161" s="59">
        <f>Ugovori_OPULJP3[[#This Row],[Bespovratna sredstva - Ukupno (EU+Nac) HRK
= Ukupna ugovorena vrijednost bespovratnih sredstava]]*Ugovori_OPULJP3[[#This Row],[STOPA NACIONALNOG SUFINANCIRANJA %]]</f>
        <v>218362.5</v>
      </c>
      <c r="R2161" s="60">
        <f>Ugovori_OPULJP3[[#This Row],[Bespovratna sredstva - Nacionalni dio - HRK]]/7.5345</f>
        <v>28981.684252438779</v>
      </c>
      <c r="S2161" s="59">
        <v>1455750</v>
      </c>
      <c r="T2161" s="60">
        <f>Ugovori_OPULJP3[[#This Row],[Bespovratna sredstva - Ukupno (EU+Nac) HRK
= Ukupna ugovorena vrijednost bespovratnih sredstava]]/7.5345</f>
        <v>193211.22834959187</v>
      </c>
      <c r="U2161" s="59">
        <v>0</v>
      </c>
      <c r="V2161" s="60">
        <f>Ugovori_OPULJP3[[#This Row],[Javni doprinos korisnika - HRK]]/7.5345</f>
        <v>0</v>
      </c>
      <c r="W2161" s="59">
        <v>0</v>
      </c>
      <c r="X2161" s="60">
        <f>Ugovori_OPULJP3[[#This Row],[Privatni doprinos korisnika - HRK]]/7.5345</f>
        <v>0</v>
      </c>
      <c r="Y2161" s="61">
        <v>1455750</v>
      </c>
      <c r="Z2161" s="62">
        <f>Ugovori_OPULJP3[[#This Row],[UKUPNI PRIHVATLJIVI IZDACI
TOTAL ELIGIBLE EXPENDITURE
= Bespovratna sredstva ukupno + doprinos korisnika
= Ukupni prihvatljivi troškovi
= Ukupna ugovorena vrijednost projekta HRK]]/7.5345</f>
        <v>193211.22834959187</v>
      </c>
      <c r="AA2161" s="53" t="s">
        <v>37</v>
      </c>
      <c r="AB2161" s="53" t="s">
        <v>34</v>
      </c>
      <c r="AC2161" s="52" t="s">
        <v>7928</v>
      </c>
      <c r="AD2161" s="52" t="s">
        <v>6564</v>
      </c>
    </row>
    <row r="2162" spans="1:30" ht="51" customHeight="1" x14ac:dyDescent="0.2">
      <c r="A2162" s="50" t="s">
        <v>7929</v>
      </c>
      <c r="B2162" s="51" t="s">
        <v>742</v>
      </c>
      <c r="C2162" s="52" t="s">
        <v>7264</v>
      </c>
      <c r="D2162" s="52" t="s">
        <v>7849</v>
      </c>
      <c r="E2162" s="53" t="s">
        <v>231</v>
      </c>
      <c r="F2162" s="54" t="s">
        <v>7930</v>
      </c>
      <c r="G2162" s="54" t="s">
        <v>7931</v>
      </c>
      <c r="H2162" s="56">
        <v>44008</v>
      </c>
      <c r="I2162" s="56">
        <v>44738</v>
      </c>
      <c r="J2162" s="57" t="str">
        <f>IF(Ugovori_OPULJP3[[#This Row],[DATUM ZAVRŠETKA OPERACIJE]]&gt;DATE(2024,12,31),"u provedbi","završen")</f>
        <v>završen</v>
      </c>
      <c r="K2162" s="55" t="s">
        <v>370</v>
      </c>
      <c r="L2162" s="55" t="s">
        <v>370</v>
      </c>
      <c r="M2162" s="58">
        <v>0.85</v>
      </c>
      <c r="N2162" s="58">
        <v>0.15</v>
      </c>
      <c r="O2162" s="59">
        <f>Ugovori_OPULJP3[[#This Row],[Bespovratna sredstva - Ukupno (EU+Nac) HRK
= Ukupna ugovorena vrijednost bespovratnih sredstava]]*Ugovori_OPULJP3[[#This Row],[EU STOPA SUFINANCIRANJA %
EU CO-FINANCING RATE %]]</f>
        <v>481661</v>
      </c>
      <c r="P2162" s="60">
        <f>Ugovori_OPULJP3[[#This Row],[Bespovratna sredstva - EU dio - HRK]]/7.5345</f>
        <v>63927.400623797199</v>
      </c>
      <c r="Q2162" s="59">
        <f>Ugovori_OPULJP3[[#This Row],[Bespovratna sredstva - Ukupno (EU+Nac) HRK
= Ukupna ugovorena vrijednost bespovratnih sredstava]]*Ugovori_OPULJP3[[#This Row],[STOPA NACIONALNOG SUFINANCIRANJA %]]</f>
        <v>84999</v>
      </c>
      <c r="R2162" s="60">
        <f>Ugovori_OPULJP3[[#This Row],[Bespovratna sredstva - Nacionalni dio - HRK]]/7.5345</f>
        <v>11281.3059924348</v>
      </c>
      <c r="S2162" s="59">
        <v>566660</v>
      </c>
      <c r="T2162" s="60">
        <f>Ugovori_OPULJP3[[#This Row],[Bespovratna sredstva - Ukupno (EU+Nac) HRK
= Ukupna ugovorena vrijednost bespovratnih sredstava]]/7.5345</f>
        <v>75208.706616231997</v>
      </c>
      <c r="U2162" s="59">
        <v>0</v>
      </c>
      <c r="V2162" s="60">
        <f>Ugovori_OPULJP3[[#This Row],[Javni doprinos korisnika - HRK]]/7.5345</f>
        <v>0</v>
      </c>
      <c r="W2162" s="59">
        <v>0</v>
      </c>
      <c r="X2162" s="60">
        <f>Ugovori_OPULJP3[[#This Row],[Privatni doprinos korisnika - HRK]]/7.5345</f>
        <v>0</v>
      </c>
      <c r="Y2162" s="61">
        <v>566660</v>
      </c>
      <c r="Z2162" s="62">
        <f>Ugovori_OPULJP3[[#This Row],[UKUPNI PRIHVATLJIVI IZDACI
TOTAL ELIGIBLE EXPENDITURE
= Bespovratna sredstva ukupno + doprinos korisnika
= Ukupni prihvatljivi troškovi
= Ukupna ugovorena vrijednost projekta HRK]]/7.5345</f>
        <v>75208.706616231997</v>
      </c>
      <c r="AA2162" s="53" t="s">
        <v>37</v>
      </c>
      <c r="AB2162" s="53" t="s">
        <v>34</v>
      </c>
      <c r="AC2162" s="52" t="s">
        <v>7932</v>
      </c>
      <c r="AD2162" s="52" t="s">
        <v>6564</v>
      </c>
    </row>
    <row r="2163" spans="1:30" ht="51" customHeight="1" x14ac:dyDescent="0.2">
      <c r="A2163" s="50" t="s">
        <v>7933</v>
      </c>
      <c r="B2163" s="51" t="s">
        <v>742</v>
      </c>
      <c r="C2163" s="52" t="s">
        <v>7264</v>
      </c>
      <c r="D2163" s="52" t="s">
        <v>7849</v>
      </c>
      <c r="E2163" s="53" t="s">
        <v>231</v>
      </c>
      <c r="F2163" s="54" t="s">
        <v>7934</v>
      </c>
      <c r="G2163" s="54" t="s">
        <v>1213</v>
      </c>
      <c r="H2163" s="56">
        <v>44032</v>
      </c>
      <c r="I2163" s="56">
        <v>44762</v>
      </c>
      <c r="J2163" s="57" t="str">
        <f>IF(Ugovori_OPULJP3[[#This Row],[DATUM ZAVRŠETKA OPERACIJE]]&gt;DATE(2024,12,31),"u provedbi","završen")</f>
        <v>završen</v>
      </c>
      <c r="K2163" s="55" t="s">
        <v>7935</v>
      </c>
      <c r="L2163" s="55" t="s">
        <v>370</v>
      </c>
      <c r="M2163" s="58">
        <v>0.85</v>
      </c>
      <c r="N2163" s="58">
        <v>0.15</v>
      </c>
      <c r="O2163" s="59">
        <f>Ugovori_OPULJP3[[#This Row],[Bespovratna sredstva - Ukupno (EU+Nac) HRK
= Ukupna ugovorena vrijednost bespovratnih sredstava]]*Ugovori_OPULJP3[[#This Row],[EU STOPA SUFINANCIRANJA %
EU CO-FINANCING RATE %]]</f>
        <v>1230769.7145</v>
      </c>
      <c r="P2163" s="60">
        <f>Ugovori_OPULJP3[[#This Row],[Bespovratna sredstva - EU dio - HRK]]/7.5345</f>
        <v>163351.21302010751</v>
      </c>
      <c r="Q2163" s="59">
        <f>Ugovori_OPULJP3[[#This Row],[Bespovratna sredstva - Ukupno (EU+Nac) HRK
= Ukupna ugovorena vrijednost bespovratnih sredstava]]*Ugovori_OPULJP3[[#This Row],[STOPA NACIONALNOG SUFINANCIRANJA %]]</f>
        <v>217194.65550000002</v>
      </c>
      <c r="R2163" s="60">
        <f>Ugovori_OPULJP3[[#This Row],[Bespovratna sredstva - Nacionalni dio - HRK]]/7.5345</f>
        <v>28826.684650607207</v>
      </c>
      <c r="S2163" s="59">
        <v>1447964.37</v>
      </c>
      <c r="T2163" s="60">
        <f>Ugovori_OPULJP3[[#This Row],[Bespovratna sredstva - Ukupno (EU+Nac) HRK
= Ukupna ugovorena vrijednost bespovratnih sredstava]]/7.5345</f>
        <v>192177.89767071471</v>
      </c>
      <c r="U2163" s="59">
        <v>0</v>
      </c>
      <c r="V2163" s="60">
        <f>Ugovori_OPULJP3[[#This Row],[Javni doprinos korisnika - HRK]]/7.5345</f>
        <v>0</v>
      </c>
      <c r="W2163" s="59">
        <v>0</v>
      </c>
      <c r="X2163" s="60">
        <f>Ugovori_OPULJP3[[#This Row],[Privatni doprinos korisnika - HRK]]/7.5345</f>
        <v>0</v>
      </c>
      <c r="Y2163" s="61">
        <v>1447964.37</v>
      </c>
      <c r="Z2163" s="62">
        <f>Ugovori_OPULJP3[[#This Row],[UKUPNI PRIHVATLJIVI IZDACI
TOTAL ELIGIBLE EXPENDITURE
= Bespovratna sredstva ukupno + doprinos korisnika
= Ukupni prihvatljivi troškovi
= Ukupna ugovorena vrijednost projekta HRK]]/7.5345</f>
        <v>192177.89767071471</v>
      </c>
      <c r="AA2163" s="53" t="s">
        <v>37</v>
      </c>
      <c r="AB2163" s="53" t="s">
        <v>34</v>
      </c>
      <c r="AC2163" s="52" t="s">
        <v>7936</v>
      </c>
      <c r="AD2163" s="52" t="s">
        <v>6564</v>
      </c>
    </row>
    <row r="2164" spans="1:30" ht="51" customHeight="1" x14ac:dyDescent="0.2">
      <c r="A2164" s="50" t="s">
        <v>7937</v>
      </c>
      <c r="B2164" s="51" t="s">
        <v>742</v>
      </c>
      <c r="C2164" s="52" t="s">
        <v>7264</v>
      </c>
      <c r="D2164" s="52" t="s">
        <v>7849</v>
      </c>
      <c r="E2164" s="53" t="s">
        <v>231</v>
      </c>
      <c r="F2164" s="54" t="s">
        <v>7938</v>
      </c>
      <c r="G2164" s="54" t="s">
        <v>7939</v>
      </c>
      <c r="H2164" s="56">
        <v>44005</v>
      </c>
      <c r="I2164" s="56">
        <v>44735</v>
      </c>
      <c r="J2164" s="57" t="str">
        <f>IF(Ugovori_OPULJP3[[#This Row],[DATUM ZAVRŠETKA OPERACIJE]]&gt;DATE(2024,12,31),"u provedbi","završen")</f>
        <v>završen</v>
      </c>
      <c r="K2164" s="55" t="s">
        <v>7940</v>
      </c>
      <c r="L2164" s="55" t="s">
        <v>210</v>
      </c>
      <c r="M2164" s="58">
        <v>0.85</v>
      </c>
      <c r="N2164" s="58">
        <v>0.15</v>
      </c>
      <c r="O2164" s="59">
        <f>Ugovori_OPULJP3[[#This Row],[Bespovratna sredstva - Ukupno (EU+Nac) HRK
= Ukupna ugovorena vrijednost bespovratnih sredstava]]*Ugovori_OPULJP3[[#This Row],[EU STOPA SUFINANCIRANJA %
EU CO-FINANCING RATE %]]</f>
        <v>1235284.192</v>
      </c>
      <c r="P2164" s="60">
        <f>Ugovori_OPULJP3[[#This Row],[Bespovratna sredstva - EU dio - HRK]]/7.5345</f>
        <v>163950.38715243214</v>
      </c>
      <c r="Q2164" s="59">
        <f>Ugovori_OPULJP3[[#This Row],[Bespovratna sredstva - Ukupno (EU+Nac) HRK
= Ukupna ugovorena vrijednost bespovratnih sredstava]]*Ugovori_OPULJP3[[#This Row],[STOPA NACIONALNOG SUFINANCIRANJA %]]</f>
        <v>217991.32800000001</v>
      </c>
      <c r="R2164" s="60">
        <f>Ugovori_OPULJP3[[#This Row],[Bespovratna sredstva - Nacionalni dio - HRK]]/7.5345</f>
        <v>28932.421262193908</v>
      </c>
      <c r="S2164" s="59">
        <v>1453275.52</v>
      </c>
      <c r="T2164" s="60">
        <f>Ugovori_OPULJP3[[#This Row],[Bespovratna sredstva - Ukupno (EU+Nac) HRK
= Ukupna ugovorena vrijednost bespovratnih sredstava]]/7.5345</f>
        <v>192882.80841462605</v>
      </c>
      <c r="U2164" s="59">
        <v>0</v>
      </c>
      <c r="V2164" s="60">
        <f>Ugovori_OPULJP3[[#This Row],[Javni doprinos korisnika - HRK]]/7.5345</f>
        <v>0</v>
      </c>
      <c r="W2164" s="59">
        <v>0</v>
      </c>
      <c r="X2164" s="60">
        <f>Ugovori_OPULJP3[[#This Row],[Privatni doprinos korisnika - HRK]]/7.5345</f>
        <v>0</v>
      </c>
      <c r="Y2164" s="61">
        <v>1453275.52</v>
      </c>
      <c r="Z2164" s="62">
        <f>Ugovori_OPULJP3[[#This Row],[UKUPNI PRIHVATLJIVI IZDACI
TOTAL ELIGIBLE EXPENDITURE
= Bespovratna sredstva ukupno + doprinos korisnika
= Ukupni prihvatljivi troškovi
= Ukupna ugovorena vrijednost projekta HRK]]/7.5345</f>
        <v>192882.80841462605</v>
      </c>
      <c r="AA2164" s="53" t="s">
        <v>37</v>
      </c>
      <c r="AB2164" s="53" t="s">
        <v>34</v>
      </c>
      <c r="AC2164" s="52" t="s">
        <v>7941</v>
      </c>
      <c r="AD2164" s="52" t="s">
        <v>6564</v>
      </c>
    </row>
    <row r="2165" spans="1:30" ht="51" customHeight="1" x14ac:dyDescent="0.2">
      <c r="A2165" s="50" t="s">
        <v>7942</v>
      </c>
      <c r="B2165" s="51" t="s">
        <v>742</v>
      </c>
      <c r="C2165" s="52" t="s">
        <v>7264</v>
      </c>
      <c r="D2165" s="52" t="s">
        <v>7849</v>
      </c>
      <c r="E2165" s="53" t="s">
        <v>231</v>
      </c>
      <c r="F2165" s="54" t="s">
        <v>7943</v>
      </c>
      <c r="G2165" s="54" t="s">
        <v>7944</v>
      </c>
      <c r="H2165" s="56">
        <v>44043</v>
      </c>
      <c r="I2165" s="56">
        <v>44773</v>
      </c>
      <c r="J2165" s="57" t="str">
        <f>IF(Ugovori_OPULJP3[[#This Row],[DATUM ZAVRŠETKA OPERACIJE]]&gt;DATE(2024,12,31),"u provedbi","završen")</f>
        <v>završen</v>
      </c>
      <c r="K2165" s="55" t="s">
        <v>7945</v>
      </c>
      <c r="L2165" s="55" t="s">
        <v>36</v>
      </c>
      <c r="M2165" s="58">
        <v>0.85</v>
      </c>
      <c r="N2165" s="58">
        <v>0.15</v>
      </c>
      <c r="O2165" s="59">
        <f>Ugovori_OPULJP3[[#This Row],[Bespovratna sredstva - Ukupno (EU+Nac) HRK
= Ukupna ugovorena vrijednost bespovratnih sredstava]]*Ugovori_OPULJP3[[#This Row],[EU STOPA SUFINANCIRANJA %
EU CO-FINANCING RATE %]]</f>
        <v>1274236.173</v>
      </c>
      <c r="P2165" s="60">
        <f>Ugovori_OPULJP3[[#This Row],[Bespovratna sredstva - EU dio - HRK]]/7.5345</f>
        <v>169120.20346406527</v>
      </c>
      <c r="Q2165" s="59">
        <f>Ugovori_OPULJP3[[#This Row],[Bespovratna sredstva - Ukupno (EU+Nac) HRK
= Ukupna ugovorena vrijednost bespovratnih sredstava]]*Ugovori_OPULJP3[[#This Row],[STOPA NACIONALNOG SUFINANCIRANJA %]]</f>
        <v>224865.20699999997</v>
      </c>
      <c r="R2165" s="60">
        <f>Ugovori_OPULJP3[[#This Row],[Bespovratna sredstva - Nacionalni dio - HRK]]/7.5345</f>
        <v>29844.741787776224</v>
      </c>
      <c r="S2165" s="59">
        <v>1499101.38</v>
      </c>
      <c r="T2165" s="60">
        <f>Ugovori_OPULJP3[[#This Row],[Bespovratna sredstva - Ukupno (EU+Nac) HRK
= Ukupna ugovorena vrijednost bespovratnih sredstava]]/7.5345</f>
        <v>198964.94525184151</v>
      </c>
      <c r="U2165" s="59">
        <v>0</v>
      </c>
      <c r="V2165" s="60">
        <f>Ugovori_OPULJP3[[#This Row],[Javni doprinos korisnika - HRK]]/7.5345</f>
        <v>0</v>
      </c>
      <c r="W2165" s="59">
        <v>79999.95</v>
      </c>
      <c r="X2165" s="60">
        <f>Ugovori_OPULJP3[[#This Row],[Privatni doprinos korisnika - HRK]]/7.5345</f>
        <v>10617.818037029663</v>
      </c>
      <c r="Y2165" s="61">
        <v>1579101.3299999998</v>
      </c>
      <c r="Z2165" s="62">
        <f>Ugovori_OPULJP3[[#This Row],[UKUPNI PRIHVATLJIVI IZDACI
TOTAL ELIGIBLE EXPENDITURE
= Bespovratna sredstva ukupno + doprinos korisnika
= Ukupni prihvatljivi troškovi
= Ukupna ugovorena vrijednost projekta HRK]]/7.5345</f>
        <v>209582.76328887115</v>
      </c>
      <c r="AA2165" s="53" t="s">
        <v>37</v>
      </c>
      <c r="AB2165" s="53" t="s">
        <v>34</v>
      </c>
      <c r="AC2165" s="52" t="s">
        <v>7946</v>
      </c>
      <c r="AD2165" s="52" t="s">
        <v>6564</v>
      </c>
    </row>
    <row r="2166" spans="1:30" ht="51" customHeight="1" x14ac:dyDescent="0.2">
      <c r="A2166" s="50" t="s">
        <v>7947</v>
      </c>
      <c r="B2166" s="51" t="s">
        <v>742</v>
      </c>
      <c r="C2166" s="52" t="s">
        <v>7264</v>
      </c>
      <c r="D2166" s="52" t="s">
        <v>7849</v>
      </c>
      <c r="E2166" s="53" t="s">
        <v>231</v>
      </c>
      <c r="F2166" s="54" t="s">
        <v>7948</v>
      </c>
      <c r="G2166" s="54" t="s">
        <v>1618</v>
      </c>
      <c r="H2166" s="56">
        <v>43948</v>
      </c>
      <c r="I2166" s="56">
        <v>44678</v>
      </c>
      <c r="J2166" s="57" t="str">
        <f>IF(Ugovori_OPULJP3[[#This Row],[DATUM ZAVRŠETKA OPERACIJE]]&gt;DATE(2024,12,31),"u provedbi","završen")</f>
        <v>završen</v>
      </c>
      <c r="K2166" s="55" t="s">
        <v>7949</v>
      </c>
      <c r="L2166" s="55" t="s">
        <v>370</v>
      </c>
      <c r="M2166" s="58">
        <v>0.85</v>
      </c>
      <c r="N2166" s="58">
        <v>0.15</v>
      </c>
      <c r="O2166" s="59">
        <f>Ugovori_OPULJP3[[#This Row],[Bespovratna sredstva - Ukupno (EU+Nac) HRK
= Ukupna ugovorena vrijednost bespovratnih sredstava]]*Ugovori_OPULJP3[[#This Row],[EU STOPA SUFINANCIRANJA %
EU CO-FINANCING RATE %]]</f>
        <v>1269024.925</v>
      </c>
      <c r="P2166" s="60">
        <f>Ugovori_OPULJP3[[#This Row],[Bespovratna sredstva - EU dio - HRK]]/7.5345</f>
        <v>168428.5519941602</v>
      </c>
      <c r="Q2166" s="59">
        <f>Ugovori_OPULJP3[[#This Row],[Bespovratna sredstva - Ukupno (EU+Nac) HRK
= Ukupna ugovorena vrijednost bespovratnih sredstava]]*Ugovori_OPULJP3[[#This Row],[STOPA NACIONALNOG SUFINANCIRANJA %]]</f>
        <v>223945.57499999998</v>
      </c>
      <c r="R2166" s="60">
        <f>Ugovori_OPULJP3[[#This Row],[Bespovratna sredstva - Nacionalni dio - HRK]]/7.5345</f>
        <v>29722.685646028265</v>
      </c>
      <c r="S2166" s="59">
        <v>1492970.5</v>
      </c>
      <c r="T2166" s="60">
        <f>Ugovori_OPULJP3[[#This Row],[Bespovratna sredstva - Ukupno (EU+Nac) HRK
= Ukupna ugovorena vrijednost bespovratnih sredstava]]/7.5345</f>
        <v>198151.23764018845</v>
      </c>
      <c r="U2166" s="59">
        <v>0</v>
      </c>
      <c r="V2166" s="60">
        <f>Ugovori_OPULJP3[[#This Row],[Javni doprinos korisnika - HRK]]/7.5345</f>
        <v>0</v>
      </c>
      <c r="W2166" s="59">
        <v>0</v>
      </c>
      <c r="X2166" s="60">
        <f>Ugovori_OPULJP3[[#This Row],[Privatni doprinos korisnika - HRK]]/7.5345</f>
        <v>0</v>
      </c>
      <c r="Y2166" s="61">
        <v>1492970.5</v>
      </c>
      <c r="Z2166" s="62">
        <f>Ugovori_OPULJP3[[#This Row],[UKUPNI PRIHVATLJIVI IZDACI
TOTAL ELIGIBLE EXPENDITURE
= Bespovratna sredstva ukupno + doprinos korisnika
= Ukupni prihvatljivi troškovi
= Ukupna ugovorena vrijednost projekta HRK]]/7.5345</f>
        <v>198151.23764018845</v>
      </c>
      <c r="AA2166" s="53" t="s">
        <v>37</v>
      </c>
      <c r="AB2166" s="53" t="s">
        <v>34</v>
      </c>
      <c r="AC2166" s="52" t="s">
        <v>7950</v>
      </c>
      <c r="AD2166" s="52" t="s">
        <v>6564</v>
      </c>
    </row>
    <row r="2167" spans="1:30" ht="51" customHeight="1" x14ac:dyDescent="0.2">
      <c r="A2167" s="50" t="s">
        <v>7951</v>
      </c>
      <c r="B2167" s="51" t="s">
        <v>742</v>
      </c>
      <c r="C2167" s="52" t="s">
        <v>7264</v>
      </c>
      <c r="D2167" s="52" t="s">
        <v>7849</v>
      </c>
      <c r="E2167" s="53" t="s">
        <v>231</v>
      </c>
      <c r="F2167" s="54" t="s">
        <v>7952</v>
      </c>
      <c r="G2167" s="54" t="s">
        <v>1694</v>
      </c>
      <c r="H2167" s="56">
        <v>43983</v>
      </c>
      <c r="I2167" s="56">
        <v>44713</v>
      </c>
      <c r="J2167" s="57" t="str">
        <f>IF(Ugovori_OPULJP3[[#This Row],[DATUM ZAVRŠETKA OPERACIJE]]&gt;DATE(2024,12,31),"u provedbi","završen")</f>
        <v>završen</v>
      </c>
      <c r="K2167" s="55" t="s">
        <v>337</v>
      </c>
      <c r="L2167" s="55" t="s">
        <v>337</v>
      </c>
      <c r="M2167" s="58">
        <v>0.85</v>
      </c>
      <c r="N2167" s="58">
        <v>0.15</v>
      </c>
      <c r="O2167" s="59">
        <f>Ugovori_OPULJP3[[#This Row],[Bespovratna sredstva - Ukupno (EU+Nac) HRK
= Ukupna ugovorena vrijednost bespovratnih sredstava]]*Ugovori_OPULJP3[[#This Row],[EU STOPA SUFINANCIRANJA %
EU CO-FINANCING RATE %]]</f>
        <v>998819.22399999993</v>
      </c>
      <c r="P2167" s="60">
        <f>Ugovori_OPULJP3[[#This Row],[Bespovratna sredstva - EU dio - HRK]]/7.5345</f>
        <v>132566.09250779744</v>
      </c>
      <c r="Q2167" s="59">
        <f>Ugovori_OPULJP3[[#This Row],[Bespovratna sredstva - Ukupno (EU+Nac) HRK
= Ukupna ugovorena vrijednost bespovratnih sredstava]]*Ugovori_OPULJP3[[#This Row],[STOPA NACIONALNOG SUFINANCIRANJA %]]</f>
        <v>176262.21599999999</v>
      </c>
      <c r="R2167" s="60">
        <f>Ugovori_OPULJP3[[#This Row],[Bespovratna sredstva - Nacionalni dio - HRK]]/7.5345</f>
        <v>23394.016324905431</v>
      </c>
      <c r="S2167" s="59">
        <v>1175081.44</v>
      </c>
      <c r="T2167" s="60">
        <f>Ugovori_OPULJP3[[#This Row],[Bespovratna sredstva - Ukupno (EU+Nac) HRK
= Ukupna ugovorena vrijednost bespovratnih sredstava]]/7.5345</f>
        <v>155960.10883270288</v>
      </c>
      <c r="U2167" s="59">
        <v>0</v>
      </c>
      <c r="V2167" s="60">
        <f>Ugovori_OPULJP3[[#This Row],[Javni doprinos korisnika - HRK]]/7.5345</f>
        <v>0</v>
      </c>
      <c r="W2167" s="59">
        <v>0</v>
      </c>
      <c r="X2167" s="60">
        <f>Ugovori_OPULJP3[[#This Row],[Privatni doprinos korisnika - HRK]]/7.5345</f>
        <v>0</v>
      </c>
      <c r="Y2167" s="61">
        <v>1175081.44</v>
      </c>
      <c r="Z2167" s="62">
        <f>Ugovori_OPULJP3[[#This Row],[UKUPNI PRIHVATLJIVI IZDACI
TOTAL ELIGIBLE EXPENDITURE
= Bespovratna sredstva ukupno + doprinos korisnika
= Ukupni prihvatljivi troškovi
= Ukupna ugovorena vrijednost projekta HRK]]/7.5345</f>
        <v>155960.10883270288</v>
      </c>
      <c r="AA2167" s="53" t="s">
        <v>37</v>
      </c>
      <c r="AB2167" s="53" t="s">
        <v>34</v>
      </c>
      <c r="AC2167" s="52" t="s">
        <v>7953</v>
      </c>
      <c r="AD2167" s="52" t="s">
        <v>6564</v>
      </c>
    </row>
    <row r="2168" spans="1:30" ht="51" customHeight="1" x14ac:dyDescent="0.2">
      <c r="A2168" s="50" t="s">
        <v>7954</v>
      </c>
      <c r="B2168" s="51" t="s">
        <v>742</v>
      </c>
      <c r="C2168" s="52" t="s">
        <v>7264</v>
      </c>
      <c r="D2168" s="52" t="s">
        <v>7849</v>
      </c>
      <c r="E2168" s="53" t="s">
        <v>231</v>
      </c>
      <c r="F2168" s="54" t="s">
        <v>7955</v>
      </c>
      <c r="G2168" s="54" t="s">
        <v>7956</v>
      </c>
      <c r="H2168" s="56">
        <v>44136</v>
      </c>
      <c r="I2168" s="56">
        <v>44866</v>
      </c>
      <c r="J2168" s="57" t="str">
        <f>IF(Ugovori_OPULJP3[[#This Row],[DATUM ZAVRŠETKA OPERACIJE]]&gt;DATE(2024,12,31),"u provedbi","završen")</f>
        <v>završen</v>
      </c>
      <c r="K2168" s="55" t="s">
        <v>7957</v>
      </c>
      <c r="L2168" s="55" t="s">
        <v>36</v>
      </c>
      <c r="M2168" s="58">
        <v>0.85</v>
      </c>
      <c r="N2168" s="58">
        <v>0.15</v>
      </c>
      <c r="O2168" s="59">
        <f>Ugovori_OPULJP3[[#This Row],[Bespovratna sredstva - Ukupno (EU+Nac) HRK
= Ukupna ugovorena vrijednost bespovratnih sredstava]]*Ugovori_OPULJP3[[#This Row],[EU STOPA SUFINANCIRANJA %
EU CO-FINANCING RATE %]]</f>
        <v>1219966.852</v>
      </c>
      <c r="P2168" s="60">
        <f>Ugovori_OPULJP3[[#This Row],[Bespovratna sredstva - EU dio - HRK]]/7.5345</f>
        <v>161917.42677019045</v>
      </c>
      <c r="Q2168" s="59">
        <f>Ugovori_OPULJP3[[#This Row],[Bespovratna sredstva - Ukupno (EU+Nac) HRK
= Ukupna ugovorena vrijednost bespovratnih sredstava]]*Ugovori_OPULJP3[[#This Row],[STOPA NACIONALNOG SUFINANCIRANJA %]]</f>
        <v>215288.26800000001</v>
      </c>
      <c r="R2168" s="60">
        <f>Ugovori_OPULJP3[[#This Row],[Bespovratna sredstva - Nacionalni dio - HRK]]/7.5345</f>
        <v>28573.66354768067</v>
      </c>
      <c r="S2168" s="59">
        <v>1435255.12</v>
      </c>
      <c r="T2168" s="60">
        <f>Ugovori_OPULJP3[[#This Row],[Bespovratna sredstva - Ukupno (EU+Nac) HRK
= Ukupna ugovorena vrijednost bespovratnih sredstava]]/7.5345</f>
        <v>190491.09031787113</v>
      </c>
      <c r="U2168" s="59">
        <v>0</v>
      </c>
      <c r="V2168" s="60">
        <f>Ugovori_OPULJP3[[#This Row],[Javni doprinos korisnika - HRK]]/7.5345</f>
        <v>0</v>
      </c>
      <c r="W2168" s="59">
        <v>0</v>
      </c>
      <c r="X2168" s="60">
        <f>Ugovori_OPULJP3[[#This Row],[Privatni doprinos korisnika - HRK]]/7.5345</f>
        <v>0</v>
      </c>
      <c r="Y2168" s="61">
        <v>1435255.12</v>
      </c>
      <c r="Z2168" s="62">
        <f>Ugovori_OPULJP3[[#This Row],[UKUPNI PRIHVATLJIVI IZDACI
TOTAL ELIGIBLE EXPENDITURE
= Bespovratna sredstva ukupno + doprinos korisnika
= Ukupni prihvatljivi troškovi
= Ukupna ugovorena vrijednost projekta HRK]]/7.5345</f>
        <v>190491.09031787113</v>
      </c>
      <c r="AA2168" s="53" t="s">
        <v>37</v>
      </c>
      <c r="AB2168" s="53" t="s">
        <v>34</v>
      </c>
      <c r="AC2168" s="52" t="s">
        <v>7958</v>
      </c>
      <c r="AD2168" s="52" t="s">
        <v>6564</v>
      </c>
    </row>
    <row r="2169" spans="1:30" ht="51" customHeight="1" x14ac:dyDescent="0.2">
      <c r="A2169" s="50" t="s">
        <v>7959</v>
      </c>
      <c r="B2169" s="51" t="s">
        <v>742</v>
      </c>
      <c r="C2169" s="52" t="s">
        <v>7264</v>
      </c>
      <c r="D2169" s="52" t="s">
        <v>7849</v>
      </c>
      <c r="E2169" s="53" t="s">
        <v>231</v>
      </c>
      <c r="F2169" s="54" t="s">
        <v>7960</v>
      </c>
      <c r="G2169" s="54" t="s">
        <v>3085</v>
      </c>
      <c r="H2169" s="56">
        <v>44109</v>
      </c>
      <c r="I2169" s="56">
        <v>44839</v>
      </c>
      <c r="J2169" s="57" t="str">
        <f>IF(Ugovori_OPULJP3[[#This Row],[DATUM ZAVRŠETKA OPERACIJE]]&gt;DATE(2024,12,31),"u provedbi","završen")</f>
        <v>završen</v>
      </c>
      <c r="K2169" s="55" t="s">
        <v>7851</v>
      </c>
      <c r="L2169" s="55" t="s">
        <v>98</v>
      </c>
      <c r="M2169" s="58">
        <v>0.85</v>
      </c>
      <c r="N2169" s="58">
        <v>0.15</v>
      </c>
      <c r="O2169" s="59">
        <f>Ugovori_OPULJP3[[#This Row],[Bespovratna sredstva - Ukupno (EU+Nac) HRK
= Ukupna ugovorena vrijednost bespovratnih sredstava]]*Ugovori_OPULJP3[[#This Row],[EU STOPA SUFINANCIRANJA %
EU CO-FINANCING RATE %]]</f>
        <v>858627.84</v>
      </c>
      <c r="P2169" s="60">
        <f>Ugovori_OPULJP3[[#This Row],[Bespovratna sredstva - EU dio - HRK]]/7.5345</f>
        <v>113959.49830778418</v>
      </c>
      <c r="Q2169" s="59">
        <f>Ugovori_OPULJP3[[#This Row],[Bespovratna sredstva - Ukupno (EU+Nac) HRK
= Ukupna ugovorena vrijednost bespovratnih sredstava]]*Ugovori_OPULJP3[[#This Row],[STOPA NACIONALNOG SUFINANCIRANJA %]]</f>
        <v>151522.56</v>
      </c>
      <c r="R2169" s="60">
        <f>Ugovori_OPULJP3[[#This Row],[Bespovratna sredstva - Nacionalni dio - HRK]]/7.5345</f>
        <v>20110.499701373679</v>
      </c>
      <c r="S2169" s="59">
        <v>1010150.4</v>
      </c>
      <c r="T2169" s="60">
        <f>Ugovori_OPULJP3[[#This Row],[Bespovratna sredstva - Ukupno (EU+Nac) HRK
= Ukupna ugovorena vrijednost bespovratnih sredstava]]/7.5345</f>
        <v>134069.99800915786</v>
      </c>
      <c r="U2169" s="59">
        <v>0</v>
      </c>
      <c r="V2169" s="60">
        <f>Ugovori_OPULJP3[[#This Row],[Javni doprinos korisnika - HRK]]/7.5345</f>
        <v>0</v>
      </c>
      <c r="W2169" s="59">
        <v>0</v>
      </c>
      <c r="X2169" s="60">
        <f>Ugovori_OPULJP3[[#This Row],[Privatni doprinos korisnika - HRK]]/7.5345</f>
        <v>0</v>
      </c>
      <c r="Y2169" s="61">
        <v>1010150.4</v>
      </c>
      <c r="Z2169" s="62">
        <f>Ugovori_OPULJP3[[#This Row],[UKUPNI PRIHVATLJIVI IZDACI
TOTAL ELIGIBLE EXPENDITURE
= Bespovratna sredstva ukupno + doprinos korisnika
= Ukupni prihvatljivi troškovi
= Ukupna ugovorena vrijednost projekta HRK]]/7.5345</f>
        <v>134069.99800915786</v>
      </c>
      <c r="AA2169" s="53" t="s">
        <v>37</v>
      </c>
      <c r="AB2169" s="53" t="s">
        <v>34</v>
      </c>
      <c r="AC2169" s="52" t="s">
        <v>7961</v>
      </c>
      <c r="AD2169" s="52" t="s">
        <v>6564</v>
      </c>
    </row>
    <row r="2170" spans="1:30" ht="51" customHeight="1" x14ac:dyDescent="0.2">
      <c r="A2170" s="50" t="s">
        <v>7962</v>
      </c>
      <c r="B2170" s="51" t="s">
        <v>742</v>
      </c>
      <c r="C2170" s="52" t="s">
        <v>7264</v>
      </c>
      <c r="D2170" s="52" t="s">
        <v>7849</v>
      </c>
      <c r="E2170" s="53" t="s">
        <v>231</v>
      </c>
      <c r="F2170" s="54" t="s">
        <v>7963</v>
      </c>
      <c r="G2170" s="54" t="s">
        <v>7964</v>
      </c>
      <c r="H2170" s="56">
        <v>44013</v>
      </c>
      <c r="I2170" s="56">
        <v>44743</v>
      </c>
      <c r="J2170" s="57" t="str">
        <f>IF(Ugovori_OPULJP3[[#This Row],[DATUM ZAVRŠETKA OPERACIJE]]&gt;DATE(2024,12,31),"u provedbi","završen")</f>
        <v>završen</v>
      </c>
      <c r="K2170" s="55" t="s">
        <v>35</v>
      </c>
      <c r="L2170" s="55" t="s">
        <v>36</v>
      </c>
      <c r="M2170" s="58">
        <v>0.85</v>
      </c>
      <c r="N2170" s="58">
        <v>0.15</v>
      </c>
      <c r="O2170" s="59">
        <f>Ugovori_OPULJP3[[#This Row],[Bespovratna sredstva - Ukupno (EU+Nac) HRK
= Ukupna ugovorena vrijednost bespovratnih sredstava]]*Ugovori_OPULJP3[[#This Row],[EU STOPA SUFINANCIRANJA %
EU CO-FINANCING RATE %]]</f>
        <v>1110375.247</v>
      </c>
      <c r="P2170" s="60">
        <f>Ugovori_OPULJP3[[#This Row],[Bespovratna sredstva - EU dio - HRK]]/7.5345</f>
        <v>147372.12117592408</v>
      </c>
      <c r="Q2170" s="59">
        <f>Ugovori_OPULJP3[[#This Row],[Bespovratna sredstva - Ukupno (EU+Nac) HRK
= Ukupna ugovorena vrijednost bespovratnih sredstava]]*Ugovori_OPULJP3[[#This Row],[STOPA NACIONALNOG SUFINANCIRANJA %]]</f>
        <v>195948.573</v>
      </c>
      <c r="R2170" s="60">
        <f>Ugovori_OPULJP3[[#This Row],[Bespovratna sredstva - Nacionalni dio - HRK]]/7.5345</f>
        <v>26006.844913398367</v>
      </c>
      <c r="S2170" s="59">
        <v>1306323.82</v>
      </c>
      <c r="T2170" s="60">
        <f>Ugovori_OPULJP3[[#This Row],[Bespovratna sredstva - Ukupno (EU+Nac) HRK
= Ukupna ugovorena vrijednost bespovratnih sredstava]]/7.5345</f>
        <v>173378.96608932244</v>
      </c>
      <c r="U2170" s="59">
        <v>0</v>
      </c>
      <c r="V2170" s="60">
        <f>Ugovori_OPULJP3[[#This Row],[Javni doprinos korisnika - HRK]]/7.5345</f>
        <v>0</v>
      </c>
      <c r="W2170" s="59">
        <v>0</v>
      </c>
      <c r="X2170" s="60">
        <f>Ugovori_OPULJP3[[#This Row],[Privatni doprinos korisnika - HRK]]/7.5345</f>
        <v>0</v>
      </c>
      <c r="Y2170" s="61">
        <v>1306323.82</v>
      </c>
      <c r="Z2170" s="62">
        <f>Ugovori_OPULJP3[[#This Row],[UKUPNI PRIHVATLJIVI IZDACI
TOTAL ELIGIBLE EXPENDITURE
= Bespovratna sredstva ukupno + doprinos korisnika
= Ukupni prihvatljivi troškovi
= Ukupna ugovorena vrijednost projekta HRK]]/7.5345</f>
        <v>173378.96608932244</v>
      </c>
      <c r="AA2170" s="53" t="s">
        <v>37</v>
      </c>
      <c r="AB2170" s="53" t="s">
        <v>34</v>
      </c>
      <c r="AC2170" s="52" t="s">
        <v>7965</v>
      </c>
      <c r="AD2170" s="52" t="s">
        <v>6564</v>
      </c>
    </row>
    <row r="2171" spans="1:30" ht="51" customHeight="1" x14ac:dyDescent="0.2">
      <c r="A2171" s="50" t="s">
        <v>7966</v>
      </c>
      <c r="B2171" s="51" t="s">
        <v>742</v>
      </c>
      <c r="C2171" s="52" t="s">
        <v>7264</v>
      </c>
      <c r="D2171" s="52" t="s">
        <v>7849</v>
      </c>
      <c r="E2171" s="53" t="s">
        <v>231</v>
      </c>
      <c r="F2171" s="54" t="s">
        <v>7967</v>
      </c>
      <c r="G2171" s="54" t="s">
        <v>1123</v>
      </c>
      <c r="H2171" s="56">
        <v>44036</v>
      </c>
      <c r="I2171" s="56">
        <v>44766</v>
      </c>
      <c r="J2171" s="57" t="str">
        <f>IF(Ugovori_OPULJP3[[#This Row],[DATUM ZAVRŠETKA OPERACIJE]]&gt;DATE(2024,12,31),"u provedbi","završen")</f>
        <v>završen</v>
      </c>
      <c r="K2171" s="55" t="s">
        <v>103</v>
      </c>
      <c r="L2171" s="55" t="s">
        <v>103</v>
      </c>
      <c r="M2171" s="58">
        <v>0.85</v>
      </c>
      <c r="N2171" s="58">
        <v>0.15</v>
      </c>
      <c r="O2171" s="59">
        <f>Ugovori_OPULJP3[[#This Row],[Bespovratna sredstva - Ukupno (EU+Nac) HRK
= Ukupna ugovorena vrijednost bespovratnih sredstava]]*Ugovori_OPULJP3[[#This Row],[EU STOPA SUFINANCIRANJA %
EU CO-FINANCING RATE %]]</f>
        <v>1148801.8770000001</v>
      </c>
      <c r="P2171" s="60">
        <f>Ugovori_OPULJP3[[#This Row],[Bespovratna sredstva - EU dio - HRK]]/7.5345</f>
        <v>152472.21142743379</v>
      </c>
      <c r="Q2171" s="59">
        <f>Ugovori_OPULJP3[[#This Row],[Bespovratna sredstva - Ukupno (EU+Nac) HRK
= Ukupna ugovorena vrijednost bespovratnih sredstava]]*Ugovori_OPULJP3[[#This Row],[STOPA NACIONALNOG SUFINANCIRANJA %]]</f>
        <v>202729.74300000002</v>
      </c>
      <c r="R2171" s="60">
        <f>Ugovori_OPULJP3[[#This Row],[Bespovratna sredstva - Nacionalni dio - HRK]]/7.5345</f>
        <v>26906.860840135378</v>
      </c>
      <c r="S2171" s="59">
        <v>1351531.62</v>
      </c>
      <c r="T2171" s="60">
        <f>Ugovori_OPULJP3[[#This Row],[Bespovratna sredstva - Ukupno (EU+Nac) HRK
= Ukupna ugovorena vrijednost bespovratnih sredstava]]/7.5345</f>
        <v>179379.07226756919</v>
      </c>
      <c r="U2171" s="59">
        <v>0</v>
      </c>
      <c r="V2171" s="60">
        <f>Ugovori_OPULJP3[[#This Row],[Javni doprinos korisnika - HRK]]/7.5345</f>
        <v>0</v>
      </c>
      <c r="W2171" s="59">
        <v>0</v>
      </c>
      <c r="X2171" s="60">
        <f>Ugovori_OPULJP3[[#This Row],[Privatni doprinos korisnika - HRK]]/7.5345</f>
        <v>0</v>
      </c>
      <c r="Y2171" s="61">
        <v>1351531.62</v>
      </c>
      <c r="Z2171" s="62">
        <f>Ugovori_OPULJP3[[#This Row],[UKUPNI PRIHVATLJIVI IZDACI
TOTAL ELIGIBLE EXPENDITURE
= Bespovratna sredstva ukupno + doprinos korisnika
= Ukupni prihvatljivi troškovi
= Ukupna ugovorena vrijednost projekta HRK]]/7.5345</f>
        <v>179379.07226756919</v>
      </c>
      <c r="AA2171" s="53" t="s">
        <v>37</v>
      </c>
      <c r="AB2171" s="53" t="s">
        <v>34</v>
      </c>
      <c r="AC2171" s="52" t="s">
        <v>7968</v>
      </c>
      <c r="AD2171" s="52" t="s">
        <v>6564</v>
      </c>
    </row>
    <row r="2172" spans="1:30" ht="51" customHeight="1" x14ac:dyDescent="0.2">
      <c r="A2172" s="50" t="s">
        <v>7969</v>
      </c>
      <c r="B2172" s="51" t="s">
        <v>742</v>
      </c>
      <c r="C2172" s="52" t="s">
        <v>7264</v>
      </c>
      <c r="D2172" s="52" t="s">
        <v>7849</v>
      </c>
      <c r="E2172" s="53" t="s">
        <v>231</v>
      </c>
      <c r="F2172" s="54" t="s">
        <v>7970</v>
      </c>
      <c r="G2172" s="54" t="s">
        <v>1727</v>
      </c>
      <c r="H2172" s="56">
        <v>44131</v>
      </c>
      <c r="I2172" s="56">
        <v>44861</v>
      </c>
      <c r="J2172" s="57" t="str">
        <f>IF(Ugovori_OPULJP3[[#This Row],[DATUM ZAVRŠETKA OPERACIJE]]&gt;DATE(2024,12,31),"u provedbi","završen")</f>
        <v>završen</v>
      </c>
      <c r="K2172" s="55" t="s">
        <v>337</v>
      </c>
      <c r="L2172" s="55" t="s">
        <v>337</v>
      </c>
      <c r="M2172" s="58">
        <v>0.85</v>
      </c>
      <c r="N2172" s="58">
        <v>0.15</v>
      </c>
      <c r="O2172" s="59">
        <f>Ugovori_OPULJP3[[#This Row],[Bespovratna sredstva - Ukupno (EU+Nac) HRK
= Ukupna ugovorena vrijednost bespovratnih sredstava]]*Ugovori_OPULJP3[[#This Row],[EU STOPA SUFINANCIRANJA %
EU CO-FINANCING RATE %]]</f>
        <v>1133862.906</v>
      </c>
      <c r="P2172" s="60">
        <f>Ugovori_OPULJP3[[#This Row],[Bespovratna sredstva - EU dio - HRK]]/7.5345</f>
        <v>150489.46924148913</v>
      </c>
      <c r="Q2172" s="59">
        <f>Ugovori_OPULJP3[[#This Row],[Bespovratna sredstva - Ukupno (EU+Nac) HRK
= Ukupna ugovorena vrijednost bespovratnih sredstava]]*Ugovori_OPULJP3[[#This Row],[STOPA NACIONALNOG SUFINANCIRANJA %]]</f>
        <v>200093.454</v>
      </c>
      <c r="R2172" s="60">
        <f>Ugovori_OPULJP3[[#This Row],[Bespovratna sredstva - Nacionalni dio - HRK]]/7.5345</f>
        <v>26556.965160262789</v>
      </c>
      <c r="S2172" s="59">
        <v>1333956.3600000001</v>
      </c>
      <c r="T2172" s="60">
        <f>Ugovori_OPULJP3[[#This Row],[Bespovratna sredstva - Ukupno (EU+Nac) HRK
= Ukupna ugovorena vrijednost bespovratnih sredstava]]/7.5345</f>
        <v>177046.43440175193</v>
      </c>
      <c r="U2172" s="59">
        <v>0</v>
      </c>
      <c r="V2172" s="60">
        <f>Ugovori_OPULJP3[[#This Row],[Javni doprinos korisnika - HRK]]/7.5345</f>
        <v>0</v>
      </c>
      <c r="W2172" s="59">
        <v>0</v>
      </c>
      <c r="X2172" s="60">
        <f>Ugovori_OPULJP3[[#This Row],[Privatni doprinos korisnika - HRK]]/7.5345</f>
        <v>0</v>
      </c>
      <c r="Y2172" s="61">
        <v>1333956.3600000001</v>
      </c>
      <c r="Z2172" s="62">
        <f>Ugovori_OPULJP3[[#This Row],[UKUPNI PRIHVATLJIVI IZDACI
TOTAL ELIGIBLE EXPENDITURE
= Bespovratna sredstva ukupno + doprinos korisnika
= Ukupni prihvatljivi troškovi
= Ukupna ugovorena vrijednost projekta HRK]]/7.5345</f>
        <v>177046.43440175193</v>
      </c>
      <c r="AA2172" s="53" t="s">
        <v>37</v>
      </c>
      <c r="AB2172" s="53" t="s">
        <v>34</v>
      </c>
      <c r="AC2172" s="52" t="s">
        <v>7971</v>
      </c>
      <c r="AD2172" s="52" t="s">
        <v>6564</v>
      </c>
    </row>
    <row r="2173" spans="1:30" ht="51" customHeight="1" x14ac:dyDescent="0.2">
      <c r="A2173" s="50" t="s">
        <v>7972</v>
      </c>
      <c r="B2173" s="51" t="s">
        <v>742</v>
      </c>
      <c r="C2173" s="52" t="s">
        <v>7264</v>
      </c>
      <c r="D2173" s="52" t="s">
        <v>7849</v>
      </c>
      <c r="E2173" s="53" t="s">
        <v>231</v>
      </c>
      <c r="F2173" s="54" t="s">
        <v>7973</v>
      </c>
      <c r="G2173" s="54" t="s">
        <v>957</v>
      </c>
      <c r="H2173" s="56">
        <v>44013</v>
      </c>
      <c r="I2173" s="56">
        <v>44562</v>
      </c>
      <c r="J2173" s="57" t="str">
        <f>IF(Ugovori_OPULJP3[[#This Row],[DATUM ZAVRŠETKA OPERACIJE]]&gt;DATE(2024,12,31),"u provedbi","završen")</f>
        <v>završen</v>
      </c>
      <c r="K2173" s="55" t="s">
        <v>7974</v>
      </c>
      <c r="L2173" s="55" t="s">
        <v>36</v>
      </c>
      <c r="M2173" s="58">
        <v>0.85</v>
      </c>
      <c r="N2173" s="58">
        <v>0.15</v>
      </c>
      <c r="O2173" s="59">
        <f>Ugovori_OPULJP3[[#This Row],[Bespovratna sredstva - Ukupno (EU+Nac) HRK
= Ukupna ugovorena vrijednost bespovratnih sredstava]]*Ugovori_OPULJP3[[#This Row],[EU STOPA SUFINANCIRANJA %
EU CO-FINANCING RATE %]]</f>
        <v>1260263.55</v>
      </c>
      <c r="P2173" s="60">
        <f>Ugovori_OPULJP3[[#This Row],[Bespovratna sredstva - EU dio - HRK]]/7.5345</f>
        <v>167265.71769858649</v>
      </c>
      <c r="Q2173" s="59">
        <f>Ugovori_OPULJP3[[#This Row],[Bespovratna sredstva - Ukupno (EU+Nac) HRK
= Ukupna ugovorena vrijednost bespovratnih sredstava]]*Ugovori_OPULJP3[[#This Row],[STOPA NACIONALNOG SUFINANCIRANJA %]]</f>
        <v>222399.44999999998</v>
      </c>
      <c r="R2173" s="60">
        <f>Ugovori_OPULJP3[[#This Row],[Bespovratna sredstva - Nacionalni dio - HRK]]/7.5345</f>
        <v>29517.479593868204</v>
      </c>
      <c r="S2173" s="59">
        <v>1482663</v>
      </c>
      <c r="T2173" s="60">
        <f>Ugovori_OPULJP3[[#This Row],[Bespovratna sredstva - Ukupno (EU+Nac) HRK
= Ukupna ugovorena vrijednost bespovratnih sredstava]]/7.5345</f>
        <v>196783.19729245469</v>
      </c>
      <c r="U2173" s="59">
        <v>0</v>
      </c>
      <c r="V2173" s="60">
        <f>Ugovori_OPULJP3[[#This Row],[Javni doprinos korisnika - HRK]]/7.5345</f>
        <v>0</v>
      </c>
      <c r="W2173" s="59">
        <v>0</v>
      </c>
      <c r="X2173" s="60">
        <f>Ugovori_OPULJP3[[#This Row],[Privatni doprinos korisnika - HRK]]/7.5345</f>
        <v>0</v>
      </c>
      <c r="Y2173" s="61">
        <v>1482663</v>
      </c>
      <c r="Z2173" s="62">
        <f>Ugovori_OPULJP3[[#This Row],[UKUPNI PRIHVATLJIVI IZDACI
TOTAL ELIGIBLE EXPENDITURE
= Bespovratna sredstva ukupno + doprinos korisnika
= Ukupni prihvatljivi troškovi
= Ukupna ugovorena vrijednost projekta HRK]]/7.5345</f>
        <v>196783.19729245469</v>
      </c>
      <c r="AA2173" s="53" t="s">
        <v>37</v>
      </c>
      <c r="AB2173" s="53" t="s">
        <v>34</v>
      </c>
      <c r="AC2173" s="52" t="s">
        <v>7975</v>
      </c>
      <c r="AD2173" s="52" t="s">
        <v>6564</v>
      </c>
    </row>
    <row r="2174" spans="1:30" ht="51" customHeight="1" x14ac:dyDescent="0.2">
      <c r="A2174" s="50" t="s">
        <v>7976</v>
      </c>
      <c r="B2174" s="51" t="s">
        <v>742</v>
      </c>
      <c r="C2174" s="52" t="s">
        <v>7264</v>
      </c>
      <c r="D2174" s="52" t="s">
        <v>7849</v>
      </c>
      <c r="E2174" s="53" t="s">
        <v>231</v>
      </c>
      <c r="F2174" s="54" t="s">
        <v>7977</v>
      </c>
      <c r="G2174" s="54" t="s">
        <v>7978</v>
      </c>
      <c r="H2174" s="56">
        <v>44013</v>
      </c>
      <c r="I2174" s="56">
        <v>44562</v>
      </c>
      <c r="J2174" s="57" t="str">
        <f>IF(Ugovori_OPULJP3[[#This Row],[DATUM ZAVRŠETKA OPERACIJE]]&gt;DATE(2024,12,31),"u provedbi","završen")</f>
        <v>završen</v>
      </c>
      <c r="K2174" s="55" t="s">
        <v>7979</v>
      </c>
      <c r="L2174" s="55" t="s">
        <v>36</v>
      </c>
      <c r="M2174" s="58">
        <v>0.85</v>
      </c>
      <c r="N2174" s="58">
        <v>0.15</v>
      </c>
      <c r="O2174" s="59">
        <f>Ugovori_OPULJP3[[#This Row],[Bespovratna sredstva - Ukupno (EU+Nac) HRK
= Ukupna ugovorena vrijednost bespovratnih sredstava]]*Ugovori_OPULJP3[[#This Row],[EU STOPA SUFINANCIRANJA %
EU CO-FINANCING RATE %]]</f>
        <v>1274867.3999999999</v>
      </c>
      <c r="P2174" s="60">
        <f>Ugovori_OPULJP3[[#This Row],[Bespovratna sredstva - EU dio - HRK]]/7.5345</f>
        <v>169203.98168425242</v>
      </c>
      <c r="Q2174" s="59">
        <f>Ugovori_OPULJP3[[#This Row],[Bespovratna sredstva - Ukupno (EU+Nac) HRK
= Ukupna ugovorena vrijednost bespovratnih sredstava]]*Ugovori_OPULJP3[[#This Row],[STOPA NACIONALNOG SUFINANCIRANJA %]]</f>
        <v>224976.6</v>
      </c>
      <c r="R2174" s="60">
        <f>Ugovori_OPULJP3[[#This Row],[Bespovratna sredstva - Nacionalni dio - HRK]]/7.5345</f>
        <v>29859.526179573961</v>
      </c>
      <c r="S2174" s="59">
        <v>1499844</v>
      </c>
      <c r="T2174" s="60">
        <f>Ugovori_OPULJP3[[#This Row],[Bespovratna sredstva - Ukupno (EU+Nac) HRK
= Ukupna ugovorena vrijednost bespovratnih sredstava]]/7.5345</f>
        <v>199063.50786382638</v>
      </c>
      <c r="U2174" s="59">
        <v>0</v>
      </c>
      <c r="V2174" s="60">
        <f>Ugovori_OPULJP3[[#This Row],[Javni doprinos korisnika - HRK]]/7.5345</f>
        <v>0</v>
      </c>
      <c r="W2174" s="59">
        <v>0</v>
      </c>
      <c r="X2174" s="60">
        <f>Ugovori_OPULJP3[[#This Row],[Privatni doprinos korisnika - HRK]]/7.5345</f>
        <v>0</v>
      </c>
      <c r="Y2174" s="61">
        <v>1499844</v>
      </c>
      <c r="Z2174" s="62">
        <f>Ugovori_OPULJP3[[#This Row],[UKUPNI PRIHVATLJIVI IZDACI
TOTAL ELIGIBLE EXPENDITURE
= Bespovratna sredstva ukupno + doprinos korisnika
= Ukupni prihvatljivi troškovi
= Ukupna ugovorena vrijednost projekta HRK]]/7.5345</f>
        <v>199063.50786382638</v>
      </c>
      <c r="AA2174" s="53" t="s">
        <v>37</v>
      </c>
      <c r="AB2174" s="53" t="s">
        <v>34</v>
      </c>
      <c r="AC2174" s="52" t="s">
        <v>7980</v>
      </c>
      <c r="AD2174" s="52" t="s">
        <v>6564</v>
      </c>
    </row>
    <row r="2175" spans="1:30" ht="51" customHeight="1" x14ac:dyDescent="0.2">
      <c r="A2175" s="50" t="s">
        <v>7981</v>
      </c>
      <c r="B2175" s="51" t="s">
        <v>742</v>
      </c>
      <c r="C2175" s="52" t="s">
        <v>7264</v>
      </c>
      <c r="D2175" s="52" t="s">
        <v>7849</v>
      </c>
      <c r="E2175" s="53" t="s">
        <v>231</v>
      </c>
      <c r="F2175" s="54" t="s">
        <v>7982</v>
      </c>
      <c r="G2175" s="71" t="s">
        <v>2160</v>
      </c>
      <c r="H2175" s="56">
        <v>44109</v>
      </c>
      <c r="I2175" s="56">
        <v>44839</v>
      </c>
      <c r="J2175" s="57" t="str">
        <f>IF(Ugovori_OPULJP3[[#This Row],[DATUM ZAVRŠETKA OPERACIJE]]&gt;DATE(2024,12,31),"u provedbi","završen")</f>
        <v>završen</v>
      </c>
      <c r="K2175" s="55" t="s">
        <v>98</v>
      </c>
      <c r="L2175" s="55" t="s">
        <v>98</v>
      </c>
      <c r="M2175" s="58">
        <v>0.85</v>
      </c>
      <c r="N2175" s="58">
        <v>0.15</v>
      </c>
      <c r="O2175" s="59">
        <f>Ugovori_OPULJP3[[#This Row],[Bespovratna sredstva - Ukupno (EU+Nac) HRK
= Ukupna ugovorena vrijednost bespovratnih sredstava]]*Ugovori_OPULJP3[[#This Row],[EU STOPA SUFINANCIRANJA %
EU CO-FINANCING RATE %]]</f>
        <v>677654</v>
      </c>
      <c r="P2175" s="60">
        <f>Ugovori_OPULJP3[[#This Row],[Bespovratna sredstva - EU dio - HRK]]/7.5345</f>
        <v>89940.142013404999</v>
      </c>
      <c r="Q2175" s="59">
        <f>Ugovori_OPULJP3[[#This Row],[Bespovratna sredstva - Ukupno (EU+Nac) HRK
= Ukupna ugovorena vrijednost bespovratnih sredstava]]*Ugovori_OPULJP3[[#This Row],[STOPA NACIONALNOG SUFINANCIRANJA %]]</f>
        <v>119586</v>
      </c>
      <c r="R2175" s="60">
        <f>Ugovori_OPULJP3[[#This Row],[Bespovratna sredstva - Nacionalni dio - HRK]]/7.5345</f>
        <v>15871.78976707147</v>
      </c>
      <c r="S2175" s="59">
        <v>797240</v>
      </c>
      <c r="T2175" s="60">
        <f>Ugovori_OPULJP3[[#This Row],[Bespovratna sredstva - Ukupno (EU+Nac) HRK
= Ukupna ugovorena vrijednost bespovratnih sredstava]]/7.5345</f>
        <v>105811.93178047647</v>
      </c>
      <c r="U2175" s="59">
        <v>0</v>
      </c>
      <c r="V2175" s="60">
        <f>Ugovori_OPULJP3[[#This Row],[Javni doprinos korisnika - HRK]]/7.5345</f>
        <v>0</v>
      </c>
      <c r="W2175" s="59">
        <v>0</v>
      </c>
      <c r="X2175" s="60">
        <f>Ugovori_OPULJP3[[#This Row],[Privatni doprinos korisnika - HRK]]/7.5345</f>
        <v>0</v>
      </c>
      <c r="Y2175" s="61">
        <v>797240</v>
      </c>
      <c r="Z2175" s="62">
        <f>Ugovori_OPULJP3[[#This Row],[UKUPNI PRIHVATLJIVI IZDACI
TOTAL ELIGIBLE EXPENDITURE
= Bespovratna sredstva ukupno + doprinos korisnika
= Ukupni prihvatljivi troškovi
= Ukupna ugovorena vrijednost projekta HRK]]/7.5345</f>
        <v>105811.93178047647</v>
      </c>
      <c r="AA2175" s="53" t="s">
        <v>37</v>
      </c>
      <c r="AB2175" s="53" t="s">
        <v>34</v>
      </c>
      <c r="AC2175" s="52" t="s">
        <v>7983</v>
      </c>
      <c r="AD2175" s="52" t="s">
        <v>6564</v>
      </c>
    </row>
    <row r="2176" spans="1:30" ht="51" customHeight="1" x14ac:dyDescent="0.2">
      <c r="A2176" s="50" t="s">
        <v>7984</v>
      </c>
      <c r="B2176" s="51" t="s">
        <v>742</v>
      </c>
      <c r="C2176" s="52" t="s">
        <v>7264</v>
      </c>
      <c r="D2176" s="52" t="s">
        <v>7849</v>
      </c>
      <c r="E2176" s="53" t="s">
        <v>231</v>
      </c>
      <c r="F2176" s="54" t="s">
        <v>7985</v>
      </c>
      <c r="G2176" s="54" t="s">
        <v>1182</v>
      </c>
      <c r="H2176" s="56">
        <v>44043</v>
      </c>
      <c r="I2176" s="56">
        <v>44773</v>
      </c>
      <c r="J2176" s="57" t="str">
        <f>IF(Ugovori_OPULJP3[[#This Row],[DATUM ZAVRŠETKA OPERACIJE]]&gt;DATE(2024,12,31),"u provedbi","završen")</f>
        <v>završen</v>
      </c>
      <c r="K2176" s="55" t="s">
        <v>7986</v>
      </c>
      <c r="L2176" s="55" t="s">
        <v>210</v>
      </c>
      <c r="M2176" s="58">
        <v>0.85</v>
      </c>
      <c r="N2176" s="58">
        <v>0.15</v>
      </c>
      <c r="O2176" s="59">
        <f>Ugovori_OPULJP3[[#This Row],[Bespovratna sredstva - Ukupno (EU+Nac) HRK
= Ukupna ugovorena vrijednost bespovratnih sredstava]]*Ugovori_OPULJP3[[#This Row],[EU STOPA SUFINANCIRANJA %
EU CO-FINANCING RATE %]]</f>
        <v>1270712.8125</v>
      </c>
      <c r="P2176" s="60">
        <f>Ugovori_OPULJP3[[#This Row],[Bespovratna sredstva - EU dio - HRK]]/7.5345</f>
        <v>168652.57316344813</v>
      </c>
      <c r="Q2176" s="59">
        <f>Ugovori_OPULJP3[[#This Row],[Bespovratna sredstva - Ukupno (EU+Nac) HRK
= Ukupna ugovorena vrijednost bespovratnih sredstava]]*Ugovori_OPULJP3[[#This Row],[STOPA NACIONALNOG SUFINANCIRANJA %]]</f>
        <v>224243.4375</v>
      </c>
      <c r="R2176" s="60">
        <f>Ugovori_OPULJP3[[#This Row],[Bespovratna sredstva - Nacionalni dio - HRK]]/7.5345</f>
        <v>29762.218793549669</v>
      </c>
      <c r="S2176" s="59">
        <v>1494956.25</v>
      </c>
      <c r="T2176" s="60">
        <f>Ugovori_OPULJP3[[#This Row],[Bespovratna sredstva - Ukupno (EU+Nac) HRK
= Ukupna ugovorena vrijednost bespovratnih sredstava]]/7.5345</f>
        <v>198414.7919569978</v>
      </c>
      <c r="U2176" s="59">
        <v>0</v>
      </c>
      <c r="V2176" s="60">
        <f>Ugovori_OPULJP3[[#This Row],[Javni doprinos korisnika - HRK]]/7.5345</f>
        <v>0</v>
      </c>
      <c r="W2176" s="59">
        <v>0</v>
      </c>
      <c r="X2176" s="60">
        <f>Ugovori_OPULJP3[[#This Row],[Privatni doprinos korisnika - HRK]]/7.5345</f>
        <v>0</v>
      </c>
      <c r="Y2176" s="61">
        <v>1494956.25</v>
      </c>
      <c r="Z2176" s="62">
        <f>Ugovori_OPULJP3[[#This Row],[UKUPNI PRIHVATLJIVI IZDACI
TOTAL ELIGIBLE EXPENDITURE
= Bespovratna sredstva ukupno + doprinos korisnika
= Ukupni prihvatljivi troškovi
= Ukupna ugovorena vrijednost projekta HRK]]/7.5345</f>
        <v>198414.7919569978</v>
      </c>
      <c r="AA2176" s="53" t="s">
        <v>37</v>
      </c>
      <c r="AB2176" s="53" t="s">
        <v>34</v>
      </c>
      <c r="AC2176" s="52" t="s">
        <v>7987</v>
      </c>
      <c r="AD2176" s="52" t="s">
        <v>6564</v>
      </c>
    </row>
    <row r="2177" spans="1:30" ht="51" customHeight="1" x14ac:dyDescent="0.2">
      <c r="A2177" s="50" t="s">
        <v>7988</v>
      </c>
      <c r="B2177" s="51" t="s">
        <v>742</v>
      </c>
      <c r="C2177" s="52" t="s">
        <v>7264</v>
      </c>
      <c r="D2177" s="52" t="s">
        <v>7849</v>
      </c>
      <c r="E2177" s="53" t="s">
        <v>231</v>
      </c>
      <c r="F2177" s="54" t="s">
        <v>7989</v>
      </c>
      <c r="G2177" s="54" t="s">
        <v>7487</v>
      </c>
      <c r="H2177" s="56">
        <v>43924</v>
      </c>
      <c r="I2177" s="56">
        <v>44654</v>
      </c>
      <c r="J2177" s="57" t="str">
        <f>IF(Ugovori_OPULJP3[[#This Row],[DATUM ZAVRŠETKA OPERACIJE]]&gt;DATE(2024,12,31),"u provedbi","završen")</f>
        <v>završen</v>
      </c>
      <c r="K2177" s="55" t="s">
        <v>7990</v>
      </c>
      <c r="L2177" s="55" t="s">
        <v>172</v>
      </c>
      <c r="M2177" s="58">
        <v>0.85</v>
      </c>
      <c r="N2177" s="58">
        <v>0.15</v>
      </c>
      <c r="O2177" s="59">
        <f>Ugovori_OPULJP3[[#This Row],[Bespovratna sredstva - Ukupno (EU+Nac) HRK
= Ukupna ugovorena vrijednost bespovratnih sredstava]]*Ugovori_OPULJP3[[#This Row],[EU STOPA SUFINANCIRANJA %
EU CO-FINANCING RATE %]]</f>
        <v>1274493.706</v>
      </c>
      <c r="P2177" s="60">
        <f>Ugovori_OPULJP3[[#This Row],[Bespovratna sredstva - EU dio - HRK]]/7.5345</f>
        <v>169154.38396708472</v>
      </c>
      <c r="Q2177" s="59">
        <f>Ugovori_OPULJP3[[#This Row],[Bespovratna sredstva - Ukupno (EU+Nac) HRK
= Ukupna ugovorena vrijednost bespovratnih sredstava]]*Ugovori_OPULJP3[[#This Row],[STOPA NACIONALNOG SUFINANCIRANJA %]]</f>
        <v>224910.65400000001</v>
      </c>
      <c r="R2177" s="60">
        <f>Ugovori_OPULJP3[[#This Row],[Bespovratna sredstva - Nacionalni dio - HRK]]/7.5345</f>
        <v>29850.773641250249</v>
      </c>
      <c r="S2177" s="59">
        <v>1499404.36</v>
      </c>
      <c r="T2177" s="60">
        <f>Ugovori_OPULJP3[[#This Row],[Bespovratna sredstva - Ukupno (EU+Nac) HRK
= Ukupna ugovorena vrijednost bespovratnih sredstava]]/7.5345</f>
        <v>199005.15760833499</v>
      </c>
      <c r="U2177" s="59">
        <v>0</v>
      </c>
      <c r="V2177" s="60">
        <f>Ugovori_OPULJP3[[#This Row],[Javni doprinos korisnika - HRK]]/7.5345</f>
        <v>0</v>
      </c>
      <c r="W2177" s="59">
        <v>0</v>
      </c>
      <c r="X2177" s="60">
        <f>Ugovori_OPULJP3[[#This Row],[Privatni doprinos korisnika - HRK]]/7.5345</f>
        <v>0</v>
      </c>
      <c r="Y2177" s="61">
        <v>1499404.36</v>
      </c>
      <c r="Z2177" s="62">
        <f>Ugovori_OPULJP3[[#This Row],[UKUPNI PRIHVATLJIVI IZDACI
TOTAL ELIGIBLE EXPENDITURE
= Bespovratna sredstva ukupno + doprinos korisnika
= Ukupni prihvatljivi troškovi
= Ukupna ugovorena vrijednost projekta HRK]]/7.5345</f>
        <v>199005.15760833499</v>
      </c>
      <c r="AA2177" s="53" t="s">
        <v>37</v>
      </c>
      <c r="AB2177" s="53" t="s">
        <v>34</v>
      </c>
      <c r="AC2177" s="52" t="s">
        <v>7991</v>
      </c>
      <c r="AD2177" s="52" t="s">
        <v>6564</v>
      </c>
    </row>
    <row r="2178" spans="1:30" ht="51" customHeight="1" x14ac:dyDescent="0.2">
      <c r="A2178" s="50" t="s">
        <v>7992</v>
      </c>
      <c r="B2178" s="51" t="s">
        <v>742</v>
      </c>
      <c r="C2178" s="52" t="s">
        <v>7264</v>
      </c>
      <c r="D2178" s="52" t="s">
        <v>7849</v>
      </c>
      <c r="E2178" s="53" t="s">
        <v>231</v>
      </c>
      <c r="F2178" s="54" t="s">
        <v>7993</v>
      </c>
      <c r="G2178" s="54" t="s">
        <v>134</v>
      </c>
      <c r="H2178" s="56">
        <v>43966</v>
      </c>
      <c r="I2178" s="56">
        <v>44696</v>
      </c>
      <c r="J2178" s="57" t="str">
        <f>IF(Ugovori_OPULJP3[[#This Row],[DATUM ZAVRŠETKA OPERACIJE]]&gt;DATE(2024,12,31),"u provedbi","završen")</f>
        <v>završen</v>
      </c>
      <c r="K2178" s="55" t="s">
        <v>35</v>
      </c>
      <c r="L2178" s="55" t="s">
        <v>36</v>
      </c>
      <c r="M2178" s="58">
        <v>0.85</v>
      </c>
      <c r="N2178" s="58">
        <v>0.15</v>
      </c>
      <c r="O2178" s="59">
        <f>Ugovori_OPULJP3[[#This Row],[Bespovratna sredstva - Ukupno (EU+Nac) HRK
= Ukupna ugovorena vrijednost bespovratnih sredstava]]*Ugovori_OPULJP3[[#This Row],[EU STOPA SUFINANCIRANJA %
EU CO-FINANCING RATE %]]</f>
        <v>1274995.3844999999</v>
      </c>
      <c r="P2178" s="60">
        <f>Ugovori_OPULJP3[[#This Row],[Bespovratna sredstva - EU dio - HRK]]/7.5345</f>
        <v>169220.96814652596</v>
      </c>
      <c r="Q2178" s="59">
        <f>Ugovori_OPULJP3[[#This Row],[Bespovratna sredstva - Ukupno (EU+Nac) HRK
= Ukupna ugovorena vrijednost bespovratnih sredstava]]*Ugovori_OPULJP3[[#This Row],[STOPA NACIONALNOG SUFINANCIRANJA %]]</f>
        <v>224999.18549999999</v>
      </c>
      <c r="R2178" s="60">
        <f>Ugovori_OPULJP3[[#This Row],[Bespovratna sredstva - Nacionalni dio - HRK]]/7.5345</f>
        <v>29862.523790563406</v>
      </c>
      <c r="S2178" s="59">
        <v>1499994.57</v>
      </c>
      <c r="T2178" s="60">
        <f>Ugovori_OPULJP3[[#This Row],[Bespovratna sredstva - Ukupno (EU+Nac) HRK
= Ukupna ugovorena vrijednost bespovratnih sredstava]]/7.5345</f>
        <v>199083.49193708939</v>
      </c>
      <c r="U2178" s="59">
        <v>0</v>
      </c>
      <c r="V2178" s="60">
        <f>Ugovori_OPULJP3[[#This Row],[Javni doprinos korisnika - HRK]]/7.5345</f>
        <v>0</v>
      </c>
      <c r="W2178" s="59">
        <v>0</v>
      </c>
      <c r="X2178" s="60">
        <f>Ugovori_OPULJP3[[#This Row],[Privatni doprinos korisnika - HRK]]/7.5345</f>
        <v>0</v>
      </c>
      <c r="Y2178" s="61">
        <v>1499994.57</v>
      </c>
      <c r="Z2178" s="62">
        <f>Ugovori_OPULJP3[[#This Row],[UKUPNI PRIHVATLJIVI IZDACI
TOTAL ELIGIBLE EXPENDITURE
= Bespovratna sredstva ukupno + doprinos korisnika
= Ukupni prihvatljivi troškovi
= Ukupna ugovorena vrijednost projekta HRK]]/7.5345</f>
        <v>199083.49193708939</v>
      </c>
      <c r="AA2178" s="53" t="s">
        <v>37</v>
      </c>
      <c r="AB2178" s="53" t="s">
        <v>34</v>
      </c>
      <c r="AC2178" s="52" t="s">
        <v>7994</v>
      </c>
      <c r="AD2178" s="52" t="s">
        <v>6564</v>
      </c>
    </row>
    <row r="2179" spans="1:30" ht="51" customHeight="1" x14ac:dyDescent="0.2">
      <c r="A2179" s="50" t="s">
        <v>7995</v>
      </c>
      <c r="B2179" s="51" t="s">
        <v>742</v>
      </c>
      <c r="C2179" s="52" t="s">
        <v>7264</v>
      </c>
      <c r="D2179" s="52" t="s">
        <v>7849</v>
      </c>
      <c r="E2179" s="53" t="s">
        <v>231</v>
      </c>
      <c r="F2179" s="54" t="s">
        <v>7996</v>
      </c>
      <c r="G2179" s="54" t="s">
        <v>134</v>
      </c>
      <c r="H2179" s="56">
        <v>43952</v>
      </c>
      <c r="I2179" s="56">
        <v>44682</v>
      </c>
      <c r="J2179" s="57" t="str">
        <f>IF(Ugovori_OPULJP3[[#This Row],[DATUM ZAVRŠETKA OPERACIJE]]&gt;DATE(2024,12,31),"u provedbi","završen")</f>
        <v>završen</v>
      </c>
      <c r="K2179" s="55" t="s">
        <v>7997</v>
      </c>
      <c r="L2179" s="55" t="s">
        <v>36</v>
      </c>
      <c r="M2179" s="58">
        <v>0.85</v>
      </c>
      <c r="N2179" s="58">
        <v>0.15</v>
      </c>
      <c r="O2179" s="59">
        <f>Ugovori_OPULJP3[[#This Row],[Bespovratna sredstva - Ukupno (EU+Nac) HRK
= Ukupna ugovorena vrijednost bespovratnih sredstava]]*Ugovori_OPULJP3[[#This Row],[EU STOPA SUFINANCIRANJA %
EU CO-FINANCING RATE %]]</f>
        <v>1275000</v>
      </c>
      <c r="P2179" s="60">
        <f>Ugovori_OPULJP3[[#This Row],[Bespovratna sredstva - EU dio - HRK]]/7.5345</f>
        <v>169221.5807286482</v>
      </c>
      <c r="Q2179" s="59">
        <f>Ugovori_OPULJP3[[#This Row],[Bespovratna sredstva - Ukupno (EU+Nac) HRK
= Ukupna ugovorena vrijednost bespovratnih sredstava]]*Ugovori_OPULJP3[[#This Row],[STOPA NACIONALNOG SUFINANCIRANJA %]]</f>
        <v>225000</v>
      </c>
      <c r="R2179" s="60">
        <f>Ugovori_OPULJP3[[#This Row],[Bespovratna sredstva - Nacionalni dio - HRK]]/7.5345</f>
        <v>29862.631893290862</v>
      </c>
      <c r="S2179" s="59">
        <v>1500000</v>
      </c>
      <c r="T2179" s="60">
        <f>Ugovori_OPULJP3[[#This Row],[Bespovratna sredstva - Ukupno (EU+Nac) HRK
= Ukupna ugovorena vrijednost bespovratnih sredstava]]/7.5345</f>
        <v>199084.21262193908</v>
      </c>
      <c r="U2179" s="59">
        <v>0</v>
      </c>
      <c r="V2179" s="60">
        <f>Ugovori_OPULJP3[[#This Row],[Javni doprinos korisnika - HRK]]/7.5345</f>
        <v>0</v>
      </c>
      <c r="W2179" s="59">
        <v>0</v>
      </c>
      <c r="X2179" s="60">
        <f>Ugovori_OPULJP3[[#This Row],[Privatni doprinos korisnika - HRK]]/7.5345</f>
        <v>0</v>
      </c>
      <c r="Y2179" s="61">
        <v>1500000</v>
      </c>
      <c r="Z2179" s="62">
        <f>Ugovori_OPULJP3[[#This Row],[UKUPNI PRIHVATLJIVI IZDACI
TOTAL ELIGIBLE EXPENDITURE
= Bespovratna sredstva ukupno + doprinos korisnika
= Ukupni prihvatljivi troškovi
= Ukupna ugovorena vrijednost projekta HRK]]/7.5345</f>
        <v>199084.21262193908</v>
      </c>
      <c r="AA2179" s="53" t="s">
        <v>37</v>
      </c>
      <c r="AB2179" s="53" t="s">
        <v>34</v>
      </c>
      <c r="AC2179" s="52" t="s">
        <v>7998</v>
      </c>
      <c r="AD2179" s="52" t="s">
        <v>6564</v>
      </c>
    </row>
    <row r="2180" spans="1:30" ht="51" customHeight="1" x14ac:dyDescent="0.2">
      <c r="A2180" s="50" t="s">
        <v>7999</v>
      </c>
      <c r="B2180" s="51" t="s">
        <v>742</v>
      </c>
      <c r="C2180" s="52" t="s">
        <v>7264</v>
      </c>
      <c r="D2180" s="52" t="s">
        <v>7849</v>
      </c>
      <c r="E2180" s="53" t="s">
        <v>231</v>
      </c>
      <c r="F2180" s="54" t="s">
        <v>8000</v>
      </c>
      <c r="G2180" s="54" t="s">
        <v>134</v>
      </c>
      <c r="H2180" s="56">
        <v>44046</v>
      </c>
      <c r="I2180" s="56">
        <v>44776</v>
      </c>
      <c r="J2180" s="57" t="str">
        <f>IF(Ugovori_OPULJP3[[#This Row],[DATUM ZAVRŠETKA OPERACIJE]]&gt;DATE(2024,12,31),"u provedbi","završen")</f>
        <v>završen</v>
      </c>
      <c r="K2180" s="55" t="s">
        <v>8001</v>
      </c>
      <c r="L2180" s="55" t="s">
        <v>36</v>
      </c>
      <c r="M2180" s="58">
        <v>0.85</v>
      </c>
      <c r="N2180" s="58">
        <v>0.15</v>
      </c>
      <c r="O2180" s="59">
        <f>Ugovori_OPULJP3[[#This Row],[Bespovratna sredstva - Ukupno (EU+Nac) HRK
= Ukupna ugovorena vrijednost bespovratnih sredstava]]*Ugovori_OPULJP3[[#This Row],[EU STOPA SUFINANCIRANJA %
EU CO-FINANCING RATE %]]</f>
        <v>1275000</v>
      </c>
      <c r="P2180" s="60">
        <f>Ugovori_OPULJP3[[#This Row],[Bespovratna sredstva - EU dio - HRK]]/7.5345</f>
        <v>169221.5807286482</v>
      </c>
      <c r="Q2180" s="59">
        <f>Ugovori_OPULJP3[[#This Row],[Bespovratna sredstva - Ukupno (EU+Nac) HRK
= Ukupna ugovorena vrijednost bespovratnih sredstava]]*Ugovori_OPULJP3[[#This Row],[STOPA NACIONALNOG SUFINANCIRANJA %]]</f>
        <v>225000</v>
      </c>
      <c r="R2180" s="60">
        <f>Ugovori_OPULJP3[[#This Row],[Bespovratna sredstva - Nacionalni dio - HRK]]/7.5345</f>
        <v>29862.631893290862</v>
      </c>
      <c r="S2180" s="59">
        <v>1500000</v>
      </c>
      <c r="T2180" s="60">
        <f>Ugovori_OPULJP3[[#This Row],[Bespovratna sredstva - Ukupno (EU+Nac) HRK
= Ukupna ugovorena vrijednost bespovratnih sredstava]]/7.5345</f>
        <v>199084.21262193908</v>
      </c>
      <c r="U2180" s="59">
        <v>0</v>
      </c>
      <c r="V2180" s="60">
        <f>Ugovori_OPULJP3[[#This Row],[Javni doprinos korisnika - HRK]]/7.5345</f>
        <v>0</v>
      </c>
      <c r="W2180" s="59">
        <v>0</v>
      </c>
      <c r="X2180" s="60">
        <f>Ugovori_OPULJP3[[#This Row],[Privatni doprinos korisnika - HRK]]/7.5345</f>
        <v>0</v>
      </c>
      <c r="Y2180" s="61">
        <v>1500000</v>
      </c>
      <c r="Z2180" s="62">
        <f>Ugovori_OPULJP3[[#This Row],[UKUPNI PRIHVATLJIVI IZDACI
TOTAL ELIGIBLE EXPENDITURE
= Bespovratna sredstva ukupno + doprinos korisnika
= Ukupni prihvatljivi troškovi
= Ukupna ugovorena vrijednost projekta HRK]]/7.5345</f>
        <v>199084.21262193908</v>
      </c>
      <c r="AA2180" s="53" t="s">
        <v>37</v>
      </c>
      <c r="AB2180" s="53" t="s">
        <v>34</v>
      </c>
      <c r="AC2180" s="52" t="s">
        <v>8002</v>
      </c>
      <c r="AD2180" s="52" t="s">
        <v>6564</v>
      </c>
    </row>
    <row r="2181" spans="1:30" ht="51" customHeight="1" x14ac:dyDescent="0.2">
      <c r="A2181" s="50" t="s">
        <v>8003</v>
      </c>
      <c r="B2181" s="51" t="s">
        <v>742</v>
      </c>
      <c r="C2181" s="52" t="s">
        <v>7264</v>
      </c>
      <c r="D2181" s="52" t="s">
        <v>7849</v>
      </c>
      <c r="E2181" s="53" t="s">
        <v>231</v>
      </c>
      <c r="F2181" s="54" t="s">
        <v>8004</v>
      </c>
      <c r="G2181" s="54" t="s">
        <v>2259</v>
      </c>
      <c r="H2181" s="56">
        <v>43952</v>
      </c>
      <c r="I2181" s="56">
        <v>44771</v>
      </c>
      <c r="J2181" s="57" t="str">
        <f>IF(Ugovori_OPULJP3[[#This Row],[DATUM ZAVRŠETKA OPERACIJE]]&gt;DATE(2024,12,31),"u provedbi","završen")</f>
        <v>završen</v>
      </c>
      <c r="K2181" s="55" t="s">
        <v>8005</v>
      </c>
      <c r="L2181" s="55" t="s">
        <v>36</v>
      </c>
      <c r="M2181" s="58">
        <v>0.85</v>
      </c>
      <c r="N2181" s="58">
        <v>0.15</v>
      </c>
      <c r="O2181" s="59">
        <f>Ugovori_OPULJP3[[#This Row],[Bespovratna sredstva - Ukupno (EU+Nac) HRK
= Ukupna ugovorena vrijednost bespovratnih sredstava]]*Ugovori_OPULJP3[[#This Row],[EU STOPA SUFINANCIRANJA %
EU CO-FINANCING RATE %]]</f>
        <v>1269170.5725</v>
      </c>
      <c r="P2181" s="60">
        <f>Ugovori_OPULJP3[[#This Row],[Bespovratna sredstva - EU dio - HRK]]/7.5345</f>
        <v>168447.88273939874</v>
      </c>
      <c r="Q2181" s="59">
        <f>Ugovori_OPULJP3[[#This Row],[Bespovratna sredstva - Ukupno (EU+Nac) HRK
= Ukupna ugovorena vrijednost bespovratnih sredstava]]*Ugovori_OPULJP3[[#This Row],[STOPA NACIONALNOG SUFINANCIRANJA %]]</f>
        <v>223971.2775</v>
      </c>
      <c r="R2181" s="60">
        <f>Ugovori_OPULJP3[[#This Row],[Bespovratna sredstva - Nacionalni dio - HRK]]/7.5345</f>
        <v>29726.096954011544</v>
      </c>
      <c r="S2181" s="59">
        <v>1493141.85</v>
      </c>
      <c r="T2181" s="60">
        <f>Ugovori_OPULJP3[[#This Row],[Bespovratna sredstva - Ukupno (EU+Nac) HRK
= Ukupna ugovorena vrijednost bespovratnih sredstava]]/7.5345</f>
        <v>198173.97969341031</v>
      </c>
      <c r="U2181" s="59">
        <v>0</v>
      </c>
      <c r="V2181" s="60">
        <f>Ugovori_OPULJP3[[#This Row],[Javni doprinos korisnika - HRK]]/7.5345</f>
        <v>0</v>
      </c>
      <c r="W2181" s="59">
        <v>0</v>
      </c>
      <c r="X2181" s="60">
        <f>Ugovori_OPULJP3[[#This Row],[Privatni doprinos korisnika - HRK]]/7.5345</f>
        <v>0</v>
      </c>
      <c r="Y2181" s="61">
        <v>1493141.85</v>
      </c>
      <c r="Z2181" s="62">
        <f>Ugovori_OPULJP3[[#This Row],[UKUPNI PRIHVATLJIVI IZDACI
TOTAL ELIGIBLE EXPENDITURE
= Bespovratna sredstva ukupno + doprinos korisnika
= Ukupni prihvatljivi troškovi
= Ukupna ugovorena vrijednost projekta HRK]]/7.5345</f>
        <v>198173.97969341031</v>
      </c>
      <c r="AA2181" s="53" t="s">
        <v>37</v>
      </c>
      <c r="AB2181" s="53" t="s">
        <v>34</v>
      </c>
      <c r="AC2181" s="52" t="s">
        <v>8006</v>
      </c>
      <c r="AD2181" s="52" t="s">
        <v>6564</v>
      </c>
    </row>
    <row r="2182" spans="1:30" ht="51" customHeight="1" x14ac:dyDescent="0.2">
      <c r="A2182" s="50" t="s">
        <v>8007</v>
      </c>
      <c r="B2182" s="51" t="s">
        <v>742</v>
      </c>
      <c r="C2182" s="52" t="s">
        <v>7264</v>
      </c>
      <c r="D2182" s="52" t="s">
        <v>7849</v>
      </c>
      <c r="E2182" s="53" t="s">
        <v>231</v>
      </c>
      <c r="F2182" s="54" t="s">
        <v>8008</v>
      </c>
      <c r="G2182" s="54" t="s">
        <v>2259</v>
      </c>
      <c r="H2182" s="56">
        <v>43952</v>
      </c>
      <c r="I2182" s="56">
        <v>44741</v>
      </c>
      <c r="J2182" s="57" t="str">
        <f>IF(Ugovori_OPULJP3[[#This Row],[DATUM ZAVRŠETKA OPERACIJE]]&gt;DATE(2024,12,31),"u provedbi","završen")</f>
        <v>završen</v>
      </c>
      <c r="K2182" s="55" t="s">
        <v>8009</v>
      </c>
      <c r="L2182" s="55" t="s">
        <v>36</v>
      </c>
      <c r="M2182" s="58">
        <v>0.85</v>
      </c>
      <c r="N2182" s="58">
        <v>0.15</v>
      </c>
      <c r="O2182" s="59">
        <f>Ugovori_OPULJP3[[#This Row],[Bespovratna sredstva - Ukupno (EU+Nac) HRK
= Ukupna ugovorena vrijednost bespovratnih sredstava]]*Ugovori_OPULJP3[[#This Row],[EU STOPA SUFINANCIRANJA %
EU CO-FINANCING RATE %]]</f>
        <v>1273885.871</v>
      </c>
      <c r="P2182" s="60">
        <f>Ugovori_OPULJP3[[#This Row],[Bespovratna sredstva - EU dio - HRK]]/7.5345</f>
        <v>169073.71039883205</v>
      </c>
      <c r="Q2182" s="59">
        <f>Ugovori_OPULJP3[[#This Row],[Bespovratna sredstva - Ukupno (EU+Nac) HRK
= Ukupna ugovorena vrijednost bespovratnih sredstava]]*Ugovori_OPULJP3[[#This Row],[STOPA NACIONALNOG SUFINANCIRANJA %]]</f>
        <v>224803.389</v>
      </c>
      <c r="R2182" s="60">
        <f>Ugovori_OPULJP3[[#This Row],[Bespovratna sredstva - Nacionalni dio - HRK]]/7.5345</f>
        <v>29836.537129205652</v>
      </c>
      <c r="S2182" s="59">
        <v>1498689.26</v>
      </c>
      <c r="T2182" s="60">
        <f>Ugovori_OPULJP3[[#This Row],[Bespovratna sredstva - Ukupno (EU+Nac) HRK
= Ukupna ugovorena vrijednost bespovratnih sredstava]]/7.5345</f>
        <v>198910.2475280377</v>
      </c>
      <c r="U2182" s="59">
        <v>0</v>
      </c>
      <c r="V2182" s="60">
        <f>Ugovori_OPULJP3[[#This Row],[Javni doprinos korisnika - HRK]]/7.5345</f>
        <v>0</v>
      </c>
      <c r="W2182" s="59">
        <v>0</v>
      </c>
      <c r="X2182" s="60">
        <f>Ugovori_OPULJP3[[#This Row],[Privatni doprinos korisnika - HRK]]/7.5345</f>
        <v>0</v>
      </c>
      <c r="Y2182" s="61">
        <v>1498689.26</v>
      </c>
      <c r="Z2182" s="62">
        <f>Ugovori_OPULJP3[[#This Row],[UKUPNI PRIHVATLJIVI IZDACI
TOTAL ELIGIBLE EXPENDITURE
= Bespovratna sredstva ukupno + doprinos korisnika
= Ukupni prihvatljivi troškovi
= Ukupna ugovorena vrijednost projekta HRK]]/7.5345</f>
        <v>198910.2475280377</v>
      </c>
      <c r="AA2182" s="53" t="s">
        <v>37</v>
      </c>
      <c r="AB2182" s="53" t="s">
        <v>34</v>
      </c>
      <c r="AC2182" s="52" t="s">
        <v>8010</v>
      </c>
      <c r="AD2182" s="52" t="s">
        <v>6564</v>
      </c>
    </row>
    <row r="2183" spans="1:30" ht="51" customHeight="1" x14ac:dyDescent="0.2">
      <c r="A2183" s="50" t="s">
        <v>8011</v>
      </c>
      <c r="B2183" s="51" t="s">
        <v>742</v>
      </c>
      <c r="C2183" s="52" t="s">
        <v>7264</v>
      </c>
      <c r="D2183" s="52" t="s">
        <v>7849</v>
      </c>
      <c r="E2183" s="53" t="s">
        <v>231</v>
      </c>
      <c r="F2183" s="54" t="s">
        <v>8012</v>
      </c>
      <c r="G2183" s="54" t="s">
        <v>3916</v>
      </c>
      <c r="H2183" s="56">
        <v>44131</v>
      </c>
      <c r="I2183" s="56">
        <v>44861</v>
      </c>
      <c r="J2183" s="57" t="str">
        <f>IF(Ugovori_OPULJP3[[#This Row],[DATUM ZAVRŠETKA OPERACIJE]]&gt;DATE(2024,12,31),"u provedbi","završen")</f>
        <v>završen</v>
      </c>
      <c r="K2183" s="55" t="s">
        <v>299</v>
      </c>
      <c r="L2183" s="55" t="s">
        <v>78</v>
      </c>
      <c r="M2183" s="58">
        <v>0.85</v>
      </c>
      <c r="N2183" s="58">
        <v>0.15</v>
      </c>
      <c r="O2183" s="59">
        <f>Ugovori_OPULJP3[[#This Row],[Bespovratna sredstva - Ukupno (EU+Nac) HRK
= Ukupna ugovorena vrijednost bespovratnih sredstava]]*Ugovori_OPULJP3[[#This Row],[EU STOPA SUFINANCIRANJA %
EU CO-FINANCING RATE %]]</f>
        <v>803573</v>
      </c>
      <c r="P2183" s="60">
        <f>Ugovori_OPULJP3[[#This Row],[Bespovratna sredstva - EU dio - HRK]]/7.5345</f>
        <v>106652.46532616629</v>
      </c>
      <c r="Q2183" s="59">
        <f>Ugovori_OPULJP3[[#This Row],[Bespovratna sredstva - Ukupno (EU+Nac) HRK
= Ukupna ugovorena vrijednost bespovratnih sredstava]]*Ugovori_OPULJP3[[#This Row],[STOPA NACIONALNOG SUFINANCIRANJA %]]</f>
        <v>141807</v>
      </c>
      <c r="R2183" s="60">
        <f>Ugovori_OPULJP3[[#This Row],[Bespovratna sredstva - Nacionalni dio - HRK]]/7.5345</f>
        <v>18821.023292852875</v>
      </c>
      <c r="S2183" s="59">
        <v>945380</v>
      </c>
      <c r="T2183" s="60">
        <f>Ugovori_OPULJP3[[#This Row],[Bespovratna sredstva - Ukupno (EU+Nac) HRK
= Ukupna ugovorena vrijednost bespovratnih sredstava]]/7.5345</f>
        <v>125473.48861901918</v>
      </c>
      <c r="U2183" s="59">
        <v>0</v>
      </c>
      <c r="V2183" s="60">
        <f>Ugovori_OPULJP3[[#This Row],[Javni doprinos korisnika - HRK]]/7.5345</f>
        <v>0</v>
      </c>
      <c r="W2183" s="59">
        <v>0</v>
      </c>
      <c r="X2183" s="60">
        <f>Ugovori_OPULJP3[[#This Row],[Privatni doprinos korisnika - HRK]]/7.5345</f>
        <v>0</v>
      </c>
      <c r="Y2183" s="61">
        <v>945380</v>
      </c>
      <c r="Z2183" s="62">
        <f>Ugovori_OPULJP3[[#This Row],[UKUPNI PRIHVATLJIVI IZDACI
TOTAL ELIGIBLE EXPENDITURE
= Bespovratna sredstva ukupno + doprinos korisnika
= Ukupni prihvatljivi troškovi
= Ukupna ugovorena vrijednost projekta HRK]]/7.5345</f>
        <v>125473.48861901918</v>
      </c>
      <c r="AA2183" s="53" t="s">
        <v>37</v>
      </c>
      <c r="AB2183" s="53" t="s">
        <v>34</v>
      </c>
      <c r="AC2183" s="52" t="s">
        <v>8013</v>
      </c>
      <c r="AD2183" s="52" t="s">
        <v>6564</v>
      </c>
    </row>
    <row r="2184" spans="1:30" ht="51" customHeight="1" x14ac:dyDescent="0.2">
      <c r="A2184" s="50" t="s">
        <v>8014</v>
      </c>
      <c r="B2184" s="51" t="s">
        <v>742</v>
      </c>
      <c r="C2184" s="52" t="s">
        <v>7264</v>
      </c>
      <c r="D2184" s="52" t="s">
        <v>7849</v>
      </c>
      <c r="E2184" s="53" t="s">
        <v>231</v>
      </c>
      <c r="F2184" s="54" t="s">
        <v>8015</v>
      </c>
      <c r="G2184" s="54" t="s">
        <v>1442</v>
      </c>
      <c r="H2184" s="56">
        <v>44032</v>
      </c>
      <c r="I2184" s="56">
        <v>44762</v>
      </c>
      <c r="J2184" s="57" t="str">
        <f>IF(Ugovori_OPULJP3[[#This Row],[DATUM ZAVRŠETKA OPERACIJE]]&gt;DATE(2024,12,31),"u provedbi","završen")</f>
        <v>završen</v>
      </c>
      <c r="K2184" s="55" t="s">
        <v>8016</v>
      </c>
      <c r="L2184" s="55" t="s">
        <v>185</v>
      </c>
      <c r="M2184" s="58">
        <v>0.85</v>
      </c>
      <c r="N2184" s="58">
        <v>0.15</v>
      </c>
      <c r="O2184" s="59">
        <f>Ugovori_OPULJP3[[#This Row],[Bespovratna sredstva - Ukupno (EU+Nac) HRK
= Ukupna ugovorena vrijednost bespovratnih sredstava]]*Ugovori_OPULJP3[[#This Row],[EU STOPA SUFINANCIRANJA %
EU CO-FINANCING RATE %]]</f>
        <v>1264187.6174999999</v>
      </c>
      <c r="P2184" s="60">
        <f>Ugovori_OPULJP3[[#This Row],[Bespovratna sredstva - EU dio - HRK]]/7.5345</f>
        <v>167786.53095759504</v>
      </c>
      <c r="Q2184" s="59">
        <f>Ugovori_OPULJP3[[#This Row],[Bespovratna sredstva - Ukupno (EU+Nac) HRK
= Ukupna ugovorena vrijednost bespovratnih sredstava]]*Ugovori_OPULJP3[[#This Row],[STOPA NACIONALNOG SUFINANCIRANJA %]]</f>
        <v>223091.9325</v>
      </c>
      <c r="R2184" s="60">
        <f>Ugovori_OPULJP3[[#This Row],[Bespovratna sredstva - Nacionalni dio - HRK]]/7.5345</f>
        <v>29609.387816046186</v>
      </c>
      <c r="S2184" s="59">
        <v>1487279.55</v>
      </c>
      <c r="T2184" s="60">
        <f>Ugovori_OPULJP3[[#This Row],[Bespovratna sredstva - Ukupno (EU+Nac) HRK
= Ukupna ugovorena vrijednost bespovratnih sredstava]]/7.5345</f>
        <v>197395.91877364126</v>
      </c>
      <c r="U2184" s="59">
        <v>0</v>
      </c>
      <c r="V2184" s="60">
        <f>Ugovori_OPULJP3[[#This Row],[Javni doprinos korisnika - HRK]]/7.5345</f>
        <v>0</v>
      </c>
      <c r="W2184" s="59">
        <v>0</v>
      </c>
      <c r="X2184" s="60">
        <f>Ugovori_OPULJP3[[#This Row],[Privatni doprinos korisnika - HRK]]/7.5345</f>
        <v>0</v>
      </c>
      <c r="Y2184" s="61">
        <v>1487279.55</v>
      </c>
      <c r="Z2184" s="62">
        <f>Ugovori_OPULJP3[[#This Row],[UKUPNI PRIHVATLJIVI IZDACI
TOTAL ELIGIBLE EXPENDITURE
= Bespovratna sredstva ukupno + doprinos korisnika
= Ukupni prihvatljivi troškovi
= Ukupna ugovorena vrijednost projekta HRK]]/7.5345</f>
        <v>197395.91877364126</v>
      </c>
      <c r="AA2184" s="53" t="s">
        <v>37</v>
      </c>
      <c r="AB2184" s="53" t="s">
        <v>34</v>
      </c>
      <c r="AC2184" s="52" t="s">
        <v>8017</v>
      </c>
      <c r="AD2184" s="52" t="s">
        <v>6564</v>
      </c>
    </row>
    <row r="2185" spans="1:30" ht="51" customHeight="1" x14ac:dyDescent="0.2">
      <c r="A2185" s="50" t="s">
        <v>8018</v>
      </c>
      <c r="B2185" s="51" t="s">
        <v>742</v>
      </c>
      <c r="C2185" s="52" t="s">
        <v>7264</v>
      </c>
      <c r="D2185" s="52" t="s">
        <v>7849</v>
      </c>
      <c r="E2185" s="53" t="s">
        <v>231</v>
      </c>
      <c r="F2185" s="54" t="s">
        <v>8019</v>
      </c>
      <c r="G2185" s="54" t="s">
        <v>1442</v>
      </c>
      <c r="H2185" s="56">
        <v>43924</v>
      </c>
      <c r="I2185" s="56">
        <v>44716</v>
      </c>
      <c r="J2185" s="57" t="str">
        <f>IF(Ugovori_OPULJP3[[#This Row],[DATUM ZAVRŠETKA OPERACIJE]]&gt;DATE(2024,12,31),"u provedbi","završen")</f>
        <v>završen</v>
      </c>
      <c r="K2185" s="55" t="s">
        <v>8020</v>
      </c>
      <c r="L2185" s="55" t="s">
        <v>185</v>
      </c>
      <c r="M2185" s="58">
        <v>0.85</v>
      </c>
      <c r="N2185" s="58">
        <v>0.15</v>
      </c>
      <c r="O2185" s="59">
        <f>Ugovori_OPULJP3[[#This Row],[Bespovratna sredstva - Ukupno (EU+Nac) HRK
= Ukupna ugovorena vrijednost bespovratnih sredstava]]*Ugovori_OPULJP3[[#This Row],[EU STOPA SUFINANCIRANJA %
EU CO-FINANCING RATE %]]</f>
        <v>1272174.2175</v>
      </c>
      <c r="P2185" s="60">
        <f>Ugovori_OPULJP3[[#This Row],[Bespovratna sredstva - EU dio - HRK]]/7.5345</f>
        <v>168846.53493927931</v>
      </c>
      <c r="Q2185" s="59">
        <f>Ugovori_OPULJP3[[#This Row],[Bespovratna sredstva - Ukupno (EU+Nac) HRK
= Ukupna ugovorena vrijednost bespovratnih sredstava]]*Ugovori_OPULJP3[[#This Row],[STOPA NACIONALNOG SUFINANCIRANJA %]]</f>
        <v>224501.33249999999</v>
      </c>
      <c r="R2185" s="60">
        <f>Ugovori_OPULJP3[[#This Row],[Bespovratna sredstva - Nacionalni dio - HRK]]/7.5345</f>
        <v>29796.447342225758</v>
      </c>
      <c r="S2185" s="59">
        <v>1496675.55</v>
      </c>
      <c r="T2185" s="60">
        <f>Ugovori_OPULJP3[[#This Row],[Bespovratna sredstva - Ukupno (EU+Nac) HRK
= Ukupna ugovorena vrijednost bespovratnih sredstava]]/7.5345</f>
        <v>198642.98228150507</v>
      </c>
      <c r="U2185" s="59">
        <v>0</v>
      </c>
      <c r="V2185" s="60">
        <f>Ugovori_OPULJP3[[#This Row],[Javni doprinos korisnika - HRK]]/7.5345</f>
        <v>0</v>
      </c>
      <c r="W2185" s="59">
        <v>0</v>
      </c>
      <c r="X2185" s="60">
        <f>Ugovori_OPULJP3[[#This Row],[Privatni doprinos korisnika - HRK]]/7.5345</f>
        <v>0</v>
      </c>
      <c r="Y2185" s="61">
        <v>1496675.55</v>
      </c>
      <c r="Z2185" s="62">
        <f>Ugovori_OPULJP3[[#This Row],[UKUPNI PRIHVATLJIVI IZDACI
TOTAL ELIGIBLE EXPENDITURE
= Bespovratna sredstva ukupno + doprinos korisnika
= Ukupni prihvatljivi troškovi
= Ukupna ugovorena vrijednost projekta HRK]]/7.5345</f>
        <v>198642.98228150507</v>
      </c>
      <c r="AA2185" s="53" t="s">
        <v>37</v>
      </c>
      <c r="AB2185" s="53" t="s">
        <v>34</v>
      </c>
      <c r="AC2185" s="52" t="s">
        <v>8021</v>
      </c>
      <c r="AD2185" s="52" t="s">
        <v>6564</v>
      </c>
    </row>
    <row r="2186" spans="1:30" ht="51" customHeight="1" x14ac:dyDescent="0.2">
      <c r="A2186" s="50" t="s">
        <v>8022</v>
      </c>
      <c r="B2186" s="51" t="s">
        <v>742</v>
      </c>
      <c r="C2186" s="52" t="s">
        <v>7264</v>
      </c>
      <c r="D2186" s="52" t="s">
        <v>7849</v>
      </c>
      <c r="E2186" s="53" t="s">
        <v>231</v>
      </c>
      <c r="F2186" s="54" t="s">
        <v>8023</v>
      </c>
      <c r="G2186" s="54" t="s">
        <v>2557</v>
      </c>
      <c r="H2186" s="56">
        <v>43922</v>
      </c>
      <c r="I2186" s="56">
        <v>44652</v>
      </c>
      <c r="J2186" s="57" t="str">
        <f>IF(Ugovori_OPULJP3[[#This Row],[DATUM ZAVRŠETKA OPERACIJE]]&gt;DATE(2024,12,31),"u provedbi","završen")</f>
        <v>završen</v>
      </c>
      <c r="K2186" s="55" t="s">
        <v>159</v>
      </c>
      <c r="L2186" s="55" t="s">
        <v>248</v>
      </c>
      <c r="M2186" s="58">
        <v>0.85</v>
      </c>
      <c r="N2186" s="58">
        <v>0.15</v>
      </c>
      <c r="O2186" s="59">
        <f>Ugovori_OPULJP3[[#This Row],[Bespovratna sredstva - Ukupno (EU+Nac) HRK
= Ukupna ugovorena vrijednost bespovratnih sredstava]]*Ugovori_OPULJP3[[#This Row],[EU STOPA SUFINANCIRANJA %
EU CO-FINANCING RATE %]]</f>
        <v>1185706.8370000001</v>
      </c>
      <c r="P2186" s="60">
        <f>Ugovori_OPULJP3[[#This Row],[Bespovratna sredstva - EU dio - HRK]]/7.5345</f>
        <v>157370.34136306323</v>
      </c>
      <c r="Q2186" s="59">
        <f>Ugovori_OPULJP3[[#This Row],[Bespovratna sredstva - Ukupno (EU+Nac) HRK
= Ukupna ugovorena vrijednost bespovratnih sredstava]]*Ugovori_OPULJP3[[#This Row],[STOPA NACIONALNOG SUFINANCIRANJA %]]</f>
        <v>209242.383</v>
      </c>
      <c r="R2186" s="60">
        <f>Ugovori_OPULJP3[[#This Row],[Bespovratna sredstva - Nacionalni dio - HRK]]/7.5345</f>
        <v>27771.236711128808</v>
      </c>
      <c r="S2186" s="59">
        <v>1394949.22</v>
      </c>
      <c r="T2186" s="60">
        <f>Ugovori_OPULJP3[[#This Row],[Bespovratna sredstva - Ukupno (EU+Nac) HRK
= Ukupna ugovorena vrijednost bespovratnih sredstava]]/7.5345</f>
        <v>185141.57807419205</v>
      </c>
      <c r="U2186" s="59">
        <v>0</v>
      </c>
      <c r="V2186" s="60">
        <f>Ugovori_OPULJP3[[#This Row],[Javni doprinos korisnika - HRK]]/7.5345</f>
        <v>0</v>
      </c>
      <c r="W2186" s="59">
        <v>0</v>
      </c>
      <c r="X2186" s="60">
        <f>Ugovori_OPULJP3[[#This Row],[Privatni doprinos korisnika - HRK]]/7.5345</f>
        <v>0</v>
      </c>
      <c r="Y2186" s="61">
        <v>1394949.22</v>
      </c>
      <c r="Z2186" s="62">
        <f>Ugovori_OPULJP3[[#This Row],[UKUPNI PRIHVATLJIVI IZDACI
TOTAL ELIGIBLE EXPENDITURE
= Bespovratna sredstva ukupno + doprinos korisnika
= Ukupni prihvatljivi troškovi
= Ukupna ugovorena vrijednost projekta HRK]]/7.5345</f>
        <v>185141.57807419205</v>
      </c>
      <c r="AA2186" s="53" t="s">
        <v>37</v>
      </c>
      <c r="AB2186" s="53" t="s">
        <v>34</v>
      </c>
      <c r="AC2186" s="52" t="s">
        <v>8024</v>
      </c>
      <c r="AD2186" s="52" t="s">
        <v>6564</v>
      </c>
    </row>
    <row r="2187" spans="1:30" ht="51" customHeight="1" x14ac:dyDescent="0.2">
      <c r="A2187" s="50" t="s">
        <v>8025</v>
      </c>
      <c r="B2187" s="51" t="s">
        <v>742</v>
      </c>
      <c r="C2187" s="52" t="s">
        <v>7264</v>
      </c>
      <c r="D2187" s="52" t="s">
        <v>7849</v>
      </c>
      <c r="E2187" s="53" t="s">
        <v>231</v>
      </c>
      <c r="F2187" s="54" t="s">
        <v>8026</v>
      </c>
      <c r="G2187" s="54" t="s">
        <v>36</v>
      </c>
      <c r="H2187" s="56">
        <v>44011</v>
      </c>
      <c r="I2187" s="56">
        <v>44620</v>
      </c>
      <c r="J2187" s="57" t="str">
        <f>IF(Ugovori_OPULJP3[[#This Row],[DATUM ZAVRŠETKA OPERACIJE]]&gt;DATE(2024,12,31),"u provedbi","završen")</f>
        <v>završen</v>
      </c>
      <c r="K2187" s="55" t="s">
        <v>8027</v>
      </c>
      <c r="L2187" s="55" t="s">
        <v>36</v>
      </c>
      <c r="M2187" s="58">
        <v>0.85</v>
      </c>
      <c r="N2187" s="58">
        <v>0.15</v>
      </c>
      <c r="O2187" s="59">
        <f>Ugovori_OPULJP3[[#This Row],[Bespovratna sredstva - Ukupno (EU+Nac) HRK
= Ukupna ugovorena vrijednost bespovratnih sredstava]]*Ugovori_OPULJP3[[#This Row],[EU STOPA SUFINANCIRANJA %
EU CO-FINANCING RATE %]]</f>
        <v>1251950.125</v>
      </c>
      <c r="P2187" s="60">
        <f>Ugovori_OPULJP3[[#This Row],[Bespovratna sredstva - EU dio - HRK]]/7.5345</f>
        <v>166162.33658504213</v>
      </c>
      <c r="Q2187" s="59">
        <f>Ugovori_OPULJP3[[#This Row],[Bespovratna sredstva - Ukupno (EU+Nac) HRK
= Ukupna ugovorena vrijednost bespovratnih sredstava]]*Ugovori_OPULJP3[[#This Row],[STOPA NACIONALNOG SUFINANCIRANJA %]]</f>
        <v>220932.375</v>
      </c>
      <c r="R2187" s="60">
        <f>Ugovori_OPULJP3[[#This Row],[Bespovratna sredstva - Nacionalni dio - HRK]]/7.5345</f>
        <v>29322.765279713316</v>
      </c>
      <c r="S2187" s="59">
        <v>1472882.5</v>
      </c>
      <c r="T2187" s="60">
        <f>Ugovori_OPULJP3[[#This Row],[Bespovratna sredstva - Ukupno (EU+Nac) HRK
= Ukupna ugovorena vrijednost bespovratnih sredstava]]/7.5345</f>
        <v>195485.10186475544</v>
      </c>
      <c r="U2187" s="59">
        <v>0</v>
      </c>
      <c r="V2187" s="60">
        <f>Ugovori_OPULJP3[[#This Row],[Javni doprinos korisnika - HRK]]/7.5345</f>
        <v>0</v>
      </c>
      <c r="W2187" s="59">
        <v>0</v>
      </c>
      <c r="X2187" s="60">
        <f>Ugovori_OPULJP3[[#This Row],[Privatni doprinos korisnika - HRK]]/7.5345</f>
        <v>0</v>
      </c>
      <c r="Y2187" s="61">
        <v>1472882.5</v>
      </c>
      <c r="Z2187" s="62">
        <f>Ugovori_OPULJP3[[#This Row],[UKUPNI PRIHVATLJIVI IZDACI
TOTAL ELIGIBLE EXPENDITURE
= Bespovratna sredstva ukupno + doprinos korisnika
= Ukupni prihvatljivi troškovi
= Ukupna ugovorena vrijednost projekta HRK]]/7.5345</f>
        <v>195485.10186475544</v>
      </c>
      <c r="AA2187" s="53" t="s">
        <v>37</v>
      </c>
      <c r="AB2187" s="53" t="s">
        <v>34</v>
      </c>
      <c r="AC2187" s="52" t="s">
        <v>8028</v>
      </c>
      <c r="AD2187" s="52" t="s">
        <v>6564</v>
      </c>
    </row>
    <row r="2188" spans="1:30" ht="51" customHeight="1" x14ac:dyDescent="0.2">
      <c r="A2188" s="50" t="s">
        <v>8029</v>
      </c>
      <c r="B2188" s="51" t="s">
        <v>742</v>
      </c>
      <c r="C2188" s="52" t="s">
        <v>7264</v>
      </c>
      <c r="D2188" s="52" t="s">
        <v>7849</v>
      </c>
      <c r="E2188" s="53" t="s">
        <v>231</v>
      </c>
      <c r="F2188" s="54" t="s">
        <v>8030</v>
      </c>
      <c r="G2188" s="71" t="s">
        <v>180</v>
      </c>
      <c r="H2188" s="56">
        <v>43952</v>
      </c>
      <c r="I2188" s="56">
        <v>44682</v>
      </c>
      <c r="J2188" s="57" t="str">
        <f>IF(Ugovori_OPULJP3[[#This Row],[DATUM ZAVRŠETKA OPERACIJE]]&gt;DATE(2024,12,31),"u provedbi","završen")</f>
        <v>završen</v>
      </c>
      <c r="K2188" s="55" t="s">
        <v>8031</v>
      </c>
      <c r="L2188" s="55" t="s">
        <v>36</v>
      </c>
      <c r="M2188" s="58">
        <v>0.85</v>
      </c>
      <c r="N2188" s="58">
        <v>0.15</v>
      </c>
      <c r="O2188" s="59">
        <f>Ugovori_OPULJP3[[#This Row],[Bespovratna sredstva - Ukupno (EU+Nac) HRK
= Ukupna ugovorena vrijednost bespovratnih sredstava]]*Ugovori_OPULJP3[[#This Row],[EU STOPA SUFINANCIRANJA %
EU CO-FINANCING RATE %]]</f>
        <v>1274475.3119999999</v>
      </c>
      <c r="P2188" s="60">
        <f>Ugovori_OPULJP3[[#This Row],[Bespovratna sredstva - EU dio - HRK]]/7.5345</f>
        <v>169151.94266374674</v>
      </c>
      <c r="Q2188" s="59">
        <f>Ugovori_OPULJP3[[#This Row],[Bespovratna sredstva - Ukupno (EU+Nac) HRK
= Ukupna ugovorena vrijednost bespovratnih sredstava]]*Ugovori_OPULJP3[[#This Row],[STOPA NACIONALNOG SUFINANCIRANJA %]]</f>
        <v>224907.408</v>
      </c>
      <c r="R2188" s="60">
        <f>Ugovori_OPULJP3[[#This Row],[Bespovratna sredstva - Nacionalni dio - HRK]]/7.5345</f>
        <v>29850.342823014133</v>
      </c>
      <c r="S2188" s="59">
        <v>1499382.72</v>
      </c>
      <c r="T2188" s="60">
        <f>Ugovori_OPULJP3[[#This Row],[Bespovratna sredstva - Ukupno (EU+Nac) HRK
= Ukupna ugovorena vrijednost bespovratnih sredstava]]/7.5345</f>
        <v>199002.2854867609</v>
      </c>
      <c r="U2188" s="59">
        <v>0</v>
      </c>
      <c r="V2188" s="60">
        <f>Ugovori_OPULJP3[[#This Row],[Javni doprinos korisnika - HRK]]/7.5345</f>
        <v>0</v>
      </c>
      <c r="W2188" s="59">
        <v>0</v>
      </c>
      <c r="X2188" s="60">
        <f>Ugovori_OPULJP3[[#This Row],[Privatni doprinos korisnika - HRK]]/7.5345</f>
        <v>0</v>
      </c>
      <c r="Y2188" s="61">
        <v>1499382.72</v>
      </c>
      <c r="Z2188" s="62">
        <f>Ugovori_OPULJP3[[#This Row],[UKUPNI PRIHVATLJIVI IZDACI
TOTAL ELIGIBLE EXPENDITURE
= Bespovratna sredstva ukupno + doprinos korisnika
= Ukupni prihvatljivi troškovi
= Ukupna ugovorena vrijednost projekta HRK]]/7.5345</f>
        <v>199002.2854867609</v>
      </c>
      <c r="AA2188" s="53" t="s">
        <v>37</v>
      </c>
      <c r="AB2188" s="53" t="s">
        <v>34</v>
      </c>
      <c r="AC2188" s="52" t="s">
        <v>8032</v>
      </c>
      <c r="AD2188" s="52" t="s">
        <v>6564</v>
      </c>
    </row>
    <row r="2189" spans="1:30" ht="51" customHeight="1" x14ac:dyDescent="0.2">
      <c r="A2189" s="50" t="s">
        <v>8033</v>
      </c>
      <c r="B2189" s="51" t="s">
        <v>742</v>
      </c>
      <c r="C2189" s="52" t="s">
        <v>7264</v>
      </c>
      <c r="D2189" s="52" t="s">
        <v>7849</v>
      </c>
      <c r="E2189" s="53" t="s">
        <v>231</v>
      </c>
      <c r="F2189" s="54" t="s">
        <v>8034</v>
      </c>
      <c r="G2189" s="54" t="s">
        <v>7776</v>
      </c>
      <c r="H2189" s="56">
        <v>44001</v>
      </c>
      <c r="I2189" s="56">
        <v>44731</v>
      </c>
      <c r="J2189" s="57" t="str">
        <f>IF(Ugovori_OPULJP3[[#This Row],[DATUM ZAVRŠETKA OPERACIJE]]&gt;DATE(2024,12,31),"u provedbi","završen")</f>
        <v>završen</v>
      </c>
      <c r="K2189" s="55" t="s">
        <v>8035</v>
      </c>
      <c r="L2189" s="55" t="s">
        <v>36</v>
      </c>
      <c r="M2189" s="58">
        <v>0.85</v>
      </c>
      <c r="N2189" s="58">
        <v>0.15</v>
      </c>
      <c r="O2189" s="59">
        <f>Ugovori_OPULJP3[[#This Row],[Bespovratna sredstva - Ukupno (EU+Nac) HRK
= Ukupna ugovorena vrijednost bespovratnih sredstava]]*Ugovori_OPULJP3[[#This Row],[EU STOPA SUFINANCIRANJA %
EU CO-FINANCING RATE %]]</f>
        <v>1249570.8984999999</v>
      </c>
      <c r="P2189" s="60">
        <f>Ugovori_OPULJP3[[#This Row],[Bespovratna sredstva - EU dio - HRK]]/7.5345</f>
        <v>165846.55896210761</v>
      </c>
      <c r="Q2189" s="59">
        <f>Ugovori_OPULJP3[[#This Row],[Bespovratna sredstva - Ukupno (EU+Nac) HRK
= Ukupna ugovorena vrijednost bespovratnih sredstava]]*Ugovori_OPULJP3[[#This Row],[STOPA NACIONALNOG SUFINANCIRANJA %]]</f>
        <v>220512.51149999999</v>
      </c>
      <c r="R2189" s="60">
        <f>Ugovori_OPULJP3[[#This Row],[Bespovratna sredstva - Nacionalni dio - HRK]]/7.5345</f>
        <v>29267.039816842524</v>
      </c>
      <c r="S2189" s="59">
        <v>1470083.41</v>
      </c>
      <c r="T2189" s="60">
        <f>Ugovori_OPULJP3[[#This Row],[Bespovratna sredstva - Ukupno (EU+Nac) HRK
= Ukupna ugovorena vrijednost bespovratnih sredstava]]/7.5345</f>
        <v>195113.59877895014</v>
      </c>
      <c r="U2189" s="59">
        <v>0</v>
      </c>
      <c r="V2189" s="60">
        <f>Ugovori_OPULJP3[[#This Row],[Javni doprinos korisnika - HRK]]/7.5345</f>
        <v>0</v>
      </c>
      <c r="W2189" s="59">
        <v>0</v>
      </c>
      <c r="X2189" s="60">
        <f>Ugovori_OPULJP3[[#This Row],[Privatni doprinos korisnika - HRK]]/7.5345</f>
        <v>0</v>
      </c>
      <c r="Y2189" s="61">
        <v>1470083.41</v>
      </c>
      <c r="Z2189" s="62">
        <f>Ugovori_OPULJP3[[#This Row],[UKUPNI PRIHVATLJIVI IZDACI
TOTAL ELIGIBLE EXPENDITURE
= Bespovratna sredstva ukupno + doprinos korisnika
= Ukupni prihvatljivi troškovi
= Ukupna ugovorena vrijednost projekta HRK]]/7.5345</f>
        <v>195113.59877895014</v>
      </c>
      <c r="AA2189" s="53" t="s">
        <v>37</v>
      </c>
      <c r="AB2189" s="53" t="s">
        <v>34</v>
      </c>
      <c r="AC2189" s="52" t="s">
        <v>8036</v>
      </c>
      <c r="AD2189" s="52" t="s">
        <v>6564</v>
      </c>
    </row>
    <row r="2190" spans="1:30" ht="51" customHeight="1" x14ac:dyDescent="0.2">
      <c r="A2190" s="50" t="s">
        <v>8037</v>
      </c>
      <c r="B2190" s="51" t="s">
        <v>742</v>
      </c>
      <c r="C2190" s="52" t="s">
        <v>7264</v>
      </c>
      <c r="D2190" s="52" t="s">
        <v>7849</v>
      </c>
      <c r="E2190" s="53" t="s">
        <v>231</v>
      </c>
      <c r="F2190" s="54" t="s">
        <v>8038</v>
      </c>
      <c r="G2190" s="54" t="s">
        <v>640</v>
      </c>
      <c r="H2190" s="56">
        <v>44138</v>
      </c>
      <c r="I2190" s="56">
        <v>44868</v>
      </c>
      <c r="J2190" s="57" t="str">
        <f>IF(Ugovori_OPULJP3[[#This Row],[DATUM ZAVRŠETKA OPERACIJE]]&gt;DATE(2024,12,31),"u provedbi","završen")</f>
        <v>završen</v>
      </c>
      <c r="K2190" s="55" t="s">
        <v>8039</v>
      </c>
      <c r="L2190" s="55" t="s">
        <v>103</v>
      </c>
      <c r="M2190" s="58">
        <v>0.85</v>
      </c>
      <c r="N2190" s="58">
        <v>0.15</v>
      </c>
      <c r="O2190" s="59">
        <f>Ugovori_OPULJP3[[#This Row],[Bespovratna sredstva - Ukupno (EU+Nac) HRK
= Ukupna ugovorena vrijednost bespovratnih sredstava]]*Ugovori_OPULJP3[[#This Row],[EU STOPA SUFINANCIRANJA %
EU CO-FINANCING RATE %]]</f>
        <v>1093986.7879999999</v>
      </c>
      <c r="P2190" s="60">
        <f>Ugovori_OPULJP3[[#This Row],[Bespovratna sredstva - EU dio - HRK]]/7.5345</f>
        <v>145196.99887185611</v>
      </c>
      <c r="Q2190" s="59">
        <f>Ugovori_OPULJP3[[#This Row],[Bespovratna sredstva - Ukupno (EU+Nac) HRK
= Ukupna ugovorena vrijednost bespovratnih sredstava]]*Ugovori_OPULJP3[[#This Row],[STOPA NACIONALNOG SUFINANCIRANJA %]]</f>
        <v>193056.492</v>
      </c>
      <c r="R2190" s="60">
        <f>Ugovori_OPULJP3[[#This Row],[Bespovratna sredstva - Nacionalni dio - HRK]]/7.5345</f>
        <v>25622.999800915786</v>
      </c>
      <c r="S2190" s="59">
        <v>1287043.28</v>
      </c>
      <c r="T2190" s="60">
        <f>Ugovori_OPULJP3[[#This Row],[Bespovratna sredstva - Ukupno (EU+Nac) HRK
= Ukupna ugovorena vrijednost bespovratnih sredstava]]/7.5345</f>
        <v>170819.99867277191</v>
      </c>
      <c r="U2190" s="59">
        <v>0</v>
      </c>
      <c r="V2190" s="60">
        <f>Ugovori_OPULJP3[[#This Row],[Javni doprinos korisnika - HRK]]/7.5345</f>
        <v>0</v>
      </c>
      <c r="W2190" s="59">
        <v>0</v>
      </c>
      <c r="X2190" s="60">
        <f>Ugovori_OPULJP3[[#This Row],[Privatni doprinos korisnika - HRK]]/7.5345</f>
        <v>0</v>
      </c>
      <c r="Y2190" s="61">
        <v>1287043.28</v>
      </c>
      <c r="Z2190" s="62">
        <f>Ugovori_OPULJP3[[#This Row],[UKUPNI PRIHVATLJIVI IZDACI
TOTAL ELIGIBLE EXPENDITURE
= Bespovratna sredstva ukupno + doprinos korisnika
= Ukupni prihvatljivi troškovi
= Ukupna ugovorena vrijednost projekta HRK]]/7.5345</f>
        <v>170819.99867277191</v>
      </c>
      <c r="AA2190" s="53" t="s">
        <v>37</v>
      </c>
      <c r="AB2190" s="53" t="s">
        <v>34</v>
      </c>
      <c r="AC2190" s="52" t="s">
        <v>8040</v>
      </c>
      <c r="AD2190" s="52" t="s">
        <v>6564</v>
      </c>
    </row>
    <row r="2191" spans="1:30" ht="51" customHeight="1" x14ac:dyDescent="0.2">
      <c r="A2191" s="50" t="s">
        <v>8041</v>
      </c>
      <c r="B2191" s="51" t="s">
        <v>742</v>
      </c>
      <c r="C2191" s="52" t="s">
        <v>7264</v>
      </c>
      <c r="D2191" s="52" t="s">
        <v>7849</v>
      </c>
      <c r="E2191" s="53" t="s">
        <v>231</v>
      </c>
      <c r="F2191" s="54" t="s">
        <v>8042</v>
      </c>
      <c r="G2191" s="54" t="s">
        <v>2478</v>
      </c>
      <c r="H2191" s="56">
        <v>43927</v>
      </c>
      <c r="I2191" s="56">
        <v>44657</v>
      </c>
      <c r="J2191" s="57" t="str">
        <f>IF(Ugovori_OPULJP3[[#This Row],[DATUM ZAVRŠETKA OPERACIJE]]&gt;DATE(2024,12,31),"u provedbi","završen")</f>
        <v>završen</v>
      </c>
      <c r="K2191" s="55" t="s">
        <v>8043</v>
      </c>
      <c r="L2191" s="55" t="s">
        <v>78</v>
      </c>
      <c r="M2191" s="58">
        <v>0.85</v>
      </c>
      <c r="N2191" s="58">
        <v>0.15</v>
      </c>
      <c r="O2191" s="59">
        <f>Ugovori_OPULJP3[[#This Row],[Bespovratna sredstva - Ukupno (EU+Nac) HRK
= Ukupna ugovorena vrijednost bespovratnih sredstava]]*Ugovori_OPULJP3[[#This Row],[EU STOPA SUFINANCIRANJA %
EU CO-FINANCING RATE %]]</f>
        <v>1039943.3375</v>
      </c>
      <c r="P2191" s="60">
        <f>Ugovori_OPULJP3[[#This Row],[Bespovratna sredstva - EU dio - HRK]]/7.5345</f>
        <v>138024.2003450793</v>
      </c>
      <c r="Q2191" s="59">
        <f>Ugovori_OPULJP3[[#This Row],[Bespovratna sredstva - Ukupno (EU+Nac) HRK
= Ukupna ugovorena vrijednost bespovratnih sredstava]]*Ugovori_OPULJP3[[#This Row],[STOPA NACIONALNOG SUFINANCIRANJA %]]</f>
        <v>183519.41250000001</v>
      </c>
      <c r="R2191" s="60">
        <f>Ugovori_OPULJP3[[#This Row],[Bespovratna sredstva - Nacionalni dio - HRK]]/7.5345</f>
        <v>24357.21182560223</v>
      </c>
      <c r="S2191" s="59">
        <v>1223462.75</v>
      </c>
      <c r="T2191" s="60">
        <f>Ugovori_OPULJP3[[#This Row],[Bespovratna sredstva - Ukupno (EU+Nac) HRK
= Ukupna ugovorena vrijednost bespovratnih sredstava]]/7.5345</f>
        <v>162381.41217068152</v>
      </c>
      <c r="U2191" s="59">
        <v>0</v>
      </c>
      <c r="V2191" s="60">
        <f>Ugovori_OPULJP3[[#This Row],[Javni doprinos korisnika - HRK]]/7.5345</f>
        <v>0</v>
      </c>
      <c r="W2191" s="59">
        <v>0</v>
      </c>
      <c r="X2191" s="60">
        <f>Ugovori_OPULJP3[[#This Row],[Privatni doprinos korisnika - HRK]]/7.5345</f>
        <v>0</v>
      </c>
      <c r="Y2191" s="61">
        <v>1223462.75</v>
      </c>
      <c r="Z2191" s="62">
        <f>Ugovori_OPULJP3[[#This Row],[UKUPNI PRIHVATLJIVI IZDACI
TOTAL ELIGIBLE EXPENDITURE
= Bespovratna sredstva ukupno + doprinos korisnika
= Ukupni prihvatljivi troškovi
= Ukupna ugovorena vrijednost projekta HRK]]/7.5345</f>
        <v>162381.41217068152</v>
      </c>
      <c r="AA2191" s="53" t="s">
        <v>37</v>
      </c>
      <c r="AB2191" s="53" t="s">
        <v>34</v>
      </c>
      <c r="AC2191" s="52" t="s">
        <v>8044</v>
      </c>
      <c r="AD2191" s="52" t="s">
        <v>6564</v>
      </c>
    </row>
    <row r="2192" spans="1:30" ht="51" customHeight="1" x14ac:dyDescent="0.2">
      <c r="A2192" s="50" t="s">
        <v>8045</v>
      </c>
      <c r="B2192" s="51" t="s">
        <v>742</v>
      </c>
      <c r="C2192" s="52" t="s">
        <v>7264</v>
      </c>
      <c r="D2192" s="52" t="s">
        <v>7849</v>
      </c>
      <c r="E2192" s="53" t="s">
        <v>231</v>
      </c>
      <c r="F2192" s="54" t="s">
        <v>8046</v>
      </c>
      <c r="G2192" s="54" t="s">
        <v>8047</v>
      </c>
      <c r="H2192" s="56">
        <v>43941</v>
      </c>
      <c r="I2192" s="56">
        <v>44671</v>
      </c>
      <c r="J2192" s="57" t="str">
        <f>IF(Ugovori_OPULJP3[[#This Row],[DATUM ZAVRŠETKA OPERACIJE]]&gt;DATE(2024,12,31),"u provedbi","završen")</f>
        <v>završen</v>
      </c>
      <c r="K2192" s="55" t="s">
        <v>8048</v>
      </c>
      <c r="L2192" s="55" t="s">
        <v>36</v>
      </c>
      <c r="M2192" s="58">
        <v>0.85</v>
      </c>
      <c r="N2192" s="58">
        <v>0.15</v>
      </c>
      <c r="O2192" s="59">
        <f>Ugovori_OPULJP3[[#This Row],[Bespovratna sredstva - Ukupno (EU+Nac) HRK
= Ukupna ugovorena vrijednost bespovratnih sredstava]]*Ugovori_OPULJP3[[#This Row],[EU STOPA SUFINANCIRANJA %
EU CO-FINANCING RATE %]]</f>
        <v>1274679.193</v>
      </c>
      <c r="P2192" s="60">
        <f>Ugovori_OPULJP3[[#This Row],[Bespovratna sredstva - EU dio - HRK]]/7.5345</f>
        <v>169179.00232264915</v>
      </c>
      <c r="Q2192" s="59">
        <f>Ugovori_OPULJP3[[#This Row],[Bespovratna sredstva - Ukupno (EU+Nac) HRK
= Ukupna ugovorena vrijednost bespovratnih sredstava]]*Ugovori_OPULJP3[[#This Row],[STOPA NACIONALNOG SUFINANCIRANJA %]]</f>
        <v>224943.38700000002</v>
      </c>
      <c r="R2192" s="60">
        <f>Ugovori_OPULJP3[[#This Row],[Bespovratna sredstva - Nacionalni dio - HRK]]/7.5345</f>
        <v>29855.118056938085</v>
      </c>
      <c r="S2192" s="59">
        <v>1499622.58</v>
      </c>
      <c r="T2192" s="60">
        <f>Ugovori_OPULJP3[[#This Row],[Bespovratna sredstva - Ukupno (EU+Nac) HRK
= Ukupna ugovorena vrijednost bespovratnih sredstava]]/7.5345</f>
        <v>199034.12037958723</v>
      </c>
      <c r="U2192" s="59">
        <v>0</v>
      </c>
      <c r="V2192" s="60">
        <f>Ugovori_OPULJP3[[#This Row],[Javni doprinos korisnika - HRK]]/7.5345</f>
        <v>0</v>
      </c>
      <c r="W2192" s="59">
        <v>0</v>
      </c>
      <c r="X2192" s="60">
        <f>Ugovori_OPULJP3[[#This Row],[Privatni doprinos korisnika - HRK]]/7.5345</f>
        <v>0</v>
      </c>
      <c r="Y2192" s="61">
        <v>1499622.58</v>
      </c>
      <c r="Z2192" s="62">
        <f>Ugovori_OPULJP3[[#This Row],[UKUPNI PRIHVATLJIVI IZDACI
TOTAL ELIGIBLE EXPENDITURE
= Bespovratna sredstva ukupno + doprinos korisnika
= Ukupni prihvatljivi troškovi
= Ukupna ugovorena vrijednost projekta HRK]]/7.5345</f>
        <v>199034.12037958723</v>
      </c>
      <c r="AA2192" s="53" t="s">
        <v>37</v>
      </c>
      <c r="AB2192" s="53" t="s">
        <v>34</v>
      </c>
      <c r="AC2192" s="52" t="s">
        <v>8049</v>
      </c>
      <c r="AD2192" s="52" t="s">
        <v>6564</v>
      </c>
    </row>
    <row r="2193" spans="1:30" ht="51" customHeight="1" x14ac:dyDescent="0.2">
      <c r="A2193" s="50" t="s">
        <v>8050</v>
      </c>
      <c r="B2193" s="51" t="s">
        <v>742</v>
      </c>
      <c r="C2193" s="52" t="s">
        <v>7264</v>
      </c>
      <c r="D2193" s="52" t="s">
        <v>7849</v>
      </c>
      <c r="E2193" s="53" t="s">
        <v>231</v>
      </c>
      <c r="F2193" s="54" t="s">
        <v>8051</v>
      </c>
      <c r="G2193" s="54" t="s">
        <v>382</v>
      </c>
      <c r="H2193" s="56">
        <v>43936</v>
      </c>
      <c r="I2193" s="56">
        <v>44666</v>
      </c>
      <c r="J2193" s="57" t="str">
        <f>IF(Ugovori_OPULJP3[[#This Row],[DATUM ZAVRŠETKA OPERACIJE]]&gt;DATE(2024,12,31),"u provedbi","završen")</f>
        <v>završen</v>
      </c>
      <c r="K2193" s="55" t="s">
        <v>8052</v>
      </c>
      <c r="L2193" s="55" t="s">
        <v>248</v>
      </c>
      <c r="M2193" s="58">
        <v>0.85</v>
      </c>
      <c r="N2193" s="58">
        <v>0.15</v>
      </c>
      <c r="O2193" s="59">
        <f>Ugovori_OPULJP3[[#This Row],[Bespovratna sredstva - Ukupno (EU+Nac) HRK
= Ukupna ugovorena vrijednost bespovratnih sredstava]]*Ugovori_OPULJP3[[#This Row],[EU STOPA SUFINANCIRANJA %
EU CO-FINANCING RATE %]]</f>
        <v>1274544.6465</v>
      </c>
      <c r="P2193" s="60">
        <f>Ugovori_OPULJP3[[#This Row],[Bespovratna sredstva - EU dio - HRK]]/7.5345</f>
        <v>169161.14493330679</v>
      </c>
      <c r="Q2193" s="59">
        <f>Ugovori_OPULJP3[[#This Row],[Bespovratna sredstva - Ukupno (EU+Nac) HRK
= Ukupna ugovorena vrijednost bespovratnih sredstava]]*Ugovori_OPULJP3[[#This Row],[STOPA NACIONALNOG SUFINANCIRANJA %]]</f>
        <v>224919.64350000001</v>
      </c>
      <c r="R2193" s="60">
        <f>Ugovori_OPULJP3[[#This Row],[Bespovratna sredstva - Nacionalni dio - HRK]]/7.5345</f>
        <v>29851.966752936492</v>
      </c>
      <c r="S2193" s="59">
        <v>1499464.29</v>
      </c>
      <c r="T2193" s="60">
        <f>Ugovori_OPULJP3[[#This Row],[Bespovratna sredstva - Ukupno (EU+Nac) HRK
= Ukupna ugovorena vrijednost bespovratnih sredstava]]/7.5345</f>
        <v>199013.11168624327</v>
      </c>
      <c r="U2193" s="59">
        <v>0</v>
      </c>
      <c r="V2193" s="60">
        <f>Ugovori_OPULJP3[[#This Row],[Javni doprinos korisnika - HRK]]/7.5345</f>
        <v>0</v>
      </c>
      <c r="W2193" s="59">
        <v>0</v>
      </c>
      <c r="X2193" s="60">
        <f>Ugovori_OPULJP3[[#This Row],[Privatni doprinos korisnika - HRK]]/7.5345</f>
        <v>0</v>
      </c>
      <c r="Y2193" s="61">
        <v>1499464.29</v>
      </c>
      <c r="Z2193" s="62">
        <f>Ugovori_OPULJP3[[#This Row],[UKUPNI PRIHVATLJIVI IZDACI
TOTAL ELIGIBLE EXPENDITURE
= Bespovratna sredstva ukupno + doprinos korisnika
= Ukupni prihvatljivi troškovi
= Ukupna ugovorena vrijednost projekta HRK]]/7.5345</f>
        <v>199013.11168624327</v>
      </c>
      <c r="AA2193" s="53" t="s">
        <v>37</v>
      </c>
      <c r="AB2193" s="53" t="s">
        <v>34</v>
      </c>
      <c r="AC2193" s="52" t="s">
        <v>8053</v>
      </c>
      <c r="AD2193" s="52" t="s">
        <v>6564</v>
      </c>
    </row>
    <row r="2194" spans="1:30" ht="51" customHeight="1" x14ac:dyDescent="0.2">
      <c r="A2194" s="50" t="s">
        <v>8054</v>
      </c>
      <c r="B2194" s="51" t="s">
        <v>742</v>
      </c>
      <c r="C2194" s="52" t="s">
        <v>7264</v>
      </c>
      <c r="D2194" s="52" t="s">
        <v>7849</v>
      </c>
      <c r="E2194" s="53" t="s">
        <v>231</v>
      </c>
      <c r="F2194" s="54" t="s">
        <v>8055</v>
      </c>
      <c r="G2194" s="54" t="s">
        <v>8056</v>
      </c>
      <c r="H2194" s="56">
        <v>44044</v>
      </c>
      <c r="I2194" s="56">
        <v>44774</v>
      </c>
      <c r="J2194" s="57" t="str">
        <f>IF(Ugovori_OPULJP3[[#This Row],[DATUM ZAVRŠETKA OPERACIJE]]&gt;DATE(2024,12,31),"u provedbi","završen")</f>
        <v>završen</v>
      </c>
      <c r="K2194" s="55" t="s">
        <v>172</v>
      </c>
      <c r="L2194" s="55" t="s">
        <v>172</v>
      </c>
      <c r="M2194" s="58">
        <v>0.85</v>
      </c>
      <c r="N2194" s="58">
        <v>0.15</v>
      </c>
      <c r="O2194" s="59">
        <f>Ugovori_OPULJP3[[#This Row],[Bespovratna sredstva - Ukupno (EU+Nac) HRK
= Ukupna ugovorena vrijednost bespovratnih sredstava]]*Ugovori_OPULJP3[[#This Row],[EU STOPA SUFINANCIRANJA %
EU CO-FINANCING RATE %]]</f>
        <v>1206158.7209999999</v>
      </c>
      <c r="P2194" s="60">
        <f>Ugovori_OPULJP3[[#This Row],[Bespovratna sredstva - EU dio - HRK]]/7.5345</f>
        <v>160084.77284491339</v>
      </c>
      <c r="Q2194" s="59">
        <f>Ugovori_OPULJP3[[#This Row],[Bespovratna sredstva - Ukupno (EU+Nac) HRK
= Ukupna ugovorena vrijednost bespovratnih sredstava]]*Ugovori_OPULJP3[[#This Row],[STOPA NACIONALNOG SUFINANCIRANJA %]]</f>
        <v>212851.53899999999</v>
      </c>
      <c r="R2194" s="60">
        <f>Ugovori_OPULJP3[[#This Row],[Bespovratna sredstva - Nacionalni dio - HRK]]/7.5345</f>
        <v>28250.254031455304</v>
      </c>
      <c r="S2194" s="59">
        <v>1419010.26</v>
      </c>
      <c r="T2194" s="60">
        <f>Ugovori_OPULJP3[[#This Row],[Bespovratna sredstva - Ukupno (EU+Nac) HRK
= Ukupna ugovorena vrijednost bespovratnih sredstava]]/7.5345</f>
        <v>188335.02687636871</v>
      </c>
      <c r="U2194" s="59">
        <v>0</v>
      </c>
      <c r="V2194" s="60">
        <f>Ugovori_OPULJP3[[#This Row],[Javni doprinos korisnika - HRK]]/7.5345</f>
        <v>0</v>
      </c>
      <c r="W2194" s="59">
        <v>0</v>
      </c>
      <c r="X2194" s="60">
        <f>Ugovori_OPULJP3[[#This Row],[Privatni doprinos korisnika - HRK]]/7.5345</f>
        <v>0</v>
      </c>
      <c r="Y2194" s="61">
        <v>1419010.26</v>
      </c>
      <c r="Z2194" s="62">
        <f>Ugovori_OPULJP3[[#This Row],[UKUPNI PRIHVATLJIVI IZDACI
TOTAL ELIGIBLE EXPENDITURE
= Bespovratna sredstva ukupno + doprinos korisnika
= Ukupni prihvatljivi troškovi
= Ukupna ugovorena vrijednost projekta HRK]]/7.5345</f>
        <v>188335.02687636871</v>
      </c>
      <c r="AA2194" s="53" t="s">
        <v>37</v>
      </c>
      <c r="AB2194" s="53" t="s">
        <v>34</v>
      </c>
      <c r="AC2194" s="52" t="s">
        <v>8057</v>
      </c>
      <c r="AD2194" s="52" t="s">
        <v>6564</v>
      </c>
    </row>
    <row r="2195" spans="1:30" ht="51" customHeight="1" x14ac:dyDescent="0.2">
      <c r="A2195" s="50" t="s">
        <v>8058</v>
      </c>
      <c r="B2195" s="51" t="s">
        <v>742</v>
      </c>
      <c r="C2195" s="52" t="s">
        <v>7264</v>
      </c>
      <c r="D2195" s="52" t="s">
        <v>7849</v>
      </c>
      <c r="E2195" s="53" t="s">
        <v>231</v>
      </c>
      <c r="F2195" s="54" t="s">
        <v>8059</v>
      </c>
      <c r="G2195" s="54" t="s">
        <v>8060</v>
      </c>
      <c r="H2195" s="56">
        <v>44013</v>
      </c>
      <c r="I2195" s="56">
        <v>44743</v>
      </c>
      <c r="J2195" s="57" t="str">
        <f>IF(Ugovori_OPULJP3[[#This Row],[DATUM ZAVRŠETKA OPERACIJE]]&gt;DATE(2024,12,31),"u provedbi","završen")</f>
        <v>završen</v>
      </c>
      <c r="K2195" s="55" t="s">
        <v>8061</v>
      </c>
      <c r="L2195" s="55" t="s">
        <v>36</v>
      </c>
      <c r="M2195" s="58">
        <v>0.85</v>
      </c>
      <c r="N2195" s="58">
        <v>0.15</v>
      </c>
      <c r="O2195" s="59">
        <f>Ugovori_OPULJP3[[#This Row],[Bespovratna sredstva - Ukupno (EU+Nac) HRK
= Ukupna ugovorena vrijednost bespovratnih sredstava]]*Ugovori_OPULJP3[[#This Row],[EU STOPA SUFINANCIRANJA %
EU CO-FINANCING RATE %]]</f>
        <v>1212825.9935000001</v>
      </c>
      <c r="P2195" s="60">
        <f>Ugovori_OPULJP3[[#This Row],[Bespovratna sredstva - EU dio - HRK]]/7.5345</f>
        <v>160969.671975579</v>
      </c>
      <c r="Q2195" s="59">
        <f>Ugovori_OPULJP3[[#This Row],[Bespovratna sredstva - Ukupno (EU+Nac) HRK
= Ukupna ugovorena vrijednost bespovratnih sredstava]]*Ugovori_OPULJP3[[#This Row],[STOPA NACIONALNOG SUFINANCIRANJA %]]</f>
        <v>214028.1165</v>
      </c>
      <c r="R2195" s="60">
        <f>Ugovori_OPULJP3[[#This Row],[Bespovratna sredstva - Nacionalni dio - HRK]]/7.5345</f>
        <v>28406.412701572764</v>
      </c>
      <c r="S2195" s="59">
        <v>1426854.11</v>
      </c>
      <c r="T2195" s="60">
        <f>Ugovori_OPULJP3[[#This Row],[Bespovratna sredstva - Ukupno (EU+Nac) HRK
= Ukupna ugovorena vrijednost bespovratnih sredstava]]/7.5345</f>
        <v>189376.08467715178</v>
      </c>
      <c r="U2195" s="59">
        <v>0</v>
      </c>
      <c r="V2195" s="60">
        <f>Ugovori_OPULJP3[[#This Row],[Javni doprinos korisnika - HRK]]/7.5345</f>
        <v>0</v>
      </c>
      <c r="W2195" s="59">
        <v>0</v>
      </c>
      <c r="X2195" s="60">
        <f>Ugovori_OPULJP3[[#This Row],[Privatni doprinos korisnika - HRK]]/7.5345</f>
        <v>0</v>
      </c>
      <c r="Y2195" s="61">
        <v>1426854.11</v>
      </c>
      <c r="Z2195" s="62">
        <f>Ugovori_OPULJP3[[#This Row],[UKUPNI PRIHVATLJIVI IZDACI
TOTAL ELIGIBLE EXPENDITURE
= Bespovratna sredstva ukupno + doprinos korisnika
= Ukupni prihvatljivi troškovi
= Ukupna ugovorena vrijednost projekta HRK]]/7.5345</f>
        <v>189376.08467715178</v>
      </c>
      <c r="AA2195" s="53" t="s">
        <v>37</v>
      </c>
      <c r="AB2195" s="53" t="s">
        <v>34</v>
      </c>
      <c r="AC2195" s="52" t="s">
        <v>8062</v>
      </c>
      <c r="AD2195" s="52" t="s">
        <v>6564</v>
      </c>
    </row>
    <row r="2196" spans="1:30" ht="51" customHeight="1" x14ac:dyDescent="0.2">
      <c r="A2196" s="50" t="s">
        <v>8063</v>
      </c>
      <c r="B2196" s="51" t="s">
        <v>742</v>
      </c>
      <c r="C2196" s="52" t="s">
        <v>7264</v>
      </c>
      <c r="D2196" s="52" t="s">
        <v>7849</v>
      </c>
      <c r="E2196" s="53" t="s">
        <v>231</v>
      </c>
      <c r="F2196" s="54" t="s">
        <v>8064</v>
      </c>
      <c r="G2196" s="71" t="s">
        <v>1497</v>
      </c>
      <c r="H2196" s="56">
        <v>44127</v>
      </c>
      <c r="I2196" s="56">
        <v>44857</v>
      </c>
      <c r="J2196" s="57" t="str">
        <f>IF(Ugovori_OPULJP3[[#This Row],[DATUM ZAVRŠETKA OPERACIJE]]&gt;DATE(2024,12,31),"u provedbi","završen")</f>
        <v>završen</v>
      </c>
      <c r="K2196" s="55" t="s">
        <v>185</v>
      </c>
      <c r="L2196" s="55" t="s">
        <v>185</v>
      </c>
      <c r="M2196" s="58">
        <v>0.85</v>
      </c>
      <c r="N2196" s="58">
        <v>0.15</v>
      </c>
      <c r="O2196" s="59">
        <f>Ugovori_OPULJP3[[#This Row],[Bespovratna sredstva - Ukupno (EU+Nac) HRK
= Ukupna ugovorena vrijednost bespovratnih sredstava]]*Ugovori_OPULJP3[[#This Row],[EU STOPA SUFINANCIRANJA %
EU CO-FINANCING RATE %]]</f>
        <v>1246458.2749999999</v>
      </c>
      <c r="P2196" s="60">
        <f>Ugovori_OPULJP3[[#This Row],[Bespovratna sredstva - EU dio - HRK]]/7.5345</f>
        <v>165433.44282965024</v>
      </c>
      <c r="Q2196" s="59">
        <f>Ugovori_OPULJP3[[#This Row],[Bespovratna sredstva - Ukupno (EU+Nac) HRK
= Ukupna ugovorena vrijednost bespovratnih sredstava]]*Ugovori_OPULJP3[[#This Row],[STOPA NACIONALNOG SUFINANCIRANJA %]]</f>
        <v>219963.22500000001</v>
      </c>
      <c r="R2196" s="60">
        <f>Ugovori_OPULJP3[[#This Row],[Bespovratna sredstva - Nacionalni dio - HRK]]/7.5345</f>
        <v>29194.136969938281</v>
      </c>
      <c r="S2196" s="59">
        <v>1466421.5</v>
      </c>
      <c r="T2196" s="60">
        <f>Ugovori_OPULJP3[[#This Row],[Bespovratna sredstva - Ukupno (EU+Nac) HRK
= Ukupna ugovorena vrijednost bespovratnih sredstava]]/7.5345</f>
        <v>194627.57979958854</v>
      </c>
      <c r="U2196" s="59">
        <v>0</v>
      </c>
      <c r="V2196" s="60">
        <f>Ugovori_OPULJP3[[#This Row],[Javni doprinos korisnika - HRK]]/7.5345</f>
        <v>0</v>
      </c>
      <c r="W2196" s="59">
        <v>0</v>
      </c>
      <c r="X2196" s="60">
        <f>Ugovori_OPULJP3[[#This Row],[Privatni doprinos korisnika - HRK]]/7.5345</f>
        <v>0</v>
      </c>
      <c r="Y2196" s="61">
        <v>1466421.5</v>
      </c>
      <c r="Z2196" s="62">
        <f>Ugovori_OPULJP3[[#This Row],[UKUPNI PRIHVATLJIVI IZDACI
TOTAL ELIGIBLE EXPENDITURE
= Bespovratna sredstva ukupno + doprinos korisnika
= Ukupni prihvatljivi troškovi
= Ukupna ugovorena vrijednost projekta HRK]]/7.5345</f>
        <v>194627.57979958854</v>
      </c>
      <c r="AA2196" s="53" t="s">
        <v>37</v>
      </c>
      <c r="AB2196" s="53" t="s">
        <v>34</v>
      </c>
      <c r="AC2196" s="52" t="s">
        <v>8065</v>
      </c>
      <c r="AD2196" s="52" t="s">
        <v>6564</v>
      </c>
    </row>
    <row r="2197" spans="1:30" ht="51" customHeight="1" x14ac:dyDescent="0.2">
      <c r="A2197" s="50" t="s">
        <v>8066</v>
      </c>
      <c r="B2197" s="51" t="s">
        <v>742</v>
      </c>
      <c r="C2197" s="52" t="s">
        <v>7264</v>
      </c>
      <c r="D2197" s="52" t="s">
        <v>7849</v>
      </c>
      <c r="E2197" s="53" t="s">
        <v>231</v>
      </c>
      <c r="F2197" s="54" t="s">
        <v>8067</v>
      </c>
      <c r="G2197" s="54" t="s">
        <v>36</v>
      </c>
      <c r="H2197" s="56">
        <v>43959</v>
      </c>
      <c r="I2197" s="56">
        <v>44689</v>
      </c>
      <c r="J2197" s="57" t="str">
        <f>IF(Ugovori_OPULJP3[[#This Row],[DATUM ZAVRŠETKA OPERACIJE]]&gt;DATE(2024,12,31),"u provedbi","završen")</f>
        <v>završen</v>
      </c>
      <c r="K2197" s="55" t="s">
        <v>8068</v>
      </c>
      <c r="L2197" s="55" t="s">
        <v>36</v>
      </c>
      <c r="M2197" s="58">
        <v>0.85</v>
      </c>
      <c r="N2197" s="58">
        <v>0.15</v>
      </c>
      <c r="O2197" s="59">
        <f>Ugovori_OPULJP3[[#This Row],[Bespovratna sredstva - Ukupno (EU+Nac) HRK
= Ukupna ugovorena vrijednost bespovratnih sredstava]]*Ugovori_OPULJP3[[#This Row],[EU STOPA SUFINANCIRANJA %
EU CO-FINANCING RATE %]]</f>
        <v>1274523.2350000001</v>
      </c>
      <c r="P2197" s="60">
        <f>Ugovori_OPULJP3[[#This Row],[Bespovratna sredstva - EU dio - HRK]]/7.5345</f>
        <v>169158.30313889444</v>
      </c>
      <c r="Q2197" s="59">
        <f>Ugovori_OPULJP3[[#This Row],[Bespovratna sredstva - Ukupno (EU+Nac) HRK
= Ukupna ugovorena vrijednost bespovratnih sredstava]]*Ugovori_OPULJP3[[#This Row],[STOPA NACIONALNOG SUFINANCIRANJA %]]</f>
        <v>224915.86500000002</v>
      </c>
      <c r="R2197" s="60">
        <f>Ugovori_OPULJP3[[#This Row],[Bespovratna sredstva - Nacionalni dio - HRK]]/7.5345</f>
        <v>29851.4652598049</v>
      </c>
      <c r="S2197" s="59">
        <v>1499439.1</v>
      </c>
      <c r="T2197" s="60">
        <f>Ugovori_OPULJP3[[#This Row],[Bespovratna sredstva - Ukupno (EU+Nac) HRK
= Ukupna ugovorena vrijednost bespovratnih sredstava]]/7.5345</f>
        <v>199009.76839869932</v>
      </c>
      <c r="U2197" s="59">
        <v>0</v>
      </c>
      <c r="V2197" s="60">
        <f>Ugovori_OPULJP3[[#This Row],[Javni doprinos korisnika - HRK]]/7.5345</f>
        <v>0</v>
      </c>
      <c r="W2197" s="59">
        <v>0</v>
      </c>
      <c r="X2197" s="60">
        <f>Ugovori_OPULJP3[[#This Row],[Privatni doprinos korisnika - HRK]]/7.5345</f>
        <v>0</v>
      </c>
      <c r="Y2197" s="61">
        <v>1499439.1</v>
      </c>
      <c r="Z2197" s="62">
        <f>Ugovori_OPULJP3[[#This Row],[UKUPNI PRIHVATLJIVI IZDACI
TOTAL ELIGIBLE EXPENDITURE
= Bespovratna sredstva ukupno + doprinos korisnika
= Ukupni prihvatljivi troškovi
= Ukupna ugovorena vrijednost projekta HRK]]/7.5345</f>
        <v>199009.76839869932</v>
      </c>
      <c r="AA2197" s="53" t="s">
        <v>37</v>
      </c>
      <c r="AB2197" s="53" t="s">
        <v>34</v>
      </c>
      <c r="AC2197" s="52" t="s">
        <v>8069</v>
      </c>
      <c r="AD2197" s="52" t="s">
        <v>6564</v>
      </c>
    </row>
    <row r="2198" spans="1:30" ht="51" customHeight="1" x14ac:dyDescent="0.2">
      <c r="A2198" s="50" t="s">
        <v>8070</v>
      </c>
      <c r="B2198" s="51" t="s">
        <v>742</v>
      </c>
      <c r="C2198" s="52" t="s">
        <v>7264</v>
      </c>
      <c r="D2198" s="52" t="s">
        <v>7849</v>
      </c>
      <c r="E2198" s="53" t="s">
        <v>231</v>
      </c>
      <c r="F2198" s="54" t="s">
        <v>8071</v>
      </c>
      <c r="G2198" s="54" t="s">
        <v>36</v>
      </c>
      <c r="H2198" s="56">
        <v>43959</v>
      </c>
      <c r="I2198" s="56">
        <v>44689</v>
      </c>
      <c r="J2198" s="57" t="str">
        <f>IF(Ugovori_OPULJP3[[#This Row],[DATUM ZAVRŠETKA OPERACIJE]]&gt;DATE(2024,12,31),"u provedbi","završen")</f>
        <v>završen</v>
      </c>
      <c r="K2198" s="55" t="s">
        <v>8072</v>
      </c>
      <c r="L2198" s="55" t="s">
        <v>36</v>
      </c>
      <c r="M2198" s="58">
        <v>0.85</v>
      </c>
      <c r="N2198" s="58">
        <v>0.15</v>
      </c>
      <c r="O2198" s="59">
        <f>Ugovori_OPULJP3[[#This Row],[Bespovratna sredstva - Ukupno (EU+Nac) HRK
= Ukupna ugovorena vrijednost bespovratnih sredstava]]*Ugovori_OPULJP3[[#This Row],[EU STOPA SUFINANCIRANJA %
EU CO-FINANCING RATE %]]</f>
        <v>1244200.9640000002</v>
      </c>
      <c r="P2198" s="60">
        <f>Ugovori_OPULJP3[[#This Row],[Bespovratna sredstva - EU dio - HRK]]/7.5345</f>
        <v>165133.84617426505</v>
      </c>
      <c r="Q2198" s="59">
        <f>Ugovori_OPULJP3[[#This Row],[Bespovratna sredstva - Ukupno (EU+Nac) HRK
= Ukupna ugovorena vrijednost bespovratnih sredstava]]*Ugovori_OPULJP3[[#This Row],[STOPA NACIONALNOG SUFINANCIRANJA %]]</f>
        <v>219564.87600000002</v>
      </c>
      <c r="R2198" s="60">
        <f>Ugovori_OPULJP3[[#This Row],[Bespovratna sredstva - Nacionalni dio - HRK]]/7.5345</f>
        <v>29141.266971929126</v>
      </c>
      <c r="S2198" s="59">
        <v>1463765.84</v>
      </c>
      <c r="T2198" s="60">
        <f>Ugovori_OPULJP3[[#This Row],[Bespovratna sredstva - Ukupno (EU+Nac) HRK
= Ukupna ugovorena vrijednost bespovratnih sredstava]]/7.5345</f>
        <v>194275.11314619417</v>
      </c>
      <c r="U2198" s="59">
        <v>0</v>
      </c>
      <c r="V2198" s="60">
        <f>Ugovori_OPULJP3[[#This Row],[Javni doprinos korisnika - HRK]]/7.5345</f>
        <v>0</v>
      </c>
      <c r="W2198" s="59">
        <v>0</v>
      </c>
      <c r="X2198" s="60">
        <f>Ugovori_OPULJP3[[#This Row],[Privatni doprinos korisnika - HRK]]/7.5345</f>
        <v>0</v>
      </c>
      <c r="Y2198" s="61">
        <v>1463765.84</v>
      </c>
      <c r="Z2198" s="62">
        <f>Ugovori_OPULJP3[[#This Row],[UKUPNI PRIHVATLJIVI IZDACI
TOTAL ELIGIBLE EXPENDITURE
= Bespovratna sredstva ukupno + doprinos korisnika
= Ukupni prihvatljivi troškovi
= Ukupna ugovorena vrijednost projekta HRK]]/7.5345</f>
        <v>194275.11314619417</v>
      </c>
      <c r="AA2198" s="53" t="s">
        <v>37</v>
      </c>
      <c r="AB2198" s="53" t="s">
        <v>34</v>
      </c>
      <c r="AC2198" s="52" t="s">
        <v>8073</v>
      </c>
      <c r="AD2198" s="52" t="s">
        <v>6564</v>
      </c>
    </row>
    <row r="2199" spans="1:30" ht="51" customHeight="1" x14ac:dyDescent="0.2">
      <c r="A2199" s="50" t="s">
        <v>8074</v>
      </c>
      <c r="B2199" s="51" t="s">
        <v>742</v>
      </c>
      <c r="C2199" s="52" t="s">
        <v>7264</v>
      </c>
      <c r="D2199" s="52" t="s">
        <v>7849</v>
      </c>
      <c r="E2199" s="53" t="s">
        <v>231</v>
      </c>
      <c r="F2199" s="54" t="s">
        <v>8075</v>
      </c>
      <c r="G2199" s="54" t="s">
        <v>8076</v>
      </c>
      <c r="H2199" s="56">
        <v>43928</v>
      </c>
      <c r="I2199" s="56">
        <v>44658</v>
      </c>
      <c r="J2199" s="57" t="str">
        <f>IF(Ugovori_OPULJP3[[#This Row],[DATUM ZAVRŠETKA OPERACIJE]]&gt;DATE(2024,12,31),"u provedbi","završen")</f>
        <v>završen</v>
      </c>
      <c r="K2199" s="55" t="s">
        <v>8077</v>
      </c>
      <c r="L2199" s="55" t="s">
        <v>36</v>
      </c>
      <c r="M2199" s="58">
        <v>0.85</v>
      </c>
      <c r="N2199" s="58">
        <v>0.15</v>
      </c>
      <c r="O2199" s="59">
        <f>Ugovori_OPULJP3[[#This Row],[Bespovratna sredstva - Ukupno (EU+Nac) HRK
= Ukupna ugovorena vrijednost bespovratnih sredstava]]*Ugovori_OPULJP3[[#This Row],[EU STOPA SUFINANCIRANJA %
EU CO-FINANCING RATE %]]</f>
        <v>909316.66350000002</v>
      </c>
      <c r="P2199" s="60">
        <f>Ugovori_OPULJP3[[#This Row],[Bespovratna sredstva - EU dio - HRK]]/7.5345</f>
        <v>120687.06131793748</v>
      </c>
      <c r="Q2199" s="59">
        <f>Ugovori_OPULJP3[[#This Row],[Bespovratna sredstva - Ukupno (EU+Nac) HRK
= Ukupna ugovorena vrijednost bespovratnih sredstava]]*Ugovori_OPULJP3[[#This Row],[STOPA NACIONALNOG SUFINANCIRANJA %]]</f>
        <v>160467.6465</v>
      </c>
      <c r="R2199" s="60">
        <f>Ugovori_OPULJP3[[#This Row],[Bespovratna sredstva - Nacionalni dio - HRK]]/7.5345</f>
        <v>21297.716703165439</v>
      </c>
      <c r="S2199" s="59">
        <v>1069784.31</v>
      </c>
      <c r="T2199" s="60">
        <f>Ugovori_OPULJP3[[#This Row],[Bespovratna sredstva - Ukupno (EU+Nac) HRK
= Ukupna ugovorena vrijednost bespovratnih sredstava]]/7.5345</f>
        <v>141984.77802110292</v>
      </c>
      <c r="U2199" s="59">
        <v>0</v>
      </c>
      <c r="V2199" s="60">
        <f>Ugovori_OPULJP3[[#This Row],[Javni doprinos korisnika - HRK]]/7.5345</f>
        <v>0</v>
      </c>
      <c r="W2199" s="59">
        <v>0</v>
      </c>
      <c r="X2199" s="60">
        <f>Ugovori_OPULJP3[[#This Row],[Privatni doprinos korisnika - HRK]]/7.5345</f>
        <v>0</v>
      </c>
      <c r="Y2199" s="61">
        <v>1069784.31</v>
      </c>
      <c r="Z2199" s="62">
        <f>Ugovori_OPULJP3[[#This Row],[UKUPNI PRIHVATLJIVI IZDACI
TOTAL ELIGIBLE EXPENDITURE
= Bespovratna sredstva ukupno + doprinos korisnika
= Ukupni prihvatljivi troškovi
= Ukupna ugovorena vrijednost projekta HRK]]/7.5345</f>
        <v>141984.77802110292</v>
      </c>
      <c r="AA2199" s="53" t="s">
        <v>37</v>
      </c>
      <c r="AB2199" s="53" t="s">
        <v>34</v>
      </c>
      <c r="AC2199" s="52" t="s">
        <v>8078</v>
      </c>
      <c r="AD2199" s="52" t="s">
        <v>6564</v>
      </c>
    </row>
    <row r="2200" spans="1:30" ht="51" customHeight="1" x14ac:dyDescent="0.2">
      <c r="A2200" s="50" t="s">
        <v>8079</v>
      </c>
      <c r="B2200" s="51" t="s">
        <v>742</v>
      </c>
      <c r="C2200" s="52" t="s">
        <v>7264</v>
      </c>
      <c r="D2200" s="52" t="s">
        <v>7849</v>
      </c>
      <c r="E2200" s="53" t="s">
        <v>231</v>
      </c>
      <c r="F2200" s="54" t="s">
        <v>8080</v>
      </c>
      <c r="G2200" s="54" t="s">
        <v>465</v>
      </c>
      <c r="H2200" s="56">
        <v>43948</v>
      </c>
      <c r="I2200" s="56">
        <v>44496</v>
      </c>
      <c r="J2200" s="57" t="str">
        <f>IF(Ugovori_OPULJP3[[#This Row],[DATUM ZAVRŠETKA OPERACIJE]]&gt;DATE(2024,12,31),"u provedbi","završen")</f>
        <v>završen</v>
      </c>
      <c r="K2200" s="55" t="s">
        <v>8081</v>
      </c>
      <c r="L2200" s="55" t="s">
        <v>93</v>
      </c>
      <c r="M2200" s="58">
        <v>0.85</v>
      </c>
      <c r="N2200" s="58">
        <v>0.15</v>
      </c>
      <c r="O2200" s="59">
        <f>Ugovori_OPULJP3[[#This Row],[Bespovratna sredstva - Ukupno (EU+Nac) HRK
= Ukupna ugovorena vrijednost bespovratnih sredstava]]*Ugovori_OPULJP3[[#This Row],[EU STOPA SUFINANCIRANJA %
EU CO-FINANCING RATE %]]</f>
        <v>1273353.125</v>
      </c>
      <c r="P2200" s="60">
        <f>Ugovori_OPULJP3[[#This Row],[Bespovratna sredstva - EU dio - HRK]]/7.5345</f>
        <v>169003.00285354038</v>
      </c>
      <c r="Q2200" s="59">
        <f>Ugovori_OPULJP3[[#This Row],[Bespovratna sredstva - Ukupno (EU+Nac) HRK
= Ukupna ugovorena vrijednost bespovratnih sredstava]]*Ugovori_OPULJP3[[#This Row],[STOPA NACIONALNOG SUFINANCIRANJA %]]</f>
        <v>224709.375</v>
      </c>
      <c r="R2200" s="60">
        <f>Ugovori_OPULJP3[[#This Row],[Bespovratna sredstva - Nacionalni dio - HRK]]/7.5345</f>
        <v>29824.059327095361</v>
      </c>
      <c r="S2200" s="59">
        <v>1498062.5</v>
      </c>
      <c r="T2200" s="60">
        <f>Ugovori_OPULJP3[[#This Row],[Bespovratna sredstva - Ukupno (EU+Nac) HRK
= Ukupna ugovorena vrijednost bespovratnih sredstava]]/7.5345</f>
        <v>198827.06218063572</v>
      </c>
      <c r="U2200" s="59">
        <v>0</v>
      </c>
      <c r="V2200" s="60">
        <f>Ugovori_OPULJP3[[#This Row],[Javni doprinos korisnika - HRK]]/7.5345</f>
        <v>0</v>
      </c>
      <c r="W2200" s="59">
        <v>0</v>
      </c>
      <c r="X2200" s="60">
        <f>Ugovori_OPULJP3[[#This Row],[Privatni doprinos korisnika - HRK]]/7.5345</f>
        <v>0</v>
      </c>
      <c r="Y2200" s="61">
        <v>1498062.5</v>
      </c>
      <c r="Z2200" s="62">
        <f>Ugovori_OPULJP3[[#This Row],[UKUPNI PRIHVATLJIVI IZDACI
TOTAL ELIGIBLE EXPENDITURE
= Bespovratna sredstva ukupno + doprinos korisnika
= Ukupni prihvatljivi troškovi
= Ukupna ugovorena vrijednost projekta HRK]]/7.5345</f>
        <v>198827.06218063572</v>
      </c>
      <c r="AA2200" s="53" t="s">
        <v>37</v>
      </c>
      <c r="AB2200" s="53" t="s">
        <v>34</v>
      </c>
      <c r="AC2200" s="52" t="s">
        <v>8082</v>
      </c>
      <c r="AD2200" s="52" t="s">
        <v>6564</v>
      </c>
    </row>
    <row r="2201" spans="1:30" ht="51" customHeight="1" x14ac:dyDescent="0.2">
      <c r="A2201" s="50" t="s">
        <v>8083</v>
      </c>
      <c r="B2201" s="51" t="s">
        <v>742</v>
      </c>
      <c r="C2201" s="52" t="s">
        <v>7264</v>
      </c>
      <c r="D2201" s="52" t="s">
        <v>7849</v>
      </c>
      <c r="E2201" s="53" t="s">
        <v>231</v>
      </c>
      <c r="F2201" s="54" t="s">
        <v>8084</v>
      </c>
      <c r="G2201" s="54" t="s">
        <v>2432</v>
      </c>
      <c r="H2201" s="56">
        <v>43922</v>
      </c>
      <c r="I2201" s="56">
        <v>44652</v>
      </c>
      <c r="J2201" s="57" t="str">
        <f>IF(Ugovori_OPULJP3[[#This Row],[DATUM ZAVRŠETKA OPERACIJE]]&gt;DATE(2024,12,31),"u provedbi","završen")</f>
        <v>završen</v>
      </c>
      <c r="K2201" s="55" t="s">
        <v>7214</v>
      </c>
      <c r="L2201" s="55" t="s">
        <v>98</v>
      </c>
      <c r="M2201" s="58">
        <v>0.85</v>
      </c>
      <c r="N2201" s="58">
        <v>0.15</v>
      </c>
      <c r="O2201" s="59">
        <f>Ugovori_OPULJP3[[#This Row],[Bespovratna sredstva - Ukupno (EU+Nac) HRK
= Ukupna ugovorena vrijednost bespovratnih sredstava]]*Ugovori_OPULJP3[[#This Row],[EU STOPA SUFINANCIRANJA %
EU CO-FINANCING RATE %]]</f>
        <v>1201307.1845</v>
      </c>
      <c r="P2201" s="60">
        <f>Ugovori_OPULJP3[[#This Row],[Bespovratna sredstva - EU dio - HRK]]/7.5345</f>
        <v>159440.86329550733</v>
      </c>
      <c r="Q2201" s="59">
        <f>Ugovori_OPULJP3[[#This Row],[Bespovratna sredstva - Ukupno (EU+Nac) HRK
= Ukupna ugovorena vrijednost bespovratnih sredstava]]*Ugovori_OPULJP3[[#This Row],[STOPA NACIONALNOG SUFINANCIRANJA %]]</f>
        <v>211995.3855</v>
      </c>
      <c r="R2201" s="60">
        <f>Ugovori_OPULJP3[[#This Row],[Bespovratna sredstva - Nacionalni dio - HRK]]/7.5345</f>
        <v>28136.622934501294</v>
      </c>
      <c r="S2201" s="59">
        <v>1413302.57</v>
      </c>
      <c r="T2201" s="60">
        <f>Ugovori_OPULJP3[[#This Row],[Bespovratna sredstva - Ukupno (EU+Nac) HRK
= Ukupna ugovorena vrijednost bespovratnih sredstava]]/7.5345</f>
        <v>187577.48623000862</v>
      </c>
      <c r="U2201" s="59">
        <v>0</v>
      </c>
      <c r="V2201" s="60">
        <f>Ugovori_OPULJP3[[#This Row],[Javni doprinos korisnika - HRK]]/7.5345</f>
        <v>0</v>
      </c>
      <c r="W2201" s="59">
        <v>0</v>
      </c>
      <c r="X2201" s="60">
        <f>Ugovori_OPULJP3[[#This Row],[Privatni doprinos korisnika - HRK]]/7.5345</f>
        <v>0</v>
      </c>
      <c r="Y2201" s="61">
        <v>1413302.57</v>
      </c>
      <c r="Z2201" s="62">
        <f>Ugovori_OPULJP3[[#This Row],[UKUPNI PRIHVATLJIVI IZDACI
TOTAL ELIGIBLE EXPENDITURE
= Bespovratna sredstva ukupno + doprinos korisnika
= Ukupni prihvatljivi troškovi
= Ukupna ugovorena vrijednost projekta HRK]]/7.5345</f>
        <v>187577.48623000862</v>
      </c>
      <c r="AA2201" s="53" t="s">
        <v>37</v>
      </c>
      <c r="AB2201" s="53" t="s">
        <v>34</v>
      </c>
      <c r="AC2201" s="52" t="s">
        <v>8085</v>
      </c>
      <c r="AD2201" s="52" t="s">
        <v>6564</v>
      </c>
    </row>
    <row r="2202" spans="1:30" ht="51" customHeight="1" x14ac:dyDescent="0.2">
      <c r="A2202" s="50" t="s">
        <v>8086</v>
      </c>
      <c r="B2202" s="51" t="s">
        <v>742</v>
      </c>
      <c r="C2202" s="52" t="s">
        <v>7264</v>
      </c>
      <c r="D2202" s="52" t="s">
        <v>7849</v>
      </c>
      <c r="E2202" s="53" t="s">
        <v>231</v>
      </c>
      <c r="F2202" s="54" t="s">
        <v>8087</v>
      </c>
      <c r="G2202" s="54" t="s">
        <v>2939</v>
      </c>
      <c r="H2202" s="56">
        <v>43948</v>
      </c>
      <c r="I2202" s="56">
        <v>44496</v>
      </c>
      <c r="J2202" s="57" t="str">
        <f>IF(Ugovori_OPULJP3[[#This Row],[DATUM ZAVRŠETKA OPERACIJE]]&gt;DATE(2024,12,31),"u provedbi","završen")</f>
        <v>završen</v>
      </c>
      <c r="K2202" s="55" t="s">
        <v>8088</v>
      </c>
      <c r="L2202" s="55" t="s">
        <v>93</v>
      </c>
      <c r="M2202" s="58">
        <v>0.85</v>
      </c>
      <c r="N2202" s="58">
        <v>0.15</v>
      </c>
      <c r="O2202" s="59">
        <f>Ugovori_OPULJP3[[#This Row],[Bespovratna sredstva - Ukupno (EU+Nac) HRK
= Ukupna ugovorena vrijednost bespovratnih sredstava]]*Ugovori_OPULJP3[[#This Row],[EU STOPA SUFINANCIRANJA %
EU CO-FINANCING RATE %]]</f>
        <v>1269976.7635000001</v>
      </c>
      <c r="P2202" s="60">
        <f>Ugovori_OPULJP3[[#This Row],[Bespovratna sredstva - EU dio - HRK]]/7.5345</f>
        <v>168554.88267303735</v>
      </c>
      <c r="Q2202" s="59">
        <f>Ugovori_OPULJP3[[#This Row],[Bespovratna sredstva - Ukupno (EU+Nac) HRK
= Ukupna ugovorena vrijednost bespovratnih sredstava]]*Ugovori_OPULJP3[[#This Row],[STOPA NACIONALNOG SUFINANCIRANJA %]]</f>
        <v>224113.5465</v>
      </c>
      <c r="R2202" s="60">
        <f>Ugovori_OPULJP3[[#This Row],[Bespovratna sredstva - Nacionalni dio - HRK]]/7.5345</f>
        <v>29744.979295241887</v>
      </c>
      <c r="S2202" s="59">
        <v>1494090.31</v>
      </c>
      <c r="T2202" s="60">
        <f>Ugovori_OPULJP3[[#This Row],[Bespovratna sredstva - Ukupno (EU+Nac) HRK
= Ukupna ugovorena vrijednost bespovratnih sredstava]]/7.5345</f>
        <v>198299.86196827923</v>
      </c>
      <c r="U2202" s="59">
        <v>0</v>
      </c>
      <c r="V2202" s="60">
        <f>Ugovori_OPULJP3[[#This Row],[Javni doprinos korisnika - HRK]]/7.5345</f>
        <v>0</v>
      </c>
      <c r="W2202" s="59">
        <v>0</v>
      </c>
      <c r="X2202" s="60">
        <f>Ugovori_OPULJP3[[#This Row],[Privatni doprinos korisnika - HRK]]/7.5345</f>
        <v>0</v>
      </c>
      <c r="Y2202" s="61">
        <v>1494090.31</v>
      </c>
      <c r="Z2202" s="62">
        <f>Ugovori_OPULJP3[[#This Row],[UKUPNI PRIHVATLJIVI IZDACI
TOTAL ELIGIBLE EXPENDITURE
= Bespovratna sredstva ukupno + doprinos korisnika
= Ukupni prihvatljivi troškovi
= Ukupna ugovorena vrijednost projekta HRK]]/7.5345</f>
        <v>198299.86196827923</v>
      </c>
      <c r="AA2202" s="53" t="s">
        <v>37</v>
      </c>
      <c r="AB2202" s="53" t="s">
        <v>34</v>
      </c>
      <c r="AC2202" s="52" t="s">
        <v>8089</v>
      </c>
      <c r="AD2202" s="52" t="s">
        <v>6564</v>
      </c>
    </row>
    <row r="2203" spans="1:30" ht="51" customHeight="1" x14ac:dyDescent="0.2">
      <c r="A2203" s="50" t="s">
        <v>8090</v>
      </c>
      <c r="B2203" s="51" t="s">
        <v>742</v>
      </c>
      <c r="C2203" s="52" t="s">
        <v>7264</v>
      </c>
      <c r="D2203" s="52" t="s">
        <v>7849</v>
      </c>
      <c r="E2203" s="53" t="s">
        <v>231</v>
      </c>
      <c r="F2203" s="54" t="s">
        <v>8091</v>
      </c>
      <c r="G2203" s="54" t="s">
        <v>8092</v>
      </c>
      <c r="H2203" s="56">
        <v>43983</v>
      </c>
      <c r="I2203" s="56">
        <v>44713</v>
      </c>
      <c r="J2203" s="57" t="str">
        <f>IF(Ugovori_OPULJP3[[#This Row],[DATUM ZAVRŠETKA OPERACIJE]]&gt;DATE(2024,12,31),"u provedbi","završen")</f>
        <v>završen</v>
      </c>
      <c r="K2203" s="67" t="s">
        <v>36</v>
      </c>
      <c r="L2203" s="55" t="s">
        <v>36</v>
      </c>
      <c r="M2203" s="58">
        <v>0.85</v>
      </c>
      <c r="N2203" s="58">
        <v>0.15</v>
      </c>
      <c r="O2203" s="59">
        <f>Ugovori_OPULJP3[[#This Row],[Bespovratna sredstva - Ukupno (EU+Nac) HRK
= Ukupna ugovorena vrijednost bespovratnih sredstava]]*Ugovori_OPULJP3[[#This Row],[EU STOPA SUFINANCIRANJA %
EU CO-FINANCING RATE %]]</f>
        <v>1239524.298</v>
      </c>
      <c r="P2203" s="60">
        <f>Ugovori_OPULJP3[[#This Row],[Bespovratna sredstva - EU dio - HRK]]/7.5345</f>
        <v>164513.14592872784</v>
      </c>
      <c r="Q2203" s="59">
        <f>Ugovori_OPULJP3[[#This Row],[Bespovratna sredstva - Ukupno (EU+Nac) HRK
= Ukupna ugovorena vrijednost bespovratnih sredstava]]*Ugovori_OPULJP3[[#This Row],[STOPA NACIONALNOG SUFINANCIRANJA %]]</f>
        <v>218739.58199999997</v>
      </c>
      <c r="R2203" s="60">
        <f>Ugovori_OPULJP3[[#This Row],[Bespovratna sredstva - Nacionalni dio - HRK]]/7.5345</f>
        <v>29031.731634481381</v>
      </c>
      <c r="S2203" s="59">
        <v>1458263.88</v>
      </c>
      <c r="T2203" s="60">
        <f>Ugovori_OPULJP3[[#This Row],[Bespovratna sredstva - Ukupno (EU+Nac) HRK
= Ukupna ugovorena vrijednost bespovratnih sredstava]]/7.5345</f>
        <v>193544.87756320921</v>
      </c>
      <c r="U2203" s="59">
        <v>0</v>
      </c>
      <c r="V2203" s="60">
        <f>Ugovori_OPULJP3[[#This Row],[Javni doprinos korisnika - HRK]]/7.5345</f>
        <v>0</v>
      </c>
      <c r="W2203" s="59">
        <v>0</v>
      </c>
      <c r="X2203" s="60">
        <f>Ugovori_OPULJP3[[#This Row],[Privatni doprinos korisnika - HRK]]/7.5345</f>
        <v>0</v>
      </c>
      <c r="Y2203" s="61">
        <v>1458263.88</v>
      </c>
      <c r="Z2203" s="62">
        <f>Ugovori_OPULJP3[[#This Row],[UKUPNI PRIHVATLJIVI IZDACI
TOTAL ELIGIBLE EXPENDITURE
= Bespovratna sredstva ukupno + doprinos korisnika
= Ukupni prihvatljivi troškovi
= Ukupna ugovorena vrijednost projekta HRK]]/7.5345</f>
        <v>193544.87756320921</v>
      </c>
      <c r="AA2203" s="53" t="s">
        <v>37</v>
      </c>
      <c r="AB2203" s="53" t="s">
        <v>34</v>
      </c>
      <c r="AC2203" s="52" t="s">
        <v>8093</v>
      </c>
      <c r="AD2203" s="52" t="s">
        <v>6564</v>
      </c>
    </row>
    <row r="2204" spans="1:30" ht="51" customHeight="1" x14ac:dyDescent="0.2">
      <c r="A2204" s="50" t="s">
        <v>8094</v>
      </c>
      <c r="B2204" s="51" t="s">
        <v>742</v>
      </c>
      <c r="C2204" s="52" t="s">
        <v>7264</v>
      </c>
      <c r="D2204" s="52" t="s">
        <v>7849</v>
      </c>
      <c r="E2204" s="53" t="s">
        <v>231</v>
      </c>
      <c r="F2204" s="54" t="s">
        <v>8095</v>
      </c>
      <c r="G2204" s="54" t="s">
        <v>1564</v>
      </c>
      <c r="H2204" s="56">
        <v>44109</v>
      </c>
      <c r="I2204" s="56">
        <v>44839</v>
      </c>
      <c r="J2204" s="57" t="str">
        <f>IF(Ugovori_OPULJP3[[#This Row],[DATUM ZAVRŠETKA OPERACIJE]]&gt;DATE(2024,12,31),"u provedbi","završen")</f>
        <v>završen</v>
      </c>
      <c r="K2204" s="55" t="s">
        <v>8096</v>
      </c>
      <c r="L2204" s="55" t="s">
        <v>98</v>
      </c>
      <c r="M2204" s="58">
        <v>0.85</v>
      </c>
      <c r="N2204" s="58">
        <v>0.15</v>
      </c>
      <c r="O2204" s="59">
        <f>Ugovori_OPULJP3[[#This Row],[Bespovratna sredstva - Ukupno (EU+Nac) HRK
= Ukupna ugovorena vrijednost bespovratnih sredstava]]*Ugovori_OPULJP3[[#This Row],[EU STOPA SUFINANCIRANJA %
EU CO-FINANCING RATE %]]</f>
        <v>1275000</v>
      </c>
      <c r="P2204" s="60">
        <f>Ugovori_OPULJP3[[#This Row],[Bespovratna sredstva - EU dio - HRK]]/7.5345</f>
        <v>169221.5807286482</v>
      </c>
      <c r="Q2204" s="59">
        <f>Ugovori_OPULJP3[[#This Row],[Bespovratna sredstva - Ukupno (EU+Nac) HRK
= Ukupna ugovorena vrijednost bespovratnih sredstava]]*Ugovori_OPULJP3[[#This Row],[STOPA NACIONALNOG SUFINANCIRANJA %]]</f>
        <v>225000</v>
      </c>
      <c r="R2204" s="60">
        <f>Ugovori_OPULJP3[[#This Row],[Bespovratna sredstva - Nacionalni dio - HRK]]/7.5345</f>
        <v>29862.631893290862</v>
      </c>
      <c r="S2204" s="59">
        <v>1500000</v>
      </c>
      <c r="T2204" s="60">
        <f>Ugovori_OPULJP3[[#This Row],[Bespovratna sredstva - Ukupno (EU+Nac) HRK
= Ukupna ugovorena vrijednost bespovratnih sredstava]]/7.5345</f>
        <v>199084.21262193908</v>
      </c>
      <c r="U2204" s="59">
        <v>0</v>
      </c>
      <c r="V2204" s="60">
        <f>Ugovori_OPULJP3[[#This Row],[Javni doprinos korisnika - HRK]]/7.5345</f>
        <v>0</v>
      </c>
      <c r="W2204" s="59">
        <v>0</v>
      </c>
      <c r="X2204" s="60">
        <f>Ugovori_OPULJP3[[#This Row],[Privatni doprinos korisnika - HRK]]/7.5345</f>
        <v>0</v>
      </c>
      <c r="Y2204" s="61">
        <v>1500000</v>
      </c>
      <c r="Z2204" s="62">
        <f>Ugovori_OPULJP3[[#This Row],[UKUPNI PRIHVATLJIVI IZDACI
TOTAL ELIGIBLE EXPENDITURE
= Bespovratna sredstva ukupno + doprinos korisnika
= Ukupni prihvatljivi troškovi
= Ukupna ugovorena vrijednost projekta HRK]]/7.5345</f>
        <v>199084.21262193908</v>
      </c>
      <c r="AA2204" s="53" t="s">
        <v>37</v>
      </c>
      <c r="AB2204" s="53" t="s">
        <v>34</v>
      </c>
      <c r="AC2204" s="52" t="s">
        <v>8097</v>
      </c>
      <c r="AD2204" s="52" t="s">
        <v>6564</v>
      </c>
    </row>
    <row r="2205" spans="1:30" ht="51" customHeight="1" x14ac:dyDescent="0.2">
      <c r="A2205" s="50" t="s">
        <v>8098</v>
      </c>
      <c r="B2205" s="51" t="s">
        <v>742</v>
      </c>
      <c r="C2205" s="52" t="s">
        <v>7264</v>
      </c>
      <c r="D2205" s="52" t="s">
        <v>7849</v>
      </c>
      <c r="E2205" s="53" t="s">
        <v>231</v>
      </c>
      <c r="F2205" s="54" t="s">
        <v>8099</v>
      </c>
      <c r="G2205" s="54" t="s">
        <v>8100</v>
      </c>
      <c r="H2205" s="56">
        <v>44131</v>
      </c>
      <c r="I2205" s="56">
        <v>44861</v>
      </c>
      <c r="J2205" s="57" t="str">
        <f>IF(Ugovori_OPULJP3[[#This Row],[DATUM ZAVRŠETKA OPERACIJE]]&gt;DATE(2024,12,31),"u provedbi","završen")</f>
        <v>završen</v>
      </c>
      <c r="K2205" s="55" t="s">
        <v>8101</v>
      </c>
      <c r="L2205" s="55" t="s">
        <v>185</v>
      </c>
      <c r="M2205" s="58">
        <v>0.85</v>
      </c>
      <c r="N2205" s="58">
        <v>0.15</v>
      </c>
      <c r="O2205" s="59">
        <f>Ugovori_OPULJP3[[#This Row],[Bespovratna sredstva - Ukupno (EU+Nac) HRK
= Ukupna ugovorena vrijednost bespovratnih sredstava]]*Ugovori_OPULJP3[[#This Row],[EU STOPA SUFINANCIRANJA %
EU CO-FINANCING RATE %]]</f>
        <v>1115459.4114999999</v>
      </c>
      <c r="P2205" s="60">
        <f>Ugovori_OPULJP3[[#This Row],[Bespovratna sredstva - EU dio - HRK]]/7.5345</f>
        <v>148046.90576680601</v>
      </c>
      <c r="Q2205" s="59">
        <f>Ugovori_OPULJP3[[#This Row],[Bespovratna sredstva - Ukupno (EU+Nac) HRK
= Ukupna ugovorena vrijednost bespovratnih sredstava]]*Ugovori_OPULJP3[[#This Row],[STOPA NACIONALNOG SUFINANCIRANJA %]]</f>
        <v>196845.77849999999</v>
      </c>
      <c r="R2205" s="60">
        <f>Ugovori_OPULJP3[[#This Row],[Bespovratna sredstva - Nacionalni dio - HRK]]/7.5345</f>
        <v>26125.924547083414</v>
      </c>
      <c r="S2205" s="59">
        <v>1312305.19</v>
      </c>
      <c r="T2205" s="60">
        <f>Ugovori_OPULJP3[[#This Row],[Bespovratna sredstva - Ukupno (EU+Nac) HRK
= Ukupna ugovorena vrijednost bespovratnih sredstava]]/7.5345</f>
        <v>174172.83031388943</v>
      </c>
      <c r="U2205" s="59">
        <v>0</v>
      </c>
      <c r="V2205" s="60">
        <f>Ugovori_OPULJP3[[#This Row],[Javni doprinos korisnika - HRK]]/7.5345</f>
        <v>0</v>
      </c>
      <c r="W2205" s="59">
        <v>0</v>
      </c>
      <c r="X2205" s="60">
        <f>Ugovori_OPULJP3[[#This Row],[Privatni doprinos korisnika - HRK]]/7.5345</f>
        <v>0</v>
      </c>
      <c r="Y2205" s="61">
        <v>1312305.19</v>
      </c>
      <c r="Z2205" s="62">
        <f>Ugovori_OPULJP3[[#This Row],[UKUPNI PRIHVATLJIVI IZDACI
TOTAL ELIGIBLE EXPENDITURE
= Bespovratna sredstva ukupno + doprinos korisnika
= Ukupni prihvatljivi troškovi
= Ukupna ugovorena vrijednost projekta HRK]]/7.5345</f>
        <v>174172.83031388943</v>
      </c>
      <c r="AA2205" s="53" t="s">
        <v>37</v>
      </c>
      <c r="AB2205" s="53" t="s">
        <v>34</v>
      </c>
      <c r="AC2205" s="52" t="s">
        <v>8102</v>
      </c>
      <c r="AD2205" s="52" t="s">
        <v>6564</v>
      </c>
    </row>
    <row r="2206" spans="1:30" ht="61.5" customHeight="1" x14ac:dyDescent="0.2">
      <c r="A2206" s="50" t="s">
        <v>8103</v>
      </c>
      <c r="B2206" s="51" t="s">
        <v>742</v>
      </c>
      <c r="C2206" s="52" t="s">
        <v>7264</v>
      </c>
      <c r="D2206" s="52" t="s">
        <v>7849</v>
      </c>
      <c r="E2206" s="53" t="s">
        <v>231</v>
      </c>
      <c r="F2206" s="54" t="s">
        <v>8104</v>
      </c>
      <c r="G2206" s="54" t="s">
        <v>432</v>
      </c>
      <c r="H2206" s="56">
        <v>43924</v>
      </c>
      <c r="I2206" s="56">
        <v>44654</v>
      </c>
      <c r="J2206" s="57" t="str">
        <f>IF(Ugovori_OPULJP3[[#This Row],[DATUM ZAVRŠETKA OPERACIJE]]&gt;DATE(2024,12,31),"u provedbi","završen")</f>
        <v>završen</v>
      </c>
      <c r="K2206" s="55" t="s">
        <v>8105</v>
      </c>
      <c r="L2206" s="55" t="s">
        <v>98</v>
      </c>
      <c r="M2206" s="58">
        <v>0.85</v>
      </c>
      <c r="N2206" s="58">
        <v>0.15</v>
      </c>
      <c r="O2206" s="59">
        <f>Ugovori_OPULJP3[[#This Row],[Bespovratna sredstva - Ukupno (EU+Nac) HRK
= Ukupna ugovorena vrijednost bespovratnih sredstava]]*Ugovori_OPULJP3[[#This Row],[EU STOPA SUFINANCIRANJA %
EU CO-FINANCING RATE %]]</f>
        <v>1022316.0715</v>
      </c>
      <c r="P2206" s="60">
        <f>Ugovori_OPULJP3[[#This Row],[Bespovratna sredstva - EU dio - HRK]]/7.5345</f>
        <v>135684.66009688764</v>
      </c>
      <c r="Q2206" s="59">
        <f>Ugovori_OPULJP3[[#This Row],[Bespovratna sredstva - Ukupno (EU+Nac) HRK
= Ukupna ugovorena vrijednost bespovratnih sredstava]]*Ugovori_OPULJP3[[#This Row],[STOPA NACIONALNOG SUFINANCIRANJA %]]</f>
        <v>180408.71849999999</v>
      </c>
      <c r="R2206" s="60">
        <f>Ugovori_OPULJP3[[#This Row],[Bespovratna sredstva - Nacionalni dio - HRK]]/7.5345</f>
        <v>23944.3517818037</v>
      </c>
      <c r="S2206" s="59">
        <v>1202724.79</v>
      </c>
      <c r="T2206" s="60">
        <f>Ugovori_OPULJP3[[#This Row],[Bespovratna sredstva - Ukupno (EU+Nac) HRK
= Ukupna ugovorena vrijednost bespovratnih sredstava]]/7.5345</f>
        <v>159629.01187869135</v>
      </c>
      <c r="U2206" s="59">
        <v>0</v>
      </c>
      <c r="V2206" s="60">
        <f>Ugovori_OPULJP3[[#This Row],[Javni doprinos korisnika - HRK]]/7.5345</f>
        <v>0</v>
      </c>
      <c r="W2206" s="59">
        <v>0</v>
      </c>
      <c r="X2206" s="60">
        <f>Ugovori_OPULJP3[[#This Row],[Privatni doprinos korisnika - HRK]]/7.5345</f>
        <v>0</v>
      </c>
      <c r="Y2206" s="61">
        <v>1202724.79</v>
      </c>
      <c r="Z2206" s="62">
        <f>Ugovori_OPULJP3[[#This Row],[UKUPNI PRIHVATLJIVI IZDACI
TOTAL ELIGIBLE EXPENDITURE
= Bespovratna sredstva ukupno + doprinos korisnika
= Ukupni prihvatljivi troškovi
= Ukupna ugovorena vrijednost projekta HRK]]/7.5345</f>
        <v>159629.01187869135</v>
      </c>
      <c r="AA2206" s="53" t="s">
        <v>37</v>
      </c>
      <c r="AB2206" s="53" t="s">
        <v>34</v>
      </c>
      <c r="AC2206" s="52" t="s">
        <v>8106</v>
      </c>
      <c r="AD2206" s="52" t="s">
        <v>6564</v>
      </c>
    </row>
    <row r="2207" spans="1:30" ht="51" customHeight="1" x14ac:dyDescent="0.2">
      <c r="A2207" s="50" t="s">
        <v>8107</v>
      </c>
      <c r="B2207" s="51" t="s">
        <v>742</v>
      </c>
      <c r="C2207" s="52" t="s">
        <v>7264</v>
      </c>
      <c r="D2207" s="52" t="s">
        <v>7849</v>
      </c>
      <c r="E2207" s="53" t="s">
        <v>231</v>
      </c>
      <c r="F2207" s="54" t="s">
        <v>8108</v>
      </c>
      <c r="G2207" s="54" t="s">
        <v>684</v>
      </c>
      <c r="H2207" s="56">
        <v>44044</v>
      </c>
      <c r="I2207" s="56">
        <v>44774</v>
      </c>
      <c r="J2207" s="57" t="str">
        <f>IF(Ugovori_OPULJP3[[#This Row],[DATUM ZAVRŠETKA OPERACIJE]]&gt;DATE(2024,12,31),"u provedbi","završen")</f>
        <v>završen</v>
      </c>
      <c r="K2207" s="55" t="s">
        <v>8109</v>
      </c>
      <c r="L2207" s="55" t="s">
        <v>210</v>
      </c>
      <c r="M2207" s="58">
        <v>0.85</v>
      </c>
      <c r="N2207" s="58">
        <v>0.15</v>
      </c>
      <c r="O2207" s="59">
        <f>Ugovori_OPULJP3[[#This Row],[Bespovratna sredstva - Ukupno (EU+Nac) HRK
= Ukupna ugovorena vrijednost bespovratnih sredstava]]*Ugovori_OPULJP3[[#This Row],[EU STOPA SUFINANCIRANJA %
EU CO-FINANCING RATE %]]</f>
        <v>1274567.5625</v>
      </c>
      <c r="P2207" s="60">
        <f>Ugovori_OPULJP3[[#This Row],[Bespovratna sredstva - EU dio - HRK]]/7.5345</f>
        <v>169164.18640918442</v>
      </c>
      <c r="Q2207" s="59">
        <f>Ugovori_OPULJP3[[#This Row],[Bespovratna sredstva - Ukupno (EU+Nac) HRK
= Ukupna ugovorena vrijednost bespovratnih sredstava]]*Ugovori_OPULJP3[[#This Row],[STOPA NACIONALNOG SUFINANCIRANJA %]]</f>
        <v>224923.6875</v>
      </c>
      <c r="R2207" s="60">
        <f>Ugovori_OPULJP3[[#This Row],[Bespovratna sredstva - Nacionalni dio - HRK]]/7.5345</f>
        <v>29852.50348397372</v>
      </c>
      <c r="S2207" s="59">
        <v>1499491.25</v>
      </c>
      <c r="T2207" s="60">
        <f>Ugovori_OPULJP3[[#This Row],[Bespovratna sredstva - Ukupno (EU+Nac) HRK
= Ukupna ugovorena vrijednost bespovratnih sredstava]]/7.5345</f>
        <v>199016.68989315812</v>
      </c>
      <c r="U2207" s="59">
        <v>0</v>
      </c>
      <c r="V2207" s="60">
        <f>Ugovori_OPULJP3[[#This Row],[Javni doprinos korisnika - HRK]]/7.5345</f>
        <v>0</v>
      </c>
      <c r="W2207" s="59">
        <v>0</v>
      </c>
      <c r="X2207" s="60">
        <f>Ugovori_OPULJP3[[#This Row],[Privatni doprinos korisnika - HRK]]/7.5345</f>
        <v>0</v>
      </c>
      <c r="Y2207" s="61">
        <v>1499491.25</v>
      </c>
      <c r="Z2207" s="62">
        <f>Ugovori_OPULJP3[[#This Row],[UKUPNI PRIHVATLJIVI IZDACI
TOTAL ELIGIBLE EXPENDITURE
= Bespovratna sredstva ukupno + doprinos korisnika
= Ukupni prihvatljivi troškovi
= Ukupna ugovorena vrijednost projekta HRK]]/7.5345</f>
        <v>199016.68989315812</v>
      </c>
      <c r="AA2207" s="53" t="s">
        <v>37</v>
      </c>
      <c r="AB2207" s="53" t="s">
        <v>34</v>
      </c>
      <c r="AC2207" s="52" t="s">
        <v>8110</v>
      </c>
      <c r="AD2207" s="52" t="s">
        <v>6564</v>
      </c>
    </row>
    <row r="2208" spans="1:30" ht="51" customHeight="1" x14ac:dyDescent="0.2">
      <c r="A2208" s="50" t="s">
        <v>8111</v>
      </c>
      <c r="B2208" s="51" t="s">
        <v>742</v>
      </c>
      <c r="C2208" s="52" t="s">
        <v>7264</v>
      </c>
      <c r="D2208" s="52" t="s">
        <v>7849</v>
      </c>
      <c r="E2208" s="53" t="s">
        <v>231</v>
      </c>
      <c r="F2208" s="54" t="s">
        <v>8112</v>
      </c>
      <c r="G2208" s="54" t="s">
        <v>750</v>
      </c>
      <c r="H2208" s="56">
        <v>44044</v>
      </c>
      <c r="I2208" s="56">
        <v>44774</v>
      </c>
      <c r="J2208" s="57" t="str">
        <f>IF(Ugovori_OPULJP3[[#This Row],[DATUM ZAVRŠETKA OPERACIJE]]&gt;DATE(2024,12,31),"u provedbi","završen")</f>
        <v>završen</v>
      </c>
      <c r="K2208" s="55" t="s">
        <v>103</v>
      </c>
      <c r="L2208" s="55" t="s">
        <v>103</v>
      </c>
      <c r="M2208" s="58">
        <v>0.85</v>
      </c>
      <c r="N2208" s="58">
        <v>0.15</v>
      </c>
      <c r="O2208" s="59">
        <f>Ugovori_OPULJP3[[#This Row],[Bespovratna sredstva - Ukupno (EU+Nac) HRK
= Ukupna ugovorena vrijednost bespovratnih sredstava]]*Ugovori_OPULJP3[[#This Row],[EU STOPA SUFINANCIRANJA %
EU CO-FINANCING RATE %]]</f>
        <v>1274991.5</v>
      </c>
      <c r="P2208" s="60">
        <f>Ugovori_OPULJP3[[#This Row],[Bespovratna sredstva - EU dio - HRK]]/7.5345</f>
        <v>169220.45258477668</v>
      </c>
      <c r="Q2208" s="59">
        <f>Ugovori_OPULJP3[[#This Row],[Bespovratna sredstva - Ukupno (EU+Nac) HRK
= Ukupna ugovorena vrijednost bespovratnih sredstava]]*Ugovori_OPULJP3[[#This Row],[STOPA NACIONALNOG SUFINANCIRANJA %]]</f>
        <v>224998.5</v>
      </c>
      <c r="R2208" s="60">
        <f>Ugovori_OPULJP3[[#This Row],[Bespovratna sredstva - Nacionalni dio - HRK]]/7.5345</f>
        <v>29862.43280907824</v>
      </c>
      <c r="S2208" s="59">
        <v>1499990</v>
      </c>
      <c r="T2208" s="60">
        <f>Ugovori_OPULJP3[[#This Row],[Bespovratna sredstva - Ukupno (EU+Nac) HRK
= Ukupna ugovorena vrijednost bespovratnih sredstava]]/7.5345</f>
        <v>199082.88539385493</v>
      </c>
      <c r="U2208" s="59">
        <v>0</v>
      </c>
      <c r="V2208" s="60">
        <f>Ugovori_OPULJP3[[#This Row],[Javni doprinos korisnika - HRK]]/7.5345</f>
        <v>0</v>
      </c>
      <c r="W2208" s="59">
        <v>0</v>
      </c>
      <c r="X2208" s="60">
        <f>Ugovori_OPULJP3[[#This Row],[Privatni doprinos korisnika - HRK]]/7.5345</f>
        <v>0</v>
      </c>
      <c r="Y2208" s="61">
        <v>1499990</v>
      </c>
      <c r="Z2208" s="62">
        <f>Ugovori_OPULJP3[[#This Row],[UKUPNI PRIHVATLJIVI IZDACI
TOTAL ELIGIBLE EXPENDITURE
= Bespovratna sredstva ukupno + doprinos korisnika
= Ukupni prihvatljivi troškovi
= Ukupna ugovorena vrijednost projekta HRK]]/7.5345</f>
        <v>199082.88539385493</v>
      </c>
      <c r="AA2208" s="53" t="s">
        <v>37</v>
      </c>
      <c r="AB2208" s="53" t="s">
        <v>34</v>
      </c>
      <c r="AC2208" s="52" t="s">
        <v>8113</v>
      </c>
      <c r="AD2208" s="52" t="s">
        <v>6564</v>
      </c>
    </row>
    <row r="2209" spans="1:30" ht="51" customHeight="1" x14ac:dyDescent="0.2">
      <c r="A2209" s="50" t="s">
        <v>8114</v>
      </c>
      <c r="B2209" s="51" t="s">
        <v>742</v>
      </c>
      <c r="C2209" s="52" t="s">
        <v>7264</v>
      </c>
      <c r="D2209" s="52" t="s">
        <v>7849</v>
      </c>
      <c r="E2209" s="53" t="s">
        <v>231</v>
      </c>
      <c r="F2209" s="54" t="s">
        <v>8115</v>
      </c>
      <c r="G2209" s="54" t="s">
        <v>7434</v>
      </c>
      <c r="H2209" s="56">
        <v>43955</v>
      </c>
      <c r="I2209" s="56">
        <v>44685</v>
      </c>
      <c r="J2209" s="57" t="str">
        <f>IF(Ugovori_OPULJP3[[#This Row],[DATUM ZAVRŠETKA OPERACIJE]]&gt;DATE(2024,12,31),"u provedbi","završen")</f>
        <v>završen</v>
      </c>
      <c r="K2209" s="55" t="s">
        <v>8116</v>
      </c>
      <c r="L2209" s="55" t="s">
        <v>36</v>
      </c>
      <c r="M2209" s="58">
        <v>0.85</v>
      </c>
      <c r="N2209" s="58">
        <v>0.15</v>
      </c>
      <c r="O2209" s="59">
        <f>Ugovori_OPULJP3[[#This Row],[Bespovratna sredstva - Ukupno (EU+Nac) HRK
= Ukupna ugovorena vrijednost bespovratnih sredstava]]*Ugovori_OPULJP3[[#This Row],[EU STOPA SUFINANCIRANJA %
EU CO-FINANCING RATE %]]</f>
        <v>1008020.4909999999</v>
      </c>
      <c r="P2209" s="60">
        <f>Ugovori_OPULJP3[[#This Row],[Bespovratna sredstva - EU dio - HRK]]/7.5345</f>
        <v>133787.31050501027</v>
      </c>
      <c r="Q2209" s="59">
        <f>Ugovori_OPULJP3[[#This Row],[Bespovratna sredstva - Ukupno (EU+Nac) HRK
= Ukupna ugovorena vrijednost bespovratnih sredstava]]*Ugovori_OPULJP3[[#This Row],[STOPA NACIONALNOG SUFINANCIRANJA %]]</f>
        <v>177885.96899999998</v>
      </c>
      <c r="R2209" s="60">
        <f>Ugovori_OPULJP3[[#This Row],[Bespovratna sredstva - Nacionalni dio - HRK]]/7.5345</f>
        <v>23609.525383237105</v>
      </c>
      <c r="S2209" s="59">
        <v>1185906.46</v>
      </c>
      <c r="T2209" s="60">
        <f>Ugovori_OPULJP3[[#This Row],[Bespovratna sredstva - Ukupno (EU+Nac) HRK
= Ukupna ugovorena vrijednost bespovratnih sredstava]]/7.5345</f>
        <v>157396.83588824738</v>
      </c>
      <c r="U2209" s="59">
        <v>0</v>
      </c>
      <c r="V2209" s="60">
        <f>Ugovori_OPULJP3[[#This Row],[Javni doprinos korisnika - HRK]]/7.5345</f>
        <v>0</v>
      </c>
      <c r="W2209" s="59">
        <v>0</v>
      </c>
      <c r="X2209" s="60">
        <f>Ugovori_OPULJP3[[#This Row],[Privatni doprinos korisnika - HRK]]/7.5345</f>
        <v>0</v>
      </c>
      <c r="Y2209" s="61">
        <v>1185906.46</v>
      </c>
      <c r="Z2209" s="62">
        <f>Ugovori_OPULJP3[[#This Row],[UKUPNI PRIHVATLJIVI IZDACI
TOTAL ELIGIBLE EXPENDITURE
= Bespovratna sredstva ukupno + doprinos korisnika
= Ukupni prihvatljivi troškovi
= Ukupna ugovorena vrijednost projekta HRK]]/7.5345</f>
        <v>157396.83588824738</v>
      </c>
      <c r="AA2209" s="53" t="s">
        <v>37</v>
      </c>
      <c r="AB2209" s="53" t="s">
        <v>34</v>
      </c>
      <c r="AC2209" s="52" t="s">
        <v>8117</v>
      </c>
      <c r="AD2209" s="52" t="s">
        <v>6564</v>
      </c>
    </row>
    <row r="2210" spans="1:30" ht="51" customHeight="1" x14ac:dyDescent="0.2">
      <c r="A2210" s="50" t="s">
        <v>8118</v>
      </c>
      <c r="B2210" s="51" t="s">
        <v>742</v>
      </c>
      <c r="C2210" s="52" t="s">
        <v>7264</v>
      </c>
      <c r="D2210" s="52" t="s">
        <v>7849</v>
      </c>
      <c r="E2210" s="53" t="s">
        <v>231</v>
      </c>
      <c r="F2210" s="54" t="s">
        <v>8119</v>
      </c>
      <c r="G2210" s="71" t="s">
        <v>1065</v>
      </c>
      <c r="H2210" s="56">
        <v>43929</v>
      </c>
      <c r="I2210" s="56">
        <v>44477</v>
      </c>
      <c r="J2210" s="57" t="str">
        <f>IF(Ugovori_OPULJP3[[#This Row],[DATUM ZAVRŠETKA OPERACIJE]]&gt;DATE(2024,12,31),"u provedbi","završen")</f>
        <v>završen</v>
      </c>
      <c r="K2210" s="55" t="s">
        <v>8120</v>
      </c>
      <c r="L2210" s="55" t="s">
        <v>36</v>
      </c>
      <c r="M2210" s="58">
        <v>0.85</v>
      </c>
      <c r="N2210" s="58">
        <v>0.15</v>
      </c>
      <c r="O2210" s="59">
        <f>Ugovori_OPULJP3[[#This Row],[Bespovratna sredstva - Ukupno (EU+Nac) HRK
= Ukupna ugovorena vrijednost bespovratnih sredstava]]*Ugovori_OPULJP3[[#This Row],[EU STOPA SUFINANCIRANJA %
EU CO-FINANCING RATE %]]</f>
        <v>1232466</v>
      </c>
      <c r="P2210" s="60">
        <f>Ugovori_OPULJP3[[#This Row],[Bespovratna sredstva - EU dio - HRK]]/7.5345</f>
        <v>163576.34879554051</v>
      </c>
      <c r="Q2210" s="59">
        <f>Ugovori_OPULJP3[[#This Row],[Bespovratna sredstva - Ukupno (EU+Nac) HRK
= Ukupna ugovorena vrijednost bespovratnih sredstava]]*Ugovori_OPULJP3[[#This Row],[STOPA NACIONALNOG SUFINANCIRANJA %]]</f>
        <v>217494</v>
      </c>
      <c r="R2210" s="60">
        <f>Ugovori_OPULJP3[[#This Row],[Bespovratna sredstva - Nacionalni dio - HRK]]/7.5345</f>
        <v>28866.414493330678</v>
      </c>
      <c r="S2210" s="59">
        <v>1449960</v>
      </c>
      <c r="T2210" s="60">
        <f>Ugovori_OPULJP3[[#This Row],[Bespovratna sredstva - Ukupno (EU+Nac) HRK
= Ukupna ugovorena vrijednost bespovratnih sredstava]]/7.5345</f>
        <v>192442.76328887118</v>
      </c>
      <c r="U2210" s="59">
        <v>0</v>
      </c>
      <c r="V2210" s="60">
        <f>Ugovori_OPULJP3[[#This Row],[Javni doprinos korisnika - HRK]]/7.5345</f>
        <v>0</v>
      </c>
      <c r="W2210" s="59">
        <v>0</v>
      </c>
      <c r="X2210" s="60">
        <f>Ugovori_OPULJP3[[#This Row],[Privatni doprinos korisnika - HRK]]/7.5345</f>
        <v>0</v>
      </c>
      <c r="Y2210" s="61">
        <v>1449960</v>
      </c>
      <c r="Z2210" s="62">
        <f>Ugovori_OPULJP3[[#This Row],[UKUPNI PRIHVATLJIVI IZDACI
TOTAL ELIGIBLE EXPENDITURE
= Bespovratna sredstva ukupno + doprinos korisnika
= Ukupni prihvatljivi troškovi
= Ukupna ugovorena vrijednost projekta HRK]]/7.5345</f>
        <v>192442.76328887118</v>
      </c>
      <c r="AA2210" s="53" t="s">
        <v>37</v>
      </c>
      <c r="AB2210" s="53" t="s">
        <v>34</v>
      </c>
      <c r="AC2210" s="52" t="s">
        <v>8121</v>
      </c>
      <c r="AD2210" s="52" t="s">
        <v>6564</v>
      </c>
    </row>
    <row r="2211" spans="1:30" ht="51" customHeight="1" x14ac:dyDescent="0.2">
      <c r="A2211" s="50" t="s">
        <v>8122</v>
      </c>
      <c r="B2211" s="51" t="s">
        <v>742</v>
      </c>
      <c r="C2211" s="52" t="s">
        <v>7264</v>
      </c>
      <c r="D2211" s="52" t="s">
        <v>7849</v>
      </c>
      <c r="E2211" s="53" t="s">
        <v>231</v>
      </c>
      <c r="F2211" s="54" t="s">
        <v>8123</v>
      </c>
      <c r="G2211" s="54" t="s">
        <v>885</v>
      </c>
      <c r="H2211" s="56">
        <v>44013</v>
      </c>
      <c r="I2211" s="56">
        <v>44562</v>
      </c>
      <c r="J2211" s="57" t="str">
        <f>IF(Ugovori_OPULJP3[[#This Row],[DATUM ZAVRŠETKA OPERACIJE]]&gt;DATE(2024,12,31),"u provedbi","završen")</f>
        <v>završen</v>
      </c>
      <c r="K2211" s="55" t="s">
        <v>7885</v>
      </c>
      <c r="L2211" s="55" t="s">
        <v>36</v>
      </c>
      <c r="M2211" s="58">
        <v>0.85</v>
      </c>
      <c r="N2211" s="58">
        <v>0.15</v>
      </c>
      <c r="O2211" s="59">
        <f>Ugovori_OPULJP3[[#This Row],[Bespovratna sredstva - Ukupno (EU+Nac) HRK
= Ukupna ugovorena vrijednost bespovratnih sredstava]]*Ugovori_OPULJP3[[#This Row],[EU STOPA SUFINANCIRANJA %
EU CO-FINANCING RATE %]]</f>
        <v>383116.67499999999</v>
      </c>
      <c r="P2211" s="60">
        <f>Ugovori_OPULJP3[[#This Row],[Bespovratna sredstva - EU dio - HRK]]/7.5345</f>
        <v>50848.321056473549</v>
      </c>
      <c r="Q2211" s="59">
        <f>Ugovori_OPULJP3[[#This Row],[Bespovratna sredstva - Ukupno (EU+Nac) HRK
= Ukupna ugovorena vrijednost bespovratnih sredstava]]*Ugovori_OPULJP3[[#This Row],[STOPA NACIONALNOG SUFINANCIRANJA %]]</f>
        <v>67608.824999999997</v>
      </c>
      <c r="R2211" s="60">
        <f>Ugovori_OPULJP3[[#This Row],[Bespovratna sredstva - Nacionalni dio - HRK]]/7.5345</f>
        <v>8973.2331276129789</v>
      </c>
      <c r="S2211" s="59">
        <v>450725.5</v>
      </c>
      <c r="T2211" s="60">
        <f>Ugovori_OPULJP3[[#This Row],[Bespovratna sredstva - Ukupno (EU+Nac) HRK
= Ukupna ugovorena vrijednost bespovratnih sredstava]]/7.5345</f>
        <v>59821.554184086533</v>
      </c>
      <c r="U2211" s="59">
        <v>0</v>
      </c>
      <c r="V2211" s="60">
        <f>Ugovori_OPULJP3[[#This Row],[Javni doprinos korisnika - HRK]]/7.5345</f>
        <v>0</v>
      </c>
      <c r="W2211" s="59">
        <v>0</v>
      </c>
      <c r="X2211" s="60">
        <f>Ugovori_OPULJP3[[#This Row],[Privatni doprinos korisnika - HRK]]/7.5345</f>
        <v>0</v>
      </c>
      <c r="Y2211" s="61">
        <v>450725.5</v>
      </c>
      <c r="Z2211" s="62">
        <f>Ugovori_OPULJP3[[#This Row],[UKUPNI PRIHVATLJIVI IZDACI
TOTAL ELIGIBLE EXPENDITURE
= Bespovratna sredstva ukupno + doprinos korisnika
= Ukupni prihvatljivi troškovi
= Ukupna ugovorena vrijednost projekta HRK]]/7.5345</f>
        <v>59821.554184086533</v>
      </c>
      <c r="AA2211" s="53" t="s">
        <v>37</v>
      </c>
      <c r="AB2211" s="53" t="s">
        <v>34</v>
      </c>
      <c r="AC2211" s="52" t="s">
        <v>8124</v>
      </c>
      <c r="AD2211" s="52" t="s">
        <v>6564</v>
      </c>
    </row>
    <row r="2212" spans="1:30" ht="102" x14ac:dyDescent="0.2">
      <c r="A2212" s="50" t="s">
        <v>8125</v>
      </c>
      <c r="B2212" s="51" t="s">
        <v>742</v>
      </c>
      <c r="C2212" s="52" t="s">
        <v>7264</v>
      </c>
      <c r="D2212" s="52" t="s">
        <v>7849</v>
      </c>
      <c r="E2212" s="53" t="s">
        <v>231</v>
      </c>
      <c r="F2212" s="54" t="s">
        <v>8126</v>
      </c>
      <c r="G2212" s="54" t="s">
        <v>8127</v>
      </c>
      <c r="H2212" s="56">
        <v>43942</v>
      </c>
      <c r="I2212" s="56">
        <v>44701</v>
      </c>
      <c r="J2212" s="57" t="str">
        <f>IF(Ugovori_OPULJP3[[#This Row],[DATUM ZAVRŠETKA OPERACIJE]]&gt;DATE(2024,12,31),"u provedbi","završen")</f>
        <v>završen</v>
      </c>
      <c r="K2212" s="55" t="s">
        <v>8128</v>
      </c>
      <c r="L2212" s="55" t="s">
        <v>36</v>
      </c>
      <c r="M2212" s="58">
        <v>0.85</v>
      </c>
      <c r="N2212" s="58">
        <v>0.15</v>
      </c>
      <c r="O2212" s="59">
        <f>Ugovori_OPULJP3[[#This Row],[Bespovratna sredstva - Ukupno (EU+Nac) HRK
= Ukupna ugovorena vrijednost bespovratnih sredstava]]*Ugovori_OPULJP3[[#This Row],[EU STOPA SUFINANCIRANJA %
EU CO-FINANCING RATE %]]</f>
        <v>1274971.9669999999</v>
      </c>
      <c r="P2212" s="60">
        <f>Ugovori_OPULJP3[[#This Row],[Bespovratna sredstva - EU dio - HRK]]/7.5345</f>
        <v>169217.86011015991</v>
      </c>
      <c r="Q2212" s="59">
        <f>Ugovori_OPULJP3[[#This Row],[Bespovratna sredstva - Ukupno (EU+Nac) HRK
= Ukupna ugovorena vrijednost bespovratnih sredstava]]*Ugovori_OPULJP3[[#This Row],[STOPA NACIONALNOG SUFINANCIRANJA %]]</f>
        <v>224995.05299999999</v>
      </c>
      <c r="R2212" s="60">
        <f>Ugovori_OPULJP3[[#This Row],[Bespovratna sredstva - Nacionalni dio - HRK]]/7.5345</f>
        <v>29861.975313557632</v>
      </c>
      <c r="S2212" s="59">
        <v>1499967.02</v>
      </c>
      <c r="T2212" s="60">
        <f>Ugovori_OPULJP3[[#This Row],[Bespovratna sredstva - Ukupno (EU+Nac) HRK
= Ukupna ugovorena vrijednost bespovratnih sredstava]]/7.5345</f>
        <v>199079.83542371757</v>
      </c>
      <c r="U2212" s="59">
        <v>0</v>
      </c>
      <c r="V2212" s="60">
        <f>Ugovori_OPULJP3[[#This Row],[Javni doprinos korisnika - HRK]]/7.5345</f>
        <v>0</v>
      </c>
      <c r="W2212" s="59">
        <v>0</v>
      </c>
      <c r="X2212" s="60">
        <f>Ugovori_OPULJP3[[#This Row],[Privatni doprinos korisnika - HRK]]/7.5345</f>
        <v>0</v>
      </c>
      <c r="Y2212" s="61">
        <v>1499967.02</v>
      </c>
      <c r="Z2212" s="62">
        <f>Ugovori_OPULJP3[[#This Row],[UKUPNI PRIHVATLJIVI IZDACI
TOTAL ELIGIBLE EXPENDITURE
= Bespovratna sredstva ukupno + doprinos korisnika
= Ukupni prihvatljivi troškovi
= Ukupna ugovorena vrijednost projekta HRK]]/7.5345</f>
        <v>199079.83542371757</v>
      </c>
      <c r="AA2212" s="53" t="s">
        <v>37</v>
      </c>
      <c r="AB2212" s="53" t="s">
        <v>34</v>
      </c>
      <c r="AC2212" s="52" t="s">
        <v>8129</v>
      </c>
      <c r="AD2212" s="52" t="s">
        <v>6564</v>
      </c>
    </row>
    <row r="2213" spans="1:30" ht="114.75" x14ac:dyDescent="0.2">
      <c r="A2213" s="50" t="s">
        <v>8130</v>
      </c>
      <c r="B2213" s="51" t="s">
        <v>742</v>
      </c>
      <c r="C2213" s="52" t="s">
        <v>7264</v>
      </c>
      <c r="D2213" s="52" t="s">
        <v>7849</v>
      </c>
      <c r="E2213" s="53" t="s">
        <v>231</v>
      </c>
      <c r="F2213" s="54" t="s">
        <v>8131</v>
      </c>
      <c r="G2213" s="54" t="s">
        <v>8132</v>
      </c>
      <c r="H2213" s="56">
        <v>44013</v>
      </c>
      <c r="I2213" s="56">
        <v>44621</v>
      </c>
      <c r="J2213" s="57" t="str">
        <f>IF(Ugovori_OPULJP3[[#This Row],[DATUM ZAVRŠETKA OPERACIJE]]&gt;DATE(2024,12,31),"u provedbi","završen")</f>
        <v>završen</v>
      </c>
      <c r="K2213" s="55" t="s">
        <v>8133</v>
      </c>
      <c r="L2213" s="55" t="s">
        <v>36</v>
      </c>
      <c r="M2213" s="58">
        <v>0.85</v>
      </c>
      <c r="N2213" s="58">
        <v>0.15</v>
      </c>
      <c r="O2213" s="59">
        <f>Ugovori_OPULJP3[[#This Row],[Bespovratna sredstva - Ukupno (EU+Nac) HRK
= Ukupna ugovorena vrijednost bespovratnih sredstava]]*Ugovori_OPULJP3[[#This Row],[EU STOPA SUFINANCIRANJA %
EU CO-FINANCING RATE %]]</f>
        <v>1220545.3195</v>
      </c>
      <c r="P2213" s="60">
        <f>Ugovori_OPULJP3[[#This Row],[Bespovratna sredstva - EU dio - HRK]]/7.5345</f>
        <v>161994.20260136703</v>
      </c>
      <c r="Q2213" s="59">
        <f>Ugovori_OPULJP3[[#This Row],[Bespovratna sredstva - Ukupno (EU+Nac) HRK
= Ukupna ugovorena vrijednost bespovratnih sredstava]]*Ugovori_OPULJP3[[#This Row],[STOPA NACIONALNOG SUFINANCIRANJA %]]</f>
        <v>215390.35049999997</v>
      </c>
      <c r="R2213" s="60">
        <f>Ugovori_OPULJP3[[#This Row],[Bespovratna sredstva - Nacionalni dio - HRK]]/7.5345</f>
        <v>28587.21222377065</v>
      </c>
      <c r="S2213" s="59">
        <v>1435935.67</v>
      </c>
      <c r="T2213" s="60">
        <f>Ugovori_OPULJP3[[#This Row],[Bespovratna sredstva - Ukupno (EU+Nac) HRK
= Ukupna ugovorena vrijednost bespovratnih sredstava]]/7.5345</f>
        <v>190581.41482513768</v>
      </c>
      <c r="U2213" s="59">
        <v>0</v>
      </c>
      <c r="V2213" s="60">
        <f>Ugovori_OPULJP3[[#This Row],[Javni doprinos korisnika - HRK]]/7.5345</f>
        <v>0</v>
      </c>
      <c r="W2213" s="59">
        <v>0</v>
      </c>
      <c r="X2213" s="60">
        <f>Ugovori_OPULJP3[[#This Row],[Privatni doprinos korisnika - HRK]]/7.5345</f>
        <v>0</v>
      </c>
      <c r="Y2213" s="61">
        <v>1435935.67</v>
      </c>
      <c r="Z2213" s="62">
        <f>Ugovori_OPULJP3[[#This Row],[UKUPNI PRIHVATLJIVI IZDACI
TOTAL ELIGIBLE EXPENDITURE
= Bespovratna sredstva ukupno + doprinos korisnika
= Ukupni prihvatljivi troškovi
= Ukupna ugovorena vrijednost projekta HRK]]/7.5345</f>
        <v>190581.41482513768</v>
      </c>
      <c r="AA2213" s="53" t="s">
        <v>37</v>
      </c>
      <c r="AB2213" s="53" t="s">
        <v>34</v>
      </c>
      <c r="AC2213" s="52" t="s">
        <v>8134</v>
      </c>
      <c r="AD2213" s="52" t="s">
        <v>6564</v>
      </c>
    </row>
    <row r="2214" spans="1:30" ht="102" x14ac:dyDescent="0.2">
      <c r="A2214" s="50" t="s">
        <v>8135</v>
      </c>
      <c r="B2214" s="51" t="s">
        <v>742</v>
      </c>
      <c r="C2214" s="52" t="s">
        <v>7264</v>
      </c>
      <c r="D2214" s="52" t="s">
        <v>7849</v>
      </c>
      <c r="E2214" s="53" t="s">
        <v>231</v>
      </c>
      <c r="F2214" s="54" t="s">
        <v>8136</v>
      </c>
      <c r="G2214" s="54" t="s">
        <v>8137</v>
      </c>
      <c r="H2214" s="56">
        <v>43928</v>
      </c>
      <c r="I2214" s="56">
        <v>44599</v>
      </c>
      <c r="J2214" s="57" t="str">
        <f>IF(Ugovori_OPULJP3[[#This Row],[DATUM ZAVRŠETKA OPERACIJE]]&gt;DATE(2024,12,31),"u provedbi","završen")</f>
        <v>završen</v>
      </c>
      <c r="K2214" s="55" t="s">
        <v>8138</v>
      </c>
      <c r="L2214" s="55" t="s">
        <v>36</v>
      </c>
      <c r="M2214" s="58">
        <v>0.85</v>
      </c>
      <c r="N2214" s="58">
        <v>0.15</v>
      </c>
      <c r="O2214" s="59">
        <f>Ugovori_OPULJP3[[#This Row],[Bespovratna sredstva - Ukupno (EU+Nac) HRK
= Ukupna ugovorena vrijednost bespovratnih sredstava]]*Ugovori_OPULJP3[[#This Row],[EU STOPA SUFINANCIRANJA %
EU CO-FINANCING RATE %]]</f>
        <v>1003013.3365</v>
      </c>
      <c r="P2214" s="60">
        <f>Ugovori_OPULJP3[[#This Row],[Bespovratna sredstva - EU dio - HRK]]/7.5345</f>
        <v>133122.74689760435</v>
      </c>
      <c r="Q2214" s="59">
        <f>Ugovori_OPULJP3[[#This Row],[Bespovratna sredstva - Ukupno (EU+Nac) HRK
= Ukupna ugovorena vrijednost bespovratnih sredstava]]*Ugovori_OPULJP3[[#This Row],[STOPA NACIONALNOG SUFINANCIRANJA %]]</f>
        <v>177002.3535</v>
      </c>
      <c r="R2214" s="60">
        <f>Ugovori_OPULJP3[[#This Row],[Bespovratna sredstva - Nacionalni dio - HRK]]/7.5345</f>
        <v>23492.249452518412</v>
      </c>
      <c r="S2214" s="59">
        <v>1180015.69</v>
      </c>
      <c r="T2214" s="60">
        <f>Ugovori_OPULJP3[[#This Row],[Bespovratna sredstva - Ukupno (EU+Nac) HRK
= Ukupna ugovorena vrijednost bespovratnih sredstava]]/7.5345</f>
        <v>156614.99635012276</v>
      </c>
      <c r="U2214" s="59">
        <v>0</v>
      </c>
      <c r="V2214" s="60">
        <f>Ugovori_OPULJP3[[#This Row],[Javni doprinos korisnika - HRK]]/7.5345</f>
        <v>0</v>
      </c>
      <c r="W2214" s="59">
        <v>0</v>
      </c>
      <c r="X2214" s="60">
        <f>Ugovori_OPULJP3[[#This Row],[Privatni doprinos korisnika - HRK]]/7.5345</f>
        <v>0</v>
      </c>
      <c r="Y2214" s="61">
        <v>1180015.69</v>
      </c>
      <c r="Z2214" s="62">
        <f>Ugovori_OPULJP3[[#This Row],[UKUPNI PRIHVATLJIVI IZDACI
TOTAL ELIGIBLE EXPENDITURE
= Bespovratna sredstva ukupno + doprinos korisnika
= Ukupni prihvatljivi troškovi
= Ukupna ugovorena vrijednost projekta HRK]]/7.5345</f>
        <v>156614.99635012276</v>
      </c>
      <c r="AA2214" s="53" t="s">
        <v>37</v>
      </c>
      <c r="AB2214" s="53" t="s">
        <v>34</v>
      </c>
      <c r="AC2214" s="52" t="s">
        <v>8139</v>
      </c>
      <c r="AD2214" s="52" t="s">
        <v>6564</v>
      </c>
    </row>
    <row r="2215" spans="1:30" ht="114.75" x14ac:dyDescent="0.2">
      <c r="A2215" s="50" t="s">
        <v>8140</v>
      </c>
      <c r="B2215" s="51" t="s">
        <v>742</v>
      </c>
      <c r="C2215" s="52" t="s">
        <v>7264</v>
      </c>
      <c r="D2215" s="52" t="s">
        <v>7849</v>
      </c>
      <c r="E2215" s="53" t="s">
        <v>231</v>
      </c>
      <c r="F2215" s="54" t="s">
        <v>8141</v>
      </c>
      <c r="G2215" s="54" t="s">
        <v>7784</v>
      </c>
      <c r="H2215" s="56">
        <v>43948</v>
      </c>
      <c r="I2215" s="56">
        <v>44678</v>
      </c>
      <c r="J2215" s="57" t="str">
        <f>IF(Ugovori_OPULJP3[[#This Row],[DATUM ZAVRŠETKA OPERACIJE]]&gt;DATE(2024,12,31),"u provedbi","završen")</f>
        <v>završen</v>
      </c>
      <c r="K2215" s="55" t="s">
        <v>8142</v>
      </c>
      <c r="L2215" s="55" t="s">
        <v>248</v>
      </c>
      <c r="M2215" s="58">
        <v>0.85</v>
      </c>
      <c r="N2215" s="58">
        <v>0.15</v>
      </c>
      <c r="O2215" s="59">
        <f>Ugovori_OPULJP3[[#This Row],[Bespovratna sredstva - Ukupno (EU+Nac) HRK
= Ukupna ugovorena vrijednost bespovratnih sredstava]]*Ugovori_OPULJP3[[#This Row],[EU STOPA SUFINANCIRANJA %
EU CO-FINANCING RATE %]]</f>
        <v>789823.35749999993</v>
      </c>
      <c r="P2215" s="60">
        <f>Ugovori_OPULJP3[[#This Row],[Bespovratna sredstva - EU dio - HRK]]/7.5345</f>
        <v>104827.57415886919</v>
      </c>
      <c r="Q2215" s="59">
        <f>Ugovori_OPULJP3[[#This Row],[Bespovratna sredstva - Ukupno (EU+Nac) HRK
= Ukupna ugovorena vrijednost bespovratnih sredstava]]*Ugovori_OPULJP3[[#This Row],[STOPA NACIONALNOG SUFINANCIRANJA %]]</f>
        <v>139380.5925</v>
      </c>
      <c r="R2215" s="60">
        <f>Ugovori_OPULJP3[[#This Row],[Bespovratna sredstva - Nacionalni dio - HRK]]/7.5345</f>
        <v>18498.983675094565</v>
      </c>
      <c r="S2215" s="59">
        <v>929203.95</v>
      </c>
      <c r="T2215" s="60">
        <f>Ugovori_OPULJP3[[#This Row],[Bespovratna sredstva - Ukupno (EU+Nac) HRK
= Ukupna ugovorena vrijednost bespovratnih sredstava]]/7.5345</f>
        <v>123326.55783396376</v>
      </c>
      <c r="U2215" s="59">
        <v>0</v>
      </c>
      <c r="V2215" s="60">
        <f>Ugovori_OPULJP3[[#This Row],[Javni doprinos korisnika - HRK]]/7.5345</f>
        <v>0</v>
      </c>
      <c r="W2215" s="59">
        <v>0</v>
      </c>
      <c r="X2215" s="60">
        <f>Ugovori_OPULJP3[[#This Row],[Privatni doprinos korisnika - HRK]]/7.5345</f>
        <v>0</v>
      </c>
      <c r="Y2215" s="61">
        <v>929203.95</v>
      </c>
      <c r="Z2215" s="62">
        <f>Ugovori_OPULJP3[[#This Row],[UKUPNI PRIHVATLJIVI IZDACI
TOTAL ELIGIBLE EXPENDITURE
= Bespovratna sredstva ukupno + doprinos korisnika
= Ukupni prihvatljivi troškovi
= Ukupna ugovorena vrijednost projekta HRK]]/7.5345</f>
        <v>123326.55783396376</v>
      </c>
      <c r="AA2215" s="53" t="s">
        <v>37</v>
      </c>
      <c r="AB2215" s="53" t="s">
        <v>34</v>
      </c>
      <c r="AC2215" s="52" t="s">
        <v>8143</v>
      </c>
      <c r="AD2215" s="52" t="s">
        <v>6564</v>
      </c>
    </row>
    <row r="2216" spans="1:30" ht="102" x14ac:dyDescent="0.2">
      <c r="A2216" s="50" t="s">
        <v>8144</v>
      </c>
      <c r="B2216" s="51" t="s">
        <v>742</v>
      </c>
      <c r="C2216" s="52" t="s">
        <v>7264</v>
      </c>
      <c r="D2216" s="52" t="s">
        <v>7849</v>
      </c>
      <c r="E2216" s="53" t="s">
        <v>231</v>
      </c>
      <c r="F2216" s="54" t="s">
        <v>8145</v>
      </c>
      <c r="G2216" s="54" t="s">
        <v>8146</v>
      </c>
      <c r="H2216" s="56">
        <v>43952</v>
      </c>
      <c r="I2216" s="56">
        <v>44501</v>
      </c>
      <c r="J2216" s="57" t="str">
        <f>IF(Ugovori_OPULJP3[[#This Row],[DATUM ZAVRŠETKA OPERACIJE]]&gt;DATE(2024,12,31),"u provedbi","završen")</f>
        <v>završen</v>
      </c>
      <c r="K2216" s="55" t="s">
        <v>8147</v>
      </c>
      <c r="L2216" s="55" t="s">
        <v>593</v>
      </c>
      <c r="M2216" s="58">
        <v>0.85</v>
      </c>
      <c r="N2216" s="58">
        <v>0.15</v>
      </c>
      <c r="O2216" s="59">
        <f>Ugovori_OPULJP3[[#This Row],[Bespovratna sredstva - Ukupno (EU+Nac) HRK
= Ukupna ugovorena vrijednost bespovratnih sredstava]]*Ugovori_OPULJP3[[#This Row],[EU STOPA SUFINANCIRANJA %
EU CO-FINANCING RATE %]]</f>
        <v>1274978.75</v>
      </c>
      <c r="P2216" s="60">
        <f>Ugovori_OPULJP3[[#This Row],[Bespovratna sredstva - EU dio - HRK]]/7.5345</f>
        <v>169218.76036896941</v>
      </c>
      <c r="Q2216" s="59">
        <f>Ugovori_OPULJP3[[#This Row],[Bespovratna sredstva - Ukupno (EU+Nac) HRK
= Ukupna ugovorena vrijednost bespovratnih sredstava]]*Ugovori_OPULJP3[[#This Row],[STOPA NACIONALNOG SUFINANCIRANJA %]]</f>
        <v>224996.25</v>
      </c>
      <c r="R2216" s="60">
        <f>Ugovori_OPULJP3[[#This Row],[Bespovratna sredstva - Nacionalni dio - HRK]]/7.5345</f>
        <v>29862.134182759306</v>
      </c>
      <c r="S2216" s="59">
        <v>1499975</v>
      </c>
      <c r="T2216" s="60">
        <f>Ugovori_OPULJP3[[#This Row],[Bespovratna sredstva - Ukupno (EU+Nac) HRK
= Ukupna ugovorena vrijednost bespovratnih sredstava]]/7.5345</f>
        <v>199080.89455172871</v>
      </c>
      <c r="U2216" s="59">
        <v>0</v>
      </c>
      <c r="V2216" s="60">
        <f>Ugovori_OPULJP3[[#This Row],[Javni doprinos korisnika - HRK]]/7.5345</f>
        <v>0</v>
      </c>
      <c r="W2216" s="59">
        <v>0</v>
      </c>
      <c r="X2216" s="60">
        <f>Ugovori_OPULJP3[[#This Row],[Privatni doprinos korisnika - HRK]]/7.5345</f>
        <v>0</v>
      </c>
      <c r="Y2216" s="61">
        <v>1499975</v>
      </c>
      <c r="Z2216" s="62">
        <f>Ugovori_OPULJP3[[#This Row],[UKUPNI PRIHVATLJIVI IZDACI
TOTAL ELIGIBLE EXPENDITURE
= Bespovratna sredstva ukupno + doprinos korisnika
= Ukupni prihvatljivi troškovi
= Ukupna ugovorena vrijednost projekta HRK]]/7.5345</f>
        <v>199080.89455172871</v>
      </c>
      <c r="AA2216" s="53" t="s">
        <v>37</v>
      </c>
      <c r="AB2216" s="53" t="s">
        <v>34</v>
      </c>
      <c r="AC2216" s="52" t="s">
        <v>8148</v>
      </c>
      <c r="AD2216" s="52" t="s">
        <v>6564</v>
      </c>
    </row>
    <row r="2217" spans="1:30" ht="102" x14ac:dyDescent="0.2">
      <c r="A2217" s="50" t="s">
        <v>8149</v>
      </c>
      <c r="B2217" s="51" t="s">
        <v>742</v>
      </c>
      <c r="C2217" s="52" t="s">
        <v>7264</v>
      </c>
      <c r="D2217" s="52" t="s">
        <v>7849</v>
      </c>
      <c r="E2217" s="53" t="s">
        <v>231</v>
      </c>
      <c r="F2217" s="54" t="s">
        <v>2538</v>
      </c>
      <c r="G2217" s="54" t="s">
        <v>5914</v>
      </c>
      <c r="H2217" s="56">
        <v>44109</v>
      </c>
      <c r="I2217" s="56">
        <v>44839</v>
      </c>
      <c r="J2217" s="57" t="str">
        <f>IF(Ugovori_OPULJP3[[#This Row],[DATUM ZAVRŠETKA OPERACIJE]]&gt;DATE(2024,12,31),"u provedbi","završen")</f>
        <v>završen</v>
      </c>
      <c r="K2217" s="55" t="s">
        <v>93</v>
      </c>
      <c r="L2217" s="55" t="s">
        <v>93</v>
      </c>
      <c r="M2217" s="58">
        <v>0.85</v>
      </c>
      <c r="N2217" s="58">
        <v>0.15</v>
      </c>
      <c r="O2217" s="59">
        <f>Ugovori_OPULJP3[[#This Row],[Bespovratna sredstva - Ukupno (EU+Nac) HRK
= Ukupna ugovorena vrijednost bespovratnih sredstava]]*Ugovori_OPULJP3[[#This Row],[EU STOPA SUFINANCIRANJA %
EU CO-FINANCING RATE %]]</f>
        <v>995179.84700000007</v>
      </c>
      <c r="P2217" s="60">
        <f>Ugovori_OPULJP3[[#This Row],[Bespovratna sredstva - EU dio - HRK]]/7.5345</f>
        <v>132083.06417147786</v>
      </c>
      <c r="Q2217" s="59">
        <f>Ugovori_OPULJP3[[#This Row],[Bespovratna sredstva - Ukupno (EU+Nac) HRK
= Ukupna ugovorena vrijednost bespovratnih sredstava]]*Ugovori_OPULJP3[[#This Row],[STOPA NACIONALNOG SUFINANCIRANJA %]]</f>
        <v>175619.973</v>
      </c>
      <c r="R2217" s="60">
        <f>Ugovori_OPULJP3[[#This Row],[Bespovratna sredstva - Nacionalni dio - HRK]]/7.5345</f>
        <v>23308.7760302608</v>
      </c>
      <c r="S2217" s="59">
        <v>1170799.82</v>
      </c>
      <c r="T2217" s="60">
        <f>Ugovori_OPULJP3[[#This Row],[Bespovratna sredstva - Ukupno (EU+Nac) HRK
= Ukupna ugovorena vrijednost bespovratnih sredstava]]/7.5345</f>
        <v>155391.84020173867</v>
      </c>
      <c r="U2217" s="59">
        <v>0</v>
      </c>
      <c r="V2217" s="60">
        <f>Ugovori_OPULJP3[[#This Row],[Javni doprinos korisnika - HRK]]/7.5345</f>
        <v>0</v>
      </c>
      <c r="W2217" s="59">
        <v>0</v>
      </c>
      <c r="X2217" s="60">
        <f>Ugovori_OPULJP3[[#This Row],[Privatni doprinos korisnika - HRK]]/7.5345</f>
        <v>0</v>
      </c>
      <c r="Y2217" s="61">
        <v>1170799.82</v>
      </c>
      <c r="Z2217" s="62">
        <f>Ugovori_OPULJP3[[#This Row],[UKUPNI PRIHVATLJIVI IZDACI
TOTAL ELIGIBLE EXPENDITURE
= Bespovratna sredstva ukupno + doprinos korisnika
= Ukupni prihvatljivi troškovi
= Ukupna ugovorena vrijednost projekta HRK]]/7.5345</f>
        <v>155391.84020173867</v>
      </c>
      <c r="AA2217" s="53" t="s">
        <v>37</v>
      </c>
      <c r="AB2217" s="53" t="s">
        <v>34</v>
      </c>
      <c r="AC2217" s="52" t="s">
        <v>8150</v>
      </c>
      <c r="AD2217" s="52" t="s">
        <v>6564</v>
      </c>
    </row>
    <row r="2218" spans="1:30" ht="102" x14ac:dyDescent="0.2">
      <c r="A2218" s="50" t="s">
        <v>8151</v>
      </c>
      <c r="B2218" s="51" t="s">
        <v>742</v>
      </c>
      <c r="C2218" s="52" t="s">
        <v>7264</v>
      </c>
      <c r="D2218" s="52" t="s">
        <v>7849</v>
      </c>
      <c r="E2218" s="53" t="s">
        <v>231</v>
      </c>
      <c r="F2218" s="54" t="s">
        <v>8152</v>
      </c>
      <c r="G2218" s="54" t="s">
        <v>1174</v>
      </c>
      <c r="H2218" s="56">
        <v>43955</v>
      </c>
      <c r="I2218" s="56">
        <v>44504</v>
      </c>
      <c r="J2218" s="57" t="str">
        <f>IF(Ugovori_OPULJP3[[#This Row],[DATUM ZAVRŠETKA OPERACIJE]]&gt;DATE(2024,12,31),"u provedbi","završen")</f>
        <v>završen</v>
      </c>
      <c r="K2218" s="55" t="s">
        <v>8153</v>
      </c>
      <c r="L2218" s="55" t="s">
        <v>332</v>
      </c>
      <c r="M2218" s="58">
        <v>0.85</v>
      </c>
      <c r="N2218" s="58">
        <v>0.15</v>
      </c>
      <c r="O2218" s="59">
        <f>Ugovori_OPULJP3[[#This Row],[Bespovratna sredstva - Ukupno (EU+Nac) HRK
= Ukupna ugovorena vrijednost bespovratnih sredstava]]*Ugovori_OPULJP3[[#This Row],[EU STOPA SUFINANCIRANJA %
EU CO-FINANCING RATE %]]</f>
        <v>908725.82</v>
      </c>
      <c r="P2218" s="60">
        <f>Ugovori_OPULJP3[[#This Row],[Bespovratna sredstva - EU dio - HRK]]/7.5345</f>
        <v>120608.64290928395</v>
      </c>
      <c r="Q2218" s="59">
        <f>Ugovori_OPULJP3[[#This Row],[Bespovratna sredstva - Ukupno (EU+Nac) HRK
= Ukupna ugovorena vrijednost bespovratnih sredstava]]*Ugovori_OPULJP3[[#This Row],[STOPA NACIONALNOG SUFINANCIRANJA %]]</f>
        <v>160363.37999999998</v>
      </c>
      <c r="R2218" s="60">
        <f>Ugovori_OPULJP3[[#This Row],[Bespovratna sredstva - Nacionalni dio - HRK]]/7.5345</f>
        <v>21283.878160461871</v>
      </c>
      <c r="S2218" s="59">
        <v>1069089.2</v>
      </c>
      <c r="T2218" s="60">
        <f>Ugovori_OPULJP3[[#This Row],[Bespovratna sredstva - Ukupno (EU+Nac) HRK
= Ukupna ugovorena vrijednost bespovratnih sredstava]]/7.5345</f>
        <v>141892.52106974582</v>
      </c>
      <c r="U2218" s="59">
        <v>0</v>
      </c>
      <c r="V2218" s="60">
        <f>Ugovori_OPULJP3[[#This Row],[Javni doprinos korisnika - HRK]]/7.5345</f>
        <v>0</v>
      </c>
      <c r="W2218" s="59">
        <v>0</v>
      </c>
      <c r="X2218" s="60">
        <f>Ugovori_OPULJP3[[#This Row],[Privatni doprinos korisnika - HRK]]/7.5345</f>
        <v>0</v>
      </c>
      <c r="Y2218" s="61">
        <v>1069089.2</v>
      </c>
      <c r="Z2218" s="62">
        <f>Ugovori_OPULJP3[[#This Row],[UKUPNI PRIHVATLJIVI IZDACI
TOTAL ELIGIBLE EXPENDITURE
= Bespovratna sredstva ukupno + doprinos korisnika
= Ukupni prihvatljivi troškovi
= Ukupna ugovorena vrijednost projekta HRK]]/7.5345</f>
        <v>141892.52106974582</v>
      </c>
      <c r="AA2218" s="53" t="s">
        <v>37</v>
      </c>
      <c r="AB2218" s="53" t="s">
        <v>34</v>
      </c>
      <c r="AC2218" s="52" t="s">
        <v>8154</v>
      </c>
      <c r="AD2218" s="52" t="s">
        <v>6564</v>
      </c>
    </row>
    <row r="2219" spans="1:30" ht="89.25" x14ac:dyDescent="0.2">
      <c r="A2219" s="50" t="s">
        <v>8155</v>
      </c>
      <c r="B2219" s="51" t="s">
        <v>742</v>
      </c>
      <c r="C2219" s="52" t="s">
        <v>7264</v>
      </c>
      <c r="D2219" s="52" t="s">
        <v>7849</v>
      </c>
      <c r="E2219" s="53" t="s">
        <v>231</v>
      </c>
      <c r="F2219" s="54" t="s">
        <v>8156</v>
      </c>
      <c r="G2219" s="54" t="s">
        <v>824</v>
      </c>
      <c r="H2219" s="56">
        <v>43929</v>
      </c>
      <c r="I2219" s="56">
        <v>44659</v>
      </c>
      <c r="J2219" s="57" t="str">
        <f>IF(Ugovori_OPULJP3[[#This Row],[DATUM ZAVRŠETKA OPERACIJE]]&gt;DATE(2024,12,31),"u provedbi","završen")</f>
        <v>završen</v>
      </c>
      <c r="K2219" s="55" t="s">
        <v>78</v>
      </c>
      <c r="L2219" s="55" t="s">
        <v>78</v>
      </c>
      <c r="M2219" s="58">
        <v>0.85</v>
      </c>
      <c r="N2219" s="58">
        <v>0.15</v>
      </c>
      <c r="O2219" s="59">
        <f>Ugovori_OPULJP3[[#This Row],[Bespovratna sredstva - Ukupno (EU+Nac) HRK
= Ukupna ugovorena vrijednost bespovratnih sredstava]]*Ugovori_OPULJP3[[#This Row],[EU STOPA SUFINANCIRANJA %
EU CO-FINANCING RATE %]]</f>
        <v>1261356.429</v>
      </c>
      <c r="P2219" s="60">
        <f>Ugovori_OPULJP3[[#This Row],[Bespovratna sredstva - EU dio - HRK]]/7.5345</f>
        <v>167410.76766872386</v>
      </c>
      <c r="Q2219" s="59">
        <f>Ugovori_OPULJP3[[#This Row],[Bespovratna sredstva - Ukupno (EU+Nac) HRK
= Ukupna ugovorena vrijednost bespovratnih sredstava]]*Ugovori_OPULJP3[[#This Row],[STOPA NACIONALNOG SUFINANCIRANJA %]]</f>
        <v>222592.31099999999</v>
      </c>
      <c r="R2219" s="60">
        <f>Ugovori_OPULJP3[[#This Row],[Bespovratna sredstva - Nacionalni dio - HRK]]/7.5345</f>
        <v>29543.076647421854</v>
      </c>
      <c r="S2219" s="59">
        <v>1483948.74</v>
      </c>
      <c r="T2219" s="60">
        <f>Ugovori_OPULJP3[[#This Row],[Bespovratna sredstva - Ukupno (EU+Nac) HRK
= Ukupna ugovorena vrijednost bespovratnih sredstava]]/7.5345</f>
        <v>196953.84431614573</v>
      </c>
      <c r="U2219" s="59">
        <v>0</v>
      </c>
      <c r="V2219" s="60">
        <f>Ugovori_OPULJP3[[#This Row],[Javni doprinos korisnika - HRK]]/7.5345</f>
        <v>0</v>
      </c>
      <c r="W2219" s="59">
        <v>0</v>
      </c>
      <c r="X2219" s="60">
        <f>Ugovori_OPULJP3[[#This Row],[Privatni doprinos korisnika - HRK]]/7.5345</f>
        <v>0</v>
      </c>
      <c r="Y2219" s="61">
        <v>1483948.74</v>
      </c>
      <c r="Z2219" s="62">
        <f>Ugovori_OPULJP3[[#This Row],[UKUPNI PRIHVATLJIVI IZDACI
TOTAL ELIGIBLE EXPENDITURE
= Bespovratna sredstva ukupno + doprinos korisnika
= Ukupni prihvatljivi troškovi
= Ukupna ugovorena vrijednost projekta HRK]]/7.5345</f>
        <v>196953.84431614573</v>
      </c>
      <c r="AA2219" s="53" t="s">
        <v>37</v>
      </c>
      <c r="AB2219" s="53" t="s">
        <v>34</v>
      </c>
      <c r="AC2219" s="52" t="s">
        <v>8157</v>
      </c>
      <c r="AD2219" s="52" t="s">
        <v>6564</v>
      </c>
    </row>
    <row r="2220" spans="1:30" ht="60.75" customHeight="1" x14ac:dyDescent="0.2">
      <c r="A2220" s="18" t="s">
        <v>8158</v>
      </c>
      <c r="B2220" s="19" t="s">
        <v>742</v>
      </c>
      <c r="C2220" s="20" t="s">
        <v>7264</v>
      </c>
      <c r="D2220" s="20" t="s">
        <v>7849</v>
      </c>
      <c r="E2220" s="53" t="s">
        <v>231</v>
      </c>
      <c r="F2220" s="21" t="s">
        <v>8159</v>
      </c>
      <c r="G2220" s="54" t="s">
        <v>8160</v>
      </c>
      <c r="H2220" s="23">
        <v>43942</v>
      </c>
      <c r="I2220" s="23">
        <v>44672</v>
      </c>
      <c r="J2220" s="57" t="str">
        <f>IF(Ugovori_OPULJP3[[#This Row],[DATUM ZAVRŠETKA OPERACIJE]]&gt;DATE(2024,12,31),"u provedbi","završen")</f>
        <v>završen</v>
      </c>
      <c r="K2220" s="13" t="s">
        <v>8161</v>
      </c>
      <c r="L2220" s="13" t="s">
        <v>36</v>
      </c>
      <c r="M2220" s="10">
        <v>0.85</v>
      </c>
      <c r="N2220" s="10">
        <v>0.15</v>
      </c>
      <c r="O2220" s="31">
        <f>Ugovori_OPULJP3[[#This Row],[Bespovratna sredstva - Ukupno (EU+Nac) HRK
= Ukupna ugovorena vrijednost bespovratnih sredstava]]*Ugovori_OPULJP3[[#This Row],[EU STOPA SUFINANCIRANJA %
EU CO-FINANCING RATE %]]</f>
        <v>1274687.9734999998</v>
      </c>
      <c r="P2220" s="14">
        <f>Ugovori_OPULJP3[[#This Row],[Bespovratna sredstva - EU dio - HRK]]/7.5345</f>
        <v>169180.16769526841</v>
      </c>
      <c r="Q2220" s="31">
        <f>Ugovori_OPULJP3[[#This Row],[Bespovratna sredstva - Ukupno (EU+Nac) HRK
= Ukupna ugovorena vrijednost bespovratnih sredstava]]*Ugovori_OPULJP3[[#This Row],[STOPA NACIONALNOG SUFINANCIRANJA %]]</f>
        <v>224944.93649999998</v>
      </c>
      <c r="R2220" s="14">
        <f>Ugovori_OPULJP3[[#This Row],[Bespovratna sredstva - Nacionalni dio - HRK]]/7.5345</f>
        <v>29855.323710929719</v>
      </c>
      <c r="S2220" s="31">
        <v>1499632.91</v>
      </c>
      <c r="T2220" s="14">
        <f>Ugovori_OPULJP3[[#This Row],[Bespovratna sredstva - Ukupno (EU+Nac) HRK
= Ukupna ugovorena vrijednost bespovratnih sredstava]]/7.5345</f>
        <v>199035.49140619813</v>
      </c>
      <c r="U2220" s="31">
        <v>0</v>
      </c>
      <c r="V2220" s="14">
        <f>Ugovori_OPULJP3[[#This Row],[Javni doprinos korisnika - HRK]]/7.5345</f>
        <v>0</v>
      </c>
      <c r="W2220" s="31">
        <v>0</v>
      </c>
      <c r="X2220" s="14">
        <f>Ugovori_OPULJP3[[#This Row],[Privatni doprinos korisnika - HRK]]/7.5345</f>
        <v>0</v>
      </c>
      <c r="Y2220" s="35">
        <v>1499632.91</v>
      </c>
      <c r="Z2220" s="15">
        <f>Ugovori_OPULJP3[[#This Row],[UKUPNI PRIHVATLJIVI IZDACI
TOTAL ELIGIBLE EXPENDITURE
= Bespovratna sredstva ukupno + doprinos korisnika
= Ukupni prihvatljivi troškovi
= Ukupna ugovorena vrijednost projekta HRK]]/7.5345</f>
        <v>199035.49140619813</v>
      </c>
      <c r="AA2220" s="16" t="s">
        <v>37</v>
      </c>
      <c r="AB2220" s="16" t="s">
        <v>34</v>
      </c>
      <c r="AC2220" s="20" t="s">
        <v>8162</v>
      </c>
      <c r="AD2220" s="20" t="s">
        <v>6564</v>
      </c>
    </row>
    <row r="2221" spans="1:30" ht="89.25" x14ac:dyDescent="0.2">
      <c r="A2221" s="50" t="s">
        <v>8163</v>
      </c>
      <c r="B2221" s="51" t="s">
        <v>742</v>
      </c>
      <c r="C2221" s="52" t="s">
        <v>7264</v>
      </c>
      <c r="D2221" s="52" t="s">
        <v>7849</v>
      </c>
      <c r="E2221" s="53" t="s">
        <v>231</v>
      </c>
      <c r="F2221" s="54" t="s">
        <v>8164</v>
      </c>
      <c r="G2221" s="71" t="s">
        <v>124</v>
      </c>
      <c r="H2221" s="56">
        <v>43935</v>
      </c>
      <c r="I2221" s="56">
        <v>44665</v>
      </c>
      <c r="J2221" s="57" t="str">
        <f>IF(Ugovori_OPULJP3[[#This Row],[DATUM ZAVRŠETKA OPERACIJE]]&gt;DATE(2024,12,31),"u provedbi","završen")</f>
        <v>završen</v>
      </c>
      <c r="K2221" s="55" t="s">
        <v>8165</v>
      </c>
      <c r="L2221" s="55" t="s">
        <v>36</v>
      </c>
      <c r="M2221" s="10">
        <v>0.85</v>
      </c>
      <c r="N2221" s="10">
        <v>0.15</v>
      </c>
      <c r="O2221" s="59">
        <f>Ugovori_OPULJP3[[#This Row],[Bespovratna sredstva - Ukupno (EU+Nac) HRK
= Ukupna ugovorena vrijednost bespovratnih sredstava]]*Ugovori_OPULJP3[[#This Row],[EU STOPA SUFINANCIRANJA %
EU CO-FINANCING RATE %]]</f>
        <v>1271220.713</v>
      </c>
      <c r="P2221" s="60">
        <f>Ugovori_OPULJP3[[#This Row],[Bespovratna sredstva - EU dio - HRK]]/7.5345</f>
        <v>168719.98314420332</v>
      </c>
      <c r="Q2221" s="59">
        <f>Ugovori_OPULJP3[[#This Row],[Bespovratna sredstva - Ukupno (EU+Nac) HRK
= Ukupna ugovorena vrijednost bespovratnih sredstava]]*Ugovori_OPULJP3[[#This Row],[STOPA NACIONALNOG SUFINANCIRANJA %]]</f>
        <v>224333.06700000001</v>
      </c>
      <c r="R2221" s="60">
        <f>Ugovori_OPULJP3[[#This Row],[Bespovratna sredstva - Nacionalni dio - HRK]]/7.5345</f>
        <v>29774.114672506468</v>
      </c>
      <c r="S2221" s="59">
        <v>1495553.78</v>
      </c>
      <c r="T2221" s="14">
        <f>Ugovori_OPULJP3[[#This Row],[Bespovratna sredstva - Ukupno (EU+Nac) HRK
= Ukupna ugovorena vrijednost bespovratnih sredstava]]/7.5345</f>
        <v>198494.09781670981</v>
      </c>
      <c r="U2221" s="31">
        <v>0</v>
      </c>
      <c r="V2221" s="14">
        <f>Ugovori_OPULJP3[[#This Row],[Javni doprinos korisnika - HRK]]/7.5345</f>
        <v>0</v>
      </c>
      <c r="W2221" s="31">
        <v>0</v>
      </c>
      <c r="X2221" s="14">
        <f>Ugovori_OPULJP3[[#This Row],[Privatni doprinos korisnika - HRK]]/7.5345</f>
        <v>0</v>
      </c>
      <c r="Y2221" s="61">
        <v>1495553.78</v>
      </c>
      <c r="Z2221" s="62">
        <f>Ugovori_OPULJP3[[#This Row],[UKUPNI PRIHVATLJIVI IZDACI
TOTAL ELIGIBLE EXPENDITURE
= Bespovratna sredstva ukupno + doprinos korisnika
= Ukupni prihvatljivi troškovi
= Ukupna ugovorena vrijednost projekta HRK]]/7.5345</f>
        <v>198494.09781670981</v>
      </c>
      <c r="AA2221" s="53" t="s">
        <v>37</v>
      </c>
      <c r="AB2221" s="53" t="s">
        <v>34</v>
      </c>
      <c r="AC2221" s="52" t="s">
        <v>8166</v>
      </c>
      <c r="AD2221" s="52" t="s">
        <v>6564</v>
      </c>
    </row>
    <row r="2222" spans="1:30" ht="102" x14ac:dyDescent="0.2">
      <c r="A2222" s="50" t="s">
        <v>8167</v>
      </c>
      <c r="B2222" s="51" t="s">
        <v>742</v>
      </c>
      <c r="C2222" s="52" t="s">
        <v>7264</v>
      </c>
      <c r="D2222" s="52" t="s">
        <v>7849</v>
      </c>
      <c r="E2222" s="53" t="s">
        <v>231</v>
      </c>
      <c r="F2222" s="54" t="s">
        <v>8168</v>
      </c>
      <c r="G2222" s="54" t="s">
        <v>8169</v>
      </c>
      <c r="H2222" s="56">
        <v>44035</v>
      </c>
      <c r="I2222" s="56">
        <v>44765</v>
      </c>
      <c r="J2222" s="57" t="str">
        <f>IF(Ugovori_OPULJP3[[#This Row],[DATUM ZAVRŠETKA OPERACIJE]]&gt;DATE(2024,12,31),"u provedbi","završen")</f>
        <v>završen</v>
      </c>
      <c r="K2222" s="55" t="s">
        <v>8170</v>
      </c>
      <c r="L2222" s="55" t="s">
        <v>370</v>
      </c>
      <c r="M2222" s="10">
        <v>0.85</v>
      </c>
      <c r="N2222" s="10">
        <v>0.15</v>
      </c>
      <c r="O2222" s="59">
        <f>Ugovori_OPULJP3[[#This Row],[Bespovratna sredstva - Ukupno (EU+Nac) HRK
= Ukupna ugovorena vrijednost bespovratnih sredstava]]*Ugovori_OPULJP3[[#This Row],[EU STOPA SUFINANCIRANJA %
EU CO-FINANCING RATE %]]</f>
        <v>1245385.456</v>
      </c>
      <c r="P2222" s="60">
        <f>Ugovori_OPULJP3[[#This Row],[Bespovratna sredstva - EU dio - HRK]]/7.5345</f>
        <v>165291.0552790497</v>
      </c>
      <c r="Q2222" s="59">
        <f>Ugovori_OPULJP3[[#This Row],[Bespovratna sredstva - Ukupno (EU+Nac) HRK
= Ukupna ugovorena vrijednost bespovratnih sredstava]]*Ugovori_OPULJP3[[#This Row],[STOPA NACIONALNOG SUFINANCIRANJA %]]</f>
        <v>219773.90400000001</v>
      </c>
      <c r="R2222" s="60">
        <f>Ugovori_OPULJP3[[#This Row],[Bespovratna sredstva - Nacionalni dio - HRK]]/7.5345</f>
        <v>29169.009755126419</v>
      </c>
      <c r="S2222" s="59">
        <v>1465159.36</v>
      </c>
      <c r="T2222" s="60">
        <f>Ugovori_OPULJP3[[#This Row],[Bespovratna sredstva - Ukupno (EU+Nac) HRK
= Ukupna ugovorena vrijednost bespovratnih sredstava]]/7.5345</f>
        <v>194460.06503417614</v>
      </c>
      <c r="U2222" s="59">
        <v>0</v>
      </c>
      <c r="V2222" s="60">
        <f>Ugovori_OPULJP3[[#This Row],[Javni doprinos korisnika - HRK]]/7.5345</f>
        <v>0</v>
      </c>
      <c r="W2222" s="59">
        <v>0</v>
      </c>
      <c r="X2222" s="60">
        <f>Ugovori_OPULJP3[[#This Row],[Privatni doprinos korisnika - HRK]]/7.5345</f>
        <v>0</v>
      </c>
      <c r="Y2222" s="61">
        <v>1465159.36</v>
      </c>
      <c r="Z2222" s="62">
        <f>Ugovori_OPULJP3[[#This Row],[UKUPNI PRIHVATLJIVI IZDACI
TOTAL ELIGIBLE EXPENDITURE
= Bespovratna sredstva ukupno + doprinos korisnika
= Ukupni prihvatljivi troškovi
= Ukupna ugovorena vrijednost projekta HRK]]/7.5345</f>
        <v>194460.06503417614</v>
      </c>
      <c r="AA2222" s="53" t="s">
        <v>37</v>
      </c>
      <c r="AB2222" s="53" t="s">
        <v>34</v>
      </c>
      <c r="AC2222" s="52" t="s">
        <v>8171</v>
      </c>
      <c r="AD2222" s="52" t="s">
        <v>6564</v>
      </c>
    </row>
    <row r="2223" spans="1:30" ht="114.75" x14ac:dyDescent="0.2">
      <c r="A2223" s="50" t="s">
        <v>8172</v>
      </c>
      <c r="B2223" s="51" t="s">
        <v>742</v>
      </c>
      <c r="C2223" s="52" t="s">
        <v>7264</v>
      </c>
      <c r="D2223" s="52" t="s">
        <v>7849</v>
      </c>
      <c r="E2223" s="53" t="s">
        <v>231</v>
      </c>
      <c r="F2223" s="54" t="s">
        <v>8173</v>
      </c>
      <c r="G2223" s="54" t="s">
        <v>8169</v>
      </c>
      <c r="H2223" s="56">
        <v>44001</v>
      </c>
      <c r="I2223" s="56">
        <v>44731</v>
      </c>
      <c r="J2223" s="57" t="str">
        <f>IF(Ugovori_OPULJP3[[#This Row],[DATUM ZAVRŠETKA OPERACIJE]]&gt;DATE(2024,12,31),"u provedbi","završen")</f>
        <v>završen</v>
      </c>
      <c r="K2223" s="55" t="s">
        <v>8174</v>
      </c>
      <c r="L2223" s="55" t="s">
        <v>370</v>
      </c>
      <c r="M2223" s="10">
        <v>0.85</v>
      </c>
      <c r="N2223" s="10">
        <v>0.15</v>
      </c>
      <c r="O2223" s="59">
        <f>Ugovori_OPULJP3[[#This Row],[Bespovratna sredstva - Ukupno (EU+Nac) HRK
= Ukupna ugovorena vrijednost bespovratnih sredstava]]*Ugovori_OPULJP3[[#This Row],[EU STOPA SUFINANCIRANJA %
EU CO-FINANCING RATE %]]</f>
        <v>1211777.51</v>
      </c>
      <c r="P2223" s="60">
        <f>Ugovori_OPULJP3[[#This Row],[Bespovratna sredstva - EU dio - HRK]]/7.5345</f>
        <v>160830.51430088261</v>
      </c>
      <c r="Q2223" s="59">
        <f>Ugovori_OPULJP3[[#This Row],[Bespovratna sredstva - Ukupno (EU+Nac) HRK
= Ukupna ugovorena vrijednost bespovratnih sredstava]]*Ugovori_OPULJP3[[#This Row],[STOPA NACIONALNOG SUFINANCIRANJA %]]</f>
        <v>213843.09</v>
      </c>
      <c r="R2223" s="60">
        <f>Ugovori_OPULJP3[[#This Row],[Bespovratna sredstva - Nacionalni dio - HRK]]/7.5345</f>
        <v>28381.855464861634</v>
      </c>
      <c r="S2223" s="59">
        <v>1425620.6</v>
      </c>
      <c r="T2223" s="14">
        <f>Ugovori_OPULJP3[[#This Row],[Bespovratna sredstva - Ukupno (EU+Nac) HRK
= Ukupna ugovorena vrijednost bespovratnih sredstava]]/7.5345</f>
        <v>189212.36976574425</v>
      </c>
      <c r="U2223" s="31">
        <v>0</v>
      </c>
      <c r="V2223" s="14">
        <f>Ugovori_OPULJP3[[#This Row],[Javni doprinos korisnika - HRK]]/7.5345</f>
        <v>0</v>
      </c>
      <c r="W2223" s="31">
        <v>0</v>
      </c>
      <c r="X2223" s="14">
        <f>Ugovori_OPULJP3[[#This Row],[Privatni doprinos korisnika - HRK]]/7.5345</f>
        <v>0</v>
      </c>
      <c r="Y2223" s="61">
        <v>1425620.6</v>
      </c>
      <c r="Z2223" s="62">
        <f>Ugovori_OPULJP3[[#This Row],[UKUPNI PRIHVATLJIVI IZDACI
TOTAL ELIGIBLE EXPENDITURE
= Bespovratna sredstva ukupno + doprinos korisnika
= Ukupni prihvatljivi troškovi
= Ukupna ugovorena vrijednost projekta HRK]]/7.5345</f>
        <v>189212.36976574425</v>
      </c>
      <c r="AA2223" s="53" t="s">
        <v>37</v>
      </c>
      <c r="AB2223" s="53" t="s">
        <v>34</v>
      </c>
      <c r="AC2223" s="52" t="s">
        <v>8175</v>
      </c>
      <c r="AD2223" s="52" t="s">
        <v>6564</v>
      </c>
    </row>
    <row r="2224" spans="1:30" ht="50.25" customHeight="1" x14ac:dyDescent="0.2">
      <c r="A2224" s="50" t="s">
        <v>8176</v>
      </c>
      <c r="B2224" s="51" t="s">
        <v>742</v>
      </c>
      <c r="C2224" s="52" t="s">
        <v>7264</v>
      </c>
      <c r="D2224" s="52" t="s">
        <v>7849</v>
      </c>
      <c r="E2224" s="53" t="s">
        <v>231</v>
      </c>
      <c r="F2224" s="54" t="s">
        <v>8177</v>
      </c>
      <c r="G2224" s="54" t="s">
        <v>836</v>
      </c>
      <c r="H2224" s="56">
        <v>44040</v>
      </c>
      <c r="I2224" s="56">
        <v>44832</v>
      </c>
      <c r="J2224" s="57" t="str">
        <f>IF(Ugovori_OPULJP3[[#This Row],[DATUM ZAVRŠETKA OPERACIJE]]&gt;DATE(2024,12,31),"u provedbi","završen")</f>
        <v>završen</v>
      </c>
      <c r="K2224" s="55" t="s">
        <v>8178</v>
      </c>
      <c r="L2224" s="55" t="s">
        <v>593</v>
      </c>
      <c r="M2224" s="10">
        <v>0.85</v>
      </c>
      <c r="N2224" s="10">
        <v>0.15</v>
      </c>
      <c r="O2224" s="59">
        <f>Ugovori_OPULJP3[[#This Row],[Bespovratna sredstva - Ukupno (EU+Nac) HRK
= Ukupna ugovorena vrijednost bespovratnih sredstava]]*Ugovori_OPULJP3[[#This Row],[EU STOPA SUFINANCIRANJA %
EU CO-FINANCING RATE %]]</f>
        <v>1274884.281</v>
      </c>
      <c r="P2224" s="60">
        <f>Ugovori_OPULJP3[[#This Row],[Bespovratna sredstva - EU dio - HRK]]/7.5345</f>
        <v>169206.22217798128</v>
      </c>
      <c r="Q2224" s="59">
        <f>Ugovori_OPULJP3[[#This Row],[Bespovratna sredstva - Ukupno (EU+Nac) HRK
= Ukupna ugovorena vrijednost bespovratnih sredstava]]*Ugovori_OPULJP3[[#This Row],[STOPA NACIONALNOG SUFINANCIRANJA %]]</f>
        <v>224979.579</v>
      </c>
      <c r="R2224" s="60">
        <f>Ugovori_OPULJP3[[#This Row],[Bespovratna sredstva - Nacionalni dio - HRK]]/7.5345</f>
        <v>29859.921560820225</v>
      </c>
      <c r="S2224" s="59">
        <v>1499863.86</v>
      </c>
      <c r="T2224" s="60">
        <f>Ugovori_OPULJP3[[#This Row],[Bespovratna sredstva - Ukupno (EU+Nac) HRK
= Ukupna ugovorena vrijednost bespovratnih sredstava]]/7.5345</f>
        <v>199066.1437388015</v>
      </c>
      <c r="U2224" s="59">
        <v>0</v>
      </c>
      <c r="V2224" s="60">
        <f>Ugovori_OPULJP3[[#This Row],[Javni doprinos korisnika - HRK]]/7.5345</f>
        <v>0</v>
      </c>
      <c r="W2224" s="59">
        <v>0</v>
      </c>
      <c r="X2224" s="60">
        <f>Ugovori_OPULJP3[[#This Row],[Privatni doprinos korisnika - HRK]]/7.5345</f>
        <v>0</v>
      </c>
      <c r="Y2224" s="61">
        <v>1499863.86</v>
      </c>
      <c r="Z2224" s="62">
        <f>Ugovori_OPULJP3[[#This Row],[UKUPNI PRIHVATLJIVI IZDACI
TOTAL ELIGIBLE EXPENDITURE
= Bespovratna sredstva ukupno + doprinos korisnika
= Ukupni prihvatljivi troškovi
= Ukupna ugovorena vrijednost projekta HRK]]/7.5345</f>
        <v>199066.1437388015</v>
      </c>
      <c r="AA2224" s="53" t="s">
        <v>37</v>
      </c>
      <c r="AB2224" s="53" t="s">
        <v>34</v>
      </c>
      <c r="AC2224" s="52" t="s">
        <v>8179</v>
      </c>
      <c r="AD2224" s="52" t="s">
        <v>6564</v>
      </c>
    </row>
    <row r="2225" spans="1:30" ht="102" x14ac:dyDescent="0.2">
      <c r="A2225" s="50" t="s">
        <v>8180</v>
      </c>
      <c r="B2225" s="51" t="s">
        <v>742</v>
      </c>
      <c r="C2225" s="52" t="s">
        <v>7264</v>
      </c>
      <c r="D2225" s="52" t="s">
        <v>7849</v>
      </c>
      <c r="E2225" s="53" t="s">
        <v>231</v>
      </c>
      <c r="F2225" s="54" t="s">
        <v>8181</v>
      </c>
      <c r="G2225" s="54" t="s">
        <v>1430</v>
      </c>
      <c r="H2225" s="56">
        <v>44109</v>
      </c>
      <c r="I2225" s="56">
        <v>44997</v>
      </c>
      <c r="J2225" s="57" t="str">
        <f>IF(Ugovori_OPULJP3[[#This Row],[DATUM ZAVRŠETKA OPERACIJE]]&gt;DATE(2024,12,31),"u provedbi","završen")</f>
        <v>završen</v>
      </c>
      <c r="K2225" s="55" t="s">
        <v>8182</v>
      </c>
      <c r="L2225" s="55" t="s">
        <v>98</v>
      </c>
      <c r="M2225" s="10">
        <v>0.85</v>
      </c>
      <c r="N2225" s="10">
        <v>0.15</v>
      </c>
      <c r="O2225" s="59">
        <f>Ugovori_OPULJP3[[#This Row],[Bespovratna sredstva - Ukupno (EU+Nac) HRK
= Ukupna ugovorena vrijednost bespovratnih sredstava]]*Ugovori_OPULJP3[[#This Row],[EU STOPA SUFINANCIRANJA %
EU CO-FINANCING RATE %]]</f>
        <v>1200086.6100000001</v>
      </c>
      <c r="P2225" s="60">
        <f>Ugovori_OPULJP3[[#This Row],[Bespovratna sredstva - EU dio - HRK]]/7.5345</f>
        <v>159278.86521998805</v>
      </c>
      <c r="Q2225" s="59">
        <f>Ugovori_OPULJP3[[#This Row],[Bespovratna sredstva - Ukupno (EU+Nac) HRK
= Ukupna ugovorena vrijednost bespovratnih sredstava]]*Ugovori_OPULJP3[[#This Row],[STOPA NACIONALNOG SUFINANCIRANJA %]]</f>
        <v>211779.99000000002</v>
      </c>
      <c r="R2225" s="60">
        <f>Ugovori_OPULJP3[[#This Row],[Bespovratna sredstva - Nacionalni dio - HRK]]/7.5345</f>
        <v>28108.035038821421</v>
      </c>
      <c r="S2225" s="59">
        <v>1411866.6</v>
      </c>
      <c r="T2225" s="14">
        <f>Ugovori_OPULJP3[[#This Row],[Bespovratna sredstva - Ukupno (EU+Nac) HRK
= Ukupna ugovorena vrijednost bespovratnih sredstava]]/7.5345</f>
        <v>187386.90025880947</v>
      </c>
      <c r="U2225" s="31">
        <v>0</v>
      </c>
      <c r="V2225" s="14">
        <f>Ugovori_OPULJP3[[#This Row],[Javni doprinos korisnika - HRK]]/7.5345</f>
        <v>0</v>
      </c>
      <c r="W2225" s="31">
        <v>0</v>
      </c>
      <c r="X2225" s="14">
        <f>Ugovori_OPULJP3[[#This Row],[Privatni doprinos korisnika - HRK]]/7.5345</f>
        <v>0</v>
      </c>
      <c r="Y2225" s="61">
        <v>1411866.6</v>
      </c>
      <c r="Z2225" s="62">
        <f>Ugovori_OPULJP3[[#This Row],[UKUPNI PRIHVATLJIVI IZDACI
TOTAL ELIGIBLE EXPENDITURE
= Bespovratna sredstva ukupno + doprinos korisnika
= Ukupni prihvatljivi troškovi
= Ukupna ugovorena vrijednost projekta HRK]]/7.5345</f>
        <v>187386.90025880947</v>
      </c>
      <c r="AA2225" s="53" t="s">
        <v>37</v>
      </c>
      <c r="AB2225" s="53" t="s">
        <v>34</v>
      </c>
      <c r="AC2225" s="52" t="s">
        <v>8183</v>
      </c>
      <c r="AD2225" s="52" t="s">
        <v>6564</v>
      </c>
    </row>
    <row r="2226" spans="1:30" ht="89.25" x14ac:dyDescent="0.2">
      <c r="A2226" s="50" t="s">
        <v>8184</v>
      </c>
      <c r="B2226" s="51" t="s">
        <v>742</v>
      </c>
      <c r="C2226" s="52" t="s">
        <v>7264</v>
      </c>
      <c r="D2226" s="52" t="s">
        <v>7849</v>
      </c>
      <c r="E2226" s="53" t="s">
        <v>231</v>
      </c>
      <c r="F2226" s="54" t="s">
        <v>8185</v>
      </c>
      <c r="G2226" s="54" t="s">
        <v>1604</v>
      </c>
      <c r="H2226" s="56">
        <v>44109</v>
      </c>
      <c r="I2226" s="56">
        <v>44839</v>
      </c>
      <c r="J2226" s="57" t="str">
        <f>IF(Ugovori_OPULJP3[[#This Row],[DATUM ZAVRŠETKA OPERACIJE]]&gt;DATE(2024,12,31),"u provedbi","završen")</f>
        <v>završen</v>
      </c>
      <c r="K2226" s="55" t="s">
        <v>8096</v>
      </c>
      <c r="L2226" s="55" t="s">
        <v>98</v>
      </c>
      <c r="M2226" s="10">
        <v>0.85</v>
      </c>
      <c r="N2226" s="10">
        <v>0.15</v>
      </c>
      <c r="O2226" s="59">
        <f>Ugovori_OPULJP3[[#This Row],[Bespovratna sredstva - Ukupno (EU+Nac) HRK
= Ukupna ugovorena vrijednost bespovratnih sredstava]]*Ugovori_OPULJP3[[#This Row],[EU STOPA SUFINANCIRANJA %
EU CO-FINANCING RATE %]]</f>
        <v>1273278.75</v>
      </c>
      <c r="P2226" s="60">
        <f>Ugovori_OPULJP3[[#This Row],[Bespovratna sredstva - EU dio - HRK]]/7.5345</f>
        <v>168993.13159466453</v>
      </c>
      <c r="Q2226" s="59">
        <f>Ugovori_OPULJP3[[#This Row],[Bespovratna sredstva - Ukupno (EU+Nac) HRK
= Ukupna ugovorena vrijednost bespovratnih sredstava]]*Ugovori_OPULJP3[[#This Row],[STOPA NACIONALNOG SUFINANCIRANJA %]]</f>
        <v>224696.25</v>
      </c>
      <c r="R2226" s="60">
        <f>Ugovori_OPULJP3[[#This Row],[Bespovratna sredstva - Nacionalni dio - HRK]]/7.5345</f>
        <v>29822.317340234917</v>
      </c>
      <c r="S2226" s="59">
        <v>1497975</v>
      </c>
      <c r="T2226" s="60">
        <f>Ugovori_OPULJP3[[#This Row],[Bespovratna sredstva - Ukupno (EU+Nac) HRK
= Ukupna ugovorena vrijednost bespovratnih sredstava]]/7.5345</f>
        <v>198815.44893489944</v>
      </c>
      <c r="U2226" s="59">
        <v>0</v>
      </c>
      <c r="V2226" s="60">
        <f>Ugovori_OPULJP3[[#This Row],[Javni doprinos korisnika - HRK]]/7.5345</f>
        <v>0</v>
      </c>
      <c r="W2226" s="59">
        <v>0</v>
      </c>
      <c r="X2226" s="60">
        <f>Ugovori_OPULJP3[[#This Row],[Privatni doprinos korisnika - HRK]]/7.5345</f>
        <v>0</v>
      </c>
      <c r="Y2226" s="61">
        <v>1497975</v>
      </c>
      <c r="Z2226" s="62">
        <f>Ugovori_OPULJP3[[#This Row],[UKUPNI PRIHVATLJIVI IZDACI
TOTAL ELIGIBLE EXPENDITURE
= Bespovratna sredstva ukupno + doprinos korisnika
= Ukupni prihvatljivi troškovi
= Ukupna ugovorena vrijednost projekta HRK]]/7.5345</f>
        <v>198815.44893489944</v>
      </c>
      <c r="AA2226" s="53" t="s">
        <v>37</v>
      </c>
      <c r="AB2226" s="53" t="s">
        <v>34</v>
      </c>
      <c r="AC2226" s="52" t="s">
        <v>8186</v>
      </c>
      <c r="AD2226" s="52" t="s">
        <v>6564</v>
      </c>
    </row>
    <row r="2227" spans="1:30" ht="89.25" x14ac:dyDescent="0.2">
      <c r="A2227" s="50" t="s">
        <v>8187</v>
      </c>
      <c r="B2227" s="51" t="s">
        <v>742</v>
      </c>
      <c r="C2227" s="52" t="s">
        <v>7264</v>
      </c>
      <c r="D2227" s="52" t="s">
        <v>7849</v>
      </c>
      <c r="E2227" s="53" t="s">
        <v>231</v>
      </c>
      <c r="F2227" s="54" t="s">
        <v>8188</v>
      </c>
      <c r="G2227" s="71" t="s">
        <v>4197</v>
      </c>
      <c r="H2227" s="56">
        <v>43963</v>
      </c>
      <c r="I2227" s="56">
        <v>44693</v>
      </c>
      <c r="J2227" s="57" t="str">
        <f>IF(Ugovori_OPULJP3[[#This Row],[DATUM ZAVRŠETKA OPERACIJE]]&gt;DATE(2024,12,31),"u provedbi","završen")</f>
        <v>završen</v>
      </c>
      <c r="K2227" s="55" t="s">
        <v>8189</v>
      </c>
      <c r="L2227" s="55" t="s">
        <v>248</v>
      </c>
      <c r="M2227" s="58">
        <v>0.85</v>
      </c>
      <c r="N2227" s="58">
        <v>0.15</v>
      </c>
      <c r="O2227" s="59">
        <f>Ugovori_OPULJP3[[#This Row],[Bespovratna sredstva - Ukupno (EU+Nac) HRK
= Ukupna ugovorena vrijednost bespovratnih sredstava]]*Ugovori_OPULJP3[[#This Row],[EU STOPA SUFINANCIRANJA %
EU CO-FINANCING RATE %]]</f>
        <v>977082.91350000002</v>
      </c>
      <c r="P2227" s="60">
        <f>Ugovori_OPULJP3[[#This Row],[Bespovratna sredstva - EU dio - HRK]]/7.5345</f>
        <v>129681.18833366514</v>
      </c>
      <c r="Q2227" s="59">
        <f>Ugovori_OPULJP3[[#This Row],[Bespovratna sredstva - Ukupno (EU+Nac) HRK
= Ukupna ugovorena vrijednost bespovratnih sredstava]]*Ugovori_OPULJP3[[#This Row],[STOPA NACIONALNOG SUFINANCIRANJA %]]</f>
        <v>172426.3965</v>
      </c>
      <c r="R2227" s="60">
        <f>Ugovori_OPULJP3[[#This Row],[Bespovratna sredstva - Nacionalni dio - HRK]]/7.5345</f>
        <v>22884.915588293847</v>
      </c>
      <c r="S2227" s="59">
        <v>1149509.31</v>
      </c>
      <c r="T2227" s="14">
        <f>Ugovori_OPULJP3[[#This Row],[Bespovratna sredstva - Ukupno (EU+Nac) HRK
= Ukupna ugovorena vrijednost bespovratnih sredstava]]/7.5345</f>
        <v>152566.103921959</v>
      </c>
      <c r="U2227" s="31">
        <v>0</v>
      </c>
      <c r="V2227" s="14">
        <f>Ugovori_OPULJP3[[#This Row],[Javni doprinos korisnika - HRK]]/7.5345</f>
        <v>0</v>
      </c>
      <c r="W2227" s="31">
        <v>0</v>
      </c>
      <c r="X2227" s="14">
        <f>Ugovori_OPULJP3[[#This Row],[Privatni doprinos korisnika - HRK]]/7.5345</f>
        <v>0</v>
      </c>
      <c r="Y2227" s="61">
        <v>1149509.31</v>
      </c>
      <c r="Z2227" s="62">
        <f>Ugovori_OPULJP3[[#This Row],[UKUPNI PRIHVATLJIVI IZDACI
TOTAL ELIGIBLE EXPENDITURE
= Bespovratna sredstva ukupno + doprinos korisnika
= Ukupni prihvatljivi troškovi
= Ukupna ugovorena vrijednost projekta HRK]]/7.5345</f>
        <v>152566.103921959</v>
      </c>
      <c r="AA2227" s="53" t="s">
        <v>37</v>
      </c>
      <c r="AB2227" s="53" t="s">
        <v>34</v>
      </c>
      <c r="AC2227" s="52" t="s">
        <v>8190</v>
      </c>
      <c r="AD2227" s="52" t="s">
        <v>6564</v>
      </c>
    </row>
    <row r="2228" spans="1:30" ht="102" x14ac:dyDescent="0.2">
      <c r="A2228" s="50" t="s">
        <v>8191</v>
      </c>
      <c r="B2228" s="51" t="s">
        <v>742</v>
      </c>
      <c r="C2228" s="52" t="s">
        <v>7264</v>
      </c>
      <c r="D2228" s="52" t="s">
        <v>7849</v>
      </c>
      <c r="E2228" s="53" t="s">
        <v>231</v>
      </c>
      <c r="F2228" s="54" t="s">
        <v>8192</v>
      </c>
      <c r="G2228" s="54" t="s">
        <v>1422</v>
      </c>
      <c r="H2228" s="56">
        <v>44130</v>
      </c>
      <c r="I2228" s="56">
        <v>44860</v>
      </c>
      <c r="J2228" s="57" t="str">
        <f>IF(Ugovori_OPULJP3[[#This Row],[DATUM ZAVRŠETKA OPERACIJE]]&gt;DATE(2024,12,31),"u provedbi","završen")</f>
        <v>završen</v>
      </c>
      <c r="K2228" s="55" t="s">
        <v>210</v>
      </c>
      <c r="L2228" s="55" t="s">
        <v>210</v>
      </c>
      <c r="M2228" s="10">
        <v>0.85</v>
      </c>
      <c r="N2228" s="10">
        <v>0.15</v>
      </c>
      <c r="O2228" s="59">
        <f>Ugovori_OPULJP3[[#This Row],[Bespovratna sredstva - Ukupno (EU+Nac) HRK
= Ukupna ugovorena vrijednost bespovratnih sredstava]]*Ugovori_OPULJP3[[#This Row],[EU STOPA SUFINANCIRANJA %
EU CO-FINANCING RATE %]]</f>
        <v>448273.62049999996</v>
      </c>
      <c r="P2228" s="60">
        <f>Ugovori_OPULJP3[[#This Row],[Bespovratna sredstva - EU dio - HRK]]/7.5345</f>
        <v>59496.133850952276</v>
      </c>
      <c r="Q2228" s="59">
        <f>Ugovori_OPULJP3[[#This Row],[Bespovratna sredstva - Ukupno (EU+Nac) HRK
= Ukupna ugovorena vrijednost bespovratnih sredstava]]*Ugovori_OPULJP3[[#This Row],[STOPA NACIONALNOG SUFINANCIRANJA %]]</f>
        <v>79107.109499999991</v>
      </c>
      <c r="R2228" s="60">
        <f>Ugovori_OPULJP3[[#This Row],[Bespovratna sredstva - Nacionalni dio - HRK]]/7.5345</f>
        <v>10499.317738403342</v>
      </c>
      <c r="S2228" s="59">
        <v>527380.73</v>
      </c>
      <c r="T2228" s="60">
        <f>Ugovori_OPULJP3[[#This Row],[Bespovratna sredstva - Ukupno (EU+Nac) HRK
= Ukupna ugovorena vrijednost bespovratnih sredstava]]/7.5345</f>
        <v>69995.451589355624</v>
      </c>
      <c r="U2228" s="59">
        <v>0</v>
      </c>
      <c r="V2228" s="60">
        <f>Ugovori_OPULJP3[[#This Row],[Javni doprinos korisnika - HRK]]/7.5345</f>
        <v>0</v>
      </c>
      <c r="W2228" s="59">
        <v>0</v>
      </c>
      <c r="X2228" s="60">
        <f>Ugovori_OPULJP3[[#This Row],[Privatni doprinos korisnika - HRK]]/7.5345</f>
        <v>0</v>
      </c>
      <c r="Y2228" s="61">
        <v>527380.73</v>
      </c>
      <c r="Z2228" s="62">
        <f>Ugovori_OPULJP3[[#This Row],[UKUPNI PRIHVATLJIVI IZDACI
TOTAL ELIGIBLE EXPENDITURE
= Bespovratna sredstva ukupno + doprinos korisnika
= Ukupni prihvatljivi troškovi
= Ukupna ugovorena vrijednost projekta HRK]]/7.5345</f>
        <v>69995.451589355624</v>
      </c>
      <c r="AA2228" s="53" t="s">
        <v>37</v>
      </c>
      <c r="AB2228" s="53" t="s">
        <v>34</v>
      </c>
      <c r="AC2228" s="52" t="s">
        <v>8193</v>
      </c>
      <c r="AD2228" s="52" t="s">
        <v>6564</v>
      </c>
    </row>
    <row r="2229" spans="1:30" ht="102" x14ac:dyDescent="0.2">
      <c r="A2229" s="50" t="s">
        <v>8194</v>
      </c>
      <c r="B2229" s="51" t="s">
        <v>742</v>
      </c>
      <c r="C2229" s="52" t="s">
        <v>7264</v>
      </c>
      <c r="D2229" s="52" t="s">
        <v>7849</v>
      </c>
      <c r="E2229" s="53" t="s">
        <v>231</v>
      </c>
      <c r="F2229" s="54" t="s">
        <v>8195</v>
      </c>
      <c r="G2229" s="54" t="s">
        <v>1422</v>
      </c>
      <c r="H2229" s="56">
        <v>43927</v>
      </c>
      <c r="I2229" s="56">
        <v>44657</v>
      </c>
      <c r="J2229" s="57" t="str">
        <f>IF(Ugovori_OPULJP3[[#This Row],[DATUM ZAVRŠETKA OPERACIJE]]&gt;DATE(2024,12,31),"u provedbi","završen")</f>
        <v>završen</v>
      </c>
      <c r="K2229" s="55" t="s">
        <v>8196</v>
      </c>
      <c r="L2229" s="55" t="s">
        <v>210</v>
      </c>
      <c r="M2229" s="10">
        <v>0.85</v>
      </c>
      <c r="N2229" s="10">
        <v>0.15</v>
      </c>
      <c r="O2229" s="59">
        <f>Ugovori_OPULJP3[[#This Row],[Bespovratna sredstva - Ukupno (EU+Nac) HRK
= Ukupna ugovorena vrijednost bespovratnih sredstava]]*Ugovori_OPULJP3[[#This Row],[EU STOPA SUFINANCIRANJA %
EU CO-FINANCING RATE %]]</f>
        <v>1191727.7015</v>
      </c>
      <c r="P2229" s="60">
        <f>Ugovori_OPULJP3[[#This Row],[Bespovratna sredstva - EU dio - HRK]]/7.5345</f>
        <v>158169.44740858715</v>
      </c>
      <c r="Q2229" s="59">
        <f>Ugovori_OPULJP3[[#This Row],[Bespovratna sredstva - Ukupno (EU+Nac) HRK
= Ukupna ugovorena vrijednost bespovratnih sredstava]]*Ugovori_OPULJP3[[#This Row],[STOPA NACIONALNOG SUFINANCIRANJA %]]</f>
        <v>210304.8885</v>
      </c>
      <c r="R2229" s="60">
        <f>Ugovori_OPULJP3[[#This Row],[Bespovratna sredstva - Nacionalni dio - HRK]]/7.5345</f>
        <v>27912.255425044794</v>
      </c>
      <c r="S2229" s="59">
        <v>1402032.59</v>
      </c>
      <c r="T2229" s="14">
        <f>Ugovori_OPULJP3[[#This Row],[Bespovratna sredstva - Ukupno (EU+Nac) HRK
= Ukupna ugovorena vrijednost bespovratnih sredstava]]/7.5345</f>
        <v>186081.70283363195</v>
      </c>
      <c r="U2229" s="31">
        <v>0</v>
      </c>
      <c r="V2229" s="14">
        <f>Ugovori_OPULJP3[[#This Row],[Javni doprinos korisnika - HRK]]/7.5345</f>
        <v>0</v>
      </c>
      <c r="W2229" s="31">
        <v>0</v>
      </c>
      <c r="X2229" s="14">
        <f>Ugovori_OPULJP3[[#This Row],[Privatni doprinos korisnika - HRK]]/7.5345</f>
        <v>0</v>
      </c>
      <c r="Y2229" s="61">
        <v>1402032.59</v>
      </c>
      <c r="Z2229" s="62">
        <f>Ugovori_OPULJP3[[#This Row],[UKUPNI PRIHVATLJIVI IZDACI
TOTAL ELIGIBLE EXPENDITURE
= Bespovratna sredstva ukupno + doprinos korisnika
= Ukupni prihvatljivi troškovi
= Ukupna ugovorena vrijednost projekta HRK]]/7.5345</f>
        <v>186081.70283363195</v>
      </c>
      <c r="AA2229" s="53" t="s">
        <v>37</v>
      </c>
      <c r="AB2229" s="53" t="s">
        <v>34</v>
      </c>
      <c r="AC2229" s="52" t="s">
        <v>8197</v>
      </c>
      <c r="AD2229" s="52" t="s">
        <v>6564</v>
      </c>
    </row>
    <row r="2230" spans="1:30" ht="114.75" x14ac:dyDescent="0.2">
      <c r="A2230" s="50" t="s">
        <v>8198</v>
      </c>
      <c r="B2230" s="51" t="s">
        <v>742</v>
      </c>
      <c r="C2230" s="52" t="s">
        <v>7264</v>
      </c>
      <c r="D2230" s="52" t="s">
        <v>7849</v>
      </c>
      <c r="E2230" s="53" t="s">
        <v>231</v>
      </c>
      <c r="F2230" s="54" t="s">
        <v>8199</v>
      </c>
      <c r="G2230" s="54" t="s">
        <v>2651</v>
      </c>
      <c r="H2230" s="56">
        <v>43966</v>
      </c>
      <c r="I2230" s="56">
        <v>44696</v>
      </c>
      <c r="J2230" s="57" t="str">
        <f>IF(Ugovori_OPULJP3[[#This Row],[DATUM ZAVRŠETKA OPERACIJE]]&gt;DATE(2024,12,31),"u provedbi","završen")</f>
        <v>završen</v>
      </c>
      <c r="K2230" s="55" t="s">
        <v>8200</v>
      </c>
      <c r="L2230" s="55" t="s">
        <v>36</v>
      </c>
      <c r="M2230" s="10">
        <v>0.85</v>
      </c>
      <c r="N2230" s="10">
        <v>0.15</v>
      </c>
      <c r="O2230" s="59">
        <f>Ugovori_OPULJP3[[#This Row],[Bespovratna sredstva - Ukupno (EU+Nac) HRK
= Ukupna ugovorena vrijednost bespovratnih sredstava]]*Ugovori_OPULJP3[[#This Row],[EU STOPA SUFINANCIRANJA %
EU CO-FINANCING RATE %]]</f>
        <v>1270056.247</v>
      </c>
      <c r="P2230" s="60">
        <f>Ugovori_OPULJP3[[#This Row],[Bespovratna sredstva - EU dio - HRK]]/7.5345</f>
        <v>168565.43194637998</v>
      </c>
      <c r="Q2230" s="59">
        <f>Ugovori_OPULJP3[[#This Row],[Bespovratna sredstva - Ukupno (EU+Nac) HRK
= Ukupna ugovorena vrijednost bespovratnih sredstava]]*Ugovori_OPULJP3[[#This Row],[STOPA NACIONALNOG SUFINANCIRANJA %]]</f>
        <v>224127.573</v>
      </c>
      <c r="R2230" s="60">
        <f>Ugovori_OPULJP3[[#This Row],[Bespovratna sredstva - Nacionalni dio - HRK]]/7.5345</f>
        <v>29746.840931714112</v>
      </c>
      <c r="S2230" s="59">
        <v>1494183.82</v>
      </c>
      <c r="T2230" s="60">
        <f>Ugovori_OPULJP3[[#This Row],[Bespovratna sredstva - Ukupno (EU+Nac) HRK
= Ukupna ugovorena vrijednost bespovratnih sredstava]]/7.5345</f>
        <v>198312.27287809411</v>
      </c>
      <c r="U2230" s="59">
        <v>0</v>
      </c>
      <c r="V2230" s="60">
        <f>Ugovori_OPULJP3[[#This Row],[Javni doprinos korisnika - HRK]]/7.5345</f>
        <v>0</v>
      </c>
      <c r="W2230" s="59">
        <v>0</v>
      </c>
      <c r="X2230" s="60">
        <f>Ugovori_OPULJP3[[#This Row],[Privatni doprinos korisnika - HRK]]/7.5345</f>
        <v>0</v>
      </c>
      <c r="Y2230" s="61">
        <v>1494183.82</v>
      </c>
      <c r="Z2230" s="62">
        <f>Ugovori_OPULJP3[[#This Row],[UKUPNI PRIHVATLJIVI IZDACI
TOTAL ELIGIBLE EXPENDITURE
= Bespovratna sredstva ukupno + doprinos korisnika
= Ukupni prihvatljivi troškovi
= Ukupna ugovorena vrijednost projekta HRK]]/7.5345</f>
        <v>198312.27287809411</v>
      </c>
      <c r="AA2230" s="53" t="s">
        <v>37</v>
      </c>
      <c r="AB2230" s="53" t="s">
        <v>34</v>
      </c>
      <c r="AC2230" s="52" t="s">
        <v>8201</v>
      </c>
      <c r="AD2230" s="52" t="s">
        <v>6564</v>
      </c>
    </row>
    <row r="2231" spans="1:30" ht="114.75" x14ac:dyDescent="0.2">
      <c r="A2231" s="50" t="s">
        <v>8202</v>
      </c>
      <c r="B2231" s="51" t="s">
        <v>742</v>
      </c>
      <c r="C2231" s="52" t="s">
        <v>7264</v>
      </c>
      <c r="D2231" s="52" t="s">
        <v>7849</v>
      </c>
      <c r="E2231" s="53" t="s">
        <v>231</v>
      </c>
      <c r="F2231" s="54" t="s">
        <v>8203</v>
      </c>
      <c r="G2231" s="54" t="s">
        <v>8204</v>
      </c>
      <c r="H2231" s="56">
        <v>43958</v>
      </c>
      <c r="I2231" s="56">
        <v>44507</v>
      </c>
      <c r="J2231" s="57" t="str">
        <f>IF(Ugovori_OPULJP3[[#This Row],[DATUM ZAVRŠETKA OPERACIJE]]&gt;DATE(2024,12,31),"u provedbi","završen")</f>
        <v>završen</v>
      </c>
      <c r="K2231" s="55" t="s">
        <v>8205</v>
      </c>
      <c r="L2231" s="55" t="s">
        <v>36</v>
      </c>
      <c r="M2231" s="10">
        <v>0.85</v>
      </c>
      <c r="N2231" s="10">
        <v>0.15</v>
      </c>
      <c r="O2231" s="59">
        <f>Ugovori_OPULJP3[[#This Row],[Bespovratna sredstva - Ukupno (EU+Nac) HRK
= Ukupna ugovorena vrijednost bespovratnih sredstava]]*Ugovori_OPULJP3[[#This Row],[EU STOPA SUFINANCIRANJA %
EU CO-FINANCING RATE %]]</f>
        <v>1273235.4935000001</v>
      </c>
      <c r="P2231" s="60">
        <f>Ugovori_OPULJP3[[#This Row],[Bespovratna sredstva - EU dio - HRK]]/7.5345</f>
        <v>168987.39047050235</v>
      </c>
      <c r="Q2231" s="59">
        <f>Ugovori_OPULJP3[[#This Row],[Bespovratna sredstva - Ukupno (EU+Nac) HRK
= Ukupna ugovorena vrijednost bespovratnih sredstava]]*Ugovori_OPULJP3[[#This Row],[STOPA NACIONALNOG SUFINANCIRANJA %]]</f>
        <v>224688.6165</v>
      </c>
      <c r="R2231" s="60">
        <f>Ugovori_OPULJP3[[#This Row],[Bespovratna sredstva - Nacionalni dio - HRK]]/7.5345</f>
        <v>29821.304200676885</v>
      </c>
      <c r="S2231" s="59">
        <v>1497924.11</v>
      </c>
      <c r="T2231" s="14">
        <f>Ugovori_OPULJP3[[#This Row],[Bespovratna sredstva - Ukupno (EU+Nac) HRK
= Ukupna ugovorena vrijednost bespovratnih sredstava]]/7.5345</f>
        <v>198808.69467117926</v>
      </c>
      <c r="U2231" s="31">
        <v>0</v>
      </c>
      <c r="V2231" s="14">
        <f>Ugovori_OPULJP3[[#This Row],[Javni doprinos korisnika - HRK]]/7.5345</f>
        <v>0</v>
      </c>
      <c r="W2231" s="31">
        <v>0</v>
      </c>
      <c r="X2231" s="14">
        <f>Ugovori_OPULJP3[[#This Row],[Privatni doprinos korisnika - HRK]]/7.5345</f>
        <v>0</v>
      </c>
      <c r="Y2231" s="61">
        <v>1497924.11</v>
      </c>
      <c r="Z2231" s="62">
        <f>Ugovori_OPULJP3[[#This Row],[UKUPNI PRIHVATLJIVI IZDACI
TOTAL ELIGIBLE EXPENDITURE
= Bespovratna sredstva ukupno + doprinos korisnika
= Ukupni prihvatljivi troškovi
= Ukupna ugovorena vrijednost projekta HRK]]/7.5345</f>
        <v>198808.69467117926</v>
      </c>
      <c r="AA2231" s="53" t="s">
        <v>37</v>
      </c>
      <c r="AB2231" s="53" t="s">
        <v>34</v>
      </c>
      <c r="AC2231" s="52" t="s">
        <v>8206</v>
      </c>
      <c r="AD2231" s="52" t="s">
        <v>6564</v>
      </c>
    </row>
    <row r="2232" spans="1:30" ht="114.75" x14ac:dyDescent="0.2">
      <c r="A2232" s="50" t="s">
        <v>8207</v>
      </c>
      <c r="B2232" s="51" t="s">
        <v>742</v>
      </c>
      <c r="C2232" s="52" t="s">
        <v>7264</v>
      </c>
      <c r="D2232" s="52" t="s">
        <v>7849</v>
      </c>
      <c r="E2232" s="53" t="s">
        <v>231</v>
      </c>
      <c r="F2232" s="54" t="s">
        <v>8208</v>
      </c>
      <c r="G2232" s="54" t="s">
        <v>1556</v>
      </c>
      <c r="H2232" s="56">
        <v>43983</v>
      </c>
      <c r="I2232" s="56">
        <v>44713</v>
      </c>
      <c r="J2232" s="57" t="str">
        <f>IF(Ugovori_OPULJP3[[#This Row],[DATUM ZAVRŠETKA OPERACIJE]]&gt;DATE(2024,12,31),"u provedbi","završen")</f>
        <v>završen</v>
      </c>
      <c r="K2232" s="55" t="s">
        <v>83</v>
      </c>
      <c r="L2232" s="55" t="s">
        <v>83</v>
      </c>
      <c r="M2232" s="10">
        <v>0.85</v>
      </c>
      <c r="N2232" s="10">
        <v>0.15</v>
      </c>
      <c r="O2232" s="59">
        <f>Ugovori_OPULJP3[[#This Row],[Bespovratna sredstva - Ukupno (EU+Nac) HRK
= Ukupna ugovorena vrijednost bespovratnih sredstava]]*Ugovori_OPULJP3[[#This Row],[EU STOPA SUFINANCIRANJA %
EU CO-FINANCING RATE %]]</f>
        <v>1242110.6270000001</v>
      </c>
      <c r="P2232" s="60">
        <f>Ugovori_OPULJP3[[#This Row],[Bespovratna sredstva - EU dio - HRK]]/7.5345</f>
        <v>164856.41077709204</v>
      </c>
      <c r="Q2232" s="59">
        <f>Ugovori_OPULJP3[[#This Row],[Bespovratna sredstva - Ukupno (EU+Nac) HRK
= Ukupna ugovorena vrijednost bespovratnih sredstava]]*Ugovori_OPULJP3[[#This Row],[STOPA NACIONALNOG SUFINANCIRANJA %]]</f>
        <v>219195.99300000002</v>
      </c>
      <c r="R2232" s="60">
        <f>Ugovori_OPULJP3[[#This Row],[Bespovratna sredstva - Nacionalni dio - HRK]]/7.5345</f>
        <v>29092.307784192715</v>
      </c>
      <c r="S2232" s="59">
        <v>1461306.62</v>
      </c>
      <c r="T2232" s="60">
        <f>Ugovori_OPULJP3[[#This Row],[Bespovratna sredstva - Ukupno (EU+Nac) HRK
= Ukupna ugovorena vrijednost bespovratnih sredstava]]/7.5345</f>
        <v>193948.71856128477</v>
      </c>
      <c r="U2232" s="59">
        <v>0</v>
      </c>
      <c r="V2232" s="60">
        <f>Ugovori_OPULJP3[[#This Row],[Javni doprinos korisnika - HRK]]/7.5345</f>
        <v>0</v>
      </c>
      <c r="W2232" s="59">
        <v>0</v>
      </c>
      <c r="X2232" s="60">
        <f>Ugovori_OPULJP3[[#This Row],[Privatni doprinos korisnika - HRK]]/7.5345</f>
        <v>0</v>
      </c>
      <c r="Y2232" s="61">
        <v>1461306.62</v>
      </c>
      <c r="Z2232" s="62">
        <f>Ugovori_OPULJP3[[#This Row],[UKUPNI PRIHVATLJIVI IZDACI
TOTAL ELIGIBLE EXPENDITURE
= Bespovratna sredstva ukupno + doprinos korisnika
= Ukupni prihvatljivi troškovi
= Ukupna ugovorena vrijednost projekta HRK]]/7.5345</f>
        <v>193948.71856128477</v>
      </c>
      <c r="AA2232" s="53" t="s">
        <v>37</v>
      </c>
      <c r="AB2232" s="53" t="s">
        <v>34</v>
      </c>
      <c r="AC2232" s="52" t="s">
        <v>8209</v>
      </c>
      <c r="AD2232" s="52" t="s">
        <v>6564</v>
      </c>
    </row>
    <row r="2233" spans="1:30" ht="80.25" customHeight="1" x14ac:dyDescent="0.2">
      <c r="A2233" s="50" t="s">
        <v>8210</v>
      </c>
      <c r="B2233" s="51" t="s">
        <v>742</v>
      </c>
      <c r="C2233" s="52" t="s">
        <v>7264</v>
      </c>
      <c r="D2233" s="52" t="s">
        <v>7849</v>
      </c>
      <c r="E2233" s="53" t="s">
        <v>231</v>
      </c>
      <c r="F2233" s="54" t="s">
        <v>8211</v>
      </c>
      <c r="G2233" s="54" t="s">
        <v>2553</v>
      </c>
      <c r="H2233" s="56">
        <v>43943</v>
      </c>
      <c r="I2233" s="56">
        <v>44673</v>
      </c>
      <c r="J2233" s="57" t="str">
        <f>IF(Ugovori_OPULJP3[[#This Row],[DATUM ZAVRŠETKA OPERACIJE]]&gt;DATE(2024,12,31),"u provedbi","završen")</f>
        <v>završen</v>
      </c>
      <c r="K2233" s="55" t="s">
        <v>35</v>
      </c>
      <c r="L2233" s="55" t="s">
        <v>83</v>
      </c>
      <c r="M2233" s="10">
        <v>0.85</v>
      </c>
      <c r="N2233" s="10">
        <v>0.15</v>
      </c>
      <c r="O2233" s="59">
        <f>Ugovori_OPULJP3[[#This Row],[Bespovratna sredstva - Ukupno (EU+Nac) HRK
= Ukupna ugovorena vrijednost bespovratnih sredstava]]*Ugovori_OPULJP3[[#This Row],[EU STOPA SUFINANCIRANJA %
EU CO-FINANCING RATE %]]</f>
        <v>1255522.675</v>
      </c>
      <c r="P2233" s="60">
        <f>Ugovori_OPULJP3[[#This Row],[Bespovratna sredstva - EU dio - HRK]]/7.5345</f>
        <v>166636.49545424382</v>
      </c>
      <c r="Q2233" s="59">
        <f>Ugovori_OPULJP3[[#This Row],[Bespovratna sredstva - Ukupno (EU+Nac) HRK
= Ukupna ugovorena vrijednost bespovratnih sredstava]]*Ugovori_OPULJP3[[#This Row],[STOPA NACIONALNOG SUFINANCIRANJA %]]</f>
        <v>221562.82499999998</v>
      </c>
      <c r="R2233" s="60">
        <f>Ugovori_OPULJP3[[#This Row],[Bespovratna sredstva - Nacionalni dio - HRK]]/7.5345</f>
        <v>29406.440374278314</v>
      </c>
      <c r="S2233" s="59">
        <v>1477085.5</v>
      </c>
      <c r="T2233" s="60">
        <f>Ugovori_OPULJP3[[#This Row],[Bespovratna sredstva - Ukupno (EU+Nac) HRK
= Ukupna ugovorena vrijednost bespovratnih sredstava]]/7.5345</f>
        <v>196042.93582852211</v>
      </c>
      <c r="U2233" s="59">
        <v>0</v>
      </c>
      <c r="V2233" s="60">
        <f>Ugovori_OPULJP3[[#This Row],[Javni doprinos korisnika - HRK]]/7.5345</f>
        <v>0</v>
      </c>
      <c r="W2233" s="59">
        <v>0</v>
      </c>
      <c r="X2233" s="60">
        <f>Ugovori_OPULJP3[[#This Row],[Privatni doprinos korisnika - HRK]]/7.5345</f>
        <v>0</v>
      </c>
      <c r="Y2233" s="61">
        <v>1477085.5</v>
      </c>
      <c r="Z2233" s="62">
        <f>Ugovori_OPULJP3[[#This Row],[UKUPNI PRIHVATLJIVI IZDACI
TOTAL ELIGIBLE EXPENDITURE
= Bespovratna sredstva ukupno + doprinos korisnika
= Ukupni prihvatljivi troškovi
= Ukupna ugovorena vrijednost projekta HRK]]/7.5345</f>
        <v>196042.93582852211</v>
      </c>
      <c r="AA2233" s="53" t="s">
        <v>37</v>
      </c>
      <c r="AB2233" s="53" t="s">
        <v>34</v>
      </c>
      <c r="AC2233" s="52" t="s">
        <v>8212</v>
      </c>
      <c r="AD2233" s="52" t="s">
        <v>6564</v>
      </c>
    </row>
    <row r="2234" spans="1:30" ht="114.75" x14ac:dyDescent="0.2">
      <c r="A2234" s="50" t="s">
        <v>8213</v>
      </c>
      <c r="B2234" s="39" t="s">
        <v>742</v>
      </c>
      <c r="C2234" s="52" t="s">
        <v>7264</v>
      </c>
      <c r="D2234" s="36" t="s">
        <v>7849</v>
      </c>
      <c r="E2234" s="53" t="s">
        <v>231</v>
      </c>
      <c r="F2234" s="54" t="s">
        <v>8214</v>
      </c>
      <c r="G2234" s="54" t="s">
        <v>8215</v>
      </c>
      <c r="H2234" s="56">
        <v>43952</v>
      </c>
      <c r="I2234" s="56">
        <v>44682</v>
      </c>
      <c r="J2234" s="57" t="str">
        <f>IF(Ugovori_OPULJP3[[#This Row],[DATUM ZAVRŠETKA OPERACIJE]]&gt;DATE(2024,12,31),"u provedbi","završen")</f>
        <v>završen</v>
      </c>
      <c r="K2234" s="55" t="s">
        <v>8216</v>
      </c>
      <c r="L2234" s="55" t="s">
        <v>199</v>
      </c>
      <c r="M2234" s="58">
        <v>0.85</v>
      </c>
      <c r="N2234" s="58">
        <v>0.15</v>
      </c>
      <c r="O2234" s="59">
        <f>Ugovori_OPULJP3[[#This Row],[Bespovratna sredstva - Ukupno (EU+Nac) HRK
= Ukupna ugovorena vrijednost bespovratnih sredstava]]*Ugovori_OPULJP3[[#This Row],[EU STOPA SUFINANCIRANJA %
EU CO-FINANCING RATE %]]</f>
        <v>1264540.2995</v>
      </c>
      <c r="P2234" s="60">
        <f>Ugovori_OPULJP3[[#This Row],[Bespovratna sredstva - EU dio - HRK]]/7.5345</f>
        <v>167833.33990311233</v>
      </c>
      <c r="Q2234" s="59">
        <f>Ugovori_OPULJP3[[#This Row],[Bespovratna sredstva - Ukupno (EU+Nac) HRK
= Ukupna ugovorena vrijednost bespovratnih sredstava]]*Ugovori_OPULJP3[[#This Row],[STOPA NACIONALNOG SUFINANCIRANJA %]]</f>
        <v>223154.17049999998</v>
      </c>
      <c r="R2234" s="60">
        <f>Ugovori_OPULJP3[[#This Row],[Bespovratna sredstva - Nacionalni dio - HRK]]/7.5345</f>
        <v>29617.648218196293</v>
      </c>
      <c r="S2234" s="59">
        <v>1487694.47</v>
      </c>
      <c r="T2234" s="60">
        <f>Ugovori_OPULJP3[[#This Row],[Bespovratna sredstva - Ukupno (EU+Nac) HRK
= Ukupna ugovorena vrijednost bespovratnih sredstava]]/7.5345</f>
        <v>197450.98812130862</v>
      </c>
      <c r="U2234" s="59">
        <v>0</v>
      </c>
      <c r="V2234" s="60">
        <f>Ugovori_OPULJP3[[#This Row],[Javni doprinos korisnika - HRK]]/7.5345</f>
        <v>0</v>
      </c>
      <c r="W2234" s="59">
        <v>0</v>
      </c>
      <c r="X2234" s="60">
        <f>Ugovori_OPULJP3[[#This Row],[Privatni doprinos korisnika - HRK]]/7.5345</f>
        <v>0</v>
      </c>
      <c r="Y2234" s="61">
        <v>1487694.47</v>
      </c>
      <c r="Z2234" s="62">
        <f>Ugovori_OPULJP3[[#This Row],[UKUPNI PRIHVATLJIVI IZDACI
TOTAL ELIGIBLE EXPENDITURE
= Bespovratna sredstva ukupno + doprinos korisnika
= Ukupni prihvatljivi troškovi
= Ukupna ugovorena vrijednost projekta HRK]]/7.5345</f>
        <v>197450.98812130862</v>
      </c>
      <c r="AA2234" s="53" t="s">
        <v>37</v>
      </c>
      <c r="AB2234" s="53" t="s">
        <v>34</v>
      </c>
      <c r="AC2234" s="52" t="s">
        <v>8217</v>
      </c>
      <c r="AD2234" s="52" t="s">
        <v>6564</v>
      </c>
    </row>
    <row r="2235" spans="1:30" ht="102" x14ac:dyDescent="0.2">
      <c r="A2235" s="50" t="s">
        <v>8218</v>
      </c>
      <c r="B2235" s="39" t="s">
        <v>742</v>
      </c>
      <c r="C2235" s="52" t="s">
        <v>7264</v>
      </c>
      <c r="D2235" s="52" t="s">
        <v>7849</v>
      </c>
      <c r="E2235" s="53" t="s">
        <v>231</v>
      </c>
      <c r="F2235" s="54" t="s">
        <v>8219</v>
      </c>
      <c r="G2235" s="54" t="s">
        <v>2591</v>
      </c>
      <c r="H2235" s="56">
        <v>43948</v>
      </c>
      <c r="I2235" s="56">
        <v>44678</v>
      </c>
      <c r="J2235" s="57" t="str">
        <f>IF(Ugovori_OPULJP3[[#This Row],[DATUM ZAVRŠETKA OPERACIJE]]&gt;DATE(2024,12,31),"u provedbi","završen")</f>
        <v>završen</v>
      </c>
      <c r="K2235" s="55" t="s">
        <v>8220</v>
      </c>
      <c r="L2235" s="55" t="s">
        <v>83</v>
      </c>
      <c r="M2235" s="58">
        <v>0.85</v>
      </c>
      <c r="N2235" s="58">
        <v>0.15</v>
      </c>
      <c r="O2235" s="59">
        <f>Ugovori_OPULJP3[[#This Row],[Bespovratna sredstva - Ukupno (EU+Nac) HRK
= Ukupna ugovorena vrijednost bespovratnih sredstava]]*Ugovori_OPULJP3[[#This Row],[EU STOPA SUFINANCIRANJA %
EU CO-FINANCING RATE %]]</f>
        <v>1274940.602</v>
      </c>
      <c r="P2235" s="60">
        <f>Ugovori_OPULJP3[[#This Row],[Bespovratna sredstva - EU dio - HRK]]/7.5345</f>
        <v>169213.69725927399</v>
      </c>
      <c r="Q2235" s="59">
        <f>Ugovori_OPULJP3[[#This Row],[Bespovratna sredstva - Ukupno (EU+Nac) HRK
= Ukupna ugovorena vrijednost bespovratnih sredstava]]*Ugovori_OPULJP3[[#This Row],[STOPA NACIONALNOG SUFINANCIRANJA %]]</f>
        <v>224989.51800000001</v>
      </c>
      <c r="R2235" s="60">
        <f>Ugovori_OPULJP3[[#This Row],[Bespovratna sredstva - Nacionalni dio - HRK]]/7.5345</f>
        <v>29861.240692813059</v>
      </c>
      <c r="S2235" s="59">
        <v>1499930.12</v>
      </c>
      <c r="T2235" s="60">
        <f>Ugovori_OPULJP3[[#This Row],[Bespovratna sredstva - Ukupno (EU+Nac) HRK
= Ukupna ugovorena vrijednost bespovratnih sredstava]]/7.5345</f>
        <v>199074.93795208706</v>
      </c>
      <c r="U2235" s="59">
        <v>0</v>
      </c>
      <c r="V2235" s="60">
        <f>Ugovori_OPULJP3[[#This Row],[Javni doprinos korisnika - HRK]]/7.5345</f>
        <v>0</v>
      </c>
      <c r="W2235" s="59">
        <v>0</v>
      </c>
      <c r="X2235" s="60">
        <f>Ugovori_OPULJP3[[#This Row],[Privatni doprinos korisnika - HRK]]/7.5345</f>
        <v>0</v>
      </c>
      <c r="Y2235" s="61">
        <v>1499930.12</v>
      </c>
      <c r="Z2235" s="62">
        <f>Ugovori_OPULJP3[[#This Row],[UKUPNI PRIHVATLJIVI IZDACI
TOTAL ELIGIBLE EXPENDITURE
= Bespovratna sredstva ukupno + doprinos korisnika
= Ukupni prihvatljivi troškovi
= Ukupna ugovorena vrijednost projekta HRK]]/7.5345</f>
        <v>199074.93795208706</v>
      </c>
      <c r="AA2235" s="53" t="s">
        <v>37</v>
      </c>
      <c r="AB2235" s="53" t="s">
        <v>34</v>
      </c>
      <c r="AC2235" s="52" t="s">
        <v>8221</v>
      </c>
      <c r="AD2235" s="52" t="s">
        <v>6564</v>
      </c>
    </row>
    <row r="2236" spans="1:30" ht="114.75" x14ac:dyDescent="0.2">
      <c r="A2236" s="50" t="s">
        <v>8222</v>
      </c>
      <c r="B2236" s="39" t="s">
        <v>742</v>
      </c>
      <c r="C2236" s="52" t="s">
        <v>7264</v>
      </c>
      <c r="D2236" s="52" t="s">
        <v>7849</v>
      </c>
      <c r="E2236" s="53" t="s">
        <v>231</v>
      </c>
      <c r="F2236" s="54" t="s">
        <v>8223</v>
      </c>
      <c r="G2236" s="54" t="s">
        <v>652</v>
      </c>
      <c r="H2236" s="56">
        <v>44091</v>
      </c>
      <c r="I2236" s="56">
        <v>44821</v>
      </c>
      <c r="J2236" s="57" t="str">
        <f>IF(Ugovori_OPULJP3[[#This Row],[DATUM ZAVRŠETKA OPERACIJE]]&gt;DATE(2024,12,31),"u provedbi","završen")</f>
        <v>završen</v>
      </c>
      <c r="K2236" s="55" t="s">
        <v>83</v>
      </c>
      <c r="L2236" s="55" t="s">
        <v>83</v>
      </c>
      <c r="M2236" s="58">
        <v>0.85</v>
      </c>
      <c r="N2236" s="58">
        <v>0.15</v>
      </c>
      <c r="O2236" s="59">
        <f>Ugovori_OPULJP3[[#This Row],[Bespovratna sredstva - Ukupno (EU+Nac) HRK
= Ukupna ugovorena vrijednost bespovratnih sredstava]]*Ugovori_OPULJP3[[#This Row],[EU STOPA SUFINANCIRANJA %
EU CO-FINANCING RATE %]]</f>
        <v>1243507.5</v>
      </c>
      <c r="P2236" s="60">
        <f>Ugovori_OPULJP3[[#This Row],[Bespovratna sredstva - EU dio - HRK]]/7.5345</f>
        <v>165041.80768465059</v>
      </c>
      <c r="Q2236" s="59">
        <f>Ugovori_OPULJP3[[#This Row],[Bespovratna sredstva - Ukupno (EU+Nac) HRK
= Ukupna ugovorena vrijednost bespovratnih sredstava]]*Ugovori_OPULJP3[[#This Row],[STOPA NACIONALNOG SUFINANCIRANJA %]]</f>
        <v>219442.5</v>
      </c>
      <c r="R2236" s="60">
        <f>Ugovori_OPULJP3[[#This Row],[Bespovratna sredstva - Nacionalni dio - HRK]]/7.5345</f>
        <v>29125.024885526575</v>
      </c>
      <c r="S2236" s="59">
        <v>1462950</v>
      </c>
      <c r="T2236" s="60">
        <f>Ugovori_OPULJP3[[#This Row],[Bespovratna sredstva - Ukupno (EU+Nac) HRK
= Ukupna ugovorena vrijednost bespovratnih sredstava]]/7.5345</f>
        <v>194166.83257017718</v>
      </c>
      <c r="U2236" s="59">
        <v>0</v>
      </c>
      <c r="V2236" s="60">
        <f>Ugovori_OPULJP3[[#This Row],[Javni doprinos korisnika - HRK]]/7.5345</f>
        <v>0</v>
      </c>
      <c r="W2236" s="59">
        <v>0</v>
      </c>
      <c r="X2236" s="60">
        <f>Ugovori_OPULJP3[[#This Row],[Privatni doprinos korisnika - HRK]]/7.5345</f>
        <v>0</v>
      </c>
      <c r="Y2236" s="61">
        <v>1462950</v>
      </c>
      <c r="Z2236" s="62">
        <f>Ugovori_OPULJP3[[#This Row],[UKUPNI PRIHVATLJIVI IZDACI
TOTAL ELIGIBLE EXPENDITURE
= Bespovratna sredstva ukupno + doprinos korisnika
= Ukupni prihvatljivi troškovi
= Ukupna ugovorena vrijednost projekta HRK]]/7.5345</f>
        <v>194166.83257017718</v>
      </c>
      <c r="AA2236" s="53" t="s">
        <v>37</v>
      </c>
      <c r="AB2236" s="53" t="s">
        <v>34</v>
      </c>
      <c r="AC2236" s="52" t="s">
        <v>8224</v>
      </c>
      <c r="AD2236" s="52" t="s">
        <v>6564</v>
      </c>
    </row>
    <row r="2237" spans="1:30" ht="89.25" x14ac:dyDescent="0.2">
      <c r="A2237" s="50" t="s">
        <v>8225</v>
      </c>
      <c r="B2237" s="39" t="s">
        <v>742</v>
      </c>
      <c r="C2237" s="52" t="s">
        <v>7264</v>
      </c>
      <c r="D2237" s="52" t="s">
        <v>7849</v>
      </c>
      <c r="E2237" s="53" t="s">
        <v>231</v>
      </c>
      <c r="F2237" s="54" t="s">
        <v>8226</v>
      </c>
      <c r="G2237" s="54" t="s">
        <v>8227</v>
      </c>
      <c r="H2237" s="56">
        <v>44013</v>
      </c>
      <c r="I2237" s="56">
        <v>44652</v>
      </c>
      <c r="J2237" s="57" t="str">
        <f>IF(Ugovori_OPULJP3[[#This Row],[DATUM ZAVRŠETKA OPERACIJE]]&gt;DATE(2024,12,31),"u provedbi","završen")</f>
        <v>završen</v>
      </c>
      <c r="K2237" s="55" t="s">
        <v>8228</v>
      </c>
      <c r="L2237" s="55" t="s">
        <v>199</v>
      </c>
      <c r="M2237" s="58">
        <v>0.85</v>
      </c>
      <c r="N2237" s="58">
        <v>0.15</v>
      </c>
      <c r="O2237" s="59">
        <f>Ugovori_OPULJP3[[#This Row],[Bespovratna sredstva - Ukupno (EU+Nac) HRK
= Ukupna ugovorena vrijednost bespovratnih sredstava]]*Ugovori_OPULJP3[[#This Row],[EU STOPA SUFINANCIRANJA %
EU CO-FINANCING RATE %]]</f>
        <v>1247432.3069999998</v>
      </c>
      <c r="P2237" s="60">
        <f>Ugovori_OPULJP3[[#This Row],[Bespovratna sredstva - EU dio - HRK]]/7.5345</f>
        <v>165562.71909217595</v>
      </c>
      <c r="Q2237" s="59">
        <f>Ugovori_OPULJP3[[#This Row],[Bespovratna sredstva - Ukupno (EU+Nac) HRK
= Ukupna ugovorena vrijednost bespovratnih sredstava]]*Ugovori_OPULJP3[[#This Row],[STOPA NACIONALNOG SUFINANCIRANJA %]]</f>
        <v>220135.11299999998</v>
      </c>
      <c r="R2237" s="60">
        <f>Ugovori_OPULJP3[[#This Row],[Bespovratna sredstva - Nacionalni dio - HRK]]/7.5345</f>
        <v>29216.950428031054</v>
      </c>
      <c r="S2237" s="59">
        <v>1467567.42</v>
      </c>
      <c r="T2237" s="60">
        <f>Ugovori_OPULJP3[[#This Row],[Bespovratna sredstva - Ukupno (EU+Nac) HRK
= Ukupna ugovorena vrijednost bespovratnih sredstava]]/7.5345</f>
        <v>194779.66952020704</v>
      </c>
      <c r="U2237" s="59">
        <v>0</v>
      </c>
      <c r="V2237" s="60">
        <f>Ugovori_OPULJP3[[#This Row],[Javni doprinos korisnika - HRK]]/7.5345</f>
        <v>0</v>
      </c>
      <c r="W2237" s="59">
        <v>0</v>
      </c>
      <c r="X2237" s="60">
        <f>Ugovori_OPULJP3[[#This Row],[Privatni doprinos korisnika - HRK]]/7.5345</f>
        <v>0</v>
      </c>
      <c r="Y2237" s="61">
        <v>1467567.42</v>
      </c>
      <c r="Z2237" s="62">
        <f>Ugovori_OPULJP3[[#This Row],[UKUPNI PRIHVATLJIVI IZDACI
TOTAL ELIGIBLE EXPENDITURE
= Bespovratna sredstva ukupno + doprinos korisnika
= Ukupni prihvatljivi troškovi
= Ukupna ugovorena vrijednost projekta HRK]]/7.5345</f>
        <v>194779.66952020704</v>
      </c>
      <c r="AA2237" s="53" t="s">
        <v>37</v>
      </c>
      <c r="AB2237" s="53" t="s">
        <v>34</v>
      </c>
      <c r="AC2237" s="52" t="s">
        <v>8229</v>
      </c>
      <c r="AD2237" s="52" t="s">
        <v>6564</v>
      </c>
    </row>
    <row r="2238" spans="1:30" ht="72.75" customHeight="1" x14ac:dyDescent="0.2">
      <c r="A2238" s="50" t="s">
        <v>8230</v>
      </c>
      <c r="B2238" s="39" t="s">
        <v>742</v>
      </c>
      <c r="C2238" s="52" t="s">
        <v>7264</v>
      </c>
      <c r="D2238" s="52" t="s">
        <v>7849</v>
      </c>
      <c r="E2238" s="53" t="s">
        <v>231</v>
      </c>
      <c r="F2238" s="54" t="s">
        <v>8231</v>
      </c>
      <c r="G2238" s="54" t="s">
        <v>5886</v>
      </c>
      <c r="H2238" s="56">
        <v>43927</v>
      </c>
      <c r="I2238" s="56">
        <v>44657</v>
      </c>
      <c r="J2238" s="57" t="str">
        <f>IF(Ugovori_OPULJP3[[#This Row],[DATUM ZAVRŠETKA OPERACIJE]]&gt;DATE(2024,12,31),"u provedbi","završen")</f>
        <v>završen</v>
      </c>
      <c r="K2238" s="55" t="s">
        <v>35</v>
      </c>
      <c r="L2238" s="55" t="s">
        <v>93</v>
      </c>
      <c r="M2238" s="58">
        <v>0.85</v>
      </c>
      <c r="N2238" s="58">
        <v>0.15</v>
      </c>
      <c r="O2238" s="59">
        <f>Ugovori_OPULJP3[[#This Row],[Bespovratna sredstva - Ukupno (EU+Nac) HRK
= Ukupna ugovorena vrijednost bespovratnih sredstava]]*Ugovori_OPULJP3[[#This Row],[EU STOPA SUFINANCIRANJA %
EU CO-FINANCING RATE %]]</f>
        <v>1249849.3499999999</v>
      </c>
      <c r="P2238" s="60">
        <f>Ugovori_OPULJP3[[#This Row],[Bespovratna sredstva - EU dio - HRK]]/7.5345</f>
        <v>165883.51582719487</v>
      </c>
      <c r="Q2238" s="59">
        <f>Ugovori_OPULJP3[[#This Row],[Bespovratna sredstva - Ukupno (EU+Nac) HRK
= Ukupna ugovorena vrijednost bespovratnih sredstava]]*Ugovori_OPULJP3[[#This Row],[STOPA NACIONALNOG SUFINANCIRANJA %]]</f>
        <v>220561.65</v>
      </c>
      <c r="R2238" s="60">
        <f>Ugovori_OPULJP3[[#This Row],[Bespovratna sredstva - Nacionalni dio - HRK]]/7.5345</f>
        <v>29273.561616563806</v>
      </c>
      <c r="S2238" s="59">
        <v>1470411</v>
      </c>
      <c r="T2238" s="60">
        <f>Ugovori_OPULJP3[[#This Row],[Bespovratna sredstva - Ukupno (EU+Nac) HRK
= Ukupna ugovorena vrijednost bespovratnih sredstava]]/7.5345</f>
        <v>195157.0774437587</v>
      </c>
      <c r="U2238" s="59">
        <v>0</v>
      </c>
      <c r="V2238" s="60">
        <f>Ugovori_OPULJP3[[#This Row],[Javni doprinos korisnika - HRK]]/7.5345</f>
        <v>0</v>
      </c>
      <c r="W2238" s="59">
        <v>0</v>
      </c>
      <c r="X2238" s="60">
        <f>Ugovori_OPULJP3[[#This Row],[Privatni doprinos korisnika - HRK]]/7.5345</f>
        <v>0</v>
      </c>
      <c r="Y2238" s="61">
        <v>1470411</v>
      </c>
      <c r="Z2238" s="62">
        <f>Ugovori_OPULJP3[[#This Row],[UKUPNI PRIHVATLJIVI IZDACI
TOTAL ELIGIBLE EXPENDITURE
= Bespovratna sredstva ukupno + doprinos korisnika
= Ukupni prihvatljivi troškovi
= Ukupna ugovorena vrijednost projekta HRK]]/7.5345</f>
        <v>195157.0774437587</v>
      </c>
      <c r="AA2238" s="53" t="s">
        <v>37</v>
      </c>
      <c r="AB2238" s="53" t="s">
        <v>34</v>
      </c>
      <c r="AC2238" s="52" t="s">
        <v>8232</v>
      </c>
      <c r="AD2238" s="52" t="s">
        <v>6564</v>
      </c>
    </row>
    <row r="2239" spans="1:30" ht="82.5" customHeight="1" x14ac:dyDescent="0.2">
      <c r="A2239" s="50" t="s">
        <v>8233</v>
      </c>
      <c r="B2239" s="39" t="s">
        <v>742</v>
      </c>
      <c r="C2239" s="52" t="s">
        <v>7264</v>
      </c>
      <c r="D2239" s="52" t="s">
        <v>7849</v>
      </c>
      <c r="E2239" s="53" t="s">
        <v>231</v>
      </c>
      <c r="F2239" s="54" t="s">
        <v>8234</v>
      </c>
      <c r="G2239" s="54" t="s">
        <v>3019</v>
      </c>
      <c r="H2239" s="56">
        <v>44044</v>
      </c>
      <c r="I2239" s="56">
        <v>44774</v>
      </c>
      <c r="J2239" s="57" t="str">
        <f>IF(Ugovori_OPULJP3[[#This Row],[DATUM ZAVRŠETKA OPERACIJE]]&gt;DATE(2024,12,31),"u provedbi","završen")</f>
        <v>završen</v>
      </c>
      <c r="K2239" s="55" t="s">
        <v>8235</v>
      </c>
      <c r="L2239" s="55" t="s">
        <v>93</v>
      </c>
      <c r="M2239" s="58">
        <v>0.85</v>
      </c>
      <c r="N2239" s="58">
        <v>0.15</v>
      </c>
      <c r="O2239" s="59">
        <f>Ugovori_OPULJP3[[#This Row],[Bespovratna sredstva - Ukupno (EU+Nac) HRK
= Ukupna ugovorena vrijednost bespovratnih sredstava]]*Ugovori_OPULJP3[[#This Row],[EU STOPA SUFINANCIRANJA %
EU CO-FINANCING RATE %]]</f>
        <v>1274999.9915</v>
      </c>
      <c r="P2239" s="60">
        <f>Ugovori_OPULJP3[[#This Row],[Bespovratna sredstva - EU dio - HRK]]/7.5345</f>
        <v>169221.57960050434</v>
      </c>
      <c r="Q2239" s="59">
        <f>Ugovori_OPULJP3[[#This Row],[Bespovratna sredstva - Ukupno (EU+Nac) HRK
= Ukupna ugovorena vrijednost bespovratnih sredstava]]*Ugovori_OPULJP3[[#This Row],[STOPA NACIONALNOG SUFINANCIRANJA %]]</f>
        <v>224999.99849999999</v>
      </c>
      <c r="R2239" s="60">
        <f>Ugovori_OPULJP3[[#This Row],[Bespovratna sredstva - Nacionalni dio - HRK]]/7.5345</f>
        <v>29862.631694206648</v>
      </c>
      <c r="S2239" s="59">
        <v>1499999.99</v>
      </c>
      <c r="T2239" s="60">
        <f>Ugovori_OPULJP3[[#This Row],[Bespovratna sredstva - Ukupno (EU+Nac) HRK
= Ukupna ugovorena vrijednost bespovratnih sredstava]]/7.5345</f>
        <v>199084.21129471099</v>
      </c>
      <c r="U2239" s="59">
        <v>0</v>
      </c>
      <c r="V2239" s="60">
        <f>Ugovori_OPULJP3[[#This Row],[Javni doprinos korisnika - HRK]]/7.5345</f>
        <v>0</v>
      </c>
      <c r="W2239" s="59">
        <v>0</v>
      </c>
      <c r="X2239" s="60">
        <f>Ugovori_OPULJP3[[#This Row],[Privatni doprinos korisnika - HRK]]/7.5345</f>
        <v>0</v>
      </c>
      <c r="Y2239" s="61">
        <v>1499999.99</v>
      </c>
      <c r="Z2239" s="62">
        <f>Ugovori_OPULJP3[[#This Row],[UKUPNI PRIHVATLJIVI IZDACI
TOTAL ELIGIBLE EXPENDITURE
= Bespovratna sredstva ukupno + doprinos korisnika
= Ukupni prihvatljivi troškovi
= Ukupna ugovorena vrijednost projekta HRK]]/7.5345</f>
        <v>199084.21129471099</v>
      </c>
      <c r="AA2239" s="53" t="s">
        <v>37</v>
      </c>
      <c r="AB2239" s="53" t="s">
        <v>34</v>
      </c>
      <c r="AC2239" s="52" t="s">
        <v>8236</v>
      </c>
      <c r="AD2239" s="52" t="s">
        <v>6564</v>
      </c>
    </row>
    <row r="2240" spans="1:30" ht="102" x14ac:dyDescent="0.2">
      <c r="A2240" s="50" t="s">
        <v>8237</v>
      </c>
      <c r="B2240" s="39" t="s">
        <v>742</v>
      </c>
      <c r="C2240" s="52" t="s">
        <v>7264</v>
      </c>
      <c r="D2240" s="52" t="s">
        <v>7849</v>
      </c>
      <c r="E2240" s="53" t="s">
        <v>231</v>
      </c>
      <c r="F2240" s="54" t="s">
        <v>8238</v>
      </c>
      <c r="G2240" s="54" t="s">
        <v>8239</v>
      </c>
      <c r="H2240" s="56">
        <v>44109</v>
      </c>
      <c r="I2240" s="56">
        <v>44839</v>
      </c>
      <c r="J2240" s="57" t="str">
        <f>IF(Ugovori_OPULJP3[[#This Row],[DATUM ZAVRŠETKA OPERACIJE]]&gt;DATE(2024,12,31),"u provedbi","završen")</f>
        <v>završen</v>
      </c>
      <c r="K2240" s="55" t="s">
        <v>8240</v>
      </c>
      <c r="L2240" s="55" t="s">
        <v>332</v>
      </c>
      <c r="M2240" s="58">
        <v>0.85</v>
      </c>
      <c r="N2240" s="58">
        <v>0.15</v>
      </c>
      <c r="O2240" s="59">
        <f>Ugovori_OPULJP3[[#This Row],[Bespovratna sredstva - Ukupno (EU+Nac) HRK
= Ukupna ugovorena vrijednost bespovratnih sredstava]]*Ugovori_OPULJP3[[#This Row],[EU STOPA SUFINANCIRANJA %
EU CO-FINANCING RATE %]]</f>
        <v>1094389.6880000001</v>
      </c>
      <c r="P2240" s="60">
        <f>Ugovori_OPULJP3[[#This Row],[Bespovratna sredstva - EU dio - HRK]]/7.5345</f>
        <v>145250.47289136637</v>
      </c>
      <c r="Q2240" s="59">
        <f>Ugovori_OPULJP3[[#This Row],[Bespovratna sredstva - Ukupno (EU+Nac) HRK
= Ukupna ugovorena vrijednost bespovratnih sredstava]]*Ugovori_OPULJP3[[#This Row],[STOPA NACIONALNOG SUFINANCIRANJA %]]</f>
        <v>193127.592</v>
      </c>
      <c r="R2240" s="60">
        <f>Ugovori_OPULJP3[[#This Row],[Bespovratna sredstva - Nacionalni dio - HRK]]/7.5345</f>
        <v>25632.436392594067</v>
      </c>
      <c r="S2240" s="59">
        <v>1287517.28</v>
      </c>
      <c r="T2240" s="60">
        <f>Ugovori_OPULJP3[[#This Row],[Bespovratna sredstva - Ukupno (EU+Nac) HRK
= Ukupna ugovorena vrijednost bespovratnih sredstava]]/7.5345</f>
        <v>170882.90928396044</v>
      </c>
      <c r="U2240" s="59">
        <v>0</v>
      </c>
      <c r="V2240" s="60">
        <f>Ugovori_OPULJP3[[#This Row],[Javni doprinos korisnika - HRK]]/7.5345</f>
        <v>0</v>
      </c>
      <c r="W2240" s="59">
        <v>0</v>
      </c>
      <c r="X2240" s="60">
        <f>Ugovori_OPULJP3[[#This Row],[Privatni doprinos korisnika - HRK]]/7.5345</f>
        <v>0</v>
      </c>
      <c r="Y2240" s="61">
        <v>1287517.28</v>
      </c>
      <c r="Z2240" s="62">
        <f>Ugovori_OPULJP3[[#This Row],[UKUPNI PRIHVATLJIVI IZDACI
TOTAL ELIGIBLE EXPENDITURE
= Bespovratna sredstva ukupno + doprinos korisnika
= Ukupni prihvatljivi troškovi
= Ukupna ugovorena vrijednost projekta HRK]]/7.5345</f>
        <v>170882.90928396044</v>
      </c>
      <c r="AA2240" s="53" t="s">
        <v>37</v>
      </c>
      <c r="AB2240" s="53" t="s">
        <v>34</v>
      </c>
      <c r="AC2240" s="52" t="s">
        <v>8241</v>
      </c>
      <c r="AD2240" s="52" t="s">
        <v>6564</v>
      </c>
    </row>
    <row r="2241" spans="1:30" ht="70.5" customHeight="1" x14ac:dyDescent="0.2">
      <c r="A2241" s="50" t="s">
        <v>8242</v>
      </c>
      <c r="B2241" s="39" t="s">
        <v>742</v>
      </c>
      <c r="C2241" s="52" t="s">
        <v>7264</v>
      </c>
      <c r="D2241" s="52" t="s">
        <v>7849</v>
      </c>
      <c r="E2241" s="53" t="s">
        <v>231</v>
      </c>
      <c r="F2241" s="54" t="s">
        <v>8243</v>
      </c>
      <c r="G2241" s="54" t="s">
        <v>631</v>
      </c>
      <c r="H2241" s="56">
        <v>44032</v>
      </c>
      <c r="I2241" s="56">
        <v>44762</v>
      </c>
      <c r="J2241" s="57" t="str">
        <f>IF(Ugovori_OPULJP3[[#This Row],[DATUM ZAVRŠETKA OPERACIJE]]&gt;DATE(2024,12,31),"u provedbi","završen")</f>
        <v>završen</v>
      </c>
      <c r="K2241" s="55" t="s">
        <v>8244</v>
      </c>
      <c r="L2241" s="55" t="s">
        <v>332</v>
      </c>
      <c r="M2241" s="58">
        <v>0.85</v>
      </c>
      <c r="N2241" s="58">
        <v>0.15</v>
      </c>
      <c r="O2241" s="59">
        <f>Ugovori_OPULJP3[[#This Row],[Bespovratna sredstva - Ukupno (EU+Nac) HRK
= Ukupna ugovorena vrijednost bespovratnih sredstava]]*Ugovori_OPULJP3[[#This Row],[EU STOPA SUFINANCIRANJA %
EU CO-FINANCING RATE %]]</f>
        <v>1273745.3999999999</v>
      </c>
      <c r="P2241" s="60">
        <f>Ugovori_OPULJP3[[#This Row],[Bespovratna sredstva - EU dio - HRK]]/7.5345</f>
        <v>169055.06669321121</v>
      </c>
      <c r="Q2241" s="59">
        <f>Ugovori_OPULJP3[[#This Row],[Bespovratna sredstva - Ukupno (EU+Nac) HRK
= Ukupna ugovorena vrijednost bespovratnih sredstava]]*Ugovori_OPULJP3[[#This Row],[STOPA NACIONALNOG SUFINANCIRANJA %]]</f>
        <v>224778.6</v>
      </c>
      <c r="R2241" s="60">
        <f>Ugovori_OPULJP3[[#This Row],[Bespovratna sredstva - Nacionalni dio - HRK]]/7.5345</f>
        <v>29833.247063507864</v>
      </c>
      <c r="S2241" s="59">
        <v>1498524</v>
      </c>
      <c r="T2241" s="60">
        <f>Ugovori_OPULJP3[[#This Row],[Bespovratna sredstva - Ukupno (EU+Nac) HRK
= Ukupna ugovorena vrijednost bespovratnih sredstava]]/7.5345</f>
        <v>198888.31375671909</v>
      </c>
      <c r="U2241" s="59">
        <v>0</v>
      </c>
      <c r="V2241" s="60">
        <f>Ugovori_OPULJP3[[#This Row],[Javni doprinos korisnika - HRK]]/7.5345</f>
        <v>0</v>
      </c>
      <c r="W2241" s="59">
        <v>0</v>
      </c>
      <c r="X2241" s="60">
        <f>Ugovori_OPULJP3[[#This Row],[Privatni doprinos korisnika - HRK]]/7.5345</f>
        <v>0</v>
      </c>
      <c r="Y2241" s="61">
        <v>1498524</v>
      </c>
      <c r="Z2241" s="62">
        <f>Ugovori_OPULJP3[[#This Row],[UKUPNI PRIHVATLJIVI IZDACI
TOTAL ELIGIBLE EXPENDITURE
= Bespovratna sredstva ukupno + doprinos korisnika
= Ukupni prihvatljivi troškovi
= Ukupna ugovorena vrijednost projekta HRK]]/7.5345</f>
        <v>198888.31375671909</v>
      </c>
      <c r="AA2241" s="53" t="s">
        <v>37</v>
      </c>
      <c r="AB2241" s="53" t="s">
        <v>34</v>
      </c>
      <c r="AC2241" s="52" t="s">
        <v>8245</v>
      </c>
      <c r="AD2241" s="52" t="s">
        <v>6564</v>
      </c>
    </row>
    <row r="2242" spans="1:30" ht="102" x14ac:dyDescent="0.2">
      <c r="A2242" s="50" t="s">
        <v>8246</v>
      </c>
      <c r="B2242" s="39" t="s">
        <v>742</v>
      </c>
      <c r="C2242" s="52" t="s">
        <v>7264</v>
      </c>
      <c r="D2242" s="52" t="s">
        <v>7849</v>
      </c>
      <c r="E2242" s="53" t="s">
        <v>231</v>
      </c>
      <c r="F2242" s="54" t="s">
        <v>8247</v>
      </c>
      <c r="G2242" s="54" t="s">
        <v>8248</v>
      </c>
      <c r="H2242" s="56">
        <v>44132</v>
      </c>
      <c r="I2242" s="56">
        <v>44862</v>
      </c>
      <c r="J2242" s="57" t="str">
        <f>IF(Ugovori_OPULJP3[[#This Row],[DATUM ZAVRŠETKA OPERACIJE]]&gt;DATE(2024,12,31),"u provedbi","završen")</f>
        <v>završen</v>
      </c>
      <c r="K2242" s="55" t="s">
        <v>8249</v>
      </c>
      <c r="L2242" s="55" t="s">
        <v>36</v>
      </c>
      <c r="M2242" s="58">
        <v>0.85</v>
      </c>
      <c r="N2242" s="58">
        <v>0.15</v>
      </c>
      <c r="O2242" s="59">
        <f>Ugovori_OPULJP3[[#This Row],[Bespovratna sredstva - Ukupno (EU+Nac) HRK
= Ukupna ugovorena vrijednost bespovratnih sredstava]]*Ugovori_OPULJP3[[#This Row],[EU STOPA SUFINANCIRANJA %
EU CO-FINANCING RATE %]]</f>
        <v>1044803.051</v>
      </c>
      <c r="P2242" s="60">
        <f>Ugovori_OPULJP3[[#This Row],[Bespovratna sredstva - EU dio - HRK]]/7.5345</f>
        <v>138669.19516888977</v>
      </c>
      <c r="Q2242" s="59">
        <f>Ugovori_OPULJP3[[#This Row],[Bespovratna sredstva - Ukupno (EU+Nac) HRK
= Ukupna ugovorena vrijednost bespovratnih sredstava]]*Ugovori_OPULJP3[[#This Row],[STOPA NACIONALNOG SUFINANCIRANJA %]]</f>
        <v>184377.00899999999</v>
      </c>
      <c r="R2242" s="60">
        <f>Ugovori_OPULJP3[[#This Row],[Bespovratna sredstva - Nacionalni dio - HRK]]/7.5345</f>
        <v>24471.03444156878</v>
      </c>
      <c r="S2242" s="59">
        <v>1229180.06</v>
      </c>
      <c r="T2242" s="60">
        <f>Ugovori_OPULJP3[[#This Row],[Bespovratna sredstva - Ukupno (EU+Nac) HRK
= Ukupna ugovorena vrijednost bespovratnih sredstava]]/7.5345</f>
        <v>163140.22961045857</v>
      </c>
      <c r="U2242" s="59">
        <v>0</v>
      </c>
      <c r="V2242" s="60">
        <f>Ugovori_OPULJP3[[#This Row],[Javni doprinos korisnika - HRK]]/7.5345</f>
        <v>0</v>
      </c>
      <c r="W2242" s="59">
        <v>0</v>
      </c>
      <c r="X2242" s="60">
        <f>Ugovori_OPULJP3[[#This Row],[Privatni doprinos korisnika - HRK]]/7.5345</f>
        <v>0</v>
      </c>
      <c r="Y2242" s="61">
        <v>1229180.06</v>
      </c>
      <c r="Z2242" s="62">
        <f>Ugovori_OPULJP3[[#This Row],[UKUPNI PRIHVATLJIVI IZDACI
TOTAL ELIGIBLE EXPENDITURE
= Bespovratna sredstva ukupno + doprinos korisnika
= Ukupni prihvatljivi troškovi
= Ukupna ugovorena vrijednost projekta HRK]]/7.5345</f>
        <v>163140.22961045857</v>
      </c>
      <c r="AA2242" s="53" t="s">
        <v>37</v>
      </c>
      <c r="AB2242" s="53" t="s">
        <v>34</v>
      </c>
      <c r="AC2242" s="52" t="s">
        <v>8250</v>
      </c>
      <c r="AD2242" s="52" t="s">
        <v>6564</v>
      </c>
    </row>
    <row r="2243" spans="1:30" ht="114.75" x14ac:dyDescent="0.2">
      <c r="A2243" s="50" t="s">
        <v>8251</v>
      </c>
      <c r="B2243" s="39" t="s">
        <v>742</v>
      </c>
      <c r="C2243" s="52" t="s">
        <v>7264</v>
      </c>
      <c r="D2243" s="52" t="s">
        <v>8252</v>
      </c>
      <c r="E2243" s="53" t="s">
        <v>33</v>
      </c>
      <c r="F2243" s="54" t="s">
        <v>8252</v>
      </c>
      <c r="G2243" s="54" t="s">
        <v>55</v>
      </c>
      <c r="H2243" s="56">
        <v>43221</v>
      </c>
      <c r="I2243" s="56">
        <v>44061</v>
      </c>
      <c r="J2243" s="57" t="str">
        <f>IF(Ugovori_OPULJP3[[#This Row],[DATUM ZAVRŠETKA OPERACIJE]]&gt;DATE(2024,12,31),"u provedbi","završen")</f>
        <v>završen</v>
      </c>
      <c r="K2243" s="55" t="s">
        <v>204</v>
      </c>
      <c r="L2243" s="55" t="s">
        <v>36</v>
      </c>
      <c r="M2243" s="58">
        <v>0.85</v>
      </c>
      <c r="N2243" s="58">
        <v>0.15</v>
      </c>
      <c r="O2243" s="59">
        <f>Ugovori_OPULJP3[[#This Row],[Bespovratna sredstva - Ukupno (EU+Nac) HRK
= Ukupna ugovorena vrijednost bespovratnih sredstava]]*Ugovori_OPULJP3[[#This Row],[EU STOPA SUFINANCIRANJA %
EU CO-FINANCING RATE %]]</f>
        <v>5436770</v>
      </c>
      <c r="P2243" s="60">
        <f>Ugovori_OPULJP3[[#This Row],[Bespovratna sredstva - EU dio - HRK]]/7.5345</f>
        <v>721583.38310438651</v>
      </c>
      <c r="Q2243" s="59">
        <f>Ugovori_OPULJP3[[#This Row],[Bespovratna sredstva - Ukupno (EU+Nac) HRK
= Ukupna ugovorena vrijednost bespovratnih sredstava]]*Ugovori_OPULJP3[[#This Row],[STOPA NACIONALNOG SUFINANCIRANJA %]]</f>
        <v>959430</v>
      </c>
      <c r="R2243" s="60">
        <f>Ugovori_OPULJP3[[#This Row],[Bespovratna sredstva - Nacionalni dio - HRK]]/7.5345</f>
        <v>127338.24407724467</v>
      </c>
      <c r="S2243" s="59">
        <v>6396200</v>
      </c>
      <c r="T2243" s="60">
        <f>Ugovori_OPULJP3[[#This Row],[Bespovratna sredstva - Ukupno (EU+Nac) HRK
= Ukupna ugovorena vrijednost bespovratnih sredstava]]/7.5345</f>
        <v>848921.62718163116</v>
      </c>
      <c r="U2243" s="59">
        <v>0</v>
      </c>
      <c r="V2243" s="60">
        <f>Ugovori_OPULJP3[[#This Row],[Javni doprinos korisnika - HRK]]/7.5345</f>
        <v>0</v>
      </c>
      <c r="W2243" s="59">
        <v>0</v>
      </c>
      <c r="X2243" s="60">
        <f>Ugovori_OPULJP3[[#This Row],[Privatni doprinos korisnika - HRK]]/7.5345</f>
        <v>0</v>
      </c>
      <c r="Y2243" s="61">
        <v>6396200</v>
      </c>
      <c r="Z2243" s="62">
        <f>Ugovori_OPULJP3[[#This Row],[UKUPNI PRIHVATLJIVI IZDACI
TOTAL ELIGIBLE EXPENDITURE
= Bespovratna sredstva ukupno + doprinos korisnika
= Ukupni prihvatljivi troškovi
= Ukupna ugovorena vrijednost projekta HRK]]/7.5345</f>
        <v>848921.62718163116</v>
      </c>
      <c r="AA2243" s="53" t="s">
        <v>37</v>
      </c>
      <c r="AB2243" s="53" t="s">
        <v>34</v>
      </c>
      <c r="AC2243" s="52" t="s">
        <v>8253</v>
      </c>
      <c r="AD2243" s="52" t="s">
        <v>6564</v>
      </c>
    </row>
    <row r="2244" spans="1:30" ht="89.25" x14ac:dyDescent="0.2">
      <c r="A2244" s="50" t="s">
        <v>8254</v>
      </c>
      <c r="B2244" s="39" t="s">
        <v>742</v>
      </c>
      <c r="C2244" s="52" t="s">
        <v>7264</v>
      </c>
      <c r="D2244" s="52" t="s">
        <v>8255</v>
      </c>
      <c r="E2244" s="53" t="s">
        <v>75</v>
      </c>
      <c r="F2244" s="54" t="s">
        <v>8256</v>
      </c>
      <c r="G2244" s="54" t="s">
        <v>1317</v>
      </c>
      <c r="H2244" s="56">
        <v>43298</v>
      </c>
      <c r="I2244" s="56">
        <v>44213</v>
      </c>
      <c r="J2244" s="57" t="str">
        <f>IF(Ugovori_OPULJP3[[#This Row],[DATUM ZAVRŠETKA OPERACIJE]]&gt;DATE(2024,12,31),"u provedbi","završen")</f>
        <v>završen</v>
      </c>
      <c r="K2244" s="55" t="s">
        <v>83</v>
      </c>
      <c r="L2244" s="55" t="s">
        <v>83</v>
      </c>
      <c r="M2244" s="58">
        <v>0.85</v>
      </c>
      <c r="N2244" s="58">
        <v>0.15</v>
      </c>
      <c r="O2244" s="59">
        <f>Ugovori_OPULJP3[[#This Row],[Bespovratna sredstva - Ukupno (EU+Nac) HRK
= Ukupna ugovorena vrijednost bespovratnih sredstava]]*Ugovori_OPULJP3[[#This Row],[EU STOPA SUFINANCIRANJA %
EU CO-FINANCING RATE %]]</f>
        <v>1481304.3499999999</v>
      </c>
      <c r="P2244" s="60">
        <f>Ugovori_OPULJP3[[#This Row],[Bespovratna sredstva - EU dio - HRK]]/7.5345</f>
        <v>196602.87344880216</v>
      </c>
      <c r="Q2244" s="59">
        <f>Ugovori_OPULJP3[[#This Row],[Bespovratna sredstva - Ukupno (EU+Nac) HRK
= Ukupna ugovorena vrijednost bespovratnih sredstava]]*Ugovori_OPULJP3[[#This Row],[STOPA NACIONALNOG SUFINANCIRANJA %]]</f>
        <v>261406.65</v>
      </c>
      <c r="R2244" s="60">
        <f>Ugovori_OPULJP3[[#This Row],[Bespovratna sredstva - Nacionalni dio - HRK]]/7.5345</f>
        <v>34694.624726259208</v>
      </c>
      <c r="S2244" s="59">
        <v>1742711</v>
      </c>
      <c r="T2244" s="60">
        <f>Ugovori_OPULJP3[[#This Row],[Bespovratna sredstva - Ukupno (EU+Nac) HRK
= Ukupna ugovorena vrijednost bespovratnih sredstava]]/7.5345</f>
        <v>231297.49817506137</v>
      </c>
      <c r="U2244" s="59">
        <v>0</v>
      </c>
      <c r="V2244" s="60">
        <f>Ugovori_OPULJP3[[#This Row],[Javni doprinos korisnika - HRK]]/7.5345</f>
        <v>0</v>
      </c>
      <c r="W2244" s="59">
        <v>0</v>
      </c>
      <c r="X2244" s="60">
        <f>Ugovori_OPULJP3[[#This Row],[Privatni doprinos korisnika - HRK]]/7.5345</f>
        <v>0</v>
      </c>
      <c r="Y2244" s="61">
        <v>1742711</v>
      </c>
      <c r="Z2244" s="62">
        <f>Ugovori_OPULJP3[[#This Row],[UKUPNI PRIHVATLJIVI IZDACI
TOTAL ELIGIBLE EXPENDITURE
= Bespovratna sredstva ukupno + doprinos korisnika
= Ukupni prihvatljivi troškovi
= Ukupna ugovorena vrijednost projekta HRK]]/7.5345</f>
        <v>231297.49817506137</v>
      </c>
      <c r="AA2244" s="53" t="s">
        <v>37</v>
      </c>
      <c r="AB2244" s="53" t="s">
        <v>34</v>
      </c>
      <c r="AC2244" s="52" t="s">
        <v>8257</v>
      </c>
      <c r="AD2244" s="52" t="s">
        <v>6564</v>
      </c>
    </row>
    <row r="2245" spans="1:30" ht="76.5" x14ac:dyDescent="0.2">
      <c r="A2245" s="50" t="s">
        <v>8258</v>
      </c>
      <c r="B2245" s="39" t="s">
        <v>742</v>
      </c>
      <c r="C2245" s="52" t="s">
        <v>7264</v>
      </c>
      <c r="D2245" s="52" t="s">
        <v>8255</v>
      </c>
      <c r="E2245" s="53" t="s">
        <v>75</v>
      </c>
      <c r="F2245" s="54" t="s">
        <v>8259</v>
      </c>
      <c r="G2245" s="54" t="s">
        <v>8260</v>
      </c>
      <c r="H2245" s="56">
        <v>43332</v>
      </c>
      <c r="I2245" s="56">
        <v>44247</v>
      </c>
      <c r="J2245" s="57" t="str">
        <f>IF(Ugovori_OPULJP3[[#This Row],[DATUM ZAVRŠETKA OPERACIJE]]&gt;DATE(2024,12,31),"u provedbi","završen")</f>
        <v>završen</v>
      </c>
      <c r="K2245" s="55" t="s">
        <v>129</v>
      </c>
      <c r="L2245" s="55" t="s">
        <v>129</v>
      </c>
      <c r="M2245" s="58">
        <v>0.85</v>
      </c>
      <c r="N2245" s="58">
        <v>0.15</v>
      </c>
      <c r="O2245" s="59">
        <f>Ugovori_OPULJP3[[#This Row],[Bespovratna sredstva - Ukupno (EU+Nac) HRK
= Ukupna ugovorena vrijednost bespovratnih sredstava]]*Ugovori_OPULJP3[[#This Row],[EU STOPA SUFINANCIRANJA %
EU CO-FINANCING RATE %]]</f>
        <v>2173158.3565000002</v>
      </c>
      <c r="P2245" s="60">
        <f>Ugovori_OPULJP3[[#This Row],[Bespovratna sredstva - EU dio - HRK]]/7.5345</f>
        <v>288427.68020439317</v>
      </c>
      <c r="Q2245" s="59">
        <f>Ugovori_OPULJP3[[#This Row],[Bespovratna sredstva - Ukupno (EU+Nac) HRK
= Ukupna ugovorena vrijednost bespovratnih sredstava]]*Ugovori_OPULJP3[[#This Row],[STOPA NACIONALNOG SUFINANCIRANJA %]]</f>
        <v>383498.53350000002</v>
      </c>
      <c r="R2245" s="60">
        <f>Ugovori_OPULJP3[[#This Row],[Bespovratna sredstva - Nacionalni dio - HRK]]/7.5345</f>
        <v>50899.002389010551</v>
      </c>
      <c r="S2245" s="59">
        <v>2556656.89</v>
      </c>
      <c r="T2245" s="60">
        <f>Ugovori_OPULJP3[[#This Row],[Bespovratna sredstva - Ukupno (EU+Nac) HRK
= Ukupna ugovorena vrijednost bespovratnih sredstava]]/7.5345</f>
        <v>339326.68259340368</v>
      </c>
      <c r="U2245" s="59">
        <v>0</v>
      </c>
      <c r="V2245" s="60">
        <f>Ugovori_OPULJP3[[#This Row],[Javni doprinos korisnika - HRK]]/7.5345</f>
        <v>0</v>
      </c>
      <c r="W2245" s="59">
        <v>0</v>
      </c>
      <c r="X2245" s="60">
        <f>Ugovori_OPULJP3[[#This Row],[Privatni doprinos korisnika - HRK]]/7.5345</f>
        <v>0</v>
      </c>
      <c r="Y2245" s="61">
        <v>2556656.89</v>
      </c>
      <c r="Z2245" s="62">
        <f>Ugovori_OPULJP3[[#This Row],[UKUPNI PRIHVATLJIVI IZDACI
TOTAL ELIGIBLE EXPENDITURE
= Bespovratna sredstva ukupno + doprinos korisnika
= Ukupni prihvatljivi troškovi
= Ukupna ugovorena vrijednost projekta HRK]]/7.5345</f>
        <v>339326.68259340368</v>
      </c>
      <c r="AA2245" s="53" t="s">
        <v>37</v>
      </c>
      <c r="AB2245" s="53" t="s">
        <v>34</v>
      </c>
      <c r="AC2245" s="52" t="s">
        <v>8261</v>
      </c>
      <c r="AD2245" s="52" t="s">
        <v>6564</v>
      </c>
    </row>
    <row r="2246" spans="1:30" ht="89.25" x14ac:dyDescent="0.2">
      <c r="A2246" s="50" t="s">
        <v>8262</v>
      </c>
      <c r="B2246" s="39" t="s">
        <v>742</v>
      </c>
      <c r="C2246" s="52" t="s">
        <v>7264</v>
      </c>
      <c r="D2246" s="52" t="s">
        <v>8255</v>
      </c>
      <c r="E2246" s="53" t="s">
        <v>75</v>
      </c>
      <c r="F2246" s="54" t="s">
        <v>8263</v>
      </c>
      <c r="G2246" s="54" t="s">
        <v>2263</v>
      </c>
      <c r="H2246" s="56">
        <v>43298</v>
      </c>
      <c r="I2246" s="56">
        <v>44213</v>
      </c>
      <c r="J2246" s="57" t="str">
        <f>IF(Ugovori_OPULJP3[[#This Row],[DATUM ZAVRŠETKA OPERACIJE]]&gt;DATE(2024,12,31),"u provedbi","završen")</f>
        <v>završen</v>
      </c>
      <c r="K2246" s="55" t="s">
        <v>83</v>
      </c>
      <c r="L2246" s="55" t="s">
        <v>83</v>
      </c>
      <c r="M2246" s="58">
        <v>0.85</v>
      </c>
      <c r="N2246" s="58">
        <v>0.15</v>
      </c>
      <c r="O2246" s="59">
        <f>Ugovori_OPULJP3[[#This Row],[Bespovratna sredstva - Ukupno (EU+Nac) HRK
= Ukupna ugovorena vrijednost bespovratnih sredstava]]*Ugovori_OPULJP3[[#This Row],[EU STOPA SUFINANCIRANJA %
EU CO-FINANCING RATE %]]</f>
        <v>1555415.068</v>
      </c>
      <c r="P2246" s="60">
        <f>Ugovori_OPULJP3[[#This Row],[Bespovratna sredstva - EU dio - HRK]]/7.5345</f>
        <v>206439.05607538653</v>
      </c>
      <c r="Q2246" s="59">
        <f>Ugovori_OPULJP3[[#This Row],[Bespovratna sredstva - Ukupno (EU+Nac) HRK
= Ukupna ugovorena vrijednost bespovratnih sredstava]]*Ugovori_OPULJP3[[#This Row],[STOPA NACIONALNOG SUFINANCIRANJA %]]</f>
        <v>274485.01199999999</v>
      </c>
      <c r="R2246" s="60">
        <f>Ugovori_OPULJP3[[#This Row],[Bespovratna sredstva - Nacionalni dio - HRK]]/7.5345</f>
        <v>36430.421660362328</v>
      </c>
      <c r="S2246" s="59">
        <v>1829900.08</v>
      </c>
      <c r="T2246" s="60">
        <f>Ugovori_OPULJP3[[#This Row],[Bespovratna sredstva - Ukupno (EU+Nac) HRK
= Ukupna ugovorena vrijednost bespovratnih sredstava]]/7.5345</f>
        <v>242869.47773574889</v>
      </c>
      <c r="U2246" s="59">
        <v>0</v>
      </c>
      <c r="V2246" s="60">
        <f>Ugovori_OPULJP3[[#This Row],[Javni doprinos korisnika - HRK]]/7.5345</f>
        <v>0</v>
      </c>
      <c r="W2246" s="59">
        <v>0</v>
      </c>
      <c r="X2246" s="60">
        <f>Ugovori_OPULJP3[[#This Row],[Privatni doprinos korisnika - HRK]]/7.5345</f>
        <v>0</v>
      </c>
      <c r="Y2246" s="61">
        <v>1829900.08</v>
      </c>
      <c r="Z2246" s="62">
        <f>Ugovori_OPULJP3[[#This Row],[UKUPNI PRIHVATLJIVI IZDACI
TOTAL ELIGIBLE EXPENDITURE
= Bespovratna sredstva ukupno + doprinos korisnika
= Ukupni prihvatljivi troškovi
= Ukupna ugovorena vrijednost projekta HRK]]/7.5345</f>
        <v>242869.47773574889</v>
      </c>
      <c r="AA2246" s="53" t="s">
        <v>37</v>
      </c>
      <c r="AB2246" s="53" t="s">
        <v>34</v>
      </c>
      <c r="AC2246" s="52" t="s">
        <v>8264</v>
      </c>
      <c r="AD2246" s="52" t="s">
        <v>6564</v>
      </c>
    </row>
    <row r="2247" spans="1:30" ht="102" x14ac:dyDescent="0.2">
      <c r="A2247" s="50" t="s">
        <v>8265</v>
      </c>
      <c r="B2247" s="39" t="s">
        <v>742</v>
      </c>
      <c r="C2247" s="52" t="s">
        <v>7264</v>
      </c>
      <c r="D2247" s="52" t="s">
        <v>8255</v>
      </c>
      <c r="E2247" s="53" t="s">
        <v>75</v>
      </c>
      <c r="F2247" s="54" t="s">
        <v>8266</v>
      </c>
      <c r="G2247" s="54" t="s">
        <v>8267</v>
      </c>
      <c r="H2247" s="56">
        <v>43340</v>
      </c>
      <c r="I2247" s="56">
        <v>44255</v>
      </c>
      <c r="J2247" s="57" t="str">
        <f>IF(Ugovori_OPULJP3[[#This Row],[DATUM ZAVRŠETKA OPERACIJE]]&gt;DATE(2024,12,31),"u provedbi","završen")</f>
        <v>završen</v>
      </c>
      <c r="K2247" s="55" t="s">
        <v>370</v>
      </c>
      <c r="L2247" s="55" t="s">
        <v>370</v>
      </c>
      <c r="M2247" s="58">
        <v>0.85</v>
      </c>
      <c r="N2247" s="58">
        <v>0.15</v>
      </c>
      <c r="O2247" s="59">
        <f>Ugovori_OPULJP3[[#This Row],[Bespovratna sredstva - Ukupno (EU+Nac) HRK
= Ukupna ugovorena vrijednost bespovratnih sredstava]]*Ugovori_OPULJP3[[#This Row],[EU STOPA SUFINANCIRANJA %
EU CO-FINANCING RATE %]]</f>
        <v>1397835.7609999999</v>
      </c>
      <c r="P2247" s="60">
        <f>Ugovori_OPULJP3[[#This Row],[Bespovratna sredstva - EU dio - HRK]]/7.5345</f>
        <v>185524.68790231599</v>
      </c>
      <c r="Q2247" s="59">
        <f>Ugovori_OPULJP3[[#This Row],[Bespovratna sredstva - Ukupno (EU+Nac) HRK
= Ukupna ugovorena vrijednost bespovratnih sredstava]]*Ugovori_OPULJP3[[#This Row],[STOPA NACIONALNOG SUFINANCIRANJA %]]</f>
        <v>246676.89899999998</v>
      </c>
      <c r="R2247" s="60">
        <f>Ugovori_OPULJP3[[#This Row],[Bespovratna sredstva - Nacionalni dio - HRK]]/7.5345</f>
        <v>32739.650806291054</v>
      </c>
      <c r="S2247" s="59">
        <v>1644512.66</v>
      </c>
      <c r="T2247" s="60">
        <f>Ugovori_OPULJP3[[#This Row],[Bespovratna sredstva - Ukupno (EU+Nac) HRK
= Ukupna ugovorena vrijednost bespovratnih sredstava]]/7.5345</f>
        <v>218264.33870860704</v>
      </c>
      <c r="U2247" s="59">
        <v>0</v>
      </c>
      <c r="V2247" s="60">
        <f>Ugovori_OPULJP3[[#This Row],[Javni doprinos korisnika - HRK]]/7.5345</f>
        <v>0</v>
      </c>
      <c r="W2247" s="59">
        <v>0</v>
      </c>
      <c r="X2247" s="60">
        <f>Ugovori_OPULJP3[[#This Row],[Privatni doprinos korisnika - HRK]]/7.5345</f>
        <v>0</v>
      </c>
      <c r="Y2247" s="61">
        <v>1644512.66</v>
      </c>
      <c r="Z2247" s="62">
        <f>Ugovori_OPULJP3[[#This Row],[UKUPNI PRIHVATLJIVI IZDACI
TOTAL ELIGIBLE EXPENDITURE
= Bespovratna sredstva ukupno + doprinos korisnika
= Ukupni prihvatljivi troškovi
= Ukupna ugovorena vrijednost projekta HRK]]/7.5345</f>
        <v>218264.33870860704</v>
      </c>
      <c r="AA2247" s="53" t="s">
        <v>37</v>
      </c>
      <c r="AB2247" s="53" t="s">
        <v>34</v>
      </c>
      <c r="AC2247" s="52" t="s">
        <v>8268</v>
      </c>
      <c r="AD2247" s="52" t="s">
        <v>6564</v>
      </c>
    </row>
    <row r="2248" spans="1:30" ht="114.75" x14ac:dyDescent="0.2">
      <c r="A2248" s="50" t="s">
        <v>8269</v>
      </c>
      <c r="B2248" s="39" t="s">
        <v>742</v>
      </c>
      <c r="C2248" s="52" t="s">
        <v>7264</v>
      </c>
      <c r="D2248" s="52" t="s">
        <v>8255</v>
      </c>
      <c r="E2248" s="53" t="s">
        <v>75</v>
      </c>
      <c r="F2248" s="54" t="s">
        <v>8270</v>
      </c>
      <c r="G2248" s="54" t="s">
        <v>1201</v>
      </c>
      <c r="H2248" s="56">
        <v>43298</v>
      </c>
      <c r="I2248" s="56">
        <v>44213</v>
      </c>
      <c r="J2248" s="57" t="str">
        <f>IF(Ugovori_OPULJP3[[#This Row],[DATUM ZAVRŠETKA OPERACIJE]]&gt;DATE(2024,12,31),"u provedbi","završen")</f>
        <v>završen</v>
      </c>
      <c r="K2248" s="55" t="s">
        <v>248</v>
      </c>
      <c r="L2248" s="55" t="s">
        <v>248</v>
      </c>
      <c r="M2248" s="58">
        <v>0.85</v>
      </c>
      <c r="N2248" s="58">
        <v>0.15</v>
      </c>
      <c r="O2248" s="59">
        <f>Ugovori_OPULJP3[[#This Row],[Bespovratna sredstva - Ukupno (EU+Nac) HRK
= Ukupna ugovorena vrijednost bespovratnih sredstava]]*Ugovori_OPULJP3[[#This Row],[EU STOPA SUFINANCIRANJA %
EU CO-FINANCING RATE %]]</f>
        <v>4798894.2575000003</v>
      </c>
      <c r="P2248" s="60">
        <f>Ugovori_OPULJP3[[#This Row],[Bespovratna sredstva - EU dio - HRK]]/7.5345</f>
        <v>636922.72314022167</v>
      </c>
      <c r="Q2248" s="59">
        <f>Ugovori_OPULJP3[[#This Row],[Bespovratna sredstva - Ukupno (EU+Nac) HRK
= Ukupna ugovorena vrijednost bespovratnih sredstava]]*Ugovori_OPULJP3[[#This Row],[STOPA NACIONALNOG SUFINANCIRANJA %]]</f>
        <v>846863.6925</v>
      </c>
      <c r="R2248" s="60">
        <f>Ugovori_OPULJP3[[#This Row],[Bespovratna sredstva - Nacionalni dio - HRK]]/7.5345</f>
        <v>112398.12761298029</v>
      </c>
      <c r="S2248" s="59">
        <v>5645757.9500000002</v>
      </c>
      <c r="T2248" s="60">
        <f>Ugovori_OPULJP3[[#This Row],[Bespovratna sredstva - Ukupno (EU+Nac) HRK
= Ukupna ugovorena vrijednost bespovratnih sredstava]]/7.5345</f>
        <v>749320.85075320187</v>
      </c>
      <c r="U2248" s="59">
        <v>0</v>
      </c>
      <c r="V2248" s="60">
        <f>Ugovori_OPULJP3[[#This Row],[Javni doprinos korisnika - HRK]]/7.5345</f>
        <v>0</v>
      </c>
      <c r="W2248" s="59">
        <v>0</v>
      </c>
      <c r="X2248" s="60">
        <f>Ugovori_OPULJP3[[#This Row],[Privatni doprinos korisnika - HRK]]/7.5345</f>
        <v>0</v>
      </c>
      <c r="Y2248" s="61">
        <v>5645757.9500000002</v>
      </c>
      <c r="Z2248" s="62">
        <f>Ugovori_OPULJP3[[#This Row],[UKUPNI PRIHVATLJIVI IZDACI
TOTAL ELIGIBLE EXPENDITURE
= Bespovratna sredstva ukupno + doprinos korisnika
= Ukupni prihvatljivi troškovi
= Ukupna ugovorena vrijednost projekta HRK]]/7.5345</f>
        <v>749320.85075320187</v>
      </c>
      <c r="AA2248" s="53" t="s">
        <v>37</v>
      </c>
      <c r="AB2248" s="53" t="s">
        <v>34</v>
      </c>
      <c r="AC2248" s="52" t="s">
        <v>8271</v>
      </c>
      <c r="AD2248" s="52" t="s">
        <v>6564</v>
      </c>
    </row>
    <row r="2249" spans="1:30" ht="114.75" x14ac:dyDescent="0.2">
      <c r="A2249" s="50" t="s">
        <v>8272</v>
      </c>
      <c r="B2249" s="39" t="s">
        <v>742</v>
      </c>
      <c r="C2249" s="52" t="s">
        <v>7264</v>
      </c>
      <c r="D2249" s="52" t="s">
        <v>8255</v>
      </c>
      <c r="E2249" s="53" t="s">
        <v>75</v>
      </c>
      <c r="F2249" s="54" t="s">
        <v>8273</v>
      </c>
      <c r="G2249" s="54" t="s">
        <v>8274</v>
      </c>
      <c r="H2249" s="56">
        <v>43347</v>
      </c>
      <c r="I2249" s="56">
        <v>44169</v>
      </c>
      <c r="J2249" s="57" t="str">
        <f>IF(Ugovori_OPULJP3[[#This Row],[DATUM ZAVRŠETKA OPERACIJE]]&gt;DATE(2024,12,31),"u provedbi","završen")</f>
        <v>završen</v>
      </c>
      <c r="K2249" s="55" t="s">
        <v>36</v>
      </c>
      <c r="L2249" s="55" t="s">
        <v>36</v>
      </c>
      <c r="M2249" s="58">
        <v>0.85</v>
      </c>
      <c r="N2249" s="58">
        <v>0.15</v>
      </c>
      <c r="O2249" s="59">
        <f>Ugovori_OPULJP3[[#This Row],[Bespovratna sredstva - Ukupno (EU+Nac) HRK
= Ukupna ugovorena vrijednost bespovratnih sredstava]]*Ugovori_OPULJP3[[#This Row],[EU STOPA SUFINANCIRANJA %
EU CO-FINANCING RATE %]]</f>
        <v>3281297.2110000001</v>
      </c>
      <c r="P2249" s="60">
        <f>Ugovori_OPULJP3[[#This Row],[Bespovratna sredstva - EU dio - HRK]]/7.5345</f>
        <v>435502.98108699982</v>
      </c>
      <c r="Q2249" s="59">
        <f>Ugovori_OPULJP3[[#This Row],[Bespovratna sredstva - Ukupno (EU+Nac) HRK
= Ukupna ugovorena vrijednost bespovratnih sredstava]]*Ugovori_OPULJP3[[#This Row],[STOPA NACIONALNOG SUFINANCIRANJA %]]</f>
        <v>579052.44900000002</v>
      </c>
      <c r="R2249" s="60">
        <f>Ugovori_OPULJP3[[#This Row],[Bespovratna sredstva - Nacionalni dio - HRK]]/7.5345</f>
        <v>76853.467250647023</v>
      </c>
      <c r="S2249" s="59">
        <v>3860349.66</v>
      </c>
      <c r="T2249" s="60">
        <f>Ugovori_OPULJP3[[#This Row],[Bespovratna sredstva - Ukupno (EU+Nac) HRK
= Ukupna ugovorena vrijednost bespovratnih sredstava]]/7.5345</f>
        <v>512356.44833764684</v>
      </c>
      <c r="U2249" s="59">
        <v>0</v>
      </c>
      <c r="V2249" s="60">
        <f>Ugovori_OPULJP3[[#This Row],[Javni doprinos korisnika - HRK]]/7.5345</f>
        <v>0</v>
      </c>
      <c r="W2249" s="59">
        <v>0</v>
      </c>
      <c r="X2249" s="60">
        <f>Ugovori_OPULJP3[[#This Row],[Privatni doprinos korisnika - HRK]]/7.5345</f>
        <v>0</v>
      </c>
      <c r="Y2249" s="61">
        <v>3860349.66</v>
      </c>
      <c r="Z2249" s="62">
        <f>Ugovori_OPULJP3[[#This Row],[UKUPNI PRIHVATLJIVI IZDACI
TOTAL ELIGIBLE EXPENDITURE
= Bespovratna sredstva ukupno + doprinos korisnika
= Ukupni prihvatljivi troškovi
= Ukupna ugovorena vrijednost projekta HRK]]/7.5345</f>
        <v>512356.44833764684</v>
      </c>
      <c r="AA2249" s="53" t="s">
        <v>37</v>
      </c>
      <c r="AB2249" s="53" t="s">
        <v>34</v>
      </c>
      <c r="AC2249" s="52" t="s">
        <v>8275</v>
      </c>
      <c r="AD2249" s="52" t="s">
        <v>6564</v>
      </c>
    </row>
    <row r="2250" spans="1:30" ht="89.25" x14ac:dyDescent="0.2">
      <c r="A2250" s="50" t="s">
        <v>8276</v>
      </c>
      <c r="B2250" s="39" t="s">
        <v>742</v>
      </c>
      <c r="C2250" s="52" t="s">
        <v>7264</v>
      </c>
      <c r="D2250" s="52" t="s">
        <v>8255</v>
      </c>
      <c r="E2250" s="53" t="s">
        <v>75</v>
      </c>
      <c r="F2250" s="54" t="s">
        <v>8277</v>
      </c>
      <c r="G2250" s="54" t="s">
        <v>3033</v>
      </c>
      <c r="H2250" s="56">
        <v>43347</v>
      </c>
      <c r="I2250" s="56">
        <v>44259</v>
      </c>
      <c r="J2250" s="57" t="str">
        <f>IF(Ugovori_OPULJP3[[#This Row],[DATUM ZAVRŠETKA OPERACIJE]]&gt;DATE(2024,12,31),"u provedbi","završen")</f>
        <v>završen</v>
      </c>
      <c r="K2250" s="55" t="s">
        <v>424</v>
      </c>
      <c r="L2250" s="55" t="s">
        <v>424</v>
      </c>
      <c r="M2250" s="58">
        <v>0.85</v>
      </c>
      <c r="N2250" s="58">
        <v>0.15</v>
      </c>
      <c r="O2250" s="59">
        <f>Ugovori_OPULJP3[[#This Row],[Bespovratna sredstva - Ukupno (EU+Nac) HRK
= Ukupna ugovorena vrijednost bespovratnih sredstava]]*Ugovori_OPULJP3[[#This Row],[EU STOPA SUFINANCIRANJA %
EU CO-FINANCING RATE %]]</f>
        <v>1948253.2610000002</v>
      </c>
      <c r="P2250" s="60">
        <f>Ugovori_OPULJP3[[#This Row],[Bespovratna sredstva - EU dio - HRK]]/7.5345</f>
        <v>258577.64430287346</v>
      </c>
      <c r="Q2250" s="59">
        <f>Ugovori_OPULJP3[[#This Row],[Bespovratna sredstva - Ukupno (EU+Nac) HRK
= Ukupna ugovorena vrijednost bespovratnih sredstava]]*Ugovori_OPULJP3[[#This Row],[STOPA NACIONALNOG SUFINANCIRANJA %]]</f>
        <v>343809.39900000003</v>
      </c>
      <c r="R2250" s="60">
        <f>Ugovori_OPULJP3[[#This Row],[Bespovratna sredstva - Nacionalni dio - HRK]]/7.5345</f>
        <v>45631.348994624728</v>
      </c>
      <c r="S2250" s="59">
        <v>2292062.66</v>
      </c>
      <c r="T2250" s="60">
        <f>Ugovori_OPULJP3[[#This Row],[Bespovratna sredstva - Ukupno (EU+Nac) HRK
= Ukupna ugovorena vrijednost bespovratnih sredstava]]/7.5345</f>
        <v>304208.99329749815</v>
      </c>
      <c r="U2250" s="59">
        <v>0</v>
      </c>
      <c r="V2250" s="60">
        <f>Ugovori_OPULJP3[[#This Row],[Javni doprinos korisnika - HRK]]/7.5345</f>
        <v>0</v>
      </c>
      <c r="W2250" s="59">
        <v>0</v>
      </c>
      <c r="X2250" s="60">
        <f>Ugovori_OPULJP3[[#This Row],[Privatni doprinos korisnika - HRK]]/7.5345</f>
        <v>0</v>
      </c>
      <c r="Y2250" s="61">
        <v>2292062.66</v>
      </c>
      <c r="Z2250" s="62">
        <f>Ugovori_OPULJP3[[#This Row],[UKUPNI PRIHVATLJIVI IZDACI
TOTAL ELIGIBLE EXPENDITURE
= Bespovratna sredstva ukupno + doprinos korisnika
= Ukupni prihvatljivi troškovi
= Ukupna ugovorena vrijednost projekta HRK]]/7.5345</f>
        <v>304208.99329749815</v>
      </c>
      <c r="AA2250" s="53" t="s">
        <v>37</v>
      </c>
      <c r="AB2250" s="53" t="s">
        <v>34</v>
      </c>
      <c r="AC2250" s="52" t="s">
        <v>8278</v>
      </c>
      <c r="AD2250" s="52" t="s">
        <v>6564</v>
      </c>
    </row>
    <row r="2251" spans="1:30" ht="114.75" x14ac:dyDescent="0.2">
      <c r="A2251" s="50" t="s">
        <v>8279</v>
      </c>
      <c r="B2251" s="39" t="s">
        <v>742</v>
      </c>
      <c r="C2251" s="52" t="s">
        <v>7264</v>
      </c>
      <c r="D2251" s="52" t="s">
        <v>8255</v>
      </c>
      <c r="E2251" s="53" t="s">
        <v>75</v>
      </c>
      <c r="F2251" s="54" t="s">
        <v>8280</v>
      </c>
      <c r="G2251" s="54" t="s">
        <v>8281</v>
      </c>
      <c r="H2251" s="56">
        <v>43298</v>
      </c>
      <c r="I2251" s="56">
        <v>44290</v>
      </c>
      <c r="J2251" s="57" t="str">
        <f>IF(Ugovori_OPULJP3[[#This Row],[DATUM ZAVRŠETKA OPERACIJE]]&gt;DATE(2024,12,31),"u provedbi","završen")</f>
        <v>završen</v>
      </c>
      <c r="K2251" s="55" t="s">
        <v>248</v>
      </c>
      <c r="L2251" s="55" t="s">
        <v>248</v>
      </c>
      <c r="M2251" s="58">
        <v>0.85</v>
      </c>
      <c r="N2251" s="58">
        <v>0.15</v>
      </c>
      <c r="O2251" s="59">
        <f>Ugovori_OPULJP3[[#This Row],[Bespovratna sredstva - Ukupno (EU+Nac) HRK
= Ukupna ugovorena vrijednost bespovratnih sredstava]]*Ugovori_OPULJP3[[#This Row],[EU STOPA SUFINANCIRANJA %
EU CO-FINANCING RATE %]]</f>
        <v>2364298.29</v>
      </c>
      <c r="P2251" s="60">
        <f>Ugovori_OPULJP3[[#This Row],[Bespovratna sredstva - EU dio - HRK]]/7.5345</f>
        <v>313796.30897869798</v>
      </c>
      <c r="Q2251" s="59">
        <f>Ugovori_OPULJP3[[#This Row],[Bespovratna sredstva - Ukupno (EU+Nac) HRK
= Ukupna ugovorena vrijednost bespovratnih sredstava]]*Ugovori_OPULJP3[[#This Row],[STOPA NACIONALNOG SUFINANCIRANJA %]]</f>
        <v>417229.11</v>
      </c>
      <c r="R2251" s="60">
        <f>Ugovori_OPULJP3[[#This Row],[Bespovratna sredstva - Nacionalni dio - HRK]]/7.5345</f>
        <v>55375.819231534937</v>
      </c>
      <c r="S2251" s="59">
        <v>2781527.4</v>
      </c>
      <c r="T2251" s="60">
        <f>Ugovori_OPULJP3[[#This Row],[Bespovratna sredstva - Ukupno (EU+Nac) HRK
= Ukupna ugovorena vrijednost bespovratnih sredstava]]/7.5345</f>
        <v>369172.12821023288</v>
      </c>
      <c r="U2251" s="59">
        <v>0</v>
      </c>
      <c r="V2251" s="60">
        <f>Ugovori_OPULJP3[[#This Row],[Javni doprinos korisnika - HRK]]/7.5345</f>
        <v>0</v>
      </c>
      <c r="W2251" s="59">
        <v>0</v>
      </c>
      <c r="X2251" s="60">
        <f>Ugovori_OPULJP3[[#This Row],[Privatni doprinos korisnika - HRK]]/7.5345</f>
        <v>0</v>
      </c>
      <c r="Y2251" s="61">
        <v>2781527.4</v>
      </c>
      <c r="Z2251" s="62">
        <f>Ugovori_OPULJP3[[#This Row],[UKUPNI PRIHVATLJIVI IZDACI
TOTAL ELIGIBLE EXPENDITURE
= Bespovratna sredstva ukupno + doprinos korisnika
= Ukupni prihvatljivi troškovi
= Ukupna ugovorena vrijednost projekta HRK]]/7.5345</f>
        <v>369172.12821023288</v>
      </c>
      <c r="AA2251" s="53" t="s">
        <v>37</v>
      </c>
      <c r="AB2251" s="53" t="s">
        <v>34</v>
      </c>
      <c r="AC2251" s="52" t="s">
        <v>8282</v>
      </c>
      <c r="AD2251" s="52" t="s">
        <v>6564</v>
      </c>
    </row>
    <row r="2252" spans="1:30" ht="114.75" x14ac:dyDescent="0.2">
      <c r="A2252" s="50" t="s">
        <v>8283</v>
      </c>
      <c r="B2252" s="39" t="s">
        <v>742</v>
      </c>
      <c r="C2252" s="52" t="s">
        <v>7264</v>
      </c>
      <c r="D2252" s="52" t="s">
        <v>8255</v>
      </c>
      <c r="E2252" s="53" t="s">
        <v>75</v>
      </c>
      <c r="F2252" s="54" t="s">
        <v>8284</v>
      </c>
      <c r="G2252" s="54" t="s">
        <v>8285</v>
      </c>
      <c r="H2252" s="56">
        <v>43319</v>
      </c>
      <c r="I2252" s="56">
        <v>44311</v>
      </c>
      <c r="J2252" s="57" t="str">
        <f>IF(Ugovori_OPULJP3[[#This Row],[DATUM ZAVRŠETKA OPERACIJE]]&gt;DATE(2024,12,31),"u provedbi","završen")</f>
        <v>završen</v>
      </c>
      <c r="K2252" s="55" t="s">
        <v>248</v>
      </c>
      <c r="L2252" s="55" t="s">
        <v>248</v>
      </c>
      <c r="M2252" s="58">
        <v>0.85</v>
      </c>
      <c r="N2252" s="58">
        <v>0.15</v>
      </c>
      <c r="O2252" s="59">
        <f>Ugovori_OPULJP3[[#This Row],[Bespovratna sredstva - Ukupno (EU+Nac) HRK
= Ukupna ugovorena vrijednost bespovratnih sredstava]]*Ugovori_OPULJP3[[#This Row],[EU STOPA SUFINANCIRANJA %
EU CO-FINANCING RATE %]]</f>
        <v>3290213.7280000001</v>
      </c>
      <c r="P2252" s="60">
        <f>Ugovori_OPULJP3[[#This Row],[Bespovratna sredstva - EU dio - HRK]]/7.5345</f>
        <v>436686.40626451652</v>
      </c>
      <c r="Q2252" s="59">
        <f>Ugovori_OPULJP3[[#This Row],[Bespovratna sredstva - Ukupno (EU+Nac) HRK
= Ukupna ugovorena vrijednost bespovratnih sredstava]]*Ugovori_OPULJP3[[#This Row],[STOPA NACIONALNOG SUFINANCIRANJA %]]</f>
        <v>580625.95200000005</v>
      </c>
      <c r="R2252" s="60">
        <f>Ugovori_OPULJP3[[#This Row],[Bespovratna sredstva - Nacionalni dio - HRK]]/7.5345</f>
        <v>77062.30698785586</v>
      </c>
      <c r="S2252" s="59">
        <v>3870839.68</v>
      </c>
      <c r="T2252" s="60">
        <f>Ugovori_OPULJP3[[#This Row],[Bespovratna sredstva - Ukupno (EU+Nac) HRK
= Ukupna ugovorena vrijednost bespovratnih sredstava]]/7.5345</f>
        <v>513748.7132523724</v>
      </c>
      <c r="U2252" s="59">
        <v>0</v>
      </c>
      <c r="V2252" s="60">
        <f>Ugovori_OPULJP3[[#This Row],[Javni doprinos korisnika - HRK]]/7.5345</f>
        <v>0</v>
      </c>
      <c r="W2252" s="59">
        <v>0</v>
      </c>
      <c r="X2252" s="60">
        <f>Ugovori_OPULJP3[[#This Row],[Privatni doprinos korisnika - HRK]]/7.5345</f>
        <v>0</v>
      </c>
      <c r="Y2252" s="61">
        <v>3870839.68</v>
      </c>
      <c r="Z2252" s="62">
        <f>Ugovori_OPULJP3[[#This Row],[UKUPNI PRIHVATLJIVI IZDACI
TOTAL ELIGIBLE EXPENDITURE
= Bespovratna sredstva ukupno + doprinos korisnika
= Ukupni prihvatljivi troškovi
= Ukupna ugovorena vrijednost projekta HRK]]/7.5345</f>
        <v>513748.7132523724</v>
      </c>
      <c r="AA2252" s="53" t="s">
        <v>37</v>
      </c>
      <c r="AB2252" s="53" t="s">
        <v>34</v>
      </c>
      <c r="AC2252" s="52" t="s">
        <v>8286</v>
      </c>
      <c r="AD2252" s="52" t="s">
        <v>6564</v>
      </c>
    </row>
    <row r="2253" spans="1:30" ht="89.25" x14ac:dyDescent="0.2">
      <c r="A2253" s="50" t="s">
        <v>8287</v>
      </c>
      <c r="B2253" s="39" t="s">
        <v>742</v>
      </c>
      <c r="C2253" s="52" t="s">
        <v>7264</v>
      </c>
      <c r="D2253" s="52" t="s">
        <v>8255</v>
      </c>
      <c r="E2253" s="53" t="s">
        <v>75</v>
      </c>
      <c r="F2253" s="54" t="s">
        <v>8288</v>
      </c>
      <c r="G2253" s="54" t="s">
        <v>3040</v>
      </c>
      <c r="H2253" s="56">
        <v>43328</v>
      </c>
      <c r="I2253" s="56">
        <v>44286</v>
      </c>
      <c r="J2253" s="57" t="str">
        <f>IF(Ugovori_OPULJP3[[#This Row],[DATUM ZAVRŠETKA OPERACIJE]]&gt;DATE(2024,12,31),"u provedbi","završen")</f>
        <v>završen</v>
      </c>
      <c r="K2253" s="55" t="s">
        <v>78</v>
      </c>
      <c r="L2253" s="55" t="s">
        <v>78</v>
      </c>
      <c r="M2253" s="58">
        <v>0.85</v>
      </c>
      <c r="N2253" s="58">
        <v>0.15</v>
      </c>
      <c r="O2253" s="59">
        <f>Ugovori_OPULJP3[[#This Row],[Bespovratna sredstva - Ukupno (EU+Nac) HRK
= Ukupna ugovorena vrijednost bespovratnih sredstava]]*Ugovori_OPULJP3[[#This Row],[EU STOPA SUFINANCIRANJA %
EU CO-FINANCING RATE %]]</f>
        <v>1590137.6274999999</v>
      </c>
      <c r="P2253" s="60">
        <f>Ugovori_OPULJP3[[#This Row],[Bespovratna sredstva - EU dio - HRK]]/7.5345</f>
        <v>211047.5316875705</v>
      </c>
      <c r="Q2253" s="59">
        <f>Ugovori_OPULJP3[[#This Row],[Bespovratna sredstva - Ukupno (EU+Nac) HRK
= Ukupna ugovorena vrijednost bespovratnih sredstava]]*Ugovori_OPULJP3[[#This Row],[STOPA NACIONALNOG SUFINANCIRANJA %]]</f>
        <v>280612.52249999996</v>
      </c>
      <c r="R2253" s="60">
        <f>Ugovori_OPULJP3[[#This Row],[Bespovratna sredstva - Nacionalni dio - HRK]]/7.5345</f>
        <v>37243.682062512438</v>
      </c>
      <c r="S2253" s="59">
        <v>1870750.15</v>
      </c>
      <c r="T2253" s="60">
        <f>Ugovori_OPULJP3[[#This Row],[Bespovratna sredstva - Ukupno (EU+Nac) HRK
= Ukupna ugovorena vrijednost bespovratnih sredstava]]/7.5345</f>
        <v>248291.21375008291</v>
      </c>
      <c r="U2253" s="59">
        <v>0</v>
      </c>
      <c r="V2253" s="60">
        <f>Ugovori_OPULJP3[[#This Row],[Javni doprinos korisnika - HRK]]/7.5345</f>
        <v>0</v>
      </c>
      <c r="W2253" s="59">
        <v>0</v>
      </c>
      <c r="X2253" s="60">
        <f>Ugovori_OPULJP3[[#This Row],[Privatni doprinos korisnika - HRK]]/7.5345</f>
        <v>0</v>
      </c>
      <c r="Y2253" s="61">
        <v>1870750.15</v>
      </c>
      <c r="Z2253" s="62">
        <f>Ugovori_OPULJP3[[#This Row],[UKUPNI PRIHVATLJIVI IZDACI
TOTAL ELIGIBLE EXPENDITURE
= Bespovratna sredstva ukupno + doprinos korisnika
= Ukupni prihvatljivi troškovi
= Ukupna ugovorena vrijednost projekta HRK]]/7.5345</f>
        <v>248291.21375008291</v>
      </c>
      <c r="AA2253" s="53" t="s">
        <v>37</v>
      </c>
      <c r="AB2253" s="53" t="s">
        <v>34</v>
      </c>
      <c r="AC2253" s="52" t="s">
        <v>8289</v>
      </c>
      <c r="AD2253" s="52" t="s">
        <v>6564</v>
      </c>
    </row>
    <row r="2254" spans="1:30" ht="102" x14ac:dyDescent="0.2">
      <c r="A2254" s="50" t="s">
        <v>8290</v>
      </c>
      <c r="B2254" s="39" t="s">
        <v>742</v>
      </c>
      <c r="C2254" s="52" t="s">
        <v>7264</v>
      </c>
      <c r="D2254" s="52" t="s">
        <v>8255</v>
      </c>
      <c r="E2254" s="53" t="s">
        <v>75</v>
      </c>
      <c r="F2254" s="54" t="s">
        <v>8291</v>
      </c>
      <c r="G2254" s="54" t="s">
        <v>1922</v>
      </c>
      <c r="H2254" s="56">
        <v>43320</v>
      </c>
      <c r="I2254" s="56">
        <v>44235</v>
      </c>
      <c r="J2254" s="57" t="str">
        <f>IF(Ugovori_OPULJP3[[#This Row],[DATUM ZAVRŠETKA OPERACIJE]]&gt;DATE(2024,12,31),"u provedbi","završen")</f>
        <v>završen</v>
      </c>
      <c r="K2254" s="55" t="s">
        <v>248</v>
      </c>
      <c r="L2254" s="55" t="s">
        <v>248</v>
      </c>
      <c r="M2254" s="58">
        <v>0.85</v>
      </c>
      <c r="N2254" s="58">
        <v>0.15</v>
      </c>
      <c r="O2254" s="59">
        <f>Ugovori_OPULJP3[[#This Row],[Bespovratna sredstva - Ukupno (EU+Nac) HRK
= Ukupna ugovorena vrijednost bespovratnih sredstava]]*Ugovori_OPULJP3[[#This Row],[EU STOPA SUFINANCIRANJA %
EU CO-FINANCING RATE %]]</f>
        <v>11494693.9475</v>
      </c>
      <c r="P2254" s="60">
        <f>Ugovori_OPULJP3[[#This Row],[Bespovratna sredstva - EU dio - HRK]]/7.5345</f>
        <v>1525608.0625788041</v>
      </c>
      <c r="Q2254" s="59">
        <f>Ugovori_OPULJP3[[#This Row],[Bespovratna sredstva - Ukupno (EU+Nac) HRK
= Ukupna ugovorena vrijednost bespovratnih sredstava]]*Ugovori_OPULJP3[[#This Row],[STOPA NACIONALNOG SUFINANCIRANJA %]]</f>
        <v>2028475.4024999999</v>
      </c>
      <c r="R2254" s="60">
        <f>Ugovori_OPULJP3[[#This Row],[Bespovratna sredstva - Nacionalni dio - HRK]]/7.5345</f>
        <v>269224.95221978892</v>
      </c>
      <c r="S2254" s="59">
        <v>13523169.35</v>
      </c>
      <c r="T2254" s="60">
        <f>Ugovori_OPULJP3[[#This Row],[Bespovratna sredstva - Ukupno (EU+Nac) HRK
= Ukupna ugovorena vrijednost bespovratnih sredstava]]/7.5345</f>
        <v>1794833.014798593</v>
      </c>
      <c r="U2254" s="59">
        <v>0</v>
      </c>
      <c r="V2254" s="60">
        <f>Ugovori_OPULJP3[[#This Row],[Javni doprinos korisnika - HRK]]/7.5345</f>
        <v>0</v>
      </c>
      <c r="W2254" s="59">
        <v>0</v>
      </c>
      <c r="X2254" s="60">
        <f>Ugovori_OPULJP3[[#This Row],[Privatni doprinos korisnika - HRK]]/7.5345</f>
        <v>0</v>
      </c>
      <c r="Y2254" s="61">
        <v>13523169.35</v>
      </c>
      <c r="Z2254" s="62">
        <f>Ugovori_OPULJP3[[#This Row],[UKUPNI PRIHVATLJIVI IZDACI
TOTAL ELIGIBLE EXPENDITURE
= Bespovratna sredstva ukupno + doprinos korisnika
= Ukupni prihvatljivi troškovi
= Ukupna ugovorena vrijednost projekta HRK]]/7.5345</f>
        <v>1794833.014798593</v>
      </c>
      <c r="AA2254" s="53" t="s">
        <v>37</v>
      </c>
      <c r="AB2254" s="53" t="s">
        <v>34</v>
      </c>
      <c r="AC2254" s="52" t="s">
        <v>8292</v>
      </c>
      <c r="AD2254" s="52" t="s">
        <v>6564</v>
      </c>
    </row>
    <row r="2255" spans="1:30" ht="114.75" x14ac:dyDescent="0.2">
      <c r="A2255" s="50" t="s">
        <v>8293</v>
      </c>
      <c r="B2255" s="39" t="s">
        <v>742</v>
      </c>
      <c r="C2255" s="52" t="s">
        <v>7264</v>
      </c>
      <c r="D2255" s="52" t="s">
        <v>8255</v>
      </c>
      <c r="E2255" s="53" t="s">
        <v>75</v>
      </c>
      <c r="F2255" s="54" t="s">
        <v>8294</v>
      </c>
      <c r="G2255" s="54" t="s">
        <v>3392</v>
      </c>
      <c r="H2255" s="56">
        <v>43298</v>
      </c>
      <c r="I2255" s="56">
        <v>44213</v>
      </c>
      <c r="J2255" s="57" t="str">
        <f>IF(Ugovori_OPULJP3[[#This Row],[DATUM ZAVRŠETKA OPERACIJE]]&gt;DATE(2024,12,31),"u provedbi","završen")</f>
        <v>završen</v>
      </c>
      <c r="K2255" s="55" t="s">
        <v>248</v>
      </c>
      <c r="L2255" s="55" t="s">
        <v>248</v>
      </c>
      <c r="M2255" s="58">
        <v>0.85</v>
      </c>
      <c r="N2255" s="58">
        <v>0.15</v>
      </c>
      <c r="O2255" s="59">
        <f>Ugovori_OPULJP3[[#This Row],[Bespovratna sredstva - Ukupno (EU+Nac) HRK
= Ukupna ugovorena vrijednost bespovratnih sredstava]]*Ugovori_OPULJP3[[#This Row],[EU STOPA SUFINANCIRANJA %
EU CO-FINANCING RATE %]]</f>
        <v>1006137.095</v>
      </c>
      <c r="P2255" s="60">
        <f>Ugovori_OPULJP3[[#This Row],[Bespovratna sredstva - EU dio - HRK]]/7.5345</f>
        <v>133537.34089853341</v>
      </c>
      <c r="Q2255" s="59">
        <f>Ugovori_OPULJP3[[#This Row],[Bespovratna sredstva - Ukupno (EU+Nac) HRK
= Ukupna ugovorena vrijednost bespovratnih sredstava]]*Ugovori_OPULJP3[[#This Row],[STOPA NACIONALNOG SUFINANCIRANJA %]]</f>
        <v>177553.60499999998</v>
      </c>
      <c r="R2255" s="60">
        <f>Ugovori_OPULJP3[[#This Row],[Bespovratna sredstva - Nacionalni dio - HRK]]/7.5345</f>
        <v>23565.413099741188</v>
      </c>
      <c r="S2255" s="59">
        <v>1183690.7</v>
      </c>
      <c r="T2255" s="60">
        <f>Ugovori_OPULJP3[[#This Row],[Bespovratna sredstva - Ukupno (EU+Nac) HRK
= Ukupna ugovorena vrijednost bespovratnih sredstava]]/7.5345</f>
        <v>157102.75399827459</v>
      </c>
      <c r="U2255" s="59">
        <v>0</v>
      </c>
      <c r="V2255" s="60">
        <f>Ugovori_OPULJP3[[#This Row],[Javni doprinos korisnika - HRK]]/7.5345</f>
        <v>0</v>
      </c>
      <c r="W2255" s="59">
        <v>0</v>
      </c>
      <c r="X2255" s="60">
        <f>Ugovori_OPULJP3[[#This Row],[Privatni doprinos korisnika - HRK]]/7.5345</f>
        <v>0</v>
      </c>
      <c r="Y2255" s="61">
        <v>1183690.7</v>
      </c>
      <c r="Z2255" s="62">
        <f>Ugovori_OPULJP3[[#This Row],[UKUPNI PRIHVATLJIVI IZDACI
TOTAL ELIGIBLE EXPENDITURE
= Bespovratna sredstva ukupno + doprinos korisnika
= Ukupni prihvatljivi troškovi
= Ukupna ugovorena vrijednost projekta HRK]]/7.5345</f>
        <v>157102.75399827459</v>
      </c>
      <c r="AA2255" s="53" t="s">
        <v>37</v>
      </c>
      <c r="AB2255" s="53" t="s">
        <v>34</v>
      </c>
      <c r="AC2255" s="52" t="s">
        <v>8295</v>
      </c>
      <c r="AD2255" s="52" t="s">
        <v>6564</v>
      </c>
    </row>
    <row r="2256" spans="1:30" ht="76.5" x14ac:dyDescent="0.2">
      <c r="A2256" s="50" t="s">
        <v>8296</v>
      </c>
      <c r="B2256" s="39" t="s">
        <v>742</v>
      </c>
      <c r="C2256" s="52" t="s">
        <v>7264</v>
      </c>
      <c r="D2256" s="52" t="s">
        <v>8255</v>
      </c>
      <c r="E2256" s="53" t="s">
        <v>75</v>
      </c>
      <c r="F2256" s="54" t="s">
        <v>8297</v>
      </c>
      <c r="G2256" s="54" t="s">
        <v>8298</v>
      </c>
      <c r="H2256" s="56">
        <v>43397</v>
      </c>
      <c r="I2256" s="56">
        <v>44310</v>
      </c>
      <c r="J2256" s="57" t="str">
        <f>IF(Ugovori_OPULJP3[[#This Row],[DATUM ZAVRŠETKA OPERACIJE]]&gt;DATE(2024,12,31),"u provedbi","završen")</f>
        <v>završen</v>
      </c>
      <c r="K2256" s="55" t="s">
        <v>83</v>
      </c>
      <c r="L2256" s="55" t="s">
        <v>83</v>
      </c>
      <c r="M2256" s="58">
        <v>0.85</v>
      </c>
      <c r="N2256" s="58">
        <v>0.15</v>
      </c>
      <c r="O2256" s="59">
        <f>Ugovori_OPULJP3[[#This Row],[Bespovratna sredstva - Ukupno (EU+Nac) HRK
= Ukupna ugovorena vrijednost bespovratnih sredstava]]*Ugovori_OPULJP3[[#This Row],[EU STOPA SUFINANCIRANJA %
EU CO-FINANCING RATE %]]</f>
        <v>1605795.8345000001</v>
      </c>
      <c r="P2256" s="60">
        <f>Ugovori_OPULJP3[[#This Row],[Bespovratna sredstva - EU dio - HRK]]/7.5345</f>
        <v>213125.73289534808</v>
      </c>
      <c r="Q2256" s="59">
        <f>Ugovori_OPULJP3[[#This Row],[Bespovratna sredstva - Ukupno (EU+Nac) HRK
= Ukupna ugovorena vrijednost bespovratnih sredstava]]*Ugovori_OPULJP3[[#This Row],[STOPA NACIONALNOG SUFINANCIRANJA %]]</f>
        <v>283375.73550000001</v>
      </c>
      <c r="R2256" s="60">
        <f>Ugovori_OPULJP3[[#This Row],[Bespovratna sredstva - Nacionalni dio - HRK]]/7.5345</f>
        <v>37610.423452120245</v>
      </c>
      <c r="S2256" s="59">
        <v>1889171.57</v>
      </c>
      <c r="T2256" s="60">
        <f>Ugovori_OPULJP3[[#This Row],[Bespovratna sredstva - Ukupno (EU+Nac) HRK
= Ukupna ugovorena vrijednost bespovratnih sredstava]]/7.5345</f>
        <v>250736.15634746832</v>
      </c>
      <c r="U2256" s="59">
        <v>0</v>
      </c>
      <c r="V2256" s="60">
        <f>Ugovori_OPULJP3[[#This Row],[Javni doprinos korisnika - HRK]]/7.5345</f>
        <v>0</v>
      </c>
      <c r="W2256" s="59">
        <v>0</v>
      </c>
      <c r="X2256" s="60">
        <f>Ugovori_OPULJP3[[#This Row],[Privatni doprinos korisnika - HRK]]/7.5345</f>
        <v>0</v>
      </c>
      <c r="Y2256" s="61">
        <v>1889171.57</v>
      </c>
      <c r="Z2256" s="62">
        <f>Ugovori_OPULJP3[[#This Row],[UKUPNI PRIHVATLJIVI IZDACI
TOTAL ELIGIBLE EXPENDITURE
= Bespovratna sredstva ukupno + doprinos korisnika
= Ukupni prihvatljivi troškovi
= Ukupna ugovorena vrijednost projekta HRK]]/7.5345</f>
        <v>250736.15634746832</v>
      </c>
      <c r="AA2256" s="53" t="s">
        <v>37</v>
      </c>
      <c r="AB2256" s="53" t="s">
        <v>34</v>
      </c>
      <c r="AC2256" s="52" t="s">
        <v>8299</v>
      </c>
      <c r="AD2256" s="52" t="s">
        <v>6564</v>
      </c>
    </row>
    <row r="2257" spans="1:30" ht="89.25" x14ac:dyDescent="0.2">
      <c r="A2257" s="50" t="s">
        <v>8300</v>
      </c>
      <c r="B2257" s="39" t="s">
        <v>742</v>
      </c>
      <c r="C2257" s="52" t="s">
        <v>7264</v>
      </c>
      <c r="D2257" s="52" t="s">
        <v>8255</v>
      </c>
      <c r="E2257" s="53" t="s">
        <v>75</v>
      </c>
      <c r="F2257" s="54" t="s">
        <v>8301</v>
      </c>
      <c r="G2257" s="54" t="s">
        <v>8302</v>
      </c>
      <c r="H2257" s="56">
        <v>43347</v>
      </c>
      <c r="I2257" s="56">
        <v>44200</v>
      </c>
      <c r="J2257" s="57" t="str">
        <f>IF(Ugovori_OPULJP3[[#This Row],[DATUM ZAVRŠETKA OPERACIJE]]&gt;DATE(2024,12,31),"u provedbi","završen")</f>
        <v>završen</v>
      </c>
      <c r="K2257" s="55" t="s">
        <v>248</v>
      </c>
      <c r="L2257" s="55" t="s">
        <v>248</v>
      </c>
      <c r="M2257" s="58">
        <v>0.85</v>
      </c>
      <c r="N2257" s="58">
        <v>0.15</v>
      </c>
      <c r="O2257" s="59">
        <f>Ugovori_OPULJP3[[#This Row],[Bespovratna sredstva - Ukupno (EU+Nac) HRK
= Ukupna ugovorena vrijednost bespovratnih sredstava]]*Ugovori_OPULJP3[[#This Row],[EU STOPA SUFINANCIRANJA %
EU CO-FINANCING RATE %]]</f>
        <v>11688720.787</v>
      </c>
      <c r="P2257" s="60">
        <f>Ugovori_OPULJP3[[#This Row],[Bespovratna sredstva - EU dio - HRK]]/7.5345</f>
        <v>1551359.849625058</v>
      </c>
      <c r="Q2257" s="59">
        <f>Ugovori_OPULJP3[[#This Row],[Bespovratna sredstva - Ukupno (EU+Nac) HRK
= Ukupna ugovorena vrijednost bespovratnih sredstava]]*Ugovori_OPULJP3[[#This Row],[STOPA NACIONALNOG SUFINANCIRANJA %]]</f>
        <v>2062715.433</v>
      </c>
      <c r="R2257" s="60">
        <f>Ugovori_OPULJP3[[#This Row],[Bespovratna sredstva - Nacionalni dio - HRK]]/7.5345</f>
        <v>273769.3852279514</v>
      </c>
      <c r="S2257" s="59">
        <v>13751436.220000001</v>
      </c>
      <c r="T2257" s="60">
        <f>Ugovori_OPULJP3[[#This Row],[Bespovratna sredstva - Ukupno (EU+Nac) HRK
= Ukupna ugovorena vrijednost bespovratnih sredstava]]/7.5345</f>
        <v>1825129.2348530095</v>
      </c>
      <c r="U2257" s="59">
        <v>0</v>
      </c>
      <c r="V2257" s="60">
        <f>Ugovori_OPULJP3[[#This Row],[Javni doprinos korisnika - HRK]]/7.5345</f>
        <v>0</v>
      </c>
      <c r="W2257" s="59">
        <v>0</v>
      </c>
      <c r="X2257" s="60">
        <f>Ugovori_OPULJP3[[#This Row],[Privatni doprinos korisnika - HRK]]/7.5345</f>
        <v>0</v>
      </c>
      <c r="Y2257" s="61">
        <v>13751436.220000001</v>
      </c>
      <c r="Z2257" s="62">
        <f>Ugovori_OPULJP3[[#This Row],[UKUPNI PRIHVATLJIVI IZDACI
TOTAL ELIGIBLE EXPENDITURE
= Bespovratna sredstva ukupno + doprinos korisnika
= Ukupni prihvatljivi troškovi
= Ukupna ugovorena vrijednost projekta HRK]]/7.5345</f>
        <v>1825129.2348530095</v>
      </c>
      <c r="AA2257" s="53" t="s">
        <v>37</v>
      </c>
      <c r="AB2257" s="53" t="s">
        <v>34</v>
      </c>
      <c r="AC2257" s="52" t="s">
        <v>8303</v>
      </c>
      <c r="AD2257" s="52" t="s">
        <v>6564</v>
      </c>
    </row>
    <row r="2258" spans="1:30" ht="89.25" x14ac:dyDescent="0.2">
      <c r="A2258" s="50" t="s">
        <v>8304</v>
      </c>
      <c r="B2258" s="39" t="s">
        <v>742</v>
      </c>
      <c r="C2258" s="52" t="s">
        <v>7264</v>
      </c>
      <c r="D2258" s="52" t="s">
        <v>8255</v>
      </c>
      <c r="E2258" s="53" t="s">
        <v>75</v>
      </c>
      <c r="F2258" s="54" t="s">
        <v>8305</v>
      </c>
      <c r="G2258" s="54" t="s">
        <v>8306</v>
      </c>
      <c r="H2258" s="56">
        <v>43347</v>
      </c>
      <c r="I2258" s="56">
        <v>44200</v>
      </c>
      <c r="J2258" s="57" t="str">
        <f>IF(Ugovori_OPULJP3[[#This Row],[DATUM ZAVRŠETKA OPERACIJE]]&gt;DATE(2024,12,31),"u provedbi","završen")</f>
        <v>završen</v>
      </c>
      <c r="K2258" s="55" t="s">
        <v>248</v>
      </c>
      <c r="L2258" s="55" t="s">
        <v>248</v>
      </c>
      <c r="M2258" s="58">
        <v>0.85</v>
      </c>
      <c r="N2258" s="58">
        <v>0.15</v>
      </c>
      <c r="O2258" s="59">
        <f>Ugovori_OPULJP3[[#This Row],[Bespovratna sredstva - Ukupno (EU+Nac) HRK
= Ukupna ugovorena vrijednost bespovratnih sredstava]]*Ugovori_OPULJP3[[#This Row],[EU STOPA SUFINANCIRANJA %
EU CO-FINANCING RATE %]]</f>
        <v>11876029.932</v>
      </c>
      <c r="P2258" s="60">
        <f>Ugovori_OPULJP3[[#This Row],[Bespovratna sredstva - EU dio - HRK]]/7.5345</f>
        <v>1576220.0453912003</v>
      </c>
      <c r="Q2258" s="59">
        <f>Ugovori_OPULJP3[[#This Row],[Bespovratna sredstva - Ukupno (EU+Nac) HRK
= Ukupna ugovorena vrijednost bespovratnih sredstava]]*Ugovori_OPULJP3[[#This Row],[STOPA NACIONALNOG SUFINANCIRANJA %]]</f>
        <v>2095769.9879999999</v>
      </c>
      <c r="R2258" s="60">
        <f>Ugovori_OPULJP3[[#This Row],[Bespovratna sredstva - Nacionalni dio - HRK]]/7.5345</f>
        <v>278156.47859844711</v>
      </c>
      <c r="S2258" s="59">
        <v>13971799.92</v>
      </c>
      <c r="T2258" s="60">
        <f>Ugovori_OPULJP3[[#This Row],[Bespovratna sredstva - Ukupno (EU+Nac) HRK
= Ukupna ugovorena vrijednost bespovratnih sredstava]]/7.5345</f>
        <v>1854376.5239896474</v>
      </c>
      <c r="U2258" s="59">
        <v>0</v>
      </c>
      <c r="V2258" s="60">
        <f>Ugovori_OPULJP3[[#This Row],[Javni doprinos korisnika - HRK]]/7.5345</f>
        <v>0</v>
      </c>
      <c r="W2258" s="59">
        <v>0</v>
      </c>
      <c r="X2258" s="60">
        <f>Ugovori_OPULJP3[[#This Row],[Privatni doprinos korisnika - HRK]]/7.5345</f>
        <v>0</v>
      </c>
      <c r="Y2258" s="61">
        <v>13971799.92</v>
      </c>
      <c r="Z2258" s="62">
        <f>Ugovori_OPULJP3[[#This Row],[UKUPNI PRIHVATLJIVI IZDACI
TOTAL ELIGIBLE EXPENDITURE
= Bespovratna sredstva ukupno + doprinos korisnika
= Ukupni prihvatljivi troškovi
= Ukupna ugovorena vrijednost projekta HRK]]/7.5345</f>
        <v>1854376.5239896474</v>
      </c>
      <c r="AA2258" s="53" t="s">
        <v>37</v>
      </c>
      <c r="AB2258" s="53" t="s">
        <v>34</v>
      </c>
      <c r="AC2258" s="52" t="s">
        <v>8307</v>
      </c>
      <c r="AD2258" s="52" t="s">
        <v>6564</v>
      </c>
    </row>
    <row r="2259" spans="1:30" ht="89.25" x14ac:dyDescent="0.2">
      <c r="A2259" s="50" t="s">
        <v>8308</v>
      </c>
      <c r="B2259" s="39" t="s">
        <v>742</v>
      </c>
      <c r="C2259" s="52" t="s">
        <v>7264</v>
      </c>
      <c r="D2259" s="52" t="s">
        <v>8255</v>
      </c>
      <c r="E2259" s="53" t="s">
        <v>75</v>
      </c>
      <c r="F2259" s="54" t="s">
        <v>8309</v>
      </c>
      <c r="G2259" s="54" t="s">
        <v>8310</v>
      </c>
      <c r="H2259" s="56">
        <v>43347</v>
      </c>
      <c r="I2259" s="56">
        <v>44259</v>
      </c>
      <c r="J2259" s="57" t="str">
        <f>IF(Ugovori_OPULJP3[[#This Row],[DATUM ZAVRŠETKA OPERACIJE]]&gt;DATE(2024,12,31),"u provedbi","završen")</f>
        <v>završen</v>
      </c>
      <c r="K2259" s="55" t="s">
        <v>248</v>
      </c>
      <c r="L2259" s="55" t="s">
        <v>248</v>
      </c>
      <c r="M2259" s="58">
        <v>0.85</v>
      </c>
      <c r="N2259" s="58">
        <v>0.15</v>
      </c>
      <c r="O2259" s="59">
        <f>Ugovori_OPULJP3[[#This Row],[Bespovratna sredstva - Ukupno (EU+Nac) HRK
= Ukupna ugovorena vrijednost bespovratnih sredstava]]*Ugovori_OPULJP3[[#This Row],[EU STOPA SUFINANCIRANJA %
EU CO-FINANCING RATE %]]</f>
        <v>12557720.564999999</v>
      </c>
      <c r="P2259" s="60">
        <f>Ugovori_OPULJP3[[#This Row],[Bespovratna sredstva - EU dio - HRK]]/7.5345</f>
        <v>1666695.9406729045</v>
      </c>
      <c r="Q2259" s="59">
        <f>Ugovori_OPULJP3[[#This Row],[Bespovratna sredstva - Ukupno (EU+Nac) HRK
= Ukupna ugovorena vrijednost bespovratnih sredstava]]*Ugovori_OPULJP3[[#This Row],[STOPA NACIONALNOG SUFINANCIRANJA %]]</f>
        <v>2216068.335</v>
      </c>
      <c r="R2259" s="60">
        <f>Ugovori_OPULJP3[[#This Row],[Bespovratna sredstva - Nacionalni dio - HRK]]/7.5345</f>
        <v>294122.81305992434</v>
      </c>
      <c r="S2259" s="59">
        <v>14773788.9</v>
      </c>
      <c r="T2259" s="60">
        <f>Ugovori_OPULJP3[[#This Row],[Bespovratna sredstva - Ukupno (EU+Nac) HRK
= Ukupna ugovorena vrijednost bespovratnih sredstava]]/7.5345</f>
        <v>1960818.7537328289</v>
      </c>
      <c r="U2259" s="59">
        <v>0</v>
      </c>
      <c r="V2259" s="60">
        <f>Ugovori_OPULJP3[[#This Row],[Javni doprinos korisnika - HRK]]/7.5345</f>
        <v>0</v>
      </c>
      <c r="W2259" s="59">
        <v>0</v>
      </c>
      <c r="X2259" s="60">
        <f>Ugovori_OPULJP3[[#This Row],[Privatni doprinos korisnika - HRK]]/7.5345</f>
        <v>0</v>
      </c>
      <c r="Y2259" s="61">
        <v>14773788.9</v>
      </c>
      <c r="Z2259" s="62">
        <f>Ugovori_OPULJP3[[#This Row],[UKUPNI PRIHVATLJIVI IZDACI
TOTAL ELIGIBLE EXPENDITURE
= Bespovratna sredstva ukupno + doprinos korisnika
= Ukupni prihvatljivi troškovi
= Ukupna ugovorena vrijednost projekta HRK]]/7.5345</f>
        <v>1960818.7537328289</v>
      </c>
      <c r="AA2259" s="53" t="s">
        <v>37</v>
      </c>
      <c r="AB2259" s="53" t="s">
        <v>34</v>
      </c>
      <c r="AC2259" s="52" t="s">
        <v>8311</v>
      </c>
      <c r="AD2259" s="52" t="s">
        <v>6564</v>
      </c>
    </row>
    <row r="2260" spans="1:30" ht="89.25" x14ac:dyDescent="0.2">
      <c r="A2260" s="50" t="s">
        <v>8312</v>
      </c>
      <c r="B2260" s="39" t="s">
        <v>742</v>
      </c>
      <c r="C2260" s="52" t="s">
        <v>7264</v>
      </c>
      <c r="D2260" s="52" t="s">
        <v>8255</v>
      </c>
      <c r="E2260" s="53" t="s">
        <v>75</v>
      </c>
      <c r="F2260" s="54" t="s">
        <v>8313</v>
      </c>
      <c r="G2260" s="54" t="s">
        <v>8314</v>
      </c>
      <c r="H2260" s="56">
        <v>43347</v>
      </c>
      <c r="I2260" s="56">
        <v>44259</v>
      </c>
      <c r="J2260" s="57" t="str">
        <f>IF(Ugovori_OPULJP3[[#This Row],[DATUM ZAVRŠETKA OPERACIJE]]&gt;DATE(2024,12,31),"u provedbi","završen")</f>
        <v>završen</v>
      </c>
      <c r="K2260" s="55" t="s">
        <v>332</v>
      </c>
      <c r="L2260" s="55" t="s">
        <v>332</v>
      </c>
      <c r="M2260" s="58">
        <v>0.85</v>
      </c>
      <c r="N2260" s="58">
        <v>0.15</v>
      </c>
      <c r="O2260" s="59">
        <f>Ugovori_OPULJP3[[#This Row],[Bespovratna sredstva - Ukupno (EU+Nac) HRK
= Ukupna ugovorena vrijednost bespovratnih sredstava]]*Ugovori_OPULJP3[[#This Row],[EU STOPA SUFINANCIRANJA %
EU CO-FINANCING RATE %]]</f>
        <v>820876.93449999997</v>
      </c>
      <c r="P2260" s="60">
        <f>Ugovori_OPULJP3[[#This Row],[Bespovratna sredstva - EU dio - HRK]]/7.5345</f>
        <v>108949.09210962903</v>
      </c>
      <c r="Q2260" s="59">
        <f>Ugovori_OPULJP3[[#This Row],[Bespovratna sredstva - Ukupno (EU+Nac) HRK
= Ukupna ugovorena vrijednost bespovratnih sredstava]]*Ugovori_OPULJP3[[#This Row],[STOPA NACIONALNOG SUFINANCIRANJA %]]</f>
        <v>144860.63549999997</v>
      </c>
      <c r="R2260" s="60">
        <f>Ugovori_OPULJP3[[#This Row],[Bespovratna sredstva - Nacionalni dio - HRK]]/7.5345</f>
        <v>19226.310372287473</v>
      </c>
      <c r="S2260" s="59">
        <v>965737.57</v>
      </c>
      <c r="T2260" s="60">
        <f>Ugovori_OPULJP3[[#This Row],[Bespovratna sredstva - Ukupno (EU+Nac) HRK
= Ukupna ugovorena vrijednost bespovratnih sredstava]]/7.5345</f>
        <v>128175.40248191651</v>
      </c>
      <c r="U2260" s="59">
        <v>0</v>
      </c>
      <c r="V2260" s="60">
        <f>Ugovori_OPULJP3[[#This Row],[Javni doprinos korisnika - HRK]]/7.5345</f>
        <v>0</v>
      </c>
      <c r="W2260" s="59">
        <v>0</v>
      </c>
      <c r="X2260" s="60">
        <f>Ugovori_OPULJP3[[#This Row],[Privatni doprinos korisnika - HRK]]/7.5345</f>
        <v>0</v>
      </c>
      <c r="Y2260" s="61">
        <v>965737.57</v>
      </c>
      <c r="Z2260" s="62">
        <f>Ugovori_OPULJP3[[#This Row],[UKUPNI PRIHVATLJIVI IZDACI
TOTAL ELIGIBLE EXPENDITURE
= Bespovratna sredstva ukupno + doprinos korisnika
= Ukupni prihvatljivi troškovi
= Ukupna ugovorena vrijednost projekta HRK]]/7.5345</f>
        <v>128175.40248191651</v>
      </c>
      <c r="AA2260" s="53" t="s">
        <v>37</v>
      </c>
      <c r="AB2260" s="53" t="s">
        <v>34</v>
      </c>
      <c r="AC2260" s="52" t="s">
        <v>8315</v>
      </c>
      <c r="AD2260" s="52" t="s">
        <v>6564</v>
      </c>
    </row>
    <row r="2261" spans="1:30" ht="89.25" x14ac:dyDescent="0.2">
      <c r="A2261" s="50" t="s">
        <v>8316</v>
      </c>
      <c r="B2261" s="39" t="s">
        <v>742</v>
      </c>
      <c r="C2261" s="52" t="s">
        <v>7264</v>
      </c>
      <c r="D2261" s="52" t="s">
        <v>8255</v>
      </c>
      <c r="E2261" s="53" t="s">
        <v>75</v>
      </c>
      <c r="F2261" s="54" t="s">
        <v>8317</v>
      </c>
      <c r="G2261" s="54" t="s">
        <v>1694</v>
      </c>
      <c r="H2261" s="56">
        <v>43364</v>
      </c>
      <c r="I2261" s="56">
        <v>44276</v>
      </c>
      <c r="J2261" s="57" t="str">
        <f>IF(Ugovori_OPULJP3[[#This Row],[DATUM ZAVRŠETKA OPERACIJE]]&gt;DATE(2024,12,31),"u provedbi","završen")</f>
        <v>završen</v>
      </c>
      <c r="K2261" s="55" t="s">
        <v>337</v>
      </c>
      <c r="L2261" s="55" t="s">
        <v>337</v>
      </c>
      <c r="M2261" s="58">
        <v>0.85</v>
      </c>
      <c r="N2261" s="58">
        <v>0.15</v>
      </c>
      <c r="O2261" s="59">
        <f>Ugovori_OPULJP3[[#This Row],[Bespovratna sredstva - Ukupno (EU+Nac) HRK
= Ukupna ugovorena vrijednost bespovratnih sredstava]]*Ugovori_OPULJP3[[#This Row],[EU STOPA SUFINANCIRANJA %
EU CO-FINANCING RATE %]]</f>
        <v>4364547.0200000005</v>
      </c>
      <c r="P2261" s="60">
        <f>Ugovori_OPULJP3[[#This Row],[Bespovratna sredstva - EU dio - HRK]]/7.5345</f>
        <v>579274.93795208714</v>
      </c>
      <c r="Q2261" s="59">
        <f>Ugovori_OPULJP3[[#This Row],[Bespovratna sredstva - Ukupno (EU+Nac) HRK
= Ukupna ugovorena vrijednost bespovratnih sredstava]]*Ugovori_OPULJP3[[#This Row],[STOPA NACIONALNOG SUFINANCIRANJA %]]</f>
        <v>770214.18</v>
      </c>
      <c r="R2261" s="60">
        <f>Ugovori_OPULJP3[[#This Row],[Bespovratna sredstva - Nacionalni dio - HRK]]/7.5345</f>
        <v>102224.98905036831</v>
      </c>
      <c r="S2261" s="59">
        <v>5134761.2</v>
      </c>
      <c r="T2261" s="60">
        <f>Ugovori_OPULJP3[[#This Row],[Bespovratna sredstva - Ukupno (EU+Nac) HRK
= Ukupna ugovorena vrijednost bespovratnih sredstava]]/7.5345</f>
        <v>681499.92700245534</v>
      </c>
      <c r="U2261" s="59">
        <v>0</v>
      </c>
      <c r="V2261" s="60">
        <f>Ugovori_OPULJP3[[#This Row],[Javni doprinos korisnika - HRK]]/7.5345</f>
        <v>0</v>
      </c>
      <c r="W2261" s="59">
        <v>0</v>
      </c>
      <c r="X2261" s="60">
        <f>Ugovori_OPULJP3[[#This Row],[Privatni doprinos korisnika - HRK]]/7.5345</f>
        <v>0</v>
      </c>
      <c r="Y2261" s="61">
        <v>5134761.2</v>
      </c>
      <c r="Z2261" s="62">
        <f>Ugovori_OPULJP3[[#This Row],[UKUPNI PRIHVATLJIVI IZDACI
TOTAL ELIGIBLE EXPENDITURE
= Bespovratna sredstva ukupno + doprinos korisnika
= Ukupni prihvatljivi troškovi
= Ukupna ugovorena vrijednost projekta HRK]]/7.5345</f>
        <v>681499.92700245534</v>
      </c>
      <c r="AA2261" s="53" t="s">
        <v>37</v>
      </c>
      <c r="AB2261" s="53" t="s">
        <v>34</v>
      </c>
      <c r="AC2261" s="52" t="s">
        <v>8318</v>
      </c>
      <c r="AD2261" s="52" t="s">
        <v>6564</v>
      </c>
    </row>
    <row r="2262" spans="1:30" ht="114.75" x14ac:dyDescent="0.2">
      <c r="A2262" s="50" t="s">
        <v>8319</v>
      </c>
      <c r="B2262" s="39" t="s">
        <v>742</v>
      </c>
      <c r="C2262" s="52" t="s">
        <v>7264</v>
      </c>
      <c r="D2262" s="52" t="s">
        <v>8255</v>
      </c>
      <c r="E2262" s="53" t="s">
        <v>75</v>
      </c>
      <c r="F2262" s="54" t="s">
        <v>8320</v>
      </c>
      <c r="G2262" s="54" t="s">
        <v>660</v>
      </c>
      <c r="H2262" s="56">
        <v>43347</v>
      </c>
      <c r="I2262" s="56">
        <v>44259</v>
      </c>
      <c r="J2262" s="57" t="str">
        <f>IF(Ugovori_OPULJP3[[#This Row],[DATUM ZAVRŠETKA OPERACIJE]]&gt;DATE(2024,12,31),"u provedbi","završen")</f>
        <v>završen</v>
      </c>
      <c r="K2262" s="55" t="s">
        <v>243</v>
      </c>
      <c r="L2262" s="55" t="s">
        <v>243</v>
      </c>
      <c r="M2262" s="58">
        <v>0.85</v>
      </c>
      <c r="N2262" s="58">
        <v>0.15</v>
      </c>
      <c r="O2262" s="59">
        <f>Ugovori_OPULJP3[[#This Row],[Bespovratna sredstva - Ukupno (EU+Nac) HRK
= Ukupna ugovorena vrijednost bespovratnih sredstava]]*Ugovori_OPULJP3[[#This Row],[EU STOPA SUFINANCIRANJA %
EU CO-FINANCING RATE %]]</f>
        <v>5171303.6524999999</v>
      </c>
      <c r="P2262" s="60">
        <f>Ugovori_OPULJP3[[#This Row],[Bespovratna sredstva - EU dio - HRK]]/7.5345</f>
        <v>686349.94392461341</v>
      </c>
      <c r="Q2262" s="59">
        <f>Ugovori_OPULJP3[[#This Row],[Bespovratna sredstva - Ukupno (EU+Nac) HRK
= Ukupna ugovorena vrijednost bespovratnih sredstava]]*Ugovori_OPULJP3[[#This Row],[STOPA NACIONALNOG SUFINANCIRANJA %]]</f>
        <v>912582.99750000006</v>
      </c>
      <c r="R2262" s="60">
        <f>Ugovori_OPULJP3[[#This Row],[Bespovratna sredstva - Nacionalni dio - HRK]]/7.5345</f>
        <v>121120.57833963766</v>
      </c>
      <c r="S2262" s="59">
        <v>6083886.6500000004</v>
      </c>
      <c r="T2262" s="60">
        <f>Ugovori_OPULJP3[[#This Row],[Bespovratna sredstva - Ukupno (EU+Nac) HRK
= Ukupna ugovorena vrijednost bespovratnih sredstava]]/7.5345</f>
        <v>807470.52226425114</v>
      </c>
      <c r="U2262" s="59">
        <v>0</v>
      </c>
      <c r="V2262" s="60">
        <f>Ugovori_OPULJP3[[#This Row],[Javni doprinos korisnika - HRK]]/7.5345</f>
        <v>0</v>
      </c>
      <c r="W2262" s="59">
        <v>0</v>
      </c>
      <c r="X2262" s="60">
        <f>Ugovori_OPULJP3[[#This Row],[Privatni doprinos korisnika - HRK]]/7.5345</f>
        <v>0</v>
      </c>
      <c r="Y2262" s="61">
        <v>6083886.6500000004</v>
      </c>
      <c r="Z2262" s="62">
        <f>Ugovori_OPULJP3[[#This Row],[UKUPNI PRIHVATLJIVI IZDACI
TOTAL ELIGIBLE EXPENDITURE
= Bespovratna sredstva ukupno + doprinos korisnika
= Ukupni prihvatljivi troškovi
= Ukupna ugovorena vrijednost projekta HRK]]/7.5345</f>
        <v>807470.52226425114</v>
      </c>
      <c r="AA2262" s="53" t="s">
        <v>37</v>
      </c>
      <c r="AB2262" s="53" t="s">
        <v>34</v>
      </c>
      <c r="AC2262" s="52" t="s">
        <v>8321</v>
      </c>
      <c r="AD2262" s="52" t="s">
        <v>6564</v>
      </c>
    </row>
    <row r="2263" spans="1:30" ht="102" x14ac:dyDescent="0.2">
      <c r="A2263" s="50" t="s">
        <v>8322</v>
      </c>
      <c r="B2263" s="39" t="s">
        <v>742</v>
      </c>
      <c r="C2263" s="52" t="s">
        <v>7264</v>
      </c>
      <c r="D2263" s="52" t="s">
        <v>8255</v>
      </c>
      <c r="E2263" s="53" t="s">
        <v>75</v>
      </c>
      <c r="F2263" s="54" t="s">
        <v>8323</v>
      </c>
      <c r="G2263" s="54" t="s">
        <v>8324</v>
      </c>
      <c r="H2263" s="56">
        <v>43347</v>
      </c>
      <c r="I2263" s="56">
        <v>44259</v>
      </c>
      <c r="J2263" s="57" t="str">
        <f>IF(Ugovori_OPULJP3[[#This Row],[DATUM ZAVRŠETKA OPERACIJE]]&gt;DATE(2024,12,31),"u provedbi","završen")</f>
        <v>završen</v>
      </c>
      <c r="K2263" s="55" t="s">
        <v>172</v>
      </c>
      <c r="L2263" s="55" t="s">
        <v>172</v>
      </c>
      <c r="M2263" s="58">
        <v>0.85</v>
      </c>
      <c r="N2263" s="58">
        <v>0.15</v>
      </c>
      <c r="O2263" s="59">
        <f>Ugovori_OPULJP3[[#This Row],[Bespovratna sredstva - Ukupno (EU+Nac) HRK
= Ukupna ugovorena vrijednost bespovratnih sredstava]]*Ugovori_OPULJP3[[#This Row],[EU STOPA SUFINANCIRANJA %
EU CO-FINANCING RATE %]]</f>
        <v>1735398.233</v>
      </c>
      <c r="P2263" s="60">
        <f>Ugovori_OPULJP3[[#This Row],[Bespovratna sredstva - EU dio - HRK]]/7.5345</f>
        <v>230326.92720153957</v>
      </c>
      <c r="Q2263" s="59">
        <f>Ugovori_OPULJP3[[#This Row],[Bespovratna sredstva - Ukupno (EU+Nac) HRK
= Ukupna ugovorena vrijednost bespovratnih sredstava]]*Ugovori_OPULJP3[[#This Row],[STOPA NACIONALNOG SUFINANCIRANJA %]]</f>
        <v>306246.74699999997</v>
      </c>
      <c r="R2263" s="60">
        <f>Ugovori_OPULJP3[[#This Row],[Bespovratna sredstva - Nacionalni dio - HRK]]/7.5345</f>
        <v>40645.928329683447</v>
      </c>
      <c r="S2263" s="59">
        <v>2041644.98</v>
      </c>
      <c r="T2263" s="60">
        <f>Ugovori_OPULJP3[[#This Row],[Bespovratna sredstva - Ukupno (EU+Nac) HRK
= Ukupna ugovorena vrijednost bespovratnih sredstava]]/7.5345</f>
        <v>270972.855531223</v>
      </c>
      <c r="U2263" s="59">
        <v>0</v>
      </c>
      <c r="V2263" s="60">
        <f>Ugovori_OPULJP3[[#This Row],[Javni doprinos korisnika - HRK]]/7.5345</f>
        <v>0</v>
      </c>
      <c r="W2263" s="59">
        <v>0</v>
      </c>
      <c r="X2263" s="60">
        <f>Ugovori_OPULJP3[[#This Row],[Privatni doprinos korisnika - HRK]]/7.5345</f>
        <v>0</v>
      </c>
      <c r="Y2263" s="61">
        <v>2041644.98</v>
      </c>
      <c r="Z2263" s="62">
        <f>Ugovori_OPULJP3[[#This Row],[UKUPNI PRIHVATLJIVI IZDACI
TOTAL ELIGIBLE EXPENDITURE
= Bespovratna sredstva ukupno + doprinos korisnika
= Ukupni prihvatljivi troškovi
= Ukupna ugovorena vrijednost projekta HRK]]/7.5345</f>
        <v>270972.855531223</v>
      </c>
      <c r="AA2263" s="53" t="s">
        <v>37</v>
      </c>
      <c r="AB2263" s="53" t="s">
        <v>34</v>
      </c>
      <c r="AC2263" s="52" t="s">
        <v>8325</v>
      </c>
      <c r="AD2263" s="52" t="s">
        <v>6564</v>
      </c>
    </row>
    <row r="2264" spans="1:30" ht="102" x14ac:dyDescent="0.2">
      <c r="A2264" s="50" t="s">
        <v>8326</v>
      </c>
      <c r="B2264" s="39" t="s">
        <v>742</v>
      </c>
      <c r="C2264" s="52" t="s">
        <v>7264</v>
      </c>
      <c r="D2264" s="52" t="s">
        <v>8255</v>
      </c>
      <c r="E2264" s="53" t="s">
        <v>75</v>
      </c>
      <c r="F2264" s="54" t="s">
        <v>8327</v>
      </c>
      <c r="G2264" s="54" t="s">
        <v>8328</v>
      </c>
      <c r="H2264" s="56">
        <v>43356</v>
      </c>
      <c r="I2264" s="56">
        <v>44268</v>
      </c>
      <c r="J2264" s="57" t="str">
        <f>IF(Ugovori_OPULJP3[[#This Row],[DATUM ZAVRŠETKA OPERACIJE]]&gt;DATE(2024,12,31),"u provedbi","završen")</f>
        <v>završen</v>
      </c>
      <c r="K2264" s="55" t="s">
        <v>185</v>
      </c>
      <c r="L2264" s="55" t="s">
        <v>185</v>
      </c>
      <c r="M2264" s="58">
        <v>0.85</v>
      </c>
      <c r="N2264" s="58">
        <v>0.15</v>
      </c>
      <c r="O2264" s="59">
        <f>Ugovori_OPULJP3[[#This Row],[Bespovratna sredstva - Ukupno (EU+Nac) HRK
= Ukupna ugovorena vrijednost bespovratnih sredstava]]*Ugovori_OPULJP3[[#This Row],[EU STOPA SUFINANCIRANJA %
EU CO-FINANCING RATE %]]</f>
        <v>2476521.2739999997</v>
      </c>
      <c r="P2264" s="60">
        <f>Ugovori_OPULJP3[[#This Row],[Bespovratna sredstva - EU dio - HRK]]/7.5345</f>
        <v>328690.85858384758</v>
      </c>
      <c r="Q2264" s="59">
        <f>Ugovori_OPULJP3[[#This Row],[Bespovratna sredstva - Ukupno (EU+Nac) HRK
= Ukupna ugovorena vrijednost bespovratnih sredstava]]*Ugovori_OPULJP3[[#This Row],[STOPA NACIONALNOG SUFINANCIRANJA %]]</f>
        <v>437033.16599999997</v>
      </c>
      <c r="R2264" s="60">
        <f>Ugovori_OPULJP3[[#This Row],[Bespovratna sredstva - Nacionalni dio - HRK]]/7.5345</f>
        <v>58004.26916185546</v>
      </c>
      <c r="S2264" s="59">
        <v>2913554.44</v>
      </c>
      <c r="T2264" s="60">
        <f>Ugovori_OPULJP3[[#This Row],[Bespovratna sredstva - Ukupno (EU+Nac) HRK
= Ukupna ugovorena vrijednost bespovratnih sredstava]]/7.5345</f>
        <v>386695.1277457031</v>
      </c>
      <c r="U2264" s="59">
        <v>0</v>
      </c>
      <c r="V2264" s="60">
        <f>Ugovori_OPULJP3[[#This Row],[Javni doprinos korisnika - HRK]]/7.5345</f>
        <v>0</v>
      </c>
      <c r="W2264" s="59">
        <v>0</v>
      </c>
      <c r="X2264" s="60">
        <f>Ugovori_OPULJP3[[#This Row],[Privatni doprinos korisnika - HRK]]/7.5345</f>
        <v>0</v>
      </c>
      <c r="Y2264" s="61">
        <v>2913554.44</v>
      </c>
      <c r="Z2264" s="62">
        <f>Ugovori_OPULJP3[[#This Row],[UKUPNI PRIHVATLJIVI IZDACI
TOTAL ELIGIBLE EXPENDITURE
= Bespovratna sredstva ukupno + doprinos korisnika
= Ukupni prihvatljivi troškovi
= Ukupna ugovorena vrijednost projekta HRK]]/7.5345</f>
        <v>386695.1277457031</v>
      </c>
      <c r="AA2264" s="53" t="s">
        <v>37</v>
      </c>
      <c r="AB2264" s="53" t="s">
        <v>34</v>
      </c>
      <c r="AC2264" s="52" t="s">
        <v>8329</v>
      </c>
      <c r="AD2264" s="52" t="s">
        <v>6564</v>
      </c>
    </row>
    <row r="2265" spans="1:30" ht="76.5" x14ac:dyDescent="0.2">
      <c r="A2265" s="50" t="s">
        <v>8330</v>
      </c>
      <c r="B2265" s="39" t="s">
        <v>742</v>
      </c>
      <c r="C2265" s="52" t="s">
        <v>7264</v>
      </c>
      <c r="D2265" s="52" t="s">
        <v>8255</v>
      </c>
      <c r="E2265" s="53" t="s">
        <v>75</v>
      </c>
      <c r="F2265" s="54" t="s">
        <v>8331</v>
      </c>
      <c r="G2265" s="54" t="s">
        <v>1170</v>
      </c>
      <c r="H2265" s="56">
        <v>43397</v>
      </c>
      <c r="I2265" s="56">
        <v>44310</v>
      </c>
      <c r="J2265" s="57" t="str">
        <f>IF(Ugovori_OPULJP3[[#This Row],[DATUM ZAVRŠETKA OPERACIJE]]&gt;DATE(2024,12,31),"u provedbi","završen")</f>
        <v>završen</v>
      </c>
      <c r="K2265" s="55" t="s">
        <v>332</v>
      </c>
      <c r="L2265" s="55" t="s">
        <v>332</v>
      </c>
      <c r="M2265" s="58">
        <v>0.85</v>
      </c>
      <c r="N2265" s="58">
        <v>0.15</v>
      </c>
      <c r="O2265" s="59">
        <f>Ugovori_OPULJP3[[#This Row],[Bespovratna sredstva - Ukupno (EU+Nac) HRK
= Ukupna ugovorena vrijednost bespovratnih sredstava]]*Ugovori_OPULJP3[[#This Row],[EU STOPA SUFINANCIRANJA %
EU CO-FINANCING RATE %]]</f>
        <v>1436846.4515</v>
      </c>
      <c r="P2265" s="60">
        <f>Ugovori_OPULJP3[[#This Row],[Bespovratna sredstva - EU dio - HRK]]/7.5345</f>
        <v>190702.29630366978</v>
      </c>
      <c r="Q2265" s="59">
        <f>Ugovori_OPULJP3[[#This Row],[Bespovratna sredstva - Ukupno (EU+Nac) HRK
= Ukupna ugovorena vrijednost bespovratnih sredstava]]*Ugovori_OPULJP3[[#This Row],[STOPA NACIONALNOG SUFINANCIRANJA %]]</f>
        <v>253561.1385</v>
      </c>
      <c r="R2265" s="60">
        <f>Ugovori_OPULJP3[[#This Row],[Bespovratna sredstva - Nacionalni dio - HRK]]/7.5345</f>
        <v>33653.346406529963</v>
      </c>
      <c r="S2265" s="59">
        <v>1690407.59</v>
      </c>
      <c r="T2265" s="60">
        <f>Ugovori_OPULJP3[[#This Row],[Bespovratna sredstva - Ukupno (EU+Nac) HRK
= Ukupna ugovorena vrijednost bespovratnih sredstava]]/7.5345</f>
        <v>224355.64271019975</v>
      </c>
      <c r="U2265" s="59">
        <v>0</v>
      </c>
      <c r="V2265" s="60">
        <f>Ugovori_OPULJP3[[#This Row],[Javni doprinos korisnika - HRK]]/7.5345</f>
        <v>0</v>
      </c>
      <c r="W2265" s="59">
        <v>0</v>
      </c>
      <c r="X2265" s="60">
        <f>Ugovori_OPULJP3[[#This Row],[Privatni doprinos korisnika - HRK]]/7.5345</f>
        <v>0</v>
      </c>
      <c r="Y2265" s="61">
        <v>1690407.59</v>
      </c>
      <c r="Z2265" s="62">
        <f>Ugovori_OPULJP3[[#This Row],[UKUPNI PRIHVATLJIVI IZDACI
TOTAL ELIGIBLE EXPENDITURE
= Bespovratna sredstva ukupno + doprinos korisnika
= Ukupni prihvatljivi troškovi
= Ukupna ugovorena vrijednost projekta HRK]]/7.5345</f>
        <v>224355.64271019975</v>
      </c>
      <c r="AA2265" s="53" t="s">
        <v>37</v>
      </c>
      <c r="AB2265" s="53" t="s">
        <v>34</v>
      </c>
      <c r="AC2265" s="52" t="s">
        <v>8332</v>
      </c>
      <c r="AD2265" s="52" t="s">
        <v>6564</v>
      </c>
    </row>
    <row r="2266" spans="1:30" ht="76.5" x14ac:dyDescent="0.2">
      <c r="A2266" s="50" t="s">
        <v>8333</v>
      </c>
      <c r="B2266" s="39" t="s">
        <v>742</v>
      </c>
      <c r="C2266" s="52" t="s">
        <v>7264</v>
      </c>
      <c r="D2266" s="52" t="s">
        <v>8255</v>
      </c>
      <c r="E2266" s="53" t="s">
        <v>75</v>
      </c>
      <c r="F2266" s="54" t="s">
        <v>8334</v>
      </c>
      <c r="G2266" s="54" t="s">
        <v>8335</v>
      </c>
      <c r="H2266" s="56">
        <v>43347</v>
      </c>
      <c r="I2266" s="56">
        <v>44259</v>
      </c>
      <c r="J2266" s="57" t="str">
        <f>IF(Ugovori_OPULJP3[[#This Row],[DATUM ZAVRŠETKA OPERACIJE]]&gt;DATE(2024,12,31),"u provedbi","završen")</f>
        <v>završen</v>
      </c>
      <c r="K2266" s="55" t="s">
        <v>248</v>
      </c>
      <c r="L2266" s="55" t="s">
        <v>248</v>
      </c>
      <c r="M2266" s="58">
        <v>0.85</v>
      </c>
      <c r="N2266" s="58">
        <v>0.15</v>
      </c>
      <c r="O2266" s="59">
        <f>Ugovori_OPULJP3[[#This Row],[Bespovratna sredstva - Ukupno (EU+Nac) HRK
= Ukupna ugovorena vrijednost bespovratnih sredstava]]*Ugovori_OPULJP3[[#This Row],[EU STOPA SUFINANCIRANJA %
EU CO-FINANCING RATE %]]</f>
        <v>3156725.0784999998</v>
      </c>
      <c r="P2266" s="60">
        <f>Ugovori_OPULJP3[[#This Row],[Bespovratna sredstva - EU dio - HRK]]/7.5345</f>
        <v>418969.41781140084</v>
      </c>
      <c r="Q2266" s="59">
        <f>Ugovori_OPULJP3[[#This Row],[Bespovratna sredstva - Ukupno (EU+Nac) HRK
= Ukupna ugovorena vrijednost bespovratnih sredstava]]*Ugovori_OPULJP3[[#This Row],[STOPA NACIONALNOG SUFINANCIRANJA %]]</f>
        <v>557069.13150000002</v>
      </c>
      <c r="R2266" s="60">
        <f>Ugovori_OPULJP3[[#This Row],[Bespovratna sredstva - Nacionalni dio - HRK]]/7.5345</f>
        <v>73935.779613776627</v>
      </c>
      <c r="S2266" s="59">
        <v>3713794.21</v>
      </c>
      <c r="T2266" s="60">
        <f>Ugovori_OPULJP3[[#This Row],[Bespovratna sredstva - Ukupno (EU+Nac) HRK
= Ukupna ugovorena vrijednost bespovratnih sredstava]]/7.5345</f>
        <v>492905.1974251775</v>
      </c>
      <c r="U2266" s="59">
        <v>0</v>
      </c>
      <c r="V2266" s="60">
        <f>Ugovori_OPULJP3[[#This Row],[Javni doprinos korisnika - HRK]]/7.5345</f>
        <v>0</v>
      </c>
      <c r="W2266" s="59">
        <v>0</v>
      </c>
      <c r="X2266" s="60">
        <f>Ugovori_OPULJP3[[#This Row],[Privatni doprinos korisnika - HRK]]/7.5345</f>
        <v>0</v>
      </c>
      <c r="Y2266" s="61">
        <v>3713794.21</v>
      </c>
      <c r="Z2266" s="62">
        <f>Ugovori_OPULJP3[[#This Row],[UKUPNI PRIHVATLJIVI IZDACI
TOTAL ELIGIBLE EXPENDITURE
= Bespovratna sredstva ukupno + doprinos korisnika
= Ukupni prihvatljivi troškovi
= Ukupna ugovorena vrijednost projekta HRK]]/7.5345</f>
        <v>492905.1974251775</v>
      </c>
      <c r="AA2266" s="53" t="s">
        <v>37</v>
      </c>
      <c r="AB2266" s="53" t="s">
        <v>34</v>
      </c>
      <c r="AC2266" s="52" t="s">
        <v>8336</v>
      </c>
      <c r="AD2266" s="52" t="s">
        <v>6564</v>
      </c>
    </row>
    <row r="2267" spans="1:30" ht="89.25" x14ac:dyDescent="0.2">
      <c r="A2267" s="50" t="s">
        <v>8337</v>
      </c>
      <c r="B2267" s="39" t="s">
        <v>742</v>
      </c>
      <c r="C2267" s="52" t="s">
        <v>7264</v>
      </c>
      <c r="D2267" s="52" t="s">
        <v>8255</v>
      </c>
      <c r="E2267" s="53" t="s">
        <v>75</v>
      </c>
      <c r="F2267" s="54" t="s">
        <v>8338</v>
      </c>
      <c r="G2267" s="54" t="s">
        <v>8339</v>
      </c>
      <c r="H2267" s="56">
        <v>43423</v>
      </c>
      <c r="I2267" s="56">
        <v>44335</v>
      </c>
      <c r="J2267" s="57" t="str">
        <f>IF(Ugovori_OPULJP3[[#This Row],[DATUM ZAVRŠETKA OPERACIJE]]&gt;DATE(2024,12,31),"u provedbi","završen")</f>
        <v>završen</v>
      </c>
      <c r="K2267" s="55" t="s">
        <v>83</v>
      </c>
      <c r="L2267" s="55" t="s">
        <v>36</v>
      </c>
      <c r="M2267" s="58">
        <v>0.85</v>
      </c>
      <c r="N2267" s="58">
        <v>0.15</v>
      </c>
      <c r="O2267" s="59">
        <f>Ugovori_OPULJP3[[#This Row],[Bespovratna sredstva - Ukupno (EU+Nac) HRK
= Ukupna ugovorena vrijednost bespovratnih sredstava]]*Ugovori_OPULJP3[[#This Row],[EU STOPA SUFINANCIRANJA %
EU CO-FINANCING RATE %]]</f>
        <v>1820237.753</v>
      </c>
      <c r="P2267" s="60">
        <f>Ugovori_OPULJP3[[#This Row],[Bespovratna sredstva - EU dio - HRK]]/7.5345</f>
        <v>241587.0665604884</v>
      </c>
      <c r="Q2267" s="59">
        <f>Ugovori_OPULJP3[[#This Row],[Bespovratna sredstva - Ukupno (EU+Nac) HRK
= Ukupna ugovorena vrijednost bespovratnih sredstava]]*Ugovori_OPULJP3[[#This Row],[STOPA NACIONALNOG SUFINANCIRANJA %]]</f>
        <v>321218.42700000003</v>
      </c>
      <c r="R2267" s="60">
        <f>Ugovori_OPULJP3[[#This Row],[Bespovratna sredstva - Nacionalni dio - HRK]]/7.5345</f>
        <v>42633.011745968543</v>
      </c>
      <c r="S2267" s="59">
        <v>2141456.1800000002</v>
      </c>
      <c r="T2267" s="60">
        <f>Ugovori_OPULJP3[[#This Row],[Bespovratna sredstva - Ukupno (EU+Nac) HRK
= Ukupna ugovorena vrijednost bespovratnih sredstava]]/7.5345</f>
        <v>284220.07830645697</v>
      </c>
      <c r="U2267" s="59">
        <v>0</v>
      </c>
      <c r="V2267" s="60">
        <f>Ugovori_OPULJP3[[#This Row],[Javni doprinos korisnika - HRK]]/7.5345</f>
        <v>0</v>
      </c>
      <c r="W2267" s="59">
        <v>0</v>
      </c>
      <c r="X2267" s="60">
        <f>Ugovori_OPULJP3[[#This Row],[Privatni doprinos korisnika - HRK]]/7.5345</f>
        <v>0</v>
      </c>
      <c r="Y2267" s="61">
        <v>2141456.1800000002</v>
      </c>
      <c r="Z2267" s="62">
        <f>Ugovori_OPULJP3[[#This Row],[UKUPNI PRIHVATLJIVI IZDACI
TOTAL ELIGIBLE EXPENDITURE
= Bespovratna sredstva ukupno + doprinos korisnika
= Ukupni prihvatljivi troškovi
= Ukupna ugovorena vrijednost projekta HRK]]/7.5345</f>
        <v>284220.07830645697</v>
      </c>
      <c r="AA2267" s="53" t="s">
        <v>37</v>
      </c>
      <c r="AB2267" s="53" t="s">
        <v>34</v>
      </c>
      <c r="AC2267" s="52" t="s">
        <v>8340</v>
      </c>
      <c r="AD2267" s="52" t="s">
        <v>6564</v>
      </c>
    </row>
    <row r="2268" spans="1:30" ht="89.25" x14ac:dyDescent="0.2">
      <c r="A2268" s="50" t="s">
        <v>8341</v>
      </c>
      <c r="B2268" s="39" t="s">
        <v>742</v>
      </c>
      <c r="C2268" s="52" t="s">
        <v>7264</v>
      </c>
      <c r="D2268" s="52" t="s">
        <v>8255</v>
      </c>
      <c r="E2268" s="53" t="s">
        <v>75</v>
      </c>
      <c r="F2268" s="54" t="s">
        <v>8342</v>
      </c>
      <c r="G2268" s="71" t="s">
        <v>8343</v>
      </c>
      <c r="H2268" s="56">
        <v>43480</v>
      </c>
      <c r="I2268" s="56">
        <v>44392</v>
      </c>
      <c r="J2268" s="57" t="str">
        <f>IF(Ugovori_OPULJP3[[#This Row],[DATUM ZAVRŠETKA OPERACIJE]]&gt;DATE(2024,12,31),"u provedbi","završen")</f>
        <v>završen</v>
      </c>
      <c r="K2268" s="55" t="s">
        <v>248</v>
      </c>
      <c r="L2268" s="55" t="s">
        <v>248</v>
      </c>
      <c r="M2268" s="58">
        <v>0.85</v>
      </c>
      <c r="N2268" s="58">
        <v>0.15</v>
      </c>
      <c r="O2268" s="59">
        <f>Ugovori_OPULJP3[[#This Row],[Bespovratna sredstva - Ukupno (EU+Nac) HRK
= Ukupna ugovorena vrijednost bespovratnih sredstava]]*Ugovori_OPULJP3[[#This Row],[EU STOPA SUFINANCIRANJA %
EU CO-FINANCING RATE %]]</f>
        <v>3731950.6359999999</v>
      </c>
      <c r="P2268" s="60">
        <f>Ugovori_OPULJP3[[#This Row],[Bespovratna sredstva - EU dio - HRK]]/7.5345</f>
        <v>495314.96927466983</v>
      </c>
      <c r="Q2268" s="59">
        <f>Ugovori_OPULJP3[[#This Row],[Bespovratna sredstva - Ukupno (EU+Nac) HRK
= Ukupna ugovorena vrijednost bespovratnih sredstava]]*Ugovori_OPULJP3[[#This Row],[STOPA NACIONALNOG SUFINANCIRANJA %]]</f>
        <v>658579.52399999998</v>
      </c>
      <c r="R2268" s="60">
        <f>Ugovori_OPULJP3[[#This Row],[Bespovratna sredstva - Nacionalni dio - HRK]]/7.5345</f>
        <v>87408.523989647612</v>
      </c>
      <c r="S2268" s="59">
        <v>4390530.16</v>
      </c>
      <c r="T2268" s="60">
        <f>Ugovori_OPULJP3[[#This Row],[Bespovratna sredstva - Ukupno (EU+Nac) HRK
= Ukupna ugovorena vrijednost bespovratnih sredstava]]/7.5345</f>
        <v>582723.49326431751</v>
      </c>
      <c r="U2268" s="59">
        <v>0</v>
      </c>
      <c r="V2268" s="60">
        <f>Ugovori_OPULJP3[[#This Row],[Javni doprinos korisnika - HRK]]/7.5345</f>
        <v>0</v>
      </c>
      <c r="W2268" s="59">
        <v>0</v>
      </c>
      <c r="X2268" s="60">
        <f>Ugovori_OPULJP3[[#This Row],[Privatni doprinos korisnika - HRK]]/7.5345</f>
        <v>0</v>
      </c>
      <c r="Y2268" s="61">
        <v>4390530.16</v>
      </c>
      <c r="Z2268" s="62">
        <f>Ugovori_OPULJP3[[#This Row],[UKUPNI PRIHVATLJIVI IZDACI
TOTAL ELIGIBLE EXPENDITURE
= Bespovratna sredstva ukupno + doprinos korisnika
= Ukupni prihvatljivi troškovi
= Ukupna ugovorena vrijednost projekta HRK]]/7.5345</f>
        <v>582723.49326431751</v>
      </c>
      <c r="AA2268" s="53" t="s">
        <v>37</v>
      </c>
      <c r="AB2268" s="53" t="s">
        <v>34</v>
      </c>
      <c r="AC2268" s="52" t="s">
        <v>8344</v>
      </c>
      <c r="AD2268" s="52" t="s">
        <v>6564</v>
      </c>
    </row>
    <row r="2269" spans="1:30" ht="89.25" x14ac:dyDescent="0.2">
      <c r="A2269" s="50" t="s">
        <v>8345</v>
      </c>
      <c r="B2269" s="39" t="s">
        <v>742</v>
      </c>
      <c r="C2269" s="52" t="s">
        <v>7264</v>
      </c>
      <c r="D2269" s="52" t="s">
        <v>8255</v>
      </c>
      <c r="E2269" s="53" t="s">
        <v>75</v>
      </c>
      <c r="F2269" s="54" t="s">
        <v>8346</v>
      </c>
      <c r="G2269" s="54" t="s">
        <v>8347</v>
      </c>
      <c r="H2269" s="56">
        <v>43353</v>
      </c>
      <c r="I2269" s="56">
        <v>44265</v>
      </c>
      <c r="J2269" s="57" t="str">
        <f>IF(Ugovori_OPULJP3[[#This Row],[DATUM ZAVRŠETKA OPERACIJE]]&gt;DATE(2024,12,31),"u provedbi","završen")</f>
        <v>završen</v>
      </c>
      <c r="K2269" s="55" t="s">
        <v>199</v>
      </c>
      <c r="L2269" s="55" t="s">
        <v>199</v>
      </c>
      <c r="M2269" s="58">
        <v>0.85</v>
      </c>
      <c r="N2269" s="58">
        <v>0.15</v>
      </c>
      <c r="O2269" s="59">
        <f>Ugovori_OPULJP3[[#This Row],[Bespovratna sredstva - Ukupno (EU+Nac) HRK
= Ukupna ugovorena vrijednost bespovratnih sredstava]]*Ugovori_OPULJP3[[#This Row],[EU STOPA SUFINANCIRANJA %
EU CO-FINANCING RATE %]]</f>
        <v>2465715.9805000001</v>
      </c>
      <c r="P2269" s="60">
        <f>Ugovori_OPULJP3[[#This Row],[Bespovratna sredstva - EU dio - HRK]]/7.5345</f>
        <v>327256.74968478334</v>
      </c>
      <c r="Q2269" s="59">
        <f>Ugovori_OPULJP3[[#This Row],[Bespovratna sredstva - Ukupno (EU+Nac) HRK
= Ukupna ugovorena vrijednost bespovratnih sredstava]]*Ugovori_OPULJP3[[#This Row],[STOPA NACIONALNOG SUFINANCIRANJA %]]</f>
        <v>435126.34950000001</v>
      </c>
      <c r="R2269" s="60">
        <f>Ugovori_OPULJP3[[#This Row],[Bespovratna sredstva - Nacionalni dio - HRK]]/7.5345</f>
        <v>57751.191120844116</v>
      </c>
      <c r="S2269" s="59">
        <v>2900842.33</v>
      </c>
      <c r="T2269" s="60">
        <f>Ugovori_OPULJP3[[#This Row],[Bespovratna sredstva - Ukupno (EU+Nac) HRK
= Ukupna ugovorena vrijednost bespovratnih sredstava]]/7.5345</f>
        <v>385007.94080562744</v>
      </c>
      <c r="U2269" s="59">
        <v>0</v>
      </c>
      <c r="V2269" s="60">
        <f>Ugovori_OPULJP3[[#This Row],[Javni doprinos korisnika - HRK]]/7.5345</f>
        <v>0</v>
      </c>
      <c r="W2269" s="59">
        <v>0</v>
      </c>
      <c r="X2269" s="60">
        <f>Ugovori_OPULJP3[[#This Row],[Privatni doprinos korisnika - HRK]]/7.5345</f>
        <v>0</v>
      </c>
      <c r="Y2269" s="61">
        <v>2900842.33</v>
      </c>
      <c r="Z2269" s="62">
        <f>Ugovori_OPULJP3[[#This Row],[UKUPNI PRIHVATLJIVI IZDACI
TOTAL ELIGIBLE EXPENDITURE
= Bespovratna sredstva ukupno + doprinos korisnika
= Ukupni prihvatljivi troškovi
= Ukupna ugovorena vrijednost projekta HRK]]/7.5345</f>
        <v>385007.94080562744</v>
      </c>
      <c r="AA2269" s="53" t="s">
        <v>37</v>
      </c>
      <c r="AB2269" s="53" t="s">
        <v>34</v>
      </c>
      <c r="AC2269" s="52" t="s">
        <v>8348</v>
      </c>
      <c r="AD2269" s="52" t="s">
        <v>6564</v>
      </c>
    </row>
    <row r="2270" spans="1:30" ht="102" x14ac:dyDescent="0.2">
      <c r="A2270" s="50" t="s">
        <v>8349</v>
      </c>
      <c r="B2270" s="39" t="s">
        <v>742</v>
      </c>
      <c r="C2270" s="52" t="s">
        <v>7264</v>
      </c>
      <c r="D2270" s="52" t="s">
        <v>8255</v>
      </c>
      <c r="E2270" s="53" t="s">
        <v>75</v>
      </c>
      <c r="F2270" s="54" t="s">
        <v>8350</v>
      </c>
      <c r="G2270" s="54" t="s">
        <v>912</v>
      </c>
      <c r="H2270" s="56">
        <v>43347</v>
      </c>
      <c r="I2270" s="56">
        <v>44259</v>
      </c>
      <c r="J2270" s="57" t="str">
        <f>IF(Ugovori_OPULJP3[[#This Row],[DATUM ZAVRŠETKA OPERACIJE]]&gt;DATE(2024,12,31),"u provedbi","završen")</f>
        <v>završen</v>
      </c>
      <c r="K2270" s="55" t="s">
        <v>593</v>
      </c>
      <c r="L2270" s="55" t="s">
        <v>593</v>
      </c>
      <c r="M2270" s="58">
        <v>0.85</v>
      </c>
      <c r="N2270" s="58">
        <v>0.15</v>
      </c>
      <c r="O2270" s="59">
        <f>Ugovori_OPULJP3[[#This Row],[Bespovratna sredstva - Ukupno (EU+Nac) HRK
= Ukupna ugovorena vrijednost bespovratnih sredstava]]*Ugovori_OPULJP3[[#This Row],[EU STOPA SUFINANCIRANJA %
EU CO-FINANCING RATE %]]</f>
        <v>10098618.579</v>
      </c>
      <c r="P2270" s="60">
        <f>Ugovori_OPULJP3[[#This Row],[Bespovratna sredstva - EU dio - HRK]]/7.5345</f>
        <v>1340317.0189130001</v>
      </c>
      <c r="Q2270" s="59">
        <f>Ugovori_OPULJP3[[#This Row],[Bespovratna sredstva - Ukupno (EU+Nac) HRK
= Ukupna ugovorena vrijednost bespovratnih sredstava]]*Ugovori_OPULJP3[[#This Row],[STOPA NACIONALNOG SUFINANCIRANJA %]]</f>
        <v>1782109.1610000001</v>
      </c>
      <c r="R2270" s="60">
        <f>Ugovori_OPULJP3[[#This Row],[Bespovratna sredstva - Nacionalni dio - HRK]]/7.5345</f>
        <v>236526.53274935298</v>
      </c>
      <c r="S2270" s="59">
        <v>11880727.74</v>
      </c>
      <c r="T2270" s="60">
        <f>Ugovori_OPULJP3[[#This Row],[Bespovratna sredstva - Ukupno (EU+Nac) HRK
= Ukupna ugovorena vrijednost bespovratnih sredstava]]/7.5345</f>
        <v>1576843.5516623531</v>
      </c>
      <c r="U2270" s="59">
        <v>0</v>
      </c>
      <c r="V2270" s="60">
        <f>Ugovori_OPULJP3[[#This Row],[Javni doprinos korisnika - HRK]]/7.5345</f>
        <v>0</v>
      </c>
      <c r="W2270" s="59">
        <v>0</v>
      </c>
      <c r="X2270" s="60">
        <f>Ugovori_OPULJP3[[#This Row],[Privatni doprinos korisnika - HRK]]/7.5345</f>
        <v>0</v>
      </c>
      <c r="Y2270" s="61">
        <v>11880727.74</v>
      </c>
      <c r="Z2270" s="62">
        <f>Ugovori_OPULJP3[[#This Row],[UKUPNI PRIHVATLJIVI IZDACI
TOTAL ELIGIBLE EXPENDITURE
= Bespovratna sredstva ukupno + doprinos korisnika
= Ukupni prihvatljivi troškovi
= Ukupna ugovorena vrijednost projekta HRK]]/7.5345</f>
        <v>1576843.5516623531</v>
      </c>
      <c r="AA2270" s="53" t="s">
        <v>37</v>
      </c>
      <c r="AB2270" s="53" t="s">
        <v>34</v>
      </c>
      <c r="AC2270" s="52" t="s">
        <v>8351</v>
      </c>
      <c r="AD2270" s="52" t="s">
        <v>6564</v>
      </c>
    </row>
    <row r="2271" spans="1:30" ht="102" x14ac:dyDescent="0.2">
      <c r="A2271" s="50" t="s">
        <v>8352</v>
      </c>
      <c r="B2271" s="39" t="s">
        <v>742</v>
      </c>
      <c r="C2271" s="52" t="s">
        <v>7264</v>
      </c>
      <c r="D2271" s="52" t="s">
        <v>8255</v>
      </c>
      <c r="E2271" s="53" t="s">
        <v>75</v>
      </c>
      <c r="F2271" s="54" t="s">
        <v>8353</v>
      </c>
      <c r="G2271" s="54" t="s">
        <v>1442</v>
      </c>
      <c r="H2271" s="56">
        <v>43480</v>
      </c>
      <c r="I2271" s="56">
        <v>44392</v>
      </c>
      <c r="J2271" s="57" t="str">
        <f>IF(Ugovori_OPULJP3[[#This Row],[DATUM ZAVRŠETKA OPERACIJE]]&gt;DATE(2024,12,31),"u provedbi","završen")</f>
        <v>završen</v>
      </c>
      <c r="K2271" s="55" t="s">
        <v>185</v>
      </c>
      <c r="L2271" s="55" t="s">
        <v>185</v>
      </c>
      <c r="M2271" s="58">
        <v>0.85</v>
      </c>
      <c r="N2271" s="58">
        <v>0.15</v>
      </c>
      <c r="O2271" s="59">
        <f>Ugovori_OPULJP3[[#This Row],[Bespovratna sredstva - Ukupno (EU+Nac) HRK
= Ukupna ugovorena vrijednost bespovratnih sredstava]]*Ugovori_OPULJP3[[#This Row],[EU STOPA SUFINANCIRANJA %
EU CO-FINANCING RATE %]]</f>
        <v>11797182.877999999</v>
      </c>
      <c r="P2271" s="60">
        <f>Ugovori_OPULJP3[[#This Row],[Bespovratna sredstva - EU dio - HRK]]/7.5345</f>
        <v>1565755.2429491004</v>
      </c>
      <c r="Q2271" s="59">
        <f>Ugovori_OPULJP3[[#This Row],[Bespovratna sredstva - Ukupno (EU+Nac) HRK
= Ukupna ugovorena vrijednost bespovratnih sredstava]]*Ugovori_OPULJP3[[#This Row],[STOPA NACIONALNOG SUFINANCIRANJA %]]</f>
        <v>2081855.8019999999</v>
      </c>
      <c r="R2271" s="60">
        <f>Ugovori_OPULJP3[[#This Row],[Bespovratna sredstva - Nacionalni dio - HRK]]/7.5345</f>
        <v>276309.74875572365</v>
      </c>
      <c r="S2271" s="59">
        <v>13879038.68</v>
      </c>
      <c r="T2271" s="60">
        <f>Ugovori_OPULJP3[[#This Row],[Bespovratna sredstva - Ukupno (EU+Nac) HRK
= Ukupna ugovorena vrijednost bespovratnih sredstava]]/7.5345</f>
        <v>1842064.9917048244</v>
      </c>
      <c r="U2271" s="59">
        <v>0</v>
      </c>
      <c r="V2271" s="60">
        <f>Ugovori_OPULJP3[[#This Row],[Javni doprinos korisnika - HRK]]/7.5345</f>
        <v>0</v>
      </c>
      <c r="W2271" s="59">
        <v>0</v>
      </c>
      <c r="X2271" s="60">
        <f>Ugovori_OPULJP3[[#This Row],[Privatni doprinos korisnika - HRK]]/7.5345</f>
        <v>0</v>
      </c>
      <c r="Y2271" s="61">
        <v>13879038.68</v>
      </c>
      <c r="Z2271" s="62">
        <f>Ugovori_OPULJP3[[#This Row],[UKUPNI PRIHVATLJIVI IZDACI
TOTAL ELIGIBLE EXPENDITURE
= Bespovratna sredstva ukupno + doprinos korisnika
= Ukupni prihvatljivi troškovi
= Ukupna ugovorena vrijednost projekta HRK]]/7.5345</f>
        <v>1842064.9917048244</v>
      </c>
      <c r="AA2271" s="53" t="s">
        <v>37</v>
      </c>
      <c r="AB2271" s="53" t="s">
        <v>34</v>
      </c>
      <c r="AC2271" s="52" t="s">
        <v>8354</v>
      </c>
      <c r="AD2271" s="52" t="s">
        <v>6564</v>
      </c>
    </row>
    <row r="2272" spans="1:30" ht="102" x14ac:dyDescent="0.2">
      <c r="A2272" s="50" t="s">
        <v>8355</v>
      </c>
      <c r="B2272" s="39" t="s">
        <v>742</v>
      </c>
      <c r="C2272" s="52" t="s">
        <v>7264</v>
      </c>
      <c r="D2272" s="52" t="s">
        <v>8255</v>
      </c>
      <c r="E2272" s="53" t="s">
        <v>75</v>
      </c>
      <c r="F2272" s="54" t="s">
        <v>8356</v>
      </c>
      <c r="G2272" s="54" t="s">
        <v>8357</v>
      </c>
      <c r="H2272" s="56">
        <v>43347</v>
      </c>
      <c r="I2272" s="56">
        <v>44259</v>
      </c>
      <c r="J2272" s="57" t="str">
        <f>IF(Ugovori_OPULJP3[[#This Row],[DATUM ZAVRŠETKA OPERACIJE]]&gt;DATE(2024,12,31),"u provedbi","završen")</f>
        <v>završen</v>
      </c>
      <c r="K2272" s="55" t="s">
        <v>36</v>
      </c>
      <c r="L2272" s="55" t="s">
        <v>36</v>
      </c>
      <c r="M2272" s="58">
        <v>0.85</v>
      </c>
      <c r="N2272" s="58">
        <v>0.15</v>
      </c>
      <c r="O2272" s="59">
        <f>Ugovori_OPULJP3[[#This Row],[Bespovratna sredstva - Ukupno (EU+Nac) HRK
= Ukupna ugovorena vrijednost bespovratnih sredstava]]*Ugovori_OPULJP3[[#This Row],[EU STOPA SUFINANCIRANJA %
EU CO-FINANCING RATE %]]</f>
        <v>2609408.625</v>
      </c>
      <c r="P2272" s="60">
        <f>Ugovori_OPULJP3[[#This Row],[Bespovratna sredstva - EU dio - HRK]]/7.5345</f>
        <v>346328.04101134778</v>
      </c>
      <c r="Q2272" s="59">
        <f>Ugovori_OPULJP3[[#This Row],[Bespovratna sredstva - Ukupno (EU+Nac) HRK
= Ukupna ugovorena vrijednost bespovratnih sredstava]]*Ugovori_OPULJP3[[#This Row],[STOPA NACIONALNOG SUFINANCIRANJA %]]</f>
        <v>460483.875</v>
      </c>
      <c r="R2272" s="60">
        <f>Ugovori_OPULJP3[[#This Row],[Bespovratna sredstva - Nacionalni dio - HRK]]/7.5345</f>
        <v>61116.713119649605</v>
      </c>
      <c r="S2272" s="59">
        <v>3069892.5</v>
      </c>
      <c r="T2272" s="60">
        <f>Ugovori_OPULJP3[[#This Row],[Bespovratna sredstva - Ukupno (EU+Nac) HRK
= Ukupna ugovorena vrijednost bespovratnih sredstava]]/7.5345</f>
        <v>407444.7541309974</v>
      </c>
      <c r="U2272" s="59">
        <v>0</v>
      </c>
      <c r="V2272" s="60">
        <f>Ugovori_OPULJP3[[#This Row],[Javni doprinos korisnika - HRK]]/7.5345</f>
        <v>0</v>
      </c>
      <c r="W2272" s="59">
        <v>0</v>
      </c>
      <c r="X2272" s="60">
        <f>Ugovori_OPULJP3[[#This Row],[Privatni doprinos korisnika - HRK]]/7.5345</f>
        <v>0</v>
      </c>
      <c r="Y2272" s="61">
        <v>3069892.5</v>
      </c>
      <c r="Z2272" s="62">
        <f>Ugovori_OPULJP3[[#This Row],[UKUPNI PRIHVATLJIVI IZDACI
TOTAL ELIGIBLE EXPENDITURE
= Bespovratna sredstva ukupno + doprinos korisnika
= Ukupni prihvatljivi troškovi
= Ukupna ugovorena vrijednost projekta HRK]]/7.5345</f>
        <v>407444.7541309974</v>
      </c>
      <c r="AA2272" s="53" t="s">
        <v>37</v>
      </c>
      <c r="AB2272" s="53" t="s">
        <v>34</v>
      </c>
      <c r="AC2272" s="52" t="s">
        <v>8358</v>
      </c>
      <c r="AD2272" s="52" t="s">
        <v>6564</v>
      </c>
    </row>
    <row r="2273" spans="1:30" ht="76.5" x14ac:dyDescent="0.2">
      <c r="A2273" s="50" t="s">
        <v>8359</v>
      </c>
      <c r="B2273" s="39" t="s">
        <v>742</v>
      </c>
      <c r="C2273" s="52" t="s">
        <v>7264</v>
      </c>
      <c r="D2273" s="52" t="s">
        <v>8255</v>
      </c>
      <c r="E2273" s="53" t="s">
        <v>75</v>
      </c>
      <c r="F2273" s="54" t="s">
        <v>8360</v>
      </c>
      <c r="G2273" s="54" t="s">
        <v>1961</v>
      </c>
      <c r="H2273" s="56">
        <v>43566</v>
      </c>
      <c r="I2273" s="56">
        <v>44480</v>
      </c>
      <c r="J2273" s="57" t="str">
        <f>IF(Ugovori_OPULJP3[[#This Row],[DATUM ZAVRŠETKA OPERACIJE]]&gt;DATE(2024,12,31),"u provedbi","završen")</f>
        <v>završen</v>
      </c>
      <c r="K2273" s="55" t="s">
        <v>248</v>
      </c>
      <c r="L2273" s="55" t="s">
        <v>248</v>
      </c>
      <c r="M2273" s="58">
        <v>0.85</v>
      </c>
      <c r="N2273" s="58">
        <v>0.15</v>
      </c>
      <c r="O2273" s="59">
        <f>Ugovori_OPULJP3[[#This Row],[Bespovratna sredstva - Ukupno (EU+Nac) HRK
= Ukupna ugovorena vrijednost bespovratnih sredstava]]*Ugovori_OPULJP3[[#This Row],[EU STOPA SUFINANCIRANJA %
EU CO-FINANCING RATE %]]</f>
        <v>2283883.3854999999</v>
      </c>
      <c r="P2273" s="60">
        <f>Ugovori_OPULJP3[[#This Row],[Bespovratna sredstva - EU dio - HRK]]/7.5345</f>
        <v>303123.41701506398</v>
      </c>
      <c r="Q2273" s="59">
        <f>Ugovori_OPULJP3[[#This Row],[Bespovratna sredstva - Ukupno (EU+Nac) HRK
= Ukupna ugovorena vrijednost bespovratnih sredstava]]*Ugovori_OPULJP3[[#This Row],[STOPA NACIONALNOG SUFINANCIRANJA %]]</f>
        <v>403038.24449999997</v>
      </c>
      <c r="R2273" s="60">
        <f>Ugovori_OPULJP3[[#This Row],[Bespovratna sredstva - Nacionalni dio - HRK]]/7.5345</f>
        <v>53492.367708540703</v>
      </c>
      <c r="S2273" s="59">
        <v>2686921.63</v>
      </c>
      <c r="T2273" s="60">
        <f>Ugovori_OPULJP3[[#This Row],[Bespovratna sredstva - Ukupno (EU+Nac) HRK
= Ukupna ugovorena vrijednost bespovratnih sredstava]]/7.5345</f>
        <v>356615.78472360474</v>
      </c>
      <c r="U2273" s="59">
        <v>0</v>
      </c>
      <c r="V2273" s="60">
        <f>Ugovori_OPULJP3[[#This Row],[Javni doprinos korisnika - HRK]]/7.5345</f>
        <v>0</v>
      </c>
      <c r="W2273" s="59">
        <v>0</v>
      </c>
      <c r="X2273" s="60">
        <f>Ugovori_OPULJP3[[#This Row],[Privatni doprinos korisnika - HRK]]/7.5345</f>
        <v>0</v>
      </c>
      <c r="Y2273" s="61">
        <v>2686921.63</v>
      </c>
      <c r="Z2273" s="62">
        <f>Ugovori_OPULJP3[[#This Row],[UKUPNI PRIHVATLJIVI IZDACI
TOTAL ELIGIBLE EXPENDITURE
= Bespovratna sredstva ukupno + doprinos korisnika
= Ukupni prihvatljivi troškovi
= Ukupna ugovorena vrijednost projekta HRK]]/7.5345</f>
        <v>356615.78472360474</v>
      </c>
      <c r="AA2273" s="53" t="s">
        <v>37</v>
      </c>
      <c r="AB2273" s="53" t="s">
        <v>34</v>
      </c>
      <c r="AC2273" s="52" t="s">
        <v>8361</v>
      </c>
      <c r="AD2273" s="52" t="s">
        <v>6564</v>
      </c>
    </row>
    <row r="2274" spans="1:30" ht="89.25" x14ac:dyDescent="0.2">
      <c r="A2274" s="50" t="s">
        <v>8362</v>
      </c>
      <c r="B2274" s="39" t="s">
        <v>742</v>
      </c>
      <c r="C2274" s="52" t="s">
        <v>7264</v>
      </c>
      <c r="D2274" s="52" t="s">
        <v>8255</v>
      </c>
      <c r="E2274" s="53" t="s">
        <v>75</v>
      </c>
      <c r="F2274" s="54" t="s">
        <v>8363</v>
      </c>
      <c r="G2274" s="54" t="s">
        <v>8364</v>
      </c>
      <c r="H2274" s="56">
        <v>43347</v>
      </c>
      <c r="I2274" s="56">
        <v>44259</v>
      </c>
      <c r="J2274" s="57" t="str">
        <f>IF(Ugovori_OPULJP3[[#This Row],[DATUM ZAVRŠETKA OPERACIJE]]&gt;DATE(2024,12,31),"u provedbi","završen")</f>
        <v>završen</v>
      </c>
      <c r="K2274" s="55" t="s">
        <v>36</v>
      </c>
      <c r="L2274" s="55" t="s">
        <v>36</v>
      </c>
      <c r="M2274" s="58">
        <v>0.85</v>
      </c>
      <c r="N2274" s="58">
        <v>0.15</v>
      </c>
      <c r="O2274" s="59">
        <f>Ugovori_OPULJP3[[#This Row],[Bespovratna sredstva - Ukupno (EU+Nac) HRK
= Ukupna ugovorena vrijednost bespovratnih sredstava]]*Ugovori_OPULJP3[[#This Row],[EU STOPA SUFINANCIRANJA %
EU CO-FINANCING RATE %]]</f>
        <v>2491082.4624999999</v>
      </c>
      <c r="P2274" s="60">
        <f>Ugovori_OPULJP3[[#This Row],[Bespovratna sredstva - EU dio - HRK]]/7.5345</f>
        <v>330623.46041542233</v>
      </c>
      <c r="Q2274" s="59">
        <f>Ugovori_OPULJP3[[#This Row],[Bespovratna sredstva - Ukupno (EU+Nac) HRK
= Ukupna ugovorena vrijednost bespovratnih sredstava]]*Ugovori_OPULJP3[[#This Row],[STOPA NACIONALNOG SUFINANCIRANJA %]]</f>
        <v>439602.78749999998</v>
      </c>
      <c r="R2274" s="60">
        <f>Ugovori_OPULJP3[[#This Row],[Bespovratna sredstva - Nacionalni dio - HRK]]/7.5345</f>
        <v>58345.316543898065</v>
      </c>
      <c r="S2274" s="59">
        <v>2930685.25</v>
      </c>
      <c r="T2274" s="60">
        <f>Ugovori_OPULJP3[[#This Row],[Bespovratna sredstva - Ukupno (EU+Nac) HRK
= Ukupna ugovorena vrijednost bespovratnih sredstava]]/7.5345</f>
        <v>388968.77695932041</v>
      </c>
      <c r="U2274" s="59">
        <v>0</v>
      </c>
      <c r="V2274" s="60">
        <f>Ugovori_OPULJP3[[#This Row],[Javni doprinos korisnika - HRK]]/7.5345</f>
        <v>0</v>
      </c>
      <c r="W2274" s="59">
        <v>0</v>
      </c>
      <c r="X2274" s="60">
        <f>Ugovori_OPULJP3[[#This Row],[Privatni doprinos korisnika - HRK]]/7.5345</f>
        <v>0</v>
      </c>
      <c r="Y2274" s="61">
        <v>2930685.25</v>
      </c>
      <c r="Z2274" s="62">
        <f>Ugovori_OPULJP3[[#This Row],[UKUPNI PRIHVATLJIVI IZDACI
TOTAL ELIGIBLE EXPENDITURE
= Bespovratna sredstva ukupno + doprinos korisnika
= Ukupni prihvatljivi troškovi
= Ukupna ugovorena vrijednost projekta HRK]]/7.5345</f>
        <v>388968.77695932041</v>
      </c>
      <c r="AA2274" s="53" t="s">
        <v>37</v>
      </c>
      <c r="AB2274" s="53" t="s">
        <v>34</v>
      </c>
      <c r="AC2274" s="52" t="s">
        <v>8365</v>
      </c>
      <c r="AD2274" s="52" t="s">
        <v>6564</v>
      </c>
    </row>
    <row r="2275" spans="1:30" ht="102" x14ac:dyDescent="0.2">
      <c r="A2275" s="50" t="s">
        <v>8366</v>
      </c>
      <c r="B2275" s="39" t="s">
        <v>742</v>
      </c>
      <c r="C2275" s="52" t="s">
        <v>7264</v>
      </c>
      <c r="D2275" s="52" t="s">
        <v>8255</v>
      </c>
      <c r="E2275" s="53" t="s">
        <v>75</v>
      </c>
      <c r="F2275" s="54" t="s">
        <v>8367</v>
      </c>
      <c r="G2275" s="54" t="s">
        <v>8368</v>
      </c>
      <c r="H2275" s="56">
        <v>43364</v>
      </c>
      <c r="I2275" s="56">
        <v>44095</v>
      </c>
      <c r="J2275" s="57" t="str">
        <f>IF(Ugovori_OPULJP3[[#This Row],[DATUM ZAVRŠETKA OPERACIJE]]&gt;DATE(2024,12,31),"u provedbi","završen")</f>
        <v>završen</v>
      </c>
      <c r="K2275" s="55" t="s">
        <v>185</v>
      </c>
      <c r="L2275" s="55" t="s">
        <v>185</v>
      </c>
      <c r="M2275" s="58">
        <v>0.85</v>
      </c>
      <c r="N2275" s="58">
        <v>0.15</v>
      </c>
      <c r="O2275" s="59">
        <f>Ugovori_OPULJP3[[#This Row],[Bespovratna sredstva - Ukupno (EU+Nac) HRK
= Ukupna ugovorena vrijednost bespovratnih sredstava]]*Ugovori_OPULJP3[[#This Row],[EU STOPA SUFINANCIRANJA %
EU CO-FINANCING RATE %]]</f>
        <v>645177.54850000003</v>
      </c>
      <c r="P2275" s="60">
        <f>Ugovori_OPULJP3[[#This Row],[Bespovratna sredstva - EU dio - HRK]]/7.5345</f>
        <v>85629.776162983602</v>
      </c>
      <c r="Q2275" s="59">
        <f>Ugovori_OPULJP3[[#This Row],[Bespovratna sredstva - Ukupno (EU+Nac) HRK
= Ukupna ugovorena vrijednost bespovratnih sredstava]]*Ugovori_OPULJP3[[#This Row],[STOPA NACIONALNOG SUFINANCIRANJA %]]</f>
        <v>113854.8615</v>
      </c>
      <c r="R2275" s="60">
        <f>Ugovori_OPULJP3[[#This Row],[Bespovratna sredstva - Nacionalni dio - HRK]]/7.5345</f>
        <v>15111.136969938283</v>
      </c>
      <c r="S2275" s="59">
        <v>759032.41</v>
      </c>
      <c r="T2275" s="60">
        <f>Ugovori_OPULJP3[[#This Row],[Bespovratna sredstva - Ukupno (EU+Nac) HRK
= Ukupna ugovorena vrijednost bespovratnih sredstava]]/7.5345</f>
        <v>100740.91313292189</v>
      </c>
      <c r="U2275" s="59">
        <v>0</v>
      </c>
      <c r="V2275" s="60">
        <f>Ugovori_OPULJP3[[#This Row],[Javni doprinos korisnika - HRK]]/7.5345</f>
        <v>0</v>
      </c>
      <c r="W2275" s="59">
        <v>0</v>
      </c>
      <c r="X2275" s="60">
        <f>Ugovori_OPULJP3[[#This Row],[Privatni doprinos korisnika - HRK]]/7.5345</f>
        <v>0</v>
      </c>
      <c r="Y2275" s="61">
        <v>759032.41</v>
      </c>
      <c r="Z2275" s="62">
        <f>Ugovori_OPULJP3[[#This Row],[UKUPNI PRIHVATLJIVI IZDACI
TOTAL ELIGIBLE EXPENDITURE
= Bespovratna sredstva ukupno + doprinos korisnika
= Ukupni prihvatljivi troškovi
= Ukupna ugovorena vrijednost projekta HRK]]/7.5345</f>
        <v>100740.91313292189</v>
      </c>
      <c r="AA2275" s="53" t="s">
        <v>37</v>
      </c>
      <c r="AB2275" s="53" t="s">
        <v>34</v>
      </c>
      <c r="AC2275" s="52" t="s">
        <v>8369</v>
      </c>
      <c r="AD2275" s="52" t="s">
        <v>6564</v>
      </c>
    </row>
    <row r="2276" spans="1:30" ht="63.75" x14ac:dyDescent="0.2">
      <c r="A2276" s="50" t="s">
        <v>8370</v>
      </c>
      <c r="B2276" s="39" t="s">
        <v>742</v>
      </c>
      <c r="C2276" s="52" t="s">
        <v>7264</v>
      </c>
      <c r="D2276" s="52" t="s">
        <v>8255</v>
      </c>
      <c r="E2276" s="53" t="s">
        <v>75</v>
      </c>
      <c r="F2276" s="54" t="s">
        <v>8371</v>
      </c>
      <c r="G2276" s="54" t="s">
        <v>8372</v>
      </c>
      <c r="H2276" s="56">
        <v>43557</v>
      </c>
      <c r="I2276" s="56">
        <v>44471</v>
      </c>
      <c r="J2276" s="57" t="str">
        <f>IF(Ugovori_OPULJP3[[#This Row],[DATUM ZAVRŠETKA OPERACIJE]]&gt;DATE(2024,12,31),"u provedbi","završen")</f>
        <v>završen</v>
      </c>
      <c r="K2276" s="55" t="s">
        <v>83</v>
      </c>
      <c r="L2276" s="55" t="s">
        <v>83</v>
      </c>
      <c r="M2276" s="58">
        <v>0.85</v>
      </c>
      <c r="N2276" s="58">
        <v>0.15</v>
      </c>
      <c r="O2276" s="59">
        <f>Ugovori_OPULJP3[[#This Row],[Bespovratna sredstva - Ukupno (EU+Nac) HRK
= Ukupna ugovorena vrijednost bespovratnih sredstava]]*Ugovori_OPULJP3[[#This Row],[EU STOPA SUFINANCIRANJA %
EU CO-FINANCING RATE %]]</f>
        <v>2035240.085</v>
      </c>
      <c r="P2276" s="60">
        <f>Ugovori_OPULJP3[[#This Row],[Bespovratna sredstva - EU dio - HRK]]/7.5345</f>
        <v>270122.77987922222</v>
      </c>
      <c r="Q2276" s="59">
        <f>Ugovori_OPULJP3[[#This Row],[Bespovratna sredstva - Ukupno (EU+Nac) HRK
= Ukupna ugovorena vrijednost bespovratnih sredstava]]*Ugovori_OPULJP3[[#This Row],[STOPA NACIONALNOG SUFINANCIRANJA %]]</f>
        <v>359160.01500000001</v>
      </c>
      <c r="R2276" s="60">
        <f>Ugovori_OPULJP3[[#This Row],[Bespovratna sredstva - Nacionalni dio - HRK]]/7.5345</f>
        <v>47668.725861039216</v>
      </c>
      <c r="S2276" s="59">
        <v>2394400.1</v>
      </c>
      <c r="T2276" s="60">
        <f>Ugovori_OPULJP3[[#This Row],[Bespovratna sredstva - Ukupno (EU+Nac) HRK
= Ukupna ugovorena vrijednost bespovratnih sredstava]]/7.5345</f>
        <v>317791.50574026146</v>
      </c>
      <c r="U2276" s="59">
        <v>0</v>
      </c>
      <c r="V2276" s="60">
        <f>Ugovori_OPULJP3[[#This Row],[Javni doprinos korisnika - HRK]]/7.5345</f>
        <v>0</v>
      </c>
      <c r="W2276" s="59">
        <v>0</v>
      </c>
      <c r="X2276" s="60">
        <f>Ugovori_OPULJP3[[#This Row],[Privatni doprinos korisnika - HRK]]/7.5345</f>
        <v>0</v>
      </c>
      <c r="Y2276" s="61">
        <v>2394400.1</v>
      </c>
      <c r="Z2276" s="62">
        <f>Ugovori_OPULJP3[[#This Row],[UKUPNI PRIHVATLJIVI IZDACI
TOTAL ELIGIBLE EXPENDITURE
= Bespovratna sredstva ukupno + doprinos korisnika
= Ukupni prihvatljivi troškovi
= Ukupna ugovorena vrijednost projekta HRK]]/7.5345</f>
        <v>317791.50574026146</v>
      </c>
      <c r="AA2276" s="53" t="s">
        <v>37</v>
      </c>
      <c r="AB2276" s="53" t="s">
        <v>34</v>
      </c>
      <c r="AC2276" s="52" t="s">
        <v>8373</v>
      </c>
      <c r="AD2276" s="52" t="s">
        <v>6564</v>
      </c>
    </row>
    <row r="2277" spans="1:30" ht="89.25" x14ac:dyDescent="0.2">
      <c r="A2277" s="50" t="s">
        <v>8374</v>
      </c>
      <c r="B2277" s="39" t="s">
        <v>742</v>
      </c>
      <c r="C2277" s="52" t="s">
        <v>7264</v>
      </c>
      <c r="D2277" s="52" t="s">
        <v>8255</v>
      </c>
      <c r="E2277" s="53" t="s">
        <v>75</v>
      </c>
      <c r="F2277" s="54" t="s">
        <v>8375</v>
      </c>
      <c r="G2277" s="54" t="s">
        <v>8376</v>
      </c>
      <c r="H2277" s="56">
        <v>43347</v>
      </c>
      <c r="I2277" s="56">
        <v>44259</v>
      </c>
      <c r="J2277" s="57" t="str">
        <f>IF(Ugovori_OPULJP3[[#This Row],[DATUM ZAVRŠETKA OPERACIJE]]&gt;DATE(2024,12,31),"u provedbi","završen")</f>
        <v>završen</v>
      </c>
      <c r="K2277" s="55" t="s">
        <v>248</v>
      </c>
      <c r="L2277" s="55" t="s">
        <v>248</v>
      </c>
      <c r="M2277" s="58">
        <v>0.85</v>
      </c>
      <c r="N2277" s="58">
        <v>0.15</v>
      </c>
      <c r="O2277" s="59">
        <f>Ugovori_OPULJP3[[#This Row],[Bespovratna sredstva - Ukupno (EU+Nac) HRK
= Ukupna ugovorena vrijednost bespovratnih sredstava]]*Ugovori_OPULJP3[[#This Row],[EU STOPA SUFINANCIRANJA %
EU CO-FINANCING RATE %]]</f>
        <v>2654724.8110000002</v>
      </c>
      <c r="P2277" s="60">
        <f>Ugovori_OPULJP3[[#This Row],[Bespovratna sredstva - EU dio - HRK]]/7.5345</f>
        <v>352342.53248390736</v>
      </c>
      <c r="Q2277" s="59">
        <f>Ugovori_OPULJP3[[#This Row],[Bespovratna sredstva - Ukupno (EU+Nac) HRK
= Ukupna ugovorena vrijednost bespovratnih sredstava]]*Ugovori_OPULJP3[[#This Row],[STOPA NACIONALNOG SUFINANCIRANJA %]]</f>
        <v>468480.84899999999</v>
      </c>
      <c r="R2277" s="60">
        <f>Ugovori_OPULJP3[[#This Row],[Bespovratna sredstva - Nacionalni dio - HRK]]/7.5345</f>
        <v>62178.093967748355</v>
      </c>
      <c r="S2277" s="59">
        <v>3123205.66</v>
      </c>
      <c r="T2277" s="60">
        <f>Ugovori_OPULJP3[[#This Row],[Bespovratna sredstva - Ukupno (EU+Nac) HRK
= Ukupna ugovorena vrijednost bespovratnih sredstava]]/7.5345</f>
        <v>414520.6264516557</v>
      </c>
      <c r="U2277" s="59">
        <v>0</v>
      </c>
      <c r="V2277" s="60">
        <f>Ugovori_OPULJP3[[#This Row],[Javni doprinos korisnika - HRK]]/7.5345</f>
        <v>0</v>
      </c>
      <c r="W2277" s="59">
        <v>0</v>
      </c>
      <c r="X2277" s="60">
        <f>Ugovori_OPULJP3[[#This Row],[Privatni doprinos korisnika - HRK]]/7.5345</f>
        <v>0</v>
      </c>
      <c r="Y2277" s="61">
        <v>3123205.66</v>
      </c>
      <c r="Z2277" s="62">
        <f>Ugovori_OPULJP3[[#This Row],[UKUPNI PRIHVATLJIVI IZDACI
TOTAL ELIGIBLE EXPENDITURE
= Bespovratna sredstva ukupno + doprinos korisnika
= Ukupni prihvatljivi troškovi
= Ukupna ugovorena vrijednost projekta HRK]]/7.5345</f>
        <v>414520.6264516557</v>
      </c>
      <c r="AA2277" s="53" t="s">
        <v>37</v>
      </c>
      <c r="AB2277" s="53" t="s">
        <v>34</v>
      </c>
      <c r="AC2277" s="52" t="s">
        <v>8377</v>
      </c>
      <c r="AD2277" s="52" t="s">
        <v>6564</v>
      </c>
    </row>
    <row r="2278" spans="1:30" ht="102" x14ac:dyDescent="0.2">
      <c r="A2278" s="50" t="s">
        <v>8378</v>
      </c>
      <c r="B2278" s="39" t="s">
        <v>742</v>
      </c>
      <c r="C2278" s="52" t="s">
        <v>7264</v>
      </c>
      <c r="D2278" s="52" t="s">
        <v>8255</v>
      </c>
      <c r="E2278" s="53" t="s">
        <v>75</v>
      </c>
      <c r="F2278" s="54" t="s">
        <v>8379</v>
      </c>
      <c r="G2278" s="54" t="s">
        <v>8380</v>
      </c>
      <c r="H2278" s="56">
        <v>43480</v>
      </c>
      <c r="I2278" s="56">
        <v>44392</v>
      </c>
      <c r="J2278" s="57" t="str">
        <f>IF(Ugovori_OPULJP3[[#This Row],[DATUM ZAVRŠETKA OPERACIJE]]&gt;DATE(2024,12,31),"u provedbi","završen")</f>
        <v>završen</v>
      </c>
      <c r="K2278" s="55" t="s">
        <v>172</v>
      </c>
      <c r="L2278" s="55" t="s">
        <v>172</v>
      </c>
      <c r="M2278" s="58">
        <v>0.85</v>
      </c>
      <c r="N2278" s="58">
        <v>0.15</v>
      </c>
      <c r="O2278" s="59">
        <f>Ugovori_OPULJP3[[#This Row],[Bespovratna sredstva - Ukupno (EU+Nac) HRK
= Ukupna ugovorena vrijednost bespovratnih sredstava]]*Ugovori_OPULJP3[[#This Row],[EU STOPA SUFINANCIRANJA %
EU CO-FINANCING RATE %]]</f>
        <v>2180723.4329999997</v>
      </c>
      <c r="P2278" s="60">
        <f>Ugovori_OPULJP3[[#This Row],[Bespovratna sredstva - EU dio - HRK]]/7.5345</f>
        <v>289431.73840334459</v>
      </c>
      <c r="Q2278" s="59">
        <f>Ugovori_OPULJP3[[#This Row],[Bespovratna sredstva - Ukupno (EU+Nac) HRK
= Ukupna ugovorena vrijednost bespovratnih sredstava]]*Ugovori_OPULJP3[[#This Row],[STOPA NACIONALNOG SUFINANCIRANJA %]]</f>
        <v>384833.54699999996</v>
      </c>
      <c r="R2278" s="60">
        <f>Ugovori_OPULJP3[[#This Row],[Bespovratna sredstva - Nacionalni dio - HRK]]/7.5345</f>
        <v>51076.189130001985</v>
      </c>
      <c r="S2278" s="59">
        <v>2565556.98</v>
      </c>
      <c r="T2278" s="60">
        <f>Ugovori_OPULJP3[[#This Row],[Bespovratna sredstva - Ukupno (EU+Nac) HRK
= Ukupna ugovorena vrijednost bespovratnih sredstava]]/7.5345</f>
        <v>340507.92753334658</v>
      </c>
      <c r="U2278" s="59">
        <v>0</v>
      </c>
      <c r="V2278" s="60">
        <f>Ugovori_OPULJP3[[#This Row],[Javni doprinos korisnika - HRK]]/7.5345</f>
        <v>0</v>
      </c>
      <c r="W2278" s="59">
        <v>0</v>
      </c>
      <c r="X2278" s="60">
        <f>Ugovori_OPULJP3[[#This Row],[Privatni doprinos korisnika - HRK]]/7.5345</f>
        <v>0</v>
      </c>
      <c r="Y2278" s="61">
        <v>2565556.98</v>
      </c>
      <c r="Z2278" s="62">
        <f>Ugovori_OPULJP3[[#This Row],[UKUPNI PRIHVATLJIVI IZDACI
TOTAL ELIGIBLE EXPENDITURE
= Bespovratna sredstva ukupno + doprinos korisnika
= Ukupni prihvatljivi troškovi
= Ukupna ugovorena vrijednost projekta HRK]]/7.5345</f>
        <v>340507.92753334658</v>
      </c>
      <c r="AA2278" s="53" t="s">
        <v>37</v>
      </c>
      <c r="AB2278" s="53" t="s">
        <v>34</v>
      </c>
      <c r="AC2278" s="52" t="s">
        <v>8381</v>
      </c>
      <c r="AD2278" s="52" t="s">
        <v>6564</v>
      </c>
    </row>
    <row r="2279" spans="1:30" ht="114.75" x14ac:dyDescent="0.2">
      <c r="A2279" s="50" t="s">
        <v>8382</v>
      </c>
      <c r="B2279" s="39" t="s">
        <v>742</v>
      </c>
      <c r="C2279" s="52" t="s">
        <v>7264</v>
      </c>
      <c r="D2279" s="52" t="s">
        <v>8255</v>
      </c>
      <c r="E2279" s="53" t="s">
        <v>75</v>
      </c>
      <c r="F2279" s="54" t="s">
        <v>8383</v>
      </c>
      <c r="G2279" s="54" t="s">
        <v>8384</v>
      </c>
      <c r="H2279" s="56">
        <v>43347</v>
      </c>
      <c r="I2279" s="56">
        <v>44078</v>
      </c>
      <c r="J2279" s="57" t="str">
        <f>IF(Ugovori_OPULJP3[[#This Row],[DATUM ZAVRŠETKA OPERACIJE]]&gt;DATE(2024,12,31),"u provedbi","završen")</f>
        <v>završen</v>
      </c>
      <c r="K2279" s="55" t="s">
        <v>8385</v>
      </c>
      <c r="L2279" s="55" t="s">
        <v>129</v>
      </c>
      <c r="M2279" s="58">
        <v>0.85</v>
      </c>
      <c r="N2279" s="58">
        <v>0.15</v>
      </c>
      <c r="O2279" s="59">
        <f>Ugovori_OPULJP3[[#This Row],[Bespovratna sredstva - Ukupno (EU+Nac) HRK
= Ukupna ugovorena vrijednost bespovratnih sredstava]]*Ugovori_OPULJP3[[#This Row],[EU STOPA SUFINANCIRANJA %
EU CO-FINANCING RATE %]]</f>
        <v>2264180.7850000001</v>
      </c>
      <c r="P2279" s="60">
        <f>Ugovori_OPULJP3[[#This Row],[Bespovratna sredstva - EU dio - HRK]]/7.5345</f>
        <v>300508.43254363263</v>
      </c>
      <c r="Q2279" s="59">
        <f>Ugovori_OPULJP3[[#This Row],[Bespovratna sredstva - Ukupno (EU+Nac) HRK
= Ukupna ugovorena vrijednost bespovratnih sredstava]]*Ugovori_OPULJP3[[#This Row],[STOPA NACIONALNOG SUFINANCIRANJA %]]</f>
        <v>399561.315</v>
      </c>
      <c r="R2279" s="60">
        <f>Ugovori_OPULJP3[[#This Row],[Bespovratna sredstva - Nacionalni dio - HRK]]/7.5345</f>
        <v>53030.899860641046</v>
      </c>
      <c r="S2279" s="59">
        <v>2663742.1</v>
      </c>
      <c r="T2279" s="60">
        <f>Ugovori_OPULJP3[[#This Row],[Bespovratna sredstva - Ukupno (EU+Nac) HRK
= Ukupna ugovorena vrijednost bespovratnih sredstava]]/7.5345</f>
        <v>353539.33240427368</v>
      </c>
      <c r="U2279" s="59">
        <v>0</v>
      </c>
      <c r="V2279" s="60">
        <f>Ugovori_OPULJP3[[#This Row],[Javni doprinos korisnika - HRK]]/7.5345</f>
        <v>0</v>
      </c>
      <c r="W2279" s="59">
        <v>0</v>
      </c>
      <c r="X2279" s="60">
        <f>Ugovori_OPULJP3[[#This Row],[Privatni doprinos korisnika - HRK]]/7.5345</f>
        <v>0</v>
      </c>
      <c r="Y2279" s="61">
        <v>2663742.1</v>
      </c>
      <c r="Z2279" s="62">
        <f>Ugovori_OPULJP3[[#This Row],[UKUPNI PRIHVATLJIVI IZDACI
TOTAL ELIGIBLE EXPENDITURE
= Bespovratna sredstva ukupno + doprinos korisnika
= Ukupni prihvatljivi troškovi
= Ukupna ugovorena vrijednost projekta HRK]]/7.5345</f>
        <v>353539.33240427368</v>
      </c>
      <c r="AA2279" s="53" t="s">
        <v>37</v>
      </c>
      <c r="AB2279" s="53" t="s">
        <v>34</v>
      </c>
      <c r="AC2279" s="52" t="s">
        <v>8386</v>
      </c>
      <c r="AD2279" s="52" t="s">
        <v>6564</v>
      </c>
    </row>
    <row r="2280" spans="1:30" ht="76.5" x14ac:dyDescent="0.2">
      <c r="A2280" s="50" t="s">
        <v>8387</v>
      </c>
      <c r="B2280" s="39" t="s">
        <v>742</v>
      </c>
      <c r="C2280" s="52" t="s">
        <v>7264</v>
      </c>
      <c r="D2280" s="52" t="s">
        <v>8255</v>
      </c>
      <c r="E2280" s="53" t="s">
        <v>75</v>
      </c>
      <c r="F2280" s="54" t="s">
        <v>8388</v>
      </c>
      <c r="G2280" s="54" t="s">
        <v>8389</v>
      </c>
      <c r="H2280" s="56">
        <v>43557</v>
      </c>
      <c r="I2280" s="56">
        <v>44471</v>
      </c>
      <c r="J2280" s="57" t="str">
        <f>IF(Ugovori_OPULJP3[[#This Row],[DATUM ZAVRŠETKA OPERACIJE]]&gt;DATE(2024,12,31),"u provedbi","završen")</f>
        <v>završen</v>
      </c>
      <c r="K2280" s="55" t="s">
        <v>129</v>
      </c>
      <c r="L2280" s="55" t="s">
        <v>129</v>
      </c>
      <c r="M2280" s="58">
        <v>0.85</v>
      </c>
      <c r="N2280" s="58">
        <v>0.15</v>
      </c>
      <c r="O2280" s="59">
        <f>Ugovori_OPULJP3[[#This Row],[Bespovratna sredstva - Ukupno (EU+Nac) HRK
= Ukupna ugovorena vrijednost bespovratnih sredstava]]*Ugovori_OPULJP3[[#This Row],[EU STOPA SUFINANCIRANJA %
EU CO-FINANCING RATE %]]</f>
        <v>2310393.3045000001</v>
      </c>
      <c r="P2280" s="60">
        <f>Ugovori_OPULJP3[[#This Row],[Bespovratna sredstva - EU dio - HRK]]/7.5345</f>
        <v>306641.88791558828</v>
      </c>
      <c r="Q2280" s="59">
        <f>Ugovori_OPULJP3[[#This Row],[Bespovratna sredstva - Ukupno (EU+Nac) HRK
= Ukupna ugovorena vrijednost bespovratnih sredstava]]*Ugovori_OPULJP3[[#This Row],[STOPA NACIONALNOG SUFINANCIRANJA %]]</f>
        <v>407716.46549999999</v>
      </c>
      <c r="R2280" s="60">
        <f>Ugovori_OPULJP3[[#This Row],[Bespovratna sredstva - Nacionalni dio - HRK]]/7.5345</f>
        <v>54113.27433804499</v>
      </c>
      <c r="S2280" s="59">
        <v>2718109.77</v>
      </c>
      <c r="T2280" s="60">
        <f>Ugovori_OPULJP3[[#This Row],[Bespovratna sredstva - Ukupno (EU+Nac) HRK
= Ukupna ugovorena vrijednost bespovratnih sredstava]]/7.5345</f>
        <v>360755.16225363326</v>
      </c>
      <c r="U2280" s="59">
        <v>0</v>
      </c>
      <c r="V2280" s="60">
        <f>Ugovori_OPULJP3[[#This Row],[Javni doprinos korisnika - HRK]]/7.5345</f>
        <v>0</v>
      </c>
      <c r="W2280" s="59">
        <v>0</v>
      </c>
      <c r="X2280" s="60">
        <f>Ugovori_OPULJP3[[#This Row],[Privatni doprinos korisnika - HRK]]/7.5345</f>
        <v>0</v>
      </c>
      <c r="Y2280" s="61">
        <v>2718109.77</v>
      </c>
      <c r="Z2280" s="62">
        <f>Ugovori_OPULJP3[[#This Row],[UKUPNI PRIHVATLJIVI IZDACI
TOTAL ELIGIBLE EXPENDITURE
= Bespovratna sredstva ukupno + doprinos korisnika
= Ukupni prihvatljivi troškovi
= Ukupna ugovorena vrijednost projekta HRK]]/7.5345</f>
        <v>360755.16225363326</v>
      </c>
      <c r="AA2280" s="53" t="s">
        <v>37</v>
      </c>
      <c r="AB2280" s="53" t="s">
        <v>34</v>
      </c>
      <c r="AC2280" s="52" t="s">
        <v>8390</v>
      </c>
      <c r="AD2280" s="52" t="s">
        <v>6564</v>
      </c>
    </row>
    <row r="2281" spans="1:30" ht="114.75" x14ac:dyDescent="0.2">
      <c r="A2281" s="50" t="s">
        <v>8391</v>
      </c>
      <c r="B2281" s="39" t="s">
        <v>742</v>
      </c>
      <c r="C2281" s="52" t="s">
        <v>7264</v>
      </c>
      <c r="D2281" s="52" t="s">
        <v>8255</v>
      </c>
      <c r="E2281" s="53" t="s">
        <v>75</v>
      </c>
      <c r="F2281" s="54" t="s">
        <v>8392</v>
      </c>
      <c r="G2281" s="54" t="s">
        <v>2440</v>
      </c>
      <c r="H2281" s="56">
        <v>43397</v>
      </c>
      <c r="I2281" s="56">
        <v>44128</v>
      </c>
      <c r="J2281" s="57" t="str">
        <f>IF(Ugovori_OPULJP3[[#This Row],[DATUM ZAVRŠETKA OPERACIJE]]&gt;DATE(2024,12,31),"u provedbi","završen")</f>
        <v>završen</v>
      </c>
      <c r="K2281" s="55" t="s">
        <v>270</v>
      </c>
      <c r="L2281" s="55" t="s">
        <v>270</v>
      </c>
      <c r="M2281" s="58">
        <v>0.85</v>
      </c>
      <c r="N2281" s="58">
        <v>0.15</v>
      </c>
      <c r="O2281" s="59">
        <f>Ugovori_OPULJP3[[#This Row],[Bespovratna sredstva - Ukupno (EU+Nac) HRK
= Ukupna ugovorena vrijednost bespovratnih sredstava]]*Ugovori_OPULJP3[[#This Row],[EU STOPA SUFINANCIRANJA %
EU CO-FINANCING RATE %]]</f>
        <v>7577129.8059999989</v>
      </c>
      <c r="P2281" s="60">
        <f>Ugovori_OPULJP3[[#This Row],[Bespovratna sredstva - EU dio - HRK]]/7.5345</f>
        <v>1005657.9475744904</v>
      </c>
      <c r="Q2281" s="59">
        <f>Ugovori_OPULJP3[[#This Row],[Bespovratna sredstva - Ukupno (EU+Nac) HRK
= Ukupna ugovorena vrijednost bespovratnih sredstava]]*Ugovori_OPULJP3[[#This Row],[STOPA NACIONALNOG SUFINANCIRANJA %]]</f>
        <v>1337140.5539999998</v>
      </c>
      <c r="R2281" s="60">
        <f>Ugovori_OPULJP3[[#This Row],[Bespovratna sredstva - Nacionalni dio - HRK]]/7.5345</f>
        <v>177469.04957196891</v>
      </c>
      <c r="S2281" s="59">
        <v>8914270.3599999994</v>
      </c>
      <c r="T2281" s="60">
        <f>Ugovori_OPULJP3[[#This Row],[Bespovratna sredstva - Ukupno (EU+Nac) HRK
= Ukupna ugovorena vrijednost bespovratnih sredstava]]/7.5345</f>
        <v>1183126.9971464595</v>
      </c>
      <c r="U2281" s="59">
        <v>0</v>
      </c>
      <c r="V2281" s="60">
        <f>Ugovori_OPULJP3[[#This Row],[Javni doprinos korisnika - HRK]]/7.5345</f>
        <v>0</v>
      </c>
      <c r="W2281" s="59">
        <v>0</v>
      </c>
      <c r="X2281" s="60">
        <f>Ugovori_OPULJP3[[#This Row],[Privatni doprinos korisnika - HRK]]/7.5345</f>
        <v>0</v>
      </c>
      <c r="Y2281" s="61">
        <v>8914270.3599999994</v>
      </c>
      <c r="Z2281" s="62">
        <f>Ugovori_OPULJP3[[#This Row],[UKUPNI PRIHVATLJIVI IZDACI
TOTAL ELIGIBLE EXPENDITURE
= Bespovratna sredstva ukupno + doprinos korisnika
= Ukupni prihvatljivi troškovi
= Ukupna ugovorena vrijednost projekta HRK]]/7.5345</f>
        <v>1183126.9971464595</v>
      </c>
      <c r="AA2281" s="53" t="s">
        <v>37</v>
      </c>
      <c r="AB2281" s="53" t="s">
        <v>34</v>
      </c>
      <c r="AC2281" s="52" t="s">
        <v>8393</v>
      </c>
      <c r="AD2281" s="52" t="s">
        <v>6564</v>
      </c>
    </row>
    <row r="2282" spans="1:30" ht="89.25" x14ac:dyDescent="0.2">
      <c r="A2282" s="50" t="s">
        <v>8394</v>
      </c>
      <c r="B2282" s="39" t="s">
        <v>742</v>
      </c>
      <c r="C2282" s="52" t="s">
        <v>7264</v>
      </c>
      <c r="D2282" s="52" t="s">
        <v>8255</v>
      </c>
      <c r="E2282" s="53" t="s">
        <v>75</v>
      </c>
      <c r="F2282" s="54" t="s">
        <v>8395</v>
      </c>
      <c r="G2282" s="54" t="s">
        <v>664</v>
      </c>
      <c r="H2282" s="56">
        <v>43480</v>
      </c>
      <c r="I2282" s="56">
        <v>44392</v>
      </c>
      <c r="J2282" s="57" t="str">
        <f>IF(Ugovori_OPULJP3[[#This Row],[DATUM ZAVRŠETKA OPERACIJE]]&gt;DATE(2024,12,31),"u provedbi","završen")</f>
        <v>završen</v>
      </c>
      <c r="K2282" s="55" t="s">
        <v>243</v>
      </c>
      <c r="L2282" s="55" t="s">
        <v>243</v>
      </c>
      <c r="M2282" s="58">
        <v>0.85</v>
      </c>
      <c r="N2282" s="58">
        <v>0.15</v>
      </c>
      <c r="O2282" s="59">
        <f>Ugovori_OPULJP3[[#This Row],[Bespovratna sredstva - Ukupno (EU+Nac) HRK
= Ukupna ugovorena vrijednost bespovratnih sredstava]]*Ugovori_OPULJP3[[#This Row],[EU STOPA SUFINANCIRANJA %
EU CO-FINANCING RATE %]]</f>
        <v>4514004.4749999996</v>
      </c>
      <c r="P2282" s="60">
        <f>Ugovori_OPULJP3[[#This Row],[Bespovratna sredstva - EU dio - HRK]]/7.5345</f>
        <v>599111.35111818963</v>
      </c>
      <c r="Q2282" s="59">
        <f>Ugovori_OPULJP3[[#This Row],[Bespovratna sredstva - Ukupno (EU+Nac) HRK
= Ukupna ugovorena vrijednost bespovratnih sredstava]]*Ugovori_OPULJP3[[#This Row],[STOPA NACIONALNOG SUFINANCIRANJA %]]</f>
        <v>796589.02500000002</v>
      </c>
      <c r="R2282" s="60">
        <f>Ugovori_OPULJP3[[#This Row],[Bespovratna sredstva - Nacionalni dio - HRK]]/7.5345</f>
        <v>105725.53255026876</v>
      </c>
      <c r="S2282" s="59">
        <v>5310593.5</v>
      </c>
      <c r="T2282" s="60">
        <f>Ugovori_OPULJP3[[#This Row],[Bespovratna sredstva - Ukupno (EU+Nac) HRK
= Ukupna ugovorena vrijednost bespovratnih sredstava]]/7.5345</f>
        <v>704836.88366845844</v>
      </c>
      <c r="U2282" s="59">
        <v>0</v>
      </c>
      <c r="V2282" s="60">
        <f>Ugovori_OPULJP3[[#This Row],[Javni doprinos korisnika - HRK]]/7.5345</f>
        <v>0</v>
      </c>
      <c r="W2282" s="59">
        <v>0</v>
      </c>
      <c r="X2282" s="60">
        <f>Ugovori_OPULJP3[[#This Row],[Privatni doprinos korisnika - HRK]]/7.5345</f>
        <v>0</v>
      </c>
      <c r="Y2282" s="61">
        <v>5310593.5</v>
      </c>
      <c r="Z2282" s="62">
        <f>Ugovori_OPULJP3[[#This Row],[UKUPNI PRIHVATLJIVI IZDACI
TOTAL ELIGIBLE EXPENDITURE
= Bespovratna sredstva ukupno + doprinos korisnika
= Ukupni prihvatljivi troškovi
= Ukupna ugovorena vrijednost projekta HRK]]/7.5345</f>
        <v>704836.88366845844</v>
      </c>
      <c r="AA2282" s="53" t="s">
        <v>37</v>
      </c>
      <c r="AB2282" s="53" t="s">
        <v>34</v>
      </c>
      <c r="AC2282" s="52" t="s">
        <v>8396</v>
      </c>
      <c r="AD2282" s="52" t="s">
        <v>6564</v>
      </c>
    </row>
    <row r="2283" spans="1:30" ht="114.75" x14ac:dyDescent="0.2">
      <c r="A2283" s="50" t="s">
        <v>8397</v>
      </c>
      <c r="B2283" s="39" t="s">
        <v>742</v>
      </c>
      <c r="C2283" s="52" t="s">
        <v>7264</v>
      </c>
      <c r="D2283" s="52" t="s">
        <v>8255</v>
      </c>
      <c r="E2283" s="53" t="s">
        <v>75</v>
      </c>
      <c r="F2283" s="54" t="s">
        <v>8398</v>
      </c>
      <c r="G2283" s="54" t="s">
        <v>8399</v>
      </c>
      <c r="H2283" s="56">
        <v>43557</v>
      </c>
      <c r="I2283" s="56">
        <v>44349</v>
      </c>
      <c r="J2283" s="57" t="str">
        <f>IF(Ugovori_OPULJP3[[#This Row],[DATUM ZAVRŠETKA OPERACIJE]]&gt;DATE(2024,12,31),"u provedbi","završen")</f>
        <v>završen</v>
      </c>
      <c r="K2283" s="55" t="s">
        <v>83</v>
      </c>
      <c r="L2283" s="55" t="s">
        <v>83</v>
      </c>
      <c r="M2283" s="58">
        <v>0.85</v>
      </c>
      <c r="N2283" s="58">
        <v>0.15</v>
      </c>
      <c r="O2283" s="59">
        <f>Ugovori_OPULJP3[[#This Row],[Bespovratna sredstva - Ukupno (EU+Nac) HRK
= Ukupna ugovorena vrijednost bespovratnih sredstava]]*Ugovori_OPULJP3[[#This Row],[EU STOPA SUFINANCIRANJA %
EU CO-FINANCING RATE %]]</f>
        <v>3513188.6434999998</v>
      </c>
      <c r="P2283" s="60">
        <f>Ugovori_OPULJP3[[#This Row],[Bespovratna sredstva - EU dio - HRK]]/7.5345</f>
        <v>466280.26325569046</v>
      </c>
      <c r="Q2283" s="59">
        <f>Ugovori_OPULJP3[[#This Row],[Bespovratna sredstva - Ukupno (EU+Nac) HRK
= Ukupna ugovorena vrijednost bespovratnih sredstava]]*Ugovori_OPULJP3[[#This Row],[STOPA NACIONALNOG SUFINANCIRANJA %]]</f>
        <v>619974.46649999998</v>
      </c>
      <c r="R2283" s="60">
        <f>Ugovori_OPULJP3[[#This Row],[Bespovratna sredstva - Nacionalni dio - HRK]]/7.5345</f>
        <v>82284.752339239494</v>
      </c>
      <c r="S2283" s="59">
        <v>4133163.11</v>
      </c>
      <c r="T2283" s="60">
        <f>Ugovori_OPULJP3[[#This Row],[Bespovratna sredstva - Ukupno (EU+Nac) HRK
= Ukupna ugovorena vrijednost bespovratnih sredstava]]/7.5345</f>
        <v>548565.01559492992</v>
      </c>
      <c r="U2283" s="59">
        <v>0</v>
      </c>
      <c r="V2283" s="60">
        <f>Ugovori_OPULJP3[[#This Row],[Javni doprinos korisnika - HRK]]/7.5345</f>
        <v>0</v>
      </c>
      <c r="W2283" s="59">
        <v>0</v>
      </c>
      <c r="X2283" s="60">
        <f>Ugovori_OPULJP3[[#This Row],[Privatni doprinos korisnika - HRK]]/7.5345</f>
        <v>0</v>
      </c>
      <c r="Y2283" s="61">
        <v>4133163.11</v>
      </c>
      <c r="Z2283" s="62">
        <f>Ugovori_OPULJP3[[#This Row],[UKUPNI PRIHVATLJIVI IZDACI
TOTAL ELIGIBLE EXPENDITURE
= Bespovratna sredstva ukupno + doprinos korisnika
= Ukupni prihvatljivi troškovi
= Ukupna ugovorena vrijednost projekta HRK]]/7.5345</f>
        <v>548565.01559492992</v>
      </c>
      <c r="AA2283" s="53" t="s">
        <v>37</v>
      </c>
      <c r="AB2283" s="53" t="s">
        <v>34</v>
      </c>
      <c r="AC2283" s="52" t="s">
        <v>8400</v>
      </c>
      <c r="AD2283" s="52" t="s">
        <v>6564</v>
      </c>
    </row>
    <row r="2284" spans="1:30" ht="76.5" x14ac:dyDescent="0.2">
      <c r="A2284" s="50" t="s">
        <v>8401</v>
      </c>
      <c r="B2284" s="39" t="s">
        <v>742</v>
      </c>
      <c r="C2284" s="52" t="s">
        <v>7264</v>
      </c>
      <c r="D2284" s="52" t="s">
        <v>8255</v>
      </c>
      <c r="E2284" s="53" t="s">
        <v>75</v>
      </c>
      <c r="F2284" s="54" t="s">
        <v>8402</v>
      </c>
      <c r="G2284" s="54" t="s">
        <v>8403</v>
      </c>
      <c r="H2284" s="56">
        <v>43480</v>
      </c>
      <c r="I2284" s="56">
        <v>44392</v>
      </c>
      <c r="J2284" s="57" t="str">
        <f>IF(Ugovori_OPULJP3[[#This Row],[DATUM ZAVRŠETKA OPERACIJE]]&gt;DATE(2024,12,31),"u provedbi","završen")</f>
        <v>završen</v>
      </c>
      <c r="K2284" s="55" t="s">
        <v>83</v>
      </c>
      <c r="L2284" s="55" t="s">
        <v>83</v>
      </c>
      <c r="M2284" s="58">
        <v>0.85</v>
      </c>
      <c r="N2284" s="58">
        <v>0.15</v>
      </c>
      <c r="O2284" s="59">
        <f>Ugovori_OPULJP3[[#This Row],[Bespovratna sredstva - Ukupno (EU+Nac) HRK
= Ukupna ugovorena vrijednost bespovratnih sredstava]]*Ugovori_OPULJP3[[#This Row],[EU STOPA SUFINANCIRANJA %
EU CO-FINANCING RATE %]]</f>
        <v>3929314.4819999998</v>
      </c>
      <c r="P2284" s="60">
        <f>Ugovori_OPULJP3[[#This Row],[Bespovratna sredstva - EU dio - HRK]]/7.5345</f>
        <v>521509.65319530154</v>
      </c>
      <c r="Q2284" s="59">
        <f>Ugovori_OPULJP3[[#This Row],[Bespovratna sredstva - Ukupno (EU+Nac) HRK
= Ukupna ugovorena vrijednost bespovratnih sredstava]]*Ugovori_OPULJP3[[#This Row],[STOPA NACIONALNOG SUFINANCIRANJA %]]</f>
        <v>693408.43799999997</v>
      </c>
      <c r="R2284" s="60">
        <f>Ugovori_OPULJP3[[#This Row],[Bespovratna sredstva - Nacionalni dio - HRK]]/7.5345</f>
        <v>92031.115269759102</v>
      </c>
      <c r="S2284" s="59">
        <v>4622722.92</v>
      </c>
      <c r="T2284" s="60">
        <f>Ugovori_OPULJP3[[#This Row],[Bespovratna sredstva - Ukupno (EU+Nac) HRK
= Ukupna ugovorena vrijednost bespovratnih sredstava]]/7.5345</f>
        <v>613540.76846506062</v>
      </c>
      <c r="U2284" s="59">
        <v>0</v>
      </c>
      <c r="V2284" s="60">
        <f>Ugovori_OPULJP3[[#This Row],[Javni doprinos korisnika - HRK]]/7.5345</f>
        <v>0</v>
      </c>
      <c r="W2284" s="59">
        <v>0</v>
      </c>
      <c r="X2284" s="60">
        <f>Ugovori_OPULJP3[[#This Row],[Privatni doprinos korisnika - HRK]]/7.5345</f>
        <v>0</v>
      </c>
      <c r="Y2284" s="61">
        <v>4622722.92</v>
      </c>
      <c r="Z2284" s="62">
        <f>Ugovori_OPULJP3[[#This Row],[UKUPNI PRIHVATLJIVI IZDACI
TOTAL ELIGIBLE EXPENDITURE
= Bespovratna sredstva ukupno + doprinos korisnika
= Ukupni prihvatljivi troškovi
= Ukupna ugovorena vrijednost projekta HRK]]/7.5345</f>
        <v>613540.76846506062</v>
      </c>
      <c r="AA2284" s="53" t="s">
        <v>37</v>
      </c>
      <c r="AB2284" s="53" t="s">
        <v>34</v>
      </c>
      <c r="AC2284" s="52" t="s">
        <v>8404</v>
      </c>
      <c r="AD2284" s="52" t="s">
        <v>6564</v>
      </c>
    </row>
    <row r="2285" spans="1:30" ht="89.25" x14ac:dyDescent="0.2">
      <c r="A2285" s="50" t="s">
        <v>8405</v>
      </c>
      <c r="B2285" s="39" t="s">
        <v>742</v>
      </c>
      <c r="C2285" s="52" t="s">
        <v>7264</v>
      </c>
      <c r="D2285" s="52" t="s">
        <v>8255</v>
      </c>
      <c r="E2285" s="53" t="s">
        <v>75</v>
      </c>
      <c r="F2285" s="54" t="s">
        <v>8406</v>
      </c>
      <c r="G2285" s="54" t="s">
        <v>1770</v>
      </c>
      <c r="H2285" s="56">
        <v>43423</v>
      </c>
      <c r="I2285" s="56">
        <v>44335</v>
      </c>
      <c r="J2285" s="57" t="str">
        <f>IF(Ugovori_OPULJP3[[#This Row],[DATUM ZAVRŠETKA OPERACIJE]]&gt;DATE(2024,12,31),"u provedbi","završen")</f>
        <v>završen</v>
      </c>
      <c r="K2285" s="55" t="s">
        <v>270</v>
      </c>
      <c r="L2285" s="55" t="s">
        <v>270</v>
      </c>
      <c r="M2285" s="58">
        <v>0.85</v>
      </c>
      <c r="N2285" s="58">
        <v>0.15</v>
      </c>
      <c r="O2285" s="59">
        <f>Ugovori_OPULJP3[[#This Row],[Bespovratna sredstva - Ukupno (EU+Nac) HRK
= Ukupna ugovorena vrijednost bespovratnih sredstava]]*Ugovori_OPULJP3[[#This Row],[EU STOPA SUFINANCIRANJA %
EU CO-FINANCING RATE %]]</f>
        <v>2142801.5499999998</v>
      </c>
      <c r="P2285" s="60">
        <f>Ugovori_OPULJP3[[#This Row],[Bespovratna sredstva - EU dio - HRK]]/7.5345</f>
        <v>284398.63959121372</v>
      </c>
      <c r="Q2285" s="59">
        <f>Ugovori_OPULJP3[[#This Row],[Bespovratna sredstva - Ukupno (EU+Nac) HRK
= Ukupna ugovorena vrijednost bespovratnih sredstava]]*Ugovori_OPULJP3[[#This Row],[STOPA NACIONALNOG SUFINANCIRANJA %]]</f>
        <v>378141.45</v>
      </c>
      <c r="R2285" s="60">
        <f>Ugovori_OPULJP3[[#This Row],[Bespovratna sredstva - Nacionalni dio - HRK]]/7.5345</f>
        <v>50187.995221978897</v>
      </c>
      <c r="S2285" s="59">
        <v>2520943</v>
      </c>
      <c r="T2285" s="60">
        <f>Ugovori_OPULJP3[[#This Row],[Bespovratna sredstva - Ukupno (EU+Nac) HRK
= Ukupna ugovorena vrijednost bespovratnih sredstava]]/7.5345</f>
        <v>334586.63481319265</v>
      </c>
      <c r="U2285" s="59">
        <v>0</v>
      </c>
      <c r="V2285" s="60">
        <f>Ugovori_OPULJP3[[#This Row],[Javni doprinos korisnika - HRK]]/7.5345</f>
        <v>0</v>
      </c>
      <c r="W2285" s="59">
        <v>0</v>
      </c>
      <c r="X2285" s="60">
        <f>Ugovori_OPULJP3[[#This Row],[Privatni doprinos korisnika - HRK]]/7.5345</f>
        <v>0</v>
      </c>
      <c r="Y2285" s="61">
        <v>2520943</v>
      </c>
      <c r="Z2285" s="62">
        <f>Ugovori_OPULJP3[[#This Row],[UKUPNI PRIHVATLJIVI IZDACI
TOTAL ELIGIBLE EXPENDITURE
= Bespovratna sredstva ukupno + doprinos korisnika
= Ukupni prihvatljivi troškovi
= Ukupna ugovorena vrijednost projekta HRK]]/7.5345</f>
        <v>334586.63481319265</v>
      </c>
      <c r="AA2285" s="53" t="s">
        <v>37</v>
      </c>
      <c r="AB2285" s="53" t="s">
        <v>34</v>
      </c>
      <c r="AC2285" s="52" t="s">
        <v>8407</v>
      </c>
      <c r="AD2285" s="52" t="s">
        <v>6564</v>
      </c>
    </row>
    <row r="2286" spans="1:30" ht="89.25" x14ac:dyDescent="0.2">
      <c r="A2286" s="50" t="s">
        <v>8408</v>
      </c>
      <c r="B2286" s="39" t="s">
        <v>742</v>
      </c>
      <c r="C2286" s="52" t="s">
        <v>7264</v>
      </c>
      <c r="D2286" s="52" t="s">
        <v>8255</v>
      </c>
      <c r="E2286" s="53" t="s">
        <v>75</v>
      </c>
      <c r="F2286" s="54" t="s">
        <v>8409</v>
      </c>
      <c r="G2286" s="54" t="s">
        <v>8410</v>
      </c>
      <c r="H2286" s="56">
        <v>43557</v>
      </c>
      <c r="I2286" s="56">
        <v>44521</v>
      </c>
      <c r="J2286" s="57" t="str">
        <f>IF(Ugovori_OPULJP3[[#This Row],[DATUM ZAVRŠETKA OPERACIJE]]&gt;DATE(2024,12,31),"u provedbi","završen")</f>
        <v>završen</v>
      </c>
      <c r="K2286" s="55" t="s">
        <v>36</v>
      </c>
      <c r="L2286" s="55" t="s">
        <v>36</v>
      </c>
      <c r="M2286" s="58">
        <v>0.85</v>
      </c>
      <c r="N2286" s="58">
        <v>0.15</v>
      </c>
      <c r="O2286" s="59">
        <f>Ugovori_OPULJP3[[#This Row],[Bespovratna sredstva - Ukupno (EU+Nac) HRK
= Ukupna ugovorena vrijednost bespovratnih sredstava]]*Ugovori_OPULJP3[[#This Row],[EU STOPA SUFINANCIRANJA %
EU CO-FINANCING RATE %]]</f>
        <v>4238153.2949999999</v>
      </c>
      <c r="P2286" s="60">
        <f>Ugovori_OPULJP3[[#This Row],[Bespovratna sredstva - EU dio - HRK]]/7.5345</f>
        <v>562499.60780410108</v>
      </c>
      <c r="Q2286" s="59">
        <f>Ugovori_OPULJP3[[#This Row],[Bespovratna sredstva - Ukupno (EU+Nac) HRK
= Ukupna ugovorena vrijednost bespovratnih sredstava]]*Ugovori_OPULJP3[[#This Row],[STOPA NACIONALNOG SUFINANCIRANJA %]]</f>
        <v>747909.40500000003</v>
      </c>
      <c r="R2286" s="60">
        <f>Ugovori_OPULJP3[[#This Row],[Bespovratna sredstva - Nacionalni dio - HRK]]/7.5345</f>
        <v>99264.636671311964</v>
      </c>
      <c r="S2286" s="59">
        <v>4986062.7</v>
      </c>
      <c r="T2286" s="60">
        <f>Ugovori_OPULJP3[[#This Row],[Bespovratna sredstva - Ukupno (EU+Nac) HRK
= Ukupna ugovorena vrijednost bespovratnih sredstava]]/7.5345</f>
        <v>661764.24447541311</v>
      </c>
      <c r="U2286" s="59">
        <v>0</v>
      </c>
      <c r="V2286" s="60">
        <f>Ugovori_OPULJP3[[#This Row],[Javni doprinos korisnika - HRK]]/7.5345</f>
        <v>0</v>
      </c>
      <c r="W2286" s="59">
        <v>0</v>
      </c>
      <c r="X2286" s="60">
        <f>Ugovori_OPULJP3[[#This Row],[Privatni doprinos korisnika - HRK]]/7.5345</f>
        <v>0</v>
      </c>
      <c r="Y2286" s="61">
        <v>4986062.7</v>
      </c>
      <c r="Z2286" s="62">
        <f>Ugovori_OPULJP3[[#This Row],[UKUPNI PRIHVATLJIVI IZDACI
TOTAL ELIGIBLE EXPENDITURE
= Bespovratna sredstva ukupno + doprinos korisnika
= Ukupni prihvatljivi troškovi
= Ukupna ugovorena vrijednost projekta HRK]]/7.5345</f>
        <v>661764.24447541311</v>
      </c>
      <c r="AA2286" s="53" t="s">
        <v>37</v>
      </c>
      <c r="AB2286" s="53" t="s">
        <v>34</v>
      </c>
      <c r="AC2286" s="52" t="s">
        <v>8411</v>
      </c>
      <c r="AD2286" s="52" t="s">
        <v>6564</v>
      </c>
    </row>
    <row r="2287" spans="1:30" ht="102" x14ac:dyDescent="0.2">
      <c r="A2287" s="50" t="s">
        <v>8412</v>
      </c>
      <c r="B2287" s="39" t="s">
        <v>742</v>
      </c>
      <c r="C2287" s="52" t="s">
        <v>7264</v>
      </c>
      <c r="D2287" s="52" t="s">
        <v>8255</v>
      </c>
      <c r="E2287" s="53" t="s">
        <v>75</v>
      </c>
      <c r="F2287" s="54" t="s">
        <v>8413</v>
      </c>
      <c r="G2287" s="54" t="s">
        <v>1174</v>
      </c>
      <c r="H2287" s="56">
        <v>43423</v>
      </c>
      <c r="I2287" s="56">
        <v>44335</v>
      </c>
      <c r="J2287" s="57" t="str">
        <f>IF(Ugovori_OPULJP3[[#This Row],[DATUM ZAVRŠETKA OPERACIJE]]&gt;DATE(2024,12,31),"u provedbi","završen")</f>
        <v>završen</v>
      </c>
      <c r="K2287" s="55" t="s">
        <v>332</v>
      </c>
      <c r="L2287" s="55" t="s">
        <v>332</v>
      </c>
      <c r="M2287" s="58">
        <v>0.85</v>
      </c>
      <c r="N2287" s="58">
        <v>0.15</v>
      </c>
      <c r="O2287" s="59">
        <f>Ugovori_OPULJP3[[#This Row],[Bespovratna sredstva - Ukupno (EU+Nac) HRK
= Ukupna ugovorena vrijednost bespovratnih sredstava]]*Ugovori_OPULJP3[[#This Row],[EU STOPA SUFINANCIRANJA %
EU CO-FINANCING RATE %]]</f>
        <v>2282558.5075000003</v>
      </c>
      <c r="P2287" s="60">
        <f>Ugovori_OPULJP3[[#This Row],[Bespovratna sredstva - EU dio - HRK]]/7.5345</f>
        <v>302947.57548609731</v>
      </c>
      <c r="Q2287" s="59">
        <f>Ugovori_OPULJP3[[#This Row],[Bespovratna sredstva - Ukupno (EU+Nac) HRK
= Ukupna ugovorena vrijednost bespovratnih sredstava]]*Ugovori_OPULJP3[[#This Row],[STOPA NACIONALNOG SUFINANCIRANJA %]]</f>
        <v>402804.4425</v>
      </c>
      <c r="R2287" s="60">
        <f>Ugovori_OPULJP3[[#This Row],[Bespovratna sredstva - Nacionalni dio - HRK]]/7.5345</f>
        <v>53461.336850487751</v>
      </c>
      <c r="S2287" s="59">
        <v>2685362.95</v>
      </c>
      <c r="T2287" s="60">
        <f>Ugovori_OPULJP3[[#This Row],[Bespovratna sredstva - Ukupno (EU+Nac) HRK
= Ukupna ugovorena vrijednost bespovratnih sredstava]]/7.5345</f>
        <v>356408.91233658505</v>
      </c>
      <c r="U2287" s="59">
        <v>0</v>
      </c>
      <c r="V2287" s="60">
        <f>Ugovori_OPULJP3[[#This Row],[Javni doprinos korisnika - HRK]]/7.5345</f>
        <v>0</v>
      </c>
      <c r="W2287" s="59">
        <v>0</v>
      </c>
      <c r="X2287" s="60">
        <f>Ugovori_OPULJP3[[#This Row],[Privatni doprinos korisnika - HRK]]/7.5345</f>
        <v>0</v>
      </c>
      <c r="Y2287" s="61">
        <v>2685362.95</v>
      </c>
      <c r="Z2287" s="62">
        <f>Ugovori_OPULJP3[[#This Row],[UKUPNI PRIHVATLJIVI IZDACI
TOTAL ELIGIBLE EXPENDITURE
= Bespovratna sredstva ukupno + doprinos korisnika
= Ukupni prihvatljivi troškovi
= Ukupna ugovorena vrijednost projekta HRK]]/7.5345</f>
        <v>356408.91233658505</v>
      </c>
      <c r="AA2287" s="53" t="s">
        <v>37</v>
      </c>
      <c r="AB2287" s="53" t="s">
        <v>34</v>
      </c>
      <c r="AC2287" s="52" t="s">
        <v>8414</v>
      </c>
      <c r="AD2287" s="52" t="s">
        <v>6564</v>
      </c>
    </row>
    <row r="2288" spans="1:30" ht="114.75" x14ac:dyDescent="0.2">
      <c r="A2288" s="50" t="s">
        <v>8415</v>
      </c>
      <c r="B2288" s="39" t="s">
        <v>742</v>
      </c>
      <c r="C2288" s="52" t="s">
        <v>7264</v>
      </c>
      <c r="D2288" s="52" t="s">
        <v>8255</v>
      </c>
      <c r="E2288" s="53" t="s">
        <v>75</v>
      </c>
      <c r="F2288" s="54" t="s">
        <v>8416</v>
      </c>
      <c r="G2288" s="54" t="s">
        <v>803</v>
      </c>
      <c r="H2288" s="56">
        <v>43347</v>
      </c>
      <c r="I2288" s="56">
        <v>44259</v>
      </c>
      <c r="J2288" s="57" t="str">
        <f>IF(Ugovori_OPULJP3[[#This Row],[DATUM ZAVRŠETKA OPERACIJE]]&gt;DATE(2024,12,31),"u provedbi","završen")</f>
        <v>završen</v>
      </c>
      <c r="K2288" s="55" t="s">
        <v>593</v>
      </c>
      <c r="L2288" s="55" t="s">
        <v>593</v>
      </c>
      <c r="M2288" s="58">
        <v>0.85</v>
      </c>
      <c r="N2288" s="58">
        <v>0.15</v>
      </c>
      <c r="O2288" s="59">
        <f>Ugovori_OPULJP3[[#This Row],[Bespovratna sredstva - Ukupno (EU+Nac) HRK
= Ukupna ugovorena vrijednost bespovratnih sredstava]]*Ugovori_OPULJP3[[#This Row],[EU STOPA SUFINANCIRANJA %
EU CO-FINANCING RATE %]]</f>
        <v>2577652.6165</v>
      </c>
      <c r="P2288" s="60">
        <f>Ugovori_OPULJP3[[#This Row],[Bespovratna sredstva - EU dio - HRK]]/7.5345</f>
        <v>342113.29437918903</v>
      </c>
      <c r="Q2288" s="59">
        <f>Ugovori_OPULJP3[[#This Row],[Bespovratna sredstva - Ukupno (EU+Nac) HRK
= Ukupna ugovorena vrijednost bespovratnih sredstava]]*Ugovori_OPULJP3[[#This Row],[STOPA NACIONALNOG SUFINANCIRANJA %]]</f>
        <v>454879.87350000005</v>
      </c>
      <c r="R2288" s="60">
        <f>Ugovori_OPULJP3[[#This Row],[Bespovratna sredstva - Nacionalni dio - HRK]]/7.5345</f>
        <v>60372.93430220984</v>
      </c>
      <c r="S2288" s="59">
        <v>3032532.49</v>
      </c>
      <c r="T2288" s="60">
        <f>Ugovori_OPULJP3[[#This Row],[Bespovratna sredstva - Ukupno (EU+Nac) HRK
= Ukupna ugovorena vrijednost bespovratnih sredstava]]/7.5345</f>
        <v>402486.2286813989</v>
      </c>
      <c r="U2288" s="59">
        <v>0</v>
      </c>
      <c r="V2288" s="60">
        <f>Ugovori_OPULJP3[[#This Row],[Javni doprinos korisnika - HRK]]/7.5345</f>
        <v>0</v>
      </c>
      <c r="W2288" s="59">
        <v>0</v>
      </c>
      <c r="X2288" s="60">
        <f>Ugovori_OPULJP3[[#This Row],[Privatni doprinos korisnika - HRK]]/7.5345</f>
        <v>0</v>
      </c>
      <c r="Y2288" s="61">
        <v>3032532.49</v>
      </c>
      <c r="Z2288" s="62">
        <f>Ugovori_OPULJP3[[#This Row],[UKUPNI PRIHVATLJIVI IZDACI
TOTAL ELIGIBLE EXPENDITURE
= Bespovratna sredstva ukupno + doprinos korisnika
= Ukupni prihvatljivi troškovi
= Ukupna ugovorena vrijednost projekta HRK]]/7.5345</f>
        <v>402486.2286813989</v>
      </c>
      <c r="AA2288" s="53" t="s">
        <v>37</v>
      </c>
      <c r="AB2288" s="53" t="s">
        <v>34</v>
      </c>
      <c r="AC2288" s="52" t="s">
        <v>8417</v>
      </c>
      <c r="AD2288" s="52" t="s">
        <v>6564</v>
      </c>
    </row>
    <row r="2289" spans="1:30" ht="89.25" x14ac:dyDescent="0.2">
      <c r="A2289" s="50" t="s">
        <v>8418</v>
      </c>
      <c r="B2289" s="39" t="s">
        <v>742</v>
      </c>
      <c r="C2289" s="52" t="s">
        <v>7264</v>
      </c>
      <c r="D2289" s="52" t="s">
        <v>8255</v>
      </c>
      <c r="E2289" s="53" t="s">
        <v>75</v>
      </c>
      <c r="F2289" s="54" t="s">
        <v>8419</v>
      </c>
      <c r="G2289" s="54" t="s">
        <v>1418</v>
      </c>
      <c r="H2289" s="56">
        <v>43370</v>
      </c>
      <c r="I2289" s="56">
        <v>44282</v>
      </c>
      <c r="J2289" s="57" t="str">
        <f>IF(Ugovori_OPULJP3[[#This Row],[DATUM ZAVRŠETKA OPERACIJE]]&gt;DATE(2024,12,31),"u provedbi","završen")</f>
        <v>završen</v>
      </c>
      <c r="K2289" s="55" t="s">
        <v>148</v>
      </c>
      <c r="L2289" s="55" t="s">
        <v>593</v>
      </c>
      <c r="M2289" s="58">
        <v>0.85</v>
      </c>
      <c r="N2289" s="58">
        <v>0.15</v>
      </c>
      <c r="O2289" s="59">
        <f>Ugovori_OPULJP3[[#This Row],[Bespovratna sredstva - Ukupno (EU+Nac) HRK
= Ukupna ugovorena vrijednost bespovratnih sredstava]]*Ugovori_OPULJP3[[#This Row],[EU STOPA SUFINANCIRANJA %
EU CO-FINANCING RATE %]]</f>
        <v>11202991.2535</v>
      </c>
      <c r="P2289" s="60">
        <f>Ugovori_OPULJP3[[#This Row],[Bespovratna sredstva - EU dio - HRK]]/7.5345</f>
        <v>1486892.4618090116</v>
      </c>
      <c r="Q2289" s="59">
        <f>Ugovori_OPULJP3[[#This Row],[Bespovratna sredstva - Ukupno (EU+Nac) HRK
= Ukupna ugovorena vrijednost bespovratnih sredstava]]*Ugovori_OPULJP3[[#This Row],[STOPA NACIONALNOG SUFINANCIRANJA %]]</f>
        <v>1976998.4565000001</v>
      </c>
      <c r="R2289" s="60">
        <f>Ugovori_OPULJP3[[#This Row],[Bespovratna sredstva - Nacionalni dio - HRK]]/7.5345</f>
        <v>262392.78737806092</v>
      </c>
      <c r="S2289" s="59">
        <v>13179989.710000001</v>
      </c>
      <c r="T2289" s="60">
        <f>Ugovori_OPULJP3[[#This Row],[Bespovratna sredstva - Ukupno (EU+Nac) HRK
= Ukupna ugovorena vrijednost bespovratnih sredstava]]/7.5345</f>
        <v>1749285.2491870727</v>
      </c>
      <c r="U2289" s="59">
        <v>0</v>
      </c>
      <c r="V2289" s="60">
        <f>Ugovori_OPULJP3[[#This Row],[Javni doprinos korisnika - HRK]]/7.5345</f>
        <v>0</v>
      </c>
      <c r="W2289" s="59">
        <v>0</v>
      </c>
      <c r="X2289" s="60">
        <f>Ugovori_OPULJP3[[#This Row],[Privatni doprinos korisnika - HRK]]/7.5345</f>
        <v>0</v>
      </c>
      <c r="Y2289" s="61">
        <v>13179989.710000001</v>
      </c>
      <c r="Z2289" s="62">
        <f>Ugovori_OPULJP3[[#This Row],[UKUPNI PRIHVATLJIVI IZDACI
TOTAL ELIGIBLE EXPENDITURE
= Bespovratna sredstva ukupno + doprinos korisnika
= Ukupni prihvatljivi troškovi
= Ukupna ugovorena vrijednost projekta HRK]]/7.5345</f>
        <v>1749285.2491870727</v>
      </c>
      <c r="AA2289" s="53" t="s">
        <v>37</v>
      </c>
      <c r="AB2289" s="53" t="s">
        <v>34</v>
      </c>
      <c r="AC2289" s="52" t="s">
        <v>8420</v>
      </c>
      <c r="AD2289" s="52" t="s">
        <v>6564</v>
      </c>
    </row>
    <row r="2290" spans="1:30" ht="114.75" x14ac:dyDescent="0.2">
      <c r="A2290" s="50" t="s">
        <v>8421</v>
      </c>
      <c r="B2290" s="39" t="s">
        <v>742</v>
      </c>
      <c r="C2290" s="52" t="s">
        <v>7264</v>
      </c>
      <c r="D2290" s="52" t="s">
        <v>8255</v>
      </c>
      <c r="E2290" s="53" t="s">
        <v>75</v>
      </c>
      <c r="F2290" s="54" t="s">
        <v>8422</v>
      </c>
      <c r="G2290" s="54" t="s">
        <v>8423</v>
      </c>
      <c r="H2290" s="56">
        <v>43423</v>
      </c>
      <c r="I2290" s="56">
        <v>44335</v>
      </c>
      <c r="J2290" s="57" t="str">
        <f>IF(Ugovori_OPULJP3[[#This Row],[DATUM ZAVRŠETKA OPERACIJE]]&gt;DATE(2024,12,31),"u provedbi","završen")</f>
        <v>završen</v>
      </c>
      <c r="K2290" s="55" t="s">
        <v>370</v>
      </c>
      <c r="L2290" s="55" t="s">
        <v>370</v>
      </c>
      <c r="M2290" s="58">
        <v>0.85</v>
      </c>
      <c r="N2290" s="58">
        <v>0.15</v>
      </c>
      <c r="O2290" s="59">
        <f>Ugovori_OPULJP3[[#This Row],[Bespovratna sredstva - Ukupno (EU+Nac) HRK
= Ukupna ugovorena vrijednost bespovratnih sredstava]]*Ugovori_OPULJP3[[#This Row],[EU STOPA SUFINANCIRANJA %
EU CO-FINANCING RATE %]]</f>
        <v>681518.61849999998</v>
      </c>
      <c r="P2290" s="60">
        <f>Ugovori_OPULJP3[[#This Row],[Bespovratna sredstva - EU dio - HRK]]/7.5345</f>
        <v>90453.065034176121</v>
      </c>
      <c r="Q2290" s="59">
        <f>Ugovori_OPULJP3[[#This Row],[Bespovratna sredstva - Ukupno (EU+Nac) HRK
= Ukupna ugovorena vrijednost bespovratnih sredstava]]*Ugovori_OPULJP3[[#This Row],[STOPA NACIONALNOG SUFINANCIRANJA %]]</f>
        <v>120267.99149999999</v>
      </c>
      <c r="R2290" s="60">
        <f>Ugovori_OPULJP3[[#This Row],[Bespovratna sredstva - Nacionalni dio - HRK]]/7.5345</f>
        <v>15962.305594266372</v>
      </c>
      <c r="S2290" s="59">
        <v>801786.61</v>
      </c>
      <c r="T2290" s="60">
        <f>Ugovori_OPULJP3[[#This Row],[Bespovratna sredstva - Ukupno (EU+Nac) HRK
= Ukupna ugovorena vrijednost bespovratnih sredstava]]/7.5345</f>
        <v>106415.37062844248</v>
      </c>
      <c r="U2290" s="59">
        <v>0</v>
      </c>
      <c r="V2290" s="60">
        <f>Ugovori_OPULJP3[[#This Row],[Javni doprinos korisnika - HRK]]/7.5345</f>
        <v>0</v>
      </c>
      <c r="W2290" s="59">
        <v>0</v>
      </c>
      <c r="X2290" s="60">
        <f>Ugovori_OPULJP3[[#This Row],[Privatni doprinos korisnika - HRK]]/7.5345</f>
        <v>0</v>
      </c>
      <c r="Y2290" s="61">
        <v>801786.61</v>
      </c>
      <c r="Z2290" s="62">
        <f>Ugovori_OPULJP3[[#This Row],[UKUPNI PRIHVATLJIVI IZDACI
TOTAL ELIGIBLE EXPENDITURE
= Bespovratna sredstva ukupno + doprinos korisnika
= Ukupni prihvatljivi troškovi
= Ukupna ugovorena vrijednost projekta HRK]]/7.5345</f>
        <v>106415.37062844248</v>
      </c>
      <c r="AA2290" s="53" t="s">
        <v>37</v>
      </c>
      <c r="AB2290" s="53" t="s">
        <v>34</v>
      </c>
      <c r="AC2290" s="52" t="s">
        <v>8424</v>
      </c>
      <c r="AD2290" s="52" t="s">
        <v>6564</v>
      </c>
    </row>
    <row r="2291" spans="1:30" ht="89.25" x14ac:dyDescent="0.2">
      <c r="A2291" s="50" t="s">
        <v>8425</v>
      </c>
      <c r="B2291" s="39" t="s">
        <v>742</v>
      </c>
      <c r="C2291" s="52" t="s">
        <v>7264</v>
      </c>
      <c r="D2291" s="52" t="s">
        <v>8255</v>
      </c>
      <c r="E2291" s="53" t="s">
        <v>75</v>
      </c>
      <c r="F2291" s="54" t="s">
        <v>8426</v>
      </c>
      <c r="G2291" s="54" t="s">
        <v>8427</v>
      </c>
      <c r="H2291" s="56">
        <v>43347</v>
      </c>
      <c r="I2291" s="56">
        <v>44259</v>
      </c>
      <c r="J2291" s="57" t="str">
        <f>IF(Ugovori_OPULJP3[[#This Row],[DATUM ZAVRŠETKA OPERACIJE]]&gt;DATE(2024,12,31),"u provedbi","završen")</f>
        <v>završen</v>
      </c>
      <c r="K2291" s="55" t="s">
        <v>78</v>
      </c>
      <c r="L2291" s="55" t="s">
        <v>78</v>
      </c>
      <c r="M2291" s="58">
        <v>0.85</v>
      </c>
      <c r="N2291" s="58">
        <v>0.15</v>
      </c>
      <c r="O2291" s="59">
        <f>Ugovori_OPULJP3[[#This Row],[Bespovratna sredstva - Ukupno (EU+Nac) HRK
= Ukupna ugovorena vrijednost bespovratnih sredstava]]*Ugovori_OPULJP3[[#This Row],[EU STOPA SUFINANCIRANJA %
EU CO-FINANCING RATE %]]</f>
        <v>2451976.13</v>
      </c>
      <c r="P2291" s="60">
        <f>Ugovori_OPULJP3[[#This Row],[Bespovratna sredstva - EU dio - HRK]]/7.5345</f>
        <v>325433.1581392262</v>
      </c>
      <c r="Q2291" s="59">
        <f>Ugovori_OPULJP3[[#This Row],[Bespovratna sredstva - Ukupno (EU+Nac) HRK
= Ukupna ugovorena vrijednost bespovratnih sredstava]]*Ugovori_OPULJP3[[#This Row],[STOPA NACIONALNOG SUFINANCIRANJA %]]</f>
        <v>432701.67</v>
      </c>
      <c r="R2291" s="60">
        <f>Ugovori_OPULJP3[[#This Row],[Bespovratna sredstva - Nacionalni dio - HRK]]/7.5345</f>
        <v>57429.380848098743</v>
      </c>
      <c r="S2291" s="59">
        <v>2884677.8</v>
      </c>
      <c r="T2291" s="60">
        <f>Ugovori_OPULJP3[[#This Row],[Bespovratna sredstva - Ukupno (EU+Nac) HRK
= Ukupna ugovorena vrijednost bespovratnih sredstava]]/7.5345</f>
        <v>382862.53898732492</v>
      </c>
      <c r="U2291" s="59">
        <v>0</v>
      </c>
      <c r="V2291" s="60">
        <f>Ugovori_OPULJP3[[#This Row],[Javni doprinos korisnika - HRK]]/7.5345</f>
        <v>0</v>
      </c>
      <c r="W2291" s="59">
        <v>0</v>
      </c>
      <c r="X2291" s="60">
        <f>Ugovori_OPULJP3[[#This Row],[Privatni doprinos korisnika - HRK]]/7.5345</f>
        <v>0</v>
      </c>
      <c r="Y2291" s="61">
        <v>2884677.8</v>
      </c>
      <c r="Z2291" s="62">
        <f>Ugovori_OPULJP3[[#This Row],[UKUPNI PRIHVATLJIVI IZDACI
TOTAL ELIGIBLE EXPENDITURE
= Bespovratna sredstva ukupno + doprinos korisnika
= Ukupni prihvatljivi troškovi
= Ukupna ugovorena vrijednost projekta HRK]]/7.5345</f>
        <v>382862.53898732492</v>
      </c>
      <c r="AA2291" s="53" t="s">
        <v>37</v>
      </c>
      <c r="AB2291" s="53" t="s">
        <v>34</v>
      </c>
      <c r="AC2291" s="52" t="s">
        <v>8428</v>
      </c>
      <c r="AD2291" s="52" t="s">
        <v>6564</v>
      </c>
    </row>
    <row r="2292" spans="1:30" ht="89.25" x14ac:dyDescent="0.2">
      <c r="A2292" s="50" t="s">
        <v>8429</v>
      </c>
      <c r="B2292" s="39" t="s">
        <v>742</v>
      </c>
      <c r="C2292" s="52" t="s">
        <v>7264</v>
      </c>
      <c r="D2292" s="52" t="s">
        <v>8255</v>
      </c>
      <c r="E2292" s="53" t="s">
        <v>75</v>
      </c>
      <c r="F2292" s="54" t="s">
        <v>8430</v>
      </c>
      <c r="G2292" s="54" t="s">
        <v>8431</v>
      </c>
      <c r="H2292" s="56">
        <v>43480</v>
      </c>
      <c r="I2292" s="56">
        <v>44392</v>
      </c>
      <c r="J2292" s="57" t="str">
        <f>IF(Ugovori_OPULJP3[[#This Row],[DATUM ZAVRŠETKA OPERACIJE]]&gt;DATE(2024,12,31),"u provedbi","završen")</f>
        <v>završen</v>
      </c>
      <c r="K2292" s="55" t="s">
        <v>78</v>
      </c>
      <c r="L2292" s="55" t="s">
        <v>78</v>
      </c>
      <c r="M2292" s="58">
        <v>0.85</v>
      </c>
      <c r="N2292" s="58">
        <v>0.15</v>
      </c>
      <c r="O2292" s="59">
        <f>Ugovori_OPULJP3[[#This Row],[Bespovratna sredstva - Ukupno (EU+Nac) HRK
= Ukupna ugovorena vrijednost bespovratnih sredstava]]*Ugovori_OPULJP3[[#This Row],[EU STOPA SUFINANCIRANJA %
EU CO-FINANCING RATE %]]</f>
        <v>3600166.0665000002</v>
      </c>
      <c r="P2292" s="60">
        <f>Ugovori_OPULJP3[[#This Row],[Bespovratna sredstva - EU dio - HRK]]/7.5345</f>
        <v>477824.1511049174</v>
      </c>
      <c r="Q2292" s="59">
        <f>Ugovori_OPULJP3[[#This Row],[Bespovratna sredstva - Ukupno (EU+Nac) HRK
= Ukupna ugovorena vrijednost bespovratnih sredstava]]*Ugovori_OPULJP3[[#This Row],[STOPA NACIONALNOG SUFINANCIRANJA %]]</f>
        <v>635323.42350000003</v>
      </c>
      <c r="R2292" s="60">
        <f>Ugovori_OPULJP3[[#This Row],[Bespovratna sredstva - Nacionalni dio - HRK]]/7.5345</f>
        <v>84321.909018514838</v>
      </c>
      <c r="S2292" s="59">
        <v>4235489.49</v>
      </c>
      <c r="T2292" s="60">
        <f>Ugovori_OPULJP3[[#This Row],[Bespovratna sredstva - Ukupno (EU+Nac) HRK
= Ukupna ugovorena vrijednost bespovratnih sredstava]]/7.5345</f>
        <v>562146.06012343219</v>
      </c>
      <c r="U2292" s="59">
        <v>0</v>
      </c>
      <c r="V2292" s="60">
        <f>Ugovori_OPULJP3[[#This Row],[Javni doprinos korisnika - HRK]]/7.5345</f>
        <v>0</v>
      </c>
      <c r="W2292" s="59">
        <v>0</v>
      </c>
      <c r="X2292" s="60">
        <f>Ugovori_OPULJP3[[#This Row],[Privatni doprinos korisnika - HRK]]/7.5345</f>
        <v>0</v>
      </c>
      <c r="Y2292" s="61">
        <v>4235489.49</v>
      </c>
      <c r="Z2292" s="62">
        <f>Ugovori_OPULJP3[[#This Row],[UKUPNI PRIHVATLJIVI IZDACI
TOTAL ELIGIBLE EXPENDITURE
= Bespovratna sredstva ukupno + doprinos korisnika
= Ukupni prihvatljivi troškovi
= Ukupna ugovorena vrijednost projekta HRK]]/7.5345</f>
        <v>562146.06012343219</v>
      </c>
      <c r="AA2292" s="53" t="s">
        <v>37</v>
      </c>
      <c r="AB2292" s="53" t="s">
        <v>34</v>
      </c>
      <c r="AC2292" s="52" t="s">
        <v>8432</v>
      </c>
      <c r="AD2292" s="52" t="s">
        <v>6564</v>
      </c>
    </row>
    <row r="2293" spans="1:30" ht="102" x14ac:dyDescent="0.2">
      <c r="A2293" s="50" t="s">
        <v>8433</v>
      </c>
      <c r="B2293" s="39" t="s">
        <v>742</v>
      </c>
      <c r="C2293" s="52" t="s">
        <v>7264</v>
      </c>
      <c r="D2293" s="52" t="s">
        <v>8255</v>
      </c>
      <c r="E2293" s="53" t="s">
        <v>75</v>
      </c>
      <c r="F2293" s="54" t="s">
        <v>8434</v>
      </c>
      <c r="G2293" s="54" t="s">
        <v>8435</v>
      </c>
      <c r="H2293" s="56">
        <v>43423</v>
      </c>
      <c r="I2293" s="56">
        <v>44335</v>
      </c>
      <c r="J2293" s="57" t="str">
        <f>IF(Ugovori_OPULJP3[[#This Row],[DATUM ZAVRŠETKA OPERACIJE]]&gt;DATE(2024,12,31),"u provedbi","završen")</f>
        <v>završen</v>
      </c>
      <c r="K2293" s="55" t="s">
        <v>243</v>
      </c>
      <c r="L2293" s="55" t="s">
        <v>243</v>
      </c>
      <c r="M2293" s="58">
        <v>0.85</v>
      </c>
      <c r="N2293" s="58">
        <v>0.15</v>
      </c>
      <c r="O2293" s="59">
        <f>Ugovori_OPULJP3[[#This Row],[Bespovratna sredstva - Ukupno (EU+Nac) HRK
= Ukupna ugovorena vrijednost bespovratnih sredstava]]*Ugovori_OPULJP3[[#This Row],[EU STOPA SUFINANCIRANJA %
EU CO-FINANCING RATE %]]</f>
        <v>1563886.95</v>
      </c>
      <c r="P2293" s="60">
        <f>Ugovori_OPULJP3[[#This Row],[Bespovratna sredstva - EU dio - HRK]]/7.5345</f>
        <v>207563.46804698385</v>
      </c>
      <c r="Q2293" s="59">
        <f>Ugovori_OPULJP3[[#This Row],[Bespovratna sredstva - Ukupno (EU+Nac) HRK
= Ukupna ugovorena vrijednost bespovratnih sredstava]]*Ugovori_OPULJP3[[#This Row],[STOPA NACIONALNOG SUFINANCIRANJA %]]</f>
        <v>275980.05</v>
      </c>
      <c r="R2293" s="60">
        <f>Ugovori_OPULJP3[[#This Row],[Bespovratna sredstva - Nacionalni dio - HRK]]/7.5345</f>
        <v>36628.847302408918</v>
      </c>
      <c r="S2293" s="59">
        <v>1839867</v>
      </c>
      <c r="T2293" s="60">
        <f>Ugovori_OPULJP3[[#This Row],[Bespovratna sredstva - Ukupno (EU+Nac) HRK
= Ukupna ugovorena vrijednost bespovratnih sredstava]]/7.5345</f>
        <v>244192.31534939277</v>
      </c>
      <c r="U2293" s="59">
        <v>0</v>
      </c>
      <c r="V2293" s="60">
        <f>Ugovori_OPULJP3[[#This Row],[Javni doprinos korisnika - HRK]]/7.5345</f>
        <v>0</v>
      </c>
      <c r="W2293" s="59">
        <v>0</v>
      </c>
      <c r="X2293" s="60">
        <f>Ugovori_OPULJP3[[#This Row],[Privatni doprinos korisnika - HRK]]/7.5345</f>
        <v>0</v>
      </c>
      <c r="Y2293" s="61">
        <v>1839867</v>
      </c>
      <c r="Z2293" s="62">
        <f>Ugovori_OPULJP3[[#This Row],[UKUPNI PRIHVATLJIVI IZDACI
TOTAL ELIGIBLE EXPENDITURE
= Bespovratna sredstva ukupno + doprinos korisnika
= Ukupni prihvatljivi troškovi
= Ukupna ugovorena vrijednost projekta HRK]]/7.5345</f>
        <v>244192.31534939277</v>
      </c>
      <c r="AA2293" s="53" t="s">
        <v>37</v>
      </c>
      <c r="AB2293" s="53" t="s">
        <v>34</v>
      </c>
      <c r="AC2293" s="52" t="s">
        <v>8436</v>
      </c>
      <c r="AD2293" s="52" t="s">
        <v>6564</v>
      </c>
    </row>
    <row r="2294" spans="1:30" ht="114.75" x14ac:dyDescent="0.2">
      <c r="A2294" s="50" t="s">
        <v>8437</v>
      </c>
      <c r="B2294" s="39" t="s">
        <v>742</v>
      </c>
      <c r="C2294" s="52" t="s">
        <v>7264</v>
      </c>
      <c r="D2294" s="52" t="s">
        <v>8255</v>
      </c>
      <c r="E2294" s="53" t="s">
        <v>75</v>
      </c>
      <c r="F2294" s="54" t="s">
        <v>8438</v>
      </c>
      <c r="G2294" s="54" t="s">
        <v>2012</v>
      </c>
      <c r="H2294" s="56">
        <v>43423</v>
      </c>
      <c r="I2294" s="56">
        <v>44335</v>
      </c>
      <c r="J2294" s="57" t="str">
        <f>IF(Ugovori_OPULJP3[[#This Row],[DATUM ZAVRŠETKA OPERACIJE]]&gt;DATE(2024,12,31),"u provedbi","završen")</f>
        <v>završen</v>
      </c>
      <c r="K2294" s="55" t="s">
        <v>248</v>
      </c>
      <c r="L2294" s="55" t="s">
        <v>248</v>
      </c>
      <c r="M2294" s="58">
        <v>0.85</v>
      </c>
      <c r="N2294" s="58">
        <v>0.15</v>
      </c>
      <c r="O2294" s="59">
        <f>Ugovori_OPULJP3[[#This Row],[Bespovratna sredstva - Ukupno (EU+Nac) HRK
= Ukupna ugovorena vrijednost bespovratnih sredstava]]*Ugovori_OPULJP3[[#This Row],[EU STOPA SUFINANCIRANJA %
EU CO-FINANCING RATE %]]</f>
        <v>1818362.5</v>
      </c>
      <c r="P2294" s="60">
        <f>Ugovori_OPULJP3[[#This Row],[Bespovratna sredstva - EU dio - HRK]]/7.5345</f>
        <v>241338.17771584046</v>
      </c>
      <c r="Q2294" s="59">
        <f>Ugovori_OPULJP3[[#This Row],[Bespovratna sredstva - Ukupno (EU+Nac) HRK
= Ukupna ugovorena vrijednost bespovratnih sredstava]]*Ugovori_OPULJP3[[#This Row],[STOPA NACIONALNOG SUFINANCIRANJA %]]</f>
        <v>320887.5</v>
      </c>
      <c r="R2294" s="60">
        <f>Ugovori_OPULJP3[[#This Row],[Bespovratna sredstva - Nacionalni dio - HRK]]/7.5345</f>
        <v>42589.090185148314</v>
      </c>
      <c r="S2294" s="59">
        <v>2139250</v>
      </c>
      <c r="T2294" s="60">
        <f>Ugovori_OPULJP3[[#This Row],[Bespovratna sredstva - Ukupno (EU+Nac) HRK
= Ukupna ugovorena vrijednost bespovratnih sredstava]]/7.5345</f>
        <v>283927.26790098875</v>
      </c>
      <c r="U2294" s="59">
        <v>0</v>
      </c>
      <c r="V2294" s="60">
        <f>Ugovori_OPULJP3[[#This Row],[Javni doprinos korisnika - HRK]]/7.5345</f>
        <v>0</v>
      </c>
      <c r="W2294" s="59">
        <v>0</v>
      </c>
      <c r="X2294" s="60">
        <f>Ugovori_OPULJP3[[#This Row],[Privatni doprinos korisnika - HRK]]/7.5345</f>
        <v>0</v>
      </c>
      <c r="Y2294" s="61">
        <v>2139250</v>
      </c>
      <c r="Z2294" s="62">
        <f>Ugovori_OPULJP3[[#This Row],[UKUPNI PRIHVATLJIVI IZDACI
TOTAL ELIGIBLE EXPENDITURE
= Bespovratna sredstva ukupno + doprinos korisnika
= Ukupni prihvatljivi troškovi
= Ukupna ugovorena vrijednost projekta HRK]]/7.5345</f>
        <v>283927.26790098875</v>
      </c>
      <c r="AA2294" s="53" t="s">
        <v>37</v>
      </c>
      <c r="AB2294" s="53" t="s">
        <v>34</v>
      </c>
      <c r="AC2294" s="52" t="s">
        <v>8271</v>
      </c>
      <c r="AD2294" s="52" t="s">
        <v>6564</v>
      </c>
    </row>
    <row r="2295" spans="1:30" ht="102" x14ac:dyDescent="0.2">
      <c r="A2295" s="50" t="s">
        <v>8439</v>
      </c>
      <c r="B2295" s="39" t="s">
        <v>742</v>
      </c>
      <c r="C2295" s="52" t="s">
        <v>7264</v>
      </c>
      <c r="D2295" s="52" t="s">
        <v>8255</v>
      </c>
      <c r="E2295" s="53" t="s">
        <v>75</v>
      </c>
      <c r="F2295" s="54" t="s">
        <v>8440</v>
      </c>
      <c r="G2295" s="54" t="s">
        <v>1078</v>
      </c>
      <c r="H2295" s="56">
        <v>43480</v>
      </c>
      <c r="I2295" s="56">
        <v>44392</v>
      </c>
      <c r="J2295" s="57" t="str">
        <f>IF(Ugovori_OPULJP3[[#This Row],[DATUM ZAVRŠETKA OPERACIJE]]&gt;DATE(2024,12,31),"u provedbi","završen")</f>
        <v>završen</v>
      </c>
      <c r="K2295" s="55" t="s">
        <v>424</v>
      </c>
      <c r="L2295" s="55" t="s">
        <v>424</v>
      </c>
      <c r="M2295" s="58">
        <v>0.85</v>
      </c>
      <c r="N2295" s="58">
        <v>0.15</v>
      </c>
      <c r="O2295" s="59">
        <f>Ugovori_OPULJP3[[#This Row],[Bespovratna sredstva - Ukupno (EU+Nac) HRK
= Ukupna ugovorena vrijednost bespovratnih sredstava]]*Ugovori_OPULJP3[[#This Row],[EU STOPA SUFINANCIRANJA %
EU CO-FINANCING RATE %]]</f>
        <v>12129086.559999999</v>
      </c>
      <c r="P2295" s="60">
        <f>Ugovori_OPULJP3[[#This Row],[Bespovratna sredstva - EU dio - HRK]]/7.5345</f>
        <v>1609806.4317472954</v>
      </c>
      <c r="Q2295" s="59">
        <f>Ugovori_OPULJP3[[#This Row],[Bespovratna sredstva - Ukupno (EU+Nac) HRK
= Ukupna ugovorena vrijednost bespovratnih sredstava]]*Ugovori_OPULJP3[[#This Row],[STOPA NACIONALNOG SUFINANCIRANJA %]]</f>
        <v>2140427.04</v>
      </c>
      <c r="R2295" s="60">
        <f>Ugovori_OPULJP3[[#This Row],[Bespovratna sredstva - Nacionalni dio - HRK]]/7.5345</f>
        <v>284083.48795540514</v>
      </c>
      <c r="S2295" s="59">
        <v>14269513.6</v>
      </c>
      <c r="T2295" s="60">
        <f>Ugovori_OPULJP3[[#This Row],[Bespovratna sredstva - Ukupno (EU+Nac) HRK
= Ukupna ugovorena vrijednost bespovratnih sredstava]]/7.5345</f>
        <v>1893889.9197027008</v>
      </c>
      <c r="U2295" s="59">
        <v>0</v>
      </c>
      <c r="V2295" s="60">
        <f>Ugovori_OPULJP3[[#This Row],[Javni doprinos korisnika - HRK]]/7.5345</f>
        <v>0</v>
      </c>
      <c r="W2295" s="59">
        <v>0</v>
      </c>
      <c r="X2295" s="60">
        <f>Ugovori_OPULJP3[[#This Row],[Privatni doprinos korisnika - HRK]]/7.5345</f>
        <v>0</v>
      </c>
      <c r="Y2295" s="61">
        <v>14269513.6</v>
      </c>
      <c r="Z2295" s="62">
        <f>Ugovori_OPULJP3[[#This Row],[UKUPNI PRIHVATLJIVI IZDACI
TOTAL ELIGIBLE EXPENDITURE
= Bespovratna sredstva ukupno + doprinos korisnika
= Ukupni prihvatljivi troškovi
= Ukupna ugovorena vrijednost projekta HRK]]/7.5345</f>
        <v>1893889.9197027008</v>
      </c>
      <c r="AA2295" s="53" t="s">
        <v>37</v>
      </c>
      <c r="AB2295" s="53" t="s">
        <v>34</v>
      </c>
      <c r="AC2295" s="52" t="s">
        <v>8441</v>
      </c>
      <c r="AD2295" s="52" t="s">
        <v>6564</v>
      </c>
    </row>
    <row r="2296" spans="1:30" ht="102" x14ac:dyDescent="0.2">
      <c r="A2296" s="50" t="s">
        <v>8442</v>
      </c>
      <c r="B2296" s="39" t="s">
        <v>742</v>
      </c>
      <c r="C2296" s="52" t="s">
        <v>7264</v>
      </c>
      <c r="D2296" s="52" t="s">
        <v>8255</v>
      </c>
      <c r="E2296" s="53" t="s">
        <v>75</v>
      </c>
      <c r="F2296" s="54" t="s">
        <v>8443</v>
      </c>
      <c r="G2296" s="54" t="s">
        <v>1844</v>
      </c>
      <c r="H2296" s="56">
        <v>43556</v>
      </c>
      <c r="I2296" s="56">
        <v>44470</v>
      </c>
      <c r="J2296" s="57" t="str">
        <f>IF(Ugovori_OPULJP3[[#This Row],[DATUM ZAVRŠETKA OPERACIJE]]&gt;DATE(2024,12,31),"u provedbi","završen")</f>
        <v>završen</v>
      </c>
      <c r="K2296" s="55" t="s">
        <v>593</v>
      </c>
      <c r="L2296" s="55" t="s">
        <v>593</v>
      </c>
      <c r="M2296" s="58">
        <v>0.85</v>
      </c>
      <c r="N2296" s="58">
        <v>0.15</v>
      </c>
      <c r="O2296" s="59">
        <f>Ugovori_OPULJP3[[#This Row],[Bespovratna sredstva - Ukupno (EU+Nac) HRK
= Ukupna ugovorena vrijednost bespovratnih sredstava]]*Ugovori_OPULJP3[[#This Row],[EU STOPA SUFINANCIRANJA %
EU CO-FINANCING RATE %]]</f>
        <v>2915289.8374999999</v>
      </c>
      <c r="P2296" s="60">
        <f>Ugovori_OPULJP3[[#This Row],[Bespovratna sredstva - EU dio - HRK]]/7.5345</f>
        <v>386925.45457561879</v>
      </c>
      <c r="Q2296" s="59">
        <f>Ugovori_OPULJP3[[#This Row],[Bespovratna sredstva - Ukupno (EU+Nac) HRK
= Ukupna ugovorena vrijednost bespovratnih sredstava]]*Ugovori_OPULJP3[[#This Row],[STOPA NACIONALNOG SUFINANCIRANJA %]]</f>
        <v>514462.91249999998</v>
      </c>
      <c r="R2296" s="60">
        <f>Ugovori_OPULJP3[[#This Row],[Bespovratna sredstva - Nacionalni dio - HRK]]/7.5345</f>
        <v>68280.96257216802</v>
      </c>
      <c r="S2296" s="59">
        <v>3429752.75</v>
      </c>
      <c r="T2296" s="60">
        <f>Ugovori_OPULJP3[[#This Row],[Bespovratna sredstva - Ukupno (EU+Nac) HRK
= Ukupna ugovorena vrijednost bespovratnih sredstava]]/7.5345</f>
        <v>455206.41714778682</v>
      </c>
      <c r="U2296" s="59">
        <v>0</v>
      </c>
      <c r="V2296" s="60">
        <f>Ugovori_OPULJP3[[#This Row],[Javni doprinos korisnika - HRK]]/7.5345</f>
        <v>0</v>
      </c>
      <c r="W2296" s="59">
        <v>0</v>
      </c>
      <c r="X2296" s="60">
        <f>Ugovori_OPULJP3[[#This Row],[Privatni doprinos korisnika - HRK]]/7.5345</f>
        <v>0</v>
      </c>
      <c r="Y2296" s="61">
        <v>3429752.75</v>
      </c>
      <c r="Z2296" s="62">
        <f>Ugovori_OPULJP3[[#This Row],[UKUPNI PRIHVATLJIVI IZDACI
TOTAL ELIGIBLE EXPENDITURE
= Bespovratna sredstva ukupno + doprinos korisnika
= Ukupni prihvatljivi troškovi
= Ukupna ugovorena vrijednost projekta HRK]]/7.5345</f>
        <v>455206.41714778682</v>
      </c>
      <c r="AA2296" s="53" t="s">
        <v>37</v>
      </c>
      <c r="AB2296" s="53" t="s">
        <v>34</v>
      </c>
      <c r="AC2296" s="52" t="s">
        <v>8444</v>
      </c>
      <c r="AD2296" s="52" t="s">
        <v>6564</v>
      </c>
    </row>
    <row r="2297" spans="1:30" ht="89.25" x14ac:dyDescent="0.2">
      <c r="A2297" s="50" t="s">
        <v>8445</v>
      </c>
      <c r="B2297" s="39" t="s">
        <v>742</v>
      </c>
      <c r="C2297" s="52" t="s">
        <v>7264</v>
      </c>
      <c r="D2297" s="52" t="s">
        <v>8255</v>
      </c>
      <c r="E2297" s="53" t="s">
        <v>75</v>
      </c>
      <c r="F2297" s="54" t="s">
        <v>8446</v>
      </c>
      <c r="G2297" s="54" t="s">
        <v>8447</v>
      </c>
      <c r="H2297" s="56">
        <v>43370</v>
      </c>
      <c r="I2297" s="56">
        <v>44101</v>
      </c>
      <c r="J2297" s="57" t="str">
        <f>IF(Ugovori_OPULJP3[[#This Row],[DATUM ZAVRŠETKA OPERACIJE]]&gt;DATE(2024,12,31),"u provedbi","završen")</f>
        <v>završen</v>
      </c>
      <c r="K2297" s="55" t="s">
        <v>154</v>
      </c>
      <c r="L2297" s="55" t="s">
        <v>154</v>
      </c>
      <c r="M2297" s="58">
        <v>0.85</v>
      </c>
      <c r="N2297" s="58">
        <v>0.15</v>
      </c>
      <c r="O2297" s="59">
        <f>Ugovori_OPULJP3[[#This Row],[Bespovratna sredstva - Ukupno (EU+Nac) HRK
= Ukupna ugovorena vrijednost bespovratnih sredstava]]*Ugovori_OPULJP3[[#This Row],[EU STOPA SUFINANCIRANJA %
EU CO-FINANCING RATE %]]</f>
        <v>886013.14</v>
      </c>
      <c r="P2297" s="60">
        <f>Ugovori_OPULJP3[[#This Row],[Bespovratna sredstva - EU dio - HRK]]/7.5345</f>
        <v>117594.15223306125</v>
      </c>
      <c r="Q2297" s="59">
        <f>Ugovori_OPULJP3[[#This Row],[Bespovratna sredstva - Ukupno (EU+Nac) HRK
= Ukupna ugovorena vrijednost bespovratnih sredstava]]*Ugovori_OPULJP3[[#This Row],[STOPA NACIONALNOG SUFINANCIRANJA %]]</f>
        <v>156355.26</v>
      </c>
      <c r="R2297" s="60">
        <f>Ugovori_OPULJP3[[#This Row],[Bespovratna sredstva - Nacionalni dio - HRK]]/7.5345</f>
        <v>20751.909217599044</v>
      </c>
      <c r="S2297" s="59">
        <v>1042368.4</v>
      </c>
      <c r="T2297" s="60">
        <f>Ugovori_OPULJP3[[#This Row],[Bespovratna sredstva - Ukupno (EU+Nac) HRK
= Ukupna ugovorena vrijednost bespovratnih sredstava]]/7.5345</f>
        <v>138346.06145066029</v>
      </c>
      <c r="U2297" s="59">
        <v>0</v>
      </c>
      <c r="V2297" s="60">
        <f>Ugovori_OPULJP3[[#This Row],[Javni doprinos korisnika - HRK]]/7.5345</f>
        <v>0</v>
      </c>
      <c r="W2297" s="59">
        <v>0</v>
      </c>
      <c r="X2297" s="60">
        <f>Ugovori_OPULJP3[[#This Row],[Privatni doprinos korisnika - HRK]]/7.5345</f>
        <v>0</v>
      </c>
      <c r="Y2297" s="61">
        <v>1042368.4</v>
      </c>
      <c r="Z2297" s="62">
        <f>Ugovori_OPULJP3[[#This Row],[UKUPNI PRIHVATLJIVI IZDACI
TOTAL ELIGIBLE EXPENDITURE
= Bespovratna sredstva ukupno + doprinos korisnika
= Ukupni prihvatljivi troškovi
= Ukupna ugovorena vrijednost projekta HRK]]/7.5345</f>
        <v>138346.06145066029</v>
      </c>
      <c r="AA2297" s="53" t="s">
        <v>37</v>
      </c>
      <c r="AB2297" s="53" t="s">
        <v>34</v>
      </c>
      <c r="AC2297" s="52" t="s">
        <v>8448</v>
      </c>
      <c r="AD2297" s="52" t="s">
        <v>6564</v>
      </c>
    </row>
    <row r="2298" spans="1:30" ht="89.25" x14ac:dyDescent="0.2">
      <c r="A2298" s="50" t="s">
        <v>8449</v>
      </c>
      <c r="B2298" s="39" t="s">
        <v>742</v>
      </c>
      <c r="C2298" s="52" t="s">
        <v>7264</v>
      </c>
      <c r="D2298" s="52" t="s">
        <v>8255</v>
      </c>
      <c r="E2298" s="53" t="s">
        <v>75</v>
      </c>
      <c r="F2298" s="54" t="s">
        <v>8450</v>
      </c>
      <c r="G2298" s="54" t="s">
        <v>8451</v>
      </c>
      <c r="H2298" s="56">
        <v>43397</v>
      </c>
      <c r="I2298" s="56">
        <v>44310</v>
      </c>
      <c r="J2298" s="57" t="str">
        <f>IF(Ugovori_OPULJP3[[#This Row],[DATUM ZAVRŠETKA OPERACIJE]]&gt;DATE(2024,12,31),"u provedbi","završen")</f>
        <v>završen</v>
      </c>
      <c r="K2298" s="55" t="s">
        <v>270</v>
      </c>
      <c r="L2298" s="55" t="s">
        <v>270</v>
      </c>
      <c r="M2298" s="58">
        <v>0.85</v>
      </c>
      <c r="N2298" s="58">
        <v>0.15</v>
      </c>
      <c r="O2298" s="59">
        <f>Ugovori_OPULJP3[[#This Row],[Bespovratna sredstva - Ukupno (EU+Nac) HRK
= Ukupna ugovorena vrijednost bespovratnih sredstava]]*Ugovori_OPULJP3[[#This Row],[EU STOPA SUFINANCIRANJA %
EU CO-FINANCING RATE %]]</f>
        <v>726941.49650000001</v>
      </c>
      <c r="P2298" s="60">
        <f>Ugovori_OPULJP3[[#This Row],[Bespovratna sredstva - EU dio - HRK]]/7.5345</f>
        <v>96481.716968611057</v>
      </c>
      <c r="Q2298" s="59">
        <f>Ugovori_OPULJP3[[#This Row],[Bespovratna sredstva - Ukupno (EU+Nac) HRK
= Ukupna ugovorena vrijednost bespovratnih sredstava]]*Ugovori_OPULJP3[[#This Row],[STOPA NACIONALNOG SUFINANCIRANJA %]]</f>
        <v>128283.7935</v>
      </c>
      <c r="R2298" s="60">
        <f>Ugovori_OPULJP3[[#This Row],[Bespovratna sredstva - Nacionalni dio - HRK]]/7.5345</f>
        <v>17026.185347401952</v>
      </c>
      <c r="S2298" s="59">
        <v>855225.29</v>
      </c>
      <c r="T2298" s="60">
        <f>Ugovori_OPULJP3[[#This Row],[Bespovratna sredstva - Ukupno (EU+Nac) HRK
= Ukupna ugovorena vrijednost bespovratnih sredstava]]/7.5345</f>
        <v>113507.902316013</v>
      </c>
      <c r="U2298" s="59">
        <v>0</v>
      </c>
      <c r="V2298" s="60">
        <f>Ugovori_OPULJP3[[#This Row],[Javni doprinos korisnika - HRK]]/7.5345</f>
        <v>0</v>
      </c>
      <c r="W2298" s="59">
        <v>0</v>
      </c>
      <c r="X2298" s="60">
        <f>Ugovori_OPULJP3[[#This Row],[Privatni doprinos korisnika - HRK]]/7.5345</f>
        <v>0</v>
      </c>
      <c r="Y2298" s="61">
        <v>855225.29</v>
      </c>
      <c r="Z2298" s="62">
        <f>Ugovori_OPULJP3[[#This Row],[UKUPNI PRIHVATLJIVI IZDACI
TOTAL ELIGIBLE EXPENDITURE
= Bespovratna sredstva ukupno + doprinos korisnika
= Ukupni prihvatljivi troškovi
= Ukupna ugovorena vrijednost projekta HRK]]/7.5345</f>
        <v>113507.902316013</v>
      </c>
      <c r="AA2298" s="53" t="s">
        <v>37</v>
      </c>
      <c r="AB2298" s="53" t="s">
        <v>34</v>
      </c>
      <c r="AC2298" s="52" t="s">
        <v>8452</v>
      </c>
      <c r="AD2298" s="52" t="s">
        <v>6564</v>
      </c>
    </row>
    <row r="2299" spans="1:30" ht="89.25" x14ac:dyDescent="0.2">
      <c r="A2299" s="50" t="s">
        <v>8453</v>
      </c>
      <c r="B2299" s="39" t="s">
        <v>742</v>
      </c>
      <c r="C2299" s="52" t="s">
        <v>7264</v>
      </c>
      <c r="D2299" s="52" t="s">
        <v>8255</v>
      </c>
      <c r="E2299" s="53" t="s">
        <v>75</v>
      </c>
      <c r="F2299" s="54" t="s">
        <v>8454</v>
      </c>
      <c r="G2299" s="54" t="s">
        <v>8455</v>
      </c>
      <c r="H2299" s="56">
        <v>43480</v>
      </c>
      <c r="I2299" s="56">
        <v>44392</v>
      </c>
      <c r="J2299" s="57" t="str">
        <f>IF(Ugovori_OPULJP3[[#This Row],[DATUM ZAVRŠETKA OPERACIJE]]&gt;DATE(2024,12,31),"u provedbi","završen")</f>
        <v>završen</v>
      </c>
      <c r="K2299" s="55" t="s">
        <v>98</v>
      </c>
      <c r="L2299" s="55" t="s">
        <v>98</v>
      </c>
      <c r="M2299" s="58">
        <v>0.85</v>
      </c>
      <c r="N2299" s="58">
        <v>0.15</v>
      </c>
      <c r="O2299" s="59">
        <f>Ugovori_OPULJP3[[#This Row],[Bespovratna sredstva - Ukupno (EU+Nac) HRK
= Ukupna ugovorena vrijednost bespovratnih sredstava]]*Ugovori_OPULJP3[[#This Row],[EU STOPA SUFINANCIRANJA %
EU CO-FINANCING RATE %]]</f>
        <v>2701507.4509999999</v>
      </c>
      <c r="P2299" s="60">
        <f>Ugovori_OPULJP3[[#This Row],[Bespovratna sredstva - EU dio - HRK]]/7.5345</f>
        <v>358551.65584975772</v>
      </c>
      <c r="Q2299" s="59">
        <f>Ugovori_OPULJP3[[#This Row],[Bespovratna sredstva - Ukupno (EU+Nac) HRK
= Ukupna ugovorena vrijednost bespovratnih sredstava]]*Ugovori_OPULJP3[[#This Row],[STOPA NACIONALNOG SUFINANCIRANJA %]]</f>
        <v>476736.609</v>
      </c>
      <c r="R2299" s="60">
        <f>Ugovori_OPULJP3[[#This Row],[Bespovratna sredstva - Nacionalni dio - HRK]]/7.5345</f>
        <v>63273.821620545488</v>
      </c>
      <c r="S2299" s="59">
        <v>3178244.06</v>
      </c>
      <c r="T2299" s="60">
        <f>Ugovori_OPULJP3[[#This Row],[Bespovratna sredstva - Ukupno (EU+Nac) HRK
= Ukupna ugovorena vrijednost bespovratnih sredstava]]/7.5345</f>
        <v>421825.47747030325</v>
      </c>
      <c r="U2299" s="59">
        <v>0</v>
      </c>
      <c r="V2299" s="60">
        <f>Ugovori_OPULJP3[[#This Row],[Javni doprinos korisnika - HRK]]/7.5345</f>
        <v>0</v>
      </c>
      <c r="W2299" s="59">
        <v>0</v>
      </c>
      <c r="X2299" s="60">
        <f>Ugovori_OPULJP3[[#This Row],[Privatni doprinos korisnika - HRK]]/7.5345</f>
        <v>0</v>
      </c>
      <c r="Y2299" s="61">
        <v>3178244.06</v>
      </c>
      <c r="Z2299" s="62">
        <f>Ugovori_OPULJP3[[#This Row],[UKUPNI PRIHVATLJIVI IZDACI
TOTAL ELIGIBLE EXPENDITURE
= Bespovratna sredstva ukupno + doprinos korisnika
= Ukupni prihvatljivi troškovi
= Ukupna ugovorena vrijednost projekta HRK]]/7.5345</f>
        <v>421825.47747030325</v>
      </c>
      <c r="AA2299" s="53" t="s">
        <v>37</v>
      </c>
      <c r="AB2299" s="53" t="s">
        <v>34</v>
      </c>
      <c r="AC2299" s="52" t="s">
        <v>8456</v>
      </c>
      <c r="AD2299" s="52" t="s">
        <v>6564</v>
      </c>
    </row>
    <row r="2300" spans="1:30" ht="114.75" customHeight="1" x14ac:dyDescent="0.2">
      <c r="A2300" s="50" t="s">
        <v>8457</v>
      </c>
      <c r="B2300" s="39" t="s">
        <v>742</v>
      </c>
      <c r="C2300" s="52" t="s">
        <v>7264</v>
      </c>
      <c r="D2300" s="52" t="s">
        <v>8255</v>
      </c>
      <c r="E2300" s="53" t="s">
        <v>75</v>
      </c>
      <c r="F2300" s="54" t="s">
        <v>8458</v>
      </c>
      <c r="G2300" s="54" t="s">
        <v>8459</v>
      </c>
      <c r="H2300" s="56">
        <v>43397</v>
      </c>
      <c r="I2300" s="56">
        <v>44310</v>
      </c>
      <c r="J2300" s="57" t="str">
        <f>IF(Ugovori_OPULJP3[[#This Row],[DATUM ZAVRŠETKA OPERACIJE]]&gt;DATE(2024,12,31),"u provedbi","završen")</f>
        <v>završen</v>
      </c>
      <c r="K2300" s="55" t="s">
        <v>243</v>
      </c>
      <c r="L2300" s="55" t="s">
        <v>243</v>
      </c>
      <c r="M2300" s="58">
        <v>0.85</v>
      </c>
      <c r="N2300" s="58">
        <v>0.15</v>
      </c>
      <c r="O2300" s="59">
        <f>Ugovori_OPULJP3[[#This Row],[Bespovratna sredstva - Ukupno (EU+Nac) HRK
= Ukupna ugovorena vrijednost bespovratnih sredstava]]*Ugovori_OPULJP3[[#This Row],[EU STOPA SUFINANCIRANJA %
EU CO-FINANCING RATE %]]</f>
        <v>11968838.184999999</v>
      </c>
      <c r="P2300" s="60">
        <f>Ugovori_OPULJP3[[#This Row],[Bespovratna sredstva - EU dio - HRK]]/7.5345</f>
        <v>1588537.8173734155</v>
      </c>
      <c r="Q2300" s="59">
        <f>Ugovori_OPULJP3[[#This Row],[Bespovratna sredstva - Ukupno (EU+Nac) HRK
= Ukupna ugovorena vrijednost bespovratnih sredstava]]*Ugovori_OPULJP3[[#This Row],[STOPA NACIONALNOG SUFINANCIRANJA %]]</f>
        <v>2112147.915</v>
      </c>
      <c r="R2300" s="60">
        <f>Ugovori_OPULJP3[[#This Row],[Bespovratna sredstva - Nacionalni dio - HRK]]/7.5345</f>
        <v>280330.20306589687</v>
      </c>
      <c r="S2300" s="59">
        <v>14080986.1</v>
      </c>
      <c r="T2300" s="60">
        <f>Ugovori_OPULJP3[[#This Row],[Bespovratna sredstva - Ukupno (EU+Nac) HRK
= Ukupna ugovorena vrijednost bespovratnih sredstava]]/7.5345</f>
        <v>1868868.0204393123</v>
      </c>
      <c r="U2300" s="59">
        <v>0</v>
      </c>
      <c r="V2300" s="60">
        <f>Ugovori_OPULJP3[[#This Row],[Javni doprinos korisnika - HRK]]/7.5345</f>
        <v>0</v>
      </c>
      <c r="W2300" s="59">
        <v>0</v>
      </c>
      <c r="X2300" s="60">
        <f>Ugovori_OPULJP3[[#This Row],[Privatni doprinos korisnika - HRK]]/7.5345</f>
        <v>0</v>
      </c>
      <c r="Y2300" s="61">
        <v>14080986.1</v>
      </c>
      <c r="Z2300" s="62">
        <f>Ugovori_OPULJP3[[#This Row],[UKUPNI PRIHVATLJIVI IZDACI
TOTAL ELIGIBLE EXPENDITURE
= Bespovratna sredstva ukupno + doprinos korisnika
= Ukupni prihvatljivi troškovi
= Ukupna ugovorena vrijednost projekta HRK]]/7.5345</f>
        <v>1868868.0204393123</v>
      </c>
      <c r="AA2300" s="53" t="s">
        <v>37</v>
      </c>
      <c r="AB2300" s="53" t="s">
        <v>34</v>
      </c>
      <c r="AC2300" s="52" t="s">
        <v>8460</v>
      </c>
      <c r="AD2300" s="52" t="s">
        <v>6564</v>
      </c>
    </row>
    <row r="2301" spans="1:30" ht="114.75" x14ac:dyDescent="0.2">
      <c r="A2301" s="50" t="s">
        <v>8461</v>
      </c>
      <c r="B2301" s="39" t="s">
        <v>742</v>
      </c>
      <c r="C2301" s="52" t="s">
        <v>7264</v>
      </c>
      <c r="D2301" s="52" t="s">
        <v>8255</v>
      </c>
      <c r="E2301" s="53" t="s">
        <v>75</v>
      </c>
      <c r="F2301" s="54" t="s">
        <v>8462</v>
      </c>
      <c r="G2301" s="54" t="s">
        <v>8463</v>
      </c>
      <c r="H2301" s="56">
        <v>43423</v>
      </c>
      <c r="I2301" s="56">
        <v>44335</v>
      </c>
      <c r="J2301" s="57" t="str">
        <f>IF(Ugovori_OPULJP3[[#This Row],[DATUM ZAVRŠETKA OPERACIJE]]&gt;DATE(2024,12,31),"u provedbi","završen")</f>
        <v>završen</v>
      </c>
      <c r="K2301" s="55" t="s">
        <v>36</v>
      </c>
      <c r="L2301" s="55" t="s">
        <v>36</v>
      </c>
      <c r="M2301" s="58">
        <v>0.85</v>
      </c>
      <c r="N2301" s="58">
        <v>0.15</v>
      </c>
      <c r="O2301" s="59">
        <f>Ugovori_OPULJP3[[#This Row],[Bespovratna sredstva - Ukupno (EU+Nac) HRK
= Ukupna ugovorena vrijednost bespovratnih sredstava]]*Ugovori_OPULJP3[[#This Row],[EU STOPA SUFINANCIRANJA %
EU CO-FINANCING RATE %]]</f>
        <v>5569300.3509999998</v>
      </c>
      <c r="P2301" s="60">
        <f>Ugovori_OPULJP3[[#This Row],[Bespovratna sredstva - EU dio - HRK]]/7.5345</f>
        <v>739173.18348928262</v>
      </c>
      <c r="Q2301" s="59">
        <f>Ugovori_OPULJP3[[#This Row],[Bespovratna sredstva - Ukupno (EU+Nac) HRK
= Ukupna ugovorena vrijednost bespovratnih sredstava]]*Ugovori_OPULJP3[[#This Row],[STOPA NACIONALNOG SUFINANCIRANJA %]]</f>
        <v>982817.70899999992</v>
      </c>
      <c r="R2301" s="60">
        <f>Ugovori_OPULJP3[[#This Row],[Bespovratna sredstva - Nacionalni dio - HRK]]/7.5345</f>
        <v>130442.32649810868</v>
      </c>
      <c r="S2301" s="59">
        <v>6552118.0599999996</v>
      </c>
      <c r="T2301" s="60">
        <f>Ugovori_OPULJP3[[#This Row],[Bespovratna sredstva - Ukupno (EU+Nac) HRK
= Ukupna ugovorena vrijednost bespovratnih sredstava]]/7.5345</f>
        <v>869615.50998739118</v>
      </c>
      <c r="U2301" s="59">
        <v>0</v>
      </c>
      <c r="V2301" s="60">
        <f>Ugovori_OPULJP3[[#This Row],[Javni doprinos korisnika - HRK]]/7.5345</f>
        <v>0</v>
      </c>
      <c r="W2301" s="59">
        <v>0</v>
      </c>
      <c r="X2301" s="60">
        <f>Ugovori_OPULJP3[[#This Row],[Privatni doprinos korisnika - HRK]]/7.5345</f>
        <v>0</v>
      </c>
      <c r="Y2301" s="61">
        <v>6552118.0599999996</v>
      </c>
      <c r="Z2301" s="62">
        <f>Ugovori_OPULJP3[[#This Row],[UKUPNI PRIHVATLJIVI IZDACI
TOTAL ELIGIBLE EXPENDITURE
= Bespovratna sredstva ukupno + doprinos korisnika
= Ukupni prihvatljivi troškovi
= Ukupna ugovorena vrijednost projekta HRK]]/7.5345</f>
        <v>869615.50998739118</v>
      </c>
      <c r="AA2301" s="53" t="s">
        <v>37</v>
      </c>
      <c r="AB2301" s="53" t="s">
        <v>34</v>
      </c>
      <c r="AC2301" s="52" t="s">
        <v>8464</v>
      </c>
      <c r="AD2301" s="52" t="s">
        <v>6564</v>
      </c>
    </row>
    <row r="2302" spans="1:30" ht="114.75" x14ac:dyDescent="0.2">
      <c r="A2302" s="50" t="s">
        <v>8465</v>
      </c>
      <c r="B2302" s="39" t="s">
        <v>742</v>
      </c>
      <c r="C2302" s="52" t="s">
        <v>7264</v>
      </c>
      <c r="D2302" s="52" t="s">
        <v>8255</v>
      </c>
      <c r="E2302" s="53" t="s">
        <v>75</v>
      </c>
      <c r="F2302" s="54" t="s">
        <v>8466</v>
      </c>
      <c r="G2302" s="54" t="s">
        <v>8467</v>
      </c>
      <c r="H2302" s="56">
        <v>43370</v>
      </c>
      <c r="I2302" s="56">
        <v>44282</v>
      </c>
      <c r="J2302" s="57" t="str">
        <f>IF(Ugovori_OPULJP3[[#This Row],[DATUM ZAVRŠETKA OPERACIJE]]&gt;DATE(2024,12,31),"u provedbi","završen")</f>
        <v>završen</v>
      </c>
      <c r="K2302" s="55" t="s">
        <v>78</v>
      </c>
      <c r="L2302" s="55" t="s">
        <v>78</v>
      </c>
      <c r="M2302" s="58">
        <v>0.85</v>
      </c>
      <c r="N2302" s="58">
        <v>0.15</v>
      </c>
      <c r="O2302" s="59">
        <f>Ugovori_OPULJP3[[#This Row],[Bespovratna sredstva - Ukupno (EU+Nac) HRK
= Ukupna ugovorena vrijednost bespovratnih sredstava]]*Ugovori_OPULJP3[[#This Row],[EU STOPA SUFINANCIRANJA %
EU CO-FINANCING RATE %]]</f>
        <v>2800556.5655</v>
      </c>
      <c r="P2302" s="60">
        <f>Ugovori_OPULJP3[[#This Row],[Bespovratna sredstva - EU dio - HRK]]/7.5345</f>
        <v>371697.73249717965</v>
      </c>
      <c r="Q2302" s="59">
        <f>Ugovori_OPULJP3[[#This Row],[Bespovratna sredstva - Ukupno (EU+Nac) HRK
= Ukupna ugovorena vrijednost bespovratnih sredstava]]*Ugovori_OPULJP3[[#This Row],[STOPA NACIONALNOG SUFINANCIRANJA %]]</f>
        <v>494215.86450000003</v>
      </c>
      <c r="R2302" s="60">
        <f>Ugovori_OPULJP3[[#This Row],[Bespovratna sredstva - Nacionalni dio - HRK]]/7.5345</f>
        <v>65593.717499502294</v>
      </c>
      <c r="S2302" s="59">
        <v>3294772.43</v>
      </c>
      <c r="T2302" s="60">
        <f>Ugovori_OPULJP3[[#This Row],[Bespovratna sredstva - Ukupno (EU+Nac) HRK
= Ukupna ugovorena vrijednost bespovratnih sredstava]]/7.5345</f>
        <v>437291.44999668194</v>
      </c>
      <c r="U2302" s="59">
        <v>0</v>
      </c>
      <c r="V2302" s="60">
        <f>Ugovori_OPULJP3[[#This Row],[Javni doprinos korisnika - HRK]]/7.5345</f>
        <v>0</v>
      </c>
      <c r="W2302" s="59">
        <v>0</v>
      </c>
      <c r="X2302" s="60">
        <f>Ugovori_OPULJP3[[#This Row],[Privatni doprinos korisnika - HRK]]/7.5345</f>
        <v>0</v>
      </c>
      <c r="Y2302" s="61">
        <v>3294772.43</v>
      </c>
      <c r="Z2302" s="62">
        <f>Ugovori_OPULJP3[[#This Row],[UKUPNI PRIHVATLJIVI IZDACI
TOTAL ELIGIBLE EXPENDITURE
= Bespovratna sredstva ukupno + doprinos korisnika
= Ukupni prihvatljivi troškovi
= Ukupna ugovorena vrijednost projekta HRK]]/7.5345</f>
        <v>437291.44999668194</v>
      </c>
      <c r="AA2302" s="53" t="s">
        <v>37</v>
      </c>
      <c r="AB2302" s="53" t="s">
        <v>34</v>
      </c>
      <c r="AC2302" s="52" t="s">
        <v>8468</v>
      </c>
      <c r="AD2302" s="52" t="s">
        <v>6564</v>
      </c>
    </row>
    <row r="2303" spans="1:30" ht="102" x14ac:dyDescent="0.2">
      <c r="A2303" s="50" t="s">
        <v>8469</v>
      </c>
      <c r="B2303" s="39" t="s">
        <v>742</v>
      </c>
      <c r="C2303" s="52" t="s">
        <v>7264</v>
      </c>
      <c r="D2303" s="52" t="s">
        <v>8255</v>
      </c>
      <c r="E2303" s="53" t="s">
        <v>75</v>
      </c>
      <c r="F2303" s="54" t="s">
        <v>8470</v>
      </c>
      <c r="G2303" s="54" t="s">
        <v>3916</v>
      </c>
      <c r="H2303" s="56">
        <v>43370</v>
      </c>
      <c r="I2303" s="56">
        <v>44282</v>
      </c>
      <c r="J2303" s="57" t="str">
        <f>IF(Ugovori_OPULJP3[[#This Row],[DATUM ZAVRŠETKA OPERACIJE]]&gt;DATE(2024,12,31),"u provedbi","završen")</f>
        <v>završen</v>
      </c>
      <c r="K2303" s="55" t="s">
        <v>78</v>
      </c>
      <c r="L2303" s="55" t="s">
        <v>78</v>
      </c>
      <c r="M2303" s="58">
        <v>0.85</v>
      </c>
      <c r="N2303" s="58">
        <v>0.15</v>
      </c>
      <c r="O2303" s="59">
        <f>Ugovori_OPULJP3[[#This Row],[Bespovratna sredstva - Ukupno (EU+Nac) HRK
= Ukupna ugovorena vrijednost bespovratnih sredstava]]*Ugovori_OPULJP3[[#This Row],[EU STOPA SUFINANCIRANJA %
EU CO-FINANCING RATE %]]</f>
        <v>2899555.3004999999</v>
      </c>
      <c r="P2303" s="60">
        <f>Ugovori_OPULJP3[[#This Row],[Bespovratna sredstva - EU dio - HRK]]/7.5345</f>
        <v>384837.12263587496</v>
      </c>
      <c r="Q2303" s="59">
        <f>Ugovori_OPULJP3[[#This Row],[Bespovratna sredstva - Ukupno (EU+Nac) HRK
= Ukupna ugovorena vrijednost bespovratnih sredstava]]*Ugovori_OPULJP3[[#This Row],[STOPA NACIONALNOG SUFINANCIRANJA %]]</f>
        <v>511686.22949999996</v>
      </c>
      <c r="R2303" s="60">
        <f>Ugovori_OPULJP3[[#This Row],[Bespovratna sredstva - Nacionalni dio - HRK]]/7.5345</f>
        <v>67912.433406330863</v>
      </c>
      <c r="S2303" s="59">
        <v>3411241.53</v>
      </c>
      <c r="T2303" s="60">
        <f>Ugovori_OPULJP3[[#This Row],[Bespovratna sredstva - Ukupno (EU+Nac) HRK
= Ukupna ugovorena vrijednost bespovratnih sredstava]]/7.5345</f>
        <v>452749.55604220578</v>
      </c>
      <c r="U2303" s="59">
        <v>0</v>
      </c>
      <c r="V2303" s="60">
        <f>Ugovori_OPULJP3[[#This Row],[Javni doprinos korisnika - HRK]]/7.5345</f>
        <v>0</v>
      </c>
      <c r="W2303" s="59">
        <v>0</v>
      </c>
      <c r="X2303" s="60">
        <f>Ugovori_OPULJP3[[#This Row],[Privatni doprinos korisnika - HRK]]/7.5345</f>
        <v>0</v>
      </c>
      <c r="Y2303" s="61">
        <v>3411241.53</v>
      </c>
      <c r="Z2303" s="62">
        <f>Ugovori_OPULJP3[[#This Row],[UKUPNI PRIHVATLJIVI IZDACI
TOTAL ELIGIBLE EXPENDITURE
= Bespovratna sredstva ukupno + doprinos korisnika
= Ukupni prihvatljivi troškovi
= Ukupna ugovorena vrijednost projekta HRK]]/7.5345</f>
        <v>452749.55604220578</v>
      </c>
      <c r="AA2303" s="53" t="s">
        <v>37</v>
      </c>
      <c r="AB2303" s="53" t="s">
        <v>34</v>
      </c>
      <c r="AC2303" s="52" t="s">
        <v>8471</v>
      </c>
      <c r="AD2303" s="52" t="s">
        <v>6564</v>
      </c>
    </row>
    <row r="2304" spans="1:30" ht="102" x14ac:dyDescent="0.2">
      <c r="A2304" s="50" t="s">
        <v>8472</v>
      </c>
      <c r="B2304" s="39" t="s">
        <v>742</v>
      </c>
      <c r="C2304" s="52" t="s">
        <v>7264</v>
      </c>
      <c r="D2304" s="52" t="s">
        <v>8255</v>
      </c>
      <c r="E2304" s="53" t="s">
        <v>75</v>
      </c>
      <c r="F2304" s="54" t="s">
        <v>8473</v>
      </c>
      <c r="G2304" s="54" t="s">
        <v>8474</v>
      </c>
      <c r="H2304" s="56">
        <v>43423</v>
      </c>
      <c r="I2304" s="56">
        <v>44335</v>
      </c>
      <c r="J2304" s="57" t="str">
        <f>IF(Ugovori_OPULJP3[[#This Row],[DATUM ZAVRŠETKA OPERACIJE]]&gt;DATE(2024,12,31),"u provedbi","završen")</f>
        <v>završen</v>
      </c>
      <c r="K2304" s="55" t="s">
        <v>36</v>
      </c>
      <c r="L2304" s="55" t="s">
        <v>36</v>
      </c>
      <c r="M2304" s="58">
        <v>0.85</v>
      </c>
      <c r="N2304" s="58">
        <v>0.15</v>
      </c>
      <c r="O2304" s="59">
        <f>Ugovori_OPULJP3[[#This Row],[Bespovratna sredstva - Ukupno (EU+Nac) HRK
= Ukupna ugovorena vrijednost bespovratnih sredstava]]*Ugovori_OPULJP3[[#This Row],[EU STOPA SUFINANCIRANJA %
EU CO-FINANCING RATE %]]</f>
        <v>8388059.6834999993</v>
      </c>
      <c r="P2304" s="60">
        <f>Ugovori_OPULJP3[[#This Row],[Bespovratna sredstva - EU dio - HRK]]/7.5345</f>
        <v>1113286.8383436191</v>
      </c>
      <c r="Q2304" s="59">
        <f>Ugovori_OPULJP3[[#This Row],[Bespovratna sredstva - Ukupno (EU+Nac) HRK
= Ukupna ugovorena vrijednost bespovratnih sredstava]]*Ugovori_OPULJP3[[#This Row],[STOPA NACIONALNOG SUFINANCIRANJA %]]</f>
        <v>1480245.8265</v>
      </c>
      <c r="R2304" s="60">
        <f>Ugovori_OPULJP3[[#This Row],[Bespovratna sredstva - Nacionalni dio - HRK]]/7.5345</f>
        <v>196462.38323710929</v>
      </c>
      <c r="S2304" s="59">
        <v>9868305.5099999998</v>
      </c>
      <c r="T2304" s="60">
        <f>Ugovori_OPULJP3[[#This Row],[Bespovratna sredstva - Ukupno (EU+Nac) HRK
= Ukupna ugovorena vrijednost bespovratnih sredstava]]/7.5345</f>
        <v>1309749.2215807287</v>
      </c>
      <c r="U2304" s="59">
        <v>0</v>
      </c>
      <c r="V2304" s="60">
        <f>Ugovori_OPULJP3[[#This Row],[Javni doprinos korisnika - HRK]]/7.5345</f>
        <v>0</v>
      </c>
      <c r="W2304" s="59">
        <v>0</v>
      </c>
      <c r="X2304" s="60">
        <f>Ugovori_OPULJP3[[#This Row],[Privatni doprinos korisnika - HRK]]/7.5345</f>
        <v>0</v>
      </c>
      <c r="Y2304" s="61">
        <v>9868305.5099999998</v>
      </c>
      <c r="Z2304" s="62">
        <f>Ugovori_OPULJP3[[#This Row],[UKUPNI PRIHVATLJIVI IZDACI
TOTAL ELIGIBLE EXPENDITURE
= Bespovratna sredstva ukupno + doprinos korisnika
= Ukupni prihvatljivi troškovi
= Ukupna ugovorena vrijednost projekta HRK]]/7.5345</f>
        <v>1309749.2215807287</v>
      </c>
      <c r="AA2304" s="53" t="s">
        <v>37</v>
      </c>
      <c r="AB2304" s="53" t="s">
        <v>34</v>
      </c>
      <c r="AC2304" s="52" t="s">
        <v>8475</v>
      </c>
      <c r="AD2304" s="52" t="s">
        <v>6564</v>
      </c>
    </row>
    <row r="2305" spans="1:30" ht="114.75" x14ac:dyDescent="0.2">
      <c r="A2305" s="50" t="s">
        <v>8476</v>
      </c>
      <c r="B2305" s="39" t="s">
        <v>742</v>
      </c>
      <c r="C2305" s="52" t="s">
        <v>7264</v>
      </c>
      <c r="D2305" s="52" t="s">
        <v>8255</v>
      </c>
      <c r="E2305" s="53" t="s">
        <v>75</v>
      </c>
      <c r="F2305" s="54" t="s">
        <v>8477</v>
      </c>
      <c r="G2305" s="54" t="s">
        <v>8478</v>
      </c>
      <c r="H2305" s="56">
        <v>43497</v>
      </c>
      <c r="I2305" s="56">
        <v>44409</v>
      </c>
      <c r="J2305" s="57" t="str">
        <f>IF(Ugovori_OPULJP3[[#This Row],[DATUM ZAVRŠETKA OPERACIJE]]&gt;DATE(2024,12,31),"u provedbi","završen")</f>
        <v>završen</v>
      </c>
      <c r="K2305" s="55" t="s">
        <v>243</v>
      </c>
      <c r="L2305" s="55" t="s">
        <v>243</v>
      </c>
      <c r="M2305" s="58">
        <v>0.85</v>
      </c>
      <c r="N2305" s="58">
        <v>0.15</v>
      </c>
      <c r="O2305" s="59">
        <f>Ugovori_OPULJP3[[#This Row],[Bespovratna sredstva - Ukupno (EU+Nac) HRK
= Ukupna ugovorena vrijednost bespovratnih sredstava]]*Ugovori_OPULJP3[[#This Row],[EU STOPA SUFINANCIRANJA %
EU CO-FINANCING RATE %]]</f>
        <v>6298874.0084999995</v>
      </c>
      <c r="P2305" s="60">
        <f>Ugovori_OPULJP3[[#This Row],[Bespovratna sredstva - EU dio - HRK]]/7.5345</f>
        <v>836004.24825801305</v>
      </c>
      <c r="Q2305" s="59">
        <f>Ugovori_OPULJP3[[#This Row],[Bespovratna sredstva - Ukupno (EU+Nac) HRK
= Ukupna ugovorena vrijednost bespovratnih sredstava]]*Ugovori_OPULJP3[[#This Row],[STOPA NACIONALNOG SUFINANCIRANJA %]]</f>
        <v>1111566.0015</v>
      </c>
      <c r="R2305" s="60">
        <f>Ugovori_OPULJP3[[#This Row],[Bespovratna sredstva - Nacionalni dio - HRK]]/7.5345</f>
        <v>147530.16145729643</v>
      </c>
      <c r="S2305" s="59">
        <v>7410440.0099999998</v>
      </c>
      <c r="T2305" s="60">
        <f>Ugovori_OPULJP3[[#This Row],[Bespovratna sredstva - Ukupno (EU+Nac) HRK
= Ukupna ugovorena vrijednost bespovratnih sredstava]]/7.5345</f>
        <v>983534.40971530951</v>
      </c>
      <c r="U2305" s="59">
        <v>0</v>
      </c>
      <c r="V2305" s="60">
        <f>Ugovori_OPULJP3[[#This Row],[Javni doprinos korisnika - HRK]]/7.5345</f>
        <v>0</v>
      </c>
      <c r="W2305" s="59">
        <v>0</v>
      </c>
      <c r="X2305" s="60">
        <f>Ugovori_OPULJP3[[#This Row],[Privatni doprinos korisnika - HRK]]/7.5345</f>
        <v>0</v>
      </c>
      <c r="Y2305" s="61">
        <v>7410440.0099999998</v>
      </c>
      <c r="Z2305" s="62">
        <f>Ugovori_OPULJP3[[#This Row],[UKUPNI PRIHVATLJIVI IZDACI
TOTAL ELIGIBLE EXPENDITURE
= Bespovratna sredstva ukupno + doprinos korisnika
= Ukupni prihvatljivi troškovi
= Ukupna ugovorena vrijednost projekta HRK]]/7.5345</f>
        <v>983534.40971530951</v>
      </c>
      <c r="AA2305" s="53" t="s">
        <v>37</v>
      </c>
      <c r="AB2305" s="53" t="s">
        <v>34</v>
      </c>
      <c r="AC2305" s="52" t="s">
        <v>8479</v>
      </c>
      <c r="AD2305" s="52" t="s">
        <v>6564</v>
      </c>
    </row>
    <row r="2306" spans="1:30" ht="89.25" x14ac:dyDescent="0.2">
      <c r="A2306" s="50" t="s">
        <v>8480</v>
      </c>
      <c r="B2306" s="39" t="s">
        <v>742</v>
      </c>
      <c r="C2306" s="52" t="s">
        <v>7264</v>
      </c>
      <c r="D2306" s="52" t="s">
        <v>8255</v>
      </c>
      <c r="E2306" s="53" t="s">
        <v>75</v>
      </c>
      <c r="F2306" s="54" t="s">
        <v>8481</v>
      </c>
      <c r="G2306" s="54" t="s">
        <v>4559</v>
      </c>
      <c r="H2306" s="56">
        <v>43557</v>
      </c>
      <c r="I2306" s="56">
        <v>44471</v>
      </c>
      <c r="J2306" s="57" t="str">
        <f>IF(Ugovori_OPULJP3[[#This Row],[DATUM ZAVRŠETKA OPERACIJE]]&gt;DATE(2024,12,31),"u provedbi","završen")</f>
        <v>završen</v>
      </c>
      <c r="K2306" s="55" t="s">
        <v>248</v>
      </c>
      <c r="L2306" s="55" t="s">
        <v>248</v>
      </c>
      <c r="M2306" s="58">
        <v>0.85</v>
      </c>
      <c r="N2306" s="58">
        <v>0.15</v>
      </c>
      <c r="O2306" s="59">
        <f>Ugovori_OPULJP3[[#This Row],[Bespovratna sredstva - Ukupno (EU+Nac) HRK
= Ukupna ugovorena vrijednost bespovratnih sredstava]]*Ugovori_OPULJP3[[#This Row],[EU STOPA SUFINANCIRANJA %
EU CO-FINANCING RATE %]]</f>
        <v>1261303.5504999999</v>
      </c>
      <c r="P2306" s="60">
        <f>Ugovori_OPULJP3[[#This Row],[Bespovratna sredstva - EU dio - HRK]]/7.5345</f>
        <v>167403.74948569908</v>
      </c>
      <c r="Q2306" s="59">
        <f>Ugovori_OPULJP3[[#This Row],[Bespovratna sredstva - Ukupno (EU+Nac) HRK
= Ukupna ugovorena vrijednost bespovratnih sredstava]]*Ugovori_OPULJP3[[#This Row],[STOPA NACIONALNOG SUFINANCIRANJA %]]</f>
        <v>222582.97949999999</v>
      </c>
      <c r="R2306" s="60">
        <f>Ugovori_OPULJP3[[#This Row],[Bespovratna sredstva - Nacionalni dio - HRK]]/7.5345</f>
        <v>29541.838144535133</v>
      </c>
      <c r="S2306" s="59">
        <v>1483886.53</v>
      </c>
      <c r="T2306" s="60">
        <f>Ugovori_OPULJP3[[#This Row],[Bespovratna sredstva - Ukupno (EU+Nac) HRK
= Ukupna ugovorena vrijednost bespovratnih sredstava]]/7.5345</f>
        <v>196945.58763023425</v>
      </c>
      <c r="U2306" s="59">
        <v>0</v>
      </c>
      <c r="V2306" s="60">
        <f>Ugovori_OPULJP3[[#This Row],[Javni doprinos korisnika - HRK]]/7.5345</f>
        <v>0</v>
      </c>
      <c r="W2306" s="59">
        <v>0</v>
      </c>
      <c r="X2306" s="60">
        <f>Ugovori_OPULJP3[[#This Row],[Privatni doprinos korisnika - HRK]]/7.5345</f>
        <v>0</v>
      </c>
      <c r="Y2306" s="61">
        <v>1483886.53</v>
      </c>
      <c r="Z2306" s="62">
        <f>Ugovori_OPULJP3[[#This Row],[UKUPNI PRIHVATLJIVI IZDACI
TOTAL ELIGIBLE EXPENDITURE
= Bespovratna sredstva ukupno + doprinos korisnika
= Ukupni prihvatljivi troškovi
= Ukupna ugovorena vrijednost projekta HRK]]/7.5345</f>
        <v>196945.58763023425</v>
      </c>
      <c r="AA2306" s="53" t="s">
        <v>37</v>
      </c>
      <c r="AB2306" s="53" t="s">
        <v>34</v>
      </c>
      <c r="AC2306" s="52" t="s">
        <v>8482</v>
      </c>
      <c r="AD2306" s="52" t="s">
        <v>6564</v>
      </c>
    </row>
    <row r="2307" spans="1:30" ht="76.5" x14ac:dyDescent="0.2">
      <c r="A2307" s="50" t="s">
        <v>8483</v>
      </c>
      <c r="B2307" s="39" t="s">
        <v>742</v>
      </c>
      <c r="C2307" s="52" t="s">
        <v>7264</v>
      </c>
      <c r="D2307" s="52" t="s">
        <v>8255</v>
      </c>
      <c r="E2307" s="53" t="s">
        <v>75</v>
      </c>
      <c r="F2307" s="54" t="s">
        <v>8484</v>
      </c>
      <c r="G2307" s="54" t="s">
        <v>8485</v>
      </c>
      <c r="H2307" s="56">
        <v>43557</v>
      </c>
      <c r="I2307" s="56">
        <v>44471</v>
      </c>
      <c r="J2307" s="57" t="str">
        <f>IF(Ugovori_OPULJP3[[#This Row],[DATUM ZAVRŠETKA OPERACIJE]]&gt;DATE(2024,12,31),"u provedbi","završen")</f>
        <v>završen</v>
      </c>
      <c r="K2307" s="55" t="s">
        <v>248</v>
      </c>
      <c r="L2307" s="55" t="s">
        <v>248</v>
      </c>
      <c r="M2307" s="58">
        <v>0.85</v>
      </c>
      <c r="N2307" s="58">
        <v>0.15</v>
      </c>
      <c r="O2307" s="59">
        <f>Ugovori_OPULJP3[[#This Row],[Bespovratna sredstva - Ukupno (EU+Nac) HRK
= Ukupna ugovorena vrijednost bespovratnih sredstava]]*Ugovori_OPULJP3[[#This Row],[EU STOPA SUFINANCIRANJA %
EU CO-FINANCING RATE %]]</f>
        <v>802281.07649999997</v>
      </c>
      <c r="P2307" s="60">
        <f>Ugovori_OPULJP3[[#This Row],[Bespovratna sredstva - EU dio - HRK]]/7.5345</f>
        <v>106480.99761098943</v>
      </c>
      <c r="Q2307" s="59">
        <f>Ugovori_OPULJP3[[#This Row],[Bespovratna sredstva - Ukupno (EU+Nac) HRK
= Ukupna ugovorena vrijednost bespovratnih sredstava]]*Ugovori_OPULJP3[[#This Row],[STOPA NACIONALNOG SUFINANCIRANJA %]]</f>
        <v>141579.0135</v>
      </c>
      <c r="R2307" s="60">
        <f>Ugovori_OPULJP3[[#This Row],[Bespovratna sredstva - Nacionalni dio - HRK]]/7.5345</f>
        <v>18790.764284292254</v>
      </c>
      <c r="S2307" s="59">
        <v>943860.09</v>
      </c>
      <c r="T2307" s="60">
        <f>Ugovori_OPULJP3[[#This Row],[Bespovratna sredstva - Ukupno (EU+Nac) HRK
= Ukupna ugovorena vrijednost bespovratnih sredstava]]/7.5345</f>
        <v>125271.7618952817</v>
      </c>
      <c r="U2307" s="59">
        <v>0</v>
      </c>
      <c r="V2307" s="60">
        <f>Ugovori_OPULJP3[[#This Row],[Javni doprinos korisnika - HRK]]/7.5345</f>
        <v>0</v>
      </c>
      <c r="W2307" s="59">
        <v>0</v>
      </c>
      <c r="X2307" s="60">
        <f>Ugovori_OPULJP3[[#This Row],[Privatni doprinos korisnika - HRK]]/7.5345</f>
        <v>0</v>
      </c>
      <c r="Y2307" s="61">
        <v>943860.09</v>
      </c>
      <c r="Z2307" s="62">
        <f>Ugovori_OPULJP3[[#This Row],[UKUPNI PRIHVATLJIVI IZDACI
TOTAL ELIGIBLE EXPENDITURE
= Bespovratna sredstva ukupno + doprinos korisnika
= Ukupni prihvatljivi troškovi
= Ukupna ugovorena vrijednost projekta HRK]]/7.5345</f>
        <v>125271.7618952817</v>
      </c>
      <c r="AA2307" s="53" t="s">
        <v>37</v>
      </c>
      <c r="AB2307" s="53" t="s">
        <v>34</v>
      </c>
      <c r="AC2307" s="52" t="s">
        <v>8486</v>
      </c>
      <c r="AD2307" s="52" t="s">
        <v>6564</v>
      </c>
    </row>
    <row r="2308" spans="1:30" ht="114.75" x14ac:dyDescent="0.2">
      <c r="A2308" s="50" t="s">
        <v>8487</v>
      </c>
      <c r="B2308" s="39" t="s">
        <v>742</v>
      </c>
      <c r="C2308" s="52" t="s">
        <v>7264</v>
      </c>
      <c r="D2308" s="52" t="s">
        <v>8255</v>
      </c>
      <c r="E2308" s="53" t="s">
        <v>75</v>
      </c>
      <c r="F2308" s="54" t="s">
        <v>8488</v>
      </c>
      <c r="G2308" s="71" t="s">
        <v>8489</v>
      </c>
      <c r="H2308" s="56">
        <v>43370</v>
      </c>
      <c r="I2308" s="56">
        <v>44162</v>
      </c>
      <c r="J2308" s="57" t="str">
        <f>IF(Ugovori_OPULJP3[[#This Row],[DATUM ZAVRŠETKA OPERACIJE]]&gt;DATE(2024,12,31),"u provedbi","završen")</f>
        <v>završen</v>
      </c>
      <c r="K2308" s="55" t="s">
        <v>199</v>
      </c>
      <c r="L2308" s="55" t="s">
        <v>199</v>
      </c>
      <c r="M2308" s="58">
        <v>0.85</v>
      </c>
      <c r="N2308" s="58">
        <v>0.15</v>
      </c>
      <c r="O2308" s="59">
        <f>Ugovori_OPULJP3[[#This Row],[Bespovratna sredstva - Ukupno (EU+Nac) HRK
= Ukupna ugovorena vrijednost bespovratnih sredstava]]*Ugovori_OPULJP3[[#This Row],[EU STOPA SUFINANCIRANJA %
EU CO-FINANCING RATE %]]</f>
        <v>653465.22699999996</v>
      </c>
      <c r="P2308" s="60">
        <f>Ugovori_OPULJP3[[#This Row],[Bespovratna sredstva - EU dio - HRK]]/7.5345</f>
        <v>86729.740128741119</v>
      </c>
      <c r="Q2308" s="59">
        <f>Ugovori_OPULJP3[[#This Row],[Bespovratna sredstva - Ukupno (EU+Nac) HRK
= Ukupna ugovorena vrijednost bespovratnih sredstava]]*Ugovori_OPULJP3[[#This Row],[STOPA NACIONALNOG SUFINANCIRANJA %]]</f>
        <v>115317.393</v>
      </c>
      <c r="R2308" s="60">
        <f>Ugovori_OPULJP3[[#This Row],[Bespovratna sredstva - Nacionalni dio - HRK]]/7.5345</f>
        <v>15305.248258013138</v>
      </c>
      <c r="S2308" s="59">
        <v>768782.62</v>
      </c>
      <c r="T2308" s="60">
        <f>Ugovori_OPULJP3[[#This Row],[Bespovratna sredstva - Ukupno (EU+Nac) HRK
= Ukupna ugovorena vrijednost bespovratnih sredstava]]/7.5345</f>
        <v>102034.98838675425</v>
      </c>
      <c r="U2308" s="59">
        <v>0</v>
      </c>
      <c r="V2308" s="60">
        <f>Ugovori_OPULJP3[[#This Row],[Javni doprinos korisnika - HRK]]/7.5345</f>
        <v>0</v>
      </c>
      <c r="W2308" s="59">
        <v>0</v>
      </c>
      <c r="X2308" s="60">
        <f>Ugovori_OPULJP3[[#This Row],[Privatni doprinos korisnika - HRK]]/7.5345</f>
        <v>0</v>
      </c>
      <c r="Y2308" s="61">
        <v>768782.62</v>
      </c>
      <c r="Z2308" s="62">
        <f>Ugovori_OPULJP3[[#This Row],[UKUPNI PRIHVATLJIVI IZDACI
TOTAL ELIGIBLE EXPENDITURE
= Bespovratna sredstva ukupno + doprinos korisnika
= Ukupni prihvatljivi troškovi
= Ukupna ugovorena vrijednost projekta HRK]]/7.5345</f>
        <v>102034.98838675425</v>
      </c>
      <c r="AA2308" s="53" t="s">
        <v>37</v>
      </c>
      <c r="AB2308" s="53" t="s">
        <v>34</v>
      </c>
      <c r="AC2308" s="52" t="s">
        <v>8490</v>
      </c>
      <c r="AD2308" s="52" t="s">
        <v>6564</v>
      </c>
    </row>
    <row r="2309" spans="1:30" ht="76.5" x14ac:dyDescent="0.2">
      <c r="A2309" s="50" t="s">
        <v>8491</v>
      </c>
      <c r="B2309" s="39" t="s">
        <v>742</v>
      </c>
      <c r="C2309" s="52" t="s">
        <v>7264</v>
      </c>
      <c r="D2309" s="52" t="s">
        <v>8255</v>
      </c>
      <c r="E2309" s="53" t="s">
        <v>75</v>
      </c>
      <c r="F2309" s="54" t="s">
        <v>8492</v>
      </c>
      <c r="G2309" s="54" t="s">
        <v>8493</v>
      </c>
      <c r="H2309" s="56">
        <v>43424</v>
      </c>
      <c r="I2309" s="56">
        <v>44336</v>
      </c>
      <c r="J2309" s="57" t="str">
        <f>IF(Ugovori_OPULJP3[[#This Row],[DATUM ZAVRŠETKA OPERACIJE]]&gt;DATE(2024,12,31),"u provedbi","završen")</f>
        <v>završen</v>
      </c>
      <c r="K2309" s="55" t="s">
        <v>78</v>
      </c>
      <c r="L2309" s="55" t="s">
        <v>78</v>
      </c>
      <c r="M2309" s="58">
        <v>0.85</v>
      </c>
      <c r="N2309" s="58">
        <v>0.15</v>
      </c>
      <c r="O2309" s="59">
        <f>Ugovori_OPULJP3[[#This Row],[Bespovratna sredstva - Ukupno (EU+Nac) HRK
= Ukupna ugovorena vrijednost bespovratnih sredstava]]*Ugovori_OPULJP3[[#This Row],[EU STOPA SUFINANCIRANJA %
EU CO-FINANCING RATE %]]</f>
        <v>4210437.9060000004</v>
      </c>
      <c r="P2309" s="60">
        <f>Ugovori_OPULJP3[[#This Row],[Bespovratna sredstva - EU dio - HRK]]/7.5345</f>
        <v>558821.1435397173</v>
      </c>
      <c r="Q2309" s="59">
        <f>Ugovori_OPULJP3[[#This Row],[Bespovratna sredstva - Ukupno (EU+Nac) HRK
= Ukupna ugovorena vrijednost bespovratnih sredstava]]*Ugovori_OPULJP3[[#This Row],[STOPA NACIONALNOG SUFINANCIRANJA %]]</f>
        <v>743018.45400000003</v>
      </c>
      <c r="R2309" s="60">
        <f>Ugovori_OPULJP3[[#This Row],[Bespovratna sredstva - Nacionalni dio - HRK]]/7.5345</f>
        <v>98615.495918773639</v>
      </c>
      <c r="S2309" s="59">
        <v>4953456.3600000003</v>
      </c>
      <c r="T2309" s="60">
        <f>Ugovori_OPULJP3[[#This Row],[Bespovratna sredstva - Ukupno (EU+Nac) HRK
= Ukupna ugovorena vrijednost bespovratnih sredstava]]/7.5345</f>
        <v>657436.639458491</v>
      </c>
      <c r="U2309" s="59">
        <v>0</v>
      </c>
      <c r="V2309" s="60">
        <f>Ugovori_OPULJP3[[#This Row],[Javni doprinos korisnika - HRK]]/7.5345</f>
        <v>0</v>
      </c>
      <c r="W2309" s="59">
        <v>0</v>
      </c>
      <c r="X2309" s="60">
        <f>Ugovori_OPULJP3[[#This Row],[Privatni doprinos korisnika - HRK]]/7.5345</f>
        <v>0</v>
      </c>
      <c r="Y2309" s="61">
        <v>4953456.3600000003</v>
      </c>
      <c r="Z2309" s="62">
        <f>Ugovori_OPULJP3[[#This Row],[UKUPNI PRIHVATLJIVI IZDACI
TOTAL ELIGIBLE EXPENDITURE
= Bespovratna sredstva ukupno + doprinos korisnika
= Ukupni prihvatljivi troškovi
= Ukupna ugovorena vrijednost projekta HRK]]/7.5345</f>
        <v>657436.639458491</v>
      </c>
      <c r="AA2309" s="53" t="s">
        <v>37</v>
      </c>
      <c r="AB2309" s="53" t="s">
        <v>34</v>
      </c>
      <c r="AC2309" s="52" t="s">
        <v>8494</v>
      </c>
      <c r="AD2309" s="52" t="s">
        <v>6564</v>
      </c>
    </row>
    <row r="2310" spans="1:30" ht="51" x14ac:dyDescent="0.2">
      <c r="A2310" s="50" t="s">
        <v>8495</v>
      </c>
      <c r="B2310" s="39" t="s">
        <v>742</v>
      </c>
      <c r="C2310" s="52" t="s">
        <v>7264</v>
      </c>
      <c r="D2310" s="52" t="s">
        <v>8255</v>
      </c>
      <c r="E2310" s="53" t="s">
        <v>75</v>
      </c>
      <c r="F2310" s="54" t="s">
        <v>8496</v>
      </c>
      <c r="G2310" s="54" t="s">
        <v>8497</v>
      </c>
      <c r="H2310" s="56">
        <v>43423</v>
      </c>
      <c r="I2310" s="56">
        <v>44335</v>
      </c>
      <c r="J2310" s="57" t="str">
        <f>IF(Ugovori_OPULJP3[[#This Row],[DATUM ZAVRŠETKA OPERACIJE]]&gt;DATE(2024,12,31),"u provedbi","završen")</f>
        <v>završen</v>
      </c>
      <c r="K2310" s="55" t="s">
        <v>172</v>
      </c>
      <c r="L2310" s="55" t="s">
        <v>172</v>
      </c>
      <c r="M2310" s="58">
        <v>0.85</v>
      </c>
      <c r="N2310" s="58">
        <v>0.15</v>
      </c>
      <c r="O2310" s="59">
        <f>Ugovori_OPULJP3[[#This Row],[Bespovratna sredstva - Ukupno (EU+Nac) HRK
= Ukupna ugovorena vrijednost bespovratnih sredstava]]*Ugovori_OPULJP3[[#This Row],[EU STOPA SUFINANCIRANJA %
EU CO-FINANCING RATE %]]</f>
        <v>1030062.2574999999</v>
      </c>
      <c r="P2310" s="60">
        <f>Ugovori_OPULJP3[[#This Row],[Bespovratna sredstva - EU dio - HRK]]/7.5345</f>
        <v>136712.7556573097</v>
      </c>
      <c r="Q2310" s="59">
        <f>Ugovori_OPULJP3[[#This Row],[Bespovratna sredstva - Ukupno (EU+Nac) HRK
= Ukupna ugovorena vrijednost bespovratnih sredstava]]*Ugovori_OPULJP3[[#This Row],[STOPA NACIONALNOG SUFINANCIRANJA %]]</f>
        <v>181775.69249999998</v>
      </c>
      <c r="R2310" s="60">
        <f>Ugovori_OPULJP3[[#This Row],[Bespovratna sredstva - Nacionalni dio - HRK]]/7.5345</f>
        <v>24125.780410113475</v>
      </c>
      <c r="S2310" s="59">
        <v>1211837.95</v>
      </c>
      <c r="T2310" s="60">
        <f>Ugovori_OPULJP3[[#This Row],[Bespovratna sredstva - Ukupno (EU+Nac) HRK
= Ukupna ugovorena vrijednost bespovratnih sredstava]]/7.5345</f>
        <v>160838.53606742318</v>
      </c>
      <c r="U2310" s="59">
        <v>0</v>
      </c>
      <c r="V2310" s="60">
        <f>Ugovori_OPULJP3[[#This Row],[Javni doprinos korisnika - HRK]]/7.5345</f>
        <v>0</v>
      </c>
      <c r="W2310" s="59">
        <v>0</v>
      </c>
      <c r="X2310" s="60">
        <f>Ugovori_OPULJP3[[#This Row],[Privatni doprinos korisnika - HRK]]/7.5345</f>
        <v>0</v>
      </c>
      <c r="Y2310" s="61">
        <v>1211837.95</v>
      </c>
      <c r="Z2310" s="62">
        <f>Ugovori_OPULJP3[[#This Row],[UKUPNI PRIHVATLJIVI IZDACI
TOTAL ELIGIBLE EXPENDITURE
= Bespovratna sredstva ukupno + doprinos korisnika
= Ukupni prihvatljivi troškovi
= Ukupna ugovorena vrijednost projekta HRK]]/7.5345</f>
        <v>160838.53606742318</v>
      </c>
      <c r="AA2310" s="53" t="s">
        <v>37</v>
      </c>
      <c r="AB2310" s="53" t="s">
        <v>34</v>
      </c>
      <c r="AC2310" s="52" t="s">
        <v>8498</v>
      </c>
      <c r="AD2310" s="52" t="s">
        <v>6564</v>
      </c>
    </row>
    <row r="2311" spans="1:30" ht="89.25" x14ac:dyDescent="0.2">
      <c r="A2311" s="50" t="s">
        <v>8499</v>
      </c>
      <c r="B2311" s="39" t="s">
        <v>742</v>
      </c>
      <c r="C2311" s="52" t="s">
        <v>7264</v>
      </c>
      <c r="D2311" s="52" t="s">
        <v>8255</v>
      </c>
      <c r="E2311" s="53" t="s">
        <v>75</v>
      </c>
      <c r="F2311" s="54" t="s">
        <v>8500</v>
      </c>
      <c r="G2311" s="54" t="s">
        <v>8501</v>
      </c>
      <c r="H2311" s="56">
        <v>43497</v>
      </c>
      <c r="I2311" s="56">
        <v>44409</v>
      </c>
      <c r="J2311" s="57" t="str">
        <f>IF(Ugovori_OPULJP3[[#This Row],[DATUM ZAVRŠETKA OPERACIJE]]&gt;DATE(2024,12,31),"u provedbi","završen")</f>
        <v>završen</v>
      </c>
      <c r="K2311" s="55" t="s">
        <v>243</v>
      </c>
      <c r="L2311" s="55" t="s">
        <v>243</v>
      </c>
      <c r="M2311" s="58">
        <v>0.85</v>
      </c>
      <c r="N2311" s="58">
        <v>0.15</v>
      </c>
      <c r="O2311" s="59">
        <f>Ugovori_OPULJP3[[#This Row],[Bespovratna sredstva - Ukupno (EU+Nac) HRK
= Ukupna ugovorena vrijednost bespovratnih sredstava]]*Ugovori_OPULJP3[[#This Row],[EU STOPA SUFINANCIRANJA %
EU CO-FINANCING RATE %]]</f>
        <v>10819483.620999999</v>
      </c>
      <c r="P2311" s="60">
        <f>Ugovori_OPULJP3[[#This Row],[Bespovratna sredstva - EU dio - HRK]]/7.5345</f>
        <v>1435992.2517751674</v>
      </c>
      <c r="Q2311" s="59">
        <f>Ugovori_OPULJP3[[#This Row],[Bespovratna sredstva - Ukupno (EU+Nac) HRK
= Ukupna ugovorena vrijednost bespovratnih sredstava]]*Ugovori_OPULJP3[[#This Row],[STOPA NACIONALNOG SUFINANCIRANJA %]]</f>
        <v>1909320.639</v>
      </c>
      <c r="R2311" s="60">
        <f>Ugovori_OPULJP3[[#This Row],[Bespovratna sredstva - Nacionalni dio - HRK]]/7.5345</f>
        <v>253410.39737208837</v>
      </c>
      <c r="S2311" s="59">
        <v>12728804.26</v>
      </c>
      <c r="T2311" s="60">
        <f>Ugovori_OPULJP3[[#This Row],[Bespovratna sredstva - Ukupno (EU+Nac) HRK
= Ukupna ugovorena vrijednost bespovratnih sredstava]]/7.5345</f>
        <v>1689402.6491472558</v>
      </c>
      <c r="U2311" s="59">
        <v>0</v>
      </c>
      <c r="V2311" s="60">
        <f>Ugovori_OPULJP3[[#This Row],[Javni doprinos korisnika - HRK]]/7.5345</f>
        <v>0</v>
      </c>
      <c r="W2311" s="59">
        <v>0</v>
      </c>
      <c r="X2311" s="60">
        <f>Ugovori_OPULJP3[[#This Row],[Privatni doprinos korisnika - HRK]]/7.5345</f>
        <v>0</v>
      </c>
      <c r="Y2311" s="61">
        <v>12728804.26</v>
      </c>
      <c r="Z2311" s="62">
        <f>Ugovori_OPULJP3[[#This Row],[UKUPNI PRIHVATLJIVI IZDACI
TOTAL ELIGIBLE EXPENDITURE
= Bespovratna sredstva ukupno + doprinos korisnika
= Ukupni prihvatljivi troškovi
= Ukupna ugovorena vrijednost projekta HRK]]/7.5345</f>
        <v>1689402.6491472558</v>
      </c>
      <c r="AA2311" s="53" t="s">
        <v>37</v>
      </c>
      <c r="AB2311" s="53" t="s">
        <v>34</v>
      </c>
      <c r="AC2311" s="52" t="s">
        <v>8502</v>
      </c>
      <c r="AD2311" s="52" t="s">
        <v>6564</v>
      </c>
    </row>
    <row r="2312" spans="1:30" ht="63.75" x14ac:dyDescent="0.2">
      <c r="A2312" s="50" t="s">
        <v>8503</v>
      </c>
      <c r="B2312" s="39" t="s">
        <v>742</v>
      </c>
      <c r="C2312" s="52" t="s">
        <v>7264</v>
      </c>
      <c r="D2312" s="52" t="s">
        <v>8504</v>
      </c>
      <c r="E2312" s="53" t="s">
        <v>75</v>
      </c>
      <c r="F2312" s="54" t="s">
        <v>8505</v>
      </c>
      <c r="G2312" s="54" t="s">
        <v>2201</v>
      </c>
      <c r="H2312" s="56">
        <v>43545</v>
      </c>
      <c r="I2312" s="56">
        <v>44337</v>
      </c>
      <c r="J2312" s="57" t="str">
        <f>IF(Ugovori_OPULJP3[[#This Row],[DATUM ZAVRŠETKA OPERACIJE]]&gt;DATE(2024,12,31),"u provedbi","završen")</f>
        <v>završen</v>
      </c>
      <c r="K2312" s="55" t="s">
        <v>153</v>
      </c>
      <c r="L2312" s="55" t="s">
        <v>36</v>
      </c>
      <c r="M2312" s="58">
        <v>0.85</v>
      </c>
      <c r="N2312" s="58">
        <v>0.15</v>
      </c>
      <c r="O2312" s="59">
        <f>Ugovori_OPULJP3[[#This Row],[Bespovratna sredstva - Ukupno (EU+Nac) HRK
= Ukupna ugovorena vrijednost bespovratnih sredstava]]*Ugovori_OPULJP3[[#This Row],[EU STOPA SUFINANCIRANJA %
EU CO-FINANCING RATE %]]</f>
        <v>934931.15</v>
      </c>
      <c r="P2312" s="60">
        <f>Ugovori_OPULJP3[[#This Row],[Bespovratna sredstva - EU dio - HRK]]/7.5345</f>
        <v>124086.68790231601</v>
      </c>
      <c r="Q2312" s="59">
        <f>Ugovori_OPULJP3[[#This Row],[Bespovratna sredstva - Ukupno (EU+Nac) HRK
= Ukupna ugovorena vrijednost bespovratnih sredstava]]*Ugovori_OPULJP3[[#This Row],[STOPA NACIONALNOG SUFINANCIRANJA %]]</f>
        <v>164987.85</v>
      </c>
      <c r="R2312" s="60">
        <f>Ugovori_OPULJP3[[#This Row],[Bespovratna sredstva - Nacionalni dio - HRK]]/7.5345</f>
        <v>21897.650806291062</v>
      </c>
      <c r="S2312" s="59">
        <v>1099919</v>
      </c>
      <c r="T2312" s="60">
        <f>Ugovori_OPULJP3[[#This Row],[Bespovratna sredstva - Ukupno (EU+Nac) HRK
= Ukupna ugovorena vrijednost bespovratnih sredstava]]/7.5345</f>
        <v>145984.33870860707</v>
      </c>
      <c r="U2312" s="59">
        <v>0</v>
      </c>
      <c r="V2312" s="60">
        <f>Ugovori_OPULJP3[[#This Row],[Javni doprinos korisnika - HRK]]/7.5345</f>
        <v>0</v>
      </c>
      <c r="W2312" s="59">
        <v>0</v>
      </c>
      <c r="X2312" s="60">
        <f>Ugovori_OPULJP3[[#This Row],[Privatni doprinos korisnika - HRK]]/7.5345</f>
        <v>0</v>
      </c>
      <c r="Y2312" s="61">
        <v>1099919</v>
      </c>
      <c r="Z2312" s="62">
        <f>Ugovori_OPULJP3[[#This Row],[UKUPNI PRIHVATLJIVI IZDACI
TOTAL ELIGIBLE EXPENDITURE
= Bespovratna sredstva ukupno + doprinos korisnika
= Ukupni prihvatljivi troškovi
= Ukupna ugovorena vrijednost projekta HRK]]/7.5345</f>
        <v>145984.33870860707</v>
      </c>
      <c r="AA2312" s="53" t="s">
        <v>37</v>
      </c>
      <c r="AB2312" s="53" t="s">
        <v>34</v>
      </c>
      <c r="AC2312" s="52" t="s">
        <v>8506</v>
      </c>
      <c r="AD2312" s="52" t="s">
        <v>6564</v>
      </c>
    </row>
    <row r="2313" spans="1:30" ht="51" x14ac:dyDescent="0.2">
      <c r="A2313" s="50" t="s">
        <v>8507</v>
      </c>
      <c r="B2313" s="39" t="s">
        <v>742</v>
      </c>
      <c r="C2313" s="52" t="s">
        <v>7264</v>
      </c>
      <c r="D2313" s="52" t="s">
        <v>8504</v>
      </c>
      <c r="E2313" s="53" t="s">
        <v>75</v>
      </c>
      <c r="F2313" s="54" t="s">
        <v>8508</v>
      </c>
      <c r="G2313" s="54" t="s">
        <v>274</v>
      </c>
      <c r="H2313" s="56">
        <v>43542</v>
      </c>
      <c r="I2313" s="56">
        <v>44395</v>
      </c>
      <c r="J2313" s="57" t="str">
        <f>IF(Ugovori_OPULJP3[[#This Row],[DATUM ZAVRŠETKA OPERACIJE]]&gt;DATE(2024,12,31),"u provedbi","završen")</f>
        <v>završen</v>
      </c>
      <c r="K2313" s="55" t="s">
        <v>2418</v>
      </c>
      <c r="L2313" s="55" t="s">
        <v>93</v>
      </c>
      <c r="M2313" s="58">
        <v>0.85</v>
      </c>
      <c r="N2313" s="58">
        <v>0.15</v>
      </c>
      <c r="O2313" s="59">
        <f>Ugovori_OPULJP3[[#This Row],[Bespovratna sredstva - Ukupno (EU+Nac) HRK
= Ukupna ugovorena vrijednost bespovratnih sredstava]]*Ugovori_OPULJP3[[#This Row],[EU STOPA SUFINANCIRANJA %
EU CO-FINANCING RATE %]]</f>
        <v>825885.5</v>
      </c>
      <c r="P2313" s="60">
        <f>Ugovori_OPULJP3[[#This Row],[Bespovratna sredstva - EU dio - HRK]]/7.5345</f>
        <v>109613.84298891763</v>
      </c>
      <c r="Q2313" s="59">
        <f>Ugovori_OPULJP3[[#This Row],[Bespovratna sredstva - Ukupno (EU+Nac) HRK
= Ukupna ugovorena vrijednost bespovratnih sredstava]]*Ugovori_OPULJP3[[#This Row],[STOPA NACIONALNOG SUFINANCIRANJA %]]</f>
        <v>145744.5</v>
      </c>
      <c r="R2313" s="60">
        <f>Ugovori_OPULJP3[[#This Row],[Bespovratna sredstva - Nacionalni dio - HRK]]/7.5345</f>
        <v>19343.619350985467</v>
      </c>
      <c r="S2313" s="59">
        <v>971630</v>
      </c>
      <c r="T2313" s="60">
        <f>Ugovori_OPULJP3[[#This Row],[Bespovratna sredstva - Ukupno (EU+Nac) HRK
= Ukupna ugovorena vrijednost bespovratnih sredstava]]/7.5345</f>
        <v>128957.46233990311</v>
      </c>
      <c r="U2313" s="59">
        <v>0</v>
      </c>
      <c r="V2313" s="60">
        <f>Ugovori_OPULJP3[[#This Row],[Javni doprinos korisnika - HRK]]/7.5345</f>
        <v>0</v>
      </c>
      <c r="W2313" s="59">
        <v>0</v>
      </c>
      <c r="X2313" s="60">
        <f>Ugovori_OPULJP3[[#This Row],[Privatni doprinos korisnika - HRK]]/7.5345</f>
        <v>0</v>
      </c>
      <c r="Y2313" s="61">
        <v>971630</v>
      </c>
      <c r="Z2313" s="62">
        <f>Ugovori_OPULJP3[[#This Row],[UKUPNI PRIHVATLJIVI IZDACI
TOTAL ELIGIBLE EXPENDITURE
= Bespovratna sredstva ukupno + doprinos korisnika
= Ukupni prihvatljivi troškovi
= Ukupna ugovorena vrijednost projekta HRK]]/7.5345</f>
        <v>128957.46233990311</v>
      </c>
      <c r="AA2313" s="53" t="s">
        <v>37</v>
      </c>
      <c r="AB2313" s="53" t="s">
        <v>34</v>
      </c>
      <c r="AC2313" s="52" t="s">
        <v>8509</v>
      </c>
      <c r="AD2313" s="52" t="s">
        <v>6564</v>
      </c>
    </row>
    <row r="2314" spans="1:30" ht="102" x14ac:dyDescent="0.2">
      <c r="A2314" s="50" t="s">
        <v>8510</v>
      </c>
      <c r="B2314" s="39" t="s">
        <v>742</v>
      </c>
      <c r="C2314" s="52" t="s">
        <v>7264</v>
      </c>
      <c r="D2314" s="52" t="s">
        <v>8504</v>
      </c>
      <c r="E2314" s="53" t="s">
        <v>75</v>
      </c>
      <c r="F2314" s="54" t="s">
        <v>8511</v>
      </c>
      <c r="G2314" s="54" t="s">
        <v>8512</v>
      </c>
      <c r="H2314" s="56">
        <v>43545</v>
      </c>
      <c r="I2314" s="56">
        <v>44337</v>
      </c>
      <c r="J2314" s="57" t="str">
        <f>IF(Ugovori_OPULJP3[[#This Row],[DATUM ZAVRŠETKA OPERACIJE]]&gt;DATE(2024,12,31),"u provedbi","završen")</f>
        <v>završen</v>
      </c>
      <c r="K2314" s="55" t="s">
        <v>153</v>
      </c>
      <c r="L2314" s="55" t="s">
        <v>36</v>
      </c>
      <c r="M2314" s="58">
        <v>0.85</v>
      </c>
      <c r="N2314" s="58">
        <v>0.15</v>
      </c>
      <c r="O2314" s="59">
        <f>Ugovori_OPULJP3[[#This Row],[Bespovratna sredstva - Ukupno (EU+Nac) HRK
= Ukupna ugovorena vrijednost bespovratnih sredstava]]*Ugovori_OPULJP3[[#This Row],[EU STOPA SUFINANCIRANJA %
EU CO-FINANCING RATE %]]</f>
        <v>536105.19999999995</v>
      </c>
      <c r="P2314" s="60">
        <f>Ugovori_OPULJP3[[#This Row],[Bespovratna sredstva - EU dio - HRK]]/7.5345</f>
        <v>71153.387749684771</v>
      </c>
      <c r="Q2314" s="59">
        <f>Ugovori_OPULJP3[[#This Row],[Bespovratna sredstva - Ukupno (EU+Nac) HRK
= Ukupna ugovorena vrijednost bespovratnih sredstava]]*Ugovori_OPULJP3[[#This Row],[STOPA NACIONALNOG SUFINANCIRANJA %]]</f>
        <v>94606.8</v>
      </c>
      <c r="R2314" s="60">
        <f>Ugovori_OPULJP3[[#This Row],[Bespovratna sredstva - Nacionalni dio - HRK]]/7.5345</f>
        <v>12556.480191120843</v>
      </c>
      <c r="S2314" s="59">
        <v>630712</v>
      </c>
      <c r="T2314" s="60">
        <f>Ugovori_OPULJP3[[#This Row],[Bespovratna sredstva - Ukupno (EU+Nac) HRK
= Ukupna ugovorena vrijednost bespovratnih sredstava]]/7.5345</f>
        <v>83709.86794080562</v>
      </c>
      <c r="U2314" s="59">
        <v>0</v>
      </c>
      <c r="V2314" s="60">
        <f>Ugovori_OPULJP3[[#This Row],[Javni doprinos korisnika - HRK]]/7.5345</f>
        <v>0</v>
      </c>
      <c r="W2314" s="59">
        <v>0</v>
      </c>
      <c r="X2314" s="60">
        <f>Ugovori_OPULJP3[[#This Row],[Privatni doprinos korisnika - HRK]]/7.5345</f>
        <v>0</v>
      </c>
      <c r="Y2314" s="61">
        <v>630712</v>
      </c>
      <c r="Z2314" s="62">
        <f>Ugovori_OPULJP3[[#This Row],[UKUPNI PRIHVATLJIVI IZDACI
TOTAL ELIGIBLE EXPENDITURE
= Bespovratna sredstva ukupno + doprinos korisnika
= Ukupni prihvatljivi troškovi
= Ukupna ugovorena vrijednost projekta HRK]]/7.5345</f>
        <v>83709.86794080562</v>
      </c>
      <c r="AA2314" s="53" t="s">
        <v>37</v>
      </c>
      <c r="AB2314" s="53" t="s">
        <v>34</v>
      </c>
      <c r="AC2314" s="52" t="s">
        <v>8513</v>
      </c>
      <c r="AD2314" s="52" t="s">
        <v>6564</v>
      </c>
    </row>
    <row r="2315" spans="1:30" ht="51" x14ac:dyDescent="0.2">
      <c r="A2315" s="50" t="s">
        <v>8514</v>
      </c>
      <c r="B2315" s="39" t="s">
        <v>742</v>
      </c>
      <c r="C2315" s="52" t="s">
        <v>7264</v>
      </c>
      <c r="D2315" s="52" t="s">
        <v>8504</v>
      </c>
      <c r="E2315" s="53" t="s">
        <v>75</v>
      </c>
      <c r="F2315" s="54" t="s">
        <v>8515</v>
      </c>
      <c r="G2315" s="54" t="s">
        <v>1217</v>
      </c>
      <c r="H2315" s="56">
        <v>43434</v>
      </c>
      <c r="I2315" s="56">
        <v>44195</v>
      </c>
      <c r="J2315" s="57" t="str">
        <f>IF(Ugovori_OPULJP3[[#This Row],[DATUM ZAVRŠETKA OPERACIJE]]&gt;DATE(2024,12,31),"u provedbi","završen")</f>
        <v>završen</v>
      </c>
      <c r="K2315" s="55" t="s">
        <v>248</v>
      </c>
      <c r="L2315" s="55" t="s">
        <v>248</v>
      </c>
      <c r="M2315" s="58">
        <v>0.85</v>
      </c>
      <c r="N2315" s="58">
        <v>0.15</v>
      </c>
      <c r="O2315" s="59">
        <f>Ugovori_OPULJP3[[#This Row],[Bespovratna sredstva - Ukupno (EU+Nac) HRK
= Ukupna ugovorena vrijednost bespovratnih sredstava]]*Ugovori_OPULJP3[[#This Row],[EU STOPA SUFINANCIRANJA %
EU CO-FINANCING RATE %]]</f>
        <v>1990472.2</v>
      </c>
      <c r="P2315" s="60">
        <f>Ugovori_OPULJP3[[#This Row],[Bespovratna sredstva - EU dio - HRK]]/7.5345</f>
        <v>264181.0604552392</v>
      </c>
      <c r="Q2315" s="59">
        <f>Ugovori_OPULJP3[[#This Row],[Bespovratna sredstva - Ukupno (EU+Nac) HRK
= Ukupna ugovorena vrijednost bespovratnih sredstava]]*Ugovori_OPULJP3[[#This Row],[STOPA NACIONALNOG SUFINANCIRANJA %]]</f>
        <v>351259.8</v>
      </c>
      <c r="R2315" s="60">
        <f>Ugovori_OPULJP3[[#This Row],[Bespovratna sredstva - Nacionalni dio - HRK]]/7.5345</f>
        <v>46620.187139159862</v>
      </c>
      <c r="S2315" s="59">
        <v>2341732</v>
      </c>
      <c r="T2315" s="60">
        <f>Ugovori_OPULJP3[[#This Row],[Bespovratna sredstva - Ukupno (EU+Nac) HRK
= Ukupna ugovorena vrijednost bespovratnih sredstava]]/7.5345</f>
        <v>310801.24759439909</v>
      </c>
      <c r="U2315" s="59">
        <v>0</v>
      </c>
      <c r="V2315" s="60">
        <f>Ugovori_OPULJP3[[#This Row],[Javni doprinos korisnika - HRK]]/7.5345</f>
        <v>0</v>
      </c>
      <c r="W2315" s="59">
        <v>158266.95000000001</v>
      </c>
      <c r="X2315" s="60">
        <f>Ugovori_OPULJP3[[#This Row],[Privatni doprinos korisnika - HRK]]/7.5345</f>
        <v>21005.634083217203</v>
      </c>
      <c r="Y2315" s="61">
        <v>2499998.9500000002</v>
      </c>
      <c r="Z2315" s="62">
        <f>Ugovori_OPULJP3[[#This Row],[UKUPNI PRIHVATLJIVI IZDACI
TOTAL ELIGIBLE EXPENDITURE
= Bespovratna sredstva ukupno + doprinos korisnika
= Ukupni prihvatljivi troškovi
= Ukupna ugovorena vrijednost projekta HRK]]/7.5345</f>
        <v>331806.88167761633</v>
      </c>
      <c r="AA2315" s="53" t="s">
        <v>37</v>
      </c>
      <c r="AB2315" s="53" t="s">
        <v>34</v>
      </c>
      <c r="AC2315" s="52" t="s">
        <v>8516</v>
      </c>
      <c r="AD2315" s="52" t="s">
        <v>6564</v>
      </c>
    </row>
    <row r="2316" spans="1:30" ht="89.25" x14ac:dyDescent="0.2">
      <c r="A2316" s="50" t="s">
        <v>8517</v>
      </c>
      <c r="B2316" s="39" t="s">
        <v>742</v>
      </c>
      <c r="C2316" s="52" t="s">
        <v>7264</v>
      </c>
      <c r="D2316" s="52" t="s">
        <v>8504</v>
      </c>
      <c r="E2316" s="53" t="s">
        <v>75</v>
      </c>
      <c r="F2316" s="54" t="s">
        <v>8518</v>
      </c>
      <c r="G2316" s="54" t="s">
        <v>3126</v>
      </c>
      <c r="H2316" s="56">
        <v>43542</v>
      </c>
      <c r="I2316" s="56">
        <v>44273</v>
      </c>
      <c r="J2316" s="57" t="str">
        <f>IF(Ugovori_OPULJP3[[#This Row],[DATUM ZAVRŠETKA OPERACIJE]]&gt;DATE(2024,12,31),"u provedbi","završen")</f>
        <v>završen</v>
      </c>
      <c r="K2316" s="55" t="s">
        <v>83</v>
      </c>
      <c r="L2316" s="55" t="s">
        <v>83</v>
      </c>
      <c r="M2316" s="58">
        <v>0.85</v>
      </c>
      <c r="N2316" s="58">
        <v>0.15</v>
      </c>
      <c r="O2316" s="59">
        <f>Ugovori_OPULJP3[[#This Row],[Bespovratna sredstva - Ukupno (EU+Nac) HRK
= Ukupna ugovorena vrijednost bespovratnih sredstava]]*Ugovori_OPULJP3[[#This Row],[EU STOPA SUFINANCIRANJA %
EU CO-FINANCING RATE %]]</f>
        <v>424998.3</v>
      </c>
      <c r="P2316" s="60">
        <f>Ugovori_OPULJP3[[#This Row],[Bespovratna sredstva - EU dio - HRK]]/7.5345</f>
        <v>56406.967947441764</v>
      </c>
      <c r="Q2316" s="59">
        <f>Ugovori_OPULJP3[[#This Row],[Bespovratna sredstva - Ukupno (EU+Nac) HRK
= Ukupna ugovorena vrijednost bespovratnih sredstava]]*Ugovori_OPULJP3[[#This Row],[STOPA NACIONALNOG SUFINANCIRANJA %]]</f>
        <v>74999.7</v>
      </c>
      <c r="R2316" s="60">
        <f>Ugovori_OPULJP3[[#This Row],[Bespovratna sredstva - Nacionalni dio - HRK]]/7.5345</f>
        <v>9954.1708142544285</v>
      </c>
      <c r="S2316" s="59">
        <v>499998</v>
      </c>
      <c r="T2316" s="60">
        <f>Ugovori_OPULJP3[[#This Row],[Bespovratna sredstva - Ukupno (EU+Nac) HRK
= Ukupna ugovorena vrijednost bespovratnih sredstava]]/7.5345</f>
        <v>66361.138761696187</v>
      </c>
      <c r="U2316" s="59">
        <v>0</v>
      </c>
      <c r="V2316" s="60">
        <f>Ugovori_OPULJP3[[#This Row],[Javni doprinos korisnika - HRK]]/7.5345</f>
        <v>0</v>
      </c>
      <c r="W2316" s="59">
        <v>0</v>
      </c>
      <c r="X2316" s="60">
        <f>Ugovori_OPULJP3[[#This Row],[Privatni doprinos korisnika - HRK]]/7.5345</f>
        <v>0</v>
      </c>
      <c r="Y2316" s="61">
        <v>499998</v>
      </c>
      <c r="Z2316" s="62">
        <f>Ugovori_OPULJP3[[#This Row],[UKUPNI PRIHVATLJIVI IZDACI
TOTAL ELIGIBLE EXPENDITURE
= Bespovratna sredstva ukupno + doprinos korisnika
= Ukupni prihvatljivi troškovi
= Ukupna ugovorena vrijednost projekta HRK]]/7.5345</f>
        <v>66361.138761696187</v>
      </c>
      <c r="AA2316" s="53" t="s">
        <v>37</v>
      </c>
      <c r="AB2316" s="53" t="s">
        <v>34</v>
      </c>
      <c r="AC2316" s="52" t="s">
        <v>8519</v>
      </c>
      <c r="AD2316" s="52" t="s">
        <v>6564</v>
      </c>
    </row>
    <row r="2317" spans="1:30" ht="51" x14ac:dyDescent="0.2">
      <c r="A2317" s="50" t="s">
        <v>8520</v>
      </c>
      <c r="B2317" s="39" t="s">
        <v>742</v>
      </c>
      <c r="C2317" s="52" t="s">
        <v>7264</v>
      </c>
      <c r="D2317" s="52" t="s">
        <v>8504</v>
      </c>
      <c r="E2317" s="53" t="s">
        <v>75</v>
      </c>
      <c r="F2317" s="54" t="s">
        <v>8521</v>
      </c>
      <c r="G2317" s="54" t="s">
        <v>3450</v>
      </c>
      <c r="H2317" s="56">
        <v>43539</v>
      </c>
      <c r="I2317" s="56">
        <v>44331</v>
      </c>
      <c r="J2317" s="57" t="str">
        <f>IF(Ugovori_OPULJP3[[#This Row],[DATUM ZAVRŠETKA OPERACIJE]]&gt;DATE(2024,12,31),"u provedbi","završen")</f>
        <v>završen</v>
      </c>
      <c r="K2317" s="55" t="s">
        <v>93</v>
      </c>
      <c r="L2317" s="55" t="s">
        <v>93</v>
      </c>
      <c r="M2317" s="58">
        <v>0.85</v>
      </c>
      <c r="N2317" s="58">
        <v>0.15</v>
      </c>
      <c r="O2317" s="59">
        <f>Ugovori_OPULJP3[[#This Row],[Bespovratna sredstva - Ukupno (EU+Nac) HRK
= Ukupna ugovorena vrijednost bespovratnih sredstava]]*Ugovori_OPULJP3[[#This Row],[EU STOPA SUFINANCIRANJA %
EU CO-FINANCING RATE %]]</f>
        <v>567409</v>
      </c>
      <c r="P2317" s="60">
        <f>Ugovori_OPULJP3[[#This Row],[Bespovratna sredstva - EU dio - HRK]]/7.5345</f>
        <v>75308.115999734553</v>
      </c>
      <c r="Q2317" s="59">
        <f>Ugovori_OPULJP3[[#This Row],[Bespovratna sredstva - Ukupno (EU+Nac) HRK
= Ukupna ugovorena vrijednost bespovratnih sredstava]]*Ugovori_OPULJP3[[#This Row],[STOPA NACIONALNOG SUFINANCIRANJA %]]</f>
        <v>100131</v>
      </c>
      <c r="R2317" s="60">
        <f>Ugovori_OPULJP3[[#This Row],[Bespovratna sredstva - Nacionalni dio - HRK]]/7.5345</f>
        <v>13289.66752936492</v>
      </c>
      <c r="S2317" s="59">
        <v>667540</v>
      </c>
      <c r="T2317" s="60">
        <f>Ugovori_OPULJP3[[#This Row],[Bespovratna sredstva - Ukupno (EU+Nac) HRK
= Ukupna ugovorena vrijednost bespovratnih sredstava]]/7.5345</f>
        <v>88597.78352909947</v>
      </c>
      <c r="U2317" s="59">
        <v>0</v>
      </c>
      <c r="V2317" s="60">
        <f>Ugovori_OPULJP3[[#This Row],[Javni doprinos korisnika - HRK]]/7.5345</f>
        <v>0</v>
      </c>
      <c r="W2317" s="59">
        <v>0</v>
      </c>
      <c r="X2317" s="60">
        <f>Ugovori_OPULJP3[[#This Row],[Privatni doprinos korisnika - HRK]]/7.5345</f>
        <v>0</v>
      </c>
      <c r="Y2317" s="61">
        <v>667540</v>
      </c>
      <c r="Z2317" s="62">
        <f>Ugovori_OPULJP3[[#This Row],[UKUPNI PRIHVATLJIVI IZDACI
TOTAL ELIGIBLE EXPENDITURE
= Bespovratna sredstva ukupno + doprinos korisnika
= Ukupni prihvatljivi troškovi
= Ukupna ugovorena vrijednost projekta HRK]]/7.5345</f>
        <v>88597.78352909947</v>
      </c>
      <c r="AA2317" s="53" t="s">
        <v>37</v>
      </c>
      <c r="AB2317" s="53" t="s">
        <v>34</v>
      </c>
      <c r="AC2317" s="52" t="s">
        <v>8522</v>
      </c>
      <c r="AD2317" s="52" t="s">
        <v>6564</v>
      </c>
    </row>
    <row r="2318" spans="1:30" ht="76.5" x14ac:dyDescent="0.2">
      <c r="A2318" s="50" t="s">
        <v>8523</v>
      </c>
      <c r="B2318" s="39" t="s">
        <v>742</v>
      </c>
      <c r="C2318" s="52" t="s">
        <v>7264</v>
      </c>
      <c r="D2318" s="52" t="s">
        <v>8504</v>
      </c>
      <c r="E2318" s="53" t="s">
        <v>75</v>
      </c>
      <c r="F2318" s="54" t="s">
        <v>8524</v>
      </c>
      <c r="G2318" s="71" t="s">
        <v>180</v>
      </c>
      <c r="H2318" s="56">
        <v>43570</v>
      </c>
      <c r="I2318" s="56">
        <v>44423</v>
      </c>
      <c r="J2318" s="57" t="str">
        <f>IF(Ugovori_OPULJP3[[#This Row],[DATUM ZAVRŠETKA OPERACIJE]]&gt;DATE(2024,12,31),"u provedbi","završen")</f>
        <v>završen</v>
      </c>
      <c r="K2318" s="55" t="s">
        <v>8525</v>
      </c>
      <c r="L2318" s="55" t="s">
        <v>36</v>
      </c>
      <c r="M2318" s="58">
        <v>0.85</v>
      </c>
      <c r="N2318" s="58">
        <v>0.15</v>
      </c>
      <c r="O2318" s="59">
        <f>Ugovori_OPULJP3[[#This Row],[Bespovratna sredstva - Ukupno (EU+Nac) HRK
= Ukupna ugovorena vrijednost bespovratnih sredstava]]*Ugovori_OPULJP3[[#This Row],[EU STOPA SUFINANCIRANJA %
EU CO-FINANCING RATE %]]</f>
        <v>772078.62150000001</v>
      </c>
      <c r="P2318" s="60">
        <f>Ugovori_OPULJP3[[#This Row],[Bespovratna sredstva - EU dio - HRK]]/7.5345</f>
        <v>102472.44296237308</v>
      </c>
      <c r="Q2318" s="59">
        <f>Ugovori_OPULJP3[[#This Row],[Bespovratna sredstva - Ukupno (EU+Nac) HRK
= Ukupna ugovorena vrijednost bespovratnih sredstava]]*Ugovori_OPULJP3[[#This Row],[STOPA NACIONALNOG SUFINANCIRANJA %]]</f>
        <v>136249.1685</v>
      </c>
      <c r="R2318" s="60">
        <f>Ugovori_OPULJP3[[#This Row],[Bespovratna sredstva - Nacionalni dio - HRK]]/7.5345</f>
        <v>18083.372287477603</v>
      </c>
      <c r="S2318" s="59">
        <v>908327.79</v>
      </c>
      <c r="T2318" s="60">
        <f>Ugovori_OPULJP3[[#This Row],[Bespovratna sredstva - Ukupno (EU+Nac) HRK
= Ukupna ugovorena vrijednost bespovratnih sredstava]]/7.5345</f>
        <v>120555.81524985068</v>
      </c>
      <c r="U2318" s="59">
        <v>0</v>
      </c>
      <c r="V2318" s="60">
        <f>Ugovori_OPULJP3[[#This Row],[Javni doprinos korisnika - HRK]]/7.5345</f>
        <v>0</v>
      </c>
      <c r="W2318" s="59">
        <v>0</v>
      </c>
      <c r="X2318" s="60">
        <f>Ugovori_OPULJP3[[#This Row],[Privatni doprinos korisnika - HRK]]/7.5345</f>
        <v>0</v>
      </c>
      <c r="Y2318" s="61">
        <v>908327.79</v>
      </c>
      <c r="Z2318" s="62">
        <f>Ugovori_OPULJP3[[#This Row],[UKUPNI PRIHVATLJIVI IZDACI
TOTAL ELIGIBLE EXPENDITURE
= Bespovratna sredstva ukupno + doprinos korisnika
= Ukupni prihvatljivi troškovi
= Ukupna ugovorena vrijednost projekta HRK]]/7.5345</f>
        <v>120555.81524985068</v>
      </c>
      <c r="AA2318" s="53" t="s">
        <v>37</v>
      </c>
      <c r="AB2318" s="53" t="s">
        <v>34</v>
      </c>
      <c r="AC2318" s="52" t="s">
        <v>8526</v>
      </c>
      <c r="AD2318" s="52" t="s">
        <v>6564</v>
      </c>
    </row>
    <row r="2319" spans="1:30" ht="51" x14ac:dyDescent="0.2">
      <c r="A2319" s="50" t="s">
        <v>8527</v>
      </c>
      <c r="B2319" s="39" t="s">
        <v>742</v>
      </c>
      <c r="C2319" s="52" t="s">
        <v>7264</v>
      </c>
      <c r="D2319" s="52" t="s">
        <v>8504</v>
      </c>
      <c r="E2319" s="53" t="s">
        <v>75</v>
      </c>
      <c r="F2319" s="54" t="s">
        <v>8528</v>
      </c>
      <c r="G2319" s="54" t="s">
        <v>8529</v>
      </c>
      <c r="H2319" s="56">
        <v>43538</v>
      </c>
      <c r="I2319" s="56">
        <v>44300</v>
      </c>
      <c r="J2319" s="57" t="str">
        <f>IF(Ugovori_OPULJP3[[#This Row],[DATUM ZAVRŠETKA OPERACIJE]]&gt;DATE(2024,12,31),"u provedbi","završen")</f>
        <v>završen</v>
      </c>
      <c r="K2319" s="55" t="s">
        <v>98</v>
      </c>
      <c r="L2319" s="55" t="s">
        <v>98</v>
      </c>
      <c r="M2319" s="58">
        <v>0.85</v>
      </c>
      <c r="N2319" s="58">
        <v>0.15</v>
      </c>
      <c r="O2319" s="59">
        <f>Ugovori_OPULJP3[[#This Row],[Bespovratna sredstva - Ukupno (EU+Nac) HRK
= Ukupna ugovorena vrijednost bespovratnih sredstava]]*Ugovori_OPULJP3[[#This Row],[EU STOPA SUFINANCIRANJA %
EU CO-FINANCING RATE %]]</f>
        <v>598835.19999999995</v>
      </c>
      <c r="P2319" s="60">
        <f>Ugovori_OPULJP3[[#This Row],[Bespovratna sredstva - EU dio - HRK]]/7.5345</f>
        <v>79479.089521534261</v>
      </c>
      <c r="Q2319" s="59">
        <f>Ugovori_OPULJP3[[#This Row],[Bespovratna sredstva - Ukupno (EU+Nac) HRK
= Ukupna ugovorena vrijednost bespovratnih sredstava]]*Ugovori_OPULJP3[[#This Row],[STOPA NACIONALNOG SUFINANCIRANJA %]]</f>
        <v>105676.8</v>
      </c>
      <c r="R2319" s="60">
        <f>Ugovori_OPULJP3[[#This Row],[Bespovratna sredstva - Nacionalni dio - HRK]]/7.5345</f>
        <v>14025.721680270753</v>
      </c>
      <c r="S2319" s="59">
        <v>704512</v>
      </c>
      <c r="T2319" s="60">
        <f>Ugovori_OPULJP3[[#This Row],[Bespovratna sredstva - Ukupno (EU+Nac) HRK
= Ukupna ugovorena vrijednost bespovratnih sredstava]]/7.5345</f>
        <v>93504.811201805031</v>
      </c>
      <c r="U2319" s="59">
        <v>0</v>
      </c>
      <c r="V2319" s="60">
        <f>Ugovori_OPULJP3[[#This Row],[Javni doprinos korisnika - HRK]]/7.5345</f>
        <v>0</v>
      </c>
      <c r="W2319" s="59">
        <v>0</v>
      </c>
      <c r="X2319" s="60">
        <f>Ugovori_OPULJP3[[#This Row],[Privatni doprinos korisnika - HRK]]/7.5345</f>
        <v>0</v>
      </c>
      <c r="Y2319" s="61">
        <v>704512</v>
      </c>
      <c r="Z2319" s="62">
        <f>Ugovori_OPULJP3[[#This Row],[UKUPNI PRIHVATLJIVI IZDACI
TOTAL ELIGIBLE EXPENDITURE
= Bespovratna sredstva ukupno + doprinos korisnika
= Ukupni prihvatljivi troškovi
= Ukupna ugovorena vrijednost projekta HRK]]/7.5345</f>
        <v>93504.811201805031</v>
      </c>
      <c r="AA2319" s="53" t="s">
        <v>37</v>
      </c>
      <c r="AB2319" s="53" t="s">
        <v>34</v>
      </c>
      <c r="AC2319" s="52" t="s">
        <v>8530</v>
      </c>
      <c r="AD2319" s="52" t="s">
        <v>6564</v>
      </c>
    </row>
    <row r="2320" spans="1:30" ht="38.25" x14ac:dyDescent="0.2">
      <c r="A2320" s="50" t="s">
        <v>8531</v>
      </c>
      <c r="B2320" s="39" t="s">
        <v>742</v>
      </c>
      <c r="C2320" s="52" t="s">
        <v>7264</v>
      </c>
      <c r="D2320" s="52" t="s">
        <v>8504</v>
      </c>
      <c r="E2320" s="53" t="s">
        <v>75</v>
      </c>
      <c r="F2320" s="54" t="s">
        <v>8532</v>
      </c>
      <c r="G2320" s="54" t="s">
        <v>2156</v>
      </c>
      <c r="H2320" s="56">
        <v>43570</v>
      </c>
      <c r="I2320" s="56">
        <v>44331</v>
      </c>
      <c r="J2320" s="57" t="str">
        <f>IF(Ugovori_OPULJP3[[#This Row],[DATUM ZAVRŠETKA OPERACIJE]]&gt;DATE(2024,12,31),"u provedbi","završen")</f>
        <v>završen</v>
      </c>
      <c r="K2320" s="55" t="s">
        <v>98</v>
      </c>
      <c r="L2320" s="55" t="s">
        <v>98</v>
      </c>
      <c r="M2320" s="58">
        <v>0.85</v>
      </c>
      <c r="N2320" s="58">
        <v>0.15</v>
      </c>
      <c r="O2320" s="59">
        <f>Ugovori_OPULJP3[[#This Row],[Bespovratna sredstva - Ukupno (EU+Nac) HRK
= Ukupna ugovorena vrijednost bespovratnih sredstava]]*Ugovori_OPULJP3[[#This Row],[EU STOPA SUFINANCIRANJA %
EU CO-FINANCING RATE %]]</f>
        <v>545812.19999999995</v>
      </c>
      <c r="P2320" s="60">
        <f>Ugovori_OPULJP3[[#This Row],[Bespovratna sredstva - EU dio - HRK]]/7.5345</f>
        <v>72441.728050965554</v>
      </c>
      <c r="Q2320" s="59">
        <f>Ugovori_OPULJP3[[#This Row],[Bespovratna sredstva - Ukupno (EU+Nac) HRK
= Ukupna ugovorena vrijednost bespovratnih sredstava]]*Ugovori_OPULJP3[[#This Row],[STOPA NACIONALNOG SUFINANCIRANJA %]]</f>
        <v>96319.8</v>
      </c>
      <c r="R2320" s="60">
        <f>Ugovori_OPULJP3[[#This Row],[Bespovratna sredstva - Nacionalni dio - HRK]]/7.5345</f>
        <v>12783.834361935098</v>
      </c>
      <c r="S2320" s="59">
        <v>642132</v>
      </c>
      <c r="T2320" s="60">
        <f>Ugovori_OPULJP3[[#This Row],[Bespovratna sredstva - Ukupno (EU+Nac) HRK
= Ukupna ugovorena vrijednost bespovratnih sredstava]]/7.5345</f>
        <v>85225.562412900646</v>
      </c>
      <c r="U2320" s="59">
        <v>0</v>
      </c>
      <c r="V2320" s="60">
        <f>Ugovori_OPULJP3[[#This Row],[Javni doprinos korisnika - HRK]]/7.5345</f>
        <v>0</v>
      </c>
      <c r="W2320" s="59">
        <v>0</v>
      </c>
      <c r="X2320" s="60">
        <f>Ugovori_OPULJP3[[#This Row],[Privatni doprinos korisnika - HRK]]/7.5345</f>
        <v>0</v>
      </c>
      <c r="Y2320" s="61">
        <v>642132</v>
      </c>
      <c r="Z2320" s="62">
        <f>Ugovori_OPULJP3[[#This Row],[UKUPNI PRIHVATLJIVI IZDACI
TOTAL ELIGIBLE EXPENDITURE
= Bespovratna sredstva ukupno + doprinos korisnika
= Ukupni prihvatljivi troškovi
= Ukupna ugovorena vrijednost projekta HRK]]/7.5345</f>
        <v>85225.562412900646</v>
      </c>
      <c r="AA2320" s="53" t="s">
        <v>37</v>
      </c>
      <c r="AB2320" s="53" t="s">
        <v>34</v>
      </c>
      <c r="AC2320" s="52" t="s">
        <v>8533</v>
      </c>
      <c r="AD2320" s="52" t="s">
        <v>6564</v>
      </c>
    </row>
    <row r="2321" spans="1:30" ht="89.25" x14ac:dyDescent="0.2">
      <c r="A2321" s="50" t="s">
        <v>8534</v>
      </c>
      <c r="B2321" s="39" t="s">
        <v>742</v>
      </c>
      <c r="C2321" s="52" t="s">
        <v>7264</v>
      </c>
      <c r="D2321" s="52" t="s">
        <v>8504</v>
      </c>
      <c r="E2321" s="53" t="s">
        <v>75</v>
      </c>
      <c r="F2321" s="54" t="s">
        <v>8535</v>
      </c>
      <c r="G2321" s="54" t="s">
        <v>7278</v>
      </c>
      <c r="H2321" s="56">
        <v>43538</v>
      </c>
      <c r="I2321" s="56">
        <v>44300</v>
      </c>
      <c r="J2321" s="57" t="str">
        <f>IF(Ugovori_OPULJP3[[#This Row],[DATUM ZAVRŠETKA OPERACIJE]]&gt;DATE(2024,12,31),"u provedbi","završen")</f>
        <v>završen</v>
      </c>
      <c r="K2321" s="55" t="s">
        <v>248</v>
      </c>
      <c r="L2321" s="55" t="s">
        <v>248</v>
      </c>
      <c r="M2321" s="58">
        <v>0.85</v>
      </c>
      <c r="N2321" s="58">
        <v>0.15</v>
      </c>
      <c r="O2321" s="59">
        <f>Ugovori_OPULJP3[[#This Row],[Bespovratna sredstva - Ukupno (EU+Nac) HRK
= Ukupna ugovorena vrijednost bespovratnih sredstava]]*Ugovori_OPULJP3[[#This Row],[EU STOPA SUFINANCIRANJA %
EU CO-FINANCING RATE %]]</f>
        <v>1728437.175</v>
      </c>
      <c r="P2321" s="60">
        <f>Ugovori_OPULJP3[[#This Row],[Bespovratna sredstva - EU dio - HRK]]/7.5345</f>
        <v>229403.03603424248</v>
      </c>
      <c r="Q2321" s="59">
        <f>Ugovori_OPULJP3[[#This Row],[Bespovratna sredstva - Ukupno (EU+Nac) HRK
= Ukupna ugovorena vrijednost bespovratnih sredstava]]*Ugovori_OPULJP3[[#This Row],[STOPA NACIONALNOG SUFINANCIRANJA %]]</f>
        <v>305018.32500000001</v>
      </c>
      <c r="R2321" s="60">
        <f>Ugovori_OPULJP3[[#This Row],[Bespovratna sredstva - Nacionalni dio - HRK]]/7.5345</f>
        <v>40482.888711925145</v>
      </c>
      <c r="S2321" s="59">
        <v>2033455.5</v>
      </c>
      <c r="T2321" s="60">
        <f>Ugovori_OPULJP3[[#This Row],[Bespovratna sredstva - Ukupno (EU+Nac) HRK
= Ukupna ugovorena vrijednost bespovratnih sredstava]]/7.5345</f>
        <v>269885.92474616761</v>
      </c>
      <c r="U2321" s="59">
        <v>0</v>
      </c>
      <c r="V2321" s="60">
        <f>Ugovori_OPULJP3[[#This Row],[Javni doprinos korisnika - HRK]]/7.5345</f>
        <v>0</v>
      </c>
      <c r="W2321" s="59">
        <v>0</v>
      </c>
      <c r="X2321" s="60">
        <f>Ugovori_OPULJP3[[#This Row],[Privatni doprinos korisnika - HRK]]/7.5345</f>
        <v>0</v>
      </c>
      <c r="Y2321" s="61">
        <v>2033455.5</v>
      </c>
      <c r="Z2321" s="62">
        <f>Ugovori_OPULJP3[[#This Row],[UKUPNI PRIHVATLJIVI IZDACI
TOTAL ELIGIBLE EXPENDITURE
= Bespovratna sredstva ukupno + doprinos korisnika
= Ukupni prihvatljivi troškovi
= Ukupna ugovorena vrijednost projekta HRK]]/7.5345</f>
        <v>269885.92474616761</v>
      </c>
      <c r="AA2321" s="53" t="s">
        <v>37</v>
      </c>
      <c r="AB2321" s="53" t="s">
        <v>34</v>
      </c>
      <c r="AC2321" s="52" t="s">
        <v>8536</v>
      </c>
      <c r="AD2321" s="52" t="s">
        <v>6564</v>
      </c>
    </row>
    <row r="2322" spans="1:30" ht="63.75" x14ac:dyDescent="0.2">
      <c r="A2322" s="50" t="s">
        <v>8537</v>
      </c>
      <c r="B2322" s="39" t="s">
        <v>742</v>
      </c>
      <c r="C2322" s="52" t="s">
        <v>7264</v>
      </c>
      <c r="D2322" s="52" t="s">
        <v>8504</v>
      </c>
      <c r="E2322" s="53" t="s">
        <v>75</v>
      </c>
      <c r="F2322" s="54" t="s">
        <v>8538</v>
      </c>
      <c r="G2322" s="54" t="s">
        <v>2596</v>
      </c>
      <c r="H2322" s="56">
        <v>43539</v>
      </c>
      <c r="I2322" s="56">
        <v>44270</v>
      </c>
      <c r="J2322" s="57" t="str">
        <f>IF(Ugovori_OPULJP3[[#This Row],[DATUM ZAVRŠETKA OPERACIJE]]&gt;DATE(2024,12,31),"u provedbi","završen")</f>
        <v>završen</v>
      </c>
      <c r="K2322" s="55" t="s">
        <v>153</v>
      </c>
      <c r="L2322" s="55" t="s">
        <v>36</v>
      </c>
      <c r="M2322" s="58">
        <v>0.85</v>
      </c>
      <c r="N2322" s="58">
        <v>0.15</v>
      </c>
      <c r="O2322" s="59">
        <f>Ugovori_OPULJP3[[#This Row],[Bespovratna sredstva - Ukupno (EU+Nac) HRK
= Ukupna ugovorena vrijednost bespovratnih sredstava]]*Ugovori_OPULJP3[[#This Row],[EU STOPA SUFINANCIRANJA %
EU CO-FINANCING RATE %]]</f>
        <v>424581.8</v>
      </c>
      <c r="P2322" s="60">
        <f>Ugovori_OPULJP3[[#This Row],[Bespovratna sredstva - EU dio - HRK]]/7.5345</f>
        <v>56351.688897737069</v>
      </c>
      <c r="Q2322" s="59">
        <f>Ugovori_OPULJP3[[#This Row],[Bespovratna sredstva - Ukupno (EU+Nac) HRK
= Ukupna ugovorena vrijednost bespovratnih sredstava]]*Ugovori_OPULJP3[[#This Row],[STOPA NACIONALNOG SUFINANCIRANJA %]]</f>
        <v>74926.2</v>
      </c>
      <c r="R2322" s="60">
        <f>Ugovori_OPULJP3[[#This Row],[Bespovratna sredstva - Nacionalni dio - HRK]]/7.5345</f>
        <v>9944.4156878359536</v>
      </c>
      <c r="S2322" s="59">
        <v>499508</v>
      </c>
      <c r="T2322" s="60">
        <f>Ugovori_OPULJP3[[#This Row],[Bespovratna sredstva - Ukupno (EU+Nac) HRK
= Ukupna ugovorena vrijednost bespovratnih sredstava]]/7.5345</f>
        <v>66296.104585573034</v>
      </c>
      <c r="U2322" s="59">
        <v>0</v>
      </c>
      <c r="V2322" s="60">
        <f>Ugovori_OPULJP3[[#This Row],[Javni doprinos korisnika - HRK]]/7.5345</f>
        <v>0</v>
      </c>
      <c r="W2322" s="59">
        <v>0</v>
      </c>
      <c r="X2322" s="60">
        <f>Ugovori_OPULJP3[[#This Row],[Privatni doprinos korisnika - HRK]]/7.5345</f>
        <v>0</v>
      </c>
      <c r="Y2322" s="61">
        <v>499508</v>
      </c>
      <c r="Z2322" s="62">
        <f>Ugovori_OPULJP3[[#This Row],[UKUPNI PRIHVATLJIVI IZDACI
TOTAL ELIGIBLE EXPENDITURE
= Bespovratna sredstva ukupno + doprinos korisnika
= Ukupni prihvatljivi troškovi
= Ukupna ugovorena vrijednost projekta HRK]]/7.5345</f>
        <v>66296.104585573034</v>
      </c>
      <c r="AA2322" s="53" t="s">
        <v>37</v>
      </c>
      <c r="AB2322" s="53" t="s">
        <v>34</v>
      </c>
      <c r="AC2322" s="52" t="s">
        <v>8539</v>
      </c>
      <c r="AD2322" s="52" t="s">
        <v>6564</v>
      </c>
    </row>
    <row r="2323" spans="1:30" ht="51" x14ac:dyDescent="0.2">
      <c r="A2323" s="50" t="s">
        <v>8540</v>
      </c>
      <c r="B2323" s="39" t="s">
        <v>742</v>
      </c>
      <c r="C2323" s="52" t="s">
        <v>7264</v>
      </c>
      <c r="D2323" s="52" t="s">
        <v>8504</v>
      </c>
      <c r="E2323" s="53" t="s">
        <v>75</v>
      </c>
      <c r="F2323" s="54" t="s">
        <v>8541</v>
      </c>
      <c r="G2323" s="54" t="s">
        <v>8542</v>
      </c>
      <c r="H2323" s="56">
        <v>43565</v>
      </c>
      <c r="I2323" s="56">
        <v>44326</v>
      </c>
      <c r="J2323" s="57" t="str">
        <f>IF(Ugovori_OPULJP3[[#This Row],[DATUM ZAVRŠETKA OPERACIJE]]&gt;DATE(2024,12,31),"u provedbi","završen")</f>
        <v>završen</v>
      </c>
      <c r="K2323" s="55" t="s">
        <v>35</v>
      </c>
      <c r="L2323" s="55" t="s">
        <v>36</v>
      </c>
      <c r="M2323" s="58">
        <v>0.85</v>
      </c>
      <c r="N2323" s="58">
        <v>0.15</v>
      </c>
      <c r="O2323" s="59">
        <f>Ugovori_OPULJP3[[#This Row],[Bespovratna sredstva - Ukupno (EU+Nac) HRK
= Ukupna ugovorena vrijednost bespovratnih sredstava]]*Ugovori_OPULJP3[[#This Row],[EU STOPA SUFINANCIRANJA %
EU CO-FINANCING RATE %]]</f>
        <v>554817.1</v>
      </c>
      <c r="P2323" s="60">
        <f>Ugovori_OPULJP3[[#This Row],[Bespovratna sredstva - EU dio - HRK]]/7.5345</f>
        <v>73636.883668458424</v>
      </c>
      <c r="Q2323" s="59">
        <f>Ugovori_OPULJP3[[#This Row],[Bespovratna sredstva - Ukupno (EU+Nac) HRK
= Ukupna ugovorena vrijednost bespovratnih sredstava]]*Ugovori_OPULJP3[[#This Row],[STOPA NACIONALNOG SUFINANCIRANJA %]]</f>
        <v>97908.9</v>
      </c>
      <c r="R2323" s="60">
        <f>Ugovori_OPULJP3[[#This Row],[Bespovratna sredstva - Nacionalni dio - HRK]]/7.5345</f>
        <v>12994.744176786779</v>
      </c>
      <c r="S2323" s="59">
        <v>652726</v>
      </c>
      <c r="T2323" s="60">
        <f>Ugovori_OPULJP3[[#This Row],[Bespovratna sredstva - Ukupno (EU+Nac) HRK
= Ukupna ugovorena vrijednost bespovratnih sredstava]]/7.5345</f>
        <v>86631.627845245195</v>
      </c>
      <c r="U2323" s="59">
        <v>0</v>
      </c>
      <c r="V2323" s="60">
        <f>Ugovori_OPULJP3[[#This Row],[Javni doprinos korisnika - HRK]]/7.5345</f>
        <v>0</v>
      </c>
      <c r="W2323" s="59">
        <v>0</v>
      </c>
      <c r="X2323" s="60">
        <f>Ugovori_OPULJP3[[#This Row],[Privatni doprinos korisnika - HRK]]/7.5345</f>
        <v>0</v>
      </c>
      <c r="Y2323" s="61">
        <v>652726</v>
      </c>
      <c r="Z2323" s="62">
        <f>Ugovori_OPULJP3[[#This Row],[UKUPNI PRIHVATLJIVI IZDACI
TOTAL ELIGIBLE EXPENDITURE
= Bespovratna sredstva ukupno + doprinos korisnika
= Ukupni prihvatljivi troškovi
= Ukupna ugovorena vrijednost projekta HRK]]/7.5345</f>
        <v>86631.627845245195</v>
      </c>
      <c r="AA2323" s="53" t="s">
        <v>37</v>
      </c>
      <c r="AB2323" s="53" t="s">
        <v>34</v>
      </c>
      <c r="AC2323" s="52" t="s">
        <v>8543</v>
      </c>
      <c r="AD2323" s="52" t="s">
        <v>6564</v>
      </c>
    </row>
    <row r="2324" spans="1:30" ht="102" x14ac:dyDescent="0.2">
      <c r="A2324" s="50" t="s">
        <v>8544</v>
      </c>
      <c r="B2324" s="39" t="s">
        <v>742</v>
      </c>
      <c r="C2324" s="52" t="s">
        <v>7264</v>
      </c>
      <c r="D2324" s="52" t="s">
        <v>8504</v>
      </c>
      <c r="E2324" s="53" t="s">
        <v>75</v>
      </c>
      <c r="F2324" s="54" t="s">
        <v>8545</v>
      </c>
      <c r="G2324" s="54" t="s">
        <v>2583</v>
      </c>
      <c r="H2324" s="56">
        <v>43768</v>
      </c>
      <c r="I2324" s="56">
        <v>44681</v>
      </c>
      <c r="J2324" s="57" t="str">
        <f>IF(Ugovori_OPULJP3[[#This Row],[DATUM ZAVRŠETKA OPERACIJE]]&gt;DATE(2024,12,31),"u provedbi","završen")</f>
        <v>završen</v>
      </c>
      <c r="K2324" s="55" t="s">
        <v>36</v>
      </c>
      <c r="L2324" s="55" t="s">
        <v>36</v>
      </c>
      <c r="M2324" s="58">
        <v>0.85</v>
      </c>
      <c r="N2324" s="58">
        <v>0.15</v>
      </c>
      <c r="O2324" s="59">
        <f>Ugovori_OPULJP3[[#This Row],[Bespovratna sredstva - Ukupno (EU+Nac) HRK
= Ukupna ugovorena vrijednost bespovratnih sredstava]]*Ugovori_OPULJP3[[#This Row],[EU STOPA SUFINANCIRANJA %
EU CO-FINANCING RATE %]]</f>
        <v>931180.95</v>
      </c>
      <c r="P2324" s="60">
        <f>Ugovori_OPULJP3[[#This Row],[Bespovratna sredstva - EU dio - HRK]]/7.5345</f>
        <v>123588.95082619946</v>
      </c>
      <c r="Q2324" s="59">
        <f>Ugovori_OPULJP3[[#This Row],[Bespovratna sredstva - Ukupno (EU+Nac) HRK
= Ukupna ugovorena vrijednost bespovratnih sredstava]]*Ugovori_OPULJP3[[#This Row],[STOPA NACIONALNOG SUFINANCIRANJA %]]</f>
        <v>164326.04999999999</v>
      </c>
      <c r="R2324" s="60">
        <f>Ugovori_OPULJP3[[#This Row],[Bespovratna sredstva - Nacionalni dio - HRK]]/7.5345</f>
        <v>21809.814851682258</v>
      </c>
      <c r="S2324" s="59">
        <v>1095507</v>
      </c>
      <c r="T2324" s="60">
        <f>Ugovori_OPULJP3[[#This Row],[Bespovratna sredstva - Ukupno (EU+Nac) HRK
= Ukupna ugovorena vrijednost bespovratnih sredstava]]/7.5345</f>
        <v>145398.76567788175</v>
      </c>
      <c r="U2324" s="59">
        <v>0</v>
      </c>
      <c r="V2324" s="60">
        <f>Ugovori_OPULJP3[[#This Row],[Javni doprinos korisnika - HRK]]/7.5345</f>
        <v>0</v>
      </c>
      <c r="W2324" s="59">
        <v>0</v>
      </c>
      <c r="X2324" s="60">
        <f>Ugovori_OPULJP3[[#This Row],[Privatni doprinos korisnika - HRK]]/7.5345</f>
        <v>0</v>
      </c>
      <c r="Y2324" s="61">
        <v>1095507</v>
      </c>
      <c r="Z2324" s="62">
        <f>Ugovori_OPULJP3[[#This Row],[UKUPNI PRIHVATLJIVI IZDACI
TOTAL ELIGIBLE EXPENDITURE
= Bespovratna sredstva ukupno + doprinos korisnika
= Ukupni prihvatljivi troškovi
= Ukupna ugovorena vrijednost projekta HRK]]/7.5345</f>
        <v>145398.76567788175</v>
      </c>
      <c r="AA2324" s="53" t="s">
        <v>37</v>
      </c>
      <c r="AB2324" s="53" t="s">
        <v>34</v>
      </c>
      <c r="AC2324" s="52" t="s">
        <v>8546</v>
      </c>
      <c r="AD2324" s="52" t="s">
        <v>6564</v>
      </c>
    </row>
    <row r="2325" spans="1:30" ht="114.75" x14ac:dyDescent="0.2">
      <c r="A2325" s="50" t="s">
        <v>8547</v>
      </c>
      <c r="B2325" s="39" t="s">
        <v>742</v>
      </c>
      <c r="C2325" s="52" t="s">
        <v>7264</v>
      </c>
      <c r="D2325" s="52" t="s">
        <v>8504</v>
      </c>
      <c r="E2325" s="53" t="s">
        <v>75</v>
      </c>
      <c r="F2325" s="54" t="s">
        <v>8548</v>
      </c>
      <c r="G2325" s="54" t="s">
        <v>1556</v>
      </c>
      <c r="H2325" s="56">
        <v>43431</v>
      </c>
      <c r="I2325" s="56">
        <v>44343</v>
      </c>
      <c r="J2325" s="57" t="str">
        <f>IF(Ugovori_OPULJP3[[#This Row],[DATUM ZAVRŠETKA OPERACIJE]]&gt;DATE(2024,12,31),"u provedbi","završen")</f>
        <v>završen</v>
      </c>
      <c r="K2325" s="55" t="s">
        <v>83</v>
      </c>
      <c r="L2325" s="55" t="s">
        <v>83</v>
      </c>
      <c r="M2325" s="58">
        <v>0.85</v>
      </c>
      <c r="N2325" s="58">
        <v>0.15</v>
      </c>
      <c r="O2325" s="59">
        <f>Ugovori_OPULJP3[[#This Row],[Bespovratna sredstva - Ukupno (EU+Nac) HRK
= Ukupna ugovorena vrijednost bespovratnih sredstava]]*Ugovori_OPULJP3[[#This Row],[EU STOPA SUFINANCIRANJA %
EU CO-FINANCING RATE %]]</f>
        <v>2122091.6315000001</v>
      </c>
      <c r="P2325" s="60">
        <f>Ugovori_OPULJP3[[#This Row],[Bespovratna sredstva - EU dio - HRK]]/7.5345</f>
        <v>281649.96104585571</v>
      </c>
      <c r="Q2325" s="59">
        <f>Ugovori_OPULJP3[[#This Row],[Bespovratna sredstva - Ukupno (EU+Nac) HRK
= Ukupna ugovorena vrijednost bespovratnih sredstava]]*Ugovori_OPULJP3[[#This Row],[STOPA NACIONALNOG SUFINANCIRANJA %]]</f>
        <v>374486.7585</v>
      </c>
      <c r="R2325" s="60">
        <f>Ugovori_OPULJP3[[#This Row],[Bespovratna sredstva - Nacionalni dio - HRK]]/7.5345</f>
        <v>49702.934302209833</v>
      </c>
      <c r="S2325" s="59">
        <v>2496578.39</v>
      </c>
      <c r="T2325" s="60">
        <f>Ugovori_OPULJP3[[#This Row],[Bespovratna sredstva - Ukupno (EU+Nac) HRK
= Ukupna ugovorena vrijednost bespovratnih sredstava]]/7.5345</f>
        <v>331352.89534806559</v>
      </c>
      <c r="U2325" s="59">
        <v>0</v>
      </c>
      <c r="V2325" s="60">
        <f>Ugovori_OPULJP3[[#This Row],[Javni doprinos korisnika - HRK]]/7.5345</f>
        <v>0</v>
      </c>
      <c r="W2325" s="59">
        <v>0</v>
      </c>
      <c r="X2325" s="60">
        <f>Ugovori_OPULJP3[[#This Row],[Privatni doprinos korisnika - HRK]]/7.5345</f>
        <v>0</v>
      </c>
      <c r="Y2325" s="61">
        <v>2496578.39</v>
      </c>
      <c r="Z2325" s="62">
        <f>Ugovori_OPULJP3[[#This Row],[UKUPNI PRIHVATLJIVI IZDACI
TOTAL ELIGIBLE EXPENDITURE
= Bespovratna sredstva ukupno + doprinos korisnika
= Ukupni prihvatljivi troškovi
= Ukupna ugovorena vrijednost projekta HRK]]/7.5345</f>
        <v>331352.89534806559</v>
      </c>
      <c r="AA2325" s="53" t="s">
        <v>37</v>
      </c>
      <c r="AB2325" s="53" t="s">
        <v>34</v>
      </c>
      <c r="AC2325" s="52" t="s">
        <v>8549</v>
      </c>
      <c r="AD2325" s="52" t="s">
        <v>6564</v>
      </c>
    </row>
    <row r="2326" spans="1:30" ht="76.5" x14ac:dyDescent="0.2">
      <c r="A2326" s="50" t="s">
        <v>8550</v>
      </c>
      <c r="B2326" s="39" t="s">
        <v>742</v>
      </c>
      <c r="C2326" s="52" t="s">
        <v>7264</v>
      </c>
      <c r="D2326" s="52" t="s">
        <v>8504</v>
      </c>
      <c r="E2326" s="53" t="s">
        <v>75</v>
      </c>
      <c r="F2326" s="54" t="s">
        <v>8551</v>
      </c>
      <c r="G2326" s="54" t="s">
        <v>815</v>
      </c>
      <c r="H2326" s="56">
        <v>43430</v>
      </c>
      <c r="I2326" s="56">
        <v>44312</v>
      </c>
      <c r="J2326" s="57" t="str">
        <f>IF(Ugovori_OPULJP3[[#This Row],[DATUM ZAVRŠETKA OPERACIJE]]&gt;DATE(2024,12,31),"u provedbi","završen")</f>
        <v>završen</v>
      </c>
      <c r="K2326" s="55" t="s">
        <v>129</v>
      </c>
      <c r="L2326" s="55" t="s">
        <v>129</v>
      </c>
      <c r="M2326" s="58">
        <v>0.85</v>
      </c>
      <c r="N2326" s="58">
        <v>0.15</v>
      </c>
      <c r="O2326" s="59">
        <f>Ugovori_OPULJP3[[#This Row],[Bespovratna sredstva - Ukupno (EU+Nac) HRK
= Ukupna ugovorena vrijednost bespovratnih sredstava]]*Ugovori_OPULJP3[[#This Row],[EU STOPA SUFINANCIRANJA %
EU CO-FINANCING RATE %]]</f>
        <v>2124883.3969999999</v>
      </c>
      <c r="P2326" s="60">
        <f>Ugovori_OPULJP3[[#This Row],[Bespovratna sredstva - EU dio - HRK]]/7.5345</f>
        <v>282020.49200345075</v>
      </c>
      <c r="Q2326" s="59">
        <f>Ugovori_OPULJP3[[#This Row],[Bespovratna sredstva - Ukupno (EU+Nac) HRK
= Ukupna ugovorena vrijednost bespovratnih sredstava]]*Ugovori_OPULJP3[[#This Row],[STOPA NACIONALNOG SUFINANCIRANJA %]]</f>
        <v>374979.42299999995</v>
      </c>
      <c r="R2326" s="60">
        <f>Ugovori_OPULJP3[[#This Row],[Bespovratna sredstva - Nacionalni dio - HRK]]/7.5345</f>
        <v>49768.322118256016</v>
      </c>
      <c r="S2326" s="59">
        <v>2499862.8199999998</v>
      </c>
      <c r="T2326" s="60">
        <f>Ugovori_OPULJP3[[#This Row],[Bespovratna sredstva - Ukupno (EU+Nac) HRK
= Ukupna ugovorena vrijednost bespovratnih sredstava]]/7.5345</f>
        <v>331788.81412170676</v>
      </c>
      <c r="U2326" s="59">
        <v>0</v>
      </c>
      <c r="V2326" s="60">
        <f>Ugovori_OPULJP3[[#This Row],[Javni doprinos korisnika - HRK]]/7.5345</f>
        <v>0</v>
      </c>
      <c r="W2326" s="59">
        <v>0</v>
      </c>
      <c r="X2326" s="60">
        <f>Ugovori_OPULJP3[[#This Row],[Privatni doprinos korisnika - HRK]]/7.5345</f>
        <v>0</v>
      </c>
      <c r="Y2326" s="61">
        <v>2499862.8199999998</v>
      </c>
      <c r="Z2326" s="62">
        <f>Ugovori_OPULJP3[[#This Row],[UKUPNI PRIHVATLJIVI IZDACI
TOTAL ELIGIBLE EXPENDITURE
= Bespovratna sredstva ukupno + doprinos korisnika
= Ukupni prihvatljivi troškovi
= Ukupna ugovorena vrijednost projekta HRK]]/7.5345</f>
        <v>331788.81412170676</v>
      </c>
      <c r="AA2326" s="53" t="s">
        <v>37</v>
      </c>
      <c r="AB2326" s="53" t="s">
        <v>34</v>
      </c>
      <c r="AC2326" s="52" t="s">
        <v>8552</v>
      </c>
      <c r="AD2326" s="52" t="s">
        <v>6564</v>
      </c>
    </row>
    <row r="2327" spans="1:30" ht="76.5" x14ac:dyDescent="0.2">
      <c r="A2327" s="50" t="s">
        <v>8553</v>
      </c>
      <c r="B2327" s="39" t="s">
        <v>742</v>
      </c>
      <c r="C2327" s="52" t="s">
        <v>7264</v>
      </c>
      <c r="D2327" s="52" t="s">
        <v>8504</v>
      </c>
      <c r="E2327" s="53" t="s">
        <v>75</v>
      </c>
      <c r="F2327" s="54" t="s">
        <v>8554</v>
      </c>
      <c r="G2327" s="54" t="s">
        <v>7271</v>
      </c>
      <c r="H2327" s="56">
        <v>43431</v>
      </c>
      <c r="I2327" s="56">
        <v>44162</v>
      </c>
      <c r="J2327" s="57" t="str">
        <f>IF(Ugovori_OPULJP3[[#This Row],[DATUM ZAVRŠETKA OPERACIJE]]&gt;DATE(2024,12,31),"u provedbi","završen")</f>
        <v>završen</v>
      </c>
      <c r="K2327" s="55" t="s">
        <v>424</v>
      </c>
      <c r="L2327" s="55" t="s">
        <v>424</v>
      </c>
      <c r="M2327" s="58">
        <v>0.85</v>
      </c>
      <c r="N2327" s="58">
        <v>0.15</v>
      </c>
      <c r="O2327" s="59">
        <f>Ugovori_OPULJP3[[#This Row],[Bespovratna sredstva - Ukupno (EU+Nac) HRK
= Ukupna ugovorena vrijednost bespovratnih sredstava]]*Ugovori_OPULJP3[[#This Row],[EU STOPA SUFINANCIRANJA %
EU CO-FINANCING RATE %]]</f>
        <v>1169391.5630000001</v>
      </c>
      <c r="P2327" s="60">
        <f>Ugovori_OPULJP3[[#This Row],[Bespovratna sredstva - EU dio - HRK]]/7.5345</f>
        <v>155204.93237772913</v>
      </c>
      <c r="Q2327" s="59">
        <f>Ugovori_OPULJP3[[#This Row],[Bespovratna sredstva - Ukupno (EU+Nac) HRK
= Ukupna ugovorena vrijednost bespovratnih sredstava]]*Ugovori_OPULJP3[[#This Row],[STOPA NACIONALNOG SUFINANCIRANJA %]]</f>
        <v>206363.217</v>
      </c>
      <c r="R2327" s="60">
        <f>Ugovori_OPULJP3[[#This Row],[Bespovratna sredstva - Nacionalni dio - HRK]]/7.5345</f>
        <v>27389.105713716901</v>
      </c>
      <c r="S2327" s="59">
        <v>1375754.78</v>
      </c>
      <c r="T2327" s="60">
        <f>Ugovori_OPULJP3[[#This Row],[Bespovratna sredstva - Ukupno (EU+Nac) HRK
= Ukupna ugovorena vrijednost bespovratnih sredstava]]/7.5345</f>
        <v>182594.03809144601</v>
      </c>
      <c r="U2327" s="59">
        <v>0</v>
      </c>
      <c r="V2327" s="60">
        <f>Ugovori_OPULJP3[[#This Row],[Javni doprinos korisnika - HRK]]/7.5345</f>
        <v>0</v>
      </c>
      <c r="W2327" s="59">
        <v>0</v>
      </c>
      <c r="X2327" s="60">
        <f>Ugovori_OPULJP3[[#This Row],[Privatni doprinos korisnika - HRK]]/7.5345</f>
        <v>0</v>
      </c>
      <c r="Y2327" s="61">
        <v>1375754.78</v>
      </c>
      <c r="Z2327" s="62">
        <f>Ugovori_OPULJP3[[#This Row],[UKUPNI PRIHVATLJIVI IZDACI
TOTAL ELIGIBLE EXPENDITURE
= Bespovratna sredstva ukupno + doprinos korisnika
= Ukupni prihvatljivi troškovi
= Ukupna ugovorena vrijednost projekta HRK]]/7.5345</f>
        <v>182594.03809144601</v>
      </c>
      <c r="AA2327" s="53" t="s">
        <v>37</v>
      </c>
      <c r="AB2327" s="53" t="s">
        <v>34</v>
      </c>
      <c r="AC2327" s="52" t="s">
        <v>8555</v>
      </c>
      <c r="AD2327" s="52" t="s">
        <v>6564</v>
      </c>
    </row>
    <row r="2328" spans="1:30" ht="51" x14ac:dyDescent="0.2">
      <c r="A2328" s="50" t="s">
        <v>8556</v>
      </c>
      <c r="B2328" s="39" t="s">
        <v>742</v>
      </c>
      <c r="C2328" s="52" t="s">
        <v>7264</v>
      </c>
      <c r="D2328" s="52" t="s">
        <v>8504</v>
      </c>
      <c r="E2328" s="53" t="s">
        <v>75</v>
      </c>
      <c r="F2328" s="54" t="s">
        <v>8557</v>
      </c>
      <c r="G2328" s="54" t="s">
        <v>1556</v>
      </c>
      <c r="H2328" s="56">
        <v>43544</v>
      </c>
      <c r="I2328" s="56">
        <v>44275</v>
      </c>
      <c r="J2328" s="57" t="str">
        <f>IF(Ugovori_OPULJP3[[#This Row],[DATUM ZAVRŠETKA OPERACIJE]]&gt;DATE(2024,12,31),"u provedbi","završen")</f>
        <v>završen</v>
      </c>
      <c r="K2328" s="55" t="s">
        <v>83</v>
      </c>
      <c r="L2328" s="55" t="s">
        <v>83</v>
      </c>
      <c r="M2328" s="58">
        <v>0.85</v>
      </c>
      <c r="N2328" s="58">
        <v>0.15</v>
      </c>
      <c r="O2328" s="59">
        <f>Ugovori_OPULJP3[[#This Row],[Bespovratna sredstva - Ukupno (EU+Nac) HRK
= Ukupna ugovorena vrijednost bespovratnih sredstava]]*Ugovori_OPULJP3[[#This Row],[EU STOPA SUFINANCIRANJA %
EU CO-FINANCING RATE %]]</f>
        <v>423901.39199999999</v>
      </c>
      <c r="P2328" s="60">
        <f>Ugovori_OPULJP3[[#This Row],[Bespovratna sredstva - EU dio - HRK]]/7.5345</f>
        <v>56261.383237109294</v>
      </c>
      <c r="Q2328" s="59">
        <f>Ugovori_OPULJP3[[#This Row],[Bespovratna sredstva - Ukupno (EU+Nac) HRK
= Ukupna ugovorena vrijednost bespovratnih sredstava]]*Ugovori_OPULJP3[[#This Row],[STOPA NACIONALNOG SUFINANCIRANJA %]]</f>
        <v>74806.127999999997</v>
      </c>
      <c r="R2328" s="60">
        <f>Ugovori_OPULJP3[[#This Row],[Bespovratna sredstva - Nacionalni dio - HRK]]/7.5345</f>
        <v>9928.4793947839935</v>
      </c>
      <c r="S2328" s="59">
        <v>498707.52</v>
      </c>
      <c r="T2328" s="60">
        <f>Ugovori_OPULJP3[[#This Row],[Bespovratna sredstva - Ukupno (EU+Nac) HRK
= Ukupna ugovorena vrijednost bespovratnih sredstava]]/7.5345</f>
        <v>66189.862631893295</v>
      </c>
      <c r="U2328" s="59">
        <v>0</v>
      </c>
      <c r="V2328" s="60">
        <f>Ugovori_OPULJP3[[#This Row],[Javni doprinos korisnika - HRK]]/7.5345</f>
        <v>0</v>
      </c>
      <c r="W2328" s="59">
        <v>0</v>
      </c>
      <c r="X2328" s="60">
        <f>Ugovori_OPULJP3[[#This Row],[Privatni doprinos korisnika - HRK]]/7.5345</f>
        <v>0</v>
      </c>
      <c r="Y2328" s="61">
        <v>498707.52</v>
      </c>
      <c r="Z2328" s="62">
        <f>Ugovori_OPULJP3[[#This Row],[UKUPNI PRIHVATLJIVI IZDACI
TOTAL ELIGIBLE EXPENDITURE
= Bespovratna sredstva ukupno + doprinos korisnika
= Ukupni prihvatljivi troškovi
= Ukupna ugovorena vrijednost projekta HRK]]/7.5345</f>
        <v>66189.862631893295</v>
      </c>
      <c r="AA2328" s="53" t="s">
        <v>37</v>
      </c>
      <c r="AB2328" s="53" t="s">
        <v>34</v>
      </c>
      <c r="AC2328" s="52" t="s">
        <v>8558</v>
      </c>
      <c r="AD2328" s="52" t="s">
        <v>6564</v>
      </c>
    </row>
    <row r="2329" spans="1:30" ht="63.75" x14ac:dyDescent="0.2">
      <c r="A2329" s="50" t="s">
        <v>8559</v>
      </c>
      <c r="B2329" s="39" t="s">
        <v>742</v>
      </c>
      <c r="C2329" s="52" t="s">
        <v>7264</v>
      </c>
      <c r="D2329" s="52" t="s">
        <v>8504</v>
      </c>
      <c r="E2329" s="53" t="s">
        <v>75</v>
      </c>
      <c r="F2329" s="54" t="s">
        <v>8560</v>
      </c>
      <c r="G2329" s="54" t="s">
        <v>1197</v>
      </c>
      <c r="H2329" s="56">
        <v>43539</v>
      </c>
      <c r="I2329" s="56">
        <v>44331</v>
      </c>
      <c r="J2329" s="57" t="str">
        <f>IF(Ugovori_OPULJP3[[#This Row],[DATUM ZAVRŠETKA OPERACIJE]]&gt;DATE(2024,12,31),"u provedbi","završen")</f>
        <v>završen</v>
      </c>
      <c r="K2329" s="55" t="s">
        <v>210</v>
      </c>
      <c r="L2329" s="55" t="s">
        <v>210</v>
      </c>
      <c r="M2329" s="58">
        <v>0.85</v>
      </c>
      <c r="N2329" s="58">
        <v>0.15</v>
      </c>
      <c r="O2329" s="59">
        <f>Ugovori_OPULJP3[[#This Row],[Bespovratna sredstva - Ukupno (EU+Nac) HRK
= Ukupna ugovorena vrijednost bespovratnih sredstava]]*Ugovori_OPULJP3[[#This Row],[EU STOPA SUFINANCIRANJA %
EU CO-FINANCING RATE %]]</f>
        <v>1313811.9435000001</v>
      </c>
      <c r="P2329" s="60">
        <f>Ugovori_OPULJP3[[#This Row],[Bespovratna sredstva - EU dio - HRK]]/7.5345</f>
        <v>174372.81086999801</v>
      </c>
      <c r="Q2329" s="59">
        <f>Ugovori_OPULJP3[[#This Row],[Bespovratna sredstva - Ukupno (EU+Nac) HRK
= Ukupna ugovorena vrijednost bespovratnih sredstava]]*Ugovori_OPULJP3[[#This Row],[STOPA NACIONALNOG SUFINANCIRANJA %]]</f>
        <v>231849.16650000002</v>
      </c>
      <c r="R2329" s="60">
        <f>Ugovori_OPULJP3[[#This Row],[Bespovratna sredstva - Nacionalni dio - HRK]]/7.5345</f>
        <v>30771.672506470237</v>
      </c>
      <c r="S2329" s="59">
        <v>1545661.11</v>
      </c>
      <c r="T2329" s="60">
        <f>Ugovori_OPULJP3[[#This Row],[Bespovratna sredstva - Ukupno (EU+Nac) HRK
= Ukupna ugovorena vrijednost bespovratnih sredstava]]/7.5345</f>
        <v>205144.48337646824</v>
      </c>
      <c r="U2329" s="59">
        <v>0</v>
      </c>
      <c r="V2329" s="60">
        <f>Ugovori_OPULJP3[[#This Row],[Javni doprinos korisnika - HRK]]/7.5345</f>
        <v>0</v>
      </c>
      <c r="W2329" s="59">
        <v>0</v>
      </c>
      <c r="X2329" s="60">
        <f>Ugovori_OPULJP3[[#This Row],[Privatni doprinos korisnika - HRK]]/7.5345</f>
        <v>0</v>
      </c>
      <c r="Y2329" s="61">
        <v>1545661.11</v>
      </c>
      <c r="Z2329" s="62">
        <f>Ugovori_OPULJP3[[#This Row],[UKUPNI PRIHVATLJIVI IZDACI
TOTAL ELIGIBLE EXPENDITURE
= Bespovratna sredstva ukupno + doprinos korisnika
= Ukupni prihvatljivi troškovi
= Ukupna ugovorena vrijednost projekta HRK]]/7.5345</f>
        <v>205144.48337646824</v>
      </c>
      <c r="AA2329" s="53" t="s">
        <v>37</v>
      </c>
      <c r="AB2329" s="53" t="s">
        <v>34</v>
      </c>
      <c r="AC2329" s="52" t="s">
        <v>8561</v>
      </c>
      <c r="AD2329" s="52" t="s">
        <v>6564</v>
      </c>
    </row>
    <row r="2330" spans="1:30" ht="63.75" x14ac:dyDescent="0.2">
      <c r="A2330" s="50" t="s">
        <v>8562</v>
      </c>
      <c r="B2330" s="39" t="s">
        <v>742</v>
      </c>
      <c r="C2330" s="52" t="s">
        <v>7264</v>
      </c>
      <c r="D2330" s="52" t="s">
        <v>8504</v>
      </c>
      <c r="E2330" s="53" t="s">
        <v>75</v>
      </c>
      <c r="F2330" s="54" t="s">
        <v>8563</v>
      </c>
      <c r="G2330" s="54" t="s">
        <v>7523</v>
      </c>
      <c r="H2330" s="56">
        <v>43542</v>
      </c>
      <c r="I2330" s="56">
        <v>44457</v>
      </c>
      <c r="J2330" s="57" t="str">
        <f>IF(Ugovori_OPULJP3[[#This Row],[DATUM ZAVRŠETKA OPERACIJE]]&gt;DATE(2024,12,31),"u provedbi","završen")</f>
        <v>završen</v>
      </c>
      <c r="K2330" s="55" t="s">
        <v>129</v>
      </c>
      <c r="L2330" s="55" t="s">
        <v>129</v>
      </c>
      <c r="M2330" s="58">
        <v>0.85</v>
      </c>
      <c r="N2330" s="58">
        <v>0.15</v>
      </c>
      <c r="O2330" s="59">
        <f>Ugovori_OPULJP3[[#This Row],[Bespovratna sredstva - Ukupno (EU+Nac) HRK
= Ukupna ugovorena vrijednost bespovratnih sredstava]]*Ugovori_OPULJP3[[#This Row],[EU STOPA SUFINANCIRANJA %
EU CO-FINANCING RATE %]]</f>
        <v>408578</v>
      </c>
      <c r="P2330" s="60">
        <f>Ugovori_OPULJP3[[#This Row],[Bespovratna sredstva - EU dio - HRK]]/7.5345</f>
        <v>54227.619616431082</v>
      </c>
      <c r="Q2330" s="59">
        <f>Ugovori_OPULJP3[[#This Row],[Bespovratna sredstva - Ukupno (EU+Nac) HRK
= Ukupna ugovorena vrijednost bespovratnih sredstava]]*Ugovori_OPULJP3[[#This Row],[STOPA NACIONALNOG SUFINANCIRANJA %]]</f>
        <v>72102</v>
      </c>
      <c r="R2330" s="60">
        <f>Ugovori_OPULJP3[[#This Row],[Bespovratna sredstva - Nacionalni dio - HRK]]/7.5345</f>
        <v>9569.5799323113679</v>
      </c>
      <c r="S2330" s="59">
        <v>480680</v>
      </c>
      <c r="T2330" s="60">
        <f>Ugovori_OPULJP3[[#This Row],[Bespovratna sredstva - Ukupno (EU+Nac) HRK
= Ukupna ugovorena vrijednost bespovratnih sredstava]]/7.5345</f>
        <v>63797.19954874245</v>
      </c>
      <c r="U2330" s="59">
        <v>0</v>
      </c>
      <c r="V2330" s="60">
        <f>Ugovori_OPULJP3[[#This Row],[Javni doprinos korisnika - HRK]]/7.5345</f>
        <v>0</v>
      </c>
      <c r="W2330" s="59">
        <v>0</v>
      </c>
      <c r="X2330" s="60">
        <f>Ugovori_OPULJP3[[#This Row],[Privatni doprinos korisnika - HRK]]/7.5345</f>
        <v>0</v>
      </c>
      <c r="Y2330" s="61">
        <v>480680</v>
      </c>
      <c r="Z2330" s="62">
        <f>Ugovori_OPULJP3[[#This Row],[UKUPNI PRIHVATLJIVI IZDACI
TOTAL ELIGIBLE EXPENDITURE
= Bespovratna sredstva ukupno + doprinos korisnika
= Ukupni prihvatljivi troškovi
= Ukupna ugovorena vrijednost projekta HRK]]/7.5345</f>
        <v>63797.19954874245</v>
      </c>
      <c r="AA2330" s="53" t="s">
        <v>37</v>
      </c>
      <c r="AB2330" s="53" t="s">
        <v>34</v>
      </c>
      <c r="AC2330" s="52" t="s">
        <v>8564</v>
      </c>
      <c r="AD2330" s="52" t="s">
        <v>6564</v>
      </c>
    </row>
    <row r="2331" spans="1:30" ht="114.75" x14ac:dyDescent="0.2">
      <c r="A2331" s="50" t="s">
        <v>8565</v>
      </c>
      <c r="B2331" s="39" t="s">
        <v>742</v>
      </c>
      <c r="C2331" s="52" t="s">
        <v>7264</v>
      </c>
      <c r="D2331" s="52" t="s">
        <v>8504</v>
      </c>
      <c r="E2331" s="53" t="s">
        <v>75</v>
      </c>
      <c r="F2331" s="54" t="s">
        <v>8566</v>
      </c>
      <c r="G2331" s="54" t="s">
        <v>8567</v>
      </c>
      <c r="H2331" s="56">
        <v>43544</v>
      </c>
      <c r="I2331" s="56">
        <v>44275</v>
      </c>
      <c r="J2331" s="57" t="str">
        <f>IF(Ugovori_OPULJP3[[#This Row],[DATUM ZAVRŠETKA OPERACIJE]]&gt;DATE(2024,12,31),"u provedbi","završen")</f>
        <v>završen</v>
      </c>
      <c r="K2331" s="55" t="s">
        <v>35</v>
      </c>
      <c r="L2331" s="55" t="s">
        <v>36</v>
      </c>
      <c r="M2331" s="58">
        <v>0.85</v>
      </c>
      <c r="N2331" s="58">
        <v>0.15</v>
      </c>
      <c r="O2331" s="59">
        <f>Ugovori_OPULJP3[[#This Row],[Bespovratna sredstva - Ukupno (EU+Nac) HRK
= Ukupna ugovorena vrijednost bespovratnih sredstava]]*Ugovori_OPULJP3[[#This Row],[EU STOPA SUFINANCIRANJA %
EU CO-FINANCING RATE %]]</f>
        <v>323824.08350000001</v>
      </c>
      <c r="P2331" s="60">
        <f>Ugovori_OPULJP3[[#This Row],[Bespovratna sredstva - EU dio - HRK]]/7.5345</f>
        <v>42978.841794412365</v>
      </c>
      <c r="Q2331" s="59">
        <f>Ugovori_OPULJP3[[#This Row],[Bespovratna sredstva - Ukupno (EU+Nac) HRK
= Ukupna ugovorena vrijednost bespovratnih sredstava]]*Ugovori_OPULJP3[[#This Row],[STOPA NACIONALNOG SUFINANCIRANJA %]]</f>
        <v>57145.426500000001</v>
      </c>
      <c r="R2331" s="60">
        <f>Ugovori_OPULJP3[[#This Row],[Bespovratna sredstva - Nacionalni dio - HRK]]/7.5345</f>
        <v>7584.5014931315945</v>
      </c>
      <c r="S2331" s="59">
        <v>380969.51</v>
      </c>
      <c r="T2331" s="60">
        <f>Ugovori_OPULJP3[[#This Row],[Bespovratna sredstva - Ukupno (EU+Nac) HRK
= Ukupna ugovorena vrijednost bespovratnih sredstava]]/7.5345</f>
        <v>50563.343287543961</v>
      </c>
      <c r="U2331" s="59">
        <v>0</v>
      </c>
      <c r="V2331" s="60">
        <f>Ugovori_OPULJP3[[#This Row],[Javni doprinos korisnika - HRK]]/7.5345</f>
        <v>0</v>
      </c>
      <c r="W2331" s="59">
        <v>0</v>
      </c>
      <c r="X2331" s="60">
        <f>Ugovori_OPULJP3[[#This Row],[Privatni doprinos korisnika - HRK]]/7.5345</f>
        <v>0</v>
      </c>
      <c r="Y2331" s="61">
        <v>380969.51</v>
      </c>
      <c r="Z2331" s="62">
        <f>Ugovori_OPULJP3[[#This Row],[UKUPNI PRIHVATLJIVI IZDACI
TOTAL ELIGIBLE EXPENDITURE
= Bespovratna sredstva ukupno + doprinos korisnika
= Ukupni prihvatljivi troškovi
= Ukupna ugovorena vrijednost projekta HRK]]/7.5345</f>
        <v>50563.343287543961</v>
      </c>
      <c r="AA2331" s="53" t="s">
        <v>37</v>
      </c>
      <c r="AB2331" s="53" t="s">
        <v>34</v>
      </c>
      <c r="AC2331" s="52" t="s">
        <v>8568</v>
      </c>
      <c r="AD2331" s="52" t="s">
        <v>6564</v>
      </c>
    </row>
    <row r="2332" spans="1:30" ht="38.25" x14ac:dyDescent="0.2">
      <c r="A2332" s="50" t="s">
        <v>8569</v>
      </c>
      <c r="B2332" s="39" t="s">
        <v>742</v>
      </c>
      <c r="C2332" s="52" t="s">
        <v>7264</v>
      </c>
      <c r="D2332" s="52" t="s">
        <v>8504</v>
      </c>
      <c r="E2332" s="53" t="s">
        <v>75</v>
      </c>
      <c r="F2332" s="54" t="s">
        <v>8570</v>
      </c>
      <c r="G2332" s="54" t="s">
        <v>1929</v>
      </c>
      <c r="H2332" s="56">
        <v>43435</v>
      </c>
      <c r="I2332" s="56">
        <v>44348</v>
      </c>
      <c r="J2332" s="57" t="str">
        <f>IF(Ugovori_OPULJP3[[#This Row],[DATUM ZAVRŠETKA OPERACIJE]]&gt;DATE(2024,12,31),"u provedbi","završen")</f>
        <v>završen</v>
      </c>
      <c r="K2332" s="55" t="s">
        <v>248</v>
      </c>
      <c r="L2332" s="55" t="s">
        <v>248</v>
      </c>
      <c r="M2332" s="58">
        <v>0.85</v>
      </c>
      <c r="N2332" s="58">
        <v>0.15</v>
      </c>
      <c r="O2332" s="59">
        <f>Ugovori_OPULJP3[[#This Row],[Bespovratna sredstva - Ukupno (EU+Nac) HRK
= Ukupna ugovorena vrijednost bespovratnih sredstava]]*Ugovori_OPULJP3[[#This Row],[EU STOPA SUFINANCIRANJA %
EU CO-FINANCING RATE %]]</f>
        <v>1969003.6989999998</v>
      </c>
      <c r="P2332" s="60">
        <f>Ugovori_OPULJP3[[#This Row],[Bespovratna sredstva - EU dio - HRK]]/7.5345</f>
        <v>261331.70071006697</v>
      </c>
      <c r="Q2332" s="59">
        <f>Ugovori_OPULJP3[[#This Row],[Bespovratna sredstva - Ukupno (EU+Nac) HRK
= Ukupna ugovorena vrijednost bespovratnih sredstava]]*Ugovori_OPULJP3[[#This Row],[STOPA NACIONALNOG SUFINANCIRANJA %]]</f>
        <v>347471.24099999998</v>
      </c>
      <c r="R2332" s="60">
        <f>Ugovori_OPULJP3[[#This Row],[Bespovratna sredstva - Nacionalni dio - HRK]]/7.5345</f>
        <v>46117.358948835354</v>
      </c>
      <c r="S2332" s="59">
        <v>2316474.94</v>
      </c>
      <c r="T2332" s="60">
        <f>Ugovori_OPULJP3[[#This Row],[Bespovratna sredstva - Ukupno (EU+Nac) HRK
= Ukupna ugovorena vrijednost bespovratnih sredstava]]/7.5345</f>
        <v>307449.05965890235</v>
      </c>
      <c r="U2332" s="59">
        <v>0</v>
      </c>
      <c r="V2332" s="60">
        <f>Ugovori_OPULJP3[[#This Row],[Javni doprinos korisnika - HRK]]/7.5345</f>
        <v>0</v>
      </c>
      <c r="W2332" s="59">
        <v>0</v>
      </c>
      <c r="X2332" s="60">
        <f>Ugovori_OPULJP3[[#This Row],[Privatni doprinos korisnika - HRK]]/7.5345</f>
        <v>0</v>
      </c>
      <c r="Y2332" s="61">
        <v>2316474.94</v>
      </c>
      <c r="Z2332" s="62">
        <f>Ugovori_OPULJP3[[#This Row],[UKUPNI PRIHVATLJIVI IZDACI
TOTAL ELIGIBLE EXPENDITURE
= Bespovratna sredstva ukupno + doprinos korisnika
= Ukupni prihvatljivi troškovi
= Ukupna ugovorena vrijednost projekta HRK]]/7.5345</f>
        <v>307449.05965890235</v>
      </c>
      <c r="AA2332" s="53" t="s">
        <v>37</v>
      </c>
      <c r="AB2332" s="53" t="s">
        <v>34</v>
      </c>
      <c r="AC2332" s="52" t="s">
        <v>8571</v>
      </c>
      <c r="AD2332" s="52" t="s">
        <v>6564</v>
      </c>
    </row>
    <row r="2333" spans="1:30" ht="51" x14ac:dyDescent="0.2">
      <c r="A2333" s="50" t="s">
        <v>8572</v>
      </c>
      <c r="B2333" s="39" t="s">
        <v>742</v>
      </c>
      <c r="C2333" s="52" t="s">
        <v>7264</v>
      </c>
      <c r="D2333" s="52" t="s">
        <v>8504</v>
      </c>
      <c r="E2333" s="53" t="s">
        <v>75</v>
      </c>
      <c r="F2333" s="54" t="s">
        <v>7389</v>
      </c>
      <c r="G2333" s="54" t="s">
        <v>2625</v>
      </c>
      <c r="H2333" s="56">
        <v>43546</v>
      </c>
      <c r="I2333" s="56">
        <v>44277</v>
      </c>
      <c r="J2333" s="57" t="str">
        <f>IF(Ugovori_OPULJP3[[#This Row],[DATUM ZAVRŠETKA OPERACIJE]]&gt;DATE(2024,12,31),"u provedbi","završen")</f>
        <v>završen</v>
      </c>
      <c r="K2333" s="55" t="s">
        <v>154</v>
      </c>
      <c r="L2333" s="55" t="s">
        <v>154</v>
      </c>
      <c r="M2333" s="58">
        <v>0.85</v>
      </c>
      <c r="N2333" s="58">
        <v>0.15</v>
      </c>
      <c r="O2333" s="59">
        <f>Ugovori_OPULJP3[[#This Row],[Bespovratna sredstva - Ukupno (EU+Nac) HRK
= Ukupna ugovorena vrijednost bespovratnih sredstava]]*Ugovori_OPULJP3[[#This Row],[EU STOPA SUFINANCIRANJA %
EU CO-FINANCING RATE %]]</f>
        <v>1558771.905</v>
      </c>
      <c r="P2333" s="60">
        <f>Ugovori_OPULJP3[[#This Row],[Bespovratna sredstva - EU dio - HRK]]/7.5345</f>
        <v>206884.58490941668</v>
      </c>
      <c r="Q2333" s="59">
        <f>Ugovori_OPULJP3[[#This Row],[Bespovratna sredstva - Ukupno (EU+Nac) HRK
= Ukupna ugovorena vrijednost bespovratnih sredstava]]*Ugovori_OPULJP3[[#This Row],[STOPA NACIONALNOG SUFINANCIRANJA %]]</f>
        <v>275077.39500000002</v>
      </c>
      <c r="R2333" s="60">
        <f>Ugovori_OPULJP3[[#This Row],[Bespovratna sredstva - Nacionalni dio - HRK]]/7.5345</f>
        <v>36509.044395779412</v>
      </c>
      <c r="S2333" s="59">
        <v>1833849.3</v>
      </c>
      <c r="T2333" s="60">
        <f>Ugovori_OPULJP3[[#This Row],[Bespovratna sredstva - Ukupno (EU+Nac) HRK
= Ukupna ugovorena vrijednost bespovratnih sredstava]]/7.5345</f>
        <v>243393.62930519608</v>
      </c>
      <c r="U2333" s="59">
        <v>0</v>
      </c>
      <c r="V2333" s="60">
        <f>Ugovori_OPULJP3[[#This Row],[Javni doprinos korisnika - HRK]]/7.5345</f>
        <v>0</v>
      </c>
      <c r="W2333" s="59">
        <v>0</v>
      </c>
      <c r="X2333" s="60">
        <f>Ugovori_OPULJP3[[#This Row],[Privatni doprinos korisnika - HRK]]/7.5345</f>
        <v>0</v>
      </c>
      <c r="Y2333" s="61">
        <v>1833849.3</v>
      </c>
      <c r="Z2333" s="62">
        <f>Ugovori_OPULJP3[[#This Row],[UKUPNI PRIHVATLJIVI IZDACI
TOTAL ELIGIBLE EXPENDITURE
= Bespovratna sredstva ukupno + doprinos korisnika
= Ukupni prihvatljivi troškovi
= Ukupna ugovorena vrijednost projekta HRK]]/7.5345</f>
        <v>243393.62930519608</v>
      </c>
      <c r="AA2333" s="53" t="s">
        <v>37</v>
      </c>
      <c r="AB2333" s="53" t="s">
        <v>34</v>
      </c>
      <c r="AC2333" s="52" t="s">
        <v>8573</v>
      </c>
      <c r="AD2333" s="52" t="s">
        <v>6564</v>
      </c>
    </row>
    <row r="2334" spans="1:30" ht="76.5" x14ac:dyDescent="0.2">
      <c r="A2334" s="50" t="s">
        <v>8574</v>
      </c>
      <c r="B2334" s="39" t="s">
        <v>742</v>
      </c>
      <c r="C2334" s="52" t="s">
        <v>7264</v>
      </c>
      <c r="D2334" s="52" t="s">
        <v>8504</v>
      </c>
      <c r="E2334" s="53" t="s">
        <v>75</v>
      </c>
      <c r="F2334" s="54" t="s">
        <v>8575</v>
      </c>
      <c r="G2334" s="54" t="s">
        <v>7314</v>
      </c>
      <c r="H2334" s="56">
        <v>43431</v>
      </c>
      <c r="I2334" s="56">
        <v>44343</v>
      </c>
      <c r="J2334" s="57" t="str">
        <f>IF(Ugovori_OPULJP3[[#This Row],[DATUM ZAVRŠETKA OPERACIJE]]&gt;DATE(2024,12,31),"u provedbi","završen")</f>
        <v>završen</v>
      </c>
      <c r="K2334" s="55" t="s">
        <v>891</v>
      </c>
      <c r="L2334" s="55" t="s">
        <v>36</v>
      </c>
      <c r="M2334" s="58">
        <v>0.85</v>
      </c>
      <c r="N2334" s="58">
        <v>0.15</v>
      </c>
      <c r="O2334" s="59">
        <f>Ugovori_OPULJP3[[#This Row],[Bespovratna sredstva - Ukupno (EU+Nac) HRK
= Ukupna ugovorena vrijednost bespovratnih sredstava]]*Ugovori_OPULJP3[[#This Row],[EU STOPA SUFINANCIRANJA %
EU CO-FINANCING RATE %]]</f>
        <v>1209696.4465000001</v>
      </c>
      <c r="P2334" s="60">
        <f>Ugovori_OPULJP3[[#This Row],[Bespovratna sredstva - EU dio - HRK]]/7.5345</f>
        <v>160554.30970867345</v>
      </c>
      <c r="Q2334" s="59">
        <f>Ugovori_OPULJP3[[#This Row],[Bespovratna sredstva - Ukupno (EU+Nac) HRK
= Ukupna ugovorena vrijednost bespovratnih sredstava]]*Ugovori_OPULJP3[[#This Row],[STOPA NACIONALNOG SUFINANCIRANJA %]]</f>
        <v>213475.84349999999</v>
      </c>
      <c r="R2334" s="60">
        <f>Ugovori_OPULJP3[[#This Row],[Bespovratna sredstva - Nacionalni dio - HRK]]/7.5345</f>
        <v>28333.113478001193</v>
      </c>
      <c r="S2334" s="59">
        <v>1423172.29</v>
      </c>
      <c r="T2334" s="60">
        <f>Ugovori_OPULJP3[[#This Row],[Bespovratna sredstva - Ukupno (EU+Nac) HRK
= Ukupna ugovorena vrijednost bespovratnih sredstava]]/7.5345</f>
        <v>188887.42318667463</v>
      </c>
      <c r="U2334" s="59">
        <v>0</v>
      </c>
      <c r="V2334" s="60">
        <f>Ugovori_OPULJP3[[#This Row],[Javni doprinos korisnika - HRK]]/7.5345</f>
        <v>0</v>
      </c>
      <c r="W2334" s="59">
        <v>0</v>
      </c>
      <c r="X2334" s="60">
        <f>Ugovori_OPULJP3[[#This Row],[Privatni doprinos korisnika - HRK]]/7.5345</f>
        <v>0</v>
      </c>
      <c r="Y2334" s="61">
        <v>1423172.29</v>
      </c>
      <c r="Z2334" s="62">
        <f>Ugovori_OPULJP3[[#This Row],[UKUPNI PRIHVATLJIVI IZDACI
TOTAL ELIGIBLE EXPENDITURE
= Bespovratna sredstva ukupno + doprinos korisnika
= Ukupni prihvatljivi troškovi
= Ukupna ugovorena vrijednost projekta HRK]]/7.5345</f>
        <v>188887.42318667463</v>
      </c>
      <c r="AA2334" s="53" t="s">
        <v>37</v>
      </c>
      <c r="AB2334" s="53" t="s">
        <v>34</v>
      </c>
      <c r="AC2334" s="52" t="s">
        <v>8576</v>
      </c>
      <c r="AD2334" s="52" t="s">
        <v>6564</v>
      </c>
    </row>
    <row r="2335" spans="1:30" ht="76.5" x14ac:dyDescent="0.2">
      <c r="A2335" s="50" t="s">
        <v>8578</v>
      </c>
      <c r="B2335" s="39" t="s">
        <v>742</v>
      </c>
      <c r="C2335" s="52" t="s">
        <v>7264</v>
      </c>
      <c r="D2335" s="52" t="s">
        <v>8504</v>
      </c>
      <c r="E2335" s="53" t="s">
        <v>75</v>
      </c>
      <c r="F2335" s="54" t="s">
        <v>8579</v>
      </c>
      <c r="G2335" s="54" t="s">
        <v>1090</v>
      </c>
      <c r="H2335" s="56">
        <v>43564</v>
      </c>
      <c r="I2335" s="56">
        <v>44478</v>
      </c>
      <c r="J2335" s="57" t="str">
        <f>IF(Ugovori_OPULJP3[[#This Row],[DATUM ZAVRŠETKA OPERACIJE]]&gt;DATE(2024,12,31),"u provedbi","završen")</f>
        <v>završen</v>
      </c>
      <c r="K2335" s="55" t="s">
        <v>83</v>
      </c>
      <c r="L2335" s="55" t="s">
        <v>83</v>
      </c>
      <c r="M2335" s="58">
        <v>0.85</v>
      </c>
      <c r="N2335" s="58">
        <v>0.15</v>
      </c>
      <c r="O2335" s="59">
        <f>Ugovori_OPULJP3[[#This Row],[Bespovratna sredstva - Ukupno (EU+Nac) HRK
= Ukupna ugovorena vrijednost bespovratnih sredstava]]*Ugovori_OPULJP3[[#This Row],[EU STOPA SUFINANCIRANJA %
EU CO-FINANCING RATE %]]</f>
        <v>1486480.3909999998</v>
      </c>
      <c r="P2335" s="60">
        <f>Ugovori_OPULJP3[[#This Row],[Bespovratna sredstva - EU dio - HRK]]/7.5345</f>
        <v>197289.85214679138</v>
      </c>
      <c r="Q2335" s="59">
        <f>Ugovori_OPULJP3[[#This Row],[Bespovratna sredstva - Ukupno (EU+Nac) HRK
= Ukupna ugovorena vrijednost bespovratnih sredstava]]*Ugovori_OPULJP3[[#This Row],[STOPA NACIONALNOG SUFINANCIRANJA %]]</f>
        <v>262320.06899999996</v>
      </c>
      <c r="R2335" s="60">
        <f>Ugovori_OPULJP3[[#This Row],[Bespovratna sredstva - Nacionalni dio - HRK]]/7.5345</f>
        <v>34815.856261198482</v>
      </c>
      <c r="S2335" s="59">
        <v>1748800.46</v>
      </c>
      <c r="T2335" s="60">
        <f>Ugovori_OPULJP3[[#This Row],[Bespovratna sredstva - Ukupno (EU+Nac) HRK
= Ukupna ugovorena vrijednost bespovratnih sredstava]]/7.5345</f>
        <v>232105.70840798991</v>
      </c>
      <c r="U2335" s="59">
        <v>0</v>
      </c>
      <c r="V2335" s="60">
        <f>Ugovori_OPULJP3[[#This Row],[Javni doprinos korisnika - HRK]]/7.5345</f>
        <v>0</v>
      </c>
      <c r="W2335" s="59">
        <v>0</v>
      </c>
      <c r="X2335" s="60">
        <f>Ugovori_OPULJP3[[#This Row],[Privatni doprinos korisnika - HRK]]/7.5345</f>
        <v>0</v>
      </c>
      <c r="Y2335" s="61">
        <v>1748800.46</v>
      </c>
      <c r="Z2335" s="62">
        <f>Ugovori_OPULJP3[[#This Row],[UKUPNI PRIHVATLJIVI IZDACI
TOTAL ELIGIBLE EXPENDITURE
= Bespovratna sredstva ukupno + doprinos korisnika
= Ukupni prihvatljivi troškovi
= Ukupna ugovorena vrijednost projekta HRK]]/7.5345</f>
        <v>232105.70840798991</v>
      </c>
      <c r="AA2335" s="53" t="s">
        <v>37</v>
      </c>
      <c r="AB2335" s="53" t="s">
        <v>34</v>
      </c>
      <c r="AC2335" s="52" t="s">
        <v>8580</v>
      </c>
      <c r="AD2335" s="52" t="s">
        <v>6564</v>
      </c>
    </row>
    <row r="2336" spans="1:30" ht="102" x14ac:dyDescent="0.2">
      <c r="A2336" s="50" t="s">
        <v>8581</v>
      </c>
      <c r="B2336" s="39" t="s">
        <v>742</v>
      </c>
      <c r="C2336" s="52" t="s">
        <v>7264</v>
      </c>
      <c r="D2336" s="52" t="s">
        <v>8504</v>
      </c>
      <c r="E2336" s="53" t="s">
        <v>75</v>
      </c>
      <c r="F2336" s="54" t="s">
        <v>8582</v>
      </c>
      <c r="G2336" s="54" t="s">
        <v>2629</v>
      </c>
      <c r="H2336" s="56">
        <v>43544</v>
      </c>
      <c r="I2336" s="56">
        <v>44275</v>
      </c>
      <c r="J2336" s="57" t="str">
        <f>IF(Ugovori_OPULJP3[[#This Row],[DATUM ZAVRŠETKA OPERACIJE]]&gt;DATE(2024,12,31),"u provedbi","završen")</f>
        <v>završen</v>
      </c>
      <c r="K2336" s="55" t="s">
        <v>337</v>
      </c>
      <c r="L2336" s="55" t="s">
        <v>337</v>
      </c>
      <c r="M2336" s="58">
        <v>0.85</v>
      </c>
      <c r="N2336" s="58">
        <v>0.15</v>
      </c>
      <c r="O2336" s="59">
        <f>Ugovori_OPULJP3[[#This Row],[Bespovratna sredstva - Ukupno (EU+Nac) HRK
= Ukupna ugovorena vrijednost bespovratnih sredstava]]*Ugovori_OPULJP3[[#This Row],[EU STOPA SUFINANCIRANJA %
EU CO-FINANCING RATE %]]</f>
        <v>1131719.9879999999</v>
      </c>
      <c r="P2336" s="60">
        <f>Ugovori_OPULJP3[[#This Row],[Bespovratna sredstva - EU dio - HRK]]/7.5345</f>
        <v>150205.05514632686</v>
      </c>
      <c r="Q2336" s="59">
        <f>Ugovori_OPULJP3[[#This Row],[Bespovratna sredstva - Ukupno (EU+Nac) HRK
= Ukupna ugovorena vrijednost bespovratnih sredstava]]*Ugovori_OPULJP3[[#This Row],[STOPA NACIONALNOG SUFINANCIRANJA %]]</f>
        <v>199715.29199999999</v>
      </c>
      <c r="R2336" s="60">
        <f>Ugovori_OPULJP3[[#This Row],[Bespovratna sredstva - Nacionalni dio - HRK]]/7.5345</f>
        <v>26506.774437587097</v>
      </c>
      <c r="S2336" s="59">
        <v>1331435.28</v>
      </c>
      <c r="T2336" s="60">
        <f>Ugovori_OPULJP3[[#This Row],[Bespovratna sredstva - Ukupno (EU+Nac) HRK
= Ukupna ugovorena vrijednost bespovratnih sredstava]]/7.5345</f>
        <v>176711.82958391399</v>
      </c>
      <c r="U2336" s="59">
        <v>0</v>
      </c>
      <c r="V2336" s="60">
        <f>Ugovori_OPULJP3[[#This Row],[Javni doprinos korisnika - HRK]]/7.5345</f>
        <v>0</v>
      </c>
      <c r="W2336" s="59">
        <v>0</v>
      </c>
      <c r="X2336" s="60">
        <f>Ugovori_OPULJP3[[#This Row],[Privatni doprinos korisnika - HRK]]/7.5345</f>
        <v>0</v>
      </c>
      <c r="Y2336" s="61">
        <v>1331435.28</v>
      </c>
      <c r="Z2336" s="62">
        <f>Ugovori_OPULJP3[[#This Row],[UKUPNI PRIHVATLJIVI IZDACI
TOTAL ELIGIBLE EXPENDITURE
= Bespovratna sredstva ukupno + doprinos korisnika
= Ukupni prihvatljivi troškovi
= Ukupna ugovorena vrijednost projekta HRK]]/7.5345</f>
        <v>176711.82958391399</v>
      </c>
      <c r="AA2336" s="53" t="s">
        <v>37</v>
      </c>
      <c r="AB2336" s="53" t="s">
        <v>34</v>
      </c>
      <c r="AC2336" s="52" t="s">
        <v>8583</v>
      </c>
      <c r="AD2336" s="52" t="s">
        <v>6564</v>
      </c>
    </row>
    <row r="2337" spans="1:30" ht="63.75" x14ac:dyDescent="0.2">
      <c r="A2337" s="50" t="s">
        <v>8584</v>
      </c>
      <c r="B2337" s="39" t="s">
        <v>742</v>
      </c>
      <c r="C2337" s="52" t="s">
        <v>7264</v>
      </c>
      <c r="D2337" s="52" t="s">
        <v>8504</v>
      </c>
      <c r="E2337" s="53" t="s">
        <v>75</v>
      </c>
      <c r="F2337" s="54" t="s">
        <v>8585</v>
      </c>
      <c r="G2337" s="54" t="s">
        <v>2414</v>
      </c>
      <c r="H2337" s="56">
        <v>43433</v>
      </c>
      <c r="I2337" s="56">
        <v>44164</v>
      </c>
      <c r="J2337" s="57" t="str">
        <f>IF(Ugovori_OPULJP3[[#This Row],[DATUM ZAVRŠETKA OPERACIJE]]&gt;DATE(2024,12,31),"u provedbi","završen")</f>
        <v>završen</v>
      </c>
      <c r="K2337" s="55" t="s">
        <v>98</v>
      </c>
      <c r="L2337" s="55" t="s">
        <v>98</v>
      </c>
      <c r="M2337" s="58">
        <v>0.85</v>
      </c>
      <c r="N2337" s="58">
        <v>0.15</v>
      </c>
      <c r="O2337" s="59">
        <f>Ugovori_OPULJP3[[#This Row],[Bespovratna sredstva - Ukupno (EU+Nac) HRK
= Ukupna ugovorena vrijednost bespovratnih sredstava]]*Ugovori_OPULJP3[[#This Row],[EU STOPA SUFINANCIRANJA %
EU CO-FINANCING RATE %]]</f>
        <v>2016551.0075000001</v>
      </c>
      <c r="P2337" s="60">
        <f>Ugovori_OPULJP3[[#This Row],[Bespovratna sredstva - EU dio - HRK]]/7.5345</f>
        <v>267642.31302674365</v>
      </c>
      <c r="Q2337" s="59">
        <f>Ugovori_OPULJP3[[#This Row],[Bespovratna sredstva - Ukupno (EU+Nac) HRK
= Ukupna ugovorena vrijednost bespovratnih sredstava]]*Ugovori_OPULJP3[[#This Row],[STOPA NACIONALNOG SUFINANCIRANJA %]]</f>
        <v>355861.9425</v>
      </c>
      <c r="R2337" s="60">
        <f>Ugovori_OPULJP3[[#This Row],[Bespovratna sredstva - Nacionalni dio - HRK]]/7.5345</f>
        <v>47230.996416484173</v>
      </c>
      <c r="S2337" s="59">
        <v>2372412.9500000002</v>
      </c>
      <c r="T2337" s="60">
        <f>Ugovori_OPULJP3[[#This Row],[Bespovratna sredstva - Ukupno (EU+Nac) HRK
= Ukupna ugovorena vrijednost bespovratnih sredstava]]/7.5345</f>
        <v>314873.30944322783</v>
      </c>
      <c r="U2337" s="59">
        <v>0</v>
      </c>
      <c r="V2337" s="60">
        <f>Ugovori_OPULJP3[[#This Row],[Javni doprinos korisnika - HRK]]/7.5345</f>
        <v>0</v>
      </c>
      <c r="W2337" s="59">
        <v>0</v>
      </c>
      <c r="X2337" s="60">
        <f>Ugovori_OPULJP3[[#This Row],[Privatni doprinos korisnika - HRK]]/7.5345</f>
        <v>0</v>
      </c>
      <c r="Y2337" s="61">
        <v>2372412.9500000002</v>
      </c>
      <c r="Z2337" s="62">
        <f>Ugovori_OPULJP3[[#This Row],[UKUPNI PRIHVATLJIVI IZDACI
TOTAL ELIGIBLE EXPENDITURE
= Bespovratna sredstva ukupno + doprinos korisnika
= Ukupni prihvatljivi troškovi
= Ukupna ugovorena vrijednost projekta HRK]]/7.5345</f>
        <v>314873.30944322783</v>
      </c>
      <c r="AA2337" s="53" t="s">
        <v>37</v>
      </c>
      <c r="AB2337" s="53" t="s">
        <v>34</v>
      </c>
      <c r="AC2337" s="52" t="s">
        <v>8586</v>
      </c>
      <c r="AD2337" s="52" t="s">
        <v>6564</v>
      </c>
    </row>
    <row r="2338" spans="1:30" ht="63.75" x14ac:dyDescent="0.2">
      <c r="A2338" s="50" t="s">
        <v>8587</v>
      </c>
      <c r="B2338" s="39" t="s">
        <v>742</v>
      </c>
      <c r="C2338" s="52" t="s">
        <v>7264</v>
      </c>
      <c r="D2338" s="52" t="s">
        <v>8504</v>
      </c>
      <c r="E2338" s="53" t="s">
        <v>75</v>
      </c>
      <c r="F2338" s="54" t="s">
        <v>8588</v>
      </c>
      <c r="G2338" s="54" t="s">
        <v>3122</v>
      </c>
      <c r="H2338" s="56">
        <v>43543</v>
      </c>
      <c r="I2338" s="56">
        <v>44366</v>
      </c>
      <c r="J2338" s="57" t="str">
        <f>IF(Ugovori_OPULJP3[[#This Row],[DATUM ZAVRŠETKA OPERACIJE]]&gt;DATE(2024,12,31),"u provedbi","završen")</f>
        <v>završen</v>
      </c>
      <c r="K2338" s="55" t="s">
        <v>210</v>
      </c>
      <c r="L2338" s="55" t="s">
        <v>210</v>
      </c>
      <c r="M2338" s="58">
        <v>0.85</v>
      </c>
      <c r="N2338" s="58">
        <v>0.15</v>
      </c>
      <c r="O2338" s="59">
        <f>Ugovori_OPULJP3[[#This Row],[Bespovratna sredstva - Ukupno (EU+Nac) HRK
= Ukupna ugovorena vrijednost bespovratnih sredstava]]*Ugovori_OPULJP3[[#This Row],[EU STOPA SUFINANCIRANJA %
EU CO-FINANCING RATE %]]</f>
        <v>977041</v>
      </c>
      <c r="P2338" s="60">
        <f>Ugovori_OPULJP3[[#This Row],[Bespovratna sredstva - EU dio - HRK]]/7.5345</f>
        <v>129675.62545623464</v>
      </c>
      <c r="Q2338" s="59">
        <f>Ugovori_OPULJP3[[#This Row],[Bespovratna sredstva - Ukupno (EU+Nac) HRK
= Ukupna ugovorena vrijednost bespovratnih sredstava]]*Ugovori_OPULJP3[[#This Row],[STOPA NACIONALNOG SUFINANCIRANJA %]]</f>
        <v>172419</v>
      </c>
      <c r="R2338" s="60">
        <f>Ugovori_OPULJP3[[#This Row],[Bespovratna sredstva - Nacionalni dio - HRK]]/7.5345</f>
        <v>22883.933904041409</v>
      </c>
      <c r="S2338" s="59">
        <v>1149460</v>
      </c>
      <c r="T2338" s="60">
        <f>Ugovori_OPULJP3[[#This Row],[Bespovratna sredstva - Ukupno (EU+Nac) HRK
= Ukupna ugovorena vrijednost bespovratnih sredstava]]/7.5345</f>
        <v>152559.55936027606</v>
      </c>
      <c r="U2338" s="59">
        <v>0</v>
      </c>
      <c r="V2338" s="60">
        <f>Ugovori_OPULJP3[[#This Row],[Javni doprinos korisnika - HRK]]/7.5345</f>
        <v>0</v>
      </c>
      <c r="W2338" s="59">
        <v>0</v>
      </c>
      <c r="X2338" s="60">
        <f>Ugovori_OPULJP3[[#This Row],[Privatni doprinos korisnika - HRK]]/7.5345</f>
        <v>0</v>
      </c>
      <c r="Y2338" s="61">
        <v>1149460</v>
      </c>
      <c r="Z2338" s="62">
        <f>Ugovori_OPULJP3[[#This Row],[UKUPNI PRIHVATLJIVI IZDACI
TOTAL ELIGIBLE EXPENDITURE
= Bespovratna sredstva ukupno + doprinos korisnika
= Ukupni prihvatljivi troškovi
= Ukupna ugovorena vrijednost projekta HRK]]/7.5345</f>
        <v>152559.55936027606</v>
      </c>
      <c r="AA2338" s="53" t="s">
        <v>37</v>
      </c>
      <c r="AB2338" s="53" t="s">
        <v>34</v>
      </c>
      <c r="AC2338" s="52" t="s">
        <v>8589</v>
      </c>
      <c r="AD2338" s="52" t="s">
        <v>6564</v>
      </c>
    </row>
    <row r="2339" spans="1:30" ht="51" x14ac:dyDescent="0.2">
      <c r="A2339" s="50" t="s">
        <v>8590</v>
      </c>
      <c r="B2339" s="39" t="s">
        <v>742</v>
      </c>
      <c r="C2339" s="52" t="s">
        <v>7264</v>
      </c>
      <c r="D2339" s="52" t="s">
        <v>8504</v>
      </c>
      <c r="E2339" s="53" t="s">
        <v>75</v>
      </c>
      <c r="F2339" s="54" t="s">
        <v>8591</v>
      </c>
      <c r="G2339" s="54" t="s">
        <v>7448</v>
      </c>
      <c r="H2339" s="56">
        <v>43431</v>
      </c>
      <c r="I2339" s="56">
        <v>44196</v>
      </c>
      <c r="J2339" s="57" t="str">
        <f>IF(Ugovori_OPULJP3[[#This Row],[DATUM ZAVRŠETKA OPERACIJE]]&gt;DATE(2024,12,31),"u provedbi","završen")</f>
        <v>završen</v>
      </c>
      <c r="K2339" s="55" t="s">
        <v>248</v>
      </c>
      <c r="L2339" s="55" t="s">
        <v>248</v>
      </c>
      <c r="M2339" s="58">
        <v>0.85</v>
      </c>
      <c r="N2339" s="58">
        <v>0.15</v>
      </c>
      <c r="O2339" s="59">
        <f>Ugovori_OPULJP3[[#This Row],[Bespovratna sredstva - Ukupno (EU+Nac) HRK
= Ukupna ugovorena vrijednost bespovratnih sredstava]]*Ugovori_OPULJP3[[#This Row],[EU STOPA SUFINANCIRANJA %
EU CO-FINANCING RATE %]]</f>
        <v>2124904.0690000001</v>
      </c>
      <c r="P2339" s="60">
        <f>Ugovori_OPULJP3[[#This Row],[Bespovratna sredstva - EU dio - HRK]]/7.5345</f>
        <v>282023.23564934632</v>
      </c>
      <c r="Q2339" s="59">
        <f>Ugovori_OPULJP3[[#This Row],[Bespovratna sredstva - Ukupno (EU+Nac) HRK
= Ukupna ugovorena vrijednost bespovratnih sredstava]]*Ugovori_OPULJP3[[#This Row],[STOPA NACIONALNOG SUFINANCIRANJA %]]</f>
        <v>374983.071</v>
      </c>
      <c r="R2339" s="60">
        <f>Ugovori_OPULJP3[[#This Row],[Bespovratna sredstva - Nacionalni dio - HRK]]/7.5345</f>
        <v>49768.806291061119</v>
      </c>
      <c r="S2339" s="59">
        <v>2499887.14</v>
      </c>
      <c r="T2339" s="60">
        <f>Ugovori_OPULJP3[[#This Row],[Bespovratna sredstva - Ukupno (EU+Nac) HRK
= Ukupna ugovorena vrijednost bespovratnih sredstava]]/7.5345</f>
        <v>331792.04194040748</v>
      </c>
      <c r="U2339" s="59">
        <v>0</v>
      </c>
      <c r="V2339" s="60">
        <f>Ugovori_OPULJP3[[#This Row],[Javni doprinos korisnika - HRK]]/7.5345</f>
        <v>0</v>
      </c>
      <c r="W2339" s="59">
        <v>0</v>
      </c>
      <c r="X2339" s="60">
        <f>Ugovori_OPULJP3[[#This Row],[Privatni doprinos korisnika - HRK]]/7.5345</f>
        <v>0</v>
      </c>
      <c r="Y2339" s="61">
        <v>2499887.14</v>
      </c>
      <c r="Z2339" s="62">
        <f>Ugovori_OPULJP3[[#This Row],[UKUPNI PRIHVATLJIVI IZDACI
TOTAL ELIGIBLE EXPENDITURE
= Bespovratna sredstva ukupno + doprinos korisnika
= Ukupni prihvatljivi troškovi
= Ukupna ugovorena vrijednost projekta HRK]]/7.5345</f>
        <v>331792.04194040748</v>
      </c>
      <c r="AA2339" s="53" t="s">
        <v>37</v>
      </c>
      <c r="AB2339" s="53" t="s">
        <v>34</v>
      </c>
      <c r="AC2339" s="52" t="s">
        <v>8592</v>
      </c>
      <c r="AD2339" s="52" t="s">
        <v>6564</v>
      </c>
    </row>
    <row r="2340" spans="1:30" ht="114.75" x14ac:dyDescent="0.2">
      <c r="A2340" s="50" t="s">
        <v>8593</v>
      </c>
      <c r="B2340" s="39" t="s">
        <v>742</v>
      </c>
      <c r="C2340" s="52" t="s">
        <v>7264</v>
      </c>
      <c r="D2340" s="52" t="s">
        <v>8504</v>
      </c>
      <c r="E2340" s="53" t="s">
        <v>75</v>
      </c>
      <c r="F2340" s="54" t="s">
        <v>8594</v>
      </c>
      <c r="G2340" s="54" t="s">
        <v>2064</v>
      </c>
      <c r="H2340" s="56">
        <v>43433</v>
      </c>
      <c r="I2340" s="56">
        <v>44315</v>
      </c>
      <c r="J2340" s="57" t="str">
        <f>IF(Ugovori_OPULJP3[[#This Row],[DATUM ZAVRŠETKA OPERACIJE]]&gt;DATE(2024,12,31),"u provedbi","završen")</f>
        <v>završen</v>
      </c>
      <c r="K2340" s="55" t="s">
        <v>248</v>
      </c>
      <c r="L2340" s="55" t="s">
        <v>248</v>
      </c>
      <c r="M2340" s="58">
        <v>0.85</v>
      </c>
      <c r="N2340" s="58">
        <v>0.15</v>
      </c>
      <c r="O2340" s="59">
        <f>Ugovori_OPULJP3[[#This Row],[Bespovratna sredstva - Ukupno (EU+Nac) HRK
= Ukupna ugovorena vrijednost bespovratnih sredstava]]*Ugovori_OPULJP3[[#This Row],[EU STOPA SUFINANCIRANJA %
EU CO-FINANCING RATE %]]</f>
        <v>1993377.4745</v>
      </c>
      <c r="P2340" s="60">
        <f>Ugovori_OPULJP3[[#This Row],[Bespovratna sredstva - EU dio - HRK]]/7.5345</f>
        <v>264566.65664609463</v>
      </c>
      <c r="Q2340" s="59">
        <f>Ugovori_OPULJP3[[#This Row],[Bespovratna sredstva - Ukupno (EU+Nac) HRK
= Ukupna ugovorena vrijednost bespovratnih sredstava]]*Ugovori_OPULJP3[[#This Row],[STOPA NACIONALNOG SUFINANCIRANJA %]]</f>
        <v>351772.49550000002</v>
      </c>
      <c r="R2340" s="60">
        <f>Ugovori_OPULJP3[[#This Row],[Bespovratna sredstva - Nacionalni dio - HRK]]/7.5345</f>
        <v>46688.233525781405</v>
      </c>
      <c r="S2340" s="59">
        <v>2345149.9700000002</v>
      </c>
      <c r="T2340" s="60">
        <f>Ugovori_OPULJP3[[#This Row],[Bespovratna sredstva - Ukupno (EU+Nac) HRK
= Ukupna ugovorena vrijednost bespovratnih sredstava]]/7.5345</f>
        <v>311254.89017187606</v>
      </c>
      <c r="U2340" s="59">
        <v>0</v>
      </c>
      <c r="V2340" s="60">
        <f>Ugovori_OPULJP3[[#This Row],[Javni doprinos korisnika - HRK]]/7.5345</f>
        <v>0</v>
      </c>
      <c r="W2340" s="59">
        <v>0</v>
      </c>
      <c r="X2340" s="60">
        <f>Ugovori_OPULJP3[[#This Row],[Privatni doprinos korisnika - HRK]]/7.5345</f>
        <v>0</v>
      </c>
      <c r="Y2340" s="61">
        <v>2345149.9700000002</v>
      </c>
      <c r="Z2340" s="62">
        <f>Ugovori_OPULJP3[[#This Row],[UKUPNI PRIHVATLJIVI IZDACI
TOTAL ELIGIBLE EXPENDITURE
= Bespovratna sredstva ukupno + doprinos korisnika
= Ukupni prihvatljivi troškovi
= Ukupna ugovorena vrijednost projekta HRK]]/7.5345</f>
        <v>311254.89017187606</v>
      </c>
      <c r="AA2340" s="53" t="s">
        <v>37</v>
      </c>
      <c r="AB2340" s="53" t="s">
        <v>34</v>
      </c>
      <c r="AC2340" s="52" t="s">
        <v>8595</v>
      </c>
      <c r="AD2340" s="52" t="s">
        <v>6564</v>
      </c>
    </row>
    <row r="2341" spans="1:30" ht="114.75" x14ac:dyDescent="0.2">
      <c r="A2341" s="50" t="s">
        <v>8596</v>
      </c>
      <c r="B2341" s="39" t="s">
        <v>742</v>
      </c>
      <c r="C2341" s="52" t="s">
        <v>7264</v>
      </c>
      <c r="D2341" s="52" t="s">
        <v>8504</v>
      </c>
      <c r="E2341" s="53" t="s">
        <v>75</v>
      </c>
      <c r="F2341" s="54" t="s">
        <v>8597</v>
      </c>
      <c r="G2341" s="54" t="s">
        <v>1945</v>
      </c>
      <c r="H2341" s="56">
        <v>43434</v>
      </c>
      <c r="I2341" s="56">
        <v>44316</v>
      </c>
      <c r="J2341" s="57" t="str">
        <f>IF(Ugovori_OPULJP3[[#This Row],[DATUM ZAVRŠETKA OPERACIJE]]&gt;DATE(2024,12,31),"u provedbi","završen")</f>
        <v>završen</v>
      </c>
      <c r="K2341" s="55" t="s">
        <v>248</v>
      </c>
      <c r="L2341" s="55" t="s">
        <v>248</v>
      </c>
      <c r="M2341" s="58">
        <v>0.85</v>
      </c>
      <c r="N2341" s="58">
        <v>0.15</v>
      </c>
      <c r="O2341" s="59">
        <f>Ugovori_OPULJP3[[#This Row],[Bespovratna sredstva - Ukupno (EU+Nac) HRK
= Ukupna ugovorena vrijednost bespovratnih sredstava]]*Ugovori_OPULJP3[[#This Row],[EU STOPA SUFINANCIRANJA %
EU CO-FINANCING RATE %]]</f>
        <v>2109502.7999999998</v>
      </c>
      <c r="P2341" s="60">
        <f>Ugovori_OPULJP3[[#This Row],[Bespovratna sredstva - EU dio - HRK]]/7.5345</f>
        <v>279979.13597451721</v>
      </c>
      <c r="Q2341" s="59">
        <f>Ugovori_OPULJP3[[#This Row],[Bespovratna sredstva - Ukupno (EU+Nac) HRK
= Ukupna ugovorena vrijednost bespovratnih sredstava]]*Ugovori_OPULJP3[[#This Row],[STOPA NACIONALNOG SUFINANCIRANJA %]]</f>
        <v>372265.2</v>
      </c>
      <c r="R2341" s="60">
        <f>Ugovori_OPULJP3[[#This Row],[Bespovratna sredstva - Nacionalni dio - HRK]]/7.5345</f>
        <v>49408.082819032446</v>
      </c>
      <c r="S2341" s="59">
        <v>2481768</v>
      </c>
      <c r="T2341" s="60">
        <f>Ugovori_OPULJP3[[#This Row],[Bespovratna sredstva - Ukupno (EU+Nac) HRK
= Ukupna ugovorena vrijednost bespovratnih sredstava]]/7.5345</f>
        <v>329387.21879354963</v>
      </c>
      <c r="U2341" s="59">
        <v>0</v>
      </c>
      <c r="V2341" s="60">
        <f>Ugovori_OPULJP3[[#This Row],[Javni doprinos korisnika - HRK]]/7.5345</f>
        <v>0</v>
      </c>
      <c r="W2341" s="59">
        <v>0</v>
      </c>
      <c r="X2341" s="60">
        <f>Ugovori_OPULJP3[[#This Row],[Privatni doprinos korisnika - HRK]]/7.5345</f>
        <v>0</v>
      </c>
      <c r="Y2341" s="61">
        <v>2481768</v>
      </c>
      <c r="Z2341" s="62">
        <f>Ugovori_OPULJP3[[#This Row],[UKUPNI PRIHVATLJIVI IZDACI
TOTAL ELIGIBLE EXPENDITURE
= Bespovratna sredstva ukupno + doprinos korisnika
= Ukupni prihvatljivi troškovi
= Ukupna ugovorena vrijednost projekta HRK]]/7.5345</f>
        <v>329387.21879354963</v>
      </c>
      <c r="AA2341" s="53" t="s">
        <v>37</v>
      </c>
      <c r="AB2341" s="53" t="s">
        <v>34</v>
      </c>
      <c r="AC2341" s="52" t="s">
        <v>8598</v>
      </c>
      <c r="AD2341" s="52" t="s">
        <v>6564</v>
      </c>
    </row>
    <row r="2342" spans="1:30" ht="89.25" x14ac:dyDescent="0.2">
      <c r="A2342" s="50" t="s">
        <v>8599</v>
      </c>
      <c r="B2342" s="39" t="s">
        <v>742</v>
      </c>
      <c r="C2342" s="52" t="s">
        <v>7264</v>
      </c>
      <c r="D2342" s="52" t="s">
        <v>8504</v>
      </c>
      <c r="E2342" s="53" t="s">
        <v>75</v>
      </c>
      <c r="F2342" s="54" t="s">
        <v>8600</v>
      </c>
      <c r="G2342" s="54" t="s">
        <v>2489</v>
      </c>
      <c r="H2342" s="56">
        <v>43559</v>
      </c>
      <c r="I2342" s="56">
        <v>44473</v>
      </c>
      <c r="J2342" s="57" t="str">
        <f>IF(Ugovori_OPULJP3[[#This Row],[DATUM ZAVRŠETKA OPERACIJE]]&gt;DATE(2024,12,31),"u provedbi","završen")</f>
        <v>završen</v>
      </c>
      <c r="K2342" s="55" t="s">
        <v>593</v>
      </c>
      <c r="L2342" s="55" t="s">
        <v>593</v>
      </c>
      <c r="M2342" s="58">
        <v>0.85</v>
      </c>
      <c r="N2342" s="58">
        <v>0.15</v>
      </c>
      <c r="O2342" s="59">
        <f>Ugovori_OPULJP3[[#This Row],[Bespovratna sredstva - Ukupno (EU+Nac) HRK
= Ukupna ugovorena vrijednost bespovratnih sredstava]]*Ugovori_OPULJP3[[#This Row],[EU STOPA SUFINANCIRANJA %
EU CO-FINANCING RATE %]]</f>
        <v>424694</v>
      </c>
      <c r="P2342" s="60">
        <f>Ugovori_OPULJP3[[#This Row],[Bespovratna sredstva - EU dio - HRK]]/7.5345</f>
        <v>56366.580396841193</v>
      </c>
      <c r="Q2342" s="59">
        <f>Ugovori_OPULJP3[[#This Row],[Bespovratna sredstva - Ukupno (EU+Nac) HRK
= Ukupna ugovorena vrijednost bespovratnih sredstava]]*Ugovori_OPULJP3[[#This Row],[STOPA NACIONALNOG SUFINANCIRANJA %]]</f>
        <v>74946</v>
      </c>
      <c r="R2342" s="60">
        <f>Ugovori_OPULJP3[[#This Row],[Bespovratna sredstva - Nacionalni dio - HRK]]/7.5345</f>
        <v>9947.0435994425643</v>
      </c>
      <c r="S2342" s="59">
        <v>499640</v>
      </c>
      <c r="T2342" s="60">
        <f>Ugovori_OPULJP3[[#This Row],[Bespovratna sredstva - Ukupno (EU+Nac) HRK
= Ukupna ugovorena vrijednost bespovratnih sredstava]]/7.5345</f>
        <v>66313.623996283757</v>
      </c>
      <c r="U2342" s="59">
        <v>0</v>
      </c>
      <c r="V2342" s="60">
        <f>Ugovori_OPULJP3[[#This Row],[Javni doprinos korisnika - HRK]]/7.5345</f>
        <v>0</v>
      </c>
      <c r="W2342" s="59">
        <v>0</v>
      </c>
      <c r="X2342" s="60">
        <f>Ugovori_OPULJP3[[#This Row],[Privatni doprinos korisnika - HRK]]/7.5345</f>
        <v>0</v>
      </c>
      <c r="Y2342" s="61">
        <v>499640</v>
      </c>
      <c r="Z2342" s="62">
        <f>Ugovori_OPULJP3[[#This Row],[UKUPNI PRIHVATLJIVI IZDACI
TOTAL ELIGIBLE EXPENDITURE
= Bespovratna sredstva ukupno + doprinos korisnika
= Ukupni prihvatljivi troškovi
= Ukupna ugovorena vrijednost projekta HRK]]/7.5345</f>
        <v>66313.623996283757</v>
      </c>
      <c r="AA2342" s="53" t="s">
        <v>37</v>
      </c>
      <c r="AB2342" s="53" t="s">
        <v>34</v>
      </c>
      <c r="AC2342" s="52" t="s">
        <v>8601</v>
      </c>
      <c r="AD2342" s="52" t="s">
        <v>6564</v>
      </c>
    </row>
    <row r="2343" spans="1:30" ht="63.75" x14ac:dyDescent="0.2">
      <c r="A2343" s="50" t="s">
        <v>8602</v>
      </c>
      <c r="B2343" s="39" t="s">
        <v>742</v>
      </c>
      <c r="C2343" s="52" t="s">
        <v>7264</v>
      </c>
      <c r="D2343" s="52" t="s">
        <v>8504</v>
      </c>
      <c r="E2343" s="53" t="s">
        <v>75</v>
      </c>
      <c r="F2343" s="54" t="s">
        <v>8603</v>
      </c>
      <c r="G2343" s="54" t="s">
        <v>2205</v>
      </c>
      <c r="H2343" s="56">
        <v>43626</v>
      </c>
      <c r="I2343" s="56">
        <v>44510</v>
      </c>
      <c r="J2343" s="57" t="str">
        <f>IF(Ugovori_OPULJP3[[#This Row],[DATUM ZAVRŠETKA OPERACIJE]]&gt;DATE(2024,12,31),"u provedbi","završen")</f>
        <v>završen</v>
      </c>
      <c r="K2343" s="55" t="s">
        <v>210</v>
      </c>
      <c r="L2343" s="55" t="s">
        <v>210</v>
      </c>
      <c r="M2343" s="58">
        <v>0.85</v>
      </c>
      <c r="N2343" s="58">
        <v>0.15</v>
      </c>
      <c r="O2343" s="59">
        <f>Ugovori_OPULJP3[[#This Row],[Bespovratna sredstva - Ukupno (EU+Nac) HRK
= Ukupna ugovorena vrijednost bespovratnih sredstava]]*Ugovori_OPULJP3[[#This Row],[EU STOPA SUFINANCIRANJA %
EU CO-FINANCING RATE %]]</f>
        <v>632034.5</v>
      </c>
      <c r="P2343" s="60">
        <f>Ugovori_OPULJP3[[#This Row],[Bespovratna sredstva - EU dio - HRK]]/7.5345</f>
        <v>83885.393854933965</v>
      </c>
      <c r="Q2343" s="59">
        <f>Ugovori_OPULJP3[[#This Row],[Bespovratna sredstva - Ukupno (EU+Nac) HRK
= Ukupna ugovorena vrijednost bespovratnih sredstava]]*Ugovori_OPULJP3[[#This Row],[STOPA NACIONALNOG SUFINANCIRANJA %]]</f>
        <v>111535.5</v>
      </c>
      <c r="R2343" s="60">
        <f>Ugovori_OPULJP3[[#This Row],[Bespovratna sredstva - Nacionalni dio - HRK]]/7.5345</f>
        <v>14803.304797929522</v>
      </c>
      <c r="S2343" s="59">
        <v>743570</v>
      </c>
      <c r="T2343" s="60">
        <f>Ugovori_OPULJP3[[#This Row],[Bespovratna sredstva - Ukupno (EU+Nac) HRK
= Ukupna ugovorena vrijednost bespovratnih sredstava]]/7.5345</f>
        <v>98688.698652863488</v>
      </c>
      <c r="U2343" s="59">
        <v>0</v>
      </c>
      <c r="V2343" s="60">
        <f>Ugovori_OPULJP3[[#This Row],[Javni doprinos korisnika - HRK]]/7.5345</f>
        <v>0</v>
      </c>
      <c r="W2343" s="59">
        <v>0</v>
      </c>
      <c r="X2343" s="60">
        <f>Ugovori_OPULJP3[[#This Row],[Privatni doprinos korisnika - HRK]]/7.5345</f>
        <v>0</v>
      </c>
      <c r="Y2343" s="61">
        <v>743570</v>
      </c>
      <c r="Z2343" s="62">
        <f>Ugovori_OPULJP3[[#This Row],[UKUPNI PRIHVATLJIVI IZDACI
TOTAL ELIGIBLE EXPENDITURE
= Bespovratna sredstva ukupno + doprinos korisnika
= Ukupni prihvatljivi troškovi
= Ukupna ugovorena vrijednost projekta HRK]]/7.5345</f>
        <v>98688.698652863488</v>
      </c>
      <c r="AA2343" s="53" t="s">
        <v>37</v>
      </c>
      <c r="AB2343" s="53" t="s">
        <v>34</v>
      </c>
      <c r="AC2343" s="52" t="s">
        <v>8604</v>
      </c>
      <c r="AD2343" s="52" t="s">
        <v>6564</v>
      </c>
    </row>
    <row r="2344" spans="1:30" ht="114.75" x14ac:dyDescent="0.2">
      <c r="A2344" s="50" t="s">
        <v>8605</v>
      </c>
      <c r="B2344" s="39" t="s">
        <v>742</v>
      </c>
      <c r="C2344" s="52" t="s">
        <v>7264</v>
      </c>
      <c r="D2344" s="52" t="s">
        <v>8504</v>
      </c>
      <c r="E2344" s="53" t="s">
        <v>75</v>
      </c>
      <c r="F2344" s="54" t="s">
        <v>8606</v>
      </c>
      <c r="G2344" s="54" t="s">
        <v>1379</v>
      </c>
      <c r="H2344" s="56">
        <v>43437</v>
      </c>
      <c r="I2344" s="56">
        <v>44168</v>
      </c>
      <c r="J2344" s="57" t="str">
        <f>IF(Ugovori_OPULJP3[[#This Row],[DATUM ZAVRŠETKA OPERACIJE]]&gt;DATE(2024,12,31),"u provedbi","završen")</f>
        <v>završen</v>
      </c>
      <c r="K2344" s="55" t="s">
        <v>8607</v>
      </c>
      <c r="L2344" s="55" t="s">
        <v>593</v>
      </c>
      <c r="M2344" s="58">
        <v>0.85</v>
      </c>
      <c r="N2344" s="58">
        <v>0.15</v>
      </c>
      <c r="O2344" s="59">
        <f>Ugovori_OPULJP3[[#This Row],[Bespovratna sredstva - Ukupno (EU+Nac) HRK
= Ukupna ugovorena vrijednost bespovratnih sredstava]]*Ugovori_OPULJP3[[#This Row],[EU STOPA SUFINANCIRANJA %
EU CO-FINANCING RATE %]]</f>
        <v>2121515</v>
      </c>
      <c r="P2344" s="60">
        <f>Ugovori_OPULJP3[[#This Row],[Bespovratna sredstva - EU dio - HRK]]/7.5345</f>
        <v>281573.42889375536</v>
      </c>
      <c r="Q2344" s="59">
        <f>Ugovori_OPULJP3[[#This Row],[Bespovratna sredstva - Ukupno (EU+Nac) HRK
= Ukupna ugovorena vrijednost bespovratnih sredstava]]*Ugovori_OPULJP3[[#This Row],[STOPA NACIONALNOG SUFINANCIRANJA %]]</f>
        <v>374385</v>
      </c>
      <c r="R2344" s="60">
        <f>Ugovori_OPULJP3[[#This Row],[Bespovratna sredstva - Nacionalni dio - HRK]]/7.5345</f>
        <v>49689.428628309775</v>
      </c>
      <c r="S2344" s="59">
        <v>2495900</v>
      </c>
      <c r="T2344" s="60">
        <f>Ugovori_OPULJP3[[#This Row],[Bespovratna sredstva - Ukupno (EU+Nac) HRK
= Ukupna ugovorena vrijednost bespovratnih sredstava]]/7.5345</f>
        <v>331262.85752206517</v>
      </c>
      <c r="U2344" s="59">
        <v>0</v>
      </c>
      <c r="V2344" s="60">
        <f>Ugovori_OPULJP3[[#This Row],[Javni doprinos korisnika - HRK]]/7.5345</f>
        <v>0</v>
      </c>
      <c r="W2344" s="59">
        <v>0</v>
      </c>
      <c r="X2344" s="60">
        <f>Ugovori_OPULJP3[[#This Row],[Privatni doprinos korisnika - HRK]]/7.5345</f>
        <v>0</v>
      </c>
      <c r="Y2344" s="61">
        <v>2495900</v>
      </c>
      <c r="Z2344" s="62">
        <f>Ugovori_OPULJP3[[#This Row],[UKUPNI PRIHVATLJIVI IZDACI
TOTAL ELIGIBLE EXPENDITURE
= Bespovratna sredstva ukupno + doprinos korisnika
= Ukupni prihvatljivi troškovi
= Ukupna ugovorena vrijednost projekta HRK]]/7.5345</f>
        <v>331262.85752206517</v>
      </c>
      <c r="AA2344" s="53" t="s">
        <v>37</v>
      </c>
      <c r="AB2344" s="53" t="s">
        <v>34</v>
      </c>
      <c r="AC2344" s="52" t="s">
        <v>8608</v>
      </c>
      <c r="AD2344" s="52" t="s">
        <v>6564</v>
      </c>
    </row>
    <row r="2345" spans="1:30" ht="76.5" x14ac:dyDescent="0.2">
      <c r="A2345" s="50" t="s">
        <v>8609</v>
      </c>
      <c r="B2345" s="39" t="s">
        <v>742</v>
      </c>
      <c r="C2345" s="52" t="s">
        <v>7264</v>
      </c>
      <c r="D2345" s="52" t="s">
        <v>8504</v>
      </c>
      <c r="E2345" s="53" t="s">
        <v>75</v>
      </c>
      <c r="F2345" s="54" t="s">
        <v>7269</v>
      </c>
      <c r="G2345" s="54" t="s">
        <v>7430</v>
      </c>
      <c r="H2345" s="56">
        <v>43435</v>
      </c>
      <c r="I2345" s="56">
        <v>44166</v>
      </c>
      <c r="J2345" s="57" t="str">
        <f>IF(Ugovori_OPULJP3[[#This Row],[DATUM ZAVRŠETKA OPERACIJE]]&gt;DATE(2024,12,31),"u provedbi","završen")</f>
        <v>završen</v>
      </c>
      <c r="K2345" s="55" t="s">
        <v>154</v>
      </c>
      <c r="L2345" s="55" t="s">
        <v>154</v>
      </c>
      <c r="M2345" s="58">
        <v>0.85</v>
      </c>
      <c r="N2345" s="58">
        <v>0.15</v>
      </c>
      <c r="O2345" s="59">
        <f>Ugovori_OPULJP3[[#This Row],[Bespovratna sredstva - Ukupno (EU+Nac) HRK
= Ukupna ugovorena vrijednost bespovratnih sredstava]]*Ugovori_OPULJP3[[#This Row],[EU STOPA SUFINANCIRANJA %
EU CO-FINANCING RATE %]]</f>
        <v>584812.94549999991</v>
      </c>
      <c r="P2345" s="60">
        <f>Ugovori_OPULJP3[[#This Row],[Bespovratna sredstva - EU dio - HRK]]/7.5345</f>
        <v>77618.016523989631</v>
      </c>
      <c r="Q2345" s="59">
        <f>Ugovori_OPULJP3[[#This Row],[Bespovratna sredstva - Ukupno (EU+Nac) HRK
= Ukupna ugovorena vrijednost bespovratnih sredstava]]*Ugovori_OPULJP3[[#This Row],[STOPA NACIONALNOG SUFINANCIRANJA %]]</f>
        <v>103202.28449999999</v>
      </c>
      <c r="R2345" s="60">
        <f>Ugovori_OPULJP3[[#This Row],[Bespovratna sredstva - Nacionalni dio - HRK]]/7.5345</f>
        <v>13697.297033645231</v>
      </c>
      <c r="S2345" s="59">
        <v>688015.23</v>
      </c>
      <c r="T2345" s="60">
        <f>Ugovori_OPULJP3[[#This Row],[Bespovratna sredstva - Ukupno (EU+Nac) HRK
= Ukupna ugovorena vrijednost bespovratnih sredstava]]/7.5345</f>
        <v>91315.313557634872</v>
      </c>
      <c r="U2345" s="59">
        <v>0</v>
      </c>
      <c r="V2345" s="60">
        <f>Ugovori_OPULJP3[[#This Row],[Javni doprinos korisnika - HRK]]/7.5345</f>
        <v>0</v>
      </c>
      <c r="W2345" s="59">
        <v>0</v>
      </c>
      <c r="X2345" s="60">
        <f>Ugovori_OPULJP3[[#This Row],[Privatni doprinos korisnika - HRK]]/7.5345</f>
        <v>0</v>
      </c>
      <c r="Y2345" s="61">
        <v>688015.23</v>
      </c>
      <c r="Z2345" s="62">
        <f>Ugovori_OPULJP3[[#This Row],[UKUPNI PRIHVATLJIVI IZDACI
TOTAL ELIGIBLE EXPENDITURE
= Bespovratna sredstva ukupno + doprinos korisnika
= Ukupni prihvatljivi troškovi
= Ukupna ugovorena vrijednost projekta HRK]]/7.5345</f>
        <v>91315.313557634872</v>
      </c>
      <c r="AA2345" s="53" t="s">
        <v>37</v>
      </c>
      <c r="AB2345" s="53" t="s">
        <v>34</v>
      </c>
      <c r="AC2345" s="52" t="s">
        <v>8610</v>
      </c>
      <c r="AD2345" s="52" t="s">
        <v>6564</v>
      </c>
    </row>
    <row r="2346" spans="1:30" ht="76.5" x14ac:dyDescent="0.2">
      <c r="A2346" s="50" t="s">
        <v>8611</v>
      </c>
      <c r="B2346" s="39" t="s">
        <v>742</v>
      </c>
      <c r="C2346" s="52" t="s">
        <v>7264</v>
      </c>
      <c r="D2346" s="52" t="s">
        <v>8504</v>
      </c>
      <c r="E2346" s="53" t="s">
        <v>75</v>
      </c>
      <c r="F2346" s="54" t="s">
        <v>7292</v>
      </c>
      <c r="G2346" s="71" t="s">
        <v>1190</v>
      </c>
      <c r="H2346" s="56">
        <v>43431</v>
      </c>
      <c r="I2346" s="56">
        <v>44313</v>
      </c>
      <c r="J2346" s="57" t="str">
        <f>IF(Ugovori_OPULJP3[[#This Row],[DATUM ZAVRŠETKA OPERACIJE]]&gt;DATE(2024,12,31),"u provedbi","završen")</f>
        <v>završen</v>
      </c>
      <c r="K2346" s="55" t="s">
        <v>103</v>
      </c>
      <c r="L2346" s="55" t="s">
        <v>103</v>
      </c>
      <c r="M2346" s="58">
        <v>0.85</v>
      </c>
      <c r="N2346" s="58">
        <v>0.15</v>
      </c>
      <c r="O2346" s="59">
        <f>Ugovori_OPULJP3[[#This Row],[Bespovratna sredstva - Ukupno (EU+Nac) HRK
= Ukupna ugovorena vrijednost bespovratnih sredstava]]*Ugovori_OPULJP3[[#This Row],[EU STOPA SUFINANCIRANJA %
EU CO-FINANCING RATE %]]</f>
        <v>1974215.8735</v>
      </c>
      <c r="P2346" s="60">
        <f>Ugovori_OPULJP3[[#This Row],[Bespovratna sredstva - EU dio - HRK]]/7.5345</f>
        <v>262023.4751476541</v>
      </c>
      <c r="Q2346" s="59">
        <f>Ugovori_OPULJP3[[#This Row],[Bespovratna sredstva - Ukupno (EU+Nac) HRK
= Ukupna ugovorena vrijednost bespovratnih sredstava]]*Ugovori_OPULJP3[[#This Row],[STOPA NACIONALNOG SUFINANCIRANJA %]]</f>
        <v>348391.03649999999</v>
      </c>
      <c r="R2346" s="60">
        <f>Ugovori_OPULJP3[[#This Row],[Bespovratna sredstva - Nacionalni dio - HRK]]/7.5345</f>
        <v>46239.436790762491</v>
      </c>
      <c r="S2346" s="59">
        <v>2322606.91</v>
      </c>
      <c r="T2346" s="60">
        <f>Ugovori_OPULJP3[[#This Row],[Bespovratna sredstva - Ukupno (EU+Nac) HRK
= Ukupna ugovorena vrijednost bespovratnih sredstava]]/7.5345</f>
        <v>308262.9119384166</v>
      </c>
      <c r="U2346" s="59">
        <v>0</v>
      </c>
      <c r="V2346" s="60">
        <f>Ugovori_OPULJP3[[#This Row],[Javni doprinos korisnika - HRK]]/7.5345</f>
        <v>0</v>
      </c>
      <c r="W2346" s="59">
        <v>0</v>
      </c>
      <c r="X2346" s="60">
        <f>Ugovori_OPULJP3[[#This Row],[Privatni doprinos korisnika - HRK]]/7.5345</f>
        <v>0</v>
      </c>
      <c r="Y2346" s="61">
        <v>2322606.91</v>
      </c>
      <c r="Z2346" s="62">
        <f>Ugovori_OPULJP3[[#This Row],[UKUPNI PRIHVATLJIVI IZDACI
TOTAL ELIGIBLE EXPENDITURE
= Bespovratna sredstva ukupno + doprinos korisnika
= Ukupni prihvatljivi troškovi
= Ukupna ugovorena vrijednost projekta HRK]]/7.5345</f>
        <v>308262.9119384166</v>
      </c>
      <c r="AA2346" s="53" t="s">
        <v>37</v>
      </c>
      <c r="AB2346" s="53" t="s">
        <v>34</v>
      </c>
      <c r="AC2346" s="52" t="s">
        <v>8612</v>
      </c>
      <c r="AD2346" s="52" t="s">
        <v>6564</v>
      </c>
    </row>
    <row r="2347" spans="1:30" ht="76.5" x14ac:dyDescent="0.2">
      <c r="A2347" s="50" t="s">
        <v>8613</v>
      </c>
      <c r="B2347" s="39" t="s">
        <v>742</v>
      </c>
      <c r="C2347" s="52" t="s">
        <v>7264</v>
      </c>
      <c r="D2347" s="52" t="s">
        <v>8504</v>
      </c>
      <c r="E2347" s="53" t="s">
        <v>75</v>
      </c>
      <c r="F2347" s="54" t="s">
        <v>8614</v>
      </c>
      <c r="G2347" s="54" t="s">
        <v>1615</v>
      </c>
      <c r="H2347" s="56">
        <v>43437</v>
      </c>
      <c r="I2347" s="56">
        <v>44319</v>
      </c>
      <c r="J2347" s="57" t="str">
        <f>IF(Ugovori_OPULJP3[[#This Row],[DATUM ZAVRŠETKA OPERACIJE]]&gt;DATE(2024,12,31),"u provedbi","završen")</f>
        <v>završen</v>
      </c>
      <c r="K2347" s="55" t="s">
        <v>103</v>
      </c>
      <c r="L2347" s="55" t="s">
        <v>103</v>
      </c>
      <c r="M2347" s="58">
        <v>0.85</v>
      </c>
      <c r="N2347" s="58">
        <v>0.15</v>
      </c>
      <c r="O2347" s="59">
        <f>Ugovori_OPULJP3[[#This Row],[Bespovratna sredstva - Ukupno (EU+Nac) HRK
= Ukupna ugovorena vrijednost bespovratnih sredstava]]*Ugovori_OPULJP3[[#This Row],[EU STOPA SUFINANCIRANJA %
EU CO-FINANCING RATE %]]</f>
        <v>1972813.3735</v>
      </c>
      <c r="P2347" s="60">
        <f>Ugovori_OPULJP3[[#This Row],[Bespovratna sredstva - EU dio - HRK]]/7.5345</f>
        <v>261837.33140885259</v>
      </c>
      <c r="Q2347" s="59">
        <f>Ugovori_OPULJP3[[#This Row],[Bespovratna sredstva - Ukupno (EU+Nac) HRK
= Ukupna ugovorena vrijednost bespovratnih sredstava]]*Ugovori_OPULJP3[[#This Row],[STOPA NACIONALNOG SUFINANCIRANJA %]]</f>
        <v>348143.53649999999</v>
      </c>
      <c r="R2347" s="60">
        <f>Ugovori_OPULJP3[[#This Row],[Bespovratna sredstva - Nacionalni dio - HRK]]/7.5345</f>
        <v>46206.58789567987</v>
      </c>
      <c r="S2347" s="59">
        <v>2320956.91</v>
      </c>
      <c r="T2347" s="60">
        <f>Ugovori_OPULJP3[[#This Row],[Bespovratna sredstva - Ukupno (EU+Nac) HRK
= Ukupna ugovorena vrijednost bespovratnih sredstava]]/7.5345</f>
        <v>308043.91930453246</v>
      </c>
      <c r="U2347" s="59">
        <v>0</v>
      </c>
      <c r="V2347" s="60">
        <f>Ugovori_OPULJP3[[#This Row],[Javni doprinos korisnika - HRK]]/7.5345</f>
        <v>0</v>
      </c>
      <c r="W2347" s="59">
        <v>0</v>
      </c>
      <c r="X2347" s="60">
        <f>Ugovori_OPULJP3[[#This Row],[Privatni doprinos korisnika - HRK]]/7.5345</f>
        <v>0</v>
      </c>
      <c r="Y2347" s="61">
        <v>2320956.91</v>
      </c>
      <c r="Z2347" s="62">
        <f>Ugovori_OPULJP3[[#This Row],[UKUPNI PRIHVATLJIVI IZDACI
TOTAL ELIGIBLE EXPENDITURE
= Bespovratna sredstva ukupno + doprinos korisnika
= Ukupni prihvatljivi troškovi
= Ukupna ugovorena vrijednost projekta HRK]]/7.5345</f>
        <v>308043.91930453246</v>
      </c>
      <c r="AA2347" s="53" t="s">
        <v>37</v>
      </c>
      <c r="AB2347" s="53" t="s">
        <v>34</v>
      </c>
      <c r="AC2347" s="52" t="s">
        <v>8615</v>
      </c>
      <c r="AD2347" s="52" t="s">
        <v>6564</v>
      </c>
    </row>
    <row r="2348" spans="1:30" ht="76.5" x14ac:dyDescent="0.2">
      <c r="A2348" s="50" t="s">
        <v>8616</v>
      </c>
      <c r="B2348" s="39" t="s">
        <v>742</v>
      </c>
      <c r="C2348" s="52" t="s">
        <v>7264</v>
      </c>
      <c r="D2348" s="52" t="s">
        <v>8504</v>
      </c>
      <c r="E2348" s="53" t="s">
        <v>75</v>
      </c>
      <c r="F2348" s="54" t="s">
        <v>8617</v>
      </c>
      <c r="G2348" s="54" t="s">
        <v>8618</v>
      </c>
      <c r="H2348" s="56">
        <v>43622</v>
      </c>
      <c r="I2348" s="56">
        <v>44536</v>
      </c>
      <c r="J2348" s="57" t="str">
        <f>IF(Ugovori_OPULJP3[[#This Row],[DATUM ZAVRŠETKA OPERACIJE]]&gt;DATE(2024,12,31),"u provedbi","završen")</f>
        <v>završen</v>
      </c>
      <c r="K2348" s="55" t="s">
        <v>185</v>
      </c>
      <c r="L2348" s="55" t="s">
        <v>185</v>
      </c>
      <c r="M2348" s="58">
        <v>0.85</v>
      </c>
      <c r="N2348" s="58">
        <v>0.15</v>
      </c>
      <c r="O2348" s="59">
        <f>Ugovori_OPULJP3[[#This Row],[Bespovratna sredstva - Ukupno (EU+Nac) HRK
= Ukupna ugovorena vrijednost bespovratnih sredstava]]*Ugovori_OPULJP3[[#This Row],[EU STOPA SUFINANCIRANJA %
EU CO-FINANCING RATE %]]</f>
        <v>403966.75</v>
      </c>
      <c r="P2348" s="60">
        <f>Ugovori_OPULJP3[[#This Row],[Bespovratna sredstva - EU dio - HRK]]/7.5345</f>
        <v>53615.601566129139</v>
      </c>
      <c r="Q2348" s="59">
        <f>Ugovori_OPULJP3[[#This Row],[Bespovratna sredstva - Ukupno (EU+Nac) HRK
= Ukupna ugovorena vrijednost bespovratnih sredstava]]*Ugovori_OPULJP3[[#This Row],[STOPA NACIONALNOG SUFINANCIRANJA %]]</f>
        <v>71288.25</v>
      </c>
      <c r="R2348" s="60">
        <f>Ugovori_OPULJP3[[#This Row],[Bespovratna sredstva - Nacionalni dio - HRK]]/7.5345</f>
        <v>9461.576746963965</v>
      </c>
      <c r="S2348" s="59">
        <v>475255</v>
      </c>
      <c r="T2348" s="60">
        <f>Ugovori_OPULJP3[[#This Row],[Bespovratna sredstva - Ukupno (EU+Nac) HRK
= Ukupna ugovorena vrijednost bespovratnih sredstava]]/7.5345</f>
        <v>63077.1783130931</v>
      </c>
      <c r="U2348" s="59">
        <v>0</v>
      </c>
      <c r="V2348" s="60">
        <f>Ugovori_OPULJP3[[#This Row],[Javni doprinos korisnika - HRK]]/7.5345</f>
        <v>0</v>
      </c>
      <c r="W2348" s="59">
        <v>0</v>
      </c>
      <c r="X2348" s="60">
        <f>Ugovori_OPULJP3[[#This Row],[Privatni doprinos korisnika - HRK]]/7.5345</f>
        <v>0</v>
      </c>
      <c r="Y2348" s="61">
        <v>475255</v>
      </c>
      <c r="Z2348" s="62">
        <f>Ugovori_OPULJP3[[#This Row],[UKUPNI PRIHVATLJIVI IZDACI
TOTAL ELIGIBLE EXPENDITURE
= Bespovratna sredstva ukupno + doprinos korisnika
= Ukupni prihvatljivi troškovi
= Ukupna ugovorena vrijednost projekta HRK]]/7.5345</f>
        <v>63077.1783130931</v>
      </c>
      <c r="AA2348" s="53" t="s">
        <v>37</v>
      </c>
      <c r="AB2348" s="53" t="s">
        <v>34</v>
      </c>
      <c r="AC2348" s="52" t="s">
        <v>8619</v>
      </c>
      <c r="AD2348" s="52" t="s">
        <v>6564</v>
      </c>
    </row>
    <row r="2349" spans="1:30" ht="76.5" x14ac:dyDescent="0.2">
      <c r="A2349" s="50" t="s">
        <v>8620</v>
      </c>
      <c r="B2349" s="39" t="s">
        <v>742</v>
      </c>
      <c r="C2349" s="52" t="s">
        <v>7264</v>
      </c>
      <c r="D2349" s="52" t="s">
        <v>8504</v>
      </c>
      <c r="E2349" s="53" t="s">
        <v>75</v>
      </c>
      <c r="F2349" s="54" t="s">
        <v>8621</v>
      </c>
      <c r="G2349" s="54" t="s">
        <v>2466</v>
      </c>
      <c r="H2349" s="56">
        <v>43437</v>
      </c>
      <c r="I2349" s="56">
        <v>44168</v>
      </c>
      <c r="J2349" s="57" t="str">
        <f>IF(Ugovori_OPULJP3[[#This Row],[DATUM ZAVRŠETKA OPERACIJE]]&gt;DATE(2024,12,31),"u provedbi","završen")</f>
        <v>završen</v>
      </c>
      <c r="K2349" s="55" t="s">
        <v>7372</v>
      </c>
      <c r="L2349" s="55" t="s">
        <v>172</v>
      </c>
      <c r="M2349" s="58">
        <v>0.85</v>
      </c>
      <c r="N2349" s="58">
        <v>0.15</v>
      </c>
      <c r="O2349" s="59">
        <f>Ugovori_OPULJP3[[#This Row],[Bespovratna sredstva - Ukupno (EU+Nac) HRK
= Ukupna ugovorena vrijednost bespovratnih sredstava]]*Ugovori_OPULJP3[[#This Row],[EU STOPA SUFINANCIRANJA %
EU CO-FINANCING RATE %]]</f>
        <v>1380928.7</v>
      </c>
      <c r="P2349" s="60">
        <f>Ugovori_OPULJP3[[#This Row],[Bespovratna sredstva - EU dio - HRK]]/7.5345</f>
        <v>183280.73528435861</v>
      </c>
      <c r="Q2349" s="59">
        <f>Ugovori_OPULJP3[[#This Row],[Bespovratna sredstva - Ukupno (EU+Nac) HRK
= Ukupna ugovorena vrijednost bespovratnih sredstava]]*Ugovori_OPULJP3[[#This Row],[STOPA NACIONALNOG SUFINANCIRANJA %]]</f>
        <v>243693.3</v>
      </c>
      <c r="R2349" s="60">
        <f>Ugovori_OPULJP3[[#This Row],[Bespovratna sredstva - Nacionalni dio - HRK]]/7.5345</f>
        <v>32343.659167827987</v>
      </c>
      <c r="S2349" s="59">
        <v>1624622</v>
      </c>
      <c r="T2349" s="60">
        <f>Ugovori_OPULJP3[[#This Row],[Bespovratna sredstva - Ukupno (EU+Nac) HRK
= Ukupna ugovorena vrijednost bespovratnih sredstava]]/7.5345</f>
        <v>215624.39445218659</v>
      </c>
      <c r="U2349" s="59">
        <v>0</v>
      </c>
      <c r="V2349" s="60">
        <f>Ugovori_OPULJP3[[#This Row],[Javni doprinos korisnika - HRK]]/7.5345</f>
        <v>0</v>
      </c>
      <c r="W2349" s="59">
        <v>0</v>
      </c>
      <c r="X2349" s="60">
        <f>Ugovori_OPULJP3[[#This Row],[Privatni doprinos korisnika - HRK]]/7.5345</f>
        <v>0</v>
      </c>
      <c r="Y2349" s="61">
        <v>1624622</v>
      </c>
      <c r="Z2349" s="62">
        <f>Ugovori_OPULJP3[[#This Row],[UKUPNI PRIHVATLJIVI IZDACI
TOTAL ELIGIBLE EXPENDITURE
= Bespovratna sredstva ukupno + doprinos korisnika
= Ukupni prihvatljivi troškovi
= Ukupna ugovorena vrijednost projekta HRK]]/7.5345</f>
        <v>215624.39445218659</v>
      </c>
      <c r="AA2349" s="53" t="s">
        <v>37</v>
      </c>
      <c r="AB2349" s="53" t="s">
        <v>34</v>
      </c>
      <c r="AC2349" s="52" t="s">
        <v>8622</v>
      </c>
      <c r="AD2349" s="52" t="s">
        <v>6564</v>
      </c>
    </row>
    <row r="2350" spans="1:30" ht="63.75" x14ac:dyDescent="0.2">
      <c r="A2350" s="50" t="s">
        <v>8623</v>
      </c>
      <c r="B2350" s="39" t="s">
        <v>742</v>
      </c>
      <c r="C2350" s="52" t="s">
        <v>7264</v>
      </c>
      <c r="D2350" s="52" t="s">
        <v>8504</v>
      </c>
      <c r="E2350" s="53" t="s">
        <v>75</v>
      </c>
      <c r="F2350" s="54" t="s">
        <v>8624</v>
      </c>
      <c r="G2350" s="71" t="s">
        <v>573</v>
      </c>
      <c r="H2350" s="56">
        <v>43437</v>
      </c>
      <c r="I2350" s="56">
        <v>44319</v>
      </c>
      <c r="J2350" s="57" t="str">
        <f>IF(Ugovori_OPULJP3[[#This Row],[DATUM ZAVRŠETKA OPERACIJE]]&gt;DATE(2024,12,31),"u provedbi","završen")</f>
        <v>završen</v>
      </c>
      <c r="K2350" s="55" t="s">
        <v>8625</v>
      </c>
      <c r="L2350" s="55" t="s">
        <v>243</v>
      </c>
      <c r="M2350" s="58">
        <v>0.85</v>
      </c>
      <c r="N2350" s="58">
        <v>0.15</v>
      </c>
      <c r="O2350" s="59">
        <f>Ugovori_OPULJP3[[#This Row],[Bespovratna sredstva - Ukupno (EU+Nac) HRK
= Ukupna ugovorena vrijednost bespovratnih sredstava]]*Ugovori_OPULJP3[[#This Row],[EU STOPA SUFINANCIRANJA %
EU CO-FINANCING RATE %]]</f>
        <v>2054111.7339999999</v>
      </c>
      <c r="P2350" s="60">
        <f>Ugovori_OPULJP3[[#This Row],[Bespovratna sredstva - EU dio - HRK]]/7.5345</f>
        <v>272627.47813391726</v>
      </c>
      <c r="Q2350" s="59">
        <f>Ugovori_OPULJP3[[#This Row],[Bespovratna sredstva - Ukupno (EU+Nac) HRK
= Ukupna ugovorena vrijednost bespovratnih sredstava]]*Ugovori_OPULJP3[[#This Row],[STOPA NACIONALNOG SUFINANCIRANJA %]]</f>
        <v>362490.30599999998</v>
      </c>
      <c r="R2350" s="60">
        <f>Ugovori_OPULJP3[[#This Row],[Bespovratna sredstva - Nacionalni dio - HRK]]/7.5345</f>
        <v>48110.731435397167</v>
      </c>
      <c r="S2350" s="59">
        <v>2416602.04</v>
      </c>
      <c r="T2350" s="60">
        <f>Ugovori_OPULJP3[[#This Row],[Bespovratna sredstva - Ukupno (EU+Nac) HRK
= Ukupna ugovorena vrijednost bespovratnih sredstava]]/7.5345</f>
        <v>320738.20956931449</v>
      </c>
      <c r="U2350" s="59">
        <v>0</v>
      </c>
      <c r="V2350" s="60">
        <f>Ugovori_OPULJP3[[#This Row],[Javni doprinos korisnika - HRK]]/7.5345</f>
        <v>0</v>
      </c>
      <c r="W2350" s="59">
        <v>0</v>
      </c>
      <c r="X2350" s="60">
        <f>Ugovori_OPULJP3[[#This Row],[Privatni doprinos korisnika - HRK]]/7.5345</f>
        <v>0</v>
      </c>
      <c r="Y2350" s="61">
        <v>2416602.04</v>
      </c>
      <c r="Z2350" s="62">
        <f>Ugovori_OPULJP3[[#This Row],[UKUPNI PRIHVATLJIVI IZDACI
TOTAL ELIGIBLE EXPENDITURE
= Bespovratna sredstva ukupno + doprinos korisnika
= Ukupni prihvatljivi troškovi
= Ukupna ugovorena vrijednost projekta HRK]]/7.5345</f>
        <v>320738.20956931449</v>
      </c>
      <c r="AA2350" s="53" t="s">
        <v>37</v>
      </c>
      <c r="AB2350" s="53" t="s">
        <v>34</v>
      </c>
      <c r="AC2350" s="52" t="s">
        <v>8626</v>
      </c>
      <c r="AD2350" s="52" t="s">
        <v>6564</v>
      </c>
    </row>
    <row r="2351" spans="1:30" ht="114.75" x14ac:dyDescent="0.2">
      <c r="A2351" s="50" t="s">
        <v>8627</v>
      </c>
      <c r="B2351" s="39" t="s">
        <v>742</v>
      </c>
      <c r="C2351" s="52" t="s">
        <v>7264</v>
      </c>
      <c r="D2351" s="52" t="s">
        <v>8504</v>
      </c>
      <c r="E2351" s="53" t="s">
        <v>75</v>
      </c>
      <c r="F2351" s="54" t="s">
        <v>8628</v>
      </c>
      <c r="G2351" s="54" t="s">
        <v>847</v>
      </c>
      <c r="H2351" s="56">
        <v>43437</v>
      </c>
      <c r="I2351" s="56">
        <v>44289</v>
      </c>
      <c r="J2351" s="57" t="str">
        <f>IF(Ugovori_OPULJP3[[#This Row],[DATUM ZAVRŠETKA OPERACIJE]]&gt;DATE(2024,12,31),"u provedbi","završen")</f>
        <v>završen</v>
      </c>
      <c r="K2351" s="55" t="s">
        <v>248</v>
      </c>
      <c r="L2351" s="55" t="s">
        <v>248</v>
      </c>
      <c r="M2351" s="58">
        <v>0.85</v>
      </c>
      <c r="N2351" s="58">
        <v>0.15</v>
      </c>
      <c r="O2351" s="59">
        <f>Ugovori_OPULJP3[[#This Row],[Bespovratna sredstva - Ukupno (EU+Nac) HRK
= Ukupna ugovorena vrijednost bespovratnih sredstava]]*Ugovori_OPULJP3[[#This Row],[EU STOPA SUFINANCIRANJA %
EU CO-FINANCING RATE %]]</f>
        <v>2122074.0449999999</v>
      </c>
      <c r="P2351" s="60">
        <f>Ugovori_OPULJP3[[#This Row],[Bespovratna sredstva - EU dio - HRK]]/7.5345</f>
        <v>281647.62691618555</v>
      </c>
      <c r="Q2351" s="59">
        <f>Ugovori_OPULJP3[[#This Row],[Bespovratna sredstva - Ukupno (EU+Nac) HRK
= Ukupna ugovorena vrijednost bespovratnih sredstava]]*Ugovori_OPULJP3[[#This Row],[STOPA NACIONALNOG SUFINANCIRANJA %]]</f>
        <v>374483.65500000003</v>
      </c>
      <c r="R2351" s="60">
        <f>Ugovori_OPULJP3[[#This Row],[Bespovratna sredstva - Nacionalni dio - HRK]]/7.5345</f>
        <v>49702.522396973924</v>
      </c>
      <c r="S2351" s="59">
        <v>2496557.7000000002</v>
      </c>
      <c r="T2351" s="60">
        <f>Ugovori_OPULJP3[[#This Row],[Bespovratna sredstva - Ukupno (EU+Nac) HRK
= Ukupna ugovorena vrijednost bespovratnih sredstava]]/7.5345</f>
        <v>331350.14931315946</v>
      </c>
      <c r="U2351" s="59">
        <v>0</v>
      </c>
      <c r="V2351" s="60">
        <f>Ugovori_OPULJP3[[#This Row],[Javni doprinos korisnika - HRK]]/7.5345</f>
        <v>0</v>
      </c>
      <c r="W2351" s="59">
        <v>0</v>
      </c>
      <c r="X2351" s="60">
        <f>Ugovori_OPULJP3[[#This Row],[Privatni doprinos korisnika - HRK]]/7.5345</f>
        <v>0</v>
      </c>
      <c r="Y2351" s="61">
        <v>2496557.7000000002</v>
      </c>
      <c r="Z2351" s="62">
        <f>Ugovori_OPULJP3[[#This Row],[UKUPNI PRIHVATLJIVI IZDACI
TOTAL ELIGIBLE EXPENDITURE
= Bespovratna sredstva ukupno + doprinos korisnika
= Ukupni prihvatljivi troškovi
= Ukupna ugovorena vrijednost projekta HRK]]/7.5345</f>
        <v>331350.14931315946</v>
      </c>
      <c r="AA2351" s="53" t="s">
        <v>37</v>
      </c>
      <c r="AB2351" s="53" t="s">
        <v>34</v>
      </c>
      <c r="AC2351" s="52" t="s">
        <v>8629</v>
      </c>
      <c r="AD2351" s="52" t="s">
        <v>6564</v>
      </c>
    </row>
    <row r="2352" spans="1:30" ht="102" x14ac:dyDescent="0.2">
      <c r="A2352" s="50" t="s">
        <v>8630</v>
      </c>
      <c r="B2352" s="39" t="s">
        <v>742</v>
      </c>
      <c r="C2352" s="52" t="s">
        <v>7264</v>
      </c>
      <c r="D2352" s="52" t="s">
        <v>8504</v>
      </c>
      <c r="E2352" s="53" t="s">
        <v>75</v>
      </c>
      <c r="F2352" s="54" t="s">
        <v>8631</v>
      </c>
      <c r="G2352" s="54" t="s">
        <v>7344</v>
      </c>
      <c r="H2352" s="56">
        <v>43427</v>
      </c>
      <c r="I2352" s="56">
        <v>44158</v>
      </c>
      <c r="J2352" s="57" t="str">
        <f>IF(Ugovori_OPULJP3[[#This Row],[DATUM ZAVRŠETKA OPERACIJE]]&gt;DATE(2024,12,31),"u provedbi","završen")</f>
        <v>završen</v>
      </c>
      <c r="K2352" s="55" t="s">
        <v>185</v>
      </c>
      <c r="L2352" s="55" t="s">
        <v>185</v>
      </c>
      <c r="M2352" s="58">
        <v>0.85</v>
      </c>
      <c r="N2352" s="58">
        <v>0.15</v>
      </c>
      <c r="O2352" s="59">
        <f>Ugovori_OPULJP3[[#This Row],[Bespovratna sredstva - Ukupno (EU+Nac) HRK
= Ukupna ugovorena vrijednost bespovratnih sredstava]]*Ugovori_OPULJP3[[#This Row],[EU STOPA SUFINANCIRANJA %
EU CO-FINANCING RATE %]]</f>
        <v>669494.81599999999</v>
      </c>
      <c r="P2352" s="60">
        <f>Ugovori_OPULJP3[[#This Row],[Bespovratna sredstva - EU dio - HRK]]/7.5345</f>
        <v>88857.23219855332</v>
      </c>
      <c r="Q2352" s="59">
        <f>Ugovori_OPULJP3[[#This Row],[Bespovratna sredstva - Ukupno (EU+Nac) HRK
= Ukupna ugovorena vrijednost bespovratnih sredstava]]*Ugovori_OPULJP3[[#This Row],[STOPA NACIONALNOG SUFINANCIRANJA %]]</f>
        <v>118146.14399999999</v>
      </c>
      <c r="R2352" s="60">
        <f>Ugovori_OPULJP3[[#This Row],[Bespovratna sredstva - Nacionalni dio - HRK]]/7.5345</f>
        <v>15680.688035038818</v>
      </c>
      <c r="S2352" s="59">
        <v>787640.96</v>
      </c>
      <c r="T2352" s="60">
        <f>Ugovori_OPULJP3[[#This Row],[Bespovratna sredstva - Ukupno (EU+Nac) HRK
= Ukupna ugovorena vrijednost bespovratnih sredstava]]/7.5345</f>
        <v>104537.92023359213</v>
      </c>
      <c r="U2352" s="59">
        <v>0</v>
      </c>
      <c r="V2352" s="60">
        <f>Ugovori_OPULJP3[[#This Row],[Javni doprinos korisnika - HRK]]/7.5345</f>
        <v>0</v>
      </c>
      <c r="W2352" s="59">
        <v>0</v>
      </c>
      <c r="X2352" s="60">
        <f>Ugovori_OPULJP3[[#This Row],[Privatni doprinos korisnika - HRK]]/7.5345</f>
        <v>0</v>
      </c>
      <c r="Y2352" s="61">
        <v>787640.96</v>
      </c>
      <c r="Z2352" s="62">
        <f>Ugovori_OPULJP3[[#This Row],[UKUPNI PRIHVATLJIVI IZDACI
TOTAL ELIGIBLE EXPENDITURE
= Bespovratna sredstva ukupno + doprinos korisnika
= Ukupni prihvatljivi troškovi
= Ukupna ugovorena vrijednost projekta HRK]]/7.5345</f>
        <v>104537.92023359213</v>
      </c>
      <c r="AA2352" s="53" t="s">
        <v>37</v>
      </c>
      <c r="AB2352" s="53" t="s">
        <v>34</v>
      </c>
      <c r="AC2352" s="52" t="s">
        <v>8632</v>
      </c>
      <c r="AD2352" s="52" t="s">
        <v>6564</v>
      </c>
    </row>
    <row r="2353" spans="1:30" ht="89.25" x14ac:dyDescent="0.2">
      <c r="A2353" s="50" t="s">
        <v>8633</v>
      </c>
      <c r="B2353" s="39" t="s">
        <v>742</v>
      </c>
      <c r="C2353" s="52" t="s">
        <v>7264</v>
      </c>
      <c r="D2353" s="52" t="s">
        <v>8504</v>
      </c>
      <c r="E2353" s="53" t="s">
        <v>75</v>
      </c>
      <c r="F2353" s="54" t="s">
        <v>8634</v>
      </c>
      <c r="G2353" s="54" t="s">
        <v>3162</v>
      </c>
      <c r="H2353" s="56">
        <v>43623</v>
      </c>
      <c r="I2353" s="56">
        <v>44354</v>
      </c>
      <c r="J2353" s="57" t="str">
        <f>IF(Ugovori_OPULJP3[[#This Row],[DATUM ZAVRŠETKA OPERACIJE]]&gt;DATE(2024,12,31),"u provedbi","završen")</f>
        <v>završen</v>
      </c>
      <c r="K2353" s="55" t="s">
        <v>98</v>
      </c>
      <c r="L2353" s="55" t="s">
        <v>98</v>
      </c>
      <c r="M2353" s="58">
        <v>0.85</v>
      </c>
      <c r="N2353" s="58">
        <v>0.15</v>
      </c>
      <c r="O2353" s="59">
        <f>Ugovori_OPULJP3[[#This Row],[Bespovratna sredstva - Ukupno (EU+Nac) HRK
= Ukupna ugovorena vrijednost bespovratnih sredstava]]*Ugovori_OPULJP3[[#This Row],[EU STOPA SUFINANCIRANJA %
EU CO-FINANCING RATE %]]</f>
        <v>1089807.95</v>
      </c>
      <c r="P2353" s="60">
        <f>Ugovori_OPULJP3[[#This Row],[Bespovratna sredstva - EU dio - HRK]]/7.5345</f>
        <v>144642.37175658636</v>
      </c>
      <c r="Q2353" s="59">
        <f>Ugovori_OPULJP3[[#This Row],[Bespovratna sredstva - Ukupno (EU+Nac) HRK
= Ukupna ugovorena vrijednost bespovratnih sredstava]]*Ugovori_OPULJP3[[#This Row],[STOPA NACIONALNOG SUFINANCIRANJA %]]</f>
        <v>192319.05</v>
      </c>
      <c r="R2353" s="60">
        <f>Ugovori_OPULJP3[[#This Row],[Bespovratna sredstva - Nacionalni dio - HRK]]/7.5345</f>
        <v>25525.124427632887</v>
      </c>
      <c r="S2353" s="59">
        <v>1282127</v>
      </c>
      <c r="T2353" s="60">
        <f>Ugovori_OPULJP3[[#This Row],[Bespovratna sredstva - Ukupno (EU+Nac) HRK
= Ukupna ugovorena vrijednost bespovratnih sredstava]]/7.5345</f>
        <v>170167.49618421926</v>
      </c>
      <c r="U2353" s="59">
        <v>0</v>
      </c>
      <c r="V2353" s="60">
        <f>Ugovori_OPULJP3[[#This Row],[Javni doprinos korisnika - HRK]]/7.5345</f>
        <v>0</v>
      </c>
      <c r="W2353" s="59">
        <v>0</v>
      </c>
      <c r="X2353" s="60">
        <f>Ugovori_OPULJP3[[#This Row],[Privatni doprinos korisnika - HRK]]/7.5345</f>
        <v>0</v>
      </c>
      <c r="Y2353" s="61">
        <v>1282127</v>
      </c>
      <c r="Z2353" s="62">
        <f>Ugovori_OPULJP3[[#This Row],[UKUPNI PRIHVATLJIVI IZDACI
TOTAL ELIGIBLE EXPENDITURE
= Bespovratna sredstva ukupno + doprinos korisnika
= Ukupni prihvatljivi troškovi
= Ukupna ugovorena vrijednost projekta HRK]]/7.5345</f>
        <v>170167.49618421926</v>
      </c>
      <c r="AA2353" s="53" t="s">
        <v>37</v>
      </c>
      <c r="AB2353" s="53" t="s">
        <v>34</v>
      </c>
      <c r="AC2353" s="52" t="s">
        <v>8635</v>
      </c>
      <c r="AD2353" s="52" t="s">
        <v>6564</v>
      </c>
    </row>
    <row r="2354" spans="1:30" ht="102" x14ac:dyDescent="0.2">
      <c r="A2354" s="50" t="s">
        <v>8636</v>
      </c>
      <c r="B2354" s="39" t="s">
        <v>742</v>
      </c>
      <c r="C2354" s="52" t="s">
        <v>7264</v>
      </c>
      <c r="D2354" s="52" t="s">
        <v>8504</v>
      </c>
      <c r="E2354" s="53" t="s">
        <v>75</v>
      </c>
      <c r="F2354" s="54" t="s">
        <v>8637</v>
      </c>
      <c r="G2354" s="54" t="s">
        <v>1485</v>
      </c>
      <c r="H2354" s="56">
        <v>43437</v>
      </c>
      <c r="I2354" s="56">
        <v>44350</v>
      </c>
      <c r="J2354" s="57" t="str">
        <f>IF(Ugovori_OPULJP3[[#This Row],[DATUM ZAVRŠETKA OPERACIJE]]&gt;DATE(2024,12,31),"u provedbi","završen")</f>
        <v>završen</v>
      </c>
      <c r="K2354" s="55" t="s">
        <v>7307</v>
      </c>
      <c r="L2354" s="55" t="s">
        <v>185</v>
      </c>
      <c r="M2354" s="58">
        <v>0.85</v>
      </c>
      <c r="N2354" s="58">
        <v>0.15</v>
      </c>
      <c r="O2354" s="59">
        <f>Ugovori_OPULJP3[[#This Row],[Bespovratna sredstva - Ukupno (EU+Nac) HRK
= Ukupna ugovorena vrijednost bespovratnih sredstava]]*Ugovori_OPULJP3[[#This Row],[EU STOPA SUFINANCIRANJA %
EU CO-FINANCING RATE %]]</f>
        <v>2076453.202</v>
      </c>
      <c r="P2354" s="60">
        <f>Ugovori_OPULJP3[[#This Row],[Bespovratna sredstva - EU dio - HRK]]/7.5345</f>
        <v>275592.70051098283</v>
      </c>
      <c r="Q2354" s="59">
        <f>Ugovori_OPULJP3[[#This Row],[Bespovratna sredstva - Ukupno (EU+Nac) HRK
= Ukupna ugovorena vrijednost bespovratnih sredstava]]*Ugovori_OPULJP3[[#This Row],[STOPA NACIONALNOG SUFINANCIRANJA %]]</f>
        <v>366432.91800000001</v>
      </c>
      <c r="R2354" s="60">
        <f>Ugovori_OPULJP3[[#This Row],[Bespovratna sredstva - Nacionalni dio - HRK]]/7.5345</f>
        <v>48634.005972526378</v>
      </c>
      <c r="S2354" s="59">
        <v>2442886.12</v>
      </c>
      <c r="T2354" s="60">
        <f>Ugovori_OPULJP3[[#This Row],[Bespovratna sredstva - Ukupno (EU+Nac) HRK
= Ukupna ugovorena vrijednost bespovratnih sredstava]]/7.5345</f>
        <v>324226.70648350922</v>
      </c>
      <c r="U2354" s="59">
        <v>0</v>
      </c>
      <c r="V2354" s="60">
        <f>Ugovori_OPULJP3[[#This Row],[Javni doprinos korisnika - HRK]]/7.5345</f>
        <v>0</v>
      </c>
      <c r="W2354" s="59">
        <v>0</v>
      </c>
      <c r="X2354" s="60">
        <f>Ugovori_OPULJP3[[#This Row],[Privatni doprinos korisnika - HRK]]/7.5345</f>
        <v>0</v>
      </c>
      <c r="Y2354" s="61">
        <v>2442886.12</v>
      </c>
      <c r="Z2354" s="62">
        <f>Ugovori_OPULJP3[[#This Row],[UKUPNI PRIHVATLJIVI IZDACI
TOTAL ELIGIBLE EXPENDITURE
= Bespovratna sredstva ukupno + doprinos korisnika
= Ukupni prihvatljivi troškovi
= Ukupna ugovorena vrijednost projekta HRK]]/7.5345</f>
        <v>324226.70648350922</v>
      </c>
      <c r="AA2354" s="53" t="s">
        <v>37</v>
      </c>
      <c r="AB2354" s="53" t="s">
        <v>34</v>
      </c>
      <c r="AC2354" s="52" t="s">
        <v>8638</v>
      </c>
      <c r="AD2354" s="52" t="s">
        <v>6564</v>
      </c>
    </row>
    <row r="2355" spans="1:30" ht="89.25" x14ac:dyDescent="0.2">
      <c r="A2355" s="50" t="s">
        <v>8639</v>
      </c>
      <c r="B2355" s="39" t="s">
        <v>742</v>
      </c>
      <c r="C2355" s="52" t="s">
        <v>7264</v>
      </c>
      <c r="D2355" s="52" t="s">
        <v>8504</v>
      </c>
      <c r="E2355" s="53" t="s">
        <v>75</v>
      </c>
      <c r="F2355" s="54" t="s">
        <v>8640</v>
      </c>
      <c r="G2355" s="54" t="s">
        <v>5332</v>
      </c>
      <c r="H2355" s="56">
        <v>43502</v>
      </c>
      <c r="I2355" s="56">
        <v>44414</v>
      </c>
      <c r="J2355" s="57" t="str">
        <f>IF(Ugovori_OPULJP3[[#This Row],[DATUM ZAVRŠETKA OPERACIJE]]&gt;DATE(2024,12,31),"u provedbi","završen")</f>
        <v>završen</v>
      </c>
      <c r="K2355" s="55" t="s">
        <v>8641</v>
      </c>
      <c r="L2355" s="55" t="s">
        <v>370</v>
      </c>
      <c r="M2355" s="58">
        <v>0.85</v>
      </c>
      <c r="N2355" s="58">
        <v>0.15</v>
      </c>
      <c r="O2355" s="59">
        <f>Ugovori_OPULJP3[[#This Row],[Bespovratna sredstva - Ukupno (EU+Nac) HRK
= Ukupna ugovorena vrijednost bespovratnih sredstava]]*Ugovori_OPULJP3[[#This Row],[EU STOPA SUFINANCIRANJA %
EU CO-FINANCING RATE %]]</f>
        <v>1860187.2854999998</v>
      </c>
      <c r="P2355" s="60">
        <f>Ugovori_OPULJP3[[#This Row],[Bespovratna sredstva - EU dio - HRK]]/7.5345</f>
        <v>246889.28070873974</v>
      </c>
      <c r="Q2355" s="59">
        <f>Ugovori_OPULJP3[[#This Row],[Bespovratna sredstva - Ukupno (EU+Nac) HRK
= Ukupna ugovorena vrijednost bespovratnih sredstava]]*Ugovori_OPULJP3[[#This Row],[STOPA NACIONALNOG SUFINANCIRANJA %]]</f>
        <v>328268.34449999995</v>
      </c>
      <c r="R2355" s="60">
        <f>Ugovori_OPULJP3[[#This Row],[Bespovratna sredstva - Nacionalni dio - HRK]]/7.5345</f>
        <v>43568.696595659952</v>
      </c>
      <c r="S2355" s="59">
        <v>2188455.63</v>
      </c>
      <c r="T2355" s="60">
        <f>Ugovori_OPULJP3[[#This Row],[Bespovratna sredstva - Ukupno (EU+Nac) HRK
= Ukupna ugovorena vrijednost bespovratnih sredstava]]/7.5345</f>
        <v>290457.97730439971</v>
      </c>
      <c r="U2355" s="59">
        <v>0</v>
      </c>
      <c r="V2355" s="60">
        <f>Ugovori_OPULJP3[[#This Row],[Javni doprinos korisnika - HRK]]/7.5345</f>
        <v>0</v>
      </c>
      <c r="W2355" s="59">
        <v>0</v>
      </c>
      <c r="X2355" s="60">
        <f>Ugovori_OPULJP3[[#This Row],[Privatni doprinos korisnika - HRK]]/7.5345</f>
        <v>0</v>
      </c>
      <c r="Y2355" s="61">
        <v>2188455.63</v>
      </c>
      <c r="Z2355" s="62">
        <f>Ugovori_OPULJP3[[#This Row],[UKUPNI PRIHVATLJIVI IZDACI
TOTAL ELIGIBLE EXPENDITURE
= Bespovratna sredstva ukupno + doprinos korisnika
= Ukupni prihvatljivi troškovi
= Ukupna ugovorena vrijednost projekta HRK]]/7.5345</f>
        <v>290457.97730439971</v>
      </c>
      <c r="AA2355" s="53" t="s">
        <v>37</v>
      </c>
      <c r="AB2355" s="53" t="s">
        <v>34</v>
      </c>
      <c r="AC2355" s="52" t="s">
        <v>8642</v>
      </c>
      <c r="AD2355" s="52" t="s">
        <v>6564</v>
      </c>
    </row>
    <row r="2356" spans="1:30" ht="63.75" x14ac:dyDescent="0.2">
      <c r="A2356" s="50" t="s">
        <v>8643</v>
      </c>
      <c r="B2356" s="39" t="s">
        <v>742</v>
      </c>
      <c r="C2356" s="52" t="s">
        <v>7264</v>
      </c>
      <c r="D2356" s="52" t="s">
        <v>8504</v>
      </c>
      <c r="E2356" s="53" t="s">
        <v>75</v>
      </c>
      <c r="F2356" s="54" t="s">
        <v>8644</v>
      </c>
      <c r="G2356" s="54" t="s">
        <v>2591</v>
      </c>
      <c r="H2356" s="56">
        <v>43431</v>
      </c>
      <c r="I2356" s="56">
        <v>44313</v>
      </c>
      <c r="J2356" s="57" t="str">
        <f>IF(Ugovori_OPULJP3[[#This Row],[DATUM ZAVRŠETKA OPERACIJE]]&gt;DATE(2024,12,31),"u provedbi","završen")</f>
        <v>završen</v>
      </c>
      <c r="K2356" s="55" t="s">
        <v>83</v>
      </c>
      <c r="L2356" s="55" t="s">
        <v>83</v>
      </c>
      <c r="M2356" s="58">
        <v>0.85</v>
      </c>
      <c r="N2356" s="58">
        <v>0.15</v>
      </c>
      <c r="O2356" s="59">
        <f>Ugovori_OPULJP3[[#This Row],[Bespovratna sredstva - Ukupno (EU+Nac) HRK
= Ukupna ugovorena vrijednost bespovratnih sredstava]]*Ugovori_OPULJP3[[#This Row],[EU STOPA SUFINANCIRANJA %
EU CO-FINANCING RATE %]]</f>
        <v>1589191.382</v>
      </c>
      <c r="P2356" s="60">
        <f>Ugovori_OPULJP3[[#This Row],[Bespovratna sredstva - EU dio - HRK]]/7.5345</f>
        <v>210921.94332736079</v>
      </c>
      <c r="Q2356" s="59">
        <f>Ugovori_OPULJP3[[#This Row],[Bespovratna sredstva - Ukupno (EU+Nac) HRK
= Ukupna ugovorena vrijednost bespovratnih sredstava]]*Ugovori_OPULJP3[[#This Row],[STOPA NACIONALNOG SUFINANCIRANJA %]]</f>
        <v>280445.538</v>
      </c>
      <c r="R2356" s="60">
        <f>Ugovori_OPULJP3[[#This Row],[Bespovratna sredstva - Nacionalni dio - HRK]]/7.5345</f>
        <v>37221.519410710731</v>
      </c>
      <c r="S2356" s="59">
        <v>1869636.92</v>
      </c>
      <c r="T2356" s="60">
        <f>Ugovori_OPULJP3[[#This Row],[Bespovratna sredstva - Ukupno (EU+Nac) HRK
= Ukupna ugovorena vrijednost bespovratnih sredstava]]/7.5345</f>
        <v>248143.46273807151</v>
      </c>
      <c r="U2356" s="59">
        <v>0</v>
      </c>
      <c r="V2356" s="60">
        <f>Ugovori_OPULJP3[[#This Row],[Javni doprinos korisnika - HRK]]/7.5345</f>
        <v>0</v>
      </c>
      <c r="W2356" s="59">
        <v>0</v>
      </c>
      <c r="X2356" s="60">
        <f>Ugovori_OPULJP3[[#This Row],[Privatni doprinos korisnika - HRK]]/7.5345</f>
        <v>0</v>
      </c>
      <c r="Y2356" s="61">
        <v>1869636.92</v>
      </c>
      <c r="Z2356" s="62">
        <f>Ugovori_OPULJP3[[#This Row],[UKUPNI PRIHVATLJIVI IZDACI
TOTAL ELIGIBLE EXPENDITURE
= Bespovratna sredstva ukupno + doprinos korisnika
= Ukupni prihvatljivi troškovi
= Ukupna ugovorena vrijednost projekta HRK]]/7.5345</f>
        <v>248143.46273807151</v>
      </c>
      <c r="AA2356" s="53" t="s">
        <v>37</v>
      </c>
      <c r="AB2356" s="53" t="s">
        <v>34</v>
      </c>
      <c r="AC2356" s="52" t="s">
        <v>8645</v>
      </c>
      <c r="AD2356" s="52" t="s">
        <v>6564</v>
      </c>
    </row>
    <row r="2357" spans="1:30" ht="38.25" x14ac:dyDescent="0.2">
      <c r="A2357" s="50" t="s">
        <v>8646</v>
      </c>
      <c r="B2357" s="39" t="s">
        <v>742</v>
      </c>
      <c r="C2357" s="52" t="s">
        <v>7264</v>
      </c>
      <c r="D2357" s="52" t="s">
        <v>8504</v>
      </c>
      <c r="E2357" s="53" t="s">
        <v>75</v>
      </c>
      <c r="F2357" s="54" t="s">
        <v>8634</v>
      </c>
      <c r="G2357" s="54" t="s">
        <v>8647</v>
      </c>
      <c r="H2357" s="56">
        <v>43628</v>
      </c>
      <c r="I2357" s="56">
        <v>44359</v>
      </c>
      <c r="J2357" s="57" t="str">
        <f>IF(Ugovori_OPULJP3[[#This Row],[DATUM ZAVRŠETKA OPERACIJE]]&gt;DATE(2024,12,31),"u provedbi","završen")</f>
        <v>završen</v>
      </c>
      <c r="K2357" s="55" t="s">
        <v>36</v>
      </c>
      <c r="L2357" s="55" t="s">
        <v>36</v>
      </c>
      <c r="M2357" s="58">
        <v>0.85</v>
      </c>
      <c r="N2357" s="58">
        <v>0.15</v>
      </c>
      <c r="O2357" s="59">
        <f>Ugovori_OPULJP3[[#This Row],[Bespovratna sredstva - Ukupno (EU+Nac) HRK
= Ukupna ugovorena vrijednost bespovratnih sredstava]]*Ugovori_OPULJP3[[#This Row],[EU STOPA SUFINANCIRANJA %
EU CO-FINANCING RATE %]]</f>
        <v>766684.0199999999</v>
      </c>
      <c r="P2357" s="60">
        <f>Ugovori_OPULJP3[[#This Row],[Bespovratna sredstva - EU dio - HRK]]/7.5345</f>
        <v>101756.45630101531</v>
      </c>
      <c r="Q2357" s="59">
        <f>Ugovori_OPULJP3[[#This Row],[Bespovratna sredstva - Ukupno (EU+Nac) HRK
= Ukupna ugovorena vrijednost bespovratnih sredstava]]*Ugovori_OPULJP3[[#This Row],[STOPA NACIONALNOG SUFINANCIRANJA %]]</f>
        <v>135297.18</v>
      </c>
      <c r="R2357" s="60">
        <f>Ugovori_OPULJP3[[#This Row],[Bespovratna sredstva - Nacionalni dio - HRK]]/7.5345</f>
        <v>17957.021700179175</v>
      </c>
      <c r="S2357" s="59">
        <v>901981.2</v>
      </c>
      <c r="T2357" s="60">
        <f>Ugovori_OPULJP3[[#This Row],[Bespovratna sredstva - Ukupno (EU+Nac) HRK
= Ukupna ugovorena vrijednost bespovratnih sredstava]]/7.5345</f>
        <v>119713.4780011945</v>
      </c>
      <c r="U2357" s="59">
        <v>0</v>
      </c>
      <c r="V2357" s="60">
        <f>Ugovori_OPULJP3[[#This Row],[Javni doprinos korisnika - HRK]]/7.5345</f>
        <v>0</v>
      </c>
      <c r="W2357" s="59">
        <v>0</v>
      </c>
      <c r="X2357" s="60">
        <f>Ugovori_OPULJP3[[#This Row],[Privatni doprinos korisnika - HRK]]/7.5345</f>
        <v>0</v>
      </c>
      <c r="Y2357" s="61">
        <v>901981.2</v>
      </c>
      <c r="Z2357" s="62">
        <f>Ugovori_OPULJP3[[#This Row],[UKUPNI PRIHVATLJIVI IZDACI
TOTAL ELIGIBLE EXPENDITURE
= Bespovratna sredstva ukupno + doprinos korisnika
= Ukupni prihvatljivi troškovi
= Ukupna ugovorena vrijednost projekta HRK]]/7.5345</f>
        <v>119713.4780011945</v>
      </c>
      <c r="AA2357" s="53" t="s">
        <v>37</v>
      </c>
      <c r="AB2357" s="53" t="s">
        <v>34</v>
      </c>
      <c r="AC2357" s="52" t="s">
        <v>8648</v>
      </c>
      <c r="AD2357" s="52" t="s">
        <v>6564</v>
      </c>
    </row>
    <row r="2358" spans="1:30" ht="51" x14ac:dyDescent="0.2">
      <c r="A2358" s="50" t="s">
        <v>8649</v>
      </c>
      <c r="B2358" s="39" t="s">
        <v>742</v>
      </c>
      <c r="C2358" s="52" t="s">
        <v>7264</v>
      </c>
      <c r="D2358" s="52" t="s">
        <v>8504</v>
      </c>
      <c r="E2358" s="53" t="s">
        <v>75</v>
      </c>
      <c r="F2358" s="54" t="s">
        <v>7324</v>
      </c>
      <c r="G2358" s="54" t="s">
        <v>7325</v>
      </c>
      <c r="H2358" s="56">
        <v>43430</v>
      </c>
      <c r="I2358" s="56">
        <v>44342</v>
      </c>
      <c r="J2358" s="57" t="str">
        <f>IF(Ugovori_OPULJP3[[#This Row],[DATUM ZAVRŠETKA OPERACIJE]]&gt;DATE(2024,12,31),"u provedbi","završen")</f>
        <v>završen</v>
      </c>
      <c r="K2358" s="55" t="s">
        <v>270</v>
      </c>
      <c r="L2358" s="55" t="s">
        <v>270</v>
      </c>
      <c r="M2358" s="58">
        <v>0.85</v>
      </c>
      <c r="N2358" s="58">
        <v>0.15</v>
      </c>
      <c r="O2358" s="59">
        <f>Ugovori_OPULJP3[[#This Row],[Bespovratna sredstva - Ukupno (EU+Nac) HRK
= Ukupna ugovorena vrijednost bespovratnih sredstava]]*Ugovori_OPULJP3[[#This Row],[EU STOPA SUFINANCIRANJA %
EU CO-FINANCING RATE %]]</f>
        <v>1694646.4194999998</v>
      </c>
      <c r="P2358" s="60">
        <f>Ugovori_OPULJP3[[#This Row],[Bespovratna sredstva - EU dio - HRK]]/7.5345</f>
        <v>224918.23206583047</v>
      </c>
      <c r="Q2358" s="59">
        <f>Ugovori_OPULJP3[[#This Row],[Bespovratna sredstva - Ukupno (EU+Nac) HRK
= Ukupna ugovorena vrijednost bespovratnih sredstava]]*Ugovori_OPULJP3[[#This Row],[STOPA NACIONALNOG SUFINANCIRANJA %]]</f>
        <v>299055.25049999997</v>
      </c>
      <c r="R2358" s="60">
        <f>Ugovori_OPULJP3[[#This Row],[Bespovratna sredstva - Nacionalni dio - HRK]]/7.5345</f>
        <v>39691.452717499495</v>
      </c>
      <c r="S2358" s="59">
        <v>1993701.67</v>
      </c>
      <c r="T2358" s="60">
        <f>Ugovori_OPULJP3[[#This Row],[Bespovratna sredstva - Ukupno (EU+Nac) HRK
= Ukupna ugovorena vrijednost bespovratnih sredstava]]/7.5345</f>
        <v>264609.68478333001</v>
      </c>
      <c r="U2358" s="59">
        <v>0</v>
      </c>
      <c r="V2358" s="60">
        <f>Ugovori_OPULJP3[[#This Row],[Javni doprinos korisnika - HRK]]/7.5345</f>
        <v>0</v>
      </c>
      <c r="W2358" s="59">
        <v>0</v>
      </c>
      <c r="X2358" s="60">
        <f>Ugovori_OPULJP3[[#This Row],[Privatni doprinos korisnika - HRK]]/7.5345</f>
        <v>0</v>
      </c>
      <c r="Y2358" s="61">
        <v>1993701.67</v>
      </c>
      <c r="Z2358" s="62">
        <f>Ugovori_OPULJP3[[#This Row],[UKUPNI PRIHVATLJIVI IZDACI
TOTAL ELIGIBLE EXPENDITURE
= Bespovratna sredstva ukupno + doprinos korisnika
= Ukupni prihvatljivi troškovi
= Ukupna ugovorena vrijednost projekta HRK]]/7.5345</f>
        <v>264609.68478333001</v>
      </c>
      <c r="AA2358" s="53" t="s">
        <v>37</v>
      </c>
      <c r="AB2358" s="53" t="s">
        <v>34</v>
      </c>
      <c r="AC2358" s="52" t="s">
        <v>8650</v>
      </c>
      <c r="AD2358" s="52" t="s">
        <v>6564</v>
      </c>
    </row>
    <row r="2359" spans="1:30" ht="76.5" x14ac:dyDescent="0.2">
      <c r="A2359" s="50" t="s">
        <v>8651</v>
      </c>
      <c r="B2359" s="39" t="s">
        <v>742</v>
      </c>
      <c r="C2359" s="52" t="s">
        <v>7264</v>
      </c>
      <c r="D2359" s="52" t="s">
        <v>8504</v>
      </c>
      <c r="E2359" s="53" t="s">
        <v>75</v>
      </c>
      <c r="F2359" s="54" t="s">
        <v>7332</v>
      </c>
      <c r="G2359" s="54" t="s">
        <v>7333</v>
      </c>
      <c r="H2359" s="56">
        <v>43559</v>
      </c>
      <c r="I2359" s="56">
        <v>44290</v>
      </c>
      <c r="J2359" s="57" t="str">
        <f>IF(Ugovori_OPULJP3[[#This Row],[DATUM ZAVRŠETKA OPERACIJE]]&gt;DATE(2024,12,31),"u provedbi","završen")</f>
        <v>završen</v>
      </c>
      <c r="K2359" s="55" t="s">
        <v>424</v>
      </c>
      <c r="L2359" s="55" t="s">
        <v>424</v>
      </c>
      <c r="M2359" s="58">
        <v>0.85</v>
      </c>
      <c r="N2359" s="58">
        <v>0.15</v>
      </c>
      <c r="O2359" s="59">
        <f>Ugovori_OPULJP3[[#This Row],[Bespovratna sredstva - Ukupno (EU+Nac) HRK
= Ukupna ugovorena vrijednost bespovratnih sredstava]]*Ugovori_OPULJP3[[#This Row],[EU STOPA SUFINANCIRANJA %
EU CO-FINANCING RATE %]]</f>
        <v>903452.34350000008</v>
      </c>
      <c r="P2359" s="60">
        <f>Ugovori_OPULJP3[[#This Row],[Bespovratna sredstva - EU dio - HRK]]/7.5345</f>
        <v>119908.73229809543</v>
      </c>
      <c r="Q2359" s="59">
        <f>Ugovori_OPULJP3[[#This Row],[Bespovratna sredstva - Ukupno (EU+Nac) HRK
= Ukupna ugovorena vrijednost bespovratnih sredstava]]*Ugovori_OPULJP3[[#This Row],[STOPA NACIONALNOG SUFINANCIRANJA %]]</f>
        <v>159432.7665</v>
      </c>
      <c r="R2359" s="60">
        <f>Ugovori_OPULJP3[[#This Row],[Bespovratna sredstva - Nacionalni dio - HRK]]/7.5345</f>
        <v>21160.364523193308</v>
      </c>
      <c r="S2359" s="59">
        <v>1062885.1100000001</v>
      </c>
      <c r="T2359" s="60">
        <f>Ugovori_OPULJP3[[#This Row],[Bespovratna sredstva - Ukupno (EU+Nac) HRK
= Ukupna ugovorena vrijednost bespovratnih sredstava]]/7.5345</f>
        <v>141069.09682128875</v>
      </c>
      <c r="U2359" s="59">
        <v>0</v>
      </c>
      <c r="V2359" s="60">
        <f>Ugovori_OPULJP3[[#This Row],[Javni doprinos korisnika - HRK]]/7.5345</f>
        <v>0</v>
      </c>
      <c r="W2359" s="59">
        <v>3930</v>
      </c>
      <c r="X2359" s="60">
        <f>Ugovori_OPULJP3[[#This Row],[Privatni doprinos korisnika - HRK]]/7.5345</f>
        <v>521.6006370694804</v>
      </c>
      <c r="Y2359" s="61">
        <v>1066815.1100000001</v>
      </c>
      <c r="Z2359" s="62">
        <f>Ugovori_OPULJP3[[#This Row],[UKUPNI PRIHVATLJIVI IZDACI
TOTAL ELIGIBLE EXPENDITURE
= Bespovratna sredstva ukupno + doprinos korisnika
= Ukupni prihvatljivi troškovi
= Ukupna ugovorena vrijednost projekta HRK]]/7.5345</f>
        <v>141590.69745835822</v>
      </c>
      <c r="AA2359" s="53" t="s">
        <v>37</v>
      </c>
      <c r="AB2359" s="53" t="s">
        <v>34</v>
      </c>
      <c r="AC2359" s="52" t="s">
        <v>8652</v>
      </c>
      <c r="AD2359" s="52" t="s">
        <v>6564</v>
      </c>
    </row>
    <row r="2360" spans="1:30" ht="89.25" x14ac:dyDescent="0.2">
      <c r="A2360" s="50" t="s">
        <v>8653</v>
      </c>
      <c r="B2360" s="39" t="s">
        <v>742</v>
      </c>
      <c r="C2360" s="52" t="s">
        <v>7264</v>
      </c>
      <c r="D2360" s="52" t="s">
        <v>8504</v>
      </c>
      <c r="E2360" s="53" t="s">
        <v>75</v>
      </c>
      <c r="F2360" s="54" t="s">
        <v>8654</v>
      </c>
      <c r="G2360" s="54" t="s">
        <v>3748</v>
      </c>
      <c r="H2360" s="56">
        <v>43629</v>
      </c>
      <c r="I2360" s="56">
        <v>44360</v>
      </c>
      <c r="J2360" s="57" t="str">
        <f>IF(Ugovori_OPULJP3[[#This Row],[DATUM ZAVRŠETKA OPERACIJE]]&gt;DATE(2024,12,31),"u provedbi","završen")</f>
        <v>završen</v>
      </c>
      <c r="K2360" s="55" t="s">
        <v>8607</v>
      </c>
      <c r="L2360" s="55" t="s">
        <v>337</v>
      </c>
      <c r="M2360" s="58">
        <v>0.85</v>
      </c>
      <c r="N2360" s="58">
        <v>0.15</v>
      </c>
      <c r="O2360" s="59">
        <f>Ugovori_OPULJP3[[#This Row],[Bespovratna sredstva - Ukupno (EU+Nac) HRK
= Ukupna ugovorena vrijednost bespovratnih sredstava]]*Ugovori_OPULJP3[[#This Row],[EU STOPA SUFINANCIRANJA %
EU CO-FINANCING RATE %]]</f>
        <v>2125000</v>
      </c>
      <c r="P2360" s="60">
        <f>Ugovori_OPULJP3[[#This Row],[Bespovratna sredstva - EU dio - HRK]]/7.5345</f>
        <v>282035.96788108035</v>
      </c>
      <c r="Q2360" s="59">
        <f>Ugovori_OPULJP3[[#This Row],[Bespovratna sredstva - Ukupno (EU+Nac) HRK
= Ukupna ugovorena vrijednost bespovratnih sredstava]]*Ugovori_OPULJP3[[#This Row],[STOPA NACIONALNOG SUFINANCIRANJA %]]</f>
        <v>375000</v>
      </c>
      <c r="R2360" s="60">
        <f>Ugovori_OPULJP3[[#This Row],[Bespovratna sredstva - Nacionalni dio - HRK]]/7.5345</f>
        <v>49771.053155484769</v>
      </c>
      <c r="S2360" s="59">
        <v>2500000</v>
      </c>
      <c r="T2360" s="60">
        <f>Ugovori_OPULJP3[[#This Row],[Bespovratna sredstva - Ukupno (EU+Nac) HRK
= Ukupna ugovorena vrijednost bespovratnih sredstava]]/7.5345</f>
        <v>331807.02103656513</v>
      </c>
      <c r="U2360" s="59">
        <v>0</v>
      </c>
      <c r="V2360" s="60">
        <f>Ugovori_OPULJP3[[#This Row],[Javni doprinos korisnika - HRK]]/7.5345</f>
        <v>0</v>
      </c>
      <c r="W2360" s="59">
        <v>0</v>
      </c>
      <c r="X2360" s="60">
        <f>Ugovori_OPULJP3[[#This Row],[Privatni doprinos korisnika - HRK]]/7.5345</f>
        <v>0</v>
      </c>
      <c r="Y2360" s="61">
        <v>2500000</v>
      </c>
      <c r="Z2360" s="62">
        <f>Ugovori_OPULJP3[[#This Row],[UKUPNI PRIHVATLJIVI IZDACI
TOTAL ELIGIBLE EXPENDITURE
= Bespovratna sredstva ukupno + doprinos korisnika
= Ukupni prihvatljivi troškovi
= Ukupna ugovorena vrijednost projekta HRK]]/7.5345</f>
        <v>331807.02103656513</v>
      </c>
      <c r="AA2360" s="53" t="s">
        <v>37</v>
      </c>
      <c r="AB2360" s="53" t="s">
        <v>34</v>
      </c>
      <c r="AC2360" s="52" t="s">
        <v>8655</v>
      </c>
      <c r="AD2360" s="52" t="s">
        <v>6564</v>
      </c>
    </row>
    <row r="2361" spans="1:30" ht="102" x14ac:dyDescent="0.2">
      <c r="A2361" s="50" t="s">
        <v>8656</v>
      </c>
      <c r="B2361" s="39" t="s">
        <v>742</v>
      </c>
      <c r="C2361" s="52" t="s">
        <v>7264</v>
      </c>
      <c r="D2361" s="52" t="s">
        <v>8504</v>
      </c>
      <c r="E2361" s="53" t="s">
        <v>75</v>
      </c>
      <c r="F2361" s="54" t="s">
        <v>8657</v>
      </c>
      <c r="G2361" s="54" t="s">
        <v>2181</v>
      </c>
      <c r="H2361" s="56">
        <v>43438</v>
      </c>
      <c r="I2361" s="56">
        <v>44169</v>
      </c>
      <c r="J2361" s="57" t="str">
        <f>IF(Ugovori_OPULJP3[[#This Row],[DATUM ZAVRŠETKA OPERACIJE]]&gt;DATE(2024,12,31),"u provedbi","završen")</f>
        <v>završen</v>
      </c>
      <c r="K2361" s="55" t="s">
        <v>78</v>
      </c>
      <c r="L2361" s="55" t="s">
        <v>78</v>
      </c>
      <c r="M2361" s="58">
        <v>0.85</v>
      </c>
      <c r="N2361" s="58">
        <v>0.15</v>
      </c>
      <c r="O2361" s="59">
        <f>Ugovori_OPULJP3[[#This Row],[Bespovratna sredstva - Ukupno (EU+Nac) HRK
= Ukupna ugovorena vrijednost bespovratnih sredstava]]*Ugovori_OPULJP3[[#This Row],[EU STOPA SUFINANCIRANJA %
EU CO-FINANCING RATE %]]</f>
        <v>2115518.7600000002</v>
      </c>
      <c r="P2361" s="60">
        <f>Ugovori_OPULJP3[[#This Row],[Bespovratna sredstva - EU dio - HRK]]/7.5345</f>
        <v>280777.59108102729</v>
      </c>
      <c r="Q2361" s="59">
        <f>Ugovori_OPULJP3[[#This Row],[Bespovratna sredstva - Ukupno (EU+Nac) HRK
= Ukupna ugovorena vrijednost bespovratnih sredstava]]*Ugovori_OPULJP3[[#This Row],[STOPA NACIONALNOG SUFINANCIRANJA %]]</f>
        <v>373326.84</v>
      </c>
      <c r="R2361" s="60">
        <f>Ugovori_OPULJP3[[#This Row],[Bespovratna sredstva - Nacionalni dio - HRK]]/7.5345</f>
        <v>49548.986661357754</v>
      </c>
      <c r="S2361" s="59">
        <v>2488845.6</v>
      </c>
      <c r="T2361" s="60">
        <f>Ugovori_OPULJP3[[#This Row],[Bespovratna sredstva - Ukupno (EU+Nac) HRK
= Ukupna ugovorena vrijednost bespovratnih sredstava]]/7.5345</f>
        <v>330326.57774238504</v>
      </c>
      <c r="U2361" s="59">
        <v>0</v>
      </c>
      <c r="V2361" s="60">
        <f>Ugovori_OPULJP3[[#This Row],[Javni doprinos korisnika - HRK]]/7.5345</f>
        <v>0</v>
      </c>
      <c r="W2361" s="59">
        <v>0</v>
      </c>
      <c r="X2361" s="60">
        <f>Ugovori_OPULJP3[[#This Row],[Privatni doprinos korisnika - HRK]]/7.5345</f>
        <v>0</v>
      </c>
      <c r="Y2361" s="61">
        <v>2488845.6</v>
      </c>
      <c r="Z2361" s="62">
        <f>Ugovori_OPULJP3[[#This Row],[UKUPNI PRIHVATLJIVI IZDACI
TOTAL ELIGIBLE EXPENDITURE
= Bespovratna sredstva ukupno + doprinos korisnika
= Ukupni prihvatljivi troškovi
= Ukupna ugovorena vrijednost projekta HRK]]/7.5345</f>
        <v>330326.57774238504</v>
      </c>
      <c r="AA2361" s="53" t="s">
        <v>37</v>
      </c>
      <c r="AB2361" s="53" t="s">
        <v>34</v>
      </c>
      <c r="AC2361" s="52" t="s">
        <v>8658</v>
      </c>
      <c r="AD2361" s="52" t="s">
        <v>6564</v>
      </c>
    </row>
    <row r="2362" spans="1:30" ht="63.75" x14ac:dyDescent="0.2">
      <c r="A2362" s="50" t="s">
        <v>8659</v>
      </c>
      <c r="B2362" s="39" t="s">
        <v>742</v>
      </c>
      <c r="C2362" s="52" t="s">
        <v>7264</v>
      </c>
      <c r="D2362" s="52" t="s">
        <v>8504</v>
      </c>
      <c r="E2362" s="53" t="s">
        <v>75</v>
      </c>
      <c r="F2362" s="54" t="s">
        <v>8660</v>
      </c>
      <c r="G2362" s="54" t="s">
        <v>7376</v>
      </c>
      <c r="H2362" s="56">
        <v>43445</v>
      </c>
      <c r="I2362" s="56">
        <v>44238</v>
      </c>
      <c r="J2362" s="57" t="str">
        <f>IF(Ugovori_OPULJP3[[#This Row],[DATUM ZAVRŠETKA OPERACIJE]]&gt;DATE(2024,12,31),"u provedbi","završen")</f>
        <v>završen</v>
      </c>
      <c r="K2362" s="55" t="s">
        <v>2767</v>
      </c>
      <c r="L2362" s="55" t="s">
        <v>78</v>
      </c>
      <c r="M2362" s="58">
        <v>0.85</v>
      </c>
      <c r="N2362" s="58">
        <v>0.15</v>
      </c>
      <c r="O2362" s="59">
        <f>Ugovori_OPULJP3[[#This Row],[Bespovratna sredstva - Ukupno (EU+Nac) HRK
= Ukupna ugovorena vrijednost bespovratnih sredstava]]*Ugovori_OPULJP3[[#This Row],[EU STOPA SUFINANCIRANJA %
EU CO-FINANCING RATE %]]</f>
        <v>2124958.8089999999</v>
      </c>
      <c r="P2362" s="60">
        <f>Ugovori_OPULJP3[[#This Row],[Bespovratna sredstva - EU dio - HRK]]/7.5345</f>
        <v>282030.50089587894</v>
      </c>
      <c r="Q2362" s="59">
        <f>Ugovori_OPULJP3[[#This Row],[Bespovratna sredstva - Ukupno (EU+Nac) HRK
= Ukupna ugovorena vrijednost bespovratnih sredstava]]*Ugovori_OPULJP3[[#This Row],[STOPA NACIONALNOG SUFINANCIRANJA %]]</f>
        <v>374992.73099999997</v>
      </c>
      <c r="R2362" s="60">
        <f>Ugovori_OPULJP3[[#This Row],[Bespovratna sredstva - Nacionalni dio - HRK]]/7.5345</f>
        <v>49770.088393390397</v>
      </c>
      <c r="S2362" s="59">
        <v>2499951.54</v>
      </c>
      <c r="T2362" s="60">
        <f>Ugovori_OPULJP3[[#This Row],[Bespovratna sredstva - Ukupno (EU+Nac) HRK
= Ukupna ugovorena vrijednost bespovratnih sredstava]]/7.5345</f>
        <v>331800.58928926935</v>
      </c>
      <c r="U2362" s="59">
        <v>0</v>
      </c>
      <c r="V2362" s="60">
        <f>Ugovori_OPULJP3[[#This Row],[Javni doprinos korisnika - HRK]]/7.5345</f>
        <v>0</v>
      </c>
      <c r="W2362" s="59">
        <v>0</v>
      </c>
      <c r="X2362" s="60">
        <f>Ugovori_OPULJP3[[#This Row],[Privatni doprinos korisnika - HRK]]/7.5345</f>
        <v>0</v>
      </c>
      <c r="Y2362" s="61">
        <v>2499951.54</v>
      </c>
      <c r="Z2362" s="62">
        <f>Ugovori_OPULJP3[[#This Row],[UKUPNI PRIHVATLJIVI IZDACI
TOTAL ELIGIBLE EXPENDITURE
= Bespovratna sredstva ukupno + doprinos korisnika
= Ukupni prihvatljivi troškovi
= Ukupna ugovorena vrijednost projekta HRK]]/7.5345</f>
        <v>331800.58928926935</v>
      </c>
      <c r="AA2362" s="53" t="s">
        <v>37</v>
      </c>
      <c r="AB2362" s="53" t="s">
        <v>34</v>
      </c>
      <c r="AC2362" s="52" t="s">
        <v>8661</v>
      </c>
      <c r="AD2362" s="52" t="s">
        <v>6564</v>
      </c>
    </row>
    <row r="2363" spans="1:30" ht="76.5" x14ac:dyDescent="0.2">
      <c r="A2363" s="50" t="s">
        <v>8662</v>
      </c>
      <c r="B2363" s="39" t="s">
        <v>742</v>
      </c>
      <c r="C2363" s="52" t="s">
        <v>7264</v>
      </c>
      <c r="D2363" s="52" t="s">
        <v>8504</v>
      </c>
      <c r="E2363" s="53" t="s">
        <v>75</v>
      </c>
      <c r="F2363" s="54" t="s">
        <v>8663</v>
      </c>
      <c r="G2363" s="54" t="s">
        <v>8664</v>
      </c>
      <c r="H2363" s="56">
        <v>43629</v>
      </c>
      <c r="I2363" s="56">
        <v>44513</v>
      </c>
      <c r="J2363" s="57" t="str">
        <f>IF(Ugovori_OPULJP3[[#This Row],[DATUM ZAVRŠETKA OPERACIJE]]&gt;DATE(2024,12,31),"u provedbi","završen")</f>
        <v>završen</v>
      </c>
      <c r="K2363" s="55" t="s">
        <v>248</v>
      </c>
      <c r="L2363" s="55" t="s">
        <v>248</v>
      </c>
      <c r="M2363" s="58">
        <v>0.85</v>
      </c>
      <c r="N2363" s="58">
        <v>0.15</v>
      </c>
      <c r="O2363" s="59">
        <f>Ugovori_OPULJP3[[#This Row],[Bespovratna sredstva - Ukupno (EU+Nac) HRK
= Ukupna ugovorena vrijednost bespovratnih sredstava]]*Ugovori_OPULJP3[[#This Row],[EU STOPA SUFINANCIRANJA %
EU CO-FINANCING RATE %]]</f>
        <v>478717.875</v>
      </c>
      <c r="P2363" s="60">
        <f>Ugovori_OPULJP3[[#This Row],[Bespovratna sredstva - EU dio - HRK]]/7.5345</f>
        <v>63536.780808281903</v>
      </c>
      <c r="Q2363" s="59">
        <f>Ugovori_OPULJP3[[#This Row],[Bespovratna sredstva - Ukupno (EU+Nac) HRK
= Ukupna ugovorena vrijednost bespovratnih sredstava]]*Ugovori_OPULJP3[[#This Row],[STOPA NACIONALNOG SUFINANCIRANJA %]]</f>
        <v>84479.625</v>
      </c>
      <c r="R2363" s="60">
        <f>Ugovori_OPULJP3[[#This Row],[Bespovratna sredstva - Nacionalni dio - HRK]]/7.5345</f>
        <v>11212.373083814453</v>
      </c>
      <c r="S2363" s="59">
        <v>563197.5</v>
      </c>
      <c r="T2363" s="60">
        <f>Ugovori_OPULJP3[[#This Row],[Bespovratna sredstva - Ukupno (EU+Nac) HRK
= Ukupna ugovorena vrijednost bespovratnih sredstava]]/7.5345</f>
        <v>74749.15389209635</v>
      </c>
      <c r="U2363" s="59">
        <v>0</v>
      </c>
      <c r="V2363" s="60">
        <f>Ugovori_OPULJP3[[#This Row],[Javni doprinos korisnika - HRK]]/7.5345</f>
        <v>0</v>
      </c>
      <c r="W2363" s="59">
        <v>0</v>
      </c>
      <c r="X2363" s="60">
        <f>Ugovori_OPULJP3[[#This Row],[Privatni doprinos korisnika - HRK]]/7.5345</f>
        <v>0</v>
      </c>
      <c r="Y2363" s="61">
        <v>563197.5</v>
      </c>
      <c r="Z2363" s="62">
        <f>Ugovori_OPULJP3[[#This Row],[UKUPNI PRIHVATLJIVI IZDACI
TOTAL ELIGIBLE EXPENDITURE
= Bespovratna sredstva ukupno + doprinos korisnika
= Ukupni prihvatljivi troškovi
= Ukupna ugovorena vrijednost projekta HRK]]/7.5345</f>
        <v>74749.15389209635</v>
      </c>
      <c r="AA2363" s="53" t="s">
        <v>37</v>
      </c>
      <c r="AB2363" s="53" t="s">
        <v>34</v>
      </c>
      <c r="AC2363" s="52" t="s">
        <v>8665</v>
      </c>
      <c r="AD2363" s="52" t="s">
        <v>6564</v>
      </c>
    </row>
    <row r="2364" spans="1:30" ht="63.75" x14ac:dyDescent="0.2">
      <c r="A2364" s="50" t="s">
        <v>8666</v>
      </c>
      <c r="B2364" s="39" t="s">
        <v>742</v>
      </c>
      <c r="C2364" s="52" t="s">
        <v>7264</v>
      </c>
      <c r="D2364" s="52" t="s">
        <v>8504</v>
      </c>
      <c r="E2364" s="53" t="s">
        <v>75</v>
      </c>
      <c r="F2364" s="54" t="s">
        <v>8667</v>
      </c>
      <c r="G2364" s="54" t="s">
        <v>3727</v>
      </c>
      <c r="H2364" s="56">
        <v>43437</v>
      </c>
      <c r="I2364" s="56">
        <v>44168</v>
      </c>
      <c r="J2364" s="57" t="str">
        <f>IF(Ugovori_OPULJP3[[#This Row],[DATUM ZAVRŠETKA OPERACIJE]]&gt;DATE(2024,12,31),"u provedbi","završen")</f>
        <v>završen</v>
      </c>
      <c r="K2364" s="55" t="s">
        <v>2682</v>
      </c>
      <c r="L2364" s="55" t="s">
        <v>332</v>
      </c>
      <c r="M2364" s="58">
        <v>0.85</v>
      </c>
      <c r="N2364" s="58">
        <v>0.15</v>
      </c>
      <c r="O2364" s="59">
        <f>Ugovori_OPULJP3[[#This Row],[Bespovratna sredstva - Ukupno (EU+Nac) HRK
= Ukupna ugovorena vrijednost bespovratnih sredstava]]*Ugovori_OPULJP3[[#This Row],[EU STOPA SUFINANCIRANJA %
EU CO-FINANCING RATE %]]</f>
        <v>2092820.2069999999</v>
      </c>
      <c r="P2364" s="60">
        <f>Ugovori_OPULJP3[[#This Row],[Bespovratna sredstva - EU dio - HRK]]/7.5345</f>
        <v>277764.97537991899</v>
      </c>
      <c r="Q2364" s="59">
        <f>Ugovori_OPULJP3[[#This Row],[Bespovratna sredstva - Ukupno (EU+Nac) HRK
= Ukupna ugovorena vrijednost bespovratnih sredstava]]*Ugovori_OPULJP3[[#This Row],[STOPA NACIONALNOG SUFINANCIRANJA %]]</f>
        <v>369321.21299999999</v>
      </c>
      <c r="R2364" s="60">
        <f>Ugovori_OPULJP3[[#This Row],[Bespovratna sredstva - Nacionalni dio - HRK]]/7.5345</f>
        <v>49017.348596456293</v>
      </c>
      <c r="S2364" s="59">
        <v>2462141.42</v>
      </c>
      <c r="T2364" s="60">
        <f>Ugovori_OPULJP3[[#This Row],[Bespovratna sredstva - Ukupno (EU+Nac) HRK
= Ukupna ugovorena vrijednost bespovratnih sredstava]]/7.5345</f>
        <v>326782.32397637534</v>
      </c>
      <c r="U2364" s="59">
        <v>0</v>
      </c>
      <c r="V2364" s="60">
        <f>Ugovori_OPULJP3[[#This Row],[Javni doprinos korisnika - HRK]]/7.5345</f>
        <v>0</v>
      </c>
      <c r="W2364" s="59">
        <v>0</v>
      </c>
      <c r="X2364" s="60">
        <f>Ugovori_OPULJP3[[#This Row],[Privatni doprinos korisnika - HRK]]/7.5345</f>
        <v>0</v>
      </c>
      <c r="Y2364" s="61">
        <v>2462141.42</v>
      </c>
      <c r="Z2364" s="62">
        <f>Ugovori_OPULJP3[[#This Row],[UKUPNI PRIHVATLJIVI IZDACI
TOTAL ELIGIBLE EXPENDITURE
= Bespovratna sredstva ukupno + doprinos korisnika
= Ukupni prihvatljivi troškovi
= Ukupna ugovorena vrijednost projekta HRK]]/7.5345</f>
        <v>326782.32397637534</v>
      </c>
      <c r="AA2364" s="53" t="s">
        <v>37</v>
      </c>
      <c r="AB2364" s="53" t="s">
        <v>34</v>
      </c>
      <c r="AC2364" s="52" t="s">
        <v>8668</v>
      </c>
      <c r="AD2364" s="52" t="s">
        <v>6564</v>
      </c>
    </row>
    <row r="2365" spans="1:30" ht="89.25" x14ac:dyDescent="0.2">
      <c r="A2365" s="50" t="s">
        <v>8669</v>
      </c>
      <c r="B2365" s="39" t="s">
        <v>742</v>
      </c>
      <c r="C2365" s="52" t="s">
        <v>7264</v>
      </c>
      <c r="D2365" s="52" t="s">
        <v>8504</v>
      </c>
      <c r="E2365" s="53" t="s">
        <v>75</v>
      </c>
      <c r="F2365" s="54" t="s">
        <v>8670</v>
      </c>
      <c r="G2365" s="54" t="s">
        <v>7500</v>
      </c>
      <c r="H2365" s="56">
        <v>43559</v>
      </c>
      <c r="I2365" s="56">
        <v>44290</v>
      </c>
      <c r="J2365" s="57" t="str">
        <f>IF(Ugovori_OPULJP3[[#This Row],[DATUM ZAVRŠETKA OPERACIJE]]&gt;DATE(2024,12,31),"u provedbi","završen")</f>
        <v>završen</v>
      </c>
      <c r="K2365" s="55" t="s">
        <v>129</v>
      </c>
      <c r="L2365" s="55" t="s">
        <v>129</v>
      </c>
      <c r="M2365" s="58">
        <v>0.85</v>
      </c>
      <c r="N2365" s="58">
        <v>0.15</v>
      </c>
      <c r="O2365" s="59">
        <f>Ugovori_OPULJP3[[#This Row],[Bespovratna sredstva - Ukupno (EU+Nac) HRK
= Ukupna ugovorena vrijednost bespovratnih sredstava]]*Ugovori_OPULJP3[[#This Row],[EU STOPA SUFINANCIRANJA %
EU CO-FINANCING RATE %]]</f>
        <v>746551.6</v>
      </c>
      <c r="P2365" s="60">
        <f>Ugovori_OPULJP3[[#This Row],[Bespovratna sredstva - EU dio - HRK]]/7.5345</f>
        <v>99084.424978432537</v>
      </c>
      <c r="Q2365" s="59">
        <f>Ugovori_OPULJP3[[#This Row],[Bespovratna sredstva - Ukupno (EU+Nac) HRK
= Ukupna ugovorena vrijednost bespovratnih sredstava]]*Ugovori_OPULJP3[[#This Row],[STOPA NACIONALNOG SUFINANCIRANJA %]]</f>
        <v>131744.4</v>
      </c>
      <c r="R2365" s="60">
        <f>Ugovori_OPULJP3[[#This Row],[Bespovratna sredstva - Nacionalni dio - HRK]]/7.5345</f>
        <v>17485.486760899857</v>
      </c>
      <c r="S2365" s="59">
        <v>878296</v>
      </c>
      <c r="T2365" s="60">
        <f>Ugovori_OPULJP3[[#This Row],[Bespovratna sredstva - Ukupno (EU+Nac) HRK
= Ukupna ugovorena vrijednost bespovratnih sredstava]]/7.5345</f>
        <v>116569.9117393324</v>
      </c>
      <c r="U2365" s="59">
        <v>0</v>
      </c>
      <c r="V2365" s="60">
        <f>Ugovori_OPULJP3[[#This Row],[Javni doprinos korisnika - HRK]]/7.5345</f>
        <v>0</v>
      </c>
      <c r="W2365" s="59">
        <v>0</v>
      </c>
      <c r="X2365" s="60">
        <f>Ugovori_OPULJP3[[#This Row],[Privatni doprinos korisnika - HRK]]/7.5345</f>
        <v>0</v>
      </c>
      <c r="Y2365" s="61">
        <v>878296</v>
      </c>
      <c r="Z2365" s="62">
        <f>Ugovori_OPULJP3[[#This Row],[UKUPNI PRIHVATLJIVI IZDACI
TOTAL ELIGIBLE EXPENDITURE
= Bespovratna sredstva ukupno + doprinos korisnika
= Ukupni prihvatljivi troškovi
= Ukupna ugovorena vrijednost projekta HRK]]/7.5345</f>
        <v>116569.9117393324</v>
      </c>
      <c r="AA2365" s="53" t="s">
        <v>37</v>
      </c>
      <c r="AB2365" s="53" t="s">
        <v>34</v>
      </c>
      <c r="AC2365" s="52" t="s">
        <v>8671</v>
      </c>
      <c r="AD2365" s="52" t="s">
        <v>6564</v>
      </c>
    </row>
    <row r="2366" spans="1:30" ht="102" x14ac:dyDescent="0.2">
      <c r="A2366" s="50" t="s">
        <v>8672</v>
      </c>
      <c r="B2366" s="39" t="s">
        <v>742</v>
      </c>
      <c r="C2366" s="52" t="s">
        <v>7264</v>
      </c>
      <c r="D2366" s="52" t="s">
        <v>8504</v>
      </c>
      <c r="E2366" s="53" t="s">
        <v>75</v>
      </c>
      <c r="F2366" s="54" t="s">
        <v>8673</v>
      </c>
      <c r="G2366" s="54" t="s">
        <v>8674</v>
      </c>
      <c r="H2366" s="56">
        <v>43437</v>
      </c>
      <c r="I2366" s="56">
        <v>44168</v>
      </c>
      <c r="J2366" s="57" t="str">
        <f>IF(Ugovori_OPULJP3[[#This Row],[DATUM ZAVRŠETKA OPERACIJE]]&gt;DATE(2024,12,31),"u provedbi","završen")</f>
        <v>završen</v>
      </c>
      <c r="K2366" s="55" t="s">
        <v>154</v>
      </c>
      <c r="L2366" s="55" t="s">
        <v>154</v>
      </c>
      <c r="M2366" s="58">
        <v>0.85</v>
      </c>
      <c r="N2366" s="58">
        <v>0.15</v>
      </c>
      <c r="O2366" s="59">
        <f>Ugovori_OPULJP3[[#This Row],[Bespovratna sredstva - Ukupno (EU+Nac) HRK
= Ukupna ugovorena vrijednost bespovratnih sredstava]]*Ugovori_OPULJP3[[#This Row],[EU STOPA SUFINANCIRANJA %
EU CO-FINANCING RATE %]]</f>
        <v>1003280.0069999999</v>
      </c>
      <c r="P2366" s="60">
        <f>Ugovori_OPULJP3[[#This Row],[Bespovratna sredstva - EU dio - HRK]]/7.5345</f>
        <v>133158.14015528566</v>
      </c>
      <c r="Q2366" s="59">
        <f>Ugovori_OPULJP3[[#This Row],[Bespovratna sredstva - Ukupno (EU+Nac) HRK
= Ukupna ugovorena vrijednost bespovratnih sredstava]]*Ugovori_OPULJP3[[#This Row],[STOPA NACIONALNOG SUFINANCIRANJA %]]</f>
        <v>177049.41299999997</v>
      </c>
      <c r="R2366" s="60">
        <f>Ugovori_OPULJP3[[#This Row],[Bespovratna sredstva - Nacionalni dio - HRK]]/7.5345</f>
        <v>23498.495321520997</v>
      </c>
      <c r="S2366" s="59">
        <v>1180329.42</v>
      </c>
      <c r="T2366" s="60">
        <f>Ugovori_OPULJP3[[#This Row],[Bespovratna sredstva - Ukupno (EU+Nac) HRK
= Ukupna ugovorena vrijednost bespovratnih sredstava]]/7.5345</f>
        <v>156656.63547680667</v>
      </c>
      <c r="U2366" s="59">
        <v>0</v>
      </c>
      <c r="V2366" s="60">
        <f>Ugovori_OPULJP3[[#This Row],[Javni doprinos korisnika - HRK]]/7.5345</f>
        <v>0</v>
      </c>
      <c r="W2366" s="59">
        <v>10734.580000000075</v>
      </c>
      <c r="X2366" s="60">
        <f>Ugovori_OPULJP3[[#This Row],[Privatni doprinos korisnika - HRK]]/7.5345</f>
        <v>1424.7236047514864</v>
      </c>
      <c r="Y2366" s="61">
        <v>1191064</v>
      </c>
      <c r="Z2366" s="62">
        <f>Ugovori_OPULJP3[[#This Row],[UKUPNI PRIHVATLJIVI IZDACI
TOTAL ELIGIBLE EXPENDITURE
= Bespovratna sredstva ukupno + doprinos korisnika
= Ukupni prihvatljivi troškovi
= Ukupna ugovorena vrijednost projekta HRK]]/7.5345</f>
        <v>158081.35908155816</v>
      </c>
      <c r="AA2366" s="53" t="s">
        <v>37</v>
      </c>
      <c r="AB2366" s="53" t="s">
        <v>34</v>
      </c>
      <c r="AC2366" s="52" t="s">
        <v>8675</v>
      </c>
      <c r="AD2366" s="52" t="s">
        <v>6564</v>
      </c>
    </row>
    <row r="2367" spans="1:30" ht="89.25" x14ac:dyDescent="0.2">
      <c r="A2367" s="50" t="s">
        <v>8676</v>
      </c>
      <c r="B2367" s="39" t="s">
        <v>742</v>
      </c>
      <c r="C2367" s="52" t="s">
        <v>7264</v>
      </c>
      <c r="D2367" s="52" t="s">
        <v>8504</v>
      </c>
      <c r="E2367" s="53" t="s">
        <v>75</v>
      </c>
      <c r="F2367" s="54" t="s">
        <v>8677</v>
      </c>
      <c r="G2367" s="54" t="s">
        <v>167</v>
      </c>
      <c r="H2367" s="56">
        <v>43437</v>
      </c>
      <c r="I2367" s="56">
        <v>44289</v>
      </c>
      <c r="J2367" s="57" t="str">
        <f>IF(Ugovori_OPULJP3[[#This Row],[DATUM ZAVRŠETKA OPERACIJE]]&gt;DATE(2024,12,31),"u provedbi","završen")</f>
        <v>završen</v>
      </c>
      <c r="K2367" s="55" t="s">
        <v>8678</v>
      </c>
      <c r="L2367" s="55" t="s">
        <v>36</v>
      </c>
      <c r="M2367" s="58">
        <v>0.85</v>
      </c>
      <c r="N2367" s="58">
        <v>0.15</v>
      </c>
      <c r="O2367" s="59">
        <f>Ugovori_OPULJP3[[#This Row],[Bespovratna sredstva - Ukupno (EU+Nac) HRK
= Ukupna ugovorena vrijednost bespovratnih sredstava]]*Ugovori_OPULJP3[[#This Row],[EU STOPA SUFINANCIRANJA %
EU CO-FINANCING RATE %]]</f>
        <v>2124210.2649999997</v>
      </c>
      <c r="P2367" s="60">
        <f>Ugovori_OPULJP3[[#This Row],[Bespovratna sredstva - EU dio - HRK]]/7.5345</f>
        <v>281931.15203397698</v>
      </c>
      <c r="Q2367" s="59">
        <f>Ugovori_OPULJP3[[#This Row],[Bespovratna sredstva - Ukupno (EU+Nac) HRK
= Ukupna ugovorena vrijednost bespovratnih sredstava]]*Ugovori_OPULJP3[[#This Row],[STOPA NACIONALNOG SUFINANCIRANJA %]]</f>
        <v>374860.63499999995</v>
      </c>
      <c r="R2367" s="60">
        <f>Ugovori_OPULJP3[[#This Row],[Bespovratna sredstva - Nacionalni dio - HRK]]/7.5345</f>
        <v>49752.556241290054</v>
      </c>
      <c r="S2367" s="59">
        <v>2499070.9</v>
      </c>
      <c r="T2367" s="60">
        <f>Ugovori_OPULJP3[[#This Row],[Bespovratna sredstva - Ukupno (EU+Nac) HRK
= Ukupna ugovorena vrijednost bespovratnih sredstava]]/7.5345</f>
        <v>331683.7082752671</v>
      </c>
      <c r="U2367" s="59">
        <v>0</v>
      </c>
      <c r="V2367" s="60">
        <f>Ugovori_OPULJP3[[#This Row],[Javni doprinos korisnika - HRK]]/7.5345</f>
        <v>0</v>
      </c>
      <c r="W2367" s="59">
        <v>0</v>
      </c>
      <c r="X2367" s="60">
        <f>Ugovori_OPULJP3[[#This Row],[Privatni doprinos korisnika - HRK]]/7.5345</f>
        <v>0</v>
      </c>
      <c r="Y2367" s="61">
        <v>2499070.9</v>
      </c>
      <c r="Z2367" s="62">
        <f>Ugovori_OPULJP3[[#This Row],[UKUPNI PRIHVATLJIVI IZDACI
TOTAL ELIGIBLE EXPENDITURE
= Bespovratna sredstva ukupno + doprinos korisnika
= Ukupni prihvatljivi troškovi
= Ukupna ugovorena vrijednost projekta HRK]]/7.5345</f>
        <v>331683.7082752671</v>
      </c>
      <c r="AA2367" s="53" t="s">
        <v>37</v>
      </c>
      <c r="AB2367" s="53" t="s">
        <v>34</v>
      </c>
      <c r="AC2367" s="52" t="s">
        <v>8679</v>
      </c>
      <c r="AD2367" s="52" t="s">
        <v>6564</v>
      </c>
    </row>
    <row r="2368" spans="1:30" ht="89.25" x14ac:dyDescent="0.2">
      <c r="A2368" s="50" t="s">
        <v>8680</v>
      </c>
      <c r="B2368" s="39" t="s">
        <v>742</v>
      </c>
      <c r="C2368" s="52" t="s">
        <v>7264</v>
      </c>
      <c r="D2368" s="52" t="s">
        <v>8504</v>
      </c>
      <c r="E2368" s="53" t="s">
        <v>75</v>
      </c>
      <c r="F2368" s="54" t="s">
        <v>8681</v>
      </c>
      <c r="G2368" s="54" t="s">
        <v>2351</v>
      </c>
      <c r="H2368" s="56">
        <v>43623</v>
      </c>
      <c r="I2368" s="56">
        <v>44354</v>
      </c>
      <c r="J2368" s="57" t="str">
        <f>IF(Ugovori_OPULJP3[[#This Row],[DATUM ZAVRŠETKA OPERACIJE]]&gt;DATE(2024,12,31),"u provedbi","završen")</f>
        <v>završen</v>
      </c>
      <c r="K2368" s="55" t="s">
        <v>210</v>
      </c>
      <c r="L2368" s="55" t="s">
        <v>210</v>
      </c>
      <c r="M2368" s="58">
        <v>0.85</v>
      </c>
      <c r="N2368" s="58">
        <v>0.15</v>
      </c>
      <c r="O2368" s="59">
        <f>Ugovori_OPULJP3[[#This Row],[Bespovratna sredstva - Ukupno (EU+Nac) HRK
= Ukupna ugovorena vrijednost bespovratnih sredstava]]*Ugovori_OPULJP3[[#This Row],[EU STOPA SUFINANCIRANJA %
EU CO-FINANCING RATE %]]</f>
        <v>423616.56549999997</v>
      </c>
      <c r="P2368" s="60">
        <f>Ugovori_OPULJP3[[#This Row],[Bespovratna sredstva - EU dio - HRK]]/7.5345</f>
        <v>56223.580264118384</v>
      </c>
      <c r="Q2368" s="59">
        <f>Ugovori_OPULJP3[[#This Row],[Bespovratna sredstva - Ukupno (EU+Nac) HRK
= Ukupna ugovorena vrijednost bespovratnih sredstava]]*Ugovori_OPULJP3[[#This Row],[STOPA NACIONALNOG SUFINANCIRANJA %]]</f>
        <v>74755.864499999996</v>
      </c>
      <c r="R2368" s="60">
        <f>Ugovori_OPULJP3[[#This Row],[Bespovratna sredstva - Nacionalni dio - HRK]]/7.5345</f>
        <v>9921.8082819032443</v>
      </c>
      <c r="S2368" s="59">
        <v>498372.43</v>
      </c>
      <c r="T2368" s="60">
        <f>Ugovori_OPULJP3[[#This Row],[Bespovratna sredstva - Ukupno (EU+Nac) HRK
= Ukupna ugovorena vrijednost bespovratnih sredstava]]/7.5345</f>
        <v>66145.388546021626</v>
      </c>
      <c r="U2368" s="59">
        <v>0</v>
      </c>
      <c r="V2368" s="60">
        <f>Ugovori_OPULJP3[[#This Row],[Javni doprinos korisnika - HRK]]/7.5345</f>
        <v>0</v>
      </c>
      <c r="W2368" s="59">
        <v>0</v>
      </c>
      <c r="X2368" s="60">
        <f>Ugovori_OPULJP3[[#This Row],[Privatni doprinos korisnika - HRK]]/7.5345</f>
        <v>0</v>
      </c>
      <c r="Y2368" s="61">
        <v>498372.43</v>
      </c>
      <c r="Z2368" s="62">
        <f>Ugovori_OPULJP3[[#This Row],[UKUPNI PRIHVATLJIVI IZDACI
TOTAL ELIGIBLE EXPENDITURE
= Bespovratna sredstva ukupno + doprinos korisnika
= Ukupni prihvatljivi troškovi
= Ukupna ugovorena vrijednost projekta HRK]]/7.5345</f>
        <v>66145.388546021626</v>
      </c>
      <c r="AA2368" s="53" t="s">
        <v>37</v>
      </c>
      <c r="AB2368" s="53" t="s">
        <v>34</v>
      </c>
      <c r="AC2368" s="52" t="s">
        <v>8682</v>
      </c>
      <c r="AD2368" s="52" t="s">
        <v>6564</v>
      </c>
    </row>
    <row r="2369" spans="1:30" ht="114.75" x14ac:dyDescent="0.2">
      <c r="A2369" s="50" t="s">
        <v>8683</v>
      </c>
      <c r="B2369" s="39" t="s">
        <v>742</v>
      </c>
      <c r="C2369" s="52" t="s">
        <v>7264</v>
      </c>
      <c r="D2369" s="52" t="s">
        <v>8504</v>
      </c>
      <c r="E2369" s="53" t="s">
        <v>75</v>
      </c>
      <c r="F2369" s="54" t="s">
        <v>8684</v>
      </c>
      <c r="G2369" s="54" t="s">
        <v>3548</v>
      </c>
      <c r="H2369" s="56">
        <v>43563</v>
      </c>
      <c r="I2369" s="56">
        <v>44447</v>
      </c>
      <c r="J2369" s="57" t="str">
        <f>IF(Ugovori_OPULJP3[[#This Row],[DATUM ZAVRŠETKA OPERACIJE]]&gt;DATE(2024,12,31),"u provedbi","završen")</f>
        <v>završen</v>
      </c>
      <c r="K2369" s="55" t="s">
        <v>98</v>
      </c>
      <c r="L2369" s="55" t="s">
        <v>98</v>
      </c>
      <c r="M2369" s="58">
        <v>0.85</v>
      </c>
      <c r="N2369" s="58">
        <v>0.15</v>
      </c>
      <c r="O2369" s="59">
        <f>Ugovori_OPULJP3[[#This Row],[Bespovratna sredstva - Ukupno (EU+Nac) HRK
= Ukupna ugovorena vrijednost bespovratnih sredstava]]*Ugovori_OPULJP3[[#This Row],[EU STOPA SUFINANCIRANJA %
EU CO-FINANCING RATE %]]</f>
        <v>1975409.7069999999</v>
      </c>
      <c r="P2369" s="60">
        <f>Ugovori_OPULJP3[[#This Row],[Bespovratna sredstva - EU dio - HRK]]/7.5345</f>
        <v>262181.92408255354</v>
      </c>
      <c r="Q2369" s="59">
        <f>Ugovori_OPULJP3[[#This Row],[Bespovratna sredstva - Ukupno (EU+Nac) HRK
= Ukupna ugovorena vrijednost bespovratnih sredstava]]*Ugovori_OPULJP3[[#This Row],[STOPA NACIONALNOG SUFINANCIRANJA %]]</f>
        <v>348601.71299999999</v>
      </c>
      <c r="R2369" s="60">
        <f>Ugovori_OPULJP3[[#This Row],[Bespovratna sredstva - Nacionalni dio - HRK]]/7.5345</f>
        <v>46267.39836750945</v>
      </c>
      <c r="S2369" s="59">
        <v>2324011.42</v>
      </c>
      <c r="T2369" s="60">
        <f>Ugovori_OPULJP3[[#This Row],[Bespovratna sredstva - Ukupno (EU+Nac) HRK
= Ukupna ugovorena vrijednost bespovratnih sredstava]]/7.5345</f>
        <v>308449.32245006302</v>
      </c>
      <c r="U2369" s="59">
        <v>0</v>
      </c>
      <c r="V2369" s="60">
        <f>Ugovori_OPULJP3[[#This Row],[Javni doprinos korisnika - HRK]]/7.5345</f>
        <v>0</v>
      </c>
      <c r="W2369" s="59">
        <v>0</v>
      </c>
      <c r="X2369" s="60">
        <f>Ugovori_OPULJP3[[#This Row],[Privatni doprinos korisnika - HRK]]/7.5345</f>
        <v>0</v>
      </c>
      <c r="Y2369" s="61">
        <v>2324011.42</v>
      </c>
      <c r="Z2369" s="62">
        <f>Ugovori_OPULJP3[[#This Row],[UKUPNI PRIHVATLJIVI IZDACI
TOTAL ELIGIBLE EXPENDITURE
= Bespovratna sredstva ukupno + doprinos korisnika
= Ukupni prihvatljivi troškovi
= Ukupna ugovorena vrijednost projekta HRK]]/7.5345</f>
        <v>308449.32245006302</v>
      </c>
      <c r="AA2369" s="53" t="s">
        <v>37</v>
      </c>
      <c r="AB2369" s="53" t="s">
        <v>34</v>
      </c>
      <c r="AC2369" s="52" t="s">
        <v>8685</v>
      </c>
      <c r="AD2369" s="52" t="s">
        <v>6564</v>
      </c>
    </row>
    <row r="2370" spans="1:30" ht="102" x14ac:dyDescent="0.2">
      <c r="A2370" s="50" t="s">
        <v>8686</v>
      </c>
      <c r="B2370" s="39" t="s">
        <v>742</v>
      </c>
      <c r="C2370" s="52" t="s">
        <v>7264</v>
      </c>
      <c r="D2370" s="52" t="s">
        <v>8504</v>
      </c>
      <c r="E2370" s="53" t="s">
        <v>75</v>
      </c>
      <c r="F2370" s="54" t="s">
        <v>8687</v>
      </c>
      <c r="G2370" s="54" t="s">
        <v>465</v>
      </c>
      <c r="H2370" s="56">
        <v>43430</v>
      </c>
      <c r="I2370" s="56">
        <v>44312</v>
      </c>
      <c r="J2370" s="57" t="str">
        <f>IF(Ugovori_OPULJP3[[#This Row],[DATUM ZAVRŠETKA OPERACIJE]]&gt;DATE(2024,12,31),"u provedbi","završen")</f>
        <v>završen</v>
      </c>
      <c r="K2370" s="55" t="s">
        <v>7474</v>
      </c>
      <c r="L2370" s="55" t="s">
        <v>93</v>
      </c>
      <c r="M2370" s="58">
        <v>0.85</v>
      </c>
      <c r="N2370" s="58">
        <v>0.15</v>
      </c>
      <c r="O2370" s="59">
        <f>Ugovori_OPULJP3[[#This Row],[Bespovratna sredstva - Ukupno (EU+Nac) HRK
= Ukupna ugovorena vrijednost bespovratnih sredstava]]*Ugovori_OPULJP3[[#This Row],[EU STOPA SUFINANCIRANJA %
EU CO-FINANCING RATE %]]</f>
        <v>2121324.0984999998</v>
      </c>
      <c r="P2370" s="60">
        <f>Ugovori_OPULJP3[[#This Row],[Bespovratna sredstva - EU dio - HRK]]/7.5345</f>
        <v>281548.09191054478</v>
      </c>
      <c r="Q2370" s="59">
        <f>Ugovori_OPULJP3[[#This Row],[Bespovratna sredstva - Ukupno (EU+Nac) HRK
= Ukupna ugovorena vrijednost bespovratnih sredstava]]*Ugovori_OPULJP3[[#This Row],[STOPA NACIONALNOG SUFINANCIRANJA %]]</f>
        <v>374351.31150000001</v>
      </c>
      <c r="R2370" s="60">
        <f>Ugovori_OPULJP3[[#This Row],[Bespovratna sredstva - Nacionalni dio - HRK]]/7.5345</f>
        <v>49684.957395978498</v>
      </c>
      <c r="S2370" s="59">
        <v>2495675.41</v>
      </c>
      <c r="T2370" s="60">
        <f>Ugovori_OPULJP3[[#This Row],[Bespovratna sredstva - Ukupno (EU+Nac) HRK
= Ukupna ugovorena vrijednost bespovratnih sredstava]]/7.5345</f>
        <v>331233.04930652335</v>
      </c>
      <c r="U2370" s="59">
        <v>0</v>
      </c>
      <c r="V2370" s="60">
        <f>Ugovori_OPULJP3[[#This Row],[Javni doprinos korisnika - HRK]]/7.5345</f>
        <v>0</v>
      </c>
      <c r="W2370" s="59">
        <v>0</v>
      </c>
      <c r="X2370" s="60">
        <f>Ugovori_OPULJP3[[#This Row],[Privatni doprinos korisnika - HRK]]/7.5345</f>
        <v>0</v>
      </c>
      <c r="Y2370" s="61">
        <v>2495675.41</v>
      </c>
      <c r="Z2370" s="62">
        <f>Ugovori_OPULJP3[[#This Row],[UKUPNI PRIHVATLJIVI IZDACI
TOTAL ELIGIBLE EXPENDITURE
= Bespovratna sredstva ukupno + doprinos korisnika
= Ukupni prihvatljivi troškovi
= Ukupna ugovorena vrijednost projekta HRK]]/7.5345</f>
        <v>331233.04930652335</v>
      </c>
      <c r="AA2370" s="53" t="s">
        <v>37</v>
      </c>
      <c r="AB2370" s="53" t="s">
        <v>34</v>
      </c>
      <c r="AC2370" s="52" t="s">
        <v>8688</v>
      </c>
      <c r="AD2370" s="52" t="s">
        <v>6564</v>
      </c>
    </row>
    <row r="2371" spans="1:30" ht="76.5" x14ac:dyDescent="0.2">
      <c r="A2371" s="50" t="s">
        <v>8689</v>
      </c>
      <c r="B2371" s="39" t="s">
        <v>742</v>
      </c>
      <c r="C2371" s="52" t="s">
        <v>7264</v>
      </c>
      <c r="D2371" s="52" t="s">
        <v>8504</v>
      </c>
      <c r="E2371" s="53" t="s">
        <v>75</v>
      </c>
      <c r="F2371" s="54" t="s">
        <v>8690</v>
      </c>
      <c r="G2371" s="54" t="s">
        <v>1646</v>
      </c>
      <c r="H2371" s="56">
        <v>43437</v>
      </c>
      <c r="I2371" s="56">
        <v>44199</v>
      </c>
      <c r="J2371" s="57" t="str">
        <f>IF(Ugovori_OPULJP3[[#This Row],[DATUM ZAVRŠETKA OPERACIJE]]&gt;DATE(2024,12,31),"u provedbi","završen")</f>
        <v>završen</v>
      </c>
      <c r="K2371" s="55" t="s">
        <v>210</v>
      </c>
      <c r="L2371" s="55" t="s">
        <v>210</v>
      </c>
      <c r="M2371" s="58">
        <v>0.85</v>
      </c>
      <c r="N2371" s="58">
        <v>0.15</v>
      </c>
      <c r="O2371" s="59">
        <f>Ugovori_OPULJP3[[#This Row],[Bespovratna sredstva - Ukupno (EU+Nac) HRK
= Ukupna ugovorena vrijednost bespovratnih sredstava]]*Ugovori_OPULJP3[[#This Row],[EU STOPA SUFINANCIRANJA %
EU CO-FINANCING RATE %]]</f>
        <v>1941575.5249999999</v>
      </c>
      <c r="P2371" s="60">
        <f>Ugovori_OPULJP3[[#This Row],[Bespovratna sredstva - EU dio - HRK]]/7.5345</f>
        <v>257691.35642710197</v>
      </c>
      <c r="Q2371" s="59">
        <f>Ugovori_OPULJP3[[#This Row],[Bespovratna sredstva - Ukupno (EU+Nac) HRK
= Ukupna ugovorena vrijednost bespovratnih sredstava]]*Ugovori_OPULJP3[[#This Row],[STOPA NACIONALNOG SUFINANCIRANJA %]]</f>
        <v>342630.97499999998</v>
      </c>
      <c r="R2371" s="60">
        <f>Ugovori_OPULJP3[[#This Row],[Bespovratna sredstva - Nacionalni dio - HRK]]/7.5345</f>
        <v>45474.94525184152</v>
      </c>
      <c r="S2371" s="59">
        <v>2284206.5</v>
      </c>
      <c r="T2371" s="60">
        <f>Ugovori_OPULJP3[[#This Row],[Bespovratna sredstva - Ukupno (EU+Nac) HRK
= Ukupna ugovorena vrijednost bespovratnih sredstava]]/7.5345</f>
        <v>303166.30167894351</v>
      </c>
      <c r="U2371" s="59">
        <v>0</v>
      </c>
      <c r="V2371" s="60">
        <f>Ugovori_OPULJP3[[#This Row],[Javni doprinos korisnika - HRK]]/7.5345</f>
        <v>0</v>
      </c>
      <c r="W2371" s="59">
        <v>0</v>
      </c>
      <c r="X2371" s="60">
        <f>Ugovori_OPULJP3[[#This Row],[Privatni doprinos korisnika - HRK]]/7.5345</f>
        <v>0</v>
      </c>
      <c r="Y2371" s="61">
        <v>2284206.5</v>
      </c>
      <c r="Z2371" s="62">
        <f>Ugovori_OPULJP3[[#This Row],[UKUPNI PRIHVATLJIVI IZDACI
TOTAL ELIGIBLE EXPENDITURE
= Bespovratna sredstva ukupno + doprinos korisnika
= Ukupni prihvatljivi troškovi
= Ukupna ugovorena vrijednost projekta HRK]]/7.5345</f>
        <v>303166.30167894351</v>
      </c>
      <c r="AA2371" s="53" t="s">
        <v>37</v>
      </c>
      <c r="AB2371" s="53" t="s">
        <v>34</v>
      </c>
      <c r="AC2371" s="52" t="s">
        <v>8691</v>
      </c>
      <c r="AD2371" s="52" t="s">
        <v>6564</v>
      </c>
    </row>
    <row r="2372" spans="1:30" ht="38.25" x14ac:dyDescent="0.2">
      <c r="A2372" s="50" t="s">
        <v>8692</v>
      </c>
      <c r="B2372" s="39" t="s">
        <v>742</v>
      </c>
      <c r="C2372" s="52" t="s">
        <v>7264</v>
      </c>
      <c r="D2372" s="52" t="s">
        <v>8504</v>
      </c>
      <c r="E2372" s="53" t="s">
        <v>75</v>
      </c>
      <c r="F2372" s="54" t="s">
        <v>8693</v>
      </c>
      <c r="G2372" s="54" t="s">
        <v>2060</v>
      </c>
      <c r="H2372" s="56">
        <v>43559</v>
      </c>
      <c r="I2372" s="56">
        <v>44290</v>
      </c>
      <c r="J2372" s="57" t="str">
        <f>IF(Ugovori_OPULJP3[[#This Row],[DATUM ZAVRŠETKA OPERACIJE]]&gt;DATE(2024,12,31),"u provedbi","završen")</f>
        <v>završen</v>
      </c>
      <c r="K2372" s="55" t="s">
        <v>8694</v>
      </c>
      <c r="L2372" s="55" t="s">
        <v>370</v>
      </c>
      <c r="M2372" s="58">
        <v>0.85</v>
      </c>
      <c r="N2372" s="58">
        <v>0.15</v>
      </c>
      <c r="O2372" s="59">
        <f>Ugovori_OPULJP3[[#This Row],[Bespovratna sredstva - Ukupno (EU+Nac) HRK
= Ukupna ugovorena vrijednost bespovratnih sredstava]]*Ugovori_OPULJP3[[#This Row],[EU STOPA SUFINANCIRANJA %
EU CO-FINANCING RATE %]]</f>
        <v>2081212.5559999999</v>
      </c>
      <c r="P2372" s="60">
        <f>Ugovori_OPULJP3[[#This Row],[Bespovratna sredstva - EU dio - HRK]]/7.5345</f>
        <v>276224.37534010218</v>
      </c>
      <c r="Q2372" s="59">
        <f>Ugovori_OPULJP3[[#This Row],[Bespovratna sredstva - Ukupno (EU+Nac) HRK
= Ukupna ugovorena vrijednost bespovratnih sredstava]]*Ugovori_OPULJP3[[#This Row],[STOPA NACIONALNOG SUFINANCIRANJA %]]</f>
        <v>367272.80399999995</v>
      </c>
      <c r="R2372" s="60">
        <f>Ugovori_OPULJP3[[#This Row],[Bespovratna sredstva - Nacionalni dio - HRK]]/7.5345</f>
        <v>48745.478001194497</v>
      </c>
      <c r="S2372" s="59">
        <v>2448485.36</v>
      </c>
      <c r="T2372" s="60">
        <f>Ugovori_OPULJP3[[#This Row],[Bespovratna sredstva - Ukupno (EU+Nac) HRK
= Ukupna ugovorena vrijednost bespovratnih sredstava]]/7.5345</f>
        <v>324969.85334129666</v>
      </c>
      <c r="U2372" s="59">
        <v>0</v>
      </c>
      <c r="V2372" s="60">
        <f>Ugovori_OPULJP3[[#This Row],[Javni doprinos korisnika - HRK]]/7.5345</f>
        <v>0</v>
      </c>
      <c r="W2372" s="59">
        <v>0</v>
      </c>
      <c r="X2372" s="60">
        <f>Ugovori_OPULJP3[[#This Row],[Privatni doprinos korisnika - HRK]]/7.5345</f>
        <v>0</v>
      </c>
      <c r="Y2372" s="61">
        <v>2448485.36</v>
      </c>
      <c r="Z2372" s="62">
        <f>Ugovori_OPULJP3[[#This Row],[UKUPNI PRIHVATLJIVI IZDACI
TOTAL ELIGIBLE EXPENDITURE
= Bespovratna sredstva ukupno + doprinos korisnika
= Ukupni prihvatljivi troškovi
= Ukupna ugovorena vrijednost projekta HRK]]/7.5345</f>
        <v>324969.85334129666</v>
      </c>
      <c r="AA2372" s="53" t="s">
        <v>37</v>
      </c>
      <c r="AB2372" s="53" t="s">
        <v>34</v>
      </c>
      <c r="AC2372" s="52" t="s">
        <v>8695</v>
      </c>
      <c r="AD2372" s="52" t="s">
        <v>6564</v>
      </c>
    </row>
    <row r="2373" spans="1:30" ht="76.5" x14ac:dyDescent="0.2">
      <c r="A2373" s="50" t="s">
        <v>8696</v>
      </c>
      <c r="B2373" s="39" t="s">
        <v>742</v>
      </c>
      <c r="C2373" s="52" t="s">
        <v>7264</v>
      </c>
      <c r="D2373" s="52" t="s">
        <v>8504</v>
      </c>
      <c r="E2373" s="53" t="s">
        <v>75</v>
      </c>
      <c r="F2373" s="54" t="s">
        <v>8697</v>
      </c>
      <c r="G2373" s="54" t="s">
        <v>1618</v>
      </c>
      <c r="H2373" s="56">
        <v>43437</v>
      </c>
      <c r="I2373" s="56">
        <v>44350</v>
      </c>
      <c r="J2373" s="57" t="str">
        <f>IF(Ugovori_OPULJP3[[#This Row],[DATUM ZAVRŠETKA OPERACIJE]]&gt;DATE(2024,12,31),"u provedbi","završen")</f>
        <v>završen</v>
      </c>
      <c r="K2373" s="55" t="s">
        <v>7296</v>
      </c>
      <c r="L2373" s="55" t="s">
        <v>370</v>
      </c>
      <c r="M2373" s="58">
        <v>0.85</v>
      </c>
      <c r="N2373" s="58">
        <v>0.15</v>
      </c>
      <c r="O2373" s="59">
        <f>Ugovori_OPULJP3[[#This Row],[Bespovratna sredstva - Ukupno (EU+Nac) HRK
= Ukupna ugovorena vrijednost bespovratnih sredstava]]*Ugovori_OPULJP3[[#This Row],[EU STOPA SUFINANCIRANJA %
EU CO-FINANCING RATE %]]</f>
        <v>2123876.3084999998</v>
      </c>
      <c r="P2373" s="60">
        <f>Ugovori_OPULJP3[[#This Row],[Bespovratna sredstva - EU dio - HRK]]/7.5345</f>
        <v>281886.82838940871</v>
      </c>
      <c r="Q2373" s="59">
        <f>Ugovori_OPULJP3[[#This Row],[Bespovratna sredstva - Ukupno (EU+Nac) HRK
= Ukupna ugovorena vrijednost bespovratnih sredstava]]*Ugovori_OPULJP3[[#This Row],[STOPA NACIONALNOG SUFINANCIRANJA %]]</f>
        <v>374801.70149999997</v>
      </c>
      <c r="R2373" s="60">
        <f>Ugovori_OPULJP3[[#This Row],[Bespovratna sredstva - Nacionalni dio - HRK]]/7.5345</f>
        <v>49744.734421660352</v>
      </c>
      <c r="S2373" s="59">
        <v>2498678.0099999998</v>
      </c>
      <c r="T2373" s="60">
        <f>Ugovori_OPULJP3[[#This Row],[Bespovratna sredstva - Ukupno (EU+Nac) HRK
= Ukupna ugovorena vrijednost bespovratnih sredstava]]/7.5345</f>
        <v>331631.56281106902</v>
      </c>
      <c r="U2373" s="59">
        <v>0</v>
      </c>
      <c r="V2373" s="60">
        <f>Ugovori_OPULJP3[[#This Row],[Javni doprinos korisnika - HRK]]/7.5345</f>
        <v>0</v>
      </c>
      <c r="W2373" s="59">
        <v>0</v>
      </c>
      <c r="X2373" s="60">
        <f>Ugovori_OPULJP3[[#This Row],[Privatni doprinos korisnika - HRK]]/7.5345</f>
        <v>0</v>
      </c>
      <c r="Y2373" s="61">
        <v>2498678.0099999998</v>
      </c>
      <c r="Z2373" s="62">
        <f>Ugovori_OPULJP3[[#This Row],[UKUPNI PRIHVATLJIVI IZDACI
TOTAL ELIGIBLE EXPENDITURE
= Bespovratna sredstva ukupno + doprinos korisnika
= Ukupni prihvatljivi troškovi
= Ukupna ugovorena vrijednost projekta HRK]]/7.5345</f>
        <v>331631.56281106902</v>
      </c>
      <c r="AA2373" s="53" t="s">
        <v>37</v>
      </c>
      <c r="AB2373" s="53" t="s">
        <v>34</v>
      </c>
      <c r="AC2373" s="52" t="s">
        <v>8698</v>
      </c>
      <c r="AD2373" s="52" t="s">
        <v>6564</v>
      </c>
    </row>
    <row r="2374" spans="1:30" ht="76.5" x14ac:dyDescent="0.2">
      <c r="A2374" s="50" t="s">
        <v>8699</v>
      </c>
      <c r="B2374" s="39" t="s">
        <v>742</v>
      </c>
      <c r="C2374" s="52" t="s">
        <v>7264</v>
      </c>
      <c r="D2374" s="52" t="s">
        <v>8504</v>
      </c>
      <c r="E2374" s="53" t="s">
        <v>75</v>
      </c>
      <c r="F2374" s="54" t="s">
        <v>8700</v>
      </c>
      <c r="G2374" s="54" t="s">
        <v>7318</v>
      </c>
      <c r="H2374" s="56">
        <v>43437</v>
      </c>
      <c r="I2374" s="56">
        <v>44350</v>
      </c>
      <c r="J2374" s="57" t="str">
        <f>IF(Ugovori_OPULJP3[[#This Row],[DATUM ZAVRŠETKA OPERACIJE]]&gt;DATE(2024,12,31),"u provedbi","završen")</f>
        <v>završen</v>
      </c>
      <c r="K2374" s="55" t="s">
        <v>36</v>
      </c>
      <c r="L2374" s="55" t="s">
        <v>36</v>
      </c>
      <c r="M2374" s="58">
        <v>0.85</v>
      </c>
      <c r="N2374" s="58">
        <v>0.15</v>
      </c>
      <c r="O2374" s="59">
        <f>Ugovori_OPULJP3[[#This Row],[Bespovratna sredstva - Ukupno (EU+Nac) HRK
= Ukupna ugovorena vrijednost bespovratnih sredstava]]*Ugovori_OPULJP3[[#This Row],[EU STOPA SUFINANCIRANJA %
EU CO-FINANCING RATE %]]</f>
        <v>2105400.8444999997</v>
      </c>
      <c r="P2374" s="60">
        <f>Ugovori_OPULJP3[[#This Row],[Bespovratna sredstva - EU dio - HRK]]/7.5345</f>
        <v>279434.71292056533</v>
      </c>
      <c r="Q2374" s="59">
        <f>Ugovori_OPULJP3[[#This Row],[Bespovratna sredstva - Ukupno (EU+Nac) HRK
= Ukupna ugovorena vrijednost bespovratnih sredstava]]*Ugovori_OPULJP3[[#This Row],[STOPA NACIONALNOG SUFINANCIRANJA %]]</f>
        <v>371541.32549999998</v>
      </c>
      <c r="R2374" s="60">
        <f>Ugovori_OPULJP3[[#This Row],[Bespovratna sredstva - Nacionalni dio - HRK]]/7.5345</f>
        <v>49312.008162452708</v>
      </c>
      <c r="S2374" s="59">
        <v>2476942.17</v>
      </c>
      <c r="T2374" s="60">
        <f>Ugovori_OPULJP3[[#This Row],[Bespovratna sredstva - Ukupno (EU+Nac) HRK
= Ukupna ugovorena vrijednost bespovratnih sredstava]]/7.5345</f>
        <v>328746.72108301811</v>
      </c>
      <c r="U2374" s="59">
        <v>0</v>
      </c>
      <c r="V2374" s="60">
        <f>Ugovori_OPULJP3[[#This Row],[Javni doprinos korisnika - HRK]]/7.5345</f>
        <v>0</v>
      </c>
      <c r="W2374" s="59">
        <v>0</v>
      </c>
      <c r="X2374" s="60">
        <f>Ugovori_OPULJP3[[#This Row],[Privatni doprinos korisnika - HRK]]/7.5345</f>
        <v>0</v>
      </c>
      <c r="Y2374" s="61">
        <v>2476942.17</v>
      </c>
      <c r="Z2374" s="62">
        <f>Ugovori_OPULJP3[[#This Row],[UKUPNI PRIHVATLJIVI IZDACI
TOTAL ELIGIBLE EXPENDITURE
= Bespovratna sredstva ukupno + doprinos korisnika
= Ukupni prihvatljivi troškovi
= Ukupna ugovorena vrijednost projekta HRK]]/7.5345</f>
        <v>328746.72108301811</v>
      </c>
      <c r="AA2374" s="53" t="s">
        <v>37</v>
      </c>
      <c r="AB2374" s="53" t="s">
        <v>34</v>
      </c>
      <c r="AC2374" s="52" t="s">
        <v>8701</v>
      </c>
      <c r="AD2374" s="52" t="s">
        <v>6564</v>
      </c>
    </row>
    <row r="2375" spans="1:30" ht="63.75" x14ac:dyDescent="0.2">
      <c r="A2375" s="50" t="s">
        <v>8702</v>
      </c>
      <c r="B2375" s="39" t="s">
        <v>742</v>
      </c>
      <c r="C2375" s="52" t="s">
        <v>7264</v>
      </c>
      <c r="D2375" s="52" t="s">
        <v>8504</v>
      </c>
      <c r="E2375" s="53" t="s">
        <v>75</v>
      </c>
      <c r="F2375" s="54" t="s">
        <v>8703</v>
      </c>
      <c r="G2375" s="54" t="s">
        <v>8704</v>
      </c>
      <c r="H2375" s="56">
        <v>43623</v>
      </c>
      <c r="I2375" s="56">
        <v>44537</v>
      </c>
      <c r="J2375" s="57" t="str">
        <f>IF(Ugovori_OPULJP3[[#This Row],[DATUM ZAVRŠETKA OPERACIJE]]&gt;DATE(2024,12,31),"u provedbi","završen")</f>
        <v>završen</v>
      </c>
      <c r="K2375" s="55" t="s">
        <v>199</v>
      </c>
      <c r="L2375" s="55" t="s">
        <v>199</v>
      </c>
      <c r="M2375" s="58">
        <v>0.85</v>
      </c>
      <c r="N2375" s="58">
        <v>0.15</v>
      </c>
      <c r="O2375" s="59">
        <f>Ugovori_OPULJP3[[#This Row],[Bespovratna sredstva - Ukupno (EU+Nac) HRK
= Ukupna ugovorena vrijednost bespovratnih sredstava]]*Ugovori_OPULJP3[[#This Row],[EU STOPA SUFINANCIRANJA %
EU CO-FINANCING RATE %]]</f>
        <v>2048988.1209999998</v>
      </c>
      <c r="P2375" s="60">
        <f>Ugovori_OPULJP3[[#This Row],[Bespovratna sredstva - EU dio - HRK]]/7.5345</f>
        <v>271947.4578273276</v>
      </c>
      <c r="Q2375" s="59">
        <f>Ugovori_OPULJP3[[#This Row],[Bespovratna sredstva - Ukupno (EU+Nac) HRK
= Ukupna ugovorena vrijednost bespovratnih sredstava]]*Ugovori_OPULJP3[[#This Row],[STOPA NACIONALNOG SUFINANCIRANJA %]]</f>
        <v>361586.13899999997</v>
      </c>
      <c r="R2375" s="60">
        <f>Ugovori_OPULJP3[[#This Row],[Bespovratna sredstva - Nacionalni dio - HRK]]/7.5345</f>
        <v>47990.72785188134</v>
      </c>
      <c r="S2375" s="59">
        <v>2410574.2599999998</v>
      </c>
      <c r="T2375" s="60">
        <f>Ugovori_OPULJP3[[#This Row],[Bespovratna sredstva - Ukupno (EU+Nac) HRK
= Ukupna ugovorena vrijednost bespovratnih sredstava]]/7.5345</f>
        <v>319938.18567920895</v>
      </c>
      <c r="U2375" s="59">
        <v>0</v>
      </c>
      <c r="V2375" s="60">
        <f>Ugovori_OPULJP3[[#This Row],[Javni doprinos korisnika - HRK]]/7.5345</f>
        <v>0</v>
      </c>
      <c r="W2375" s="59">
        <v>0</v>
      </c>
      <c r="X2375" s="60">
        <f>Ugovori_OPULJP3[[#This Row],[Privatni doprinos korisnika - HRK]]/7.5345</f>
        <v>0</v>
      </c>
      <c r="Y2375" s="61">
        <v>2410574.2599999998</v>
      </c>
      <c r="Z2375" s="62">
        <f>Ugovori_OPULJP3[[#This Row],[UKUPNI PRIHVATLJIVI IZDACI
TOTAL ELIGIBLE EXPENDITURE
= Bespovratna sredstva ukupno + doprinos korisnika
= Ukupni prihvatljivi troškovi
= Ukupna ugovorena vrijednost projekta HRK]]/7.5345</f>
        <v>319938.18567920895</v>
      </c>
      <c r="AA2375" s="53" t="s">
        <v>37</v>
      </c>
      <c r="AB2375" s="53" t="s">
        <v>34</v>
      </c>
      <c r="AC2375" s="52" t="s">
        <v>8705</v>
      </c>
      <c r="AD2375" s="52" t="s">
        <v>6564</v>
      </c>
    </row>
    <row r="2376" spans="1:30" ht="63.75" x14ac:dyDescent="0.2">
      <c r="A2376" s="50" t="s">
        <v>8706</v>
      </c>
      <c r="B2376" s="39" t="s">
        <v>742</v>
      </c>
      <c r="C2376" s="52" t="s">
        <v>7264</v>
      </c>
      <c r="D2376" s="52" t="s">
        <v>8504</v>
      </c>
      <c r="E2376" s="53" t="s">
        <v>75</v>
      </c>
      <c r="F2376" s="54" t="s">
        <v>8707</v>
      </c>
      <c r="G2376" s="54" t="s">
        <v>7550</v>
      </c>
      <c r="H2376" s="56">
        <v>43628</v>
      </c>
      <c r="I2376" s="56">
        <v>44359</v>
      </c>
      <c r="J2376" s="57" t="str">
        <f>IF(Ugovori_OPULJP3[[#This Row],[DATUM ZAVRŠETKA OPERACIJE]]&gt;DATE(2024,12,31),"u provedbi","završen")</f>
        <v>završen</v>
      </c>
      <c r="K2376" s="55" t="s">
        <v>270</v>
      </c>
      <c r="L2376" s="55" t="s">
        <v>270</v>
      </c>
      <c r="M2376" s="58">
        <v>0.85</v>
      </c>
      <c r="N2376" s="58">
        <v>0.15</v>
      </c>
      <c r="O2376" s="59">
        <f>Ugovori_OPULJP3[[#This Row],[Bespovratna sredstva - Ukupno (EU+Nac) HRK
= Ukupna ugovorena vrijednost bespovratnih sredstava]]*Ugovori_OPULJP3[[#This Row],[EU STOPA SUFINANCIRANJA %
EU CO-FINANCING RATE %]]</f>
        <v>416092</v>
      </c>
      <c r="P2376" s="60">
        <f>Ugovori_OPULJP3[[#This Row],[Bespovratna sredstva - EU dio - HRK]]/7.5345</f>
        <v>55224.89879885858</v>
      </c>
      <c r="Q2376" s="59">
        <f>Ugovori_OPULJP3[[#This Row],[Bespovratna sredstva - Ukupno (EU+Nac) HRK
= Ukupna ugovorena vrijednost bespovratnih sredstava]]*Ugovori_OPULJP3[[#This Row],[STOPA NACIONALNOG SUFINANCIRANJA %]]</f>
        <v>73428</v>
      </c>
      <c r="R2376" s="60">
        <f>Ugovori_OPULJP3[[#This Row],[Bespovratna sredstva - Nacionalni dio - HRK]]/7.5345</f>
        <v>9745.570376269161</v>
      </c>
      <c r="S2376" s="59">
        <v>489520</v>
      </c>
      <c r="T2376" s="60">
        <f>Ugovori_OPULJP3[[#This Row],[Bespovratna sredstva - Ukupno (EU+Nac) HRK
= Ukupna ugovorena vrijednost bespovratnih sredstava]]/7.5345</f>
        <v>64970.469175127742</v>
      </c>
      <c r="U2376" s="59">
        <v>0</v>
      </c>
      <c r="V2376" s="60">
        <f>Ugovori_OPULJP3[[#This Row],[Javni doprinos korisnika - HRK]]/7.5345</f>
        <v>0</v>
      </c>
      <c r="W2376" s="59">
        <v>0</v>
      </c>
      <c r="X2376" s="60">
        <f>Ugovori_OPULJP3[[#This Row],[Privatni doprinos korisnika - HRK]]/7.5345</f>
        <v>0</v>
      </c>
      <c r="Y2376" s="61">
        <v>489520</v>
      </c>
      <c r="Z2376" s="62">
        <f>Ugovori_OPULJP3[[#This Row],[UKUPNI PRIHVATLJIVI IZDACI
TOTAL ELIGIBLE EXPENDITURE
= Bespovratna sredstva ukupno + doprinos korisnika
= Ukupni prihvatljivi troškovi
= Ukupna ugovorena vrijednost projekta HRK]]/7.5345</f>
        <v>64970.469175127742</v>
      </c>
      <c r="AA2376" s="53" t="s">
        <v>37</v>
      </c>
      <c r="AB2376" s="53" t="s">
        <v>34</v>
      </c>
      <c r="AC2376" s="52" t="s">
        <v>8708</v>
      </c>
      <c r="AD2376" s="52" t="s">
        <v>6564</v>
      </c>
    </row>
    <row r="2377" spans="1:30" ht="114.75" x14ac:dyDescent="0.2">
      <c r="A2377" s="50" t="s">
        <v>8709</v>
      </c>
      <c r="B2377" s="39" t="s">
        <v>742</v>
      </c>
      <c r="C2377" s="52" t="s">
        <v>7264</v>
      </c>
      <c r="D2377" s="52" t="s">
        <v>8504</v>
      </c>
      <c r="E2377" s="53" t="s">
        <v>75</v>
      </c>
      <c r="F2377" s="54" t="s">
        <v>8710</v>
      </c>
      <c r="G2377" s="54" t="s">
        <v>7540</v>
      </c>
      <c r="H2377" s="56">
        <v>43435</v>
      </c>
      <c r="I2377" s="56">
        <v>44166</v>
      </c>
      <c r="J2377" s="57" t="str">
        <f>IF(Ugovori_OPULJP3[[#This Row],[DATUM ZAVRŠETKA OPERACIJE]]&gt;DATE(2024,12,31),"u provedbi","završen")</f>
        <v>završen</v>
      </c>
      <c r="K2377" s="55" t="s">
        <v>270</v>
      </c>
      <c r="L2377" s="55" t="s">
        <v>270</v>
      </c>
      <c r="M2377" s="58">
        <v>0.85</v>
      </c>
      <c r="N2377" s="58">
        <v>0.15</v>
      </c>
      <c r="O2377" s="59">
        <f>Ugovori_OPULJP3[[#This Row],[Bespovratna sredstva - Ukupno (EU+Nac) HRK
= Ukupna ugovorena vrijednost bespovratnih sredstava]]*Ugovori_OPULJP3[[#This Row],[EU STOPA SUFINANCIRANJA %
EU CO-FINANCING RATE %]]</f>
        <v>2122855.875</v>
      </c>
      <c r="P2377" s="60">
        <f>Ugovori_OPULJP3[[#This Row],[Bespovratna sredstva - EU dio - HRK]]/7.5345</f>
        <v>281751.39358948835</v>
      </c>
      <c r="Q2377" s="59">
        <f>Ugovori_OPULJP3[[#This Row],[Bespovratna sredstva - Ukupno (EU+Nac) HRK
= Ukupna ugovorena vrijednost bespovratnih sredstava]]*Ugovori_OPULJP3[[#This Row],[STOPA NACIONALNOG SUFINANCIRANJA %]]</f>
        <v>374621.625</v>
      </c>
      <c r="R2377" s="60">
        <f>Ugovori_OPULJP3[[#This Row],[Bespovratna sredstva - Nacionalni dio - HRK]]/7.5345</f>
        <v>49720.834162850886</v>
      </c>
      <c r="S2377" s="59">
        <v>2497477.5</v>
      </c>
      <c r="T2377" s="60">
        <f>Ugovori_OPULJP3[[#This Row],[Bespovratna sredstva - Ukupno (EU+Nac) HRK
= Ukupna ugovorena vrijednost bespovratnih sredstava]]/7.5345</f>
        <v>331472.22775233921</v>
      </c>
      <c r="U2377" s="59">
        <v>0</v>
      </c>
      <c r="V2377" s="60">
        <f>Ugovori_OPULJP3[[#This Row],[Javni doprinos korisnika - HRK]]/7.5345</f>
        <v>0</v>
      </c>
      <c r="W2377" s="59">
        <v>0</v>
      </c>
      <c r="X2377" s="60">
        <f>Ugovori_OPULJP3[[#This Row],[Privatni doprinos korisnika - HRK]]/7.5345</f>
        <v>0</v>
      </c>
      <c r="Y2377" s="61">
        <v>2497477.5</v>
      </c>
      <c r="Z2377" s="62">
        <f>Ugovori_OPULJP3[[#This Row],[UKUPNI PRIHVATLJIVI IZDACI
TOTAL ELIGIBLE EXPENDITURE
= Bespovratna sredstva ukupno + doprinos korisnika
= Ukupni prihvatljivi troškovi
= Ukupna ugovorena vrijednost projekta HRK]]/7.5345</f>
        <v>331472.22775233921</v>
      </c>
      <c r="AA2377" s="53" t="s">
        <v>37</v>
      </c>
      <c r="AB2377" s="53" t="s">
        <v>34</v>
      </c>
      <c r="AC2377" s="52" t="s">
        <v>8711</v>
      </c>
      <c r="AD2377" s="52" t="s">
        <v>6564</v>
      </c>
    </row>
    <row r="2378" spans="1:30" ht="63.75" x14ac:dyDescent="0.2">
      <c r="A2378" s="50" t="s">
        <v>8712</v>
      </c>
      <c r="B2378" s="39" t="s">
        <v>742</v>
      </c>
      <c r="C2378" s="52" t="s">
        <v>7264</v>
      </c>
      <c r="D2378" s="52" t="s">
        <v>8504</v>
      </c>
      <c r="E2378" s="53" t="s">
        <v>75</v>
      </c>
      <c r="F2378" s="54" t="s">
        <v>8713</v>
      </c>
      <c r="G2378" s="54" t="s">
        <v>7396</v>
      </c>
      <c r="H2378" s="56">
        <v>43444</v>
      </c>
      <c r="I2378" s="56">
        <v>44357</v>
      </c>
      <c r="J2378" s="57" t="str">
        <f>IF(Ugovori_OPULJP3[[#This Row],[DATUM ZAVRŠETKA OPERACIJE]]&gt;DATE(2024,12,31),"u provedbi","završen")</f>
        <v>završen</v>
      </c>
      <c r="K2378" s="55" t="s">
        <v>103</v>
      </c>
      <c r="L2378" s="55" t="s">
        <v>103</v>
      </c>
      <c r="M2378" s="58">
        <v>0.85</v>
      </c>
      <c r="N2378" s="58">
        <v>0.15</v>
      </c>
      <c r="O2378" s="59">
        <f>Ugovori_OPULJP3[[#This Row],[Bespovratna sredstva - Ukupno (EU+Nac) HRK
= Ukupna ugovorena vrijednost bespovratnih sredstava]]*Ugovori_OPULJP3[[#This Row],[EU STOPA SUFINANCIRANJA %
EU CO-FINANCING RATE %]]</f>
        <v>1896971.4350000001</v>
      </c>
      <c r="P2378" s="60">
        <f>Ugovori_OPULJP3[[#This Row],[Bespovratna sredstva - EU dio - HRK]]/7.5345</f>
        <v>251771.37633552327</v>
      </c>
      <c r="Q2378" s="59">
        <f>Ugovori_OPULJP3[[#This Row],[Bespovratna sredstva - Ukupno (EU+Nac) HRK
= Ukupna ugovorena vrijednost bespovratnih sredstava]]*Ugovori_OPULJP3[[#This Row],[STOPA NACIONALNOG SUFINANCIRANJA %]]</f>
        <v>334759.66499999998</v>
      </c>
      <c r="R2378" s="60">
        <f>Ugovori_OPULJP3[[#This Row],[Bespovratna sredstva - Nacionalni dio - HRK]]/7.5345</f>
        <v>44430.242882739396</v>
      </c>
      <c r="S2378" s="59">
        <v>2231731.1</v>
      </c>
      <c r="T2378" s="60">
        <f>Ugovori_OPULJP3[[#This Row],[Bespovratna sredstva - Ukupno (EU+Nac) HRK
= Ukupna ugovorena vrijednost bespovratnih sredstava]]/7.5345</f>
        <v>296201.61921826267</v>
      </c>
      <c r="U2378" s="59">
        <v>0</v>
      </c>
      <c r="V2378" s="60">
        <f>Ugovori_OPULJP3[[#This Row],[Javni doprinos korisnika - HRK]]/7.5345</f>
        <v>0</v>
      </c>
      <c r="W2378" s="59">
        <v>0</v>
      </c>
      <c r="X2378" s="60">
        <f>Ugovori_OPULJP3[[#This Row],[Privatni doprinos korisnika - HRK]]/7.5345</f>
        <v>0</v>
      </c>
      <c r="Y2378" s="61">
        <v>2231731.1</v>
      </c>
      <c r="Z2378" s="62">
        <f>Ugovori_OPULJP3[[#This Row],[UKUPNI PRIHVATLJIVI IZDACI
TOTAL ELIGIBLE EXPENDITURE
= Bespovratna sredstva ukupno + doprinos korisnika
= Ukupni prihvatljivi troškovi
= Ukupna ugovorena vrijednost projekta HRK]]/7.5345</f>
        <v>296201.61921826267</v>
      </c>
      <c r="AA2378" s="53" t="s">
        <v>37</v>
      </c>
      <c r="AB2378" s="53" t="s">
        <v>34</v>
      </c>
      <c r="AC2378" s="52" t="s">
        <v>8714</v>
      </c>
      <c r="AD2378" s="52" t="s">
        <v>6564</v>
      </c>
    </row>
    <row r="2379" spans="1:30" ht="114.75" x14ac:dyDescent="0.2">
      <c r="A2379" s="50" t="s">
        <v>8715</v>
      </c>
      <c r="B2379" s="39" t="s">
        <v>742</v>
      </c>
      <c r="C2379" s="52" t="s">
        <v>7264</v>
      </c>
      <c r="D2379" s="52" t="s">
        <v>8504</v>
      </c>
      <c r="E2379" s="53" t="s">
        <v>75</v>
      </c>
      <c r="F2379" s="54" t="s">
        <v>8716</v>
      </c>
      <c r="G2379" s="54" t="s">
        <v>8717</v>
      </c>
      <c r="H2379" s="56">
        <v>43622</v>
      </c>
      <c r="I2379" s="56">
        <v>44536</v>
      </c>
      <c r="J2379" s="57" t="str">
        <f>IF(Ugovori_OPULJP3[[#This Row],[DATUM ZAVRŠETKA OPERACIJE]]&gt;DATE(2024,12,31),"u provedbi","završen")</f>
        <v>završen</v>
      </c>
      <c r="K2379" s="55" t="s">
        <v>199</v>
      </c>
      <c r="L2379" s="55" t="s">
        <v>199</v>
      </c>
      <c r="M2379" s="58">
        <v>0.85</v>
      </c>
      <c r="N2379" s="58">
        <v>0.15</v>
      </c>
      <c r="O2379" s="59">
        <f>Ugovori_OPULJP3[[#This Row],[Bespovratna sredstva - Ukupno (EU+Nac) HRK
= Ukupna ugovorena vrijednost bespovratnih sredstava]]*Ugovori_OPULJP3[[#This Row],[EU STOPA SUFINANCIRANJA %
EU CO-FINANCING RATE %]]</f>
        <v>1805899.2815</v>
      </c>
      <c r="P2379" s="60">
        <f>Ugovori_OPULJP3[[#This Row],[Bespovratna sredstva - EU dio - HRK]]/7.5345</f>
        <v>239684.02435463533</v>
      </c>
      <c r="Q2379" s="59">
        <f>Ugovori_OPULJP3[[#This Row],[Bespovratna sredstva - Ukupno (EU+Nac) HRK
= Ukupna ugovorena vrijednost bespovratnih sredstava]]*Ugovori_OPULJP3[[#This Row],[STOPA NACIONALNOG SUFINANCIRANJA %]]</f>
        <v>318688.10850000003</v>
      </c>
      <c r="R2379" s="60">
        <f>Ugovori_OPULJP3[[#This Row],[Bespovratna sredstva - Nacionalni dio - HRK]]/7.5345</f>
        <v>42297.180768465063</v>
      </c>
      <c r="S2379" s="59">
        <v>2124587.39</v>
      </c>
      <c r="T2379" s="60">
        <f>Ugovori_OPULJP3[[#This Row],[Bespovratna sredstva - Ukupno (EU+Nac) HRK
= Ukupna ugovorena vrijednost bespovratnih sredstava]]/7.5345</f>
        <v>281981.20512310043</v>
      </c>
      <c r="U2379" s="59">
        <v>0</v>
      </c>
      <c r="V2379" s="60">
        <f>Ugovori_OPULJP3[[#This Row],[Javni doprinos korisnika - HRK]]/7.5345</f>
        <v>0</v>
      </c>
      <c r="W2379" s="59">
        <v>0</v>
      </c>
      <c r="X2379" s="60">
        <f>Ugovori_OPULJP3[[#This Row],[Privatni doprinos korisnika - HRK]]/7.5345</f>
        <v>0</v>
      </c>
      <c r="Y2379" s="61">
        <v>2124587.39</v>
      </c>
      <c r="Z2379" s="62">
        <f>Ugovori_OPULJP3[[#This Row],[UKUPNI PRIHVATLJIVI IZDACI
TOTAL ELIGIBLE EXPENDITURE
= Bespovratna sredstva ukupno + doprinos korisnika
= Ukupni prihvatljivi troškovi
= Ukupna ugovorena vrijednost projekta HRK]]/7.5345</f>
        <v>281981.20512310043</v>
      </c>
      <c r="AA2379" s="53" t="s">
        <v>37</v>
      </c>
      <c r="AB2379" s="53" t="s">
        <v>34</v>
      </c>
      <c r="AC2379" s="52" t="s">
        <v>8718</v>
      </c>
      <c r="AD2379" s="52" t="s">
        <v>6564</v>
      </c>
    </row>
    <row r="2380" spans="1:30" ht="89.25" x14ac:dyDescent="0.2">
      <c r="A2380" s="50" t="s">
        <v>8719</v>
      </c>
      <c r="B2380" s="39" t="s">
        <v>742</v>
      </c>
      <c r="C2380" s="52" t="s">
        <v>7264</v>
      </c>
      <c r="D2380" s="52" t="s">
        <v>8504</v>
      </c>
      <c r="E2380" s="53" t="s">
        <v>75</v>
      </c>
      <c r="F2380" s="54" t="s">
        <v>8720</v>
      </c>
      <c r="G2380" s="54" t="s">
        <v>2259</v>
      </c>
      <c r="H2380" s="56">
        <v>43572</v>
      </c>
      <c r="I2380" s="56">
        <v>44486</v>
      </c>
      <c r="J2380" s="57" t="str">
        <f>IF(Ugovori_OPULJP3[[#This Row],[DATUM ZAVRŠETKA OPERACIJE]]&gt;DATE(2024,12,31),"u provedbi","završen")</f>
        <v>završen</v>
      </c>
      <c r="K2380" s="55" t="s">
        <v>153</v>
      </c>
      <c r="L2380" s="55" t="s">
        <v>36</v>
      </c>
      <c r="M2380" s="58">
        <v>0.85</v>
      </c>
      <c r="N2380" s="58">
        <v>0.15</v>
      </c>
      <c r="O2380" s="59">
        <f>Ugovori_OPULJP3[[#This Row],[Bespovratna sredstva - Ukupno (EU+Nac) HRK
= Ukupna ugovorena vrijednost bespovratnih sredstava]]*Ugovori_OPULJP3[[#This Row],[EU STOPA SUFINANCIRANJA %
EU CO-FINANCING RATE %]]</f>
        <v>423825.64</v>
      </c>
      <c r="P2380" s="60">
        <f>Ugovori_OPULJP3[[#This Row],[Bespovratna sredstva - EU dio - HRK]]/7.5345</f>
        <v>56251.329218926272</v>
      </c>
      <c r="Q2380" s="59">
        <f>Ugovori_OPULJP3[[#This Row],[Bespovratna sredstva - Ukupno (EU+Nac) HRK
= Ukupna ugovorena vrijednost bespovratnih sredstava]]*Ugovori_OPULJP3[[#This Row],[STOPA NACIONALNOG SUFINANCIRANJA %]]</f>
        <v>74792.759999999995</v>
      </c>
      <c r="R2380" s="60">
        <f>Ugovori_OPULJP3[[#This Row],[Bespovratna sredstva - Nacionalni dio - HRK]]/7.5345</f>
        <v>9926.7051562811048</v>
      </c>
      <c r="S2380" s="59">
        <v>498618.4</v>
      </c>
      <c r="T2380" s="60">
        <f>Ugovori_OPULJP3[[#This Row],[Bespovratna sredstva - Ukupno (EU+Nac) HRK
= Ukupna ugovorena vrijednost bespovratnih sredstava]]/7.5345</f>
        <v>66178.034375207382</v>
      </c>
      <c r="U2380" s="59">
        <v>0</v>
      </c>
      <c r="V2380" s="60">
        <f>Ugovori_OPULJP3[[#This Row],[Javni doprinos korisnika - HRK]]/7.5345</f>
        <v>0</v>
      </c>
      <c r="W2380" s="59">
        <v>0</v>
      </c>
      <c r="X2380" s="60">
        <f>Ugovori_OPULJP3[[#This Row],[Privatni doprinos korisnika - HRK]]/7.5345</f>
        <v>0</v>
      </c>
      <c r="Y2380" s="61">
        <v>498618.4</v>
      </c>
      <c r="Z2380" s="62">
        <f>Ugovori_OPULJP3[[#This Row],[UKUPNI PRIHVATLJIVI IZDACI
TOTAL ELIGIBLE EXPENDITURE
= Bespovratna sredstva ukupno + doprinos korisnika
= Ukupni prihvatljivi troškovi
= Ukupna ugovorena vrijednost projekta HRK]]/7.5345</f>
        <v>66178.034375207382</v>
      </c>
      <c r="AA2380" s="53" t="s">
        <v>37</v>
      </c>
      <c r="AB2380" s="53" t="s">
        <v>34</v>
      </c>
      <c r="AC2380" s="52" t="s">
        <v>8721</v>
      </c>
      <c r="AD2380" s="52" t="s">
        <v>6564</v>
      </c>
    </row>
    <row r="2381" spans="1:30" ht="51" x14ac:dyDescent="0.2">
      <c r="A2381" s="50" t="s">
        <v>8722</v>
      </c>
      <c r="B2381" s="39" t="s">
        <v>742</v>
      </c>
      <c r="C2381" s="52" t="s">
        <v>7264</v>
      </c>
      <c r="D2381" s="52" t="s">
        <v>8504</v>
      </c>
      <c r="E2381" s="53" t="s">
        <v>75</v>
      </c>
      <c r="F2381" s="54" t="s">
        <v>8723</v>
      </c>
      <c r="G2381" s="54" t="s">
        <v>2008</v>
      </c>
      <c r="H2381" s="56">
        <v>43437</v>
      </c>
      <c r="I2381" s="56">
        <v>44350</v>
      </c>
      <c r="J2381" s="57" t="str">
        <f>IF(Ugovori_OPULJP3[[#This Row],[DATUM ZAVRŠETKA OPERACIJE]]&gt;DATE(2024,12,31),"u provedbi","završen")</f>
        <v>završen</v>
      </c>
      <c r="K2381" s="55" t="s">
        <v>370</v>
      </c>
      <c r="L2381" s="55" t="s">
        <v>370</v>
      </c>
      <c r="M2381" s="58">
        <v>0.85</v>
      </c>
      <c r="N2381" s="58">
        <v>0.15</v>
      </c>
      <c r="O2381" s="59">
        <f>Ugovori_OPULJP3[[#This Row],[Bespovratna sredstva - Ukupno (EU+Nac) HRK
= Ukupna ugovorena vrijednost bespovratnih sredstava]]*Ugovori_OPULJP3[[#This Row],[EU STOPA SUFINANCIRANJA %
EU CO-FINANCING RATE %]]</f>
        <v>1852511.0120000001</v>
      </c>
      <c r="P2381" s="60">
        <f>Ugovori_OPULJP3[[#This Row],[Bespovratna sredstva - EU dio - HRK]]/7.5345</f>
        <v>245870.46413166102</v>
      </c>
      <c r="Q2381" s="59">
        <f>Ugovori_OPULJP3[[#This Row],[Bespovratna sredstva - Ukupno (EU+Nac) HRK
= Ukupna ugovorena vrijednost bespovratnih sredstava]]*Ugovori_OPULJP3[[#This Row],[STOPA NACIONALNOG SUFINANCIRANJA %]]</f>
        <v>326913.70800000004</v>
      </c>
      <c r="R2381" s="60">
        <f>Ugovori_OPULJP3[[#This Row],[Bespovratna sredstva - Nacionalni dio - HRK]]/7.5345</f>
        <v>43388.905434999011</v>
      </c>
      <c r="S2381" s="59">
        <v>2179424.7200000002</v>
      </c>
      <c r="T2381" s="60">
        <f>Ugovori_OPULJP3[[#This Row],[Bespovratna sredstva - Ukupno (EU+Nac) HRK
= Ukupna ugovorena vrijednost bespovratnih sredstava]]/7.5345</f>
        <v>289259.36956666003</v>
      </c>
      <c r="U2381" s="59">
        <v>0</v>
      </c>
      <c r="V2381" s="60">
        <f>Ugovori_OPULJP3[[#This Row],[Javni doprinos korisnika - HRK]]/7.5345</f>
        <v>0</v>
      </c>
      <c r="W2381" s="59">
        <v>0</v>
      </c>
      <c r="X2381" s="60">
        <f>Ugovori_OPULJP3[[#This Row],[Privatni doprinos korisnika - HRK]]/7.5345</f>
        <v>0</v>
      </c>
      <c r="Y2381" s="61">
        <v>2179424.7200000002</v>
      </c>
      <c r="Z2381" s="62">
        <f>Ugovori_OPULJP3[[#This Row],[UKUPNI PRIHVATLJIVI IZDACI
TOTAL ELIGIBLE EXPENDITURE
= Bespovratna sredstva ukupno + doprinos korisnika
= Ukupni prihvatljivi troškovi
= Ukupna ugovorena vrijednost projekta HRK]]/7.5345</f>
        <v>289259.36956666003</v>
      </c>
      <c r="AA2381" s="53" t="s">
        <v>37</v>
      </c>
      <c r="AB2381" s="53" t="s">
        <v>34</v>
      </c>
      <c r="AC2381" s="52" t="s">
        <v>8724</v>
      </c>
      <c r="AD2381" s="52" t="s">
        <v>6564</v>
      </c>
    </row>
    <row r="2382" spans="1:30" ht="76.5" x14ac:dyDescent="0.2">
      <c r="A2382" s="50" t="s">
        <v>8725</v>
      </c>
      <c r="B2382" s="39" t="s">
        <v>742</v>
      </c>
      <c r="C2382" s="52" t="s">
        <v>7264</v>
      </c>
      <c r="D2382" s="52" t="s">
        <v>8504</v>
      </c>
      <c r="E2382" s="53" t="s">
        <v>75</v>
      </c>
      <c r="F2382" s="54" t="s">
        <v>8726</v>
      </c>
      <c r="G2382" s="54" t="s">
        <v>7419</v>
      </c>
      <c r="H2382" s="56">
        <v>43430</v>
      </c>
      <c r="I2382" s="56">
        <v>44161</v>
      </c>
      <c r="J2382" s="57" t="str">
        <f>IF(Ugovori_OPULJP3[[#This Row],[DATUM ZAVRŠETKA OPERACIJE]]&gt;DATE(2024,12,31),"u provedbi","završen")</f>
        <v>završen</v>
      </c>
      <c r="K2382" s="55" t="s">
        <v>8727</v>
      </c>
      <c r="L2382" s="55" t="s">
        <v>36</v>
      </c>
      <c r="M2382" s="58">
        <v>0.85</v>
      </c>
      <c r="N2382" s="58">
        <v>0.15</v>
      </c>
      <c r="O2382" s="59">
        <f>Ugovori_OPULJP3[[#This Row],[Bespovratna sredstva - Ukupno (EU+Nac) HRK
= Ukupna ugovorena vrijednost bespovratnih sredstava]]*Ugovori_OPULJP3[[#This Row],[EU STOPA SUFINANCIRANJA %
EU CO-FINANCING RATE %]]</f>
        <v>1513549.0999999999</v>
      </c>
      <c r="P2382" s="60">
        <f>Ugovori_OPULJP3[[#This Row],[Bespovratna sredstva - EU dio - HRK]]/7.5345</f>
        <v>200882.48722542965</v>
      </c>
      <c r="Q2382" s="59">
        <f>Ugovori_OPULJP3[[#This Row],[Bespovratna sredstva - Ukupno (EU+Nac) HRK
= Ukupna ugovorena vrijednost bespovratnih sredstava]]*Ugovori_OPULJP3[[#This Row],[STOPA NACIONALNOG SUFINANCIRANJA %]]</f>
        <v>267096.89999999997</v>
      </c>
      <c r="R2382" s="60">
        <f>Ugovori_OPULJP3[[#This Row],[Bespovratna sredstva - Nacionalni dio - HRK]]/7.5345</f>
        <v>35449.850686840524</v>
      </c>
      <c r="S2382" s="59">
        <v>1780646</v>
      </c>
      <c r="T2382" s="60">
        <f>Ugovori_OPULJP3[[#This Row],[Bespovratna sredstva - Ukupno (EU+Nac) HRK
= Ukupna ugovorena vrijednost bespovratnih sredstava]]/7.5345</f>
        <v>236332.33791227022</v>
      </c>
      <c r="U2382" s="59">
        <v>0</v>
      </c>
      <c r="V2382" s="60">
        <f>Ugovori_OPULJP3[[#This Row],[Javni doprinos korisnika - HRK]]/7.5345</f>
        <v>0</v>
      </c>
      <c r="W2382" s="59">
        <v>0</v>
      </c>
      <c r="X2382" s="60">
        <f>Ugovori_OPULJP3[[#This Row],[Privatni doprinos korisnika - HRK]]/7.5345</f>
        <v>0</v>
      </c>
      <c r="Y2382" s="61">
        <v>1780646</v>
      </c>
      <c r="Z2382" s="62">
        <f>Ugovori_OPULJP3[[#This Row],[UKUPNI PRIHVATLJIVI IZDACI
TOTAL ELIGIBLE EXPENDITURE
= Bespovratna sredstva ukupno + doprinos korisnika
= Ukupni prihvatljivi troškovi
= Ukupna ugovorena vrijednost projekta HRK]]/7.5345</f>
        <v>236332.33791227022</v>
      </c>
      <c r="AA2382" s="53" t="s">
        <v>37</v>
      </c>
      <c r="AB2382" s="53" t="s">
        <v>34</v>
      </c>
      <c r="AC2382" s="52" t="s">
        <v>8728</v>
      </c>
      <c r="AD2382" s="52" t="s">
        <v>6564</v>
      </c>
    </row>
    <row r="2383" spans="1:30" ht="89.25" x14ac:dyDescent="0.2">
      <c r="A2383" s="50" t="s">
        <v>8729</v>
      </c>
      <c r="B2383" s="39" t="s">
        <v>742</v>
      </c>
      <c r="C2383" s="52" t="s">
        <v>7264</v>
      </c>
      <c r="D2383" s="52" t="s">
        <v>8504</v>
      </c>
      <c r="E2383" s="53" t="s">
        <v>75</v>
      </c>
      <c r="F2383" s="54" t="s">
        <v>8730</v>
      </c>
      <c r="G2383" s="54" t="s">
        <v>7410</v>
      </c>
      <c r="H2383" s="56">
        <v>43437</v>
      </c>
      <c r="I2383" s="56">
        <v>44168</v>
      </c>
      <c r="J2383" s="57" t="str">
        <f>IF(Ugovori_OPULJP3[[#This Row],[DATUM ZAVRŠETKA OPERACIJE]]&gt;DATE(2024,12,31),"u provedbi","završen")</f>
        <v>završen</v>
      </c>
      <c r="K2383" s="55" t="s">
        <v>78</v>
      </c>
      <c r="L2383" s="55" t="s">
        <v>78</v>
      </c>
      <c r="M2383" s="58">
        <v>0.85</v>
      </c>
      <c r="N2383" s="58">
        <v>0.15</v>
      </c>
      <c r="O2383" s="59">
        <f>Ugovori_OPULJP3[[#This Row],[Bespovratna sredstva - Ukupno (EU+Nac) HRK
= Ukupna ugovorena vrijednost bespovratnih sredstava]]*Ugovori_OPULJP3[[#This Row],[EU STOPA SUFINANCIRANJA %
EU CO-FINANCING RATE %]]</f>
        <v>2114945.86</v>
      </c>
      <c r="P2383" s="60">
        <f>Ugovori_OPULJP3[[#This Row],[Bespovratna sredstva - EU dio - HRK]]/7.5345</f>
        <v>280701.5541840865</v>
      </c>
      <c r="Q2383" s="59">
        <f>Ugovori_OPULJP3[[#This Row],[Bespovratna sredstva - Ukupno (EU+Nac) HRK
= Ukupna ugovorena vrijednost bespovratnih sredstava]]*Ugovori_OPULJP3[[#This Row],[STOPA NACIONALNOG SUFINANCIRANJA %]]</f>
        <v>373225.74</v>
      </c>
      <c r="R2383" s="60">
        <f>Ugovori_OPULJP3[[#This Row],[Bespovratna sredstva - Nacionalni dio - HRK]]/7.5345</f>
        <v>49535.568385427032</v>
      </c>
      <c r="S2383" s="59">
        <v>2488171.6</v>
      </c>
      <c r="T2383" s="60">
        <f>Ugovori_OPULJP3[[#This Row],[Bespovratna sredstva - Ukupno (EU+Nac) HRK
= Ukupna ugovorena vrijednost bespovratnih sredstava]]/7.5345</f>
        <v>330237.12256951357</v>
      </c>
      <c r="U2383" s="59">
        <v>0</v>
      </c>
      <c r="V2383" s="60">
        <f>Ugovori_OPULJP3[[#This Row],[Javni doprinos korisnika - HRK]]/7.5345</f>
        <v>0</v>
      </c>
      <c r="W2383" s="59">
        <v>0</v>
      </c>
      <c r="X2383" s="60">
        <f>Ugovori_OPULJP3[[#This Row],[Privatni doprinos korisnika - HRK]]/7.5345</f>
        <v>0</v>
      </c>
      <c r="Y2383" s="61">
        <v>2488171.6</v>
      </c>
      <c r="Z2383" s="62">
        <f>Ugovori_OPULJP3[[#This Row],[UKUPNI PRIHVATLJIVI IZDACI
TOTAL ELIGIBLE EXPENDITURE
= Bespovratna sredstva ukupno + doprinos korisnika
= Ukupni prihvatljivi troškovi
= Ukupna ugovorena vrijednost projekta HRK]]/7.5345</f>
        <v>330237.12256951357</v>
      </c>
      <c r="AA2383" s="53" t="s">
        <v>37</v>
      </c>
      <c r="AB2383" s="53" t="s">
        <v>34</v>
      </c>
      <c r="AC2383" s="52" t="s">
        <v>8731</v>
      </c>
      <c r="AD2383" s="52" t="s">
        <v>6564</v>
      </c>
    </row>
    <row r="2384" spans="1:30" ht="114.75" x14ac:dyDescent="0.2">
      <c r="A2384" s="50" t="s">
        <v>8732</v>
      </c>
      <c r="B2384" s="39" t="s">
        <v>742</v>
      </c>
      <c r="C2384" s="52" t="s">
        <v>7264</v>
      </c>
      <c r="D2384" s="52" t="s">
        <v>8504</v>
      </c>
      <c r="E2384" s="53" t="s">
        <v>75</v>
      </c>
      <c r="F2384" s="54" t="s">
        <v>8733</v>
      </c>
      <c r="G2384" s="54" t="s">
        <v>6271</v>
      </c>
      <c r="H2384" s="56">
        <v>43559</v>
      </c>
      <c r="I2384" s="56">
        <v>44473</v>
      </c>
      <c r="J2384" s="57" t="str">
        <f>IF(Ugovori_OPULJP3[[#This Row],[DATUM ZAVRŠETKA OPERACIJE]]&gt;DATE(2024,12,31),"u provedbi","završen")</f>
        <v>završen</v>
      </c>
      <c r="K2384" s="55" t="s">
        <v>8734</v>
      </c>
      <c r="L2384" s="55" t="s">
        <v>36</v>
      </c>
      <c r="M2384" s="58">
        <v>0.85</v>
      </c>
      <c r="N2384" s="58">
        <v>0.15</v>
      </c>
      <c r="O2384" s="59">
        <f>Ugovori_OPULJP3[[#This Row],[Bespovratna sredstva - Ukupno (EU+Nac) HRK
= Ukupna ugovorena vrijednost bespovratnih sredstava]]*Ugovori_OPULJP3[[#This Row],[EU STOPA SUFINANCIRANJA %
EU CO-FINANCING RATE %]]</f>
        <v>2105882.9899999998</v>
      </c>
      <c r="P2384" s="60">
        <f>Ugovori_OPULJP3[[#This Row],[Bespovratna sredstva - EU dio - HRK]]/7.5345</f>
        <v>279498.70462538983</v>
      </c>
      <c r="Q2384" s="59">
        <f>Ugovori_OPULJP3[[#This Row],[Bespovratna sredstva - Ukupno (EU+Nac) HRK
= Ukupna ugovorena vrijednost bespovratnih sredstava]]*Ugovori_OPULJP3[[#This Row],[STOPA NACIONALNOG SUFINANCIRANJA %]]</f>
        <v>371626.41</v>
      </c>
      <c r="R2384" s="60">
        <f>Ugovori_OPULJP3[[#This Row],[Bespovratna sredstva - Nacionalni dio - HRK]]/7.5345</f>
        <v>49323.300816245268</v>
      </c>
      <c r="S2384" s="59">
        <v>2477509.4</v>
      </c>
      <c r="T2384" s="60">
        <f>Ugovori_OPULJP3[[#This Row],[Bespovratna sredstva - Ukupno (EU+Nac) HRK
= Ukupna ugovorena vrijednost bespovratnih sredstava]]/7.5345</f>
        <v>328822.00544163509</v>
      </c>
      <c r="U2384" s="59">
        <v>0</v>
      </c>
      <c r="V2384" s="60">
        <f>Ugovori_OPULJP3[[#This Row],[Javni doprinos korisnika - HRK]]/7.5345</f>
        <v>0</v>
      </c>
      <c r="W2384" s="59">
        <v>0</v>
      </c>
      <c r="X2384" s="60">
        <f>Ugovori_OPULJP3[[#This Row],[Privatni doprinos korisnika - HRK]]/7.5345</f>
        <v>0</v>
      </c>
      <c r="Y2384" s="61">
        <v>2477509.4</v>
      </c>
      <c r="Z2384" s="62">
        <f>Ugovori_OPULJP3[[#This Row],[UKUPNI PRIHVATLJIVI IZDACI
TOTAL ELIGIBLE EXPENDITURE
= Bespovratna sredstva ukupno + doprinos korisnika
= Ukupni prihvatljivi troškovi
= Ukupna ugovorena vrijednost projekta HRK]]/7.5345</f>
        <v>328822.00544163509</v>
      </c>
      <c r="AA2384" s="53" t="s">
        <v>37</v>
      </c>
      <c r="AB2384" s="53" t="s">
        <v>34</v>
      </c>
      <c r="AC2384" s="52" t="s">
        <v>8735</v>
      </c>
      <c r="AD2384" s="52" t="s">
        <v>6564</v>
      </c>
    </row>
    <row r="2385" spans="1:30" ht="76.5" x14ac:dyDescent="0.2">
      <c r="A2385" s="50" t="s">
        <v>8736</v>
      </c>
      <c r="B2385" s="39" t="s">
        <v>742</v>
      </c>
      <c r="C2385" s="52" t="s">
        <v>7264</v>
      </c>
      <c r="D2385" s="52" t="s">
        <v>8504</v>
      </c>
      <c r="E2385" s="53" t="s">
        <v>75</v>
      </c>
      <c r="F2385" s="54" t="s">
        <v>8737</v>
      </c>
      <c r="G2385" s="54" t="s">
        <v>7288</v>
      </c>
      <c r="H2385" s="56">
        <v>43437</v>
      </c>
      <c r="I2385" s="56">
        <v>44230</v>
      </c>
      <c r="J2385" s="57" t="str">
        <f>IF(Ugovori_OPULJP3[[#This Row],[DATUM ZAVRŠETKA OPERACIJE]]&gt;DATE(2024,12,31),"u provedbi","završen")</f>
        <v>završen</v>
      </c>
      <c r="K2385" s="55" t="s">
        <v>8738</v>
      </c>
      <c r="L2385" s="55" t="s">
        <v>36</v>
      </c>
      <c r="M2385" s="58">
        <v>0.85</v>
      </c>
      <c r="N2385" s="58">
        <v>0.15</v>
      </c>
      <c r="O2385" s="59">
        <f>Ugovori_OPULJP3[[#This Row],[Bespovratna sredstva - Ukupno (EU+Nac) HRK
= Ukupna ugovorena vrijednost bespovratnih sredstava]]*Ugovori_OPULJP3[[#This Row],[EU STOPA SUFINANCIRANJA %
EU CO-FINANCING RATE %]]</f>
        <v>2112427.2930000001</v>
      </c>
      <c r="P2385" s="60">
        <f>Ugovori_OPULJP3[[#This Row],[Bespovratna sredstva - EU dio - HRK]]/7.5345</f>
        <v>280367.2828986661</v>
      </c>
      <c r="Q2385" s="59">
        <f>Ugovori_OPULJP3[[#This Row],[Bespovratna sredstva - Ukupno (EU+Nac) HRK
= Ukupna ugovorena vrijednost bespovratnih sredstava]]*Ugovori_OPULJP3[[#This Row],[STOPA NACIONALNOG SUFINANCIRANJA %]]</f>
        <v>372781.28700000001</v>
      </c>
      <c r="R2385" s="60">
        <f>Ugovori_OPULJP3[[#This Row],[Bespovratna sredstva - Nacionalni dio - HRK]]/7.5345</f>
        <v>49476.579335058726</v>
      </c>
      <c r="S2385" s="59">
        <v>2485208.58</v>
      </c>
      <c r="T2385" s="60">
        <f>Ugovori_OPULJP3[[#This Row],[Bespovratna sredstva - Ukupno (EU+Nac) HRK
= Ukupna ugovorena vrijednost bespovratnih sredstava]]/7.5345</f>
        <v>329843.86223372485</v>
      </c>
      <c r="U2385" s="59">
        <v>0</v>
      </c>
      <c r="V2385" s="60">
        <f>Ugovori_OPULJP3[[#This Row],[Javni doprinos korisnika - HRK]]/7.5345</f>
        <v>0</v>
      </c>
      <c r="W2385" s="59">
        <v>0</v>
      </c>
      <c r="X2385" s="60">
        <f>Ugovori_OPULJP3[[#This Row],[Privatni doprinos korisnika - HRK]]/7.5345</f>
        <v>0</v>
      </c>
      <c r="Y2385" s="61">
        <v>2485208.58</v>
      </c>
      <c r="Z2385" s="62">
        <f>Ugovori_OPULJP3[[#This Row],[UKUPNI PRIHVATLJIVI IZDACI
TOTAL ELIGIBLE EXPENDITURE
= Bespovratna sredstva ukupno + doprinos korisnika
= Ukupni prihvatljivi troškovi
= Ukupna ugovorena vrijednost projekta HRK]]/7.5345</f>
        <v>329843.86223372485</v>
      </c>
      <c r="AA2385" s="53" t="s">
        <v>37</v>
      </c>
      <c r="AB2385" s="53" t="s">
        <v>34</v>
      </c>
      <c r="AC2385" s="52" t="s">
        <v>8739</v>
      </c>
      <c r="AD2385" s="52" t="s">
        <v>6564</v>
      </c>
    </row>
    <row r="2386" spans="1:30" ht="114.75" x14ac:dyDescent="0.2">
      <c r="A2386" s="50" t="s">
        <v>8740</v>
      </c>
      <c r="B2386" s="39" t="s">
        <v>742</v>
      </c>
      <c r="C2386" s="52" t="s">
        <v>7264</v>
      </c>
      <c r="D2386" s="52" t="s">
        <v>8504</v>
      </c>
      <c r="E2386" s="53" t="s">
        <v>75</v>
      </c>
      <c r="F2386" s="54" t="s">
        <v>8741</v>
      </c>
      <c r="G2386" s="54" t="s">
        <v>8742</v>
      </c>
      <c r="H2386" s="56">
        <v>43623</v>
      </c>
      <c r="I2386" s="56">
        <v>44354</v>
      </c>
      <c r="J2386" s="57" t="str">
        <f>IF(Ugovori_OPULJP3[[#This Row],[DATUM ZAVRŠETKA OPERACIJE]]&gt;DATE(2024,12,31),"u provedbi","završen")</f>
        <v>završen</v>
      </c>
      <c r="K2386" s="55" t="s">
        <v>129</v>
      </c>
      <c r="L2386" s="55" t="s">
        <v>129</v>
      </c>
      <c r="M2386" s="58">
        <v>0.85</v>
      </c>
      <c r="N2386" s="58">
        <v>0.15</v>
      </c>
      <c r="O2386" s="59">
        <f>Ugovori_OPULJP3[[#This Row],[Bespovratna sredstva - Ukupno (EU+Nac) HRK
= Ukupna ugovorena vrijednost bespovratnih sredstava]]*Ugovori_OPULJP3[[#This Row],[EU STOPA SUFINANCIRANJA %
EU CO-FINANCING RATE %]]</f>
        <v>1334661.041</v>
      </c>
      <c r="P2386" s="60">
        <f>Ugovori_OPULJP3[[#This Row],[Bespovratna sredstva - EU dio - HRK]]/7.5345</f>
        <v>177139.96164310834</v>
      </c>
      <c r="Q2386" s="59">
        <f>Ugovori_OPULJP3[[#This Row],[Bespovratna sredstva - Ukupno (EU+Nac) HRK
= Ukupna ugovorena vrijednost bespovratnih sredstava]]*Ugovori_OPULJP3[[#This Row],[STOPA NACIONALNOG SUFINANCIRANJA %]]</f>
        <v>235528.41899999999</v>
      </c>
      <c r="R2386" s="60">
        <f>Ugovori_OPULJP3[[#This Row],[Bespovratna sredstva - Nacionalni dio - HRK]]/7.5345</f>
        <v>31259.993231136767</v>
      </c>
      <c r="S2386" s="59">
        <v>1570189.46</v>
      </c>
      <c r="T2386" s="60">
        <f>Ugovori_OPULJP3[[#This Row],[Bespovratna sredstva - Ukupno (EU+Nac) HRK
= Ukupna ugovorena vrijednost bespovratnih sredstava]]/7.5345</f>
        <v>208399.95487424513</v>
      </c>
      <c r="U2386" s="59">
        <v>0</v>
      </c>
      <c r="V2386" s="60">
        <f>Ugovori_OPULJP3[[#This Row],[Javni doprinos korisnika - HRK]]/7.5345</f>
        <v>0</v>
      </c>
      <c r="W2386" s="59">
        <v>0</v>
      </c>
      <c r="X2386" s="60">
        <f>Ugovori_OPULJP3[[#This Row],[Privatni doprinos korisnika - HRK]]/7.5345</f>
        <v>0</v>
      </c>
      <c r="Y2386" s="61">
        <v>1570189.46</v>
      </c>
      <c r="Z2386" s="62">
        <f>Ugovori_OPULJP3[[#This Row],[UKUPNI PRIHVATLJIVI IZDACI
TOTAL ELIGIBLE EXPENDITURE
= Bespovratna sredstva ukupno + doprinos korisnika
= Ukupni prihvatljivi troškovi
= Ukupna ugovorena vrijednost projekta HRK]]/7.5345</f>
        <v>208399.95487424513</v>
      </c>
      <c r="AA2386" s="53" t="s">
        <v>37</v>
      </c>
      <c r="AB2386" s="53" t="s">
        <v>34</v>
      </c>
      <c r="AC2386" s="52" t="s">
        <v>8743</v>
      </c>
      <c r="AD2386" s="52" t="s">
        <v>6564</v>
      </c>
    </row>
    <row r="2387" spans="1:30" ht="89.25" x14ac:dyDescent="0.2">
      <c r="A2387" s="50" t="s">
        <v>8744</v>
      </c>
      <c r="B2387" s="39" t="s">
        <v>742</v>
      </c>
      <c r="C2387" s="52" t="s">
        <v>7264</v>
      </c>
      <c r="D2387" s="52" t="s">
        <v>8504</v>
      </c>
      <c r="E2387" s="53" t="s">
        <v>75</v>
      </c>
      <c r="F2387" s="54" t="s">
        <v>8745</v>
      </c>
      <c r="G2387" s="54" t="s">
        <v>8137</v>
      </c>
      <c r="H2387" s="56">
        <v>43629</v>
      </c>
      <c r="I2387" s="56">
        <v>44360</v>
      </c>
      <c r="J2387" s="57" t="str">
        <f>IF(Ugovori_OPULJP3[[#This Row],[DATUM ZAVRŠETKA OPERACIJE]]&gt;DATE(2024,12,31),"u provedbi","završen")</f>
        <v>završen</v>
      </c>
      <c r="K2387" s="55" t="s">
        <v>36</v>
      </c>
      <c r="L2387" s="55" t="s">
        <v>36</v>
      </c>
      <c r="M2387" s="58">
        <v>0.85</v>
      </c>
      <c r="N2387" s="58">
        <v>0.15</v>
      </c>
      <c r="O2387" s="59">
        <f>Ugovori_OPULJP3[[#This Row],[Bespovratna sredstva - Ukupno (EU+Nac) HRK
= Ukupna ugovorena vrijednost bespovratnih sredstava]]*Ugovori_OPULJP3[[#This Row],[EU STOPA SUFINANCIRANJA %
EU CO-FINANCING RATE %]]</f>
        <v>423480.2</v>
      </c>
      <c r="P2387" s="60">
        <f>Ugovori_OPULJP3[[#This Row],[Bespovratna sredstva - EU dio - HRK]]/7.5345</f>
        <v>56205.481451987522</v>
      </c>
      <c r="Q2387" s="59">
        <f>Ugovori_OPULJP3[[#This Row],[Bespovratna sredstva - Ukupno (EU+Nac) HRK
= Ukupna ugovorena vrijednost bespovratnih sredstava]]*Ugovori_OPULJP3[[#This Row],[STOPA NACIONALNOG SUFINANCIRANJA %]]</f>
        <v>74731.8</v>
      </c>
      <c r="R2387" s="60">
        <f>Ugovori_OPULJP3[[#This Row],[Bespovratna sredstva - Nacionalni dio - HRK]]/7.5345</f>
        <v>9918.6143738801511</v>
      </c>
      <c r="S2387" s="59">
        <v>498212</v>
      </c>
      <c r="T2387" s="60">
        <f>Ugovori_OPULJP3[[#This Row],[Bespovratna sredstva - Ukupno (EU+Nac) HRK
= Ukupna ugovorena vrijednost bespovratnih sredstava]]/7.5345</f>
        <v>66124.095825867669</v>
      </c>
      <c r="U2387" s="59">
        <v>0</v>
      </c>
      <c r="V2387" s="60">
        <f>Ugovori_OPULJP3[[#This Row],[Javni doprinos korisnika - HRK]]/7.5345</f>
        <v>0</v>
      </c>
      <c r="W2387" s="59">
        <v>0</v>
      </c>
      <c r="X2387" s="60">
        <f>Ugovori_OPULJP3[[#This Row],[Privatni doprinos korisnika - HRK]]/7.5345</f>
        <v>0</v>
      </c>
      <c r="Y2387" s="61">
        <v>498212</v>
      </c>
      <c r="Z2387" s="62">
        <f>Ugovori_OPULJP3[[#This Row],[UKUPNI PRIHVATLJIVI IZDACI
TOTAL ELIGIBLE EXPENDITURE
= Bespovratna sredstva ukupno + doprinos korisnika
= Ukupni prihvatljivi troškovi
= Ukupna ugovorena vrijednost projekta HRK]]/7.5345</f>
        <v>66124.095825867669</v>
      </c>
      <c r="AA2387" s="53" t="s">
        <v>37</v>
      </c>
      <c r="AB2387" s="53" t="s">
        <v>34</v>
      </c>
      <c r="AC2387" s="52" t="s">
        <v>8746</v>
      </c>
      <c r="AD2387" s="52" t="s">
        <v>6564</v>
      </c>
    </row>
    <row r="2388" spans="1:30" ht="76.5" x14ac:dyDescent="0.2">
      <c r="A2388" s="50" t="s">
        <v>8747</v>
      </c>
      <c r="B2388" s="39" t="s">
        <v>742</v>
      </c>
      <c r="C2388" s="52" t="s">
        <v>7264</v>
      </c>
      <c r="D2388" s="52" t="s">
        <v>8504</v>
      </c>
      <c r="E2388" s="53" t="s">
        <v>75</v>
      </c>
      <c r="F2388" s="54" t="s">
        <v>8748</v>
      </c>
      <c r="G2388" s="54" t="s">
        <v>7442</v>
      </c>
      <c r="H2388" s="56">
        <v>43437</v>
      </c>
      <c r="I2388" s="56">
        <v>44289</v>
      </c>
      <c r="J2388" s="57" t="str">
        <f>IF(Ugovori_OPULJP3[[#This Row],[DATUM ZAVRŠETKA OPERACIJE]]&gt;DATE(2024,12,31),"u provedbi","završen")</f>
        <v>završen</v>
      </c>
      <c r="K2388" s="55" t="s">
        <v>98</v>
      </c>
      <c r="L2388" s="55" t="s">
        <v>98</v>
      </c>
      <c r="M2388" s="58">
        <v>0.85</v>
      </c>
      <c r="N2388" s="58">
        <v>0.15</v>
      </c>
      <c r="O2388" s="59">
        <f>Ugovori_OPULJP3[[#This Row],[Bespovratna sredstva - Ukupno (EU+Nac) HRK
= Ukupna ugovorena vrijednost bespovratnih sredstava]]*Ugovori_OPULJP3[[#This Row],[EU STOPA SUFINANCIRANJA %
EU CO-FINANCING RATE %]]</f>
        <v>2061577.25</v>
      </c>
      <c r="P2388" s="60">
        <f>Ugovori_OPULJP3[[#This Row],[Bespovratna sredstva - EU dio - HRK]]/7.5345</f>
        <v>273618.32238370163</v>
      </c>
      <c r="Q2388" s="59">
        <f>Ugovori_OPULJP3[[#This Row],[Bespovratna sredstva - Ukupno (EU+Nac) HRK
= Ukupna ugovorena vrijednost bespovratnih sredstava]]*Ugovori_OPULJP3[[#This Row],[STOPA NACIONALNOG SUFINANCIRANJA %]]</f>
        <v>363807.75</v>
      </c>
      <c r="R2388" s="60">
        <f>Ugovori_OPULJP3[[#This Row],[Bespovratna sredstva - Nacionalni dio - HRK]]/7.5345</f>
        <v>48285.586303006166</v>
      </c>
      <c r="S2388" s="59">
        <v>2425385</v>
      </c>
      <c r="T2388" s="60">
        <f>Ugovori_OPULJP3[[#This Row],[Bespovratna sredstva - Ukupno (EU+Nac) HRK
= Ukupna ugovorena vrijednost bespovratnih sredstava]]/7.5345</f>
        <v>321903.90868670779</v>
      </c>
      <c r="U2388" s="59">
        <v>0</v>
      </c>
      <c r="V2388" s="60">
        <f>Ugovori_OPULJP3[[#This Row],[Javni doprinos korisnika - HRK]]/7.5345</f>
        <v>0</v>
      </c>
      <c r="W2388" s="59">
        <v>0</v>
      </c>
      <c r="X2388" s="60">
        <f>Ugovori_OPULJP3[[#This Row],[Privatni doprinos korisnika - HRK]]/7.5345</f>
        <v>0</v>
      </c>
      <c r="Y2388" s="61">
        <v>2425385</v>
      </c>
      <c r="Z2388" s="62">
        <f>Ugovori_OPULJP3[[#This Row],[UKUPNI PRIHVATLJIVI IZDACI
TOTAL ELIGIBLE EXPENDITURE
= Bespovratna sredstva ukupno + doprinos korisnika
= Ukupni prihvatljivi troškovi
= Ukupna ugovorena vrijednost projekta HRK]]/7.5345</f>
        <v>321903.90868670779</v>
      </c>
      <c r="AA2388" s="53" t="s">
        <v>37</v>
      </c>
      <c r="AB2388" s="53" t="s">
        <v>34</v>
      </c>
      <c r="AC2388" s="52" t="s">
        <v>8749</v>
      </c>
      <c r="AD2388" s="52" t="s">
        <v>6564</v>
      </c>
    </row>
    <row r="2389" spans="1:30" ht="102" x14ac:dyDescent="0.2">
      <c r="A2389" s="50" t="s">
        <v>8750</v>
      </c>
      <c r="B2389" s="39" t="s">
        <v>742</v>
      </c>
      <c r="C2389" s="52" t="s">
        <v>7264</v>
      </c>
      <c r="D2389" s="52" t="s">
        <v>8504</v>
      </c>
      <c r="E2389" s="53" t="s">
        <v>75</v>
      </c>
      <c r="F2389" s="54" t="s">
        <v>8751</v>
      </c>
      <c r="G2389" s="54" t="s">
        <v>2535</v>
      </c>
      <c r="H2389" s="56">
        <v>43437</v>
      </c>
      <c r="I2389" s="56">
        <v>44350</v>
      </c>
      <c r="J2389" s="57" t="str">
        <f>IF(Ugovori_OPULJP3[[#This Row],[DATUM ZAVRŠETKA OPERACIJE]]&gt;DATE(2024,12,31),"u provedbi","završen")</f>
        <v>završen</v>
      </c>
      <c r="K2389" s="55" t="s">
        <v>8752</v>
      </c>
      <c r="L2389" s="55" t="s">
        <v>337</v>
      </c>
      <c r="M2389" s="58">
        <v>0.85</v>
      </c>
      <c r="N2389" s="58">
        <v>0.15</v>
      </c>
      <c r="O2389" s="59">
        <f>Ugovori_OPULJP3[[#This Row],[Bespovratna sredstva - Ukupno (EU+Nac) HRK
= Ukupna ugovorena vrijednost bespovratnih sredstava]]*Ugovori_OPULJP3[[#This Row],[EU STOPA SUFINANCIRANJA %
EU CO-FINANCING RATE %]]</f>
        <v>2085518.1205</v>
      </c>
      <c r="P2389" s="60">
        <f>Ugovori_OPULJP3[[#This Row],[Bespovratna sredstva - EU dio - HRK]]/7.5345</f>
        <v>276795.82195235247</v>
      </c>
      <c r="Q2389" s="59">
        <f>Ugovori_OPULJP3[[#This Row],[Bespovratna sredstva - Ukupno (EU+Nac) HRK
= Ukupna ugovorena vrijednost bespovratnih sredstava]]*Ugovori_OPULJP3[[#This Row],[STOPA NACIONALNOG SUFINANCIRANJA %]]</f>
        <v>368032.60949999996</v>
      </c>
      <c r="R2389" s="60">
        <f>Ugovori_OPULJP3[[#This Row],[Bespovratna sredstva - Nacionalni dio - HRK]]/7.5345</f>
        <v>48846.321521003374</v>
      </c>
      <c r="S2389" s="59">
        <v>2453550.73</v>
      </c>
      <c r="T2389" s="60">
        <f>Ugovori_OPULJP3[[#This Row],[Bespovratna sredstva - Ukupno (EU+Nac) HRK
= Ukupna ugovorena vrijednost bespovratnih sredstava]]/7.5345</f>
        <v>325642.14347335586</v>
      </c>
      <c r="U2389" s="59">
        <v>0</v>
      </c>
      <c r="V2389" s="60">
        <f>Ugovori_OPULJP3[[#This Row],[Javni doprinos korisnika - HRK]]/7.5345</f>
        <v>0</v>
      </c>
      <c r="W2389" s="59">
        <v>0</v>
      </c>
      <c r="X2389" s="60">
        <f>Ugovori_OPULJP3[[#This Row],[Privatni doprinos korisnika - HRK]]/7.5345</f>
        <v>0</v>
      </c>
      <c r="Y2389" s="61">
        <v>2453550.73</v>
      </c>
      <c r="Z2389" s="62">
        <f>Ugovori_OPULJP3[[#This Row],[UKUPNI PRIHVATLJIVI IZDACI
TOTAL ELIGIBLE EXPENDITURE
= Bespovratna sredstva ukupno + doprinos korisnika
= Ukupni prihvatljivi troškovi
= Ukupna ugovorena vrijednost projekta HRK]]/7.5345</f>
        <v>325642.14347335586</v>
      </c>
      <c r="AA2389" s="53" t="s">
        <v>37</v>
      </c>
      <c r="AB2389" s="53" t="s">
        <v>34</v>
      </c>
      <c r="AC2389" s="52" t="s">
        <v>8753</v>
      </c>
      <c r="AD2389" s="52" t="s">
        <v>6564</v>
      </c>
    </row>
    <row r="2390" spans="1:30" ht="102" x14ac:dyDescent="0.2">
      <c r="A2390" s="50" t="s">
        <v>8754</v>
      </c>
      <c r="B2390" s="39" t="s">
        <v>742</v>
      </c>
      <c r="C2390" s="52" t="s">
        <v>7264</v>
      </c>
      <c r="D2390" s="52" t="s">
        <v>8504</v>
      </c>
      <c r="E2390" s="53" t="s">
        <v>75</v>
      </c>
      <c r="F2390" s="54" t="s">
        <v>8755</v>
      </c>
      <c r="G2390" s="54" t="s">
        <v>2310</v>
      </c>
      <c r="H2390" s="56">
        <v>43628</v>
      </c>
      <c r="I2390" s="56">
        <v>44542</v>
      </c>
      <c r="J2390" s="57" t="str">
        <f>IF(Ugovori_OPULJP3[[#This Row],[DATUM ZAVRŠETKA OPERACIJE]]&gt;DATE(2024,12,31),"u provedbi","završen")</f>
        <v>završen</v>
      </c>
      <c r="K2390" s="55" t="s">
        <v>83</v>
      </c>
      <c r="L2390" s="55" t="s">
        <v>83</v>
      </c>
      <c r="M2390" s="58">
        <v>0.85</v>
      </c>
      <c r="N2390" s="58">
        <v>0.15</v>
      </c>
      <c r="O2390" s="59">
        <f>Ugovori_OPULJP3[[#This Row],[Bespovratna sredstva - Ukupno (EU+Nac) HRK
= Ukupna ugovorena vrijednost bespovratnih sredstava]]*Ugovori_OPULJP3[[#This Row],[EU STOPA SUFINANCIRANJA %
EU CO-FINANCING RATE %]]</f>
        <v>1201130.274</v>
      </c>
      <c r="P2390" s="60">
        <f>Ugovori_OPULJP3[[#This Row],[Bespovratna sredstva - EU dio - HRK]]/7.5345</f>
        <v>159417.38323710929</v>
      </c>
      <c r="Q2390" s="59">
        <f>Ugovori_OPULJP3[[#This Row],[Bespovratna sredstva - Ukupno (EU+Nac) HRK
= Ukupna ugovorena vrijednost bespovratnih sredstava]]*Ugovori_OPULJP3[[#This Row],[STOPA NACIONALNOG SUFINANCIRANJA %]]</f>
        <v>211964.166</v>
      </c>
      <c r="R2390" s="60">
        <f>Ugovori_OPULJP3[[#This Row],[Bespovratna sredstva - Nacionalni dio - HRK]]/7.5345</f>
        <v>28132.479394783993</v>
      </c>
      <c r="S2390" s="59">
        <v>1413094.44</v>
      </c>
      <c r="T2390" s="60">
        <f>Ugovori_OPULJP3[[#This Row],[Bespovratna sredstva - Ukupno (EU+Nac) HRK
= Ukupna ugovorena vrijednost bespovratnih sredstava]]/7.5345</f>
        <v>187549.86263189328</v>
      </c>
      <c r="U2390" s="59">
        <v>0</v>
      </c>
      <c r="V2390" s="60">
        <f>Ugovori_OPULJP3[[#This Row],[Javni doprinos korisnika - HRK]]/7.5345</f>
        <v>0</v>
      </c>
      <c r="W2390" s="59">
        <v>0</v>
      </c>
      <c r="X2390" s="60">
        <f>Ugovori_OPULJP3[[#This Row],[Privatni doprinos korisnika - HRK]]/7.5345</f>
        <v>0</v>
      </c>
      <c r="Y2390" s="61">
        <v>1413094.44</v>
      </c>
      <c r="Z2390" s="62">
        <f>Ugovori_OPULJP3[[#This Row],[UKUPNI PRIHVATLJIVI IZDACI
TOTAL ELIGIBLE EXPENDITURE
= Bespovratna sredstva ukupno + doprinos korisnika
= Ukupni prihvatljivi troškovi
= Ukupna ugovorena vrijednost projekta HRK]]/7.5345</f>
        <v>187549.86263189328</v>
      </c>
      <c r="AA2390" s="53" t="s">
        <v>37</v>
      </c>
      <c r="AB2390" s="53" t="s">
        <v>34</v>
      </c>
      <c r="AC2390" s="52" t="s">
        <v>8756</v>
      </c>
      <c r="AD2390" s="52" t="s">
        <v>6564</v>
      </c>
    </row>
    <row r="2391" spans="1:30" ht="102" x14ac:dyDescent="0.2">
      <c r="A2391" s="50" t="s">
        <v>8757</v>
      </c>
      <c r="B2391" s="39" t="s">
        <v>742</v>
      </c>
      <c r="C2391" s="52" t="s">
        <v>7264</v>
      </c>
      <c r="D2391" s="52" t="s">
        <v>8504</v>
      </c>
      <c r="E2391" s="53" t="s">
        <v>75</v>
      </c>
      <c r="F2391" s="54" t="s">
        <v>8758</v>
      </c>
      <c r="G2391" s="54" t="s">
        <v>1406</v>
      </c>
      <c r="H2391" s="56">
        <v>43444</v>
      </c>
      <c r="I2391" s="56">
        <v>44175</v>
      </c>
      <c r="J2391" s="57" t="str">
        <f>IF(Ugovori_OPULJP3[[#This Row],[DATUM ZAVRŠETKA OPERACIJE]]&gt;DATE(2024,12,31),"u provedbi","završen")</f>
        <v>završen</v>
      </c>
      <c r="K2391" s="55" t="s">
        <v>93</v>
      </c>
      <c r="L2391" s="55" t="s">
        <v>93</v>
      </c>
      <c r="M2391" s="58">
        <v>0.85</v>
      </c>
      <c r="N2391" s="58">
        <v>0.15</v>
      </c>
      <c r="O2391" s="59">
        <f>Ugovori_OPULJP3[[#This Row],[Bespovratna sredstva - Ukupno (EU+Nac) HRK
= Ukupna ugovorena vrijednost bespovratnih sredstava]]*Ugovori_OPULJP3[[#This Row],[EU STOPA SUFINANCIRANJA %
EU CO-FINANCING RATE %]]</f>
        <v>2124254.6264999998</v>
      </c>
      <c r="P2391" s="60">
        <f>Ugovori_OPULJP3[[#This Row],[Bespovratna sredstva - EU dio - HRK]]/7.5345</f>
        <v>281937.03981684247</v>
      </c>
      <c r="Q2391" s="59">
        <f>Ugovori_OPULJP3[[#This Row],[Bespovratna sredstva - Ukupno (EU+Nac) HRK
= Ukupna ugovorena vrijednost bespovratnih sredstava]]*Ugovori_OPULJP3[[#This Row],[STOPA NACIONALNOG SUFINANCIRANJA %]]</f>
        <v>374868.46349999995</v>
      </c>
      <c r="R2391" s="60">
        <f>Ugovori_OPULJP3[[#This Row],[Bespovratna sredstva - Nacionalni dio - HRK]]/7.5345</f>
        <v>49753.59526179573</v>
      </c>
      <c r="S2391" s="59">
        <v>2499123.09</v>
      </c>
      <c r="T2391" s="60">
        <f>Ugovori_OPULJP3[[#This Row],[Bespovratna sredstva - Ukupno (EU+Nac) HRK
= Ukupna ugovorena vrijednost bespovratnih sredstava]]/7.5345</f>
        <v>331690.63507863821</v>
      </c>
      <c r="U2391" s="59">
        <v>0</v>
      </c>
      <c r="V2391" s="60">
        <f>Ugovori_OPULJP3[[#This Row],[Javni doprinos korisnika - HRK]]/7.5345</f>
        <v>0</v>
      </c>
      <c r="W2391" s="59">
        <v>0</v>
      </c>
      <c r="X2391" s="60">
        <f>Ugovori_OPULJP3[[#This Row],[Privatni doprinos korisnika - HRK]]/7.5345</f>
        <v>0</v>
      </c>
      <c r="Y2391" s="61">
        <v>2499123.09</v>
      </c>
      <c r="Z2391" s="62">
        <f>Ugovori_OPULJP3[[#This Row],[UKUPNI PRIHVATLJIVI IZDACI
TOTAL ELIGIBLE EXPENDITURE
= Bespovratna sredstva ukupno + doprinos korisnika
= Ukupni prihvatljivi troškovi
= Ukupna ugovorena vrijednost projekta HRK]]/7.5345</f>
        <v>331690.63507863821</v>
      </c>
      <c r="AA2391" s="53" t="s">
        <v>37</v>
      </c>
      <c r="AB2391" s="53" t="s">
        <v>34</v>
      </c>
      <c r="AC2391" s="52" t="s">
        <v>8759</v>
      </c>
      <c r="AD2391" s="52" t="s">
        <v>6564</v>
      </c>
    </row>
    <row r="2392" spans="1:30" ht="76.5" x14ac:dyDescent="0.2">
      <c r="A2392" s="50" t="s">
        <v>8760</v>
      </c>
      <c r="B2392" s="39" t="s">
        <v>742</v>
      </c>
      <c r="C2392" s="52" t="s">
        <v>7264</v>
      </c>
      <c r="D2392" s="52" t="s">
        <v>8504</v>
      </c>
      <c r="E2392" s="53" t="s">
        <v>75</v>
      </c>
      <c r="F2392" s="54" t="s">
        <v>7332</v>
      </c>
      <c r="G2392" s="54" t="s">
        <v>7382</v>
      </c>
      <c r="H2392" s="56">
        <v>43437</v>
      </c>
      <c r="I2392" s="56">
        <v>44168</v>
      </c>
      <c r="J2392" s="57" t="str">
        <f>IF(Ugovori_OPULJP3[[#This Row],[DATUM ZAVRŠETKA OPERACIJE]]&gt;DATE(2024,12,31),"u provedbi","završen")</f>
        <v>završen</v>
      </c>
      <c r="K2392" s="55" t="s">
        <v>8761</v>
      </c>
      <c r="L2392" s="55" t="s">
        <v>172</v>
      </c>
      <c r="M2392" s="58">
        <v>0.85</v>
      </c>
      <c r="N2392" s="58">
        <v>0.15</v>
      </c>
      <c r="O2392" s="59">
        <f>Ugovori_OPULJP3[[#This Row],[Bespovratna sredstva - Ukupno (EU+Nac) HRK
= Ukupna ugovorena vrijednost bespovratnih sredstava]]*Ugovori_OPULJP3[[#This Row],[EU STOPA SUFINANCIRANJA %
EU CO-FINANCING RATE %]]</f>
        <v>1657224.7104999998</v>
      </c>
      <c r="P2392" s="60">
        <f>Ugovori_OPULJP3[[#This Row],[Bespovratna sredstva - EU dio - HRK]]/7.5345</f>
        <v>219951.51775167559</v>
      </c>
      <c r="Q2392" s="59">
        <f>Ugovori_OPULJP3[[#This Row],[Bespovratna sredstva - Ukupno (EU+Nac) HRK
= Ukupna ugovorena vrijednost bespovratnih sredstava]]*Ugovori_OPULJP3[[#This Row],[STOPA NACIONALNOG SUFINANCIRANJA %]]</f>
        <v>292451.41949999996</v>
      </c>
      <c r="R2392" s="60">
        <f>Ugovori_OPULJP3[[#This Row],[Bespovratna sredstva - Nacionalni dio - HRK]]/7.5345</f>
        <v>38814.973720883929</v>
      </c>
      <c r="S2392" s="59">
        <v>1949676.13</v>
      </c>
      <c r="T2392" s="60">
        <f>Ugovori_OPULJP3[[#This Row],[Bespovratna sredstva - Ukupno (EU+Nac) HRK
= Ukupna ugovorena vrijednost bespovratnih sredstava]]/7.5345</f>
        <v>258766.49147255954</v>
      </c>
      <c r="U2392" s="59">
        <v>0</v>
      </c>
      <c r="V2392" s="60">
        <f>Ugovori_OPULJP3[[#This Row],[Javni doprinos korisnika - HRK]]/7.5345</f>
        <v>0</v>
      </c>
      <c r="W2392" s="59">
        <v>0</v>
      </c>
      <c r="X2392" s="60">
        <f>Ugovori_OPULJP3[[#This Row],[Privatni doprinos korisnika - HRK]]/7.5345</f>
        <v>0</v>
      </c>
      <c r="Y2392" s="61">
        <v>1949676.13</v>
      </c>
      <c r="Z2392" s="62">
        <f>Ugovori_OPULJP3[[#This Row],[UKUPNI PRIHVATLJIVI IZDACI
TOTAL ELIGIBLE EXPENDITURE
= Bespovratna sredstva ukupno + doprinos korisnika
= Ukupni prihvatljivi troškovi
= Ukupna ugovorena vrijednost projekta HRK]]/7.5345</f>
        <v>258766.49147255954</v>
      </c>
      <c r="AA2392" s="53" t="s">
        <v>37</v>
      </c>
      <c r="AB2392" s="53" t="s">
        <v>34</v>
      </c>
      <c r="AC2392" s="52" t="s">
        <v>8762</v>
      </c>
      <c r="AD2392" s="52" t="s">
        <v>6564</v>
      </c>
    </row>
    <row r="2393" spans="1:30" ht="51" x14ac:dyDescent="0.2">
      <c r="A2393" s="50" t="s">
        <v>8763</v>
      </c>
      <c r="B2393" s="39" t="s">
        <v>742</v>
      </c>
      <c r="C2393" s="52" t="s">
        <v>7264</v>
      </c>
      <c r="D2393" s="52" t="s">
        <v>8504</v>
      </c>
      <c r="E2393" s="53" t="s">
        <v>75</v>
      </c>
      <c r="F2393" s="54" t="s">
        <v>8764</v>
      </c>
      <c r="G2393" s="71" t="s">
        <v>4197</v>
      </c>
      <c r="H2393" s="56">
        <v>43623</v>
      </c>
      <c r="I2393" s="56">
        <v>44537</v>
      </c>
      <c r="J2393" s="57" t="str">
        <f>IF(Ugovori_OPULJP3[[#This Row],[DATUM ZAVRŠETKA OPERACIJE]]&gt;DATE(2024,12,31),"u provedbi","završen")</f>
        <v>završen</v>
      </c>
      <c r="K2393" s="55" t="s">
        <v>248</v>
      </c>
      <c r="L2393" s="55" t="s">
        <v>248</v>
      </c>
      <c r="M2393" s="58">
        <v>0.85</v>
      </c>
      <c r="N2393" s="58">
        <v>0.15</v>
      </c>
      <c r="O2393" s="59">
        <f>Ugovori_OPULJP3[[#This Row],[Bespovratna sredstva - Ukupno (EU+Nac) HRK
= Ukupna ugovorena vrijednost bespovratnih sredstava]]*Ugovori_OPULJP3[[#This Row],[EU STOPA SUFINANCIRANJA %
EU CO-FINANCING RATE %]]</f>
        <v>419436.31649999996</v>
      </c>
      <c r="P2393" s="60">
        <f>Ugovori_OPULJP3[[#This Row],[Bespovratna sredstva - EU dio - HRK]]/7.5345</f>
        <v>55668.765876965947</v>
      </c>
      <c r="Q2393" s="59">
        <f>Ugovori_OPULJP3[[#This Row],[Bespovratna sredstva - Ukupno (EU+Nac) HRK
= Ukupna ugovorena vrijednost bespovratnih sredstava]]*Ugovori_OPULJP3[[#This Row],[STOPA NACIONALNOG SUFINANCIRANJA %]]</f>
        <v>74018.17349999999</v>
      </c>
      <c r="R2393" s="60">
        <f>Ugovori_OPULJP3[[#This Row],[Bespovratna sredstva - Nacionalni dio - HRK]]/7.5345</f>
        <v>9823.8998606410496</v>
      </c>
      <c r="S2393" s="59">
        <v>493454.49</v>
      </c>
      <c r="T2393" s="60">
        <f>Ugovori_OPULJP3[[#This Row],[Bespovratna sredstva - Ukupno (EU+Nac) HRK
= Ukupna ugovorena vrijednost bespovratnih sredstava]]/7.5345</f>
        <v>65492.665737607</v>
      </c>
      <c r="U2393" s="59">
        <v>0</v>
      </c>
      <c r="V2393" s="60">
        <f>Ugovori_OPULJP3[[#This Row],[Javni doprinos korisnika - HRK]]/7.5345</f>
        <v>0</v>
      </c>
      <c r="W2393" s="59">
        <v>0</v>
      </c>
      <c r="X2393" s="60">
        <f>Ugovori_OPULJP3[[#This Row],[Privatni doprinos korisnika - HRK]]/7.5345</f>
        <v>0</v>
      </c>
      <c r="Y2393" s="61">
        <v>493454.49</v>
      </c>
      <c r="Z2393" s="62">
        <f>Ugovori_OPULJP3[[#This Row],[UKUPNI PRIHVATLJIVI IZDACI
TOTAL ELIGIBLE EXPENDITURE
= Bespovratna sredstva ukupno + doprinos korisnika
= Ukupni prihvatljivi troškovi
= Ukupna ugovorena vrijednost projekta HRK]]/7.5345</f>
        <v>65492.665737607</v>
      </c>
      <c r="AA2393" s="53" t="s">
        <v>37</v>
      </c>
      <c r="AB2393" s="53" t="s">
        <v>34</v>
      </c>
      <c r="AC2393" s="52" t="s">
        <v>8765</v>
      </c>
      <c r="AD2393" s="52" t="s">
        <v>6564</v>
      </c>
    </row>
    <row r="2394" spans="1:30" ht="102" x14ac:dyDescent="0.2">
      <c r="A2394" s="50" t="s">
        <v>8766</v>
      </c>
      <c r="B2394" s="39" t="s">
        <v>742</v>
      </c>
      <c r="C2394" s="52" t="s">
        <v>7264</v>
      </c>
      <c r="D2394" s="52" t="s">
        <v>8504</v>
      </c>
      <c r="E2394" s="53" t="s">
        <v>75</v>
      </c>
      <c r="F2394" s="54" t="s">
        <v>7486</v>
      </c>
      <c r="G2394" s="54" t="s">
        <v>7487</v>
      </c>
      <c r="H2394" s="56">
        <v>43437</v>
      </c>
      <c r="I2394" s="56">
        <v>44168</v>
      </c>
      <c r="J2394" s="57" t="str">
        <f>IF(Ugovori_OPULJP3[[#This Row],[DATUM ZAVRŠETKA OPERACIJE]]&gt;DATE(2024,12,31),"u provedbi","završen")</f>
        <v>završen</v>
      </c>
      <c r="K2394" s="55" t="s">
        <v>172</v>
      </c>
      <c r="L2394" s="55" t="s">
        <v>172</v>
      </c>
      <c r="M2394" s="58">
        <v>0.85</v>
      </c>
      <c r="N2394" s="58">
        <v>0.15</v>
      </c>
      <c r="O2394" s="59">
        <f>Ugovori_OPULJP3[[#This Row],[Bespovratna sredstva - Ukupno (EU+Nac) HRK
= Ukupna ugovorena vrijednost bespovratnih sredstava]]*Ugovori_OPULJP3[[#This Row],[EU STOPA SUFINANCIRANJA %
EU CO-FINANCING RATE %]]</f>
        <v>2061790.3875</v>
      </c>
      <c r="P2394" s="60">
        <f>Ugovori_OPULJP3[[#This Row],[Bespovratna sredstva - EU dio - HRK]]/7.5345</f>
        <v>273646.6105912801</v>
      </c>
      <c r="Q2394" s="59">
        <f>Ugovori_OPULJP3[[#This Row],[Bespovratna sredstva - Ukupno (EU+Nac) HRK
= Ukupna ugovorena vrijednost bespovratnih sredstava]]*Ugovori_OPULJP3[[#This Row],[STOPA NACIONALNOG SUFINANCIRANJA %]]</f>
        <v>363845.36249999999</v>
      </c>
      <c r="R2394" s="60">
        <f>Ugovori_OPULJP3[[#This Row],[Bespovratna sredstva - Nacionalni dio - HRK]]/7.5345</f>
        <v>48290.578339637665</v>
      </c>
      <c r="S2394" s="59">
        <v>2425635.75</v>
      </c>
      <c r="T2394" s="60">
        <f>Ugovori_OPULJP3[[#This Row],[Bespovratna sredstva - Ukupno (EU+Nac) HRK
= Ukupna ugovorena vrijednost bespovratnih sredstava]]/7.5345</f>
        <v>321937.18893091776</v>
      </c>
      <c r="U2394" s="59">
        <v>0</v>
      </c>
      <c r="V2394" s="60">
        <f>Ugovori_OPULJP3[[#This Row],[Javni doprinos korisnika - HRK]]/7.5345</f>
        <v>0</v>
      </c>
      <c r="W2394" s="59">
        <v>0</v>
      </c>
      <c r="X2394" s="60">
        <f>Ugovori_OPULJP3[[#This Row],[Privatni doprinos korisnika - HRK]]/7.5345</f>
        <v>0</v>
      </c>
      <c r="Y2394" s="61">
        <v>2425635.75</v>
      </c>
      <c r="Z2394" s="62">
        <f>Ugovori_OPULJP3[[#This Row],[UKUPNI PRIHVATLJIVI IZDACI
TOTAL ELIGIBLE EXPENDITURE
= Bespovratna sredstva ukupno + doprinos korisnika
= Ukupni prihvatljivi troškovi
= Ukupna ugovorena vrijednost projekta HRK]]/7.5345</f>
        <v>321937.18893091776</v>
      </c>
      <c r="AA2394" s="53" t="s">
        <v>37</v>
      </c>
      <c r="AB2394" s="53" t="s">
        <v>34</v>
      </c>
      <c r="AC2394" s="52" t="s">
        <v>8767</v>
      </c>
      <c r="AD2394" s="52" t="s">
        <v>6564</v>
      </c>
    </row>
    <row r="2395" spans="1:30" ht="114.75" x14ac:dyDescent="0.2">
      <c r="A2395" s="50" t="s">
        <v>8768</v>
      </c>
      <c r="B2395" s="39" t="s">
        <v>742</v>
      </c>
      <c r="C2395" s="52" t="s">
        <v>7264</v>
      </c>
      <c r="D2395" s="52" t="s">
        <v>8504</v>
      </c>
      <c r="E2395" s="53" t="s">
        <v>75</v>
      </c>
      <c r="F2395" s="54" t="s">
        <v>8769</v>
      </c>
      <c r="G2395" s="54" t="s">
        <v>8770</v>
      </c>
      <c r="H2395" s="56">
        <v>43623</v>
      </c>
      <c r="I2395" s="56">
        <v>44354</v>
      </c>
      <c r="J2395" s="57" t="str">
        <f>IF(Ugovori_OPULJP3[[#This Row],[DATUM ZAVRŠETKA OPERACIJE]]&gt;DATE(2024,12,31),"u provedbi","završen")</f>
        <v>završen</v>
      </c>
      <c r="K2395" s="55" t="s">
        <v>172</v>
      </c>
      <c r="L2395" s="55" t="s">
        <v>172</v>
      </c>
      <c r="M2395" s="58">
        <v>0.85</v>
      </c>
      <c r="N2395" s="58">
        <v>0.15</v>
      </c>
      <c r="O2395" s="59">
        <f>Ugovori_OPULJP3[[#This Row],[Bespovratna sredstva - Ukupno (EU+Nac) HRK
= Ukupna ugovorena vrijednost bespovratnih sredstava]]*Ugovori_OPULJP3[[#This Row],[EU STOPA SUFINANCIRANJA %
EU CO-FINANCING RATE %]]</f>
        <v>1145113.03</v>
      </c>
      <c r="P2395" s="60">
        <f>Ugovori_OPULJP3[[#This Row],[Bespovratna sredstva - EU dio - HRK]]/7.5345</f>
        <v>151982.61729378192</v>
      </c>
      <c r="Q2395" s="59">
        <f>Ugovori_OPULJP3[[#This Row],[Bespovratna sredstva - Ukupno (EU+Nac) HRK
= Ukupna ugovorena vrijednost bespovratnih sredstava]]*Ugovori_OPULJP3[[#This Row],[STOPA NACIONALNOG SUFINANCIRANJA %]]</f>
        <v>202078.77</v>
      </c>
      <c r="R2395" s="60">
        <f>Ugovori_OPULJP3[[#This Row],[Bespovratna sredstva - Nacionalni dio - HRK]]/7.5345</f>
        <v>26820.461875373279</v>
      </c>
      <c r="S2395" s="59">
        <v>1347191.8</v>
      </c>
      <c r="T2395" s="60">
        <f>Ugovori_OPULJP3[[#This Row],[Bespovratna sredstva - Ukupno (EU+Nac) HRK
= Ukupna ugovorena vrijednost bespovratnih sredstava]]/7.5345</f>
        <v>178803.07916915521</v>
      </c>
      <c r="U2395" s="59">
        <v>0</v>
      </c>
      <c r="V2395" s="60">
        <f>Ugovori_OPULJP3[[#This Row],[Javni doprinos korisnika - HRK]]/7.5345</f>
        <v>0</v>
      </c>
      <c r="W2395" s="59">
        <v>0</v>
      </c>
      <c r="X2395" s="60">
        <f>Ugovori_OPULJP3[[#This Row],[Privatni doprinos korisnika - HRK]]/7.5345</f>
        <v>0</v>
      </c>
      <c r="Y2395" s="61">
        <v>1347191.8</v>
      </c>
      <c r="Z2395" s="62">
        <f>Ugovori_OPULJP3[[#This Row],[UKUPNI PRIHVATLJIVI IZDACI
TOTAL ELIGIBLE EXPENDITURE
= Bespovratna sredstva ukupno + doprinos korisnika
= Ukupni prihvatljivi troškovi
= Ukupna ugovorena vrijednost projekta HRK]]/7.5345</f>
        <v>178803.07916915521</v>
      </c>
      <c r="AA2395" s="53" t="s">
        <v>37</v>
      </c>
      <c r="AB2395" s="53" t="s">
        <v>34</v>
      </c>
      <c r="AC2395" s="52" t="s">
        <v>8771</v>
      </c>
      <c r="AD2395" s="52" t="s">
        <v>6564</v>
      </c>
    </row>
    <row r="2396" spans="1:30" ht="76.5" x14ac:dyDescent="0.2">
      <c r="A2396" s="50" t="s">
        <v>8772</v>
      </c>
      <c r="B2396" s="39" t="s">
        <v>742</v>
      </c>
      <c r="C2396" s="52" t="s">
        <v>7264</v>
      </c>
      <c r="D2396" s="52" t="s">
        <v>8504</v>
      </c>
      <c r="E2396" s="53" t="s">
        <v>75</v>
      </c>
      <c r="F2396" s="54" t="s">
        <v>8773</v>
      </c>
      <c r="G2396" s="54" t="s">
        <v>8774</v>
      </c>
      <c r="H2396" s="56">
        <v>43437</v>
      </c>
      <c r="I2396" s="56">
        <v>44350</v>
      </c>
      <c r="J2396" s="57" t="str">
        <f>IF(Ugovori_OPULJP3[[#This Row],[DATUM ZAVRŠETKA OPERACIJE]]&gt;DATE(2024,12,31),"u provedbi","završen")</f>
        <v>završen</v>
      </c>
      <c r="K2396" s="55" t="s">
        <v>210</v>
      </c>
      <c r="L2396" s="55" t="s">
        <v>210</v>
      </c>
      <c r="M2396" s="58">
        <v>0.85</v>
      </c>
      <c r="N2396" s="58">
        <v>0.15</v>
      </c>
      <c r="O2396" s="59">
        <f>Ugovori_OPULJP3[[#This Row],[Bespovratna sredstva - Ukupno (EU+Nac) HRK
= Ukupna ugovorena vrijednost bespovratnih sredstava]]*Ugovori_OPULJP3[[#This Row],[EU STOPA SUFINANCIRANJA %
EU CO-FINANCING RATE %]]</f>
        <v>1201635.4375</v>
      </c>
      <c r="P2396" s="60">
        <f>Ugovori_OPULJP3[[#This Row],[Bespovratna sredstva - EU dio - HRK]]/7.5345</f>
        <v>159484.42995553784</v>
      </c>
      <c r="Q2396" s="59">
        <f>Ugovori_OPULJP3[[#This Row],[Bespovratna sredstva - Ukupno (EU+Nac) HRK
= Ukupna ugovorena vrijednost bespovratnih sredstava]]*Ugovori_OPULJP3[[#This Row],[STOPA NACIONALNOG SUFINANCIRANJA %]]</f>
        <v>212053.3125</v>
      </c>
      <c r="R2396" s="60">
        <f>Ugovori_OPULJP3[[#This Row],[Bespovratna sredstva - Nacionalni dio - HRK]]/7.5345</f>
        <v>28144.311168624328</v>
      </c>
      <c r="S2396" s="59">
        <v>1413688.75</v>
      </c>
      <c r="T2396" s="60">
        <f>Ugovori_OPULJP3[[#This Row],[Bespovratna sredstva - Ukupno (EU+Nac) HRK
= Ukupna ugovorena vrijednost bespovratnih sredstava]]/7.5345</f>
        <v>187628.74112416219</v>
      </c>
      <c r="U2396" s="59">
        <v>0</v>
      </c>
      <c r="V2396" s="60">
        <f>Ugovori_OPULJP3[[#This Row],[Javni doprinos korisnika - HRK]]/7.5345</f>
        <v>0</v>
      </c>
      <c r="W2396" s="59">
        <v>0</v>
      </c>
      <c r="X2396" s="60">
        <f>Ugovori_OPULJP3[[#This Row],[Privatni doprinos korisnika - HRK]]/7.5345</f>
        <v>0</v>
      </c>
      <c r="Y2396" s="61">
        <v>1413688.75</v>
      </c>
      <c r="Z2396" s="62">
        <f>Ugovori_OPULJP3[[#This Row],[UKUPNI PRIHVATLJIVI IZDACI
TOTAL ELIGIBLE EXPENDITURE
= Bespovratna sredstva ukupno + doprinos korisnika
= Ukupni prihvatljivi troškovi
= Ukupna ugovorena vrijednost projekta HRK]]/7.5345</f>
        <v>187628.74112416219</v>
      </c>
      <c r="AA2396" s="53" t="s">
        <v>37</v>
      </c>
      <c r="AB2396" s="53" t="s">
        <v>34</v>
      </c>
      <c r="AC2396" s="52" t="s">
        <v>8775</v>
      </c>
      <c r="AD2396" s="52" t="s">
        <v>6564</v>
      </c>
    </row>
    <row r="2397" spans="1:30" ht="114.75" x14ac:dyDescent="0.2">
      <c r="A2397" s="50" t="s">
        <v>8776</v>
      </c>
      <c r="B2397" s="39" t="s">
        <v>742</v>
      </c>
      <c r="C2397" s="52" t="s">
        <v>7264</v>
      </c>
      <c r="D2397" s="52" t="s">
        <v>8504</v>
      </c>
      <c r="E2397" s="53" t="s">
        <v>75</v>
      </c>
      <c r="F2397" s="54" t="s">
        <v>8538</v>
      </c>
      <c r="G2397" s="54" t="s">
        <v>7519</v>
      </c>
      <c r="H2397" s="56">
        <v>43575</v>
      </c>
      <c r="I2397" s="56">
        <v>44489</v>
      </c>
      <c r="J2397" s="57" t="str">
        <f>IF(Ugovori_OPULJP3[[#This Row],[DATUM ZAVRŠETKA OPERACIJE]]&gt;DATE(2024,12,31),"u provedbi","završen")</f>
        <v>završen</v>
      </c>
      <c r="K2397" s="55" t="s">
        <v>337</v>
      </c>
      <c r="L2397" s="55" t="s">
        <v>337</v>
      </c>
      <c r="M2397" s="58">
        <v>0.85</v>
      </c>
      <c r="N2397" s="58">
        <v>0.15</v>
      </c>
      <c r="O2397" s="59">
        <f>Ugovori_OPULJP3[[#This Row],[Bespovratna sredstva - Ukupno (EU+Nac) HRK
= Ukupna ugovorena vrijednost bespovratnih sredstava]]*Ugovori_OPULJP3[[#This Row],[EU STOPA SUFINANCIRANJA %
EU CO-FINANCING RATE %]]</f>
        <v>369024.3125</v>
      </c>
      <c r="P2397" s="60">
        <f>Ugovori_OPULJP3[[#This Row],[Bespovratna sredstva - EU dio - HRK]]/7.5345</f>
        <v>48977.943128276595</v>
      </c>
      <c r="Q2397" s="59">
        <f>Ugovori_OPULJP3[[#This Row],[Bespovratna sredstva - Ukupno (EU+Nac) HRK
= Ukupna ugovorena vrijednost bespovratnih sredstava]]*Ugovori_OPULJP3[[#This Row],[STOPA NACIONALNOG SUFINANCIRANJA %]]</f>
        <v>65121.9375</v>
      </c>
      <c r="R2397" s="60">
        <f>Ugovori_OPULJP3[[#This Row],[Bespovratna sredstva - Nacionalni dio - HRK]]/7.5345</f>
        <v>8643.1664344017518</v>
      </c>
      <c r="S2397" s="59">
        <v>434146.25</v>
      </c>
      <c r="T2397" s="60">
        <f>Ugovori_OPULJP3[[#This Row],[Bespovratna sredstva - Ukupno (EU+Nac) HRK
= Ukupna ugovorena vrijednost bespovratnih sredstava]]/7.5345</f>
        <v>57621.109562678343</v>
      </c>
      <c r="U2397" s="59">
        <v>0</v>
      </c>
      <c r="V2397" s="60">
        <f>Ugovori_OPULJP3[[#This Row],[Javni doprinos korisnika - HRK]]/7.5345</f>
        <v>0</v>
      </c>
      <c r="W2397" s="59">
        <v>0</v>
      </c>
      <c r="X2397" s="60">
        <f>Ugovori_OPULJP3[[#This Row],[Privatni doprinos korisnika - HRK]]/7.5345</f>
        <v>0</v>
      </c>
      <c r="Y2397" s="61">
        <v>434146.25</v>
      </c>
      <c r="Z2397" s="62">
        <f>Ugovori_OPULJP3[[#This Row],[UKUPNI PRIHVATLJIVI IZDACI
TOTAL ELIGIBLE EXPENDITURE
= Bespovratna sredstva ukupno + doprinos korisnika
= Ukupni prihvatljivi troškovi
= Ukupna ugovorena vrijednost projekta HRK]]/7.5345</f>
        <v>57621.109562678343</v>
      </c>
      <c r="AA2397" s="53" t="s">
        <v>37</v>
      </c>
      <c r="AB2397" s="53" t="s">
        <v>34</v>
      </c>
      <c r="AC2397" s="52" t="s">
        <v>8777</v>
      </c>
      <c r="AD2397" s="52" t="s">
        <v>6564</v>
      </c>
    </row>
    <row r="2398" spans="1:30" ht="63.75" x14ac:dyDescent="0.2">
      <c r="A2398" s="50" t="s">
        <v>8778</v>
      </c>
      <c r="B2398" s="39" t="s">
        <v>742</v>
      </c>
      <c r="C2398" s="52" t="s">
        <v>7264</v>
      </c>
      <c r="D2398" s="52" t="s">
        <v>8504</v>
      </c>
      <c r="E2398" s="53" t="s">
        <v>75</v>
      </c>
      <c r="F2398" s="54" t="s">
        <v>8779</v>
      </c>
      <c r="G2398" s="54" t="s">
        <v>7478</v>
      </c>
      <c r="H2398" s="56">
        <v>43560</v>
      </c>
      <c r="I2398" s="56">
        <v>44474</v>
      </c>
      <c r="J2398" s="57" t="str">
        <f>IF(Ugovori_OPULJP3[[#This Row],[DATUM ZAVRŠETKA OPERACIJE]]&gt;DATE(2024,12,31),"u provedbi","završen")</f>
        <v>završen</v>
      </c>
      <c r="K2398" s="55" t="s">
        <v>8780</v>
      </c>
      <c r="L2398" s="55" t="s">
        <v>36</v>
      </c>
      <c r="M2398" s="58">
        <v>0.85</v>
      </c>
      <c r="N2398" s="58">
        <v>0.15</v>
      </c>
      <c r="O2398" s="59">
        <f>Ugovori_OPULJP3[[#This Row],[Bespovratna sredstva - Ukupno (EU+Nac) HRK
= Ukupna ugovorena vrijednost bespovratnih sredstava]]*Ugovori_OPULJP3[[#This Row],[EU STOPA SUFINANCIRANJA %
EU CO-FINANCING RATE %]]</f>
        <v>2123570.2999999998</v>
      </c>
      <c r="P2398" s="60">
        <f>Ugovori_OPULJP3[[#This Row],[Bespovratna sredstva - EU dio - HRK]]/7.5345</f>
        <v>281846.21408188995</v>
      </c>
      <c r="Q2398" s="59">
        <f>Ugovori_OPULJP3[[#This Row],[Bespovratna sredstva - Ukupno (EU+Nac) HRK
= Ukupna ugovorena vrijednost bespovratnih sredstava]]*Ugovori_OPULJP3[[#This Row],[STOPA NACIONALNOG SUFINANCIRANJA %]]</f>
        <v>374747.7</v>
      </c>
      <c r="R2398" s="60">
        <f>Ugovori_OPULJP3[[#This Row],[Bespovratna sredstva - Nacionalni dio - HRK]]/7.5345</f>
        <v>49737.567190921756</v>
      </c>
      <c r="S2398" s="59">
        <v>2498318</v>
      </c>
      <c r="T2398" s="60">
        <f>Ugovori_OPULJP3[[#This Row],[Bespovratna sredstva - Ukupno (EU+Nac) HRK
= Ukupna ugovorena vrijednost bespovratnih sredstava]]/7.5345</f>
        <v>331583.7812728117</v>
      </c>
      <c r="U2398" s="59">
        <v>0</v>
      </c>
      <c r="V2398" s="60">
        <f>Ugovori_OPULJP3[[#This Row],[Javni doprinos korisnika - HRK]]/7.5345</f>
        <v>0</v>
      </c>
      <c r="W2398" s="59">
        <v>0</v>
      </c>
      <c r="X2398" s="60">
        <f>Ugovori_OPULJP3[[#This Row],[Privatni doprinos korisnika - HRK]]/7.5345</f>
        <v>0</v>
      </c>
      <c r="Y2398" s="61">
        <v>2498318</v>
      </c>
      <c r="Z2398" s="62">
        <f>Ugovori_OPULJP3[[#This Row],[UKUPNI PRIHVATLJIVI IZDACI
TOTAL ELIGIBLE EXPENDITURE
= Bespovratna sredstva ukupno + doprinos korisnika
= Ukupni prihvatljivi troškovi
= Ukupna ugovorena vrijednost projekta HRK]]/7.5345</f>
        <v>331583.7812728117</v>
      </c>
      <c r="AA2398" s="53" t="s">
        <v>37</v>
      </c>
      <c r="AB2398" s="53" t="s">
        <v>34</v>
      </c>
      <c r="AC2398" s="52" t="s">
        <v>8781</v>
      </c>
      <c r="AD2398" s="52" t="s">
        <v>6564</v>
      </c>
    </row>
    <row r="2399" spans="1:30" ht="76.5" x14ac:dyDescent="0.2">
      <c r="A2399" s="50" t="s">
        <v>8782</v>
      </c>
      <c r="B2399" s="39" t="s">
        <v>742</v>
      </c>
      <c r="C2399" s="52" t="s">
        <v>7264</v>
      </c>
      <c r="D2399" s="52" t="s">
        <v>8504</v>
      </c>
      <c r="E2399" s="53" t="s">
        <v>75</v>
      </c>
      <c r="F2399" s="54" t="s">
        <v>8783</v>
      </c>
      <c r="G2399" s="54" t="s">
        <v>3935</v>
      </c>
      <c r="H2399" s="56">
        <v>43560</v>
      </c>
      <c r="I2399" s="56">
        <v>44413</v>
      </c>
      <c r="J2399" s="57" t="str">
        <f>IF(Ugovori_OPULJP3[[#This Row],[DATUM ZAVRŠETKA OPERACIJE]]&gt;DATE(2024,12,31),"u provedbi","završen")</f>
        <v>završen</v>
      </c>
      <c r="K2399" s="55" t="s">
        <v>243</v>
      </c>
      <c r="L2399" s="55" t="s">
        <v>243</v>
      </c>
      <c r="M2399" s="58">
        <v>0.85</v>
      </c>
      <c r="N2399" s="58">
        <v>0.15</v>
      </c>
      <c r="O2399" s="59">
        <f>Ugovori_OPULJP3[[#This Row],[Bespovratna sredstva - Ukupno (EU+Nac) HRK
= Ukupna ugovorena vrijednost bespovratnih sredstava]]*Ugovori_OPULJP3[[#This Row],[EU STOPA SUFINANCIRANJA %
EU CO-FINANCING RATE %]]</f>
        <v>1074742.754</v>
      </c>
      <c r="P2399" s="60">
        <f>Ugovori_OPULJP3[[#This Row],[Bespovratna sredstva - EU dio - HRK]]/7.5345</f>
        <v>142642.87663414958</v>
      </c>
      <c r="Q2399" s="59">
        <f>Ugovori_OPULJP3[[#This Row],[Bespovratna sredstva - Ukupno (EU+Nac) HRK
= Ukupna ugovorena vrijednost bespovratnih sredstava]]*Ugovori_OPULJP3[[#This Row],[STOPA NACIONALNOG SUFINANCIRANJA %]]</f>
        <v>189660.486</v>
      </c>
      <c r="R2399" s="60">
        <f>Ugovori_OPULJP3[[#This Row],[Bespovratna sredstva - Nacionalni dio - HRK]]/7.5345</f>
        <v>25172.272347202867</v>
      </c>
      <c r="S2399" s="59">
        <v>1264403.24</v>
      </c>
      <c r="T2399" s="60">
        <f>Ugovori_OPULJP3[[#This Row],[Bespovratna sredstva - Ukupno (EU+Nac) HRK
= Ukupna ugovorena vrijednost bespovratnih sredstava]]/7.5345</f>
        <v>167815.14898135242</v>
      </c>
      <c r="U2399" s="59">
        <v>0</v>
      </c>
      <c r="V2399" s="60">
        <f>Ugovori_OPULJP3[[#This Row],[Javni doprinos korisnika - HRK]]/7.5345</f>
        <v>0</v>
      </c>
      <c r="W2399" s="59">
        <v>0</v>
      </c>
      <c r="X2399" s="60">
        <f>Ugovori_OPULJP3[[#This Row],[Privatni doprinos korisnika - HRK]]/7.5345</f>
        <v>0</v>
      </c>
      <c r="Y2399" s="61">
        <v>1264403.24</v>
      </c>
      <c r="Z2399" s="62">
        <f>Ugovori_OPULJP3[[#This Row],[UKUPNI PRIHVATLJIVI IZDACI
TOTAL ELIGIBLE EXPENDITURE
= Bespovratna sredstva ukupno + doprinos korisnika
= Ukupni prihvatljivi troškovi
= Ukupna ugovorena vrijednost projekta HRK]]/7.5345</f>
        <v>167815.14898135242</v>
      </c>
      <c r="AA2399" s="53" t="s">
        <v>37</v>
      </c>
      <c r="AB2399" s="53" t="s">
        <v>34</v>
      </c>
      <c r="AC2399" s="52" t="s">
        <v>8784</v>
      </c>
      <c r="AD2399" s="52" t="s">
        <v>6564</v>
      </c>
    </row>
    <row r="2400" spans="1:30" ht="63.75" x14ac:dyDescent="0.2">
      <c r="A2400" s="50" t="s">
        <v>8785</v>
      </c>
      <c r="B2400" s="39" t="s">
        <v>742</v>
      </c>
      <c r="C2400" s="52" t="s">
        <v>7264</v>
      </c>
      <c r="D2400" s="52" t="s">
        <v>8504</v>
      </c>
      <c r="E2400" s="53" t="s">
        <v>75</v>
      </c>
      <c r="F2400" s="54" t="s">
        <v>8786</v>
      </c>
      <c r="G2400" s="54" t="s">
        <v>7494</v>
      </c>
      <c r="H2400" s="56">
        <v>43437</v>
      </c>
      <c r="I2400" s="56">
        <v>44168</v>
      </c>
      <c r="J2400" s="57" t="str">
        <f>IF(Ugovori_OPULJP3[[#This Row],[DATUM ZAVRŠETKA OPERACIJE]]&gt;DATE(2024,12,31),"u provedbi","završen")</f>
        <v>završen</v>
      </c>
      <c r="K2400" s="55" t="s">
        <v>153</v>
      </c>
      <c r="L2400" s="55" t="s">
        <v>36</v>
      </c>
      <c r="M2400" s="58">
        <v>0.85</v>
      </c>
      <c r="N2400" s="58">
        <v>0.15</v>
      </c>
      <c r="O2400" s="59">
        <f>Ugovori_OPULJP3[[#This Row],[Bespovratna sredstva - Ukupno (EU+Nac) HRK
= Ukupna ugovorena vrijednost bespovratnih sredstava]]*Ugovori_OPULJP3[[#This Row],[EU STOPA SUFINANCIRANJA %
EU CO-FINANCING RATE %]]</f>
        <v>2124633.0805000002</v>
      </c>
      <c r="P2400" s="60">
        <f>Ugovori_OPULJP3[[#This Row],[Bespovratna sredstva - EU dio - HRK]]/7.5345</f>
        <v>281987.26929457829</v>
      </c>
      <c r="Q2400" s="59">
        <f>Ugovori_OPULJP3[[#This Row],[Bespovratna sredstva - Ukupno (EU+Nac) HRK
= Ukupna ugovorena vrijednost bespovratnih sredstava]]*Ugovori_OPULJP3[[#This Row],[STOPA NACIONALNOG SUFINANCIRANJA %]]</f>
        <v>374935.24949999998</v>
      </c>
      <c r="R2400" s="60">
        <f>Ugovori_OPULJP3[[#This Row],[Bespovratna sredstva - Nacionalni dio - HRK]]/7.5345</f>
        <v>49762.459287278514</v>
      </c>
      <c r="S2400" s="59">
        <v>2499568.33</v>
      </c>
      <c r="T2400" s="60">
        <f>Ugovori_OPULJP3[[#This Row],[Bespovratna sredstva - Ukupno (EU+Nac) HRK
= Ukupna ugovorena vrijednost bespovratnih sredstava]]/7.5345</f>
        <v>331749.72858185676</v>
      </c>
      <c r="U2400" s="59">
        <v>0</v>
      </c>
      <c r="V2400" s="60">
        <f>Ugovori_OPULJP3[[#This Row],[Javni doprinos korisnika - HRK]]/7.5345</f>
        <v>0</v>
      </c>
      <c r="W2400" s="59">
        <v>0</v>
      </c>
      <c r="X2400" s="60">
        <f>Ugovori_OPULJP3[[#This Row],[Privatni doprinos korisnika - HRK]]/7.5345</f>
        <v>0</v>
      </c>
      <c r="Y2400" s="61">
        <v>2499568.33</v>
      </c>
      <c r="Z2400" s="62">
        <f>Ugovori_OPULJP3[[#This Row],[UKUPNI PRIHVATLJIVI IZDACI
TOTAL ELIGIBLE EXPENDITURE
= Bespovratna sredstva ukupno + doprinos korisnika
= Ukupni prihvatljivi troškovi
= Ukupna ugovorena vrijednost projekta HRK]]/7.5345</f>
        <v>331749.72858185676</v>
      </c>
      <c r="AA2400" s="53" t="s">
        <v>37</v>
      </c>
      <c r="AB2400" s="53" t="s">
        <v>34</v>
      </c>
      <c r="AC2400" s="52" t="s">
        <v>8787</v>
      </c>
      <c r="AD2400" s="52" t="s">
        <v>6564</v>
      </c>
    </row>
    <row r="2401" spans="1:30" ht="89.25" x14ac:dyDescent="0.2">
      <c r="A2401" s="50" t="s">
        <v>8788</v>
      </c>
      <c r="B2401" s="39" t="s">
        <v>742</v>
      </c>
      <c r="C2401" s="52" t="s">
        <v>7264</v>
      </c>
      <c r="D2401" s="52" t="s">
        <v>8504</v>
      </c>
      <c r="E2401" s="53" t="s">
        <v>75</v>
      </c>
      <c r="F2401" s="54" t="s">
        <v>8789</v>
      </c>
      <c r="G2401" s="54" t="s">
        <v>7516</v>
      </c>
      <c r="H2401" s="56">
        <v>43770</v>
      </c>
      <c r="I2401" s="56">
        <v>44682</v>
      </c>
      <c r="J2401" s="57" t="str">
        <f>IF(Ugovori_OPULJP3[[#This Row],[DATUM ZAVRŠETKA OPERACIJE]]&gt;DATE(2024,12,31),"u provedbi","završen")</f>
        <v>završen</v>
      </c>
      <c r="K2401" s="55" t="s">
        <v>337</v>
      </c>
      <c r="L2401" s="55" t="s">
        <v>337</v>
      </c>
      <c r="M2401" s="58">
        <v>0.85</v>
      </c>
      <c r="N2401" s="58">
        <v>0.15</v>
      </c>
      <c r="O2401" s="59">
        <f>Ugovori_OPULJP3[[#This Row],[Bespovratna sredstva - Ukupno (EU+Nac) HRK
= Ukupna ugovorena vrijednost bespovratnih sredstava]]*Ugovori_OPULJP3[[#This Row],[EU STOPA SUFINANCIRANJA %
EU CO-FINANCING RATE %]]</f>
        <v>2124565.9559999998</v>
      </c>
      <c r="P2401" s="60">
        <f>Ugovori_OPULJP3[[#This Row],[Bespovratna sredstva - EU dio - HRK]]/7.5345</f>
        <v>281978.36034242483</v>
      </c>
      <c r="Q2401" s="59">
        <f>Ugovori_OPULJP3[[#This Row],[Bespovratna sredstva - Ukupno (EU+Nac) HRK
= Ukupna ugovorena vrijednost bespovratnih sredstava]]*Ugovori_OPULJP3[[#This Row],[STOPA NACIONALNOG SUFINANCIRANJA %]]</f>
        <v>374923.40399999998</v>
      </c>
      <c r="R2401" s="60">
        <f>Ugovori_OPULJP3[[#This Row],[Bespovratna sredstva - Nacionalni dio - HRK]]/7.5345</f>
        <v>49760.887119251442</v>
      </c>
      <c r="S2401" s="59">
        <v>2499489.36</v>
      </c>
      <c r="T2401" s="60">
        <f>Ugovori_OPULJP3[[#This Row],[Bespovratna sredstva - Ukupno (EU+Nac) HRK
= Ukupna ugovorena vrijednost bespovratnih sredstava]]/7.5345</f>
        <v>331739.24746167625</v>
      </c>
      <c r="U2401" s="59">
        <v>0</v>
      </c>
      <c r="V2401" s="60">
        <f>Ugovori_OPULJP3[[#This Row],[Javni doprinos korisnika - HRK]]/7.5345</f>
        <v>0</v>
      </c>
      <c r="W2401" s="59">
        <v>0</v>
      </c>
      <c r="X2401" s="60">
        <f>Ugovori_OPULJP3[[#This Row],[Privatni doprinos korisnika - HRK]]/7.5345</f>
        <v>0</v>
      </c>
      <c r="Y2401" s="61">
        <v>2499489.36</v>
      </c>
      <c r="Z2401" s="62">
        <f>Ugovori_OPULJP3[[#This Row],[UKUPNI PRIHVATLJIVI IZDACI
TOTAL ELIGIBLE EXPENDITURE
= Bespovratna sredstva ukupno + doprinos korisnika
= Ukupni prihvatljivi troškovi
= Ukupna ugovorena vrijednost projekta HRK]]/7.5345</f>
        <v>331739.24746167625</v>
      </c>
      <c r="AA2401" s="53" t="s">
        <v>37</v>
      </c>
      <c r="AB2401" s="53" t="s">
        <v>34</v>
      </c>
      <c r="AC2401" s="52" t="s">
        <v>8790</v>
      </c>
      <c r="AD2401" s="52" t="s">
        <v>6564</v>
      </c>
    </row>
    <row r="2402" spans="1:30" ht="63.75" x14ac:dyDescent="0.2">
      <c r="A2402" s="50" t="s">
        <v>8791</v>
      </c>
      <c r="B2402" s="39" t="s">
        <v>742</v>
      </c>
      <c r="C2402" s="52" t="s">
        <v>7264</v>
      </c>
      <c r="D2402" s="52" t="s">
        <v>8504</v>
      </c>
      <c r="E2402" s="53" t="s">
        <v>75</v>
      </c>
      <c r="F2402" s="54" t="s">
        <v>8792</v>
      </c>
      <c r="G2402" s="54" t="s">
        <v>7414</v>
      </c>
      <c r="H2402" s="56">
        <v>43497</v>
      </c>
      <c r="I2402" s="56">
        <v>44409</v>
      </c>
      <c r="J2402" s="57" t="str">
        <f>IF(Ugovori_OPULJP3[[#This Row],[DATUM ZAVRŠETKA OPERACIJE]]&gt;DATE(2024,12,31),"u provedbi","završen")</f>
        <v>završen</v>
      </c>
      <c r="K2402" s="55" t="s">
        <v>8793</v>
      </c>
      <c r="L2402" s="55" t="s">
        <v>36</v>
      </c>
      <c r="M2402" s="58">
        <v>0.85</v>
      </c>
      <c r="N2402" s="58">
        <v>0.15</v>
      </c>
      <c r="O2402" s="59">
        <f>Ugovori_OPULJP3[[#This Row],[Bespovratna sredstva - Ukupno (EU+Nac) HRK
= Ukupna ugovorena vrijednost bespovratnih sredstava]]*Ugovori_OPULJP3[[#This Row],[EU STOPA SUFINANCIRANJA %
EU CO-FINANCING RATE %]]</f>
        <v>2122703.1214999999</v>
      </c>
      <c r="P2402" s="60">
        <f>Ugovori_OPULJP3[[#This Row],[Bespovratna sredstva - EU dio - HRK]]/7.5345</f>
        <v>281731.11971597315</v>
      </c>
      <c r="Q2402" s="59">
        <f>Ugovori_OPULJP3[[#This Row],[Bespovratna sredstva - Ukupno (EU+Nac) HRK
= Ukupna ugovorena vrijednost bespovratnih sredstava]]*Ugovori_OPULJP3[[#This Row],[STOPA NACIONALNOG SUFINANCIRANJA %]]</f>
        <v>374594.66849999997</v>
      </c>
      <c r="R2402" s="60">
        <f>Ugovori_OPULJP3[[#This Row],[Bespovratna sredstva - Nacionalni dio - HRK]]/7.5345</f>
        <v>49717.256420465848</v>
      </c>
      <c r="S2402" s="59">
        <v>2497297.79</v>
      </c>
      <c r="T2402" s="60">
        <f>Ugovori_OPULJP3[[#This Row],[Bespovratna sredstva - Ukupno (EU+Nac) HRK
= Ukupna ugovorena vrijednost bespovratnih sredstava]]/7.5345</f>
        <v>331448.37613643904</v>
      </c>
      <c r="U2402" s="59">
        <v>0</v>
      </c>
      <c r="V2402" s="60">
        <f>Ugovori_OPULJP3[[#This Row],[Javni doprinos korisnika - HRK]]/7.5345</f>
        <v>0</v>
      </c>
      <c r="W2402" s="59">
        <v>0</v>
      </c>
      <c r="X2402" s="60">
        <f>Ugovori_OPULJP3[[#This Row],[Privatni doprinos korisnika - HRK]]/7.5345</f>
        <v>0</v>
      </c>
      <c r="Y2402" s="61">
        <v>2497297.79</v>
      </c>
      <c r="Z2402" s="62">
        <f>Ugovori_OPULJP3[[#This Row],[UKUPNI PRIHVATLJIVI IZDACI
TOTAL ELIGIBLE EXPENDITURE
= Bespovratna sredstva ukupno + doprinos korisnika
= Ukupni prihvatljivi troškovi
= Ukupna ugovorena vrijednost projekta HRK]]/7.5345</f>
        <v>331448.37613643904</v>
      </c>
      <c r="AA2402" s="53" t="s">
        <v>37</v>
      </c>
      <c r="AB2402" s="53" t="s">
        <v>34</v>
      </c>
      <c r="AC2402" s="52" t="s">
        <v>8794</v>
      </c>
      <c r="AD2402" s="52" t="s">
        <v>6564</v>
      </c>
    </row>
    <row r="2403" spans="1:30" ht="89.25" x14ac:dyDescent="0.2">
      <c r="A2403" s="50" t="s">
        <v>8795</v>
      </c>
      <c r="B2403" s="39" t="s">
        <v>742</v>
      </c>
      <c r="C2403" s="52" t="s">
        <v>7264</v>
      </c>
      <c r="D2403" s="52" t="s">
        <v>8504</v>
      </c>
      <c r="E2403" s="53" t="s">
        <v>75</v>
      </c>
      <c r="F2403" s="54" t="s">
        <v>8796</v>
      </c>
      <c r="G2403" s="54" t="s">
        <v>8797</v>
      </c>
      <c r="H2403" s="56">
        <v>43627</v>
      </c>
      <c r="I2403" s="56">
        <v>44358</v>
      </c>
      <c r="J2403" s="57" t="str">
        <f>IF(Ugovori_OPULJP3[[#This Row],[DATUM ZAVRŠETKA OPERACIJE]]&gt;DATE(2024,12,31),"u provedbi","završen")</f>
        <v>završen</v>
      </c>
      <c r="K2403" s="55" t="s">
        <v>332</v>
      </c>
      <c r="L2403" s="55" t="s">
        <v>332</v>
      </c>
      <c r="M2403" s="58">
        <v>0.85</v>
      </c>
      <c r="N2403" s="58">
        <v>0.15</v>
      </c>
      <c r="O2403" s="59">
        <f>Ugovori_OPULJP3[[#This Row],[Bespovratna sredstva - Ukupno (EU+Nac) HRK
= Ukupna ugovorena vrijednost bespovratnih sredstava]]*Ugovori_OPULJP3[[#This Row],[EU STOPA SUFINANCIRANJA %
EU CO-FINANCING RATE %]]</f>
        <v>420274</v>
      </c>
      <c r="P2403" s="60">
        <f>Ugovori_OPULJP3[[#This Row],[Bespovratna sredstva - EU dio - HRK]]/7.5345</f>
        <v>55779.94558364855</v>
      </c>
      <c r="Q2403" s="59">
        <f>Ugovori_OPULJP3[[#This Row],[Bespovratna sredstva - Ukupno (EU+Nac) HRK
= Ukupna ugovorena vrijednost bespovratnih sredstava]]*Ugovori_OPULJP3[[#This Row],[STOPA NACIONALNOG SUFINANCIRANJA %]]</f>
        <v>74166</v>
      </c>
      <c r="R2403" s="60">
        <f>Ugovori_OPULJP3[[#This Row],[Bespovratna sredstva - Nacionalni dio - HRK]]/7.5345</f>
        <v>9843.5198088791549</v>
      </c>
      <c r="S2403" s="59">
        <v>494440</v>
      </c>
      <c r="T2403" s="60">
        <f>Ugovori_OPULJP3[[#This Row],[Bespovratna sredstva - Ukupno (EU+Nac) HRK
= Ukupna ugovorena vrijednost bespovratnih sredstava]]/7.5345</f>
        <v>65623.465392527709</v>
      </c>
      <c r="U2403" s="59">
        <v>0</v>
      </c>
      <c r="V2403" s="60">
        <f>Ugovori_OPULJP3[[#This Row],[Javni doprinos korisnika - HRK]]/7.5345</f>
        <v>0</v>
      </c>
      <c r="W2403" s="59">
        <v>0</v>
      </c>
      <c r="X2403" s="60">
        <f>Ugovori_OPULJP3[[#This Row],[Privatni doprinos korisnika - HRK]]/7.5345</f>
        <v>0</v>
      </c>
      <c r="Y2403" s="61">
        <v>494440</v>
      </c>
      <c r="Z2403" s="62">
        <f>Ugovori_OPULJP3[[#This Row],[UKUPNI PRIHVATLJIVI IZDACI
TOTAL ELIGIBLE EXPENDITURE
= Bespovratna sredstva ukupno + doprinos korisnika
= Ukupni prihvatljivi troškovi
= Ukupna ugovorena vrijednost projekta HRK]]/7.5345</f>
        <v>65623.465392527709</v>
      </c>
      <c r="AA2403" s="53" t="s">
        <v>37</v>
      </c>
      <c r="AB2403" s="53" t="s">
        <v>34</v>
      </c>
      <c r="AC2403" s="52" t="s">
        <v>8798</v>
      </c>
      <c r="AD2403" s="52" t="s">
        <v>6564</v>
      </c>
    </row>
    <row r="2404" spans="1:30" ht="76.5" x14ac:dyDescent="0.2">
      <c r="A2404" s="50" t="s">
        <v>8799</v>
      </c>
      <c r="B2404" s="39" t="s">
        <v>742</v>
      </c>
      <c r="C2404" s="52" t="s">
        <v>7264</v>
      </c>
      <c r="D2404" s="52" t="s">
        <v>8504</v>
      </c>
      <c r="E2404" s="53" t="s">
        <v>75</v>
      </c>
      <c r="F2404" s="54" t="s">
        <v>8800</v>
      </c>
      <c r="G2404" s="54" t="s">
        <v>7530</v>
      </c>
      <c r="H2404" s="56">
        <v>43561</v>
      </c>
      <c r="I2404" s="56">
        <v>44292</v>
      </c>
      <c r="J2404" s="57" t="str">
        <f>IF(Ugovori_OPULJP3[[#This Row],[DATUM ZAVRŠETKA OPERACIJE]]&gt;DATE(2024,12,31),"u provedbi","završen")</f>
        <v>završen</v>
      </c>
      <c r="K2404" s="55" t="s">
        <v>332</v>
      </c>
      <c r="L2404" s="55" t="s">
        <v>332</v>
      </c>
      <c r="M2404" s="58">
        <v>0.85</v>
      </c>
      <c r="N2404" s="58">
        <v>0.15</v>
      </c>
      <c r="O2404" s="59">
        <f>Ugovori_OPULJP3[[#This Row],[Bespovratna sredstva - Ukupno (EU+Nac) HRK
= Ukupna ugovorena vrijednost bespovratnih sredstava]]*Ugovori_OPULJP3[[#This Row],[EU STOPA SUFINANCIRANJA %
EU CO-FINANCING RATE %]]</f>
        <v>424932</v>
      </c>
      <c r="P2404" s="60">
        <f>Ugovori_OPULJP3[[#This Row],[Bespovratna sredstva - EU dio - HRK]]/7.5345</f>
        <v>56398.168425243872</v>
      </c>
      <c r="Q2404" s="59">
        <f>Ugovori_OPULJP3[[#This Row],[Bespovratna sredstva - Ukupno (EU+Nac) HRK
= Ukupna ugovorena vrijednost bespovratnih sredstava]]*Ugovori_OPULJP3[[#This Row],[STOPA NACIONALNOG SUFINANCIRANJA %]]</f>
        <v>74988</v>
      </c>
      <c r="R2404" s="60">
        <f>Ugovori_OPULJP3[[#This Row],[Bespovratna sredstva - Nacionalni dio - HRK]]/7.5345</f>
        <v>9952.617957395978</v>
      </c>
      <c r="S2404" s="59">
        <v>499920</v>
      </c>
      <c r="T2404" s="60">
        <f>Ugovori_OPULJP3[[#This Row],[Bespovratna sredstva - Ukupno (EU+Nac) HRK
= Ukupna ugovorena vrijednost bespovratnih sredstava]]/7.5345</f>
        <v>66350.786382639853</v>
      </c>
      <c r="U2404" s="59">
        <v>0</v>
      </c>
      <c r="V2404" s="60">
        <f>Ugovori_OPULJP3[[#This Row],[Javni doprinos korisnika - HRK]]/7.5345</f>
        <v>0</v>
      </c>
      <c r="W2404" s="59">
        <v>0</v>
      </c>
      <c r="X2404" s="60">
        <f>Ugovori_OPULJP3[[#This Row],[Privatni doprinos korisnika - HRK]]/7.5345</f>
        <v>0</v>
      </c>
      <c r="Y2404" s="61">
        <v>499920</v>
      </c>
      <c r="Z2404" s="62">
        <f>Ugovori_OPULJP3[[#This Row],[UKUPNI PRIHVATLJIVI IZDACI
TOTAL ELIGIBLE EXPENDITURE
= Bespovratna sredstva ukupno + doprinos korisnika
= Ukupni prihvatljivi troškovi
= Ukupna ugovorena vrijednost projekta HRK]]/7.5345</f>
        <v>66350.786382639853</v>
      </c>
      <c r="AA2404" s="53" t="s">
        <v>37</v>
      </c>
      <c r="AB2404" s="53" t="s">
        <v>34</v>
      </c>
      <c r="AC2404" s="52" t="s">
        <v>8801</v>
      </c>
      <c r="AD2404" s="52" t="s">
        <v>6564</v>
      </c>
    </row>
    <row r="2405" spans="1:30" ht="76.5" x14ac:dyDescent="0.2">
      <c r="A2405" s="50" t="s">
        <v>8802</v>
      </c>
      <c r="B2405" s="39" t="s">
        <v>742</v>
      </c>
      <c r="C2405" s="52" t="s">
        <v>7264</v>
      </c>
      <c r="D2405" s="52" t="s">
        <v>8504</v>
      </c>
      <c r="E2405" s="53" t="s">
        <v>75</v>
      </c>
      <c r="F2405" s="54" t="s">
        <v>8803</v>
      </c>
      <c r="G2405" s="54" t="s">
        <v>7400</v>
      </c>
      <c r="H2405" s="56">
        <v>43497</v>
      </c>
      <c r="I2405" s="56">
        <v>44228</v>
      </c>
      <c r="J2405" s="57" t="str">
        <f>IF(Ugovori_OPULJP3[[#This Row],[DATUM ZAVRŠETKA OPERACIJE]]&gt;DATE(2024,12,31),"u provedbi","završen")</f>
        <v>završen</v>
      </c>
      <c r="K2405" s="55" t="s">
        <v>36</v>
      </c>
      <c r="L2405" s="55" t="s">
        <v>36</v>
      </c>
      <c r="M2405" s="58">
        <v>0.85</v>
      </c>
      <c r="N2405" s="58">
        <v>0.15</v>
      </c>
      <c r="O2405" s="59">
        <f>Ugovori_OPULJP3[[#This Row],[Bespovratna sredstva - Ukupno (EU+Nac) HRK
= Ukupna ugovorena vrijednost bespovratnih sredstava]]*Ugovori_OPULJP3[[#This Row],[EU STOPA SUFINANCIRANJA %
EU CO-FINANCING RATE %]]</f>
        <v>424396.5</v>
      </c>
      <c r="P2405" s="60">
        <f>Ugovori_OPULJP3[[#This Row],[Bespovratna sredstva - EU dio - HRK]]/7.5345</f>
        <v>56327.095361337844</v>
      </c>
      <c r="Q2405" s="59">
        <f>Ugovori_OPULJP3[[#This Row],[Bespovratna sredstva - Ukupno (EU+Nac) HRK
= Ukupna ugovorena vrijednost bespovratnih sredstava]]*Ugovori_OPULJP3[[#This Row],[STOPA NACIONALNOG SUFINANCIRANJA %]]</f>
        <v>74893.5</v>
      </c>
      <c r="R2405" s="60">
        <f>Ugovori_OPULJP3[[#This Row],[Bespovratna sredstva - Nacionalni dio - HRK]]/7.5345</f>
        <v>9940.0756520007963</v>
      </c>
      <c r="S2405" s="59">
        <v>499290</v>
      </c>
      <c r="T2405" s="60">
        <f>Ugovori_OPULJP3[[#This Row],[Bespovratna sredstva - Ukupno (EU+Nac) HRK
= Ukupna ugovorena vrijednost bespovratnih sredstava]]/7.5345</f>
        <v>66267.171013338637</v>
      </c>
      <c r="U2405" s="59">
        <v>0</v>
      </c>
      <c r="V2405" s="60">
        <f>Ugovori_OPULJP3[[#This Row],[Javni doprinos korisnika - HRK]]/7.5345</f>
        <v>0</v>
      </c>
      <c r="W2405" s="59">
        <v>0</v>
      </c>
      <c r="X2405" s="60">
        <f>Ugovori_OPULJP3[[#This Row],[Privatni doprinos korisnika - HRK]]/7.5345</f>
        <v>0</v>
      </c>
      <c r="Y2405" s="61">
        <v>499290</v>
      </c>
      <c r="Z2405" s="62">
        <f>Ugovori_OPULJP3[[#This Row],[UKUPNI PRIHVATLJIVI IZDACI
TOTAL ELIGIBLE EXPENDITURE
= Bespovratna sredstva ukupno + doprinos korisnika
= Ukupni prihvatljivi troškovi
= Ukupna ugovorena vrijednost projekta HRK]]/7.5345</f>
        <v>66267.171013338637</v>
      </c>
      <c r="AA2405" s="53" t="s">
        <v>37</v>
      </c>
      <c r="AB2405" s="53" t="s">
        <v>34</v>
      </c>
      <c r="AC2405" s="52" t="s">
        <v>8804</v>
      </c>
      <c r="AD2405" s="52" t="s">
        <v>6564</v>
      </c>
    </row>
    <row r="2406" spans="1:30" ht="63.75" x14ac:dyDescent="0.2">
      <c r="A2406" s="50" t="s">
        <v>8805</v>
      </c>
      <c r="B2406" s="39" t="s">
        <v>742</v>
      </c>
      <c r="C2406" s="52" t="s">
        <v>7264</v>
      </c>
      <c r="D2406" s="52" t="s">
        <v>8504</v>
      </c>
      <c r="E2406" s="53" t="s">
        <v>75</v>
      </c>
      <c r="F2406" s="54" t="s">
        <v>8806</v>
      </c>
      <c r="G2406" s="54" t="s">
        <v>8807</v>
      </c>
      <c r="H2406" s="56">
        <v>43629</v>
      </c>
      <c r="I2406" s="56">
        <v>44360</v>
      </c>
      <c r="J2406" s="57" t="str">
        <f>IF(Ugovori_OPULJP3[[#This Row],[DATUM ZAVRŠETKA OPERACIJE]]&gt;DATE(2024,12,31),"u provedbi","završen")</f>
        <v>završen</v>
      </c>
      <c r="K2406" s="55" t="s">
        <v>98</v>
      </c>
      <c r="L2406" s="55" t="s">
        <v>98</v>
      </c>
      <c r="M2406" s="58">
        <v>0.85</v>
      </c>
      <c r="N2406" s="58">
        <v>0.15</v>
      </c>
      <c r="O2406" s="59">
        <f>Ugovori_OPULJP3[[#This Row],[Bespovratna sredstva - Ukupno (EU+Nac) HRK
= Ukupna ugovorena vrijednost bespovratnih sredstava]]*Ugovori_OPULJP3[[#This Row],[EU STOPA SUFINANCIRANJA %
EU CO-FINANCING RATE %]]</f>
        <v>376834.75</v>
      </c>
      <c r="P2406" s="60">
        <f>Ugovori_OPULJP3[[#This Row],[Bespovratna sredstva - EU dio - HRK]]/7.5345</f>
        <v>50014.566328223504</v>
      </c>
      <c r="Q2406" s="59">
        <f>Ugovori_OPULJP3[[#This Row],[Bespovratna sredstva - Ukupno (EU+Nac) HRK
= Ukupna ugovorena vrijednost bespovratnih sredstava]]*Ugovori_OPULJP3[[#This Row],[STOPA NACIONALNOG SUFINANCIRANJA %]]</f>
        <v>66500.25</v>
      </c>
      <c r="R2406" s="60">
        <f>Ugovori_OPULJP3[[#This Row],[Bespovratna sredstva - Nacionalni dio - HRK]]/7.5345</f>
        <v>8826.0999402747366</v>
      </c>
      <c r="S2406" s="59">
        <v>443335</v>
      </c>
      <c r="T2406" s="60">
        <f>Ugovori_OPULJP3[[#This Row],[Bespovratna sredstva - Ukupno (EU+Nac) HRK
= Ukupna ugovorena vrijednost bespovratnih sredstava]]/7.5345</f>
        <v>58840.666268498237</v>
      </c>
      <c r="U2406" s="59">
        <v>0</v>
      </c>
      <c r="V2406" s="60">
        <f>Ugovori_OPULJP3[[#This Row],[Javni doprinos korisnika - HRK]]/7.5345</f>
        <v>0</v>
      </c>
      <c r="W2406" s="59">
        <v>0</v>
      </c>
      <c r="X2406" s="60">
        <f>Ugovori_OPULJP3[[#This Row],[Privatni doprinos korisnika - HRK]]/7.5345</f>
        <v>0</v>
      </c>
      <c r="Y2406" s="61">
        <v>443335</v>
      </c>
      <c r="Z2406" s="62">
        <f>Ugovori_OPULJP3[[#This Row],[UKUPNI PRIHVATLJIVI IZDACI
TOTAL ELIGIBLE EXPENDITURE
= Bespovratna sredstva ukupno + doprinos korisnika
= Ukupni prihvatljivi troškovi
= Ukupna ugovorena vrijednost projekta HRK]]/7.5345</f>
        <v>58840.666268498237</v>
      </c>
      <c r="AA2406" s="53" t="s">
        <v>37</v>
      </c>
      <c r="AB2406" s="53" t="s">
        <v>34</v>
      </c>
      <c r="AC2406" s="52" t="s">
        <v>8808</v>
      </c>
      <c r="AD2406" s="52" t="s">
        <v>6564</v>
      </c>
    </row>
    <row r="2407" spans="1:30" ht="76.5" x14ac:dyDescent="0.2">
      <c r="A2407" s="50" t="s">
        <v>8809</v>
      </c>
      <c r="B2407" s="39" t="s">
        <v>742</v>
      </c>
      <c r="C2407" s="52" t="s">
        <v>7264</v>
      </c>
      <c r="D2407" s="52" t="s">
        <v>8504</v>
      </c>
      <c r="E2407" s="53" t="s">
        <v>75</v>
      </c>
      <c r="F2407" s="54" t="s">
        <v>8810</v>
      </c>
      <c r="G2407" s="54" t="s">
        <v>7564</v>
      </c>
      <c r="H2407" s="56">
        <v>43768</v>
      </c>
      <c r="I2407" s="56">
        <v>44620</v>
      </c>
      <c r="J2407" s="57" t="str">
        <f>IF(Ugovori_OPULJP3[[#This Row],[DATUM ZAVRŠETKA OPERACIJE]]&gt;DATE(2024,12,31),"u provedbi","završen")</f>
        <v>završen</v>
      </c>
      <c r="K2407" s="55" t="s">
        <v>332</v>
      </c>
      <c r="L2407" s="55" t="s">
        <v>93</v>
      </c>
      <c r="M2407" s="58">
        <v>0.85</v>
      </c>
      <c r="N2407" s="58">
        <v>0.15</v>
      </c>
      <c r="O2407" s="59">
        <f>Ugovori_OPULJP3[[#This Row],[Bespovratna sredstva - Ukupno (EU+Nac) HRK
= Ukupna ugovorena vrijednost bespovratnih sredstava]]*Ugovori_OPULJP3[[#This Row],[EU STOPA SUFINANCIRANJA %
EU CO-FINANCING RATE %]]</f>
        <v>425000</v>
      </c>
      <c r="P2407" s="60">
        <f>Ugovori_OPULJP3[[#This Row],[Bespovratna sredstva - EU dio - HRK]]/7.5345</f>
        <v>56407.193576216072</v>
      </c>
      <c r="Q2407" s="59">
        <f>Ugovori_OPULJP3[[#This Row],[Bespovratna sredstva - Ukupno (EU+Nac) HRK
= Ukupna ugovorena vrijednost bespovratnih sredstava]]*Ugovori_OPULJP3[[#This Row],[STOPA NACIONALNOG SUFINANCIRANJA %]]</f>
        <v>75000</v>
      </c>
      <c r="R2407" s="60">
        <f>Ugovori_OPULJP3[[#This Row],[Bespovratna sredstva - Nacionalni dio - HRK]]/7.5345</f>
        <v>9954.2106310969539</v>
      </c>
      <c r="S2407" s="59">
        <v>500000</v>
      </c>
      <c r="T2407" s="60">
        <f>Ugovori_OPULJP3[[#This Row],[Bespovratna sredstva - Ukupno (EU+Nac) HRK
= Ukupna ugovorena vrijednost bespovratnih sredstava]]/7.5345</f>
        <v>66361.404207313026</v>
      </c>
      <c r="U2407" s="59">
        <v>0</v>
      </c>
      <c r="V2407" s="60">
        <f>Ugovori_OPULJP3[[#This Row],[Javni doprinos korisnika - HRK]]/7.5345</f>
        <v>0</v>
      </c>
      <c r="W2407" s="59">
        <v>0</v>
      </c>
      <c r="X2407" s="60">
        <f>Ugovori_OPULJP3[[#This Row],[Privatni doprinos korisnika - HRK]]/7.5345</f>
        <v>0</v>
      </c>
      <c r="Y2407" s="61">
        <v>500000</v>
      </c>
      <c r="Z2407" s="62">
        <f>Ugovori_OPULJP3[[#This Row],[UKUPNI PRIHVATLJIVI IZDACI
TOTAL ELIGIBLE EXPENDITURE
= Bespovratna sredstva ukupno + doprinos korisnika
= Ukupni prihvatljivi troškovi
= Ukupna ugovorena vrijednost projekta HRK]]/7.5345</f>
        <v>66361.404207313026</v>
      </c>
      <c r="AA2407" s="53" t="s">
        <v>37</v>
      </c>
      <c r="AB2407" s="53" t="s">
        <v>34</v>
      </c>
      <c r="AC2407" s="52" t="s">
        <v>8811</v>
      </c>
      <c r="AD2407" s="52" t="s">
        <v>6564</v>
      </c>
    </row>
    <row r="2408" spans="1:30" ht="38.25" x14ac:dyDescent="0.2">
      <c r="A2408" s="50" t="s">
        <v>8812</v>
      </c>
      <c r="B2408" s="39" t="s">
        <v>742</v>
      </c>
      <c r="C2408" s="52" t="s">
        <v>7264</v>
      </c>
      <c r="D2408" s="52" t="s">
        <v>8504</v>
      </c>
      <c r="E2408" s="53" t="s">
        <v>75</v>
      </c>
      <c r="F2408" s="54" t="s">
        <v>8813</v>
      </c>
      <c r="G2408" s="54" t="s">
        <v>7365</v>
      </c>
      <c r="H2408" s="56">
        <v>43838</v>
      </c>
      <c r="I2408" s="56">
        <v>44569</v>
      </c>
      <c r="J2408" s="57" t="str">
        <f>IF(Ugovori_OPULJP3[[#This Row],[DATUM ZAVRŠETKA OPERACIJE]]&gt;DATE(2024,12,31),"u provedbi","završen")</f>
        <v>završen</v>
      </c>
      <c r="K2408" s="55" t="s">
        <v>891</v>
      </c>
      <c r="L2408" s="55" t="s">
        <v>36</v>
      </c>
      <c r="M2408" s="58">
        <v>0.85</v>
      </c>
      <c r="N2408" s="58">
        <v>0.15</v>
      </c>
      <c r="O2408" s="59">
        <f>Ugovori_OPULJP3[[#This Row],[Bespovratna sredstva - Ukupno (EU+Nac) HRK
= Ukupna ugovorena vrijednost bespovratnih sredstava]]*Ugovori_OPULJP3[[#This Row],[EU STOPA SUFINANCIRANJA %
EU CO-FINANCING RATE %]]</f>
        <v>1423312.879</v>
      </c>
      <c r="P2408" s="60">
        <f>Ugovori_OPULJP3[[#This Row],[Bespovratna sredstva - EU dio - HRK]]/7.5345</f>
        <v>188906.08255358681</v>
      </c>
      <c r="Q2408" s="59">
        <f>Ugovori_OPULJP3[[#This Row],[Bespovratna sredstva - Ukupno (EU+Nac) HRK
= Ukupna ugovorena vrijednost bespovratnih sredstava]]*Ugovori_OPULJP3[[#This Row],[STOPA NACIONALNOG SUFINANCIRANJA %]]</f>
        <v>251172.86099999998</v>
      </c>
      <c r="R2408" s="60">
        <f>Ugovori_OPULJP3[[#This Row],[Bespovratna sredstva - Nacionalni dio - HRK]]/7.5345</f>
        <v>33336.367509456497</v>
      </c>
      <c r="S2408" s="59">
        <v>1674485.74</v>
      </c>
      <c r="T2408" s="60">
        <f>Ugovori_OPULJP3[[#This Row],[Bespovratna sredstva - Ukupno (EU+Nac) HRK
= Ukupna ugovorena vrijednost bespovratnih sredstava]]/7.5345</f>
        <v>222242.45006304333</v>
      </c>
      <c r="U2408" s="59">
        <v>0</v>
      </c>
      <c r="V2408" s="60">
        <f>Ugovori_OPULJP3[[#This Row],[Javni doprinos korisnika - HRK]]/7.5345</f>
        <v>0</v>
      </c>
      <c r="W2408" s="59">
        <v>0</v>
      </c>
      <c r="X2408" s="60">
        <f>Ugovori_OPULJP3[[#This Row],[Privatni doprinos korisnika - HRK]]/7.5345</f>
        <v>0</v>
      </c>
      <c r="Y2408" s="61">
        <v>1674485.74</v>
      </c>
      <c r="Z2408" s="62">
        <f>Ugovori_OPULJP3[[#This Row],[UKUPNI PRIHVATLJIVI IZDACI
TOTAL ELIGIBLE EXPENDITURE
= Bespovratna sredstva ukupno + doprinos korisnika
= Ukupni prihvatljivi troškovi
= Ukupna ugovorena vrijednost projekta HRK]]/7.5345</f>
        <v>222242.45006304333</v>
      </c>
      <c r="AA2408" s="53" t="s">
        <v>37</v>
      </c>
      <c r="AB2408" s="53" t="s">
        <v>34</v>
      </c>
      <c r="AC2408" s="52" t="s">
        <v>8814</v>
      </c>
      <c r="AD2408" s="52" t="s">
        <v>6564</v>
      </c>
    </row>
    <row r="2409" spans="1:30" ht="51" x14ac:dyDescent="0.2">
      <c r="A2409" s="50" t="s">
        <v>8815</v>
      </c>
      <c r="B2409" s="39" t="s">
        <v>742</v>
      </c>
      <c r="C2409" s="52" t="s">
        <v>7264</v>
      </c>
      <c r="D2409" s="52" t="s">
        <v>8504</v>
      </c>
      <c r="E2409" s="53" t="s">
        <v>75</v>
      </c>
      <c r="F2409" s="54" t="s">
        <v>8816</v>
      </c>
      <c r="G2409" s="54" t="s">
        <v>7365</v>
      </c>
      <c r="H2409" s="56">
        <v>43844</v>
      </c>
      <c r="I2409" s="56">
        <v>44575</v>
      </c>
      <c r="J2409" s="57" t="str">
        <f>IF(Ugovori_OPULJP3[[#This Row],[DATUM ZAVRŠETKA OPERACIJE]]&gt;DATE(2024,12,31),"u provedbi","završen")</f>
        <v>završen</v>
      </c>
      <c r="K2409" s="55" t="s">
        <v>891</v>
      </c>
      <c r="L2409" s="55" t="s">
        <v>36</v>
      </c>
      <c r="M2409" s="58">
        <v>0.85</v>
      </c>
      <c r="N2409" s="58">
        <v>0.15</v>
      </c>
      <c r="O2409" s="59">
        <f>Ugovori_OPULJP3[[#This Row],[Bespovratna sredstva - Ukupno (EU+Nac) HRK
= Ukupna ugovorena vrijednost bespovratnih sredstava]]*Ugovori_OPULJP3[[#This Row],[EU STOPA SUFINANCIRANJA %
EU CO-FINANCING RATE %]]</f>
        <v>424260.06649999996</v>
      </c>
      <c r="P2409" s="60">
        <f>Ugovori_OPULJP3[[#This Row],[Bespovratna sredstva - EU dio - HRK]]/7.5345</f>
        <v>56308.987524056</v>
      </c>
      <c r="Q2409" s="59">
        <f>Ugovori_OPULJP3[[#This Row],[Bespovratna sredstva - Ukupno (EU+Nac) HRK
= Ukupna ugovorena vrijednost bespovratnih sredstava]]*Ugovori_OPULJP3[[#This Row],[STOPA NACIONALNOG SUFINANCIRANJA %]]</f>
        <v>74869.42349999999</v>
      </c>
      <c r="R2409" s="60">
        <f>Ugovori_OPULJP3[[#This Row],[Bespovratna sredstva - Nacionalni dio - HRK]]/7.5345</f>
        <v>9936.8801513039998</v>
      </c>
      <c r="S2409" s="59">
        <v>499129.49</v>
      </c>
      <c r="T2409" s="60">
        <f>Ugovori_OPULJP3[[#This Row],[Bespovratna sredstva - Ukupno (EU+Nac) HRK
= Ukupna ugovorena vrijednost bespovratnih sredstava]]/7.5345</f>
        <v>66245.867675360001</v>
      </c>
      <c r="U2409" s="59">
        <v>0</v>
      </c>
      <c r="V2409" s="60">
        <f>Ugovori_OPULJP3[[#This Row],[Javni doprinos korisnika - HRK]]/7.5345</f>
        <v>0</v>
      </c>
      <c r="W2409" s="59">
        <v>0</v>
      </c>
      <c r="X2409" s="60">
        <f>Ugovori_OPULJP3[[#This Row],[Privatni doprinos korisnika - HRK]]/7.5345</f>
        <v>0</v>
      </c>
      <c r="Y2409" s="61">
        <v>499129.49</v>
      </c>
      <c r="Z2409" s="62">
        <f>Ugovori_OPULJP3[[#This Row],[UKUPNI PRIHVATLJIVI IZDACI
TOTAL ELIGIBLE EXPENDITURE
= Bespovratna sredstva ukupno + doprinos korisnika
= Ukupni prihvatljivi troškovi
= Ukupna ugovorena vrijednost projekta HRK]]/7.5345</f>
        <v>66245.867675360001</v>
      </c>
      <c r="AA2409" s="53" t="s">
        <v>37</v>
      </c>
      <c r="AB2409" s="53" t="s">
        <v>34</v>
      </c>
      <c r="AC2409" s="52" t="s">
        <v>8817</v>
      </c>
      <c r="AD2409" s="52" t="s">
        <v>6564</v>
      </c>
    </row>
    <row r="2410" spans="1:30" ht="63.75" x14ac:dyDescent="0.2">
      <c r="A2410" s="50" t="s">
        <v>8818</v>
      </c>
      <c r="B2410" s="39" t="s">
        <v>742</v>
      </c>
      <c r="C2410" s="52" t="s">
        <v>7264</v>
      </c>
      <c r="D2410" s="52" t="s">
        <v>8504</v>
      </c>
      <c r="E2410" s="53" t="s">
        <v>75</v>
      </c>
      <c r="F2410" s="54" t="s">
        <v>8819</v>
      </c>
      <c r="G2410" s="54" t="s">
        <v>8820</v>
      </c>
      <c r="H2410" s="56">
        <v>43864</v>
      </c>
      <c r="I2410" s="56">
        <v>44623</v>
      </c>
      <c r="J2410" s="57" t="str">
        <f>IF(Ugovori_OPULJP3[[#This Row],[DATUM ZAVRŠETKA OPERACIJE]]&gt;DATE(2024,12,31),"u provedbi","završen")</f>
        <v>završen</v>
      </c>
      <c r="K2410" s="55" t="s">
        <v>78</v>
      </c>
      <c r="L2410" s="55" t="s">
        <v>78</v>
      </c>
      <c r="M2410" s="58">
        <v>0.85</v>
      </c>
      <c r="N2410" s="58">
        <v>0.15</v>
      </c>
      <c r="O2410" s="59">
        <f>Ugovori_OPULJP3[[#This Row],[Bespovratna sredstva - Ukupno (EU+Nac) HRK
= Ukupna ugovorena vrijednost bespovratnih sredstava]]*Ugovori_OPULJP3[[#This Row],[EU STOPA SUFINANCIRANJA %
EU CO-FINANCING RATE %]]</f>
        <v>821506.13</v>
      </c>
      <c r="P2410" s="60">
        <f>Ugovori_OPULJP3[[#This Row],[Bespovratna sredstva - EU dio - HRK]]/7.5345</f>
        <v>109032.60070343089</v>
      </c>
      <c r="Q2410" s="59">
        <f>Ugovori_OPULJP3[[#This Row],[Bespovratna sredstva - Ukupno (EU+Nac) HRK
= Ukupna ugovorena vrijednost bespovratnih sredstava]]*Ugovori_OPULJP3[[#This Row],[STOPA NACIONALNOG SUFINANCIRANJA %]]</f>
        <v>144971.67000000001</v>
      </c>
      <c r="R2410" s="60">
        <f>Ugovori_OPULJP3[[#This Row],[Bespovratna sredstva - Nacionalni dio - HRK]]/7.5345</f>
        <v>19241.047182958391</v>
      </c>
      <c r="S2410" s="59">
        <v>966477.8</v>
      </c>
      <c r="T2410" s="60">
        <f>Ugovori_OPULJP3[[#This Row],[Bespovratna sredstva - Ukupno (EU+Nac) HRK
= Ukupna ugovorena vrijednost bespovratnih sredstava]]/7.5345</f>
        <v>128273.64788638927</v>
      </c>
      <c r="U2410" s="59">
        <v>0</v>
      </c>
      <c r="V2410" s="60">
        <f>Ugovori_OPULJP3[[#This Row],[Javni doprinos korisnika - HRK]]/7.5345</f>
        <v>0</v>
      </c>
      <c r="W2410" s="59">
        <v>0</v>
      </c>
      <c r="X2410" s="60">
        <f>Ugovori_OPULJP3[[#This Row],[Privatni doprinos korisnika - HRK]]/7.5345</f>
        <v>0</v>
      </c>
      <c r="Y2410" s="61">
        <v>966477.8</v>
      </c>
      <c r="Z2410" s="62">
        <f>Ugovori_OPULJP3[[#This Row],[UKUPNI PRIHVATLJIVI IZDACI
TOTAL ELIGIBLE EXPENDITURE
= Bespovratna sredstva ukupno + doprinos korisnika
= Ukupni prihvatljivi troškovi
= Ukupna ugovorena vrijednost projekta HRK]]/7.5345</f>
        <v>128273.64788638927</v>
      </c>
      <c r="AA2410" s="53" t="s">
        <v>37</v>
      </c>
      <c r="AB2410" s="53" t="s">
        <v>34</v>
      </c>
      <c r="AC2410" s="52" t="s">
        <v>8821</v>
      </c>
      <c r="AD2410" s="52" t="s">
        <v>6564</v>
      </c>
    </row>
    <row r="2411" spans="1:30" ht="51" x14ac:dyDescent="0.2">
      <c r="A2411" s="50" t="s">
        <v>8822</v>
      </c>
      <c r="B2411" s="39" t="s">
        <v>742</v>
      </c>
      <c r="C2411" s="52" t="s">
        <v>7264</v>
      </c>
      <c r="D2411" s="52" t="s">
        <v>8504</v>
      </c>
      <c r="E2411" s="53" t="s">
        <v>75</v>
      </c>
      <c r="F2411" s="54" t="s">
        <v>8823</v>
      </c>
      <c r="G2411" s="54" t="s">
        <v>7586</v>
      </c>
      <c r="H2411" s="56">
        <v>43838</v>
      </c>
      <c r="I2411" s="56">
        <v>44750</v>
      </c>
      <c r="J2411" s="57" t="str">
        <f>IF(Ugovori_OPULJP3[[#This Row],[DATUM ZAVRŠETKA OPERACIJE]]&gt;DATE(2024,12,31),"u provedbi","završen")</f>
        <v>završen</v>
      </c>
      <c r="K2411" s="55" t="s">
        <v>210</v>
      </c>
      <c r="L2411" s="55" t="s">
        <v>210</v>
      </c>
      <c r="M2411" s="58">
        <v>0.85</v>
      </c>
      <c r="N2411" s="58">
        <v>0.15</v>
      </c>
      <c r="O2411" s="59">
        <f>Ugovori_OPULJP3[[#This Row],[Bespovratna sredstva - Ukupno (EU+Nac) HRK
= Ukupna ugovorena vrijednost bespovratnih sredstava]]*Ugovori_OPULJP3[[#This Row],[EU STOPA SUFINANCIRANJA %
EU CO-FINANCING RATE %]]</f>
        <v>1013742.7505</v>
      </c>
      <c r="P2411" s="60">
        <f>Ugovori_OPULJP3[[#This Row],[Bespovratna sredstva - EU dio - HRK]]/7.5345</f>
        <v>134546.78485632755</v>
      </c>
      <c r="Q2411" s="59">
        <f>Ugovori_OPULJP3[[#This Row],[Bespovratna sredstva - Ukupno (EU+Nac) HRK
= Ukupna ugovorena vrijednost bespovratnih sredstava]]*Ugovori_OPULJP3[[#This Row],[STOPA NACIONALNOG SUFINANCIRANJA %]]</f>
        <v>178895.7795</v>
      </c>
      <c r="R2411" s="60">
        <f>Ugovori_OPULJP3[[#This Row],[Bespovratna sredstva - Nacionalni dio - HRK]]/7.5345</f>
        <v>23743.550268763687</v>
      </c>
      <c r="S2411" s="59">
        <v>1192638.53</v>
      </c>
      <c r="T2411" s="60">
        <f>Ugovori_OPULJP3[[#This Row],[Bespovratna sredstva - Ukupno (EU+Nac) HRK
= Ukupna ugovorena vrijednost bespovratnih sredstava]]/7.5345</f>
        <v>158290.33512509125</v>
      </c>
      <c r="U2411" s="59">
        <v>0</v>
      </c>
      <c r="V2411" s="60">
        <f>Ugovori_OPULJP3[[#This Row],[Javni doprinos korisnika - HRK]]/7.5345</f>
        <v>0</v>
      </c>
      <c r="W2411" s="59">
        <v>0</v>
      </c>
      <c r="X2411" s="60">
        <f>Ugovori_OPULJP3[[#This Row],[Privatni doprinos korisnika - HRK]]/7.5345</f>
        <v>0</v>
      </c>
      <c r="Y2411" s="61">
        <v>1192638.53</v>
      </c>
      <c r="Z2411" s="62">
        <f>Ugovori_OPULJP3[[#This Row],[UKUPNI PRIHVATLJIVI IZDACI
TOTAL ELIGIBLE EXPENDITURE
= Bespovratna sredstva ukupno + doprinos korisnika
= Ukupni prihvatljivi troškovi
= Ukupna ugovorena vrijednost projekta HRK]]/7.5345</f>
        <v>158290.33512509125</v>
      </c>
      <c r="AA2411" s="53" t="s">
        <v>37</v>
      </c>
      <c r="AB2411" s="53" t="s">
        <v>34</v>
      </c>
      <c r="AC2411" s="52" t="s">
        <v>8824</v>
      </c>
      <c r="AD2411" s="52" t="s">
        <v>6564</v>
      </c>
    </row>
    <row r="2412" spans="1:30" ht="38.25" x14ac:dyDescent="0.2">
      <c r="A2412" s="50" t="s">
        <v>8825</v>
      </c>
      <c r="B2412" s="39" t="s">
        <v>742</v>
      </c>
      <c r="C2412" s="52" t="s">
        <v>7264</v>
      </c>
      <c r="D2412" s="52" t="s">
        <v>8504</v>
      </c>
      <c r="E2412" s="53" t="s">
        <v>75</v>
      </c>
      <c r="F2412" s="54" t="s">
        <v>8826</v>
      </c>
      <c r="G2412" s="54" t="s">
        <v>7406</v>
      </c>
      <c r="H2412" s="56">
        <v>43839</v>
      </c>
      <c r="I2412" s="56">
        <v>44570</v>
      </c>
      <c r="J2412" s="57" t="str">
        <f>IF(Ugovori_OPULJP3[[#This Row],[DATUM ZAVRŠETKA OPERACIJE]]&gt;DATE(2024,12,31),"u provedbi","završen")</f>
        <v>završen</v>
      </c>
      <c r="K2412" s="55" t="s">
        <v>593</v>
      </c>
      <c r="L2412" s="55" t="s">
        <v>593</v>
      </c>
      <c r="M2412" s="58">
        <v>0.85</v>
      </c>
      <c r="N2412" s="58">
        <v>0.15</v>
      </c>
      <c r="O2412" s="59">
        <f>Ugovori_OPULJP3[[#This Row],[Bespovratna sredstva - Ukupno (EU+Nac) HRK
= Ukupna ugovorena vrijednost bespovratnih sredstava]]*Ugovori_OPULJP3[[#This Row],[EU STOPA SUFINANCIRANJA %
EU CO-FINANCING RATE %]]</f>
        <v>1274616.7265000001</v>
      </c>
      <c r="P2412" s="60">
        <f>Ugovori_OPULJP3[[#This Row],[Bespovratna sredstva - EU dio - HRK]]/7.5345</f>
        <v>169170.71159333733</v>
      </c>
      <c r="Q2412" s="59">
        <f>Ugovori_OPULJP3[[#This Row],[Bespovratna sredstva - Ukupno (EU+Nac) HRK
= Ukupna ugovorena vrijednost bespovratnih sredstava]]*Ugovori_OPULJP3[[#This Row],[STOPA NACIONALNOG SUFINANCIRANJA %]]</f>
        <v>224932.36350000001</v>
      </c>
      <c r="R2412" s="60">
        <f>Ugovori_OPULJP3[[#This Row],[Bespovratna sredstva - Nacionalni dio - HRK]]/7.5345</f>
        <v>29853.654987059526</v>
      </c>
      <c r="S2412" s="59">
        <v>1499549.09</v>
      </c>
      <c r="T2412" s="60">
        <f>Ugovori_OPULJP3[[#This Row],[Bespovratna sredstva - Ukupno (EU+Nac) HRK
= Ukupna ugovorena vrijednost bespovratnih sredstava]]/7.5345</f>
        <v>199024.36658039683</v>
      </c>
      <c r="U2412" s="59">
        <v>0</v>
      </c>
      <c r="V2412" s="60">
        <f>Ugovori_OPULJP3[[#This Row],[Javni doprinos korisnika - HRK]]/7.5345</f>
        <v>0</v>
      </c>
      <c r="W2412" s="59">
        <v>0</v>
      </c>
      <c r="X2412" s="60">
        <f>Ugovori_OPULJP3[[#This Row],[Privatni doprinos korisnika - HRK]]/7.5345</f>
        <v>0</v>
      </c>
      <c r="Y2412" s="61">
        <v>1499549.09</v>
      </c>
      <c r="Z2412" s="62">
        <f>Ugovori_OPULJP3[[#This Row],[UKUPNI PRIHVATLJIVI IZDACI
TOTAL ELIGIBLE EXPENDITURE
= Bespovratna sredstva ukupno + doprinos korisnika
= Ukupni prihvatljivi troškovi
= Ukupna ugovorena vrijednost projekta HRK]]/7.5345</f>
        <v>199024.36658039683</v>
      </c>
      <c r="AA2412" s="53" t="s">
        <v>37</v>
      </c>
      <c r="AB2412" s="53" t="s">
        <v>34</v>
      </c>
      <c r="AC2412" s="52" t="s">
        <v>8827</v>
      </c>
      <c r="AD2412" s="52" t="s">
        <v>6564</v>
      </c>
    </row>
    <row r="2413" spans="1:30" ht="51" x14ac:dyDescent="0.2">
      <c r="A2413" s="50" t="s">
        <v>8828</v>
      </c>
      <c r="B2413" s="39" t="s">
        <v>742</v>
      </c>
      <c r="C2413" s="52" t="s">
        <v>7264</v>
      </c>
      <c r="D2413" s="52" t="s">
        <v>8504</v>
      </c>
      <c r="E2413" s="53" t="s">
        <v>75</v>
      </c>
      <c r="F2413" s="54" t="s">
        <v>8829</v>
      </c>
      <c r="G2413" s="54" t="s">
        <v>7351</v>
      </c>
      <c r="H2413" s="56">
        <v>43917</v>
      </c>
      <c r="I2413" s="56">
        <v>44708</v>
      </c>
      <c r="J2413" s="57" t="str">
        <f>IF(Ugovori_OPULJP3[[#This Row],[DATUM ZAVRŠETKA OPERACIJE]]&gt;DATE(2024,12,31),"u provedbi","završen")</f>
        <v>završen</v>
      </c>
      <c r="K2413" s="55" t="s">
        <v>8830</v>
      </c>
      <c r="L2413" s="55" t="s">
        <v>36</v>
      </c>
      <c r="M2413" s="58">
        <v>0.85</v>
      </c>
      <c r="N2413" s="58">
        <v>0.15</v>
      </c>
      <c r="O2413" s="59">
        <f>Ugovori_OPULJP3[[#This Row],[Bespovratna sredstva - Ukupno (EU+Nac) HRK
= Ukupna ugovorena vrijednost bespovratnih sredstava]]*Ugovori_OPULJP3[[#This Row],[EU STOPA SUFINANCIRANJA %
EU CO-FINANCING RATE %]]</f>
        <v>2023032.3764999998</v>
      </c>
      <c r="P2413" s="60">
        <f>Ugovori_OPULJP3[[#This Row],[Bespovratna sredstva - EU dio - HRK]]/7.5345</f>
        <v>268502.53852279508</v>
      </c>
      <c r="Q2413" s="59">
        <f>Ugovori_OPULJP3[[#This Row],[Bespovratna sredstva - Ukupno (EU+Nac) HRK
= Ukupna ugovorena vrijednost bespovratnih sredstava]]*Ugovori_OPULJP3[[#This Row],[STOPA NACIONALNOG SUFINANCIRANJA %]]</f>
        <v>357005.71349999995</v>
      </c>
      <c r="R2413" s="60">
        <f>Ugovori_OPULJP3[[#This Row],[Bespovratna sredstva - Nacionalni dio - HRK]]/7.5345</f>
        <v>47382.800915787368</v>
      </c>
      <c r="S2413" s="59">
        <v>2380038.09</v>
      </c>
      <c r="T2413" s="60">
        <f>Ugovori_OPULJP3[[#This Row],[Bespovratna sredstva - Ukupno (EU+Nac) HRK
= Ukupna ugovorena vrijednost bespovratnih sredstava]]/7.5345</f>
        <v>315885.33943858248</v>
      </c>
      <c r="U2413" s="59">
        <v>0</v>
      </c>
      <c r="V2413" s="60">
        <f>Ugovori_OPULJP3[[#This Row],[Javni doprinos korisnika - HRK]]/7.5345</f>
        <v>0</v>
      </c>
      <c r="W2413" s="59">
        <v>0</v>
      </c>
      <c r="X2413" s="60">
        <f>Ugovori_OPULJP3[[#This Row],[Privatni doprinos korisnika - HRK]]/7.5345</f>
        <v>0</v>
      </c>
      <c r="Y2413" s="61">
        <v>2380038.09</v>
      </c>
      <c r="Z2413" s="62">
        <f>Ugovori_OPULJP3[[#This Row],[UKUPNI PRIHVATLJIVI IZDACI
TOTAL ELIGIBLE EXPENDITURE
= Bespovratna sredstva ukupno + doprinos korisnika
= Ukupni prihvatljivi troškovi
= Ukupna ugovorena vrijednost projekta HRK]]/7.5345</f>
        <v>315885.33943858248</v>
      </c>
      <c r="AA2413" s="53" t="s">
        <v>37</v>
      </c>
      <c r="AB2413" s="53" t="s">
        <v>34</v>
      </c>
      <c r="AC2413" s="52" t="s">
        <v>8831</v>
      </c>
      <c r="AD2413" s="52" t="s">
        <v>6564</v>
      </c>
    </row>
    <row r="2414" spans="1:30" ht="38.25" x14ac:dyDescent="0.2">
      <c r="A2414" s="50" t="s">
        <v>8832</v>
      </c>
      <c r="B2414" s="39" t="s">
        <v>742</v>
      </c>
      <c r="C2414" s="52" t="s">
        <v>7264</v>
      </c>
      <c r="D2414" s="52" t="s">
        <v>8504</v>
      </c>
      <c r="E2414" s="53" t="s">
        <v>75</v>
      </c>
      <c r="F2414" s="54" t="s">
        <v>8833</v>
      </c>
      <c r="G2414" s="54" t="s">
        <v>3626</v>
      </c>
      <c r="H2414" s="56">
        <v>43917</v>
      </c>
      <c r="I2414" s="56">
        <v>44708</v>
      </c>
      <c r="J2414" s="57" t="str">
        <f>IF(Ugovori_OPULJP3[[#This Row],[DATUM ZAVRŠETKA OPERACIJE]]&gt;DATE(2024,12,31),"u provedbi","završen")</f>
        <v>završen</v>
      </c>
      <c r="K2414" s="55" t="s">
        <v>98</v>
      </c>
      <c r="L2414" s="55" t="s">
        <v>98</v>
      </c>
      <c r="M2414" s="58">
        <v>0.85</v>
      </c>
      <c r="N2414" s="58">
        <v>0.15</v>
      </c>
      <c r="O2414" s="59">
        <f>Ugovori_OPULJP3[[#This Row],[Bespovratna sredstva - Ukupno (EU+Nac) HRK
= Ukupna ugovorena vrijednost bespovratnih sredstava]]*Ugovori_OPULJP3[[#This Row],[EU STOPA SUFINANCIRANJA %
EU CO-FINANCING RATE %]]</f>
        <v>1364480.69</v>
      </c>
      <c r="P2414" s="60">
        <f>Ugovori_OPULJP3[[#This Row],[Bespovratna sredstva - EU dio - HRK]]/7.5345</f>
        <v>181097.70920432673</v>
      </c>
      <c r="Q2414" s="59">
        <f>Ugovori_OPULJP3[[#This Row],[Bespovratna sredstva - Ukupno (EU+Nac) HRK
= Ukupna ugovorena vrijednost bespovratnih sredstava]]*Ugovori_OPULJP3[[#This Row],[STOPA NACIONALNOG SUFINANCIRANJA %]]</f>
        <v>240790.70999999996</v>
      </c>
      <c r="R2414" s="60">
        <f>Ugovori_OPULJP3[[#This Row],[Bespovratna sredstva - Nacionalni dio - HRK]]/7.5345</f>
        <v>31958.419271351777</v>
      </c>
      <c r="S2414" s="59">
        <v>1605271.4</v>
      </c>
      <c r="T2414" s="60">
        <f>Ugovori_OPULJP3[[#This Row],[Bespovratna sredstva - Ukupno (EU+Nac) HRK
= Ukupna ugovorena vrijednost bespovratnih sredstava]]/7.5345</f>
        <v>213056.12847567853</v>
      </c>
      <c r="U2414" s="59">
        <v>0</v>
      </c>
      <c r="V2414" s="60">
        <f>Ugovori_OPULJP3[[#This Row],[Javni doprinos korisnika - HRK]]/7.5345</f>
        <v>0</v>
      </c>
      <c r="W2414" s="59">
        <v>0</v>
      </c>
      <c r="X2414" s="60">
        <f>Ugovori_OPULJP3[[#This Row],[Privatni doprinos korisnika - HRK]]/7.5345</f>
        <v>0</v>
      </c>
      <c r="Y2414" s="61">
        <v>1605271.4</v>
      </c>
      <c r="Z2414" s="62">
        <f>Ugovori_OPULJP3[[#This Row],[UKUPNI PRIHVATLJIVI IZDACI
TOTAL ELIGIBLE EXPENDITURE
= Bespovratna sredstva ukupno + doprinos korisnika
= Ukupni prihvatljivi troškovi
= Ukupna ugovorena vrijednost projekta HRK]]/7.5345</f>
        <v>213056.12847567853</v>
      </c>
      <c r="AA2414" s="53" t="s">
        <v>37</v>
      </c>
      <c r="AB2414" s="53" t="s">
        <v>34</v>
      </c>
      <c r="AC2414" s="52" t="s">
        <v>8834</v>
      </c>
      <c r="AD2414" s="52" t="s">
        <v>6564</v>
      </c>
    </row>
    <row r="2415" spans="1:30" ht="63.75" x14ac:dyDescent="0.2">
      <c r="A2415" s="50" t="s">
        <v>8835</v>
      </c>
      <c r="B2415" s="39" t="s">
        <v>742</v>
      </c>
      <c r="C2415" s="52" t="s">
        <v>7264</v>
      </c>
      <c r="D2415" s="52" t="s">
        <v>8504</v>
      </c>
      <c r="E2415" s="53" t="s">
        <v>75</v>
      </c>
      <c r="F2415" s="54" t="s">
        <v>8836</v>
      </c>
      <c r="G2415" s="54" t="s">
        <v>8837</v>
      </c>
      <c r="H2415" s="56">
        <v>43927</v>
      </c>
      <c r="I2415" s="56">
        <v>44657</v>
      </c>
      <c r="J2415" s="57" t="str">
        <f>IF(Ugovori_OPULJP3[[#This Row],[DATUM ZAVRŠETKA OPERACIJE]]&gt;DATE(2024,12,31),"u provedbi","završen")</f>
        <v>završen</v>
      </c>
      <c r="K2415" s="55" t="s">
        <v>210</v>
      </c>
      <c r="L2415" s="55" t="s">
        <v>210</v>
      </c>
      <c r="M2415" s="58">
        <v>0.85</v>
      </c>
      <c r="N2415" s="58">
        <v>0.15</v>
      </c>
      <c r="O2415" s="59">
        <f>Ugovori_OPULJP3[[#This Row],[Bespovratna sredstva - Ukupno (EU+Nac) HRK
= Ukupna ugovorena vrijednost bespovratnih sredstava]]*Ugovori_OPULJP3[[#This Row],[EU STOPA SUFINANCIRANJA %
EU CO-FINANCING RATE %]]</f>
        <v>423295.75</v>
      </c>
      <c r="P2415" s="60">
        <f>Ugovori_OPULJP3[[#This Row],[Bespovratna sredstva - EU dio - HRK]]/7.5345</f>
        <v>56181.000729975443</v>
      </c>
      <c r="Q2415" s="59">
        <f>Ugovori_OPULJP3[[#This Row],[Bespovratna sredstva - Ukupno (EU+Nac) HRK
= Ukupna ugovorena vrijednost bespovratnih sredstava]]*Ugovori_OPULJP3[[#This Row],[STOPA NACIONALNOG SUFINANCIRANJA %]]</f>
        <v>74699.25</v>
      </c>
      <c r="R2415" s="60">
        <f>Ugovori_OPULJP3[[#This Row],[Bespovratna sredstva - Nacionalni dio - HRK]]/7.5345</f>
        <v>9914.2942464662556</v>
      </c>
      <c r="S2415" s="59">
        <v>497995</v>
      </c>
      <c r="T2415" s="60">
        <f>Ugovori_OPULJP3[[#This Row],[Bespovratna sredstva - Ukupno (EU+Nac) HRK
= Ukupna ugovorena vrijednost bespovratnih sredstava]]/7.5345</f>
        <v>66095.294976441699</v>
      </c>
      <c r="U2415" s="59">
        <v>0</v>
      </c>
      <c r="V2415" s="60">
        <f>Ugovori_OPULJP3[[#This Row],[Javni doprinos korisnika - HRK]]/7.5345</f>
        <v>0</v>
      </c>
      <c r="W2415" s="59">
        <v>0</v>
      </c>
      <c r="X2415" s="60">
        <f>Ugovori_OPULJP3[[#This Row],[Privatni doprinos korisnika - HRK]]/7.5345</f>
        <v>0</v>
      </c>
      <c r="Y2415" s="61">
        <v>497995</v>
      </c>
      <c r="Z2415" s="62">
        <f>Ugovori_OPULJP3[[#This Row],[UKUPNI PRIHVATLJIVI IZDACI
TOTAL ELIGIBLE EXPENDITURE
= Bespovratna sredstva ukupno + doprinos korisnika
= Ukupni prihvatljivi troškovi
= Ukupna ugovorena vrijednost projekta HRK]]/7.5345</f>
        <v>66095.294976441699</v>
      </c>
      <c r="AA2415" s="53" t="s">
        <v>37</v>
      </c>
      <c r="AB2415" s="53" t="s">
        <v>34</v>
      </c>
      <c r="AC2415" s="52" t="s">
        <v>8838</v>
      </c>
      <c r="AD2415" s="52" t="s">
        <v>6564</v>
      </c>
    </row>
    <row r="2416" spans="1:30" ht="63.75" x14ac:dyDescent="0.2">
      <c r="A2416" s="50" t="s">
        <v>8839</v>
      </c>
      <c r="B2416" s="39" t="s">
        <v>742</v>
      </c>
      <c r="C2416" s="52" t="s">
        <v>7264</v>
      </c>
      <c r="D2416" s="52" t="s">
        <v>8504</v>
      </c>
      <c r="E2416" s="53" t="s">
        <v>75</v>
      </c>
      <c r="F2416" s="54" t="s">
        <v>8840</v>
      </c>
      <c r="G2416" s="54" t="s">
        <v>2636</v>
      </c>
      <c r="H2416" s="56">
        <v>43838</v>
      </c>
      <c r="I2416" s="56">
        <v>44569</v>
      </c>
      <c r="J2416" s="57" t="str">
        <f>IF(Ugovori_OPULJP3[[#This Row],[DATUM ZAVRŠETKA OPERACIJE]]&gt;DATE(2024,12,31),"u provedbi","završen")</f>
        <v>završen</v>
      </c>
      <c r="K2416" s="55" t="s">
        <v>83</v>
      </c>
      <c r="L2416" s="55" t="s">
        <v>83</v>
      </c>
      <c r="M2416" s="58">
        <v>0.85</v>
      </c>
      <c r="N2416" s="58">
        <v>0.15</v>
      </c>
      <c r="O2416" s="59">
        <f>Ugovori_OPULJP3[[#This Row],[Bespovratna sredstva - Ukupno (EU+Nac) HRK
= Ukupna ugovorena vrijednost bespovratnih sredstava]]*Ugovori_OPULJP3[[#This Row],[EU STOPA SUFINANCIRANJA %
EU CO-FINANCING RATE %]]</f>
        <v>825550.6</v>
      </c>
      <c r="P2416" s="60">
        <f>Ugovori_OPULJP3[[#This Row],[Bespovratna sredstva - EU dio - HRK]]/7.5345</f>
        <v>109569.39412037958</v>
      </c>
      <c r="Q2416" s="59">
        <f>Ugovori_OPULJP3[[#This Row],[Bespovratna sredstva - Ukupno (EU+Nac) HRK
= Ukupna ugovorena vrijednost bespovratnih sredstava]]*Ugovori_OPULJP3[[#This Row],[STOPA NACIONALNOG SUFINANCIRANJA %]]</f>
        <v>145685.4</v>
      </c>
      <c r="R2416" s="60">
        <f>Ugovori_OPULJP3[[#This Row],[Bespovratna sredstva - Nacionalni dio - HRK]]/7.5345</f>
        <v>19335.775433008159</v>
      </c>
      <c r="S2416" s="59">
        <v>971236</v>
      </c>
      <c r="T2416" s="60">
        <f>Ugovori_OPULJP3[[#This Row],[Bespovratna sredstva - Ukupno (EU+Nac) HRK
= Ukupna ugovorena vrijednost bespovratnih sredstava]]/7.5345</f>
        <v>128905.16955338774</v>
      </c>
      <c r="U2416" s="59">
        <v>0</v>
      </c>
      <c r="V2416" s="60">
        <f>Ugovori_OPULJP3[[#This Row],[Javni doprinos korisnika - HRK]]/7.5345</f>
        <v>0</v>
      </c>
      <c r="W2416" s="59">
        <v>0</v>
      </c>
      <c r="X2416" s="60">
        <f>Ugovori_OPULJP3[[#This Row],[Privatni doprinos korisnika - HRK]]/7.5345</f>
        <v>0</v>
      </c>
      <c r="Y2416" s="61">
        <v>971236</v>
      </c>
      <c r="Z2416" s="62">
        <f>Ugovori_OPULJP3[[#This Row],[UKUPNI PRIHVATLJIVI IZDACI
TOTAL ELIGIBLE EXPENDITURE
= Bespovratna sredstva ukupno + doprinos korisnika
= Ukupni prihvatljivi troškovi
= Ukupna ugovorena vrijednost projekta HRK]]/7.5345</f>
        <v>128905.16955338774</v>
      </c>
      <c r="AA2416" s="53" t="s">
        <v>37</v>
      </c>
      <c r="AB2416" s="53" t="s">
        <v>34</v>
      </c>
      <c r="AC2416" s="52" t="s">
        <v>8841</v>
      </c>
      <c r="AD2416" s="52" t="s">
        <v>6564</v>
      </c>
    </row>
    <row r="2417" spans="1:30" ht="51" x14ac:dyDescent="0.2">
      <c r="A2417" s="50" t="s">
        <v>8842</v>
      </c>
      <c r="B2417" s="39" t="s">
        <v>742</v>
      </c>
      <c r="C2417" s="52" t="s">
        <v>7264</v>
      </c>
      <c r="D2417" s="52" t="s">
        <v>8504</v>
      </c>
      <c r="E2417" s="53" t="s">
        <v>75</v>
      </c>
      <c r="F2417" s="54" t="s">
        <v>8843</v>
      </c>
      <c r="G2417" s="54" t="s">
        <v>8844</v>
      </c>
      <c r="H2417" s="56">
        <v>43843</v>
      </c>
      <c r="I2417" s="56">
        <v>44574</v>
      </c>
      <c r="J2417" s="57" t="str">
        <f>IF(Ugovori_OPULJP3[[#This Row],[DATUM ZAVRŠETKA OPERACIJE]]&gt;DATE(2024,12,31),"u provedbi","završen")</f>
        <v>završen</v>
      </c>
      <c r="K2417" s="55" t="s">
        <v>337</v>
      </c>
      <c r="L2417" s="55" t="s">
        <v>337</v>
      </c>
      <c r="M2417" s="58">
        <v>0.85</v>
      </c>
      <c r="N2417" s="58">
        <v>0.15</v>
      </c>
      <c r="O2417" s="59">
        <f>Ugovori_OPULJP3[[#This Row],[Bespovratna sredstva - Ukupno (EU+Nac) HRK
= Ukupna ugovorena vrijednost bespovratnih sredstava]]*Ugovori_OPULJP3[[#This Row],[EU STOPA SUFINANCIRANJA %
EU CO-FINANCING RATE %]]</f>
        <v>793331.94499999995</v>
      </c>
      <c r="P2417" s="60">
        <f>Ugovori_OPULJP3[[#This Row],[Bespovratna sredstva - EU dio - HRK]]/7.5345</f>
        <v>105293.24374543763</v>
      </c>
      <c r="Q2417" s="59">
        <f>Ugovori_OPULJP3[[#This Row],[Bespovratna sredstva - Ukupno (EU+Nac) HRK
= Ukupna ugovorena vrijednost bespovratnih sredstava]]*Ugovori_OPULJP3[[#This Row],[STOPA NACIONALNOG SUFINANCIRANJA %]]</f>
        <v>139999.75499999998</v>
      </c>
      <c r="R2417" s="60">
        <f>Ugovori_OPULJP3[[#This Row],[Bespovratna sredstva - Nacionalni dio - HRK]]/7.5345</f>
        <v>18581.16066095958</v>
      </c>
      <c r="S2417" s="59">
        <v>933331.7</v>
      </c>
      <c r="T2417" s="60">
        <f>Ugovori_OPULJP3[[#This Row],[Bespovratna sredstva - Ukupno (EU+Nac) HRK
= Ukupna ugovorena vrijednost bespovratnih sredstava]]/7.5345</f>
        <v>123874.40440639723</v>
      </c>
      <c r="U2417" s="59">
        <v>0</v>
      </c>
      <c r="V2417" s="60">
        <f>Ugovori_OPULJP3[[#This Row],[Javni doprinos korisnika - HRK]]/7.5345</f>
        <v>0</v>
      </c>
      <c r="W2417" s="59">
        <v>0</v>
      </c>
      <c r="X2417" s="60">
        <f>Ugovori_OPULJP3[[#This Row],[Privatni doprinos korisnika - HRK]]/7.5345</f>
        <v>0</v>
      </c>
      <c r="Y2417" s="61">
        <v>933331.7</v>
      </c>
      <c r="Z2417" s="62">
        <f>Ugovori_OPULJP3[[#This Row],[UKUPNI PRIHVATLJIVI IZDACI
TOTAL ELIGIBLE EXPENDITURE
= Bespovratna sredstva ukupno + doprinos korisnika
= Ukupni prihvatljivi troškovi
= Ukupna ugovorena vrijednost projekta HRK]]/7.5345</f>
        <v>123874.40440639723</v>
      </c>
      <c r="AA2417" s="53" t="s">
        <v>37</v>
      </c>
      <c r="AB2417" s="53" t="s">
        <v>34</v>
      </c>
      <c r="AC2417" s="52" t="s">
        <v>8845</v>
      </c>
      <c r="AD2417" s="52" t="s">
        <v>6564</v>
      </c>
    </row>
    <row r="2418" spans="1:30" ht="102" x14ac:dyDescent="0.2">
      <c r="A2418" s="50" t="s">
        <v>8846</v>
      </c>
      <c r="B2418" s="39" t="s">
        <v>742</v>
      </c>
      <c r="C2418" s="52" t="s">
        <v>7264</v>
      </c>
      <c r="D2418" s="52" t="s">
        <v>8504</v>
      </c>
      <c r="E2418" s="53" t="s">
        <v>75</v>
      </c>
      <c r="F2418" s="54" t="s">
        <v>2575</v>
      </c>
      <c r="G2418" s="54" t="s">
        <v>189</v>
      </c>
      <c r="H2418" s="56">
        <v>43838</v>
      </c>
      <c r="I2418" s="56">
        <v>44750</v>
      </c>
      <c r="J2418" s="57" t="str">
        <f>IF(Ugovori_OPULJP3[[#This Row],[DATUM ZAVRŠETKA OPERACIJE]]&gt;DATE(2024,12,31),"u provedbi","završen")</f>
        <v>završen</v>
      </c>
      <c r="K2418" s="55" t="s">
        <v>83</v>
      </c>
      <c r="L2418" s="55" t="s">
        <v>83</v>
      </c>
      <c r="M2418" s="58">
        <v>0.85</v>
      </c>
      <c r="N2418" s="58">
        <v>0.15</v>
      </c>
      <c r="O2418" s="59">
        <f>Ugovori_OPULJP3[[#This Row],[Bespovratna sredstva - Ukupno (EU+Nac) HRK
= Ukupna ugovorena vrijednost bespovratnih sredstava]]*Ugovori_OPULJP3[[#This Row],[EU STOPA SUFINANCIRANJA %
EU CO-FINANCING RATE %]]</f>
        <v>1421069.1255000001</v>
      </c>
      <c r="P2418" s="60">
        <f>Ugovori_OPULJP3[[#This Row],[Bespovratna sredstva - EU dio - HRK]]/7.5345</f>
        <v>188608.2852876767</v>
      </c>
      <c r="Q2418" s="59">
        <f>Ugovori_OPULJP3[[#This Row],[Bespovratna sredstva - Ukupno (EU+Nac) HRK
= Ukupna ugovorena vrijednost bespovratnih sredstava]]*Ugovori_OPULJP3[[#This Row],[STOPA NACIONALNOG SUFINANCIRANJA %]]</f>
        <v>250776.9045</v>
      </c>
      <c r="R2418" s="60">
        <f>Ugovori_OPULJP3[[#This Row],[Bespovratna sredstva - Nacionalni dio - HRK]]/7.5345</f>
        <v>33283.815050766476</v>
      </c>
      <c r="S2418" s="59">
        <v>1671846.03</v>
      </c>
      <c r="T2418" s="60">
        <f>Ugovori_OPULJP3[[#This Row],[Bespovratna sredstva - Ukupno (EU+Nac) HRK
= Ukupna ugovorena vrijednost bespovratnih sredstava]]/7.5345</f>
        <v>221892.10033844315</v>
      </c>
      <c r="U2418" s="59">
        <v>0</v>
      </c>
      <c r="V2418" s="60">
        <f>Ugovori_OPULJP3[[#This Row],[Javni doprinos korisnika - HRK]]/7.5345</f>
        <v>0</v>
      </c>
      <c r="W2418" s="59">
        <v>0</v>
      </c>
      <c r="X2418" s="60">
        <f>Ugovori_OPULJP3[[#This Row],[Privatni doprinos korisnika - HRK]]/7.5345</f>
        <v>0</v>
      </c>
      <c r="Y2418" s="61">
        <v>1671846.03</v>
      </c>
      <c r="Z2418" s="62">
        <f>Ugovori_OPULJP3[[#This Row],[UKUPNI PRIHVATLJIVI IZDACI
TOTAL ELIGIBLE EXPENDITURE
= Bespovratna sredstva ukupno + doprinos korisnika
= Ukupni prihvatljivi troškovi
= Ukupna ugovorena vrijednost projekta HRK]]/7.5345</f>
        <v>221892.10033844315</v>
      </c>
      <c r="AA2418" s="53" t="s">
        <v>37</v>
      </c>
      <c r="AB2418" s="53" t="s">
        <v>34</v>
      </c>
      <c r="AC2418" s="52" t="s">
        <v>8847</v>
      </c>
      <c r="AD2418" s="52" t="s">
        <v>6564</v>
      </c>
    </row>
    <row r="2419" spans="1:30" ht="51" x14ac:dyDescent="0.2">
      <c r="A2419" s="50" t="s">
        <v>8848</v>
      </c>
      <c r="B2419" s="39" t="s">
        <v>742</v>
      </c>
      <c r="C2419" s="52" t="s">
        <v>7264</v>
      </c>
      <c r="D2419" s="52" t="s">
        <v>8504</v>
      </c>
      <c r="E2419" s="53" t="s">
        <v>75</v>
      </c>
      <c r="F2419" s="54" t="s">
        <v>8849</v>
      </c>
      <c r="G2419" s="54" t="s">
        <v>2747</v>
      </c>
      <c r="H2419" s="56">
        <v>43838</v>
      </c>
      <c r="I2419" s="56">
        <v>44750</v>
      </c>
      <c r="J2419" s="57" t="str">
        <f>IF(Ugovori_OPULJP3[[#This Row],[DATUM ZAVRŠETKA OPERACIJE]]&gt;DATE(2024,12,31),"u provedbi","završen")</f>
        <v>završen</v>
      </c>
      <c r="K2419" s="55" t="s">
        <v>83</v>
      </c>
      <c r="L2419" s="55" t="s">
        <v>83</v>
      </c>
      <c r="M2419" s="58">
        <v>0.85</v>
      </c>
      <c r="N2419" s="58">
        <v>0.15</v>
      </c>
      <c r="O2419" s="59">
        <f>Ugovori_OPULJP3[[#This Row],[Bespovratna sredstva - Ukupno (EU+Nac) HRK
= Ukupna ugovorena vrijednost bespovratnih sredstava]]*Ugovori_OPULJP3[[#This Row],[EU STOPA SUFINANCIRANJA %
EU CO-FINANCING RATE %]]</f>
        <v>1345204.747</v>
      </c>
      <c r="P2419" s="60">
        <f>Ugovori_OPULJP3[[#This Row],[Bespovratna sredstva - EU dio - HRK]]/7.5345</f>
        <v>178539.35191452649</v>
      </c>
      <c r="Q2419" s="59">
        <f>Ugovori_OPULJP3[[#This Row],[Bespovratna sredstva - Ukupno (EU+Nac) HRK
= Ukupna ugovorena vrijednost bespovratnih sredstava]]*Ugovori_OPULJP3[[#This Row],[STOPA NACIONALNOG SUFINANCIRANJA %]]</f>
        <v>237389.073</v>
      </c>
      <c r="R2419" s="60">
        <f>Ugovori_OPULJP3[[#This Row],[Bespovratna sredstva - Nacionalni dio - HRK]]/7.5345</f>
        <v>31506.944455504676</v>
      </c>
      <c r="S2419" s="59">
        <v>1582593.82</v>
      </c>
      <c r="T2419" s="60">
        <f>Ugovori_OPULJP3[[#This Row],[Bespovratna sredstva - Ukupno (EU+Nac) HRK
= Ukupna ugovorena vrijednost bespovratnih sredstava]]/7.5345</f>
        <v>210046.2963700312</v>
      </c>
      <c r="U2419" s="59">
        <v>0</v>
      </c>
      <c r="V2419" s="60">
        <f>Ugovori_OPULJP3[[#This Row],[Javni doprinos korisnika - HRK]]/7.5345</f>
        <v>0</v>
      </c>
      <c r="W2419" s="59">
        <v>0</v>
      </c>
      <c r="X2419" s="60">
        <f>Ugovori_OPULJP3[[#This Row],[Privatni doprinos korisnika - HRK]]/7.5345</f>
        <v>0</v>
      </c>
      <c r="Y2419" s="61">
        <v>1582593.82</v>
      </c>
      <c r="Z2419" s="62">
        <f>Ugovori_OPULJP3[[#This Row],[UKUPNI PRIHVATLJIVI IZDACI
TOTAL ELIGIBLE EXPENDITURE
= Bespovratna sredstva ukupno + doprinos korisnika
= Ukupni prihvatljivi troškovi
= Ukupna ugovorena vrijednost projekta HRK]]/7.5345</f>
        <v>210046.2963700312</v>
      </c>
      <c r="AA2419" s="53" t="s">
        <v>37</v>
      </c>
      <c r="AB2419" s="53" t="s">
        <v>34</v>
      </c>
      <c r="AC2419" s="52" t="s">
        <v>8850</v>
      </c>
      <c r="AD2419" s="52" t="s">
        <v>6564</v>
      </c>
    </row>
    <row r="2420" spans="1:30" ht="51" x14ac:dyDescent="0.2">
      <c r="A2420" s="50" t="s">
        <v>8851</v>
      </c>
      <c r="B2420" s="39" t="s">
        <v>742</v>
      </c>
      <c r="C2420" s="52" t="s">
        <v>7264</v>
      </c>
      <c r="D2420" s="52" t="s">
        <v>8504</v>
      </c>
      <c r="E2420" s="53" t="s">
        <v>75</v>
      </c>
      <c r="F2420" s="54" t="s">
        <v>8852</v>
      </c>
      <c r="G2420" s="54" t="s">
        <v>3187</v>
      </c>
      <c r="H2420" s="56">
        <v>43840</v>
      </c>
      <c r="I2420" s="56">
        <v>44752</v>
      </c>
      <c r="J2420" s="57" t="str">
        <f>IF(Ugovori_OPULJP3[[#This Row],[DATUM ZAVRŠETKA OPERACIJE]]&gt;DATE(2024,12,31),"u provedbi","završen")</f>
        <v>završen</v>
      </c>
      <c r="K2420" s="55" t="s">
        <v>83</v>
      </c>
      <c r="L2420" s="55" t="s">
        <v>83</v>
      </c>
      <c r="M2420" s="58">
        <v>0.85</v>
      </c>
      <c r="N2420" s="58">
        <v>0.15</v>
      </c>
      <c r="O2420" s="59">
        <f>Ugovori_OPULJP3[[#This Row],[Bespovratna sredstva - Ukupno (EU+Nac) HRK
= Ukupna ugovorena vrijednost bespovratnih sredstava]]*Ugovori_OPULJP3[[#This Row],[EU STOPA SUFINANCIRANJA %
EU CO-FINANCING RATE %]]</f>
        <v>1020457.997</v>
      </c>
      <c r="P2420" s="60">
        <f>Ugovori_OPULJP3[[#This Row],[Bespovratna sredstva - EU dio - HRK]]/7.5345</f>
        <v>135438.05123100404</v>
      </c>
      <c r="Q2420" s="59">
        <f>Ugovori_OPULJP3[[#This Row],[Bespovratna sredstva - Ukupno (EU+Nac) HRK
= Ukupna ugovorena vrijednost bespovratnih sredstava]]*Ugovori_OPULJP3[[#This Row],[STOPA NACIONALNOG SUFINANCIRANJA %]]</f>
        <v>180080.823</v>
      </c>
      <c r="R2420" s="60">
        <f>Ugovori_OPULJP3[[#This Row],[Bespovratna sredstva - Nacionalni dio - HRK]]/7.5345</f>
        <v>23900.832570177183</v>
      </c>
      <c r="S2420" s="59">
        <v>1200538.82</v>
      </c>
      <c r="T2420" s="60">
        <f>Ugovori_OPULJP3[[#This Row],[Bespovratna sredstva - Ukupno (EU+Nac) HRK
= Ukupna ugovorena vrijednost bespovratnih sredstava]]/7.5345</f>
        <v>159338.88380118122</v>
      </c>
      <c r="U2420" s="59">
        <v>0</v>
      </c>
      <c r="V2420" s="60">
        <f>Ugovori_OPULJP3[[#This Row],[Javni doprinos korisnika - HRK]]/7.5345</f>
        <v>0</v>
      </c>
      <c r="W2420" s="59">
        <v>0</v>
      </c>
      <c r="X2420" s="60">
        <f>Ugovori_OPULJP3[[#This Row],[Privatni doprinos korisnika - HRK]]/7.5345</f>
        <v>0</v>
      </c>
      <c r="Y2420" s="61">
        <v>1200538.82</v>
      </c>
      <c r="Z2420" s="62">
        <f>Ugovori_OPULJP3[[#This Row],[UKUPNI PRIHVATLJIVI IZDACI
TOTAL ELIGIBLE EXPENDITURE
= Bespovratna sredstva ukupno + doprinos korisnika
= Ukupni prihvatljivi troškovi
= Ukupna ugovorena vrijednost projekta HRK]]/7.5345</f>
        <v>159338.88380118122</v>
      </c>
      <c r="AA2420" s="53" t="s">
        <v>37</v>
      </c>
      <c r="AB2420" s="53" t="s">
        <v>34</v>
      </c>
      <c r="AC2420" s="52" t="s">
        <v>8853</v>
      </c>
      <c r="AD2420" s="52" t="s">
        <v>6564</v>
      </c>
    </row>
    <row r="2421" spans="1:30" ht="38.25" x14ac:dyDescent="0.2">
      <c r="A2421" s="50" t="s">
        <v>8854</v>
      </c>
      <c r="B2421" s="39" t="s">
        <v>742</v>
      </c>
      <c r="C2421" s="52" t="s">
        <v>7264</v>
      </c>
      <c r="D2421" s="52" t="s">
        <v>8504</v>
      </c>
      <c r="E2421" s="53" t="s">
        <v>75</v>
      </c>
      <c r="F2421" s="54" t="s">
        <v>8855</v>
      </c>
      <c r="G2421" s="54" t="s">
        <v>8856</v>
      </c>
      <c r="H2421" s="56">
        <v>43838</v>
      </c>
      <c r="I2421" s="56">
        <v>44750</v>
      </c>
      <c r="J2421" s="57" t="str">
        <f>IF(Ugovori_OPULJP3[[#This Row],[DATUM ZAVRŠETKA OPERACIJE]]&gt;DATE(2024,12,31),"u provedbi","završen")</f>
        <v>završen</v>
      </c>
      <c r="K2421" s="55" t="s">
        <v>210</v>
      </c>
      <c r="L2421" s="55" t="s">
        <v>210</v>
      </c>
      <c r="M2421" s="58">
        <v>0.85</v>
      </c>
      <c r="N2421" s="58">
        <v>0.15</v>
      </c>
      <c r="O2421" s="59">
        <f>Ugovori_OPULJP3[[#This Row],[Bespovratna sredstva - Ukupno (EU+Nac) HRK
= Ukupna ugovorena vrijednost bespovratnih sredstava]]*Ugovori_OPULJP3[[#This Row],[EU STOPA SUFINANCIRANJA %
EU CO-FINANCING RATE %]]</f>
        <v>629765.90949999995</v>
      </c>
      <c r="P2421" s="60">
        <f>Ugovori_OPULJP3[[#This Row],[Bespovratna sredstva - EU dio - HRK]]/7.5345</f>
        <v>83584.300152631215</v>
      </c>
      <c r="Q2421" s="59">
        <f>Ugovori_OPULJP3[[#This Row],[Bespovratna sredstva - Ukupno (EU+Nac) HRK
= Ukupna ugovorena vrijednost bespovratnih sredstava]]*Ugovori_OPULJP3[[#This Row],[STOPA NACIONALNOG SUFINANCIRANJA %]]</f>
        <v>111135.16049999998</v>
      </c>
      <c r="R2421" s="60">
        <f>Ugovori_OPULJP3[[#This Row],[Bespovratna sredstva - Nacionalni dio - HRK]]/7.5345</f>
        <v>14750.170615170215</v>
      </c>
      <c r="S2421" s="59">
        <v>740901.07</v>
      </c>
      <c r="T2421" s="60">
        <f>Ugovori_OPULJP3[[#This Row],[Bespovratna sredstva - Ukupno (EU+Nac) HRK
= Ukupna ugovorena vrijednost bespovratnih sredstava]]/7.5345</f>
        <v>98334.470767801438</v>
      </c>
      <c r="U2421" s="59">
        <v>0</v>
      </c>
      <c r="V2421" s="60">
        <f>Ugovori_OPULJP3[[#This Row],[Javni doprinos korisnika - HRK]]/7.5345</f>
        <v>0</v>
      </c>
      <c r="W2421" s="59">
        <v>0</v>
      </c>
      <c r="X2421" s="60">
        <f>Ugovori_OPULJP3[[#This Row],[Privatni doprinos korisnika - HRK]]/7.5345</f>
        <v>0</v>
      </c>
      <c r="Y2421" s="61">
        <v>740901.07</v>
      </c>
      <c r="Z2421" s="62">
        <f>Ugovori_OPULJP3[[#This Row],[UKUPNI PRIHVATLJIVI IZDACI
TOTAL ELIGIBLE EXPENDITURE
= Bespovratna sredstva ukupno + doprinos korisnika
= Ukupni prihvatljivi troškovi
= Ukupna ugovorena vrijednost projekta HRK]]/7.5345</f>
        <v>98334.470767801438</v>
      </c>
      <c r="AA2421" s="53" t="s">
        <v>37</v>
      </c>
      <c r="AB2421" s="53" t="s">
        <v>34</v>
      </c>
      <c r="AC2421" s="52" t="s">
        <v>8857</v>
      </c>
      <c r="AD2421" s="52" t="s">
        <v>6564</v>
      </c>
    </row>
    <row r="2422" spans="1:30" ht="63.75" x14ac:dyDescent="0.2">
      <c r="A2422" s="50" t="s">
        <v>8858</v>
      </c>
      <c r="B2422" s="39" t="s">
        <v>742</v>
      </c>
      <c r="C2422" s="52" t="s">
        <v>7264</v>
      </c>
      <c r="D2422" s="52" t="s">
        <v>8504</v>
      </c>
      <c r="E2422" s="53" t="s">
        <v>75</v>
      </c>
      <c r="F2422" s="54" t="s">
        <v>8859</v>
      </c>
      <c r="G2422" s="54" t="s">
        <v>7596</v>
      </c>
      <c r="H2422" s="56">
        <v>43845</v>
      </c>
      <c r="I2422" s="56">
        <v>44757</v>
      </c>
      <c r="J2422" s="57" t="str">
        <f>IF(Ugovori_OPULJP3[[#This Row],[DATUM ZAVRŠETKA OPERACIJE]]&gt;DATE(2024,12,31),"u provedbi","završen")</f>
        <v>završen</v>
      </c>
      <c r="K2422" s="55" t="s">
        <v>78</v>
      </c>
      <c r="L2422" s="55" t="s">
        <v>78</v>
      </c>
      <c r="M2422" s="58">
        <v>0.85</v>
      </c>
      <c r="N2422" s="58">
        <v>0.15</v>
      </c>
      <c r="O2422" s="59">
        <f>Ugovori_OPULJP3[[#This Row],[Bespovratna sredstva - Ukupno (EU+Nac) HRK
= Ukupna ugovorena vrijednost bespovratnih sredstava]]*Ugovori_OPULJP3[[#This Row],[EU STOPA SUFINANCIRANJA %
EU CO-FINANCING RATE %]]</f>
        <v>1474059.375</v>
      </c>
      <c r="P2422" s="60">
        <f>Ugovori_OPULJP3[[#This Row],[Bespovratna sredstva - EU dio - HRK]]/7.5345</f>
        <v>195641.30001990841</v>
      </c>
      <c r="Q2422" s="59">
        <f>Ugovori_OPULJP3[[#This Row],[Bespovratna sredstva - Ukupno (EU+Nac) HRK
= Ukupna ugovorena vrijednost bespovratnih sredstava]]*Ugovori_OPULJP3[[#This Row],[STOPA NACIONALNOG SUFINANCIRANJA %]]</f>
        <v>260128.125</v>
      </c>
      <c r="R2422" s="60">
        <f>Ugovori_OPULJP3[[#This Row],[Bespovratna sredstva - Nacionalni dio - HRK]]/7.5345</f>
        <v>34524.935297630895</v>
      </c>
      <c r="S2422" s="59">
        <v>1734187.5</v>
      </c>
      <c r="T2422" s="60">
        <f>Ugovori_OPULJP3[[#This Row],[Bespovratna sredstva - Ukupno (EU+Nac) HRK
= Ukupna ugovorena vrijednost bespovratnih sredstava]]/7.5345</f>
        <v>230166.23531753931</v>
      </c>
      <c r="U2422" s="59">
        <v>0</v>
      </c>
      <c r="V2422" s="60">
        <f>Ugovori_OPULJP3[[#This Row],[Javni doprinos korisnika - HRK]]/7.5345</f>
        <v>0</v>
      </c>
      <c r="W2422" s="59">
        <v>0</v>
      </c>
      <c r="X2422" s="60">
        <f>Ugovori_OPULJP3[[#This Row],[Privatni doprinos korisnika - HRK]]/7.5345</f>
        <v>0</v>
      </c>
      <c r="Y2422" s="61">
        <v>1734187.5</v>
      </c>
      <c r="Z2422" s="62">
        <f>Ugovori_OPULJP3[[#This Row],[UKUPNI PRIHVATLJIVI IZDACI
TOTAL ELIGIBLE EXPENDITURE
= Bespovratna sredstva ukupno + doprinos korisnika
= Ukupni prihvatljivi troškovi
= Ukupna ugovorena vrijednost projekta HRK]]/7.5345</f>
        <v>230166.23531753931</v>
      </c>
      <c r="AA2422" s="53" t="s">
        <v>37</v>
      </c>
      <c r="AB2422" s="53" t="s">
        <v>34</v>
      </c>
      <c r="AC2422" s="52" t="s">
        <v>8860</v>
      </c>
      <c r="AD2422" s="52" t="s">
        <v>6564</v>
      </c>
    </row>
    <row r="2423" spans="1:30" ht="51" x14ac:dyDescent="0.2">
      <c r="A2423" s="50" t="s">
        <v>8861</v>
      </c>
      <c r="B2423" s="39" t="s">
        <v>742</v>
      </c>
      <c r="C2423" s="52" t="s">
        <v>7264</v>
      </c>
      <c r="D2423" s="52" t="s">
        <v>8504</v>
      </c>
      <c r="E2423" s="53" t="s">
        <v>75</v>
      </c>
      <c r="F2423" s="54" t="s">
        <v>8862</v>
      </c>
      <c r="G2423" s="54" t="s">
        <v>2232</v>
      </c>
      <c r="H2423" s="56">
        <v>43922</v>
      </c>
      <c r="I2423" s="56">
        <v>44835</v>
      </c>
      <c r="J2423" s="57" t="str">
        <f>IF(Ugovori_OPULJP3[[#This Row],[DATUM ZAVRŠETKA OPERACIJE]]&gt;DATE(2024,12,31),"u provedbi","završen")</f>
        <v>završen</v>
      </c>
      <c r="K2423" s="55" t="s">
        <v>185</v>
      </c>
      <c r="L2423" s="55" t="s">
        <v>185</v>
      </c>
      <c r="M2423" s="58">
        <v>0.85</v>
      </c>
      <c r="N2423" s="58">
        <v>0.15</v>
      </c>
      <c r="O2423" s="59">
        <f>Ugovori_OPULJP3[[#This Row],[Bespovratna sredstva - Ukupno (EU+Nac) HRK
= Ukupna ugovorena vrijednost bespovratnih sredstava]]*Ugovori_OPULJP3[[#This Row],[EU STOPA SUFINANCIRANJA %
EU CO-FINANCING RATE %]]</f>
        <v>1048378.1</v>
      </c>
      <c r="P2423" s="60">
        <f>Ugovori_OPULJP3[[#This Row],[Bespovratna sredstva - EU dio - HRK]]/7.5345</f>
        <v>139143.68571238968</v>
      </c>
      <c r="Q2423" s="59">
        <f>Ugovori_OPULJP3[[#This Row],[Bespovratna sredstva - Ukupno (EU+Nac) HRK
= Ukupna ugovorena vrijednost bespovratnih sredstava]]*Ugovori_OPULJP3[[#This Row],[STOPA NACIONALNOG SUFINANCIRANJA %]]</f>
        <v>185007.9</v>
      </c>
      <c r="R2423" s="60">
        <f>Ugovori_OPULJP3[[#This Row],[Bespovratna sredstva - Nacionalni dio - HRK]]/7.5345</f>
        <v>24554.768066892295</v>
      </c>
      <c r="S2423" s="59">
        <v>1233386</v>
      </c>
      <c r="T2423" s="60">
        <f>Ugovori_OPULJP3[[#This Row],[Bespovratna sredstva - Ukupno (EU+Nac) HRK
= Ukupna ugovorena vrijednost bespovratnih sredstava]]/7.5345</f>
        <v>163698.45377928196</v>
      </c>
      <c r="U2423" s="59">
        <v>0</v>
      </c>
      <c r="V2423" s="60">
        <f>Ugovori_OPULJP3[[#This Row],[Javni doprinos korisnika - HRK]]/7.5345</f>
        <v>0</v>
      </c>
      <c r="W2423" s="59">
        <v>0</v>
      </c>
      <c r="X2423" s="60">
        <f>Ugovori_OPULJP3[[#This Row],[Privatni doprinos korisnika - HRK]]/7.5345</f>
        <v>0</v>
      </c>
      <c r="Y2423" s="61">
        <v>1233386</v>
      </c>
      <c r="Z2423" s="62">
        <f>Ugovori_OPULJP3[[#This Row],[UKUPNI PRIHVATLJIVI IZDACI
TOTAL ELIGIBLE EXPENDITURE
= Bespovratna sredstva ukupno + doprinos korisnika
= Ukupni prihvatljivi troškovi
= Ukupna ugovorena vrijednost projekta HRK]]/7.5345</f>
        <v>163698.45377928196</v>
      </c>
      <c r="AA2423" s="53" t="s">
        <v>37</v>
      </c>
      <c r="AB2423" s="53" t="s">
        <v>34</v>
      </c>
      <c r="AC2423" s="52" t="s">
        <v>8863</v>
      </c>
      <c r="AD2423" s="52" t="s">
        <v>6564</v>
      </c>
    </row>
    <row r="2424" spans="1:30" ht="51" x14ac:dyDescent="0.2">
      <c r="A2424" s="50" t="s">
        <v>8864</v>
      </c>
      <c r="B2424" s="39" t="s">
        <v>742</v>
      </c>
      <c r="C2424" s="52" t="s">
        <v>7264</v>
      </c>
      <c r="D2424" s="52" t="s">
        <v>8504</v>
      </c>
      <c r="E2424" s="53" t="s">
        <v>75</v>
      </c>
      <c r="F2424" s="54" t="s">
        <v>8865</v>
      </c>
      <c r="G2424" s="54" t="s">
        <v>8866</v>
      </c>
      <c r="H2424" s="56">
        <v>43916</v>
      </c>
      <c r="I2424" s="56">
        <v>44768</v>
      </c>
      <c r="J2424" s="57" t="str">
        <f>IF(Ugovori_OPULJP3[[#This Row],[DATUM ZAVRŠETKA OPERACIJE]]&gt;DATE(2024,12,31),"u provedbi","završen")</f>
        <v>završen</v>
      </c>
      <c r="K2424" s="55" t="s">
        <v>98</v>
      </c>
      <c r="L2424" s="55" t="s">
        <v>98</v>
      </c>
      <c r="M2424" s="58">
        <v>0.85</v>
      </c>
      <c r="N2424" s="58">
        <v>0.15</v>
      </c>
      <c r="O2424" s="59">
        <f>Ugovori_OPULJP3[[#This Row],[Bespovratna sredstva - Ukupno (EU+Nac) HRK
= Ukupna ugovorena vrijednost bespovratnih sredstava]]*Ugovori_OPULJP3[[#This Row],[EU STOPA SUFINANCIRANJA %
EU CO-FINANCING RATE %]]</f>
        <v>1198251.851</v>
      </c>
      <c r="P2424" s="60">
        <f>Ugovori_OPULJP3[[#This Row],[Bespovratna sredstva - EU dio - HRK]]/7.5345</f>
        <v>159035.35085274404</v>
      </c>
      <c r="Q2424" s="59">
        <f>Ugovori_OPULJP3[[#This Row],[Bespovratna sredstva - Ukupno (EU+Nac) HRK
= Ukupna ugovorena vrijednost bespovratnih sredstava]]*Ugovori_OPULJP3[[#This Row],[STOPA NACIONALNOG SUFINANCIRANJA %]]</f>
        <v>211456.209</v>
      </c>
      <c r="R2424" s="60">
        <f>Ugovori_OPULJP3[[#This Row],[Bespovratna sredstva - Nacionalni dio - HRK]]/7.5345</f>
        <v>28065.061915190123</v>
      </c>
      <c r="S2424" s="59">
        <v>1409708.06</v>
      </c>
      <c r="T2424" s="60">
        <f>Ugovori_OPULJP3[[#This Row],[Bespovratna sredstva - Ukupno (EU+Nac) HRK
= Ukupna ugovorena vrijednost bespovratnih sredstava]]/7.5345</f>
        <v>187100.41276793418</v>
      </c>
      <c r="U2424" s="59">
        <v>0</v>
      </c>
      <c r="V2424" s="60">
        <f>Ugovori_OPULJP3[[#This Row],[Javni doprinos korisnika - HRK]]/7.5345</f>
        <v>0</v>
      </c>
      <c r="W2424" s="59">
        <v>0</v>
      </c>
      <c r="X2424" s="60">
        <f>Ugovori_OPULJP3[[#This Row],[Privatni doprinos korisnika - HRK]]/7.5345</f>
        <v>0</v>
      </c>
      <c r="Y2424" s="61">
        <v>1409708.06</v>
      </c>
      <c r="Z2424" s="62">
        <f>Ugovori_OPULJP3[[#This Row],[UKUPNI PRIHVATLJIVI IZDACI
TOTAL ELIGIBLE EXPENDITURE
= Bespovratna sredstva ukupno + doprinos korisnika
= Ukupni prihvatljivi troškovi
= Ukupna ugovorena vrijednost projekta HRK]]/7.5345</f>
        <v>187100.41276793418</v>
      </c>
      <c r="AA2424" s="53" t="s">
        <v>37</v>
      </c>
      <c r="AB2424" s="53" t="s">
        <v>34</v>
      </c>
      <c r="AC2424" s="52" t="s">
        <v>8867</v>
      </c>
      <c r="AD2424" s="52" t="s">
        <v>6564</v>
      </c>
    </row>
    <row r="2425" spans="1:30" ht="63.75" x14ac:dyDescent="0.2">
      <c r="A2425" s="50" t="s">
        <v>8868</v>
      </c>
      <c r="B2425" s="39" t="s">
        <v>742</v>
      </c>
      <c r="C2425" s="52" t="s">
        <v>7264</v>
      </c>
      <c r="D2425" s="52" t="s">
        <v>8504</v>
      </c>
      <c r="E2425" s="53" t="s">
        <v>75</v>
      </c>
      <c r="F2425" s="54" t="s">
        <v>8869</v>
      </c>
      <c r="G2425" s="71" t="s">
        <v>4061</v>
      </c>
      <c r="H2425" s="56">
        <v>43845</v>
      </c>
      <c r="I2425" s="56">
        <v>44576</v>
      </c>
      <c r="J2425" s="57" t="str">
        <f>IF(Ugovori_OPULJP3[[#This Row],[DATUM ZAVRŠETKA OPERACIJE]]&gt;DATE(2024,12,31),"u provedbi","završen")</f>
        <v>završen</v>
      </c>
      <c r="K2425" s="55" t="s">
        <v>8870</v>
      </c>
      <c r="L2425" s="55" t="s">
        <v>270</v>
      </c>
      <c r="M2425" s="58">
        <v>0.85</v>
      </c>
      <c r="N2425" s="58">
        <v>0.15</v>
      </c>
      <c r="O2425" s="59">
        <f>Ugovori_OPULJP3[[#This Row],[Bespovratna sredstva - Ukupno (EU+Nac) HRK
= Ukupna ugovorena vrijednost bespovratnih sredstava]]*Ugovori_OPULJP3[[#This Row],[EU STOPA SUFINANCIRANJA %
EU CO-FINANCING RATE %]]</f>
        <v>2121260</v>
      </c>
      <c r="P2425" s="60">
        <f>Ugovori_OPULJP3[[#This Row],[Bespovratna sredstva - EU dio - HRK]]/7.5345</f>
        <v>281539.58457760967</v>
      </c>
      <c r="Q2425" s="59">
        <f>Ugovori_OPULJP3[[#This Row],[Bespovratna sredstva - Ukupno (EU+Nac) HRK
= Ukupna ugovorena vrijednost bespovratnih sredstava]]*Ugovori_OPULJP3[[#This Row],[STOPA NACIONALNOG SUFINANCIRANJA %]]</f>
        <v>374340</v>
      </c>
      <c r="R2425" s="60">
        <f>Ugovori_OPULJP3[[#This Row],[Bespovratna sredstva - Nacionalni dio - HRK]]/7.5345</f>
        <v>49683.456101931115</v>
      </c>
      <c r="S2425" s="59">
        <v>2495600</v>
      </c>
      <c r="T2425" s="60">
        <f>Ugovori_OPULJP3[[#This Row],[Bespovratna sredstva - Ukupno (EU+Nac) HRK
= Ukupna ugovorena vrijednost bespovratnih sredstava]]/7.5345</f>
        <v>331223.04067954078</v>
      </c>
      <c r="U2425" s="59">
        <v>0</v>
      </c>
      <c r="V2425" s="60">
        <f>Ugovori_OPULJP3[[#This Row],[Javni doprinos korisnika - HRK]]/7.5345</f>
        <v>0</v>
      </c>
      <c r="W2425" s="59">
        <v>0</v>
      </c>
      <c r="X2425" s="60">
        <f>Ugovori_OPULJP3[[#This Row],[Privatni doprinos korisnika - HRK]]/7.5345</f>
        <v>0</v>
      </c>
      <c r="Y2425" s="61">
        <v>2495600</v>
      </c>
      <c r="Z2425" s="62">
        <f>Ugovori_OPULJP3[[#This Row],[UKUPNI PRIHVATLJIVI IZDACI
TOTAL ELIGIBLE EXPENDITURE
= Bespovratna sredstva ukupno + doprinos korisnika
= Ukupni prihvatljivi troškovi
= Ukupna ugovorena vrijednost projekta HRK]]/7.5345</f>
        <v>331223.04067954078</v>
      </c>
      <c r="AA2425" s="53" t="s">
        <v>37</v>
      </c>
      <c r="AB2425" s="53" t="s">
        <v>34</v>
      </c>
      <c r="AC2425" s="52" t="s">
        <v>8871</v>
      </c>
      <c r="AD2425" s="52" t="s">
        <v>6564</v>
      </c>
    </row>
    <row r="2426" spans="1:30" ht="102" x14ac:dyDescent="0.2">
      <c r="A2426" s="50" t="s">
        <v>8872</v>
      </c>
      <c r="B2426" s="39" t="s">
        <v>742</v>
      </c>
      <c r="C2426" s="52" t="s">
        <v>7264</v>
      </c>
      <c r="D2426" s="52" t="s">
        <v>8504</v>
      </c>
      <c r="E2426" s="53" t="s">
        <v>75</v>
      </c>
      <c r="F2426" s="54" t="s">
        <v>8873</v>
      </c>
      <c r="G2426" s="54" t="s">
        <v>8874</v>
      </c>
      <c r="H2426" s="56">
        <v>43927</v>
      </c>
      <c r="I2426" s="56">
        <v>44657</v>
      </c>
      <c r="J2426" s="57" t="str">
        <f>IF(Ugovori_OPULJP3[[#This Row],[DATUM ZAVRŠETKA OPERACIJE]]&gt;DATE(2024,12,31),"u provedbi","završen")</f>
        <v>završen</v>
      </c>
      <c r="K2426" s="55" t="s">
        <v>424</v>
      </c>
      <c r="L2426" s="55" t="s">
        <v>424</v>
      </c>
      <c r="M2426" s="58">
        <v>0.85</v>
      </c>
      <c r="N2426" s="58">
        <v>0.15</v>
      </c>
      <c r="O2426" s="59">
        <f>Ugovori_OPULJP3[[#This Row],[Bespovratna sredstva - Ukupno (EU+Nac) HRK
= Ukupna ugovorena vrijednost bespovratnih sredstava]]*Ugovori_OPULJP3[[#This Row],[EU STOPA SUFINANCIRANJA %
EU CO-FINANCING RATE %]]</f>
        <v>418361.5</v>
      </c>
      <c r="P2426" s="60">
        <f>Ugovori_OPULJP3[[#This Row],[Bespovratna sredstva - EU dio - HRK]]/7.5345</f>
        <v>55526.113212555574</v>
      </c>
      <c r="Q2426" s="59">
        <f>Ugovori_OPULJP3[[#This Row],[Bespovratna sredstva - Ukupno (EU+Nac) HRK
= Ukupna ugovorena vrijednost bespovratnih sredstava]]*Ugovori_OPULJP3[[#This Row],[STOPA NACIONALNOG SUFINANCIRANJA %]]</f>
        <v>73828.5</v>
      </c>
      <c r="R2426" s="60">
        <f>Ugovori_OPULJP3[[#This Row],[Bespovratna sredstva - Nacionalni dio - HRK]]/7.5345</f>
        <v>9798.7258610392182</v>
      </c>
      <c r="S2426" s="59">
        <v>492190</v>
      </c>
      <c r="T2426" s="60">
        <f>Ugovori_OPULJP3[[#This Row],[Bespovratna sredstva - Ukupno (EU+Nac) HRK
= Ukupna ugovorena vrijednost bespovratnih sredstava]]/7.5345</f>
        <v>65324.839073594791</v>
      </c>
      <c r="U2426" s="59">
        <v>0</v>
      </c>
      <c r="V2426" s="60">
        <f>Ugovori_OPULJP3[[#This Row],[Javni doprinos korisnika - HRK]]/7.5345</f>
        <v>0</v>
      </c>
      <c r="W2426" s="59">
        <v>0</v>
      </c>
      <c r="X2426" s="60">
        <f>Ugovori_OPULJP3[[#This Row],[Privatni doprinos korisnika - HRK]]/7.5345</f>
        <v>0</v>
      </c>
      <c r="Y2426" s="61">
        <v>492190</v>
      </c>
      <c r="Z2426" s="62">
        <f>Ugovori_OPULJP3[[#This Row],[UKUPNI PRIHVATLJIVI IZDACI
TOTAL ELIGIBLE EXPENDITURE
= Bespovratna sredstva ukupno + doprinos korisnika
= Ukupni prihvatljivi troškovi
= Ukupna ugovorena vrijednost projekta HRK]]/7.5345</f>
        <v>65324.839073594791</v>
      </c>
      <c r="AA2426" s="53" t="s">
        <v>37</v>
      </c>
      <c r="AB2426" s="53" t="s">
        <v>34</v>
      </c>
      <c r="AC2426" s="52" t="s">
        <v>8875</v>
      </c>
      <c r="AD2426" s="52" t="s">
        <v>6564</v>
      </c>
    </row>
    <row r="2427" spans="1:30" ht="63.75" x14ac:dyDescent="0.2">
      <c r="A2427" s="50" t="s">
        <v>8876</v>
      </c>
      <c r="B2427" s="39" t="s">
        <v>742</v>
      </c>
      <c r="C2427" s="52" t="s">
        <v>7264</v>
      </c>
      <c r="D2427" s="52" t="s">
        <v>8504</v>
      </c>
      <c r="E2427" s="53" t="s">
        <v>75</v>
      </c>
      <c r="F2427" s="54" t="s">
        <v>8877</v>
      </c>
      <c r="G2427" s="54" t="s">
        <v>7400</v>
      </c>
      <c r="H2427" s="56">
        <v>43922</v>
      </c>
      <c r="I2427" s="56">
        <v>44652</v>
      </c>
      <c r="J2427" s="57" t="str">
        <f>IF(Ugovori_OPULJP3[[#This Row],[DATUM ZAVRŠETKA OPERACIJE]]&gt;DATE(2024,12,31),"u provedbi","završen")</f>
        <v>završen</v>
      </c>
      <c r="K2427" s="55" t="s">
        <v>153</v>
      </c>
      <c r="L2427" s="55" t="s">
        <v>36</v>
      </c>
      <c r="M2427" s="58">
        <v>0.85</v>
      </c>
      <c r="N2427" s="58">
        <v>0.15</v>
      </c>
      <c r="O2427" s="59">
        <f>Ugovori_OPULJP3[[#This Row],[Bespovratna sredstva - Ukupno (EU+Nac) HRK
= Ukupna ugovorena vrijednost bespovratnih sredstava]]*Ugovori_OPULJP3[[#This Row],[EU STOPA SUFINANCIRANJA %
EU CO-FINANCING RATE %]]</f>
        <v>931481</v>
      </c>
      <c r="P2427" s="60">
        <f>Ugovori_OPULJP3[[#This Row],[Bespovratna sredstva - EU dio - HRK]]/7.5345</f>
        <v>123628.77430486429</v>
      </c>
      <c r="Q2427" s="59">
        <f>Ugovori_OPULJP3[[#This Row],[Bespovratna sredstva - Ukupno (EU+Nac) HRK
= Ukupna ugovorena vrijednost bespovratnih sredstava]]*Ugovori_OPULJP3[[#This Row],[STOPA NACIONALNOG SUFINANCIRANJA %]]</f>
        <v>164379</v>
      </c>
      <c r="R2427" s="60">
        <f>Ugovori_OPULJP3[[#This Row],[Bespovratna sredstva - Nacionalni dio - HRK]]/7.5345</f>
        <v>21816.842524387816</v>
      </c>
      <c r="S2427" s="59">
        <v>1095860</v>
      </c>
      <c r="T2427" s="60">
        <f>Ugovori_OPULJP3[[#This Row],[Bespovratna sredstva - Ukupno (EU+Nac) HRK
= Ukupna ugovorena vrijednost bespovratnih sredstava]]/7.5345</f>
        <v>145445.6168292521</v>
      </c>
      <c r="U2427" s="59">
        <v>0</v>
      </c>
      <c r="V2427" s="60">
        <f>Ugovori_OPULJP3[[#This Row],[Javni doprinos korisnika - HRK]]/7.5345</f>
        <v>0</v>
      </c>
      <c r="W2427" s="59">
        <v>0</v>
      </c>
      <c r="X2427" s="60">
        <f>Ugovori_OPULJP3[[#This Row],[Privatni doprinos korisnika - HRK]]/7.5345</f>
        <v>0</v>
      </c>
      <c r="Y2427" s="61">
        <v>1095860</v>
      </c>
      <c r="Z2427" s="62">
        <f>Ugovori_OPULJP3[[#This Row],[UKUPNI PRIHVATLJIVI IZDACI
TOTAL ELIGIBLE EXPENDITURE
= Bespovratna sredstva ukupno + doprinos korisnika
= Ukupni prihvatljivi troškovi
= Ukupna ugovorena vrijednost projekta HRK]]/7.5345</f>
        <v>145445.6168292521</v>
      </c>
      <c r="AA2427" s="53" t="s">
        <v>37</v>
      </c>
      <c r="AB2427" s="53" t="s">
        <v>34</v>
      </c>
      <c r="AC2427" s="52" t="s">
        <v>8878</v>
      </c>
      <c r="AD2427" s="52" t="s">
        <v>6564</v>
      </c>
    </row>
    <row r="2428" spans="1:30" ht="38.25" x14ac:dyDescent="0.2">
      <c r="A2428" s="50" t="s">
        <v>8879</v>
      </c>
      <c r="B2428" s="39" t="s">
        <v>742</v>
      </c>
      <c r="C2428" s="52" t="s">
        <v>7264</v>
      </c>
      <c r="D2428" s="52" t="s">
        <v>8504</v>
      </c>
      <c r="E2428" s="53" t="s">
        <v>75</v>
      </c>
      <c r="F2428" s="54" t="s">
        <v>8880</v>
      </c>
      <c r="G2428" s="54" t="s">
        <v>8881</v>
      </c>
      <c r="H2428" s="56">
        <v>43922</v>
      </c>
      <c r="I2428" s="56">
        <v>44713</v>
      </c>
      <c r="J2428" s="57" t="str">
        <f>IF(Ugovori_OPULJP3[[#This Row],[DATUM ZAVRŠETKA OPERACIJE]]&gt;DATE(2024,12,31),"u provedbi","završen")</f>
        <v>završen</v>
      </c>
      <c r="K2428" s="55" t="s">
        <v>210</v>
      </c>
      <c r="L2428" s="55" t="s">
        <v>210</v>
      </c>
      <c r="M2428" s="58">
        <v>0.85</v>
      </c>
      <c r="N2428" s="58">
        <v>0.15</v>
      </c>
      <c r="O2428" s="59">
        <f>Ugovori_OPULJP3[[#This Row],[Bespovratna sredstva - Ukupno (EU+Nac) HRK
= Ukupna ugovorena vrijednost bespovratnih sredstava]]*Ugovori_OPULJP3[[#This Row],[EU STOPA SUFINANCIRANJA %
EU CO-FINANCING RATE %]]</f>
        <v>507861.66350000002</v>
      </c>
      <c r="P2428" s="60">
        <f>Ugovori_OPULJP3[[#This Row],[Bespovratna sredstva - EU dio - HRK]]/7.5345</f>
        <v>67404.826265843789</v>
      </c>
      <c r="Q2428" s="59">
        <f>Ugovori_OPULJP3[[#This Row],[Bespovratna sredstva - Ukupno (EU+Nac) HRK
= Ukupna ugovorena vrijednost bespovratnih sredstava]]*Ugovori_OPULJP3[[#This Row],[STOPA NACIONALNOG SUFINANCIRANJA %]]</f>
        <v>89622.646500000003</v>
      </c>
      <c r="R2428" s="60">
        <f>Ugovori_OPULJP3[[#This Row],[Bespovratna sredstva - Nacionalni dio - HRK]]/7.5345</f>
        <v>11894.969341031256</v>
      </c>
      <c r="S2428" s="59">
        <v>597484.31000000006</v>
      </c>
      <c r="T2428" s="60">
        <f>Ugovori_OPULJP3[[#This Row],[Bespovratna sredstva - Ukupno (EU+Nac) HRK
= Ukupna ugovorena vrijednost bespovratnih sredstava]]/7.5345</f>
        <v>79299.79560687505</v>
      </c>
      <c r="U2428" s="59">
        <v>0</v>
      </c>
      <c r="V2428" s="60">
        <f>Ugovori_OPULJP3[[#This Row],[Javni doprinos korisnika - HRK]]/7.5345</f>
        <v>0</v>
      </c>
      <c r="W2428" s="59">
        <v>0</v>
      </c>
      <c r="X2428" s="60">
        <f>Ugovori_OPULJP3[[#This Row],[Privatni doprinos korisnika - HRK]]/7.5345</f>
        <v>0</v>
      </c>
      <c r="Y2428" s="61">
        <v>597484.31000000006</v>
      </c>
      <c r="Z2428" s="62">
        <f>Ugovori_OPULJP3[[#This Row],[UKUPNI PRIHVATLJIVI IZDACI
TOTAL ELIGIBLE EXPENDITURE
= Bespovratna sredstva ukupno + doprinos korisnika
= Ukupni prihvatljivi troškovi
= Ukupna ugovorena vrijednost projekta HRK]]/7.5345</f>
        <v>79299.79560687505</v>
      </c>
      <c r="AA2428" s="53" t="s">
        <v>37</v>
      </c>
      <c r="AB2428" s="53" t="s">
        <v>34</v>
      </c>
      <c r="AC2428" s="52" t="s">
        <v>8882</v>
      </c>
      <c r="AD2428" s="52" t="s">
        <v>6564</v>
      </c>
    </row>
    <row r="2429" spans="1:30" ht="63.75" x14ac:dyDescent="0.2">
      <c r="A2429" s="50" t="s">
        <v>8883</v>
      </c>
      <c r="B2429" s="39" t="s">
        <v>742</v>
      </c>
      <c r="C2429" s="52" t="s">
        <v>7264</v>
      </c>
      <c r="D2429" s="52" t="s">
        <v>8504</v>
      </c>
      <c r="E2429" s="53" t="s">
        <v>75</v>
      </c>
      <c r="F2429" s="54" t="s">
        <v>8884</v>
      </c>
      <c r="G2429" s="54" t="s">
        <v>8885</v>
      </c>
      <c r="H2429" s="56">
        <v>43979</v>
      </c>
      <c r="I2429" s="56">
        <v>44709</v>
      </c>
      <c r="J2429" s="57" t="str">
        <f>IF(Ugovori_OPULJP3[[#This Row],[DATUM ZAVRŠETKA OPERACIJE]]&gt;DATE(2024,12,31),"u provedbi","završen")</f>
        <v>završen</v>
      </c>
      <c r="K2429" s="55" t="s">
        <v>3285</v>
      </c>
      <c r="L2429" s="55" t="s">
        <v>270</v>
      </c>
      <c r="M2429" s="58">
        <v>0.85</v>
      </c>
      <c r="N2429" s="58">
        <v>0.15</v>
      </c>
      <c r="O2429" s="59">
        <f>Ugovori_OPULJP3[[#This Row],[Bespovratna sredstva - Ukupno (EU+Nac) HRK
= Ukupna ugovorena vrijednost bespovratnih sredstava]]*Ugovori_OPULJP3[[#This Row],[EU STOPA SUFINANCIRANJA %
EU CO-FINANCING RATE %]]</f>
        <v>419984.57500000001</v>
      </c>
      <c r="P2429" s="60">
        <f>Ugovori_OPULJP3[[#This Row],[Bespovratna sredstva - EU dio - HRK]]/7.5345</f>
        <v>55741.532284823144</v>
      </c>
      <c r="Q2429" s="59">
        <f>Ugovori_OPULJP3[[#This Row],[Bespovratna sredstva - Ukupno (EU+Nac) HRK
= Ukupna ugovorena vrijednost bespovratnih sredstava]]*Ugovori_OPULJP3[[#This Row],[STOPA NACIONALNOG SUFINANCIRANJA %]]</f>
        <v>74114.925000000003</v>
      </c>
      <c r="R2429" s="60">
        <f>Ugovori_OPULJP3[[#This Row],[Bespovratna sredstva - Nacionalni dio - HRK]]/7.5345</f>
        <v>9836.7409914393793</v>
      </c>
      <c r="S2429" s="59">
        <v>494099.5</v>
      </c>
      <c r="T2429" s="60">
        <f>Ugovori_OPULJP3[[#This Row],[Bespovratna sredstva - Ukupno (EU+Nac) HRK
= Ukupna ugovorena vrijednost bespovratnih sredstava]]/7.5345</f>
        <v>65578.273276262524</v>
      </c>
      <c r="U2429" s="59">
        <v>0</v>
      </c>
      <c r="V2429" s="60">
        <f>Ugovori_OPULJP3[[#This Row],[Javni doprinos korisnika - HRK]]/7.5345</f>
        <v>0</v>
      </c>
      <c r="W2429" s="59">
        <v>0</v>
      </c>
      <c r="X2429" s="60">
        <f>Ugovori_OPULJP3[[#This Row],[Privatni doprinos korisnika - HRK]]/7.5345</f>
        <v>0</v>
      </c>
      <c r="Y2429" s="61">
        <v>494099.5</v>
      </c>
      <c r="Z2429" s="62">
        <f>Ugovori_OPULJP3[[#This Row],[UKUPNI PRIHVATLJIVI IZDACI
TOTAL ELIGIBLE EXPENDITURE
= Bespovratna sredstva ukupno + doprinos korisnika
= Ukupni prihvatljivi troškovi
= Ukupna ugovorena vrijednost projekta HRK]]/7.5345</f>
        <v>65578.273276262524</v>
      </c>
      <c r="AA2429" s="53" t="s">
        <v>37</v>
      </c>
      <c r="AB2429" s="53" t="s">
        <v>34</v>
      </c>
      <c r="AC2429" s="52" t="s">
        <v>8886</v>
      </c>
      <c r="AD2429" s="52" t="s">
        <v>6564</v>
      </c>
    </row>
    <row r="2430" spans="1:30" ht="51" x14ac:dyDescent="0.2">
      <c r="A2430" s="50" t="s">
        <v>8887</v>
      </c>
      <c r="B2430" s="39" t="s">
        <v>742</v>
      </c>
      <c r="C2430" s="52" t="s">
        <v>7264</v>
      </c>
      <c r="D2430" s="52" t="s">
        <v>8504</v>
      </c>
      <c r="E2430" s="53" t="s">
        <v>75</v>
      </c>
      <c r="F2430" s="54" t="s">
        <v>1253</v>
      </c>
      <c r="G2430" s="54" t="s">
        <v>7582</v>
      </c>
      <c r="H2430" s="56">
        <v>43838</v>
      </c>
      <c r="I2430" s="56">
        <v>44569</v>
      </c>
      <c r="J2430" s="57" t="str">
        <f>IF(Ugovori_OPULJP3[[#This Row],[DATUM ZAVRŠETKA OPERACIJE]]&gt;DATE(2024,12,31),"u provedbi","završen")</f>
        <v>završen</v>
      </c>
      <c r="K2430" s="55" t="s">
        <v>270</v>
      </c>
      <c r="L2430" s="55" t="s">
        <v>270</v>
      </c>
      <c r="M2430" s="58">
        <v>0.85</v>
      </c>
      <c r="N2430" s="58">
        <v>0.15</v>
      </c>
      <c r="O2430" s="59">
        <f>Ugovori_OPULJP3[[#This Row],[Bespovratna sredstva - Ukupno (EU+Nac) HRK
= Ukupna ugovorena vrijednost bespovratnih sredstava]]*Ugovori_OPULJP3[[#This Row],[EU STOPA SUFINANCIRANJA %
EU CO-FINANCING RATE %]]</f>
        <v>414732</v>
      </c>
      <c r="P2430" s="60">
        <f>Ugovori_OPULJP3[[#This Row],[Bespovratna sredstva - EU dio - HRK]]/7.5345</f>
        <v>55044.395779414692</v>
      </c>
      <c r="Q2430" s="59">
        <f>Ugovori_OPULJP3[[#This Row],[Bespovratna sredstva - Ukupno (EU+Nac) HRK
= Ukupna ugovorena vrijednost bespovratnih sredstava]]*Ugovori_OPULJP3[[#This Row],[STOPA NACIONALNOG SUFINANCIRANJA %]]</f>
        <v>73188</v>
      </c>
      <c r="R2430" s="60">
        <f>Ugovori_OPULJP3[[#This Row],[Bespovratna sredstva - Nacionalni dio - HRK]]/7.5345</f>
        <v>9713.716902249651</v>
      </c>
      <c r="S2430" s="59">
        <v>487920</v>
      </c>
      <c r="T2430" s="60">
        <f>Ugovori_OPULJP3[[#This Row],[Bespovratna sredstva - Ukupno (EU+Nac) HRK
= Ukupna ugovorena vrijednost bespovratnih sredstava]]/7.5345</f>
        <v>64758.112681664337</v>
      </c>
      <c r="U2430" s="59">
        <v>0</v>
      </c>
      <c r="V2430" s="60">
        <f>Ugovori_OPULJP3[[#This Row],[Javni doprinos korisnika - HRK]]/7.5345</f>
        <v>0</v>
      </c>
      <c r="W2430" s="59">
        <v>0</v>
      </c>
      <c r="X2430" s="60">
        <f>Ugovori_OPULJP3[[#This Row],[Privatni doprinos korisnika - HRK]]/7.5345</f>
        <v>0</v>
      </c>
      <c r="Y2430" s="61">
        <v>487920</v>
      </c>
      <c r="Z2430" s="62">
        <f>Ugovori_OPULJP3[[#This Row],[UKUPNI PRIHVATLJIVI IZDACI
TOTAL ELIGIBLE EXPENDITURE
= Bespovratna sredstva ukupno + doprinos korisnika
= Ukupni prihvatljivi troškovi
= Ukupna ugovorena vrijednost projekta HRK]]/7.5345</f>
        <v>64758.112681664337</v>
      </c>
      <c r="AA2430" s="53" t="s">
        <v>37</v>
      </c>
      <c r="AB2430" s="53" t="s">
        <v>34</v>
      </c>
      <c r="AC2430" s="52" t="s">
        <v>8888</v>
      </c>
      <c r="AD2430" s="52" t="s">
        <v>6564</v>
      </c>
    </row>
    <row r="2431" spans="1:30" ht="63.75" x14ac:dyDescent="0.2">
      <c r="A2431" s="50" t="s">
        <v>8889</v>
      </c>
      <c r="B2431" s="39" t="s">
        <v>742</v>
      </c>
      <c r="C2431" s="52" t="s">
        <v>7264</v>
      </c>
      <c r="D2431" s="52" t="s">
        <v>8504</v>
      </c>
      <c r="E2431" s="53" t="s">
        <v>75</v>
      </c>
      <c r="F2431" s="54" t="s">
        <v>8890</v>
      </c>
      <c r="G2431" s="54" t="s">
        <v>7560</v>
      </c>
      <c r="H2431" s="56">
        <v>43922</v>
      </c>
      <c r="I2431" s="56">
        <v>44652</v>
      </c>
      <c r="J2431" s="57" t="str">
        <f>IF(Ugovori_OPULJP3[[#This Row],[DATUM ZAVRŠETKA OPERACIJE]]&gt;DATE(2024,12,31),"u provedbi","završen")</f>
        <v>završen</v>
      </c>
      <c r="K2431" s="55" t="s">
        <v>598</v>
      </c>
      <c r="L2431" s="55" t="s">
        <v>598</v>
      </c>
      <c r="M2431" s="58">
        <v>0.85</v>
      </c>
      <c r="N2431" s="58">
        <v>0.15</v>
      </c>
      <c r="O2431" s="59">
        <f>Ugovori_OPULJP3[[#This Row],[Bespovratna sredstva - Ukupno (EU+Nac) HRK
= Ukupna ugovorena vrijednost bespovratnih sredstava]]*Ugovori_OPULJP3[[#This Row],[EU STOPA SUFINANCIRANJA %
EU CO-FINANCING RATE %]]</f>
        <v>397341.31449999998</v>
      </c>
      <c r="P2431" s="60">
        <f>Ugovori_OPULJP3[[#This Row],[Bespovratna sredstva - EU dio - HRK]]/7.5345</f>
        <v>52736.255159599168</v>
      </c>
      <c r="Q2431" s="59">
        <f>Ugovori_OPULJP3[[#This Row],[Bespovratna sredstva - Ukupno (EU+Nac) HRK
= Ukupna ugovorena vrijednost bespovratnih sredstava]]*Ugovori_OPULJP3[[#This Row],[STOPA NACIONALNOG SUFINANCIRANJA %]]</f>
        <v>70119.055500000002</v>
      </c>
      <c r="R2431" s="60">
        <f>Ugovori_OPULJP3[[#This Row],[Bespovratna sredstva - Nacionalni dio - HRK]]/7.5345</f>
        <v>9306.3979693410311</v>
      </c>
      <c r="S2431" s="59">
        <v>467460.37</v>
      </c>
      <c r="T2431" s="60">
        <f>Ugovori_OPULJP3[[#This Row],[Bespovratna sredstva - Ukupno (EU+Nac) HRK
= Ukupna ugovorena vrijednost bespovratnih sredstava]]/7.5345</f>
        <v>62042.653128940205</v>
      </c>
      <c r="U2431" s="59">
        <v>0</v>
      </c>
      <c r="V2431" s="60">
        <f>Ugovori_OPULJP3[[#This Row],[Javni doprinos korisnika - HRK]]/7.5345</f>
        <v>0</v>
      </c>
      <c r="W2431" s="59">
        <v>0</v>
      </c>
      <c r="X2431" s="60">
        <f>Ugovori_OPULJP3[[#This Row],[Privatni doprinos korisnika - HRK]]/7.5345</f>
        <v>0</v>
      </c>
      <c r="Y2431" s="61">
        <v>467460.37</v>
      </c>
      <c r="Z2431" s="62">
        <f>Ugovori_OPULJP3[[#This Row],[UKUPNI PRIHVATLJIVI IZDACI
TOTAL ELIGIBLE EXPENDITURE
= Bespovratna sredstva ukupno + doprinos korisnika
= Ukupni prihvatljivi troškovi
= Ukupna ugovorena vrijednost projekta HRK]]/7.5345</f>
        <v>62042.653128940205</v>
      </c>
      <c r="AA2431" s="53" t="s">
        <v>37</v>
      </c>
      <c r="AB2431" s="53" t="s">
        <v>34</v>
      </c>
      <c r="AC2431" s="52" t="s">
        <v>8891</v>
      </c>
      <c r="AD2431" s="52" t="s">
        <v>6564</v>
      </c>
    </row>
    <row r="2432" spans="1:30" ht="89.25" x14ac:dyDescent="0.2">
      <c r="A2432" s="50" t="s">
        <v>8892</v>
      </c>
      <c r="B2432" s="39" t="s">
        <v>742</v>
      </c>
      <c r="C2432" s="52" t="s">
        <v>7264</v>
      </c>
      <c r="D2432" s="52" t="s">
        <v>8504</v>
      </c>
      <c r="E2432" s="53" t="s">
        <v>75</v>
      </c>
      <c r="F2432" s="54" t="s">
        <v>8893</v>
      </c>
      <c r="G2432" s="54" t="s">
        <v>7571</v>
      </c>
      <c r="H2432" s="56">
        <v>43922</v>
      </c>
      <c r="I2432" s="56">
        <v>44652</v>
      </c>
      <c r="J2432" s="57" t="str">
        <f>IF(Ugovori_OPULJP3[[#This Row],[DATUM ZAVRŠETKA OPERACIJE]]&gt;DATE(2024,12,31),"u provedbi","završen")</f>
        <v>završen</v>
      </c>
      <c r="K2432" s="55" t="s">
        <v>199</v>
      </c>
      <c r="L2432" s="55" t="s">
        <v>199</v>
      </c>
      <c r="M2432" s="58">
        <v>0.85</v>
      </c>
      <c r="N2432" s="58">
        <v>0.15</v>
      </c>
      <c r="O2432" s="59">
        <f>Ugovori_OPULJP3[[#This Row],[Bespovratna sredstva - Ukupno (EU+Nac) HRK
= Ukupna ugovorena vrijednost bespovratnih sredstava]]*Ugovori_OPULJP3[[#This Row],[EU STOPA SUFINANCIRANJA %
EU CO-FINANCING RATE %]]</f>
        <v>412760</v>
      </c>
      <c r="P2432" s="60">
        <f>Ugovori_OPULJP3[[#This Row],[Bespovratna sredstva - EU dio - HRK]]/7.5345</f>
        <v>54782.666401221046</v>
      </c>
      <c r="Q2432" s="59">
        <f>Ugovori_OPULJP3[[#This Row],[Bespovratna sredstva - Ukupno (EU+Nac) HRK
= Ukupna ugovorena vrijednost bespovratnih sredstava]]*Ugovori_OPULJP3[[#This Row],[STOPA NACIONALNOG SUFINANCIRANJA %]]</f>
        <v>72840</v>
      </c>
      <c r="R2432" s="60">
        <f>Ugovori_OPULJP3[[#This Row],[Bespovratna sredstva - Nacionalni dio - HRK]]/7.5345</f>
        <v>9667.5293649213618</v>
      </c>
      <c r="S2432" s="59">
        <v>485600</v>
      </c>
      <c r="T2432" s="60">
        <f>Ugovori_OPULJP3[[#This Row],[Bespovratna sredstva - Ukupno (EU+Nac) HRK
= Ukupna ugovorena vrijednost bespovratnih sredstava]]/7.5345</f>
        <v>64450.195766142409</v>
      </c>
      <c r="U2432" s="59">
        <v>0</v>
      </c>
      <c r="V2432" s="60">
        <f>Ugovori_OPULJP3[[#This Row],[Javni doprinos korisnika - HRK]]/7.5345</f>
        <v>0</v>
      </c>
      <c r="W2432" s="59">
        <v>0</v>
      </c>
      <c r="X2432" s="60">
        <f>Ugovori_OPULJP3[[#This Row],[Privatni doprinos korisnika - HRK]]/7.5345</f>
        <v>0</v>
      </c>
      <c r="Y2432" s="61">
        <v>485600</v>
      </c>
      <c r="Z2432" s="62">
        <f>Ugovori_OPULJP3[[#This Row],[UKUPNI PRIHVATLJIVI IZDACI
TOTAL ELIGIBLE EXPENDITURE
= Bespovratna sredstva ukupno + doprinos korisnika
= Ukupni prihvatljivi troškovi
= Ukupna ugovorena vrijednost projekta HRK]]/7.5345</f>
        <v>64450.195766142409</v>
      </c>
      <c r="AA2432" s="53" t="s">
        <v>37</v>
      </c>
      <c r="AB2432" s="53" t="s">
        <v>34</v>
      </c>
      <c r="AC2432" s="52" t="s">
        <v>8894</v>
      </c>
      <c r="AD2432" s="52" t="s">
        <v>6564</v>
      </c>
    </row>
    <row r="2433" spans="1:30" ht="76.5" x14ac:dyDescent="0.2">
      <c r="A2433" s="50" t="s">
        <v>8895</v>
      </c>
      <c r="B2433" s="39" t="s">
        <v>742</v>
      </c>
      <c r="C2433" s="52" t="s">
        <v>7264</v>
      </c>
      <c r="D2433" s="52" t="s">
        <v>8504</v>
      </c>
      <c r="E2433" s="53" t="s">
        <v>75</v>
      </c>
      <c r="F2433" s="54" t="s">
        <v>8896</v>
      </c>
      <c r="G2433" s="54" t="s">
        <v>8897</v>
      </c>
      <c r="H2433" s="56">
        <v>43922</v>
      </c>
      <c r="I2433" s="56">
        <v>44652</v>
      </c>
      <c r="J2433" s="57" t="str">
        <f>IF(Ugovori_OPULJP3[[#This Row],[DATUM ZAVRŠETKA OPERACIJE]]&gt;DATE(2024,12,31),"u provedbi","završen")</f>
        <v>završen</v>
      </c>
      <c r="K2433" s="55" t="s">
        <v>98</v>
      </c>
      <c r="L2433" s="55" t="s">
        <v>98</v>
      </c>
      <c r="M2433" s="58">
        <v>0.85</v>
      </c>
      <c r="N2433" s="58">
        <v>0.15</v>
      </c>
      <c r="O2433" s="59">
        <f>Ugovori_OPULJP3[[#This Row],[Bespovratna sredstva - Ukupno (EU+Nac) HRK
= Ukupna ugovorena vrijednost bespovratnih sredstava]]*Ugovori_OPULJP3[[#This Row],[EU STOPA SUFINANCIRANJA %
EU CO-FINANCING RATE %]]</f>
        <v>424957.5</v>
      </c>
      <c r="P2433" s="60">
        <f>Ugovori_OPULJP3[[#This Row],[Bespovratna sredstva - EU dio - HRK]]/7.5345</f>
        <v>56401.552856858449</v>
      </c>
      <c r="Q2433" s="59">
        <f>Ugovori_OPULJP3[[#This Row],[Bespovratna sredstva - Ukupno (EU+Nac) HRK
= Ukupna ugovorena vrijednost bespovratnih sredstava]]*Ugovori_OPULJP3[[#This Row],[STOPA NACIONALNOG SUFINANCIRANJA %]]</f>
        <v>74992.5</v>
      </c>
      <c r="R2433" s="60">
        <f>Ugovori_OPULJP3[[#This Row],[Bespovratna sredstva - Nacionalni dio - HRK]]/7.5345</f>
        <v>9953.2152100338444</v>
      </c>
      <c r="S2433" s="59">
        <v>499950</v>
      </c>
      <c r="T2433" s="60">
        <f>Ugovori_OPULJP3[[#This Row],[Bespovratna sredstva - Ukupno (EU+Nac) HRK
= Ukupna ugovorena vrijednost bespovratnih sredstava]]/7.5345</f>
        <v>66354.768066892299</v>
      </c>
      <c r="U2433" s="59">
        <v>0</v>
      </c>
      <c r="V2433" s="60">
        <f>Ugovori_OPULJP3[[#This Row],[Javni doprinos korisnika - HRK]]/7.5345</f>
        <v>0</v>
      </c>
      <c r="W2433" s="59">
        <v>0</v>
      </c>
      <c r="X2433" s="60">
        <f>Ugovori_OPULJP3[[#This Row],[Privatni doprinos korisnika - HRK]]/7.5345</f>
        <v>0</v>
      </c>
      <c r="Y2433" s="61">
        <v>499950</v>
      </c>
      <c r="Z2433" s="62">
        <f>Ugovori_OPULJP3[[#This Row],[UKUPNI PRIHVATLJIVI IZDACI
TOTAL ELIGIBLE EXPENDITURE
= Bespovratna sredstva ukupno + doprinos korisnika
= Ukupni prihvatljivi troškovi
= Ukupna ugovorena vrijednost projekta HRK]]/7.5345</f>
        <v>66354.768066892299</v>
      </c>
      <c r="AA2433" s="53" t="s">
        <v>37</v>
      </c>
      <c r="AB2433" s="53" t="s">
        <v>34</v>
      </c>
      <c r="AC2433" s="52" t="s">
        <v>8898</v>
      </c>
      <c r="AD2433" s="52" t="s">
        <v>6564</v>
      </c>
    </row>
    <row r="2434" spans="1:30" ht="38.25" x14ac:dyDescent="0.2">
      <c r="A2434" s="50" t="s">
        <v>8899</v>
      </c>
      <c r="B2434" s="39" t="s">
        <v>742</v>
      </c>
      <c r="C2434" s="52" t="s">
        <v>7264</v>
      </c>
      <c r="D2434" s="52" t="s">
        <v>8504</v>
      </c>
      <c r="E2434" s="53" t="s">
        <v>75</v>
      </c>
      <c r="F2434" s="54" t="s">
        <v>8900</v>
      </c>
      <c r="G2434" s="54" t="s">
        <v>189</v>
      </c>
      <c r="H2434" s="56">
        <v>43916</v>
      </c>
      <c r="I2434" s="56">
        <v>44830</v>
      </c>
      <c r="J2434" s="57" t="str">
        <f>IF(Ugovori_OPULJP3[[#This Row],[DATUM ZAVRŠETKA OPERACIJE]]&gt;DATE(2024,12,31),"u provedbi","završen")</f>
        <v>završen</v>
      </c>
      <c r="K2434" s="55" t="s">
        <v>8901</v>
      </c>
      <c r="L2434" s="55" t="s">
        <v>83</v>
      </c>
      <c r="M2434" s="58">
        <v>0.85</v>
      </c>
      <c r="N2434" s="58">
        <v>0.15</v>
      </c>
      <c r="O2434" s="59">
        <f>Ugovori_OPULJP3[[#This Row],[Bespovratna sredstva - Ukupno (EU+Nac) HRK
= Ukupna ugovorena vrijednost bespovratnih sredstava]]*Ugovori_OPULJP3[[#This Row],[EU STOPA SUFINANCIRANJA %
EU CO-FINANCING RATE %]]</f>
        <v>423838.89999999997</v>
      </c>
      <c r="P2434" s="60">
        <f>Ugovori_OPULJP3[[#This Row],[Bespovratna sredstva - EU dio - HRK]]/7.5345</f>
        <v>56253.08912336584</v>
      </c>
      <c r="Q2434" s="59">
        <f>Ugovori_OPULJP3[[#This Row],[Bespovratna sredstva - Ukupno (EU+Nac) HRK
= Ukupna ugovorena vrijednost bespovratnih sredstava]]*Ugovori_OPULJP3[[#This Row],[STOPA NACIONALNOG SUFINANCIRANJA %]]</f>
        <v>74795.099999999991</v>
      </c>
      <c r="R2434" s="60">
        <f>Ugovori_OPULJP3[[#This Row],[Bespovratna sredstva - Nacionalni dio - HRK]]/7.5345</f>
        <v>9927.0157276527952</v>
      </c>
      <c r="S2434" s="59">
        <v>498634</v>
      </c>
      <c r="T2434" s="60">
        <f>Ugovori_OPULJP3[[#This Row],[Bespovratna sredstva - Ukupno (EU+Nac) HRK
= Ukupna ugovorena vrijednost bespovratnih sredstava]]/7.5345</f>
        <v>66180.104851018637</v>
      </c>
      <c r="U2434" s="59">
        <v>0</v>
      </c>
      <c r="V2434" s="60">
        <f>Ugovori_OPULJP3[[#This Row],[Javni doprinos korisnika - HRK]]/7.5345</f>
        <v>0</v>
      </c>
      <c r="W2434" s="59">
        <v>0</v>
      </c>
      <c r="X2434" s="60">
        <f>Ugovori_OPULJP3[[#This Row],[Privatni doprinos korisnika - HRK]]/7.5345</f>
        <v>0</v>
      </c>
      <c r="Y2434" s="61">
        <v>498634</v>
      </c>
      <c r="Z2434" s="62">
        <f>Ugovori_OPULJP3[[#This Row],[UKUPNI PRIHVATLJIVI IZDACI
TOTAL ELIGIBLE EXPENDITURE
= Bespovratna sredstva ukupno + doprinos korisnika
= Ukupni prihvatljivi troškovi
= Ukupna ugovorena vrijednost projekta HRK]]/7.5345</f>
        <v>66180.104851018637</v>
      </c>
      <c r="AA2434" s="53" t="s">
        <v>37</v>
      </c>
      <c r="AB2434" s="53" t="s">
        <v>34</v>
      </c>
      <c r="AC2434" s="52" t="s">
        <v>8902</v>
      </c>
      <c r="AD2434" s="52" t="s">
        <v>6564</v>
      </c>
    </row>
    <row r="2435" spans="1:30" ht="76.5" x14ac:dyDescent="0.2">
      <c r="A2435" s="50" t="s">
        <v>8903</v>
      </c>
      <c r="B2435" s="39" t="s">
        <v>742</v>
      </c>
      <c r="C2435" s="52" t="s">
        <v>7264</v>
      </c>
      <c r="D2435" s="52" t="s">
        <v>8904</v>
      </c>
      <c r="E2435" s="53" t="s">
        <v>75</v>
      </c>
      <c r="F2435" s="54" t="s">
        <v>8905</v>
      </c>
      <c r="G2435" s="71" t="s">
        <v>6300</v>
      </c>
      <c r="H2435" s="56">
        <v>43518</v>
      </c>
      <c r="I2435" s="56">
        <v>44004</v>
      </c>
      <c r="J2435" s="57" t="str">
        <f>IF(Ugovori_OPULJP3[[#This Row],[DATUM ZAVRŠETKA OPERACIJE]]&gt;DATE(2024,12,31),"u provedbi","završen")</f>
        <v>završen</v>
      </c>
      <c r="K2435" s="55" t="s">
        <v>248</v>
      </c>
      <c r="L2435" s="55" t="s">
        <v>248</v>
      </c>
      <c r="M2435" s="58">
        <v>0.85</v>
      </c>
      <c r="N2435" s="58">
        <v>0.15</v>
      </c>
      <c r="O2435" s="59">
        <f>Ugovori_OPULJP3[[#This Row],[Bespovratna sredstva - Ukupno (EU+Nac) HRK
= Ukupna ugovorena vrijednost bespovratnih sredstava]]*Ugovori_OPULJP3[[#This Row],[EU STOPA SUFINANCIRANJA %
EU CO-FINANCING RATE %]]</f>
        <v>1537975.55</v>
      </c>
      <c r="P2435" s="60">
        <f>Ugovori_OPULJP3[[#This Row],[Bespovratna sredstva - EU dio - HRK]]/7.5345</f>
        <v>204124.43426902912</v>
      </c>
      <c r="Q2435" s="59">
        <f>Ugovori_OPULJP3[[#This Row],[Bespovratna sredstva - Ukupno (EU+Nac) HRK
= Ukupna ugovorena vrijednost bespovratnih sredstava]]*Ugovori_OPULJP3[[#This Row],[STOPA NACIONALNOG SUFINANCIRANJA %]]</f>
        <v>271407.45</v>
      </c>
      <c r="R2435" s="60">
        <f>Ugovori_OPULJP3[[#This Row],[Bespovratna sredstva - Nacionalni dio - HRK]]/7.5345</f>
        <v>36021.958988652201</v>
      </c>
      <c r="S2435" s="59">
        <v>1809383</v>
      </c>
      <c r="T2435" s="60">
        <f>Ugovori_OPULJP3[[#This Row],[Bespovratna sredstva - Ukupno (EU+Nac) HRK
= Ukupna ugovorena vrijednost bespovratnih sredstava]]/7.5345</f>
        <v>240146.39325768131</v>
      </c>
      <c r="U2435" s="59">
        <v>0</v>
      </c>
      <c r="V2435" s="60">
        <f>Ugovori_OPULJP3[[#This Row],[Javni doprinos korisnika - HRK]]/7.5345</f>
        <v>0</v>
      </c>
      <c r="W2435" s="59">
        <v>0</v>
      </c>
      <c r="X2435" s="60">
        <f>Ugovori_OPULJP3[[#This Row],[Privatni doprinos korisnika - HRK]]/7.5345</f>
        <v>0</v>
      </c>
      <c r="Y2435" s="61">
        <v>1809383</v>
      </c>
      <c r="Z2435" s="62">
        <f>Ugovori_OPULJP3[[#This Row],[UKUPNI PRIHVATLJIVI IZDACI
TOTAL ELIGIBLE EXPENDITURE
= Bespovratna sredstva ukupno + doprinos korisnika
= Ukupni prihvatljivi troškovi
= Ukupna ugovorena vrijednost projekta HRK]]/7.5345</f>
        <v>240146.39325768131</v>
      </c>
      <c r="AA2435" s="53" t="s">
        <v>37</v>
      </c>
      <c r="AB2435" s="53" t="s">
        <v>752</v>
      </c>
      <c r="AC2435" s="52" t="s">
        <v>8906</v>
      </c>
      <c r="AD2435" s="52" t="s">
        <v>6564</v>
      </c>
    </row>
    <row r="2436" spans="1:30" ht="102" customHeight="1" x14ac:dyDescent="0.2">
      <c r="A2436" s="50" t="s">
        <v>8907</v>
      </c>
      <c r="B2436" s="39" t="s">
        <v>742</v>
      </c>
      <c r="C2436" s="52" t="s">
        <v>7264</v>
      </c>
      <c r="D2436" s="52" t="s">
        <v>8904</v>
      </c>
      <c r="E2436" s="53" t="s">
        <v>75</v>
      </c>
      <c r="F2436" s="54" t="s">
        <v>8908</v>
      </c>
      <c r="G2436" s="54" t="s">
        <v>176</v>
      </c>
      <c r="H2436" s="56">
        <v>43518</v>
      </c>
      <c r="I2436" s="56">
        <v>44249</v>
      </c>
      <c r="J2436" s="57" t="str">
        <f>IF(Ugovori_OPULJP3[[#This Row],[DATUM ZAVRŠETKA OPERACIJE]]&gt;DATE(2024,12,31),"u provedbi","završen")</f>
        <v>završen</v>
      </c>
      <c r="K2436" s="55" t="s">
        <v>36</v>
      </c>
      <c r="L2436" s="55" t="s">
        <v>36</v>
      </c>
      <c r="M2436" s="58">
        <v>0.85</v>
      </c>
      <c r="N2436" s="58">
        <v>0.15</v>
      </c>
      <c r="O2436" s="59">
        <f>Ugovori_OPULJP3[[#This Row],[Bespovratna sredstva - Ukupno (EU+Nac) HRK
= Ukupna ugovorena vrijednost bespovratnih sredstava]]*Ugovori_OPULJP3[[#This Row],[EU STOPA SUFINANCIRANJA %
EU CO-FINANCING RATE %]]</f>
        <v>1626936.176</v>
      </c>
      <c r="P2436" s="60">
        <f>Ugovori_OPULJP3[[#This Row],[Bespovratna sredstva - EU dio - HRK]]/7.5345</f>
        <v>215931.53839007232</v>
      </c>
      <c r="Q2436" s="59">
        <f>Ugovori_OPULJP3[[#This Row],[Bespovratna sredstva - Ukupno (EU+Nac) HRK
= Ukupna ugovorena vrijednost bespovratnih sredstava]]*Ugovori_OPULJP3[[#This Row],[STOPA NACIONALNOG SUFINANCIRANJA %]]</f>
        <v>287106.38400000002</v>
      </c>
      <c r="R2436" s="60">
        <f>Ugovori_OPULJP3[[#This Row],[Bespovratna sredstva - Nacionalni dio - HRK]]/7.5345</f>
        <v>38105.56559824806</v>
      </c>
      <c r="S2436" s="59">
        <v>1914042.56</v>
      </c>
      <c r="T2436" s="60">
        <f>Ugovori_OPULJP3[[#This Row],[Bespovratna sredstva - Ukupno (EU+Nac) HRK
= Ukupna ugovorena vrijednost bespovratnih sredstava]]/7.5345</f>
        <v>254037.10398832039</v>
      </c>
      <c r="U2436" s="59">
        <v>0</v>
      </c>
      <c r="V2436" s="60">
        <f>Ugovori_OPULJP3[[#This Row],[Javni doprinos korisnika - HRK]]/7.5345</f>
        <v>0</v>
      </c>
      <c r="W2436" s="59">
        <v>0</v>
      </c>
      <c r="X2436" s="60">
        <f>Ugovori_OPULJP3[[#This Row],[Privatni doprinos korisnika - HRK]]/7.5345</f>
        <v>0</v>
      </c>
      <c r="Y2436" s="61">
        <v>1914042.56</v>
      </c>
      <c r="Z2436" s="62">
        <f>Ugovori_OPULJP3[[#This Row],[UKUPNI PRIHVATLJIVI IZDACI
TOTAL ELIGIBLE EXPENDITURE
= Bespovratna sredstva ukupno + doprinos korisnika
= Ukupni prihvatljivi troškovi
= Ukupna ugovorena vrijednost projekta HRK]]/7.5345</f>
        <v>254037.10398832039</v>
      </c>
      <c r="AA2436" s="53" t="s">
        <v>37</v>
      </c>
      <c r="AB2436" s="53" t="s">
        <v>752</v>
      </c>
      <c r="AC2436" s="52" t="s">
        <v>8909</v>
      </c>
      <c r="AD2436" s="52" t="s">
        <v>6564</v>
      </c>
    </row>
    <row r="2437" spans="1:30" ht="76.5" x14ac:dyDescent="0.2">
      <c r="A2437" s="50" t="s">
        <v>8910</v>
      </c>
      <c r="B2437" s="39" t="s">
        <v>742</v>
      </c>
      <c r="C2437" s="52" t="s">
        <v>7264</v>
      </c>
      <c r="D2437" s="52" t="s">
        <v>8904</v>
      </c>
      <c r="E2437" s="53" t="s">
        <v>75</v>
      </c>
      <c r="F2437" s="54" t="s">
        <v>8911</v>
      </c>
      <c r="G2437" s="54" t="s">
        <v>8912</v>
      </c>
      <c r="H2437" s="56">
        <v>43518</v>
      </c>
      <c r="I2437" s="56">
        <v>44249</v>
      </c>
      <c r="J2437" s="57" t="str">
        <f>IF(Ugovori_OPULJP3[[#This Row],[DATUM ZAVRŠETKA OPERACIJE]]&gt;DATE(2024,12,31),"u provedbi","završen")</f>
        <v>završen</v>
      </c>
      <c r="K2437" s="55" t="s">
        <v>172</v>
      </c>
      <c r="L2437" s="55" t="s">
        <v>172</v>
      </c>
      <c r="M2437" s="58">
        <v>0.85</v>
      </c>
      <c r="N2437" s="58">
        <v>0.15</v>
      </c>
      <c r="O2437" s="59">
        <f>Ugovori_OPULJP3[[#This Row],[Bespovratna sredstva - Ukupno (EU+Nac) HRK
= Ukupna ugovorena vrijednost bespovratnih sredstava]]*Ugovori_OPULJP3[[#This Row],[EU STOPA SUFINANCIRANJA %
EU CO-FINANCING RATE %]]</f>
        <v>1473884.3174999999</v>
      </c>
      <c r="P2437" s="60">
        <f>Ugovori_OPULJP3[[#This Row],[Bespovratna sredstva - EU dio - HRK]]/7.5345</f>
        <v>195618.06589687435</v>
      </c>
      <c r="Q2437" s="59">
        <f>Ugovori_OPULJP3[[#This Row],[Bespovratna sredstva - Ukupno (EU+Nac) HRK
= Ukupna ugovorena vrijednost bespovratnih sredstava]]*Ugovori_OPULJP3[[#This Row],[STOPA NACIONALNOG SUFINANCIRANJA %]]</f>
        <v>260097.23249999998</v>
      </c>
      <c r="R2437" s="60">
        <f>Ugovori_OPULJP3[[#This Row],[Bespovratna sredstva - Nacionalni dio - HRK]]/7.5345</f>
        <v>34520.835158271948</v>
      </c>
      <c r="S2437" s="59">
        <v>1733981.55</v>
      </c>
      <c r="T2437" s="60">
        <f>Ugovori_OPULJP3[[#This Row],[Bespovratna sredstva - Ukupno (EU+Nac) HRK
= Ukupna ugovorena vrijednost bespovratnih sredstava]]/7.5345</f>
        <v>230138.90105514633</v>
      </c>
      <c r="U2437" s="59">
        <v>0</v>
      </c>
      <c r="V2437" s="60">
        <f>Ugovori_OPULJP3[[#This Row],[Javni doprinos korisnika - HRK]]/7.5345</f>
        <v>0</v>
      </c>
      <c r="W2437" s="59">
        <v>0</v>
      </c>
      <c r="X2437" s="60">
        <f>Ugovori_OPULJP3[[#This Row],[Privatni doprinos korisnika - HRK]]/7.5345</f>
        <v>0</v>
      </c>
      <c r="Y2437" s="61">
        <v>1733981.55</v>
      </c>
      <c r="Z2437" s="62">
        <f>Ugovori_OPULJP3[[#This Row],[UKUPNI PRIHVATLJIVI IZDACI
TOTAL ELIGIBLE EXPENDITURE
= Bespovratna sredstva ukupno + doprinos korisnika
= Ukupni prihvatljivi troškovi
= Ukupna ugovorena vrijednost projekta HRK]]/7.5345</f>
        <v>230138.90105514633</v>
      </c>
      <c r="AA2437" s="53" t="s">
        <v>37</v>
      </c>
      <c r="AB2437" s="53" t="s">
        <v>752</v>
      </c>
      <c r="AC2437" s="52" t="s">
        <v>8913</v>
      </c>
      <c r="AD2437" s="52" t="s">
        <v>6564</v>
      </c>
    </row>
    <row r="2438" spans="1:30" ht="102" x14ac:dyDescent="0.2">
      <c r="A2438" s="50" t="s">
        <v>8914</v>
      </c>
      <c r="B2438" s="39" t="s">
        <v>742</v>
      </c>
      <c r="C2438" s="52" t="s">
        <v>7264</v>
      </c>
      <c r="D2438" s="52" t="s">
        <v>8904</v>
      </c>
      <c r="E2438" s="53" t="s">
        <v>75</v>
      </c>
      <c r="F2438" s="54" t="s">
        <v>8915</v>
      </c>
      <c r="G2438" s="54" t="s">
        <v>8916</v>
      </c>
      <c r="H2438" s="56">
        <v>43518</v>
      </c>
      <c r="I2438" s="56">
        <v>44249</v>
      </c>
      <c r="J2438" s="57" t="str">
        <f>IF(Ugovori_OPULJP3[[#This Row],[DATUM ZAVRŠETKA OPERACIJE]]&gt;DATE(2024,12,31),"u provedbi","završen")</f>
        <v>završen</v>
      </c>
      <c r="K2438" s="55" t="s">
        <v>103</v>
      </c>
      <c r="L2438" s="55" t="s">
        <v>103</v>
      </c>
      <c r="M2438" s="58">
        <v>0.85</v>
      </c>
      <c r="N2438" s="58">
        <v>0.15</v>
      </c>
      <c r="O2438" s="59">
        <f>Ugovori_OPULJP3[[#This Row],[Bespovratna sredstva - Ukupno (EU+Nac) HRK
= Ukupna ugovorena vrijednost bespovratnih sredstava]]*Ugovori_OPULJP3[[#This Row],[EU STOPA SUFINANCIRANJA %
EU CO-FINANCING RATE %]]</f>
        <v>1696598.47</v>
      </c>
      <c r="P2438" s="60">
        <f>Ugovori_OPULJP3[[#This Row],[Bespovratna sredstva - EU dio - HRK]]/7.5345</f>
        <v>225177.31369035767</v>
      </c>
      <c r="Q2438" s="59">
        <f>Ugovori_OPULJP3[[#This Row],[Bespovratna sredstva - Ukupno (EU+Nac) HRK
= Ukupna ugovorena vrijednost bespovratnih sredstava]]*Ugovori_OPULJP3[[#This Row],[STOPA NACIONALNOG SUFINANCIRANJA %]]</f>
        <v>299399.73</v>
      </c>
      <c r="R2438" s="60">
        <f>Ugovori_OPULJP3[[#This Row],[Bespovratna sredstva - Nacionalni dio - HRK]]/7.5345</f>
        <v>39737.17300418076</v>
      </c>
      <c r="S2438" s="59">
        <v>1995998.2</v>
      </c>
      <c r="T2438" s="60">
        <f>Ugovori_OPULJP3[[#This Row],[Bespovratna sredstva - Ukupno (EU+Nac) HRK
= Ukupna ugovorena vrijednost bespovratnih sredstava]]/7.5345</f>
        <v>264914.48669453844</v>
      </c>
      <c r="U2438" s="59">
        <v>0</v>
      </c>
      <c r="V2438" s="60">
        <f>Ugovori_OPULJP3[[#This Row],[Javni doprinos korisnika - HRK]]/7.5345</f>
        <v>0</v>
      </c>
      <c r="W2438" s="59">
        <v>0</v>
      </c>
      <c r="X2438" s="60">
        <f>Ugovori_OPULJP3[[#This Row],[Privatni doprinos korisnika - HRK]]/7.5345</f>
        <v>0</v>
      </c>
      <c r="Y2438" s="61">
        <v>1995998.2</v>
      </c>
      <c r="Z2438" s="62">
        <f>Ugovori_OPULJP3[[#This Row],[UKUPNI PRIHVATLJIVI IZDACI
TOTAL ELIGIBLE EXPENDITURE
= Bespovratna sredstva ukupno + doprinos korisnika
= Ukupni prihvatljivi troškovi
= Ukupna ugovorena vrijednost projekta HRK]]/7.5345</f>
        <v>264914.48669453844</v>
      </c>
      <c r="AA2438" s="53" t="s">
        <v>37</v>
      </c>
      <c r="AB2438" s="53" t="s">
        <v>752</v>
      </c>
      <c r="AC2438" s="52" t="s">
        <v>8917</v>
      </c>
      <c r="AD2438" s="52" t="s">
        <v>6564</v>
      </c>
    </row>
    <row r="2439" spans="1:30" ht="63.75" x14ac:dyDescent="0.2">
      <c r="A2439" s="50" t="s">
        <v>8918</v>
      </c>
      <c r="B2439" s="39" t="s">
        <v>742</v>
      </c>
      <c r="C2439" s="52" t="s">
        <v>7264</v>
      </c>
      <c r="D2439" s="52" t="s">
        <v>8904</v>
      </c>
      <c r="E2439" s="53" t="s">
        <v>75</v>
      </c>
      <c r="F2439" s="54" t="s">
        <v>8919</v>
      </c>
      <c r="G2439" s="54" t="s">
        <v>3294</v>
      </c>
      <c r="H2439" s="56">
        <v>43518</v>
      </c>
      <c r="I2439" s="56">
        <v>44249</v>
      </c>
      <c r="J2439" s="57" t="str">
        <f>IF(Ugovori_OPULJP3[[#This Row],[DATUM ZAVRŠETKA OPERACIJE]]&gt;DATE(2024,12,31),"u provedbi","završen")</f>
        <v>završen</v>
      </c>
      <c r="K2439" s="55" t="s">
        <v>8920</v>
      </c>
      <c r="L2439" s="55" t="s">
        <v>36</v>
      </c>
      <c r="M2439" s="58">
        <v>0.85</v>
      </c>
      <c r="N2439" s="58">
        <v>0.15</v>
      </c>
      <c r="O2439" s="59">
        <f>Ugovori_OPULJP3[[#This Row],[Bespovratna sredstva - Ukupno (EU+Nac) HRK
= Ukupna ugovorena vrijednost bespovratnih sredstava]]*Ugovori_OPULJP3[[#This Row],[EU STOPA SUFINANCIRANJA %
EU CO-FINANCING RATE %]]</f>
        <v>1048740.2</v>
      </c>
      <c r="P2439" s="60">
        <f>Ugovori_OPULJP3[[#This Row],[Bespovratna sredstva - EU dio - HRK]]/7.5345</f>
        <v>139191.74464131659</v>
      </c>
      <c r="Q2439" s="59">
        <f>Ugovori_OPULJP3[[#This Row],[Bespovratna sredstva - Ukupno (EU+Nac) HRK
= Ukupna ugovorena vrijednost bespovratnih sredstava]]*Ugovori_OPULJP3[[#This Row],[STOPA NACIONALNOG SUFINANCIRANJA %]]</f>
        <v>185071.8</v>
      </c>
      <c r="R2439" s="60">
        <f>Ugovori_OPULJP3[[#This Row],[Bespovratna sredstva - Nacionalni dio - HRK]]/7.5345</f>
        <v>24563.249054349988</v>
      </c>
      <c r="S2439" s="59">
        <v>1233812</v>
      </c>
      <c r="T2439" s="60">
        <f>Ugovori_OPULJP3[[#This Row],[Bespovratna sredstva - Ukupno (EU+Nac) HRK
= Ukupna ugovorena vrijednost bespovratnih sredstava]]/7.5345</f>
        <v>163754.99369566658</v>
      </c>
      <c r="U2439" s="59">
        <v>0</v>
      </c>
      <c r="V2439" s="60">
        <f>Ugovori_OPULJP3[[#This Row],[Javni doprinos korisnika - HRK]]/7.5345</f>
        <v>0</v>
      </c>
      <c r="W2439" s="59">
        <v>0</v>
      </c>
      <c r="X2439" s="60">
        <f>Ugovori_OPULJP3[[#This Row],[Privatni doprinos korisnika - HRK]]/7.5345</f>
        <v>0</v>
      </c>
      <c r="Y2439" s="61">
        <v>1233812</v>
      </c>
      <c r="Z2439" s="62">
        <f>Ugovori_OPULJP3[[#This Row],[UKUPNI PRIHVATLJIVI IZDACI
TOTAL ELIGIBLE EXPENDITURE
= Bespovratna sredstva ukupno + doprinos korisnika
= Ukupni prihvatljivi troškovi
= Ukupna ugovorena vrijednost projekta HRK]]/7.5345</f>
        <v>163754.99369566658</v>
      </c>
      <c r="AA2439" s="53" t="s">
        <v>37</v>
      </c>
      <c r="AB2439" s="53" t="s">
        <v>752</v>
      </c>
      <c r="AC2439" s="52" t="s">
        <v>8921</v>
      </c>
      <c r="AD2439" s="52" t="s">
        <v>6564</v>
      </c>
    </row>
    <row r="2440" spans="1:30" ht="102" x14ac:dyDescent="0.2">
      <c r="A2440" s="50" t="s">
        <v>8922</v>
      </c>
      <c r="B2440" s="39" t="s">
        <v>742</v>
      </c>
      <c r="C2440" s="52" t="s">
        <v>7264</v>
      </c>
      <c r="D2440" s="52" t="s">
        <v>8904</v>
      </c>
      <c r="E2440" s="53" t="s">
        <v>75</v>
      </c>
      <c r="F2440" s="54" t="s">
        <v>8923</v>
      </c>
      <c r="G2440" s="54" t="s">
        <v>8924</v>
      </c>
      <c r="H2440" s="56">
        <v>43518</v>
      </c>
      <c r="I2440" s="56">
        <v>44249</v>
      </c>
      <c r="J2440" s="57" t="str">
        <f>IF(Ugovori_OPULJP3[[#This Row],[DATUM ZAVRŠETKA OPERACIJE]]&gt;DATE(2024,12,31),"u provedbi","završen")</f>
        <v>završen</v>
      </c>
      <c r="K2440" s="55" t="s">
        <v>103</v>
      </c>
      <c r="L2440" s="55" t="s">
        <v>103</v>
      </c>
      <c r="M2440" s="58">
        <v>0.85</v>
      </c>
      <c r="N2440" s="58">
        <v>0.15</v>
      </c>
      <c r="O2440" s="59">
        <f>Ugovori_OPULJP3[[#This Row],[Bespovratna sredstva - Ukupno (EU+Nac) HRK
= Ukupna ugovorena vrijednost bespovratnih sredstava]]*Ugovori_OPULJP3[[#This Row],[EU STOPA SUFINANCIRANJA %
EU CO-FINANCING RATE %]]</f>
        <v>1590439.7515</v>
      </c>
      <c r="P2440" s="60">
        <f>Ugovori_OPULJP3[[#This Row],[Bespovratna sredstva - EU dio - HRK]]/7.5345</f>
        <v>211087.63043333995</v>
      </c>
      <c r="Q2440" s="59">
        <f>Ugovori_OPULJP3[[#This Row],[Bespovratna sredstva - Ukupno (EU+Nac) HRK
= Ukupna ugovorena vrijednost bespovratnih sredstava]]*Ugovori_OPULJP3[[#This Row],[STOPA NACIONALNOG SUFINANCIRANJA %]]</f>
        <v>280665.83850000001</v>
      </c>
      <c r="R2440" s="60">
        <f>Ugovori_OPULJP3[[#This Row],[Bespovratna sredstva - Nacionalni dio - HRK]]/7.5345</f>
        <v>37250.75831176588</v>
      </c>
      <c r="S2440" s="59">
        <v>1871105.59</v>
      </c>
      <c r="T2440" s="60">
        <f>Ugovori_OPULJP3[[#This Row],[Bespovratna sredstva - Ukupno (EU+Nac) HRK
= Ukupna ugovorena vrijednost bespovratnih sredstava]]/7.5345</f>
        <v>248338.38874510585</v>
      </c>
      <c r="U2440" s="59">
        <v>0</v>
      </c>
      <c r="V2440" s="60">
        <f>Ugovori_OPULJP3[[#This Row],[Javni doprinos korisnika - HRK]]/7.5345</f>
        <v>0</v>
      </c>
      <c r="W2440" s="59">
        <v>0</v>
      </c>
      <c r="X2440" s="60">
        <f>Ugovori_OPULJP3[[#This Row],[Privatni doprinos korisnika - HRK]]/7.5345</f>
        <v>0</v>
      </c>
      <c r="Y2440" s="61">
        <v>1871105.59</v>
      </c>
      <c r="Z2440" s="62">
        <f>Ugovori_OPULJP3[[#This Row],[UKUPNI PRIHVATLJIVI IZDACI
TOTAL ELIGIBLE EXPENDITURE
= Bespovratna sredstva ukupno + doprinos korisnika
= Ukupni prihvatljivi troškovi
= Ukupna ugovorena vrijednost projekta HRK]]/7.5345</f>
        <v>248338.38874510585</v>
      </c>
      <c r="AA2440" s="53" t="s">
        <v>37</v>
      </c>
      <c r="AB2440" s="53" t="s">
        <v>752</v>
      </c>
      <c r="AC2440" s="52" t="s">
        <v>8925</v>
      </c>
      <c r="AD2440" s="52" t="s">
        <v>6564</v>
      </c>
    </row>
    <row r="2441" spans="1:30" ht="114.75" x14ac:dyDescent="0.2">
      <c r="A2441" s="50" t="s">
        <v>8926</v>
      </c>
      <c r="B2441" s="39" t="s">
        <v>742</v>
      </c>
      <c r="C2441" s="52" t="s">
        <v>7264</v>
      </c>
      <c r="D2441" s="52" t="s">
        <v>8904</v>
      </c>
      <c r="E2441" s="53" t="s">
        <v>75</v>
      </c>
      <c r="F2441" s="54" t="s">
        <v>8927</v>
      </c>
      <c r="G2441" s="54" t="s">
        <v>8928</v>
      </c>
      <c r="H2441" s="56">
        <v>43518</v>
      </c>
      <c r="I2441" s="56">
        <v>44249</v>
      </c>
      <c r="J2441" s="57" t="str">
        <f>IF(Ugovori_OPULJP3[[#This Row],[DATUM ZAVRŠETKA OPERACIJE]]&gt;DATE(2024,12,31),"u provedbi","završen")</f>
        <v>završen</v>
      </c>
      <c r="K2441" s="55" t="s">
        <v>248</v>
      </c>
      <c r="L2441" s="55" t="s">
        <v>248</v>
      </c>
      <c r="M2441" s="58">
        <v>0.85</v>
      </c>
      <c r="N2441" s="58">
        <v>0.15</v>
      </c>
      <c r="O2441" s="59">
        <f>Ugovori_OPULJP3[[#This Row],[Bespovratna sredstva - Ukupno (EU+Nac) HRK
= Ukupna ugovorena vrijednost bespovratnih sredstava]]*Ugovori_OPULJP3[[#This Row],[EU STOPA SUFINANCIRANJA %
EU CO-FINANCING RATE %]]</f>
        <v>1463126.0459999999</v>
      </c>
      <c r="P2441" s="60">
        <f>Ugovori_OPULJP3[[#This Row],[Bespovratna sredstva - EU dio - HRK]]/7.5345</f>
        <v>194190.19788970731</v>
      </c>
      <c r="Q2441" s="59">
        <f>Ugovori_OPULJP3[[#This Row],[Bespovratna sredstva - Ukupno (EU+Nac) HRK
= Ukupna ugovorena vrijednost bespovratnih sredstava]]*Ugovori_OPULJP3[[#This Row],[STOPA NACIONALNOG SUFINANCIRANJA %]]</f>
        <v>258198.71399999998</v>
      </c>
      <c r="R2441" s="60">
        <f>Ugovori_OPULJP3[[#This Row],[Bespovratna sredstva - Nacionalni dio - HRK]]/7.5345</f>
        <v>34268.858451124819</v>
      </c>
      <c r="S2441" s="59">
        <v>1721324.76</v>
      </c>
      <c r="T2441" s="60">
        <f>Ugovori_OPULJP3[[#This Row],[Bespovratna sredstva - Ukupno (EU+Nac) HRK
= Ukupna ugovorena vrijednost bespovratnih sredstava]]/7.5345</f>
        <v>228459.05634083215</v>
      </c>
      <c r="U2441" s="59">
        <v>0</v>
      </c>
      <c r="V2441" s="60">
        <f>Ugovori_OPULJP3[[#This Row],[Javni doprinos korisnika - HRK]]/7.5345</f>
        <v>0</v>
      </c>
      <c r="W2441" s="59">
        <v>0</v>
      </c>
      <c r="X2441" s="60">
        <f>Ugovori_OPULJP3[[#This Row],[Privatni doprinos korisnika - HRK]]/7.5345</f>
        <v>0</v>
      </c>
      <c r="Y2441" s="61">
        <v>1721324.76</v>
      </c>
      <c r="Z2441" s="62">
        <f>Ugovori_OPULJP3[[#This Row],[UKUPNI PRIHVATLJIVI IZDACI
TOTAL ELIGIBLE EXPENDITURE
= Bespovratna sredstva ukupno + doprinos korisnika
= Ukupni prihvatljivi troškovi
= Ukupna ugovorena vrijednost projekta HRK]]/7.5345</f>
        <v>228459.05634083215</v>
      </c>
      <c r="AA2441" s="53" t="s">
        <v>37</v>
      </c>
      <c r="AB2441" s="53" t="s">
        <v>752</v>
      </c>
      <c r="AC2441" s="52" t="s">
        <v>8929</v>
      </c>
      <c r="AD2441" s="52" t="s">
        <v>6564</v>
      </c>
    </row>
    <row r="2442" spans="1:30" ht="102" x14ac:dyDescent="0.2">
      <c r="A2442" s="50" t="s">
        <v>8930</v>
      </c>
      <c r="B2442" s="39" t="s">
        <v>742</v>
      </c>
      <c r="C2442" s="52" t="s">
        <v>7264</v>
      </c>
      <c r="D2442" s="52" t="s">
        <v>8904</v>
      </c>
      <c r="E2442" s="53" t="s">
        <v>75</v>
      </c>
      <c r="F2442" s="54" t="s">
        <v>8931</v>
      </c>
      <c r="G2442" s="54" t="s">
        <v>3741</v>
      </c>
      <c r="H2442" s="56">
        <v>43518</v>
      </c>
      <c r="I2442" s="56">
        <v>44249</v>
      </c>
      <c r="J2442" s="57" t="str">
        <f>IF(Ugovori_OPULJP3[[#This Row],[DATUM ZAVRŠETKA OPERACIJE]]&gt;DATE(2024,12,31),"u provedbi","završen")</f>
        <v>završen</v>
      </c>
      <c r="K2442" s="55" t="s">
        <v>103</v>
      </c>
      <c r="L2442" s="55" t="s">
        <v>103</v>
      </c>
      <c r="M2442" s="58">
        <v>0.85</v>
      </c>
      <c r="N2442" s="58">
        <v>0.15</v>
      </c>
      <c r="O2442" s="59">
        <f>Ugovori_OPULJP3[[#This Row],[Bespovratna sredstva - Ukupno (EU+Nac) HRK
= Ukupna ugovorena vrijednost bespovratnih sredstava]]*Ugovori_OPULJP3[[#This Row],[EU STOPA SUFINANCIRANJA %
EU CO-FINANCING RATE %]]</f>
        <v>1651234.31</v>
      </c>
      <c r="P2442" s="60">
        <f>Ugovori_OPULJP3[[#This Row],[Bespovratna sredstva - EU dio - HRK]]/7.5345</f>
        <v>219156.45497378724</v>
      </c>
      <c r="Q2442" s="59">
        <f>Ugovori_OPULJP3[[#This Row],[Bespovratna sredstva - Ukupno (EU+Nac) HRK
= Ukupna ugovorena vrijednost bespovratnih sredstava]]*Ugovori_OPULJP3[[#This Row],[STOPA NACIONALNOG SUFINANCIRANJA %]]</f>
        <v>291394.28999999998</v>
      </c>
      <c r="R2442" s="60">
        <f>Ugovori_OPULJP3[[#This Row],[Bespovratna sredstva - Nacionalni dio - HRK]]/7.5345</f>
        <v>38674.668524785979</v>
      </c>
      <c r="S2442" s="59">
        <v>1942628.6</v>
      </c>
      <c r="T2442" s="60">
        <f>Ugovori_OPULJP3[[#This Row],[Bespovratna sredstva - Ukupno (EU+Nac) HRK
= Ukupna ugovorena vrijednost bespovratnih sredstava]]/7.5345</f>
        <v>257831.12349857323</v>
      </c>
      <c r="U2442" s="59">
        <v>0</v>
      </c>
      <c r="V2442" s="60">
        <f>Ugovori_OPULJP3[[#This Row],[Javni doprinos korisnika - HRK]]/7.5345</f>
        <v>0</v>
      </c>
      <c r="W2442" s="59">
        <v>0</v>
      </c>
      <c r="X2442" s="60">
        <f>Ugovori_OPULJP3[[#This Row],[Privatni doprinos korisnika - HRK]]/7.5345</f>
        <v>0</v>
      </c>
      <c r="Y2442" s="61">
        <v>1942628.6</v>
      </c>
      <c r="Z2442" s="62">
        <f>Ugovori_OPULJP3[[#This Row],[UKUPNI PRIHVATLJIVI IZDACI
TOTAL ELIGIBLE EXPENDITURE
= Bespovratna sredstva ukupno + doprinos korisnika
= Ukupni prihvatljivi troškovi
= Ukupna ugovorena vrijednost projekta HRK]]/7.5345</f>
        <v>257831.12349857323</v>
      </c>
      <c r="AA2442" s="53" t="s">
        <v>37</v>
      </c>
      <c r="AB2442" s="53" t="s">
        <v>752</v>
      </c>
      <c r="AC2442" s="52" t="s">
        <v>8932</v>
      </c>
      <c r="AD2442" s="52" t="s">
        <v>6564</v>
      </c>
    </row>
    <row r="2443" spans="1:30" ht="89.25" customHeight="1" x14ac:dyDescent="0.2">
      <c r="A2443" s="50" t="s">
        <v>8933</v>
      </c>
      <c r="B2443" s="39" t="s">
        <v>742</v>
      </c>
      <c r="C2443" s="52" t="s">
        <v>7264</v>
      </c>
      <c r="D2443" s="52" t="s">
        <v>8904</v>
      </c>
      <c r="E2443" s="53" t="s">
        <v>75</v>
      </c>
      <c r="F2443" s="54" t="s">
        <v>2309</v>
      </c>
      <c r="G2443" s="54" t="s">
        <v>8934</v>
      </c>
      <c r="H2443" s="56">
        <v>43518</v>
      </c>
      <c r="I2443" s="56">
        <v>44249</v>
      </c>
      <c r="J2443" s="57" t="str">
        <f>IF(Ugovori_OPULJP3[[#This Row],[DATUM ZAVRŠETKA OPERACIJE]]&gt;DATE(2024,12,31),"u provedbi","završen")</f>
        <v>završen</v>
      </c>
      <c r="K2443" s="55" t="s">
        <v>153</v>
      </c>
      <c r="L2443" s="55" t="s">
        <v>154</v>
      </c>
      <c r="M2443" s="58">
        <v>0.85</v>
      </c>
      <c r="N2443" s="58">
        <v>0.15</v>
      </c>
      <c r="O2443" s="59">
        <f>Ugovori_OPULJP3[[#This Row],[Bespovratna sredstva - Ukupno (EU+Nac) HRK
= Ukupna ugovorena vrijednost bespovratnih sredstava]]*Ugovori_OPULJP3[[#This Row],[EU STOPA SUFINANCIRANJA %
EU CO-FINANCING RATE %]]</f>
        <v>1679286.112</v>
      </c>
      <c r="P2443" s="60">
        <f>Ugovori_OPULJP3[[#This Row],[Bespovratna sredstva - EU dio - HRK]]/7.5345</f>
        <v>222879.56891631824</v>
      </c>
      <c r="Q2443" s="59">
        <f>Ugovori_OPULJP3[[#This Row],[Bespovratna sredstva - Ukupno (EU+Nac) HRK
= Ukupna ugovorena vrijednost bespovratnih sredstava]]*Ugovori_OPULJP3[[#This Row],[STOPA NACIONALNOG SUFINANCIRANJA %]]</f>
        <v>296344.60800000001</v>
      </c>
      <c r="R2443" s="60">
        <f>Ugovori_OPULJP3[[#This Row],[Bespovratna sredstva - Nacionalni dio - HRK]]/7.5345</f>
        <v>39331.688632291458</v>
      </c>
      <c r="S2443" s="59">
        <v>1975630.72</v>
      </c>
      <c r="T2443" s="60">
        <f>Ugovori_OPULJP3[[#This Row],[Bespovratna sredstva - Ukupno (EU+Nac) HRK
= Ukupna ugovorena vrijednost bespovratnih sredstava]]/7.5345</f>
        <v>262211.25754860969</v>
      </c>
      <c r="U2443" s="59">
        <v>0</v>
      </c>
      <c r="V2443" s="60">
        <f>Ugovori_OPULJP3[[#This Row],[Javni doprinos korisnika - HRK]]/7.5345</f>
        <v>0</v>
      </c>
      <c r="W2443" s="59">
        <v>0</v>
      </c>
      <c r="X2443" s="60">
        <f>Ugovori_OPULJP3[[#This Row],[Privatni doprinos korisnika - HRK]]/7.5345</f>
        <v>0</v>
      </c>
      <c r="Y2443" s="61">
        <v>1975630.72</v>
      </c>
      <c r="Z2443" s="62">
        <f>Ugovori_OPULJP3[[#This Row],[UKUPNI PRIHVATLJIVI IZDACI
TOTAL ELIGIBLE EXPENDITURE
= Bespovratna sredstva ukupno + doprinos korisnika
= Ukupni prihvatljivi troškovi
= Ukupna ugovorena vrijednost projekta HRK]]/7.5345</f>
        <v>262211.25754860969</v>
      </c>
      <c r="AA2443" s="53" t="s">
        <v>37</v>
      </c>
      <c r="AB2443" s="53" t="s">
        <v>752</v>
      </c>
      <c r="AC2443" s="52" t="s">
        <v>8935</v>
      </c>
      <c r="AD2443" s="52" t="s">
        <v>6564</v>
      </c>
    </row>
    <row r="2444" spans="1:30" ht="114.75" x14ac:dyDescent="0.2">
      <c r="A2444" s="50" t="s">
        <v>8936</v>
      </c>
      <c r="B2444" s="39" t="s">
        <v>742</v>
      </c>
      <c r="C2444" s="52" t="s">
        <v>7264</v>
      </c>
      <c r="D2444" s="52" t="s">
        <v>8904</v>
      </c>
      <c r="E2444" s="53" t="s">
        <v>75</v>
      </c>
      <c r="F2444" s="54" t="s">
        <v>8937</v>
      </c>
      <c r="G2444" s="54" t="s">
        <v>8938</v>
      </c>
      <c r="H2444" s="56">
        <v>43518</v>
      </c>
      <c r="I2444" s="56">
        <v>44249</v>
      </c>
      <c r="J2444" s="57" t="str">
        <f>IF(Ugovori_OPULJP3[[#This Row],[DATUM ZAVRŠETKA OPERACIJE]]&gt;DATE(2024,12,31),"u provedbi","završen")</f>
        <v>završen</v>
      </c>
      <c r="K2444" s="55" t="s">
        <v>270</v>
      </c>
      <c r="L2444" s="55" t="s">
        <v>270</v>
      </c>
      <c r="M2444" s="58">
        <v>0.85</v>
      </c>
      <c r="N2444" s="58">
        <v>0.15</v>
      </c>
      <c r="O2444" s="59">
        <f>Ugovori_OPULJP3[[#This Row],[Bespovratna sredstva - Ukupno (EU+Nac) HRK
= Ukupna ugovorena vrijednost bespovratnih sredstava]]*Ugovori_OPULJP3[[#This Row],[EU STOPA SUFINANCIRANJA %
EU CO-FINANCING RATE %]]</f>
        <v>890328.28399999999</v>
      </c>
      <c r="P2444" s="60">
        <f>Ugovori_OPULJP3[[#This Row],[Bespovratna sredstva - EU dio - HRK]]/7.5345</f>
        <v>118166.87026345477</v>
      </c>
      <c r="Q2444" s="59">
        <f>Ugovori_OPULJP3[[#This Row],[Bespovratna sredstva - Ukupno (EU+Nac) HRK
= Ukupna ugovorena vrijednost bespovratnih sredstava]]*Ugovori_OPULJP3[[#This Row],[STOPA NACIONALNOG SUFINANCIRANJA %]]</f>
        <v>157116.75599999999</v>
      </c>
      <c r="R2444" s="60">
        <f>Ugovori_OPULJP3[[#This Row],[Bespovratna sredstva - Nacionalni dio - HRK]]/7.5345</f>
        <v>20852.977105315545</v>
      </c>
      <c r="S2444" s="59">
        <v>1047445.04</v>
      </c>
      <c r="T2444" s="60">
        <f>Ugovori_OPULJP3[[#This Row],[Bespovratna sredstva - Ukupno (EU+Nac) HRK
= Ukupna ugovorena vrijednost bespovratnih sredstava]]/7.5345</f>
        <v>139019.84736877031</v>
      </c>
      <c r="U2444" s="59">
        <v>0</v>
      </c>
      <c r="V2444" s="60">
        <f>Ugovori_OPULJP3[[#This Row],[Javni doprinos korisnika - HRK]]/7.5345</f>
        <v>0</v>
      </c>
      <c r="W2444" s="59">
        <v>0</v>
      </c>
      <c r="X2444" s="60">
        <f>Ugovori_OPULJP3[[#This Row],[Privatni doprinos korisnika - HRK]]/7.5345</f>
        <v>0</v>
      </c>
      <c r="Y2444" s="61">
        <v>1047445.04</v>
      </c>
      <c r="Z2444" s="62">
        <f>Ugovori_OPULJP3[[#This Row],[UKUPNI PRIHVATLJIVI IZDACI
TOTAL ELIGIBLE EXPENDITURE
= Bespovratna sredstva ukupno + doprinos korisnika
= Ukupni prihvatljivi troškovi
= Ukupna ugovorena vrijednost projekta HRK]]/7.5345</f>
        <v>139019.84736877031</v>
      </c>
      <c r="AA2444" s="53" t="s">
        <v>37</v>
      </c>
      <c r="AB2444" s="53" t="s">
        <v>752</v>
      </c>
      <c r="AC2444" s="52" t="s">
        <v>8939</v>
      </c>
      <c r="AD2444" s="52" t="s">
        <v>6564</v>
      </c>
    </row>
    <row r="2445" spans="1:30" ht="89.25" customHeight="1" x14ac:dyDescent="0.2">
      <c r="A2445" s="50" t="s">
        <v>8940</v>
      </c>
      <c r="B2445" s="39" t="s">
        <v>742</v>
      </c>
      <c r="C2445" s="52" t="s">
        <v>7264</v>
      </c>
      <c r="D2445" s="52" t="s">
        <v>8904</v>
      </c>
      <c r="E2445" s="53" t="s">
        <v>75</v>
      </c>
      <c r="F2445" s="54" t="s">
        <v>8941</v>
      </c>
      <c r="G2445" s="54" t="s">
        <v>8942</v>
      </c>
      <c r="H2445" s="56">
        <v>43518</v>
      </c>
      <c r="I2445" s="56">
        <v>44249</v>
      </c>
      <c r="J2445" s="57" t="str">
        <f>IF(Ugovori_OPULJP3[[#This Row],[DATUM ZAVRŠETKA OPERACIJE]]&gt;DATE(2024,12,31),"u provedbi","završen")</f>
        <v>završen</v>
      </c>
      <c r="K2445" s="55" t="s">
        <v>8943</v>
      </c>
      <c r="L2445" s="55" t="s">
        <v>36</v>
      </c>
      <c r="M2445" s="58">
        <v>0.85</v>
      </c>
      <c r="N2445" s="58">
        <v>0.15</v>
      </c>
      <c r="O2445" s="59">
        <f>Ugovori_OPULJP3[[#This Row],[Bespovratna sredstva - Ukupno (EU+Nac) HRK
= Ukupna ugovorena vrijednost bespovratnih sredstava]]*Ugovori_OPULJP3[[#This Row],[EU STOPA SUFINANCIRANJA %
EU CO-FINANCING RATE %]]</f>
        <v>1650181.2704999999</v>
      </c>
      <c r="P2445" s="60">
        <f>Ugovori_OPULJP3[[#This Row],[Bespovratna sredstva - EU dio - HRK]]/7.5345</f>
        <v>219016.69261397567</v>
      </c>
      <c r="Q2445" s="59">
        <f>Ugovori_OPULJP3[[#This Row],[Bespovratna sredstva - Ukupno (EU+Nac) HRK
= Ukupna ugovorena vrijednost bespovratnih sredstava]]*Ugovori_OPULJP3[[#This Row],[STOPA NACIONALNOG SUFINANCIRANJA %]]</f>
        <v>291208.4595</v>
      </c>
      <c r="R2445" s="60">
        <f>Ugovori_OPULJP3[[#This Row],[Bespovratna sredstva - Nacionalni dio - HRK]]/7.5345</f>
        <v>38650.004578936889</v>
      </c>
      <c r="S2445" s="59">
        <v>1941389.73</v>
      </c>
      <c r="T2445" s="60">
        <f>Ugovori_OPULJP3[[#This Row],[Bespovratna sredstva - Ukupno (EU+Nac) HRK
= Ukupna ugovorena vrijednost bespovratnih sredstava]]/7.5345</f>
        <v>257666.69719291257</v>
      </c>
      <c r="U2445" s="59">
        <v>0</v>
      </c>
      <c r="V2445" s="60">
        <f>Ugovori_OPULJP3[[#This Row],[Javni doprinos korisnika - HRK]]/7.5345</f>
        <v>0</v>
      </c>
      <c r="W2445" s="59">
        <v>0</v>
      </c>
      <c r="X2445" s="60">
        <f>Ugovori_OPULJP3[[#This Row],[Privatni doprinos korisnika - HRK]]/7.5345</f>
        <v>0</v>
      </c>
      <c r="Y2445" s="61">
        <v>1941389.73</v>
      </c>
      <c r="Z2445" s="62">
        <f>Ugovori_OPULJP3[[#This Row],[UKUPNI PRIHVATLJIVI IZDACI
TOTAL ELIGIBLE EXPENDITURE
= Bespovratna sredstva ukupno + doprinos korisnika
= Ukupni prihvatljivi troškovi
= Ukupna ugovorena vrijednost projekta HRK]]/7.5345</f>
        <v>257666.69719291257</v>
      </c>
      <c r="AA2445" s="53" t="s">
        <v>37</v>
      </c>
      <c r="AB2445" s="53" t="s">
        <v>752</v>
      </c>
      <c r="AC2445" s="52" t="s">
        <v>8944</v>
      </c>
      <c r="AD2445" s="52" t="s">
        <v>6564</v>
      </c>
    </row>
    <row r="2446" spans="1:30" ht="89.25" x14ac:dyDescent="0.2">
      <c r="A2446" s="50" t="s">
        <v>8945</v>
      </c>
      <c r="B2446" s="39" t="s">
        <v>742</v>
      </c>
      <c r="C2446" s="52" t="s">
        <v>7264</v>
      </c>
      <c r="D2446" s="52" t="s">
        <v>8904</v>
      </c>
      <c r="E2446" s="53" t="s">
        <v>75</v>
      </c>
      <c r="F2446" s="54" t="s">
        <v>8946</v>
      </c>
      <c r="G2446" s="71" t="s">
        <v>8947</v>
      </c>
      <c r="H2446" s="56">
        <v>43518</v>
      </c>
      <c r="I2446" s="56">
        <v>44249</v>
      </c>
      <c r="J2446" s="57" t="str">
        <f>IF(Ugovori_OPULJP3[[#This Row],[DATUM ZAVRŠETKA OPERACIJE]]&gt;DATE(2024,12,31),"u provedbi","završen")</f>
        <v>završen</v>
      </c>
      <c r="K2446" s="55" t="s">
        <v>8948</v>
      </c>
      <c r="L2446" s="55" t="s">
        <v>78</v>
      </c>
      <c r="M2446" s="58">
        <v>0.85</v>
      </c>
      <c r="N2446" s="58">
        <v>0.15</v>
      </c>
      <c r="O2446" s="59">
        <f>Ugovori_OPULJP3[[#This Row],[Bespovratna sredstva - Ukupno (EU+Nac) HRK
= Ukupna ugovorena vrijednost bespovratnih sredstava]]*Ugovori_OPULJP3[[#This Row],[EU STOPA SUFINANCIRANJA %
EU CO-FINANCING RATE %]]</f>
        <v>1594628.05</v>
      </c>
      <c r="P2446" s="60">
        <f>Ugovori_OPULJP3[[#This Row],[Bespovratna sredstva - EU dio - HRK]]/7.5345</f>
        <v>211643.51317273872</v>
      </c>
      <c r="Q2446" s="59">
        <f>Ugovori_OPULJP3[[#This Row],[Bespovratna sredstva - Ukupno (EU+Nac) HRK
= Ukupna ugovorena vrijednost bespovratnih sredstava]]*Ugovori_OPULJP3[[#This Row],[STOPA NACIONALNOG SUFINANCIRANJA %]]</f>
        <v>281404.95</v>
      </c>
      <c r="R2446" s="60">
        <f>Ugovori_OPULJP3[[#This Row],[Bespovratna sredstva - Nacionalni dio - HRK]]/7.5345</f>
        <v>37348.85526577742</v>
      </c>
      <c r="S2446" s="59">
        <v>1876033</v>
      </c>
      <c r="T2446" s="60">
        <f>Ugovori_OPULJP3[[#This Row],[Bespovratna sredstva - Ukupno (EU+Nac) HRK
= Ukupna ugovorena vrijednost bespovratnih sredstava]]/7.5345</f>
        <v>248992.36843851613</v>
      </c>
      <c r="U2446" s="59">
        <v>0</v>
      </c>
      <c r="V2446" s="60">
        <f>Ugovori_OPULJP3[[#This Row],[Javni doprinos korisnika - HRK]]/7.5345</f>
        <v>0</v>
      </c>
      <c r="W2446" s="59">
        <v>0</v>
      </c>
      <c r="X2446" s="60">
        <f>Ugovori_OPULJP3[[#This Row],[Privatni doprinos korisnika - HRK]]/7.5345</f>
        <v>0</v>
      </c>
      <c r="Y2446" s="61">
        <v>1876033</v>
      </c>
      <c r="Z2446" s="62">
        <f>Ugovori_OPULJP3[[#This Row],[UKUPNI PRIHVATLJIVI IZDACI
TOTAL ELIGIBLE EXPENDITURE
= Bespovratna sredstva ukupno + doprinos korisnika
= Ukupni prihvatljivi troškovi
= Ukupna ugovorena vrijednost projekta HRK]]/7.5345</f>
        <v>248992.36843851613</v>
      </c>
      <c r="AA2446" s="53" t="s">
        <v>37</v>
      </c>
      <c r="AB2446" s="53" t="s">
        <v>752</v>
      </c>
      <c r="AC2446" s="52" t="s">
        <v>8949</v>
      </c>
      <c r="AD2446" s="52" t="s">
        <v>6564</v>
      </c>
    </row>
    <row r="2447" spans="1:30" ht="88.5" customHeight="1" x14ac:dyDescent="0.2">
      <c r="A2447" s="50" t="s">
        <v>8950</v>
      </c>
      <c r="B2447" s="39" t="s">
        <v>742</v>
      </c>
      <c r="C2447" s="52" t="s">
        <v>7264</v>
      </c>
      <c r="D2447" s="52" t="s">
        <v>8904</v>
      </c>
      <c r="E2447" s="53" t="s">
        <v>75</v>
      </c>
      <c r="F2447" s="54" t="s">
        <v>8951</v>
      </c>
      <c r="G2447" s="54" t="s">
        <v>8952</v>
      </c>
      <c r="H2447" s="56">
        <v>43518</v>
      </c>
      <c r="I2447" s="56">
        <v>44249</v>
      </c>
      <c r="J2447" s="57" t="str">
        <f>IF(Ugovori_OPULJP3[[#This Row],[DATUM ZAVRŠETKA OPERACIJE]]&gt;DATE(2024,12,31),"u provedbi","završen")</f>
        <v>završen</v>
      </c>
      <c r="K2447" s="55" t="s">
        <v>8953</v>
      </c>
      <c r="L2447" s="55" t="s">
        <v>78</v>
      </c>
      <c r="M2447" s="58">
        <v>0.85</v>
      </c>
      <c r="N2447" s="58">
        <v>0.15</v>
      </c>
      <c r="O2447" s="59">
        <f>Ugovori_OPULJP3[[#This Row],[Bespovratna sredstva - Ukupno (EU+Nac) HRK
= Ukupna ugovorena vrijednost bespovratnih sredstava]]*Ugovori_OPULJP3[[#This Row],[EU STOPA SUFINANCIRANJA %
EU CO-FINANCING RATE %]]</f>
        <v>1534193.7555</v>
      </c>
      <c r="P2447" s="60">
        <f>Ugovori_OPULJP3[[#This Row],[Bespovratna sredstva - EU dio - HRK]]/7.5345</f>
        <v>203622.50388214213</v>
      </c>
      <c r="Q2447" s="59">
        <f>Ugovori_OPULJP3[[#This Row],[Bespovratna sredstva - Ukupno (EU+Nac) HRK
= Ukupna ugovorena vrijednost bespovratnih sredstava]]*Ugovori_OPULJP3[[#This Row],[STOPA NACIONALNOG SUFINANCIRANJA %]]</f>
        <v>270740.07449999999</v>
      </c>
      <c r="R2447" s="60">
        <f>Ugovori_OPULJP3[[#This Row],[Bespovratna sredstva - Nacionalni dio - HRK]]/7.5345</f>
        <v>35933.38303802508</v>
      </c>
      <c r="S2447" s="59">
        <v>1804933.83</v>
      </c>
      <c r="T2447" s="60">
        <f>Ugovori_OPULJP3[[#This Row],[Bespovratna sredstva - Ukupno (EU+Nac) HRK
= Ukupna ugovorena vrijednost bespovratnih sredstava]]/7.5345</f>
        <v>239555.88692016722</v>
      </c>
      <c r="U2447" s="59">
        <v>0</v>
      </c>
      <c r="V2447" s="60">
        <f>Ugovori_OPULJP3[[#This Row],[Javni doprinos korisnika - HRK]]/7.5345</f>
        <v>0</v>
      </c>
      <c r="W2447" s="59">
        <v>0</v>
      </c>
      <c r="X2447" s="60">
        <f>Ugovori_OPULJP3[[#This Row],[Privatni doprinos korisnika - HRK]]/7.5345</f>
        <v>0</v>
      </c>
      <c r="Y2447" s="61">
        <v>1804933.83</v>
      </c>
      <c r="Z2447" s="62">
        <f>Ugovori_OPULJP3[[#This Row],[UKUPNI PRIHVATLJIVI IZDACI
TOTAL ELIGIBLE EXPENDITURE
= Bespovratna sredstva ukupno + doprinos korisnika
= Ukupni prihvatljivi troškovi
= Ukupna ugovorena vrijednost projekta HRK]]/7.5345</f>
        <v>239555.88692016722</v>
      </c>
      <c r="AA2447" s="53" t="s">
        <v>37</v>
      </c>
      <c r="AB2447" s="53" t="s">
        <v>752</v>
      </c>
      <c r="AC2447" s="52" t="s">
        <v>8954</v>
      </c>
      <c r="AD2447" s="52" t="s">
        <v>6564</v>
      </c>
    </row>
    <row r="2448" spans="1:30" ht="76.5" x14ac:dyDescent="0.2">
      <c r="A2448" s="50" t="s">
        <v>8955</v>
      </c>
      <c r="B2448" s="39" t="s">
        <v>742</v>
      </c>
      <c r="C2448" s="52" t="s">
        <v>7264</v>
      </c>
      <c r="D2448" s="52" t="s">
        <v>8904</v>
      </c>
      <c r="E2448" s="53" t="s">
        <v>75</v>
      </c>
      <c r="F2448" s="54" t="s">
        <v>8956</v>
      </c>
      <c r="G2448" s="54" t="s">
        <v>8957</v>
      </c>
      <c r="H2448" s="56">
        <v>43518</v>
      </c>
      <c r="I2448" s="56">
        <v>44338</v>
      </c>
      <c r="J2448" s="57" t="str">
        <f>IF(Ugovori_OPULJP3[[#This Row],[DATUM ZAVRŠETKA OPERACIJE]]&gt;DATE(2024,12,31),"u provedbi","završen")</f>
        <v>završen</v>
      </c>
      <c r="K2448" s="55" t="s">
        <v>8958</v>
      </c>
      <c r="L2448" s="55" t="s">
        <v>36</v>
      </c>
      <c r="M2448" s="58">
        <v>0.85</v>
      </c>
      <c r="N2448" s="58">
        <v>0.15</v>
      </c>
      <c r="O2448" s="59">
        <f>Ugovori_OPULJP3[[#This Row],[Bespovratna sredstva - Ukupno (EU+Nac) HRK
= Ukupna ugovorena vrijednost bespovratnih sredstava]]*Ugovori_OPULJP3[[#This Row],[EU STOPA SUFINANCIRANJA %
EU CO-FINANCING RATE %]]</f>
        <v>1544097.25</v>
      </c>
      <c r="P2448" s="60">
        <f>Ugovori_OPULJP3[[#This Row],[Bespovratna sredstva - EU dio - HRK]]/7.5345</f>
        <v>204936.92348530094</v>
      </c>
      <c r="Q2448" s="59">
        <f>Ugovori_OPULJP3[[#This Row],[Bespovratna sredstva - Ukupno (EU+Nac) HRK
= Ukupna ugovorena vrijednost bespovratnih sredstava]]*Ugovori_OPULJP3[[#This Row],[STOPA NACIONALNOG SUFINANCIRANJA %]]</f>
        <v>272487.75</v>
      </c>
      <c r="R2448" s="60">
        <f>Ugovori_OPULJP3[[#This Row],[Bespovratna sredstva - Nacionalni dio - HRK]]/7.5345</f>
        <v>36165.339438582516</v>
      </c>
      <c r="S2448" s="59">
        <v>1816585</v>
      </c>
      <c r="T2448" s="60">
        <f>Ugovori_OPULJP3[[#This Row],[Bespovratna sredstva - Ukupno (EU+Nac) HRK
= Ukupna ugovorena vrijednost bespovratnih sredstava]]/7.5345</f>
        <v>241102.26292388345</v>
      </c>
      <c r="U2448" s="59">
        <v>0</v>
      </c>
      <c r="V2448" s="60">
        <f>Ugovori_OPULJP3[[#This Row],[Javni doprinos korisnika - HRK]]/7.5345</f>
        <v>0</v>
      </c>
      <c r="W2448" s="59">
        <v>0</v>
      </c>
      <c r="X2448" s="60">
        <f>Ugovori_OPULJP3[[#This Row],[Privatni doprinos korisnika - HRK]]/7.5345</f>
        <v>0</v>
      </c>
      <c r="Y2448" s="61">
        <v>1816585</v>
      </c>
      <c r="Z2448" s="62">
        <f>Ugovori_OPULJP3[[#This Row],[UKUPNI PRIHVATLJIVI IZDACI
TOTAL ELIGIBLE EXPENDITURE
= Bespovratna sredstva ukupno + doprinos korisnika
= Ukupni prihvatljivi troškovi
= Ukupna ugovorena vrijednost projekta HRK]]/7.5345</f>
        <v>241102.26292388345</v>
      </c>
      <c r="AA2448" s="53" t="s">
        <v>37</v>
      </c>
      <c r="AB2448" s="53" t="s">
        <v>752</v>
      </c>
      <c r="AC2448" s="52" t="s">
        <v>8959</v>
      </c>
      <c r="AD2448" s="52" t="s">
        <v>6564</v>
      </c>
    </row>
    <row r="2449" spans="1:30" ht="63.75" x14ac:dyDescent="0.2">
      <c r="A2449" s="50" t="s">
        <v>8960</v>
      </c>
      <c r="B2449" s="39" t="s">
        <v>742</v>
      </c>
      <c r="C2449" s="52" t="s">
        <v>7264</v>
      </c>
      <c r="D2449" s="52" t="s">
        <v>8904</v>
      </c>
      <c r="E2449" s="53" t="s">
        <v>75</v>
      </c>
      <c r="F2449" s="54" t="s">
        <v>8961</v>
      </c>
      <c r="G2449" s="54" t="s">
        <v>8962</v>
      </c>
      <c r="H2449" s="56">
        <v>43518</v>
      </c>
      <c r="I2449" s="56">
        <v>44249</v>
      </c>
      <c r="J2449" s="57" t="str">
        <f>IF(Ugovori_OPULJP3[[#This Row],[DATUM ZAVRŠETKA OPERACIJE]]&gt;DATE(2024,12,31),"u provedbi","završen")</f>
        <v>završen</v>
      </c>
      <c r="K2449" s="55" t="s">
        <v>8963</v>
      </c>
      <c r="L2449" s="55" t="s">
        <v>98</v>
      </c>
      <c r="M2449" s="58">
        <v>0.85</v>
      </c>
      <c r="N2449" s="58">
        <v>0.15</v>
      </c>
      <c r="O2449" s="59">
        <f>Ugovori_OPULJP3[[#This Row],[Bespovratna sredstva - Ukupno (EU+Nac) HRK
= Ukupna ugovorena vrijednost bespovratnih sredstava]]*Ugovori_OPULJP3[[#This Row],[EU STOPA SUFINANCIRANJA %
EU CO-FINANCING RATE %]]</f>
        <v>1555109.7734999999</v>
      </c>
      <c r="P2449" s="60">
        <f>Ugovori_OPULJP3[[#This Row],[Bespovratna sredstva - EU dio - HRK]]/7.5345</f>
        <v>206398.536531953</v>
      </c>
      <c r="Q2449" s="59">
        <f>Ugovori_OPULJP3[[#This Row],[Bespovratna sredstva - Ukupno (EU+Nac) HRK
= Ukupna ugovorena vrijednost bespovratnih sredstava]]*Ugovori_OPULJP3[[#This Row],[STOPA NACIONALNOG SUFINANCIRANJA %]]</f>
        <v>274431.13649999996</v>
      </c>
      <c r="R2449" s="60">
        <f>Ugovori_OPULJP3[[#This Row],[Bespovratna sredstva - Nacionalni dio - HRK]]/7.5345</f>
        <v>36423.271152697584</v>
      </c>
      <c r="S2449" s="59">
        <v>1829540.91</v>
      </c>
      <c r="T2449" s="60">
        <f>Ugovori_OPULJP3[[#This Row],[Bespovratna sredstva - Ukupno (EU+Nac) HRK
= Ukupna ugovorena vrijednost bespovratnih sredstava]]/7.5345</f>
        <v>242821.80768465059</v>
      </c>
      <c r="U2449" s="59">
        <v>0</v>
      </c>
      <c r="V2449" s="60">
        <f>Ugovori_OPULJP3[[#This Row],[Javni doprinos korisnika - HRK]]/7.5345</f>
        <v>0</v>
      </c>
      <c r="W2449" s="59">
        <v>0</v>
      </c>
      <c r="X2449" s="60">
        <f>Ugovori_OPULJP3[[#This Row],[Privatni doprinos korisnika - HRK]]/7.5345</f>
        <v>0</v>
      </c>
      <c r="Y2449" s="61">
        <v>1829540.91</v>
      </c>
      <c r="Z2449" s="62">
        <f>Ugovori_OPULJP3[[#This Row],[UKUPNI PRIHVATLJIVI IZDACI
TOTAL ELIGIBLE EXPENDITURE
= Bespovratna sredstva ukupno + doprinos korisnika
= Ukupni prihvatljivi troškovi
= Ukupna ugovorena vrijednost projekta HRK]]/7.5345</f>
        <v>242821.80768465059</v>
      </c>
      <c r="AA2449" s="53" t="s">
        <v>37</v>
      </c>
      <c r="AB2449" s="53" t="s">
        <v>752</v>
      </c>
      <c r="AC2449" s="52" t="s">
        <v>8964</v>
      </c>
      <c r="AD2449" s="52" t="s">
        <v>6564</v>
      </c>
    </row>
    <row r="2450" spans="1:30" ht="114.75" x14ac:dyDescent="0.2">
      <c r="A2450" s="50" t="s">
        <v>8965</v>
      </c>
      <c r="B2450" s="39" t="s">
        <v>742</v>
      </c>
      <c r="C2450" s="52" t="s">
        <v>7264</v>
      </c>
      <c r="D2450" s="52" t="s">
        <v>8904</v>
      </c>
      <c r="E2450" s="53" t="s">
        <v>75</v>
      </c>
      <c r="F2450" s="54" t="s">
        <v>8966</v>
      </c>
      <c r="G2450" s="54" t="s">
        <v>8967</v>
      </c>
      <c r="H2450" s="56">
        <v>43518</v>
      </c>
      <c r="I2450" s="56">
        <v>44249</v>
      </c>
      <c r="J2450" s="57" t="str">
        <f>IF(Ugovori_OPULJP3[[#This Row],[DATUM ZAVRŠETKA OPERACIJE]]&gt;DATE(2024,12,31),"u provedbi","završen")</f>
        <v>završen</v>
      </c>
      <c r="K2450" s="55" t="s">
        <v>243</v>
      </c>
      <c r="L2450" s="55" t="s">
        <v>243</v>
      </c>
      <c r="M2450" s="58">
        <v>0.85</v>
      </c>
      <c r="N2450" s="58">
        <v>0.15</v>
      </c>
      <c r="O2450" s="59">
        <f>Ugovori_OPULJP3[[#This Row],[Bespovratna sredstva - Ukupno (EU+Nac) HRK
= Ukupna ugovorena vrijednost bespovratnih sredstava]]*Ugovori_OPULJP3[[#This Row],[EU STOPA SUFINANCIRANJA %
EU CO-FINANCING RATE %]]</f>
        <v>711314</v>
      </c>
      <c r="P2450" s="60">
        <f>Ugovori_OPULJP3[[#This Row],[Bespovratna sredstva - EU dio - HRK]]/7.5345</f>
        <v>94407.591744641308</v>
      </c>
      <c r="Q2450" s="59">
        <f>Ugovori_OPULJP3[[#This Row],[Bespovratna sredstva - Ukupno (EU+Nac) HRK
= Ukupna ugovorena vrijednost bespovratnih sredstava]]*Ugovori_OPULJP3[[#This Row],[STOPA NACIONALNOG SUFINANCIRANJA %]]</f>
        <v>125526</v>
      </c>
      <c r="R2450" s="60">
        <f>Ugovori_OPULJP3[[#This Row],[Bespovratna sredstva - Nacionalni dio - HRK]]/7.5345</f>
        <v>16660.163249054349</v>
      </c>
      <c r="S2450" s="59">
        <v>836840</v>
      </c>
      <c r="T2450" s="60">
        <f>Ugovori_OPULJP3[[#This Row],[Bespovratna sredstva - Ukupno (EU+Nac) HRK
= Ukupna ugovorena vrijednost bespovratnih sredstava]]/7.5345</f>
        <v>111067.75499369566</v>
      </c>
      <c r="U2450" s="59">
        <v>0</v>
      </c>
      <c r="V2450" s="60">
        <f>Ugovori_OPULJP3[[#This Row],[Javni doprinos korisnika - HRK]]/7.5345</f>
        <v>0</v>
      </c>
      <c r="W2450" s="59">
        <v>0</v>
      </c>
      <c r="X2450" s="60">
        <f>Ugovori_OPULJP3[[#This Row],[Privatni doprinos korisnika - HRK]]/7.5345</f>
        <v>0</v>
      </c>
      <c r="Y2450" s="61">
        <v>836840</v>
      </c>
      <c r="Z2450" s="62">
        <f>Ugovori_OPULJP3[[#This Row],[UKUPNI PRIHVATLJIVI IZDACI
TOTAL ELIGIBLE EXPENDITURE
= Bespovratna sredstva ukupno + doprinos korisnika
= Ukupni prihvatljivi troškovi
= Ukupna ugovorena vrijednost projekta HRK]]/7.5345</f>
        <v>111067.75499369566</v>
      </c>
      <c r="AA2450" s="53" t="s">
        <v>37</v>
      </c>
      <c r="AB2450" s="53" t="s">
        <v>752</v>
      </c>
      <c r="AC2450" s="52" t="s">
        <v>8968</v>
      </c>
      <c r="AD2450" s="52" t="s">
        <v>6564</v>
      </c>
    </row>
    <row r="2451" spans="1:30" ht="102" x14ac:dyDescent="0.2">
      <c r="A2451" s="50" t="s">
        <v>8969</v>
      </c>
      <c r="B2451" s="39" t="s">
        <v>742</v>
      </c>
      <c r="C2451" s="52" t="s">
        <v>7264</v>
      </c>
      <c r="D2451" s="52" t="s">
        <v>8904</v>
      </c>
      <c r="E2451" s="53" t="s">
        <v>75</v>
      </c>
      <c r="F2451" s="54" t="s">
        <v>8970</v>
      </c>
      <c r="G2451" s="54" t="s">
        <v>8971</v>
      </c>
      <c r="H2451" s="56">
        <v>43866</v>
      </c>
      <c r="I2451" s="56">
        <v>44597</v>
      </c>
      <c r="J2451" s="57" t="str">
        <f>IF(Ugovori_OPULJP3[[#This Row],[DATUM ZAVRŠETKA OPERACIJE]]&gt;DATE(2024,12,31),"u provedbi","završen")</f>
        <v>završen</v>
      </c>
      <c r="K2451" s="55" t="s">
        <v>153</v>
      </c>
      <c r="L2451" s="55" t="s">
        <v>36</v>
      </c>
      <c r="M2451" s="58">
        <v>0.85</v>
      </c>
      <c r="N2451" s="58">
        <v>0.15</v>
      </c>
      <c r="O2451" s="59">
        <f>Ugovori_OPULJP3[[#This Row],[Bespovratna sredstva - Ukupno (EU+Nac) HRK
= Ukupna ugovorena vrijednost bespovratnih sredstava]]*Ugovori_OPULJP3[[#This Row],[EU STOPA SUFINANCIRANJA %
EU CO-FINANCING RATE %]]</f>
        <v>1694278.65</v>
      </c>
      <c r="P2451" s="60">
        <f>Ugovori_OPULJP3[[#This Row],[Bespovratna sredstva - EU dio - HRK]]/7.5345</f>
        <v>224869.42066494125</v>
      </c>
      <c r="Q2451" s="59">
        <f>Ugovori_OPULJP3[[#This Row],[Bespovratna sredstva - Ukupno (EU+Nac) HRK
= Ukupna ugovorena vrijednost bespovratnih sredstava]]*Ugovori_OPULJP3[[#This Row],[STOPA NACIONALNOG SUFINANCIRANJA %]]</f>
        <v>298990.34999999998</v>
      </c>
      <c r="R2451" s="60">
        <f>Ugovori_OPULJP3[[#This Row],[Bespovratna sredstva - Nacionalni dio - HRK]]/7.5345</f>
        <v>39682.838940871981</v>
      </c>
      <c r="S2451" s="59">
        <v>1993269</v>
      </c>
      <c r="T2451" s="60">
        <f>Ugovori_OPULJP3[[#This Row],[Bespovratna sredstva - Ukupno (EU+Nac) HRK
= Ukupna ugovorena vrijednost bespovratnih sredstava]]/7.5345</f>
        <v>264552.25960581325</v>
      </c>
      <c r="U2451" s="59">
        <v>0</v>
      </c>
      <c r="V2451" s="60">
        <f>Ugovori_OPULJP3[[#This Row],[Javni doprinos korisnika - HRK]]/7.5345</f>
        <v>0</v>
      </c>
      <c r="W2451" s="59">
        <v>0</v>
      </c>
      <c r="X2451" s="60">
        <f>Ugovori_OPULJP3[[#This Row],[Privatni doprinos korisnika - HRK]]/7.5345</f>
        <v>0</v>
      </c>
      <c r="Y2451" s="61">
        <v>1993269</v>
      </c>
      <c r="Z2451" s="62">
        <f>Ugovori_OPULJP3[[#This Row],[UKUPNI PRIHVATLJIVI IZDACI
TOTAL ELIGIBLE EXPENDITURE
= Bespovratna sredstva ukupno + doprinos korisnika
= Ukupni prihvatljivi troškovi
= Ukupna ugovorena vrijednost projekta HRK]]/7.5345</f>
        <v>264552.25960581325</v>
      </c>
      <c r="AA2451" s="53" t="s">
        <v>37</v>
      </c>
      <c r="AB2451" s="53" t="s">
        <v>752</v>
      </c>
      <c r="AC2451" s="52" t="s">
        <v>8972</v>
      </c>
      <c r="AD2451" s="52" t="s">
        <v>6564</v>
      </c>
    </row>
    <row r="2452" spans="1:30" ht="63.75" x14ac:dyDescent="0.2">
      <c r="A2452" s="50" t="s">
        <v>8973</v>
      </c>
      <c r="B2452" s="39" t="s">
        <v>742</v>
      </c>
      <c r="C2452" s="52" t="s">
        <v>7264</v>
      </c>
      <c r="D2452" s="52" t="s">
        <v>8904</v>
      </c>
      <c r="E2452" s="53" t="s">
        <v>75</v>
      </c>
      <c r="F2452" s="54" t="s">
        <v>8974</v>
      </c>
      <c r="G2452" s="54" t="s">
        <v>6217</v>
      </c>
      <c r="H2452" s="56">
        <v>43866</v>
      </c>
      <c r="I2452" s="56">
        <v>44597</v>
      </c>
      <c r="J2452" s="57" t="str">
        <f>IF(Ugovori_OPULJP3[[#This Row],[DATUM ZAVRŠETKA OPERACIJE]]&gt;DATE(2024,12,31),"u provedbi","završen")</f>
        <v>završen</v>
      </c>
      <c r="K2452" s="55" t="s">
        <v>8963</v>
      </c>
      <c r="L2452" s="55" t="s">
        <v>248</v>
      </c>
      <c r="M2452" s="58">
        <v>0.85</v>
      </c>
      <c r="N2452" s="58">
        <v>0.15</v>
      </c>
      <c r="O2452" s="59">
        <f>Ugovori_OPULJP3[[#This Row],[Bespovratna sredstva - Ukupno (EU+Nac) HRK
= Ukupna ugovorena vrijednost bespovratnih sredstava]]*Ugovori_OPULJP3[[#This Row],[EU STOPA SUFINANCIRANJA %
EU CO-FINANCING RATE %]]</f>
        <v>1663747.3130000001</v>
      </c>
      <c r="P2452" s="60">
        <f>Ugovori_OPULJP3[[#This Row],[Bespovratna sredstva - EU dio - HRK]]/7.5345</f>
        <v>220817.21587364789</v>
      </c>
      <c r="Q2452" s="59">
        <f>Ugovori_OPULJP3[[#This Row],[Bespovratna sredstva - Ukupno (EU+Nac) HRK
= Ukupna ugovorena vrijednost bespovratnih sredstava]]*Ugovori_OPULJP3[[#This Row],[STOPA NACIONALNOG SUFINANCIRANJA %]]</f>
        <v>293602.467</v>
      </c>
      <c r="R2452" s="60">
        <f>Ugovori_OPULJP3[[#This Row],[Bespovratna sredstva - Nacionalni dio - HRK]]/7.5345</f>
        <v>38967.743977702565</v>
      </c>
      <c r="S2452" s="59">
        <v>1957349.78</v>
      </c>
      <c r="T2452" s="60">
        <f>Ugovori_OPULJP3[[#This Row],[Bespovratna sredstva - Ukupno (EU+Nac) HRK
= Ukupna ugovorena vrijednost bespovratnih sredstava]]/7.5345</f>
        <v>259784.95985135043</v>
      </c>
      <c r="U2452" s="59">
        <v>0</v>
      </c>
      <c r="V2452" s="60">
        <f>Ugovori_OPULJP3[[#This Row],[Javni doprinos korisnika - HRK]]/7.5345</f>
        <v>0</v>
      </c>
      <c r="W2452" s="59">
        <v>0</v>
      </c>
      <c r="X2452" s="60">
        <f>Ugovori_OPULJP3[[#This Row],[Privatni doprinos korisnika - HRK]]/7.5345</f>
        <v>0</v>
      </c>
      <c r="Y2452" s="61">
        <v>1957349.78</v>
      </c>
      <c r="Z2452" s="62">
        <f>Ugovori_OPULJP3[[#This Row],[UKUPNI PRIHVATLJIVI IZDACI
TOTAL ELIGIBLE EXPENDITURE
= Bespovratna sredstva ukupno + doprinos korisnika
= Ukupni prihvatljivi troškovi
= Ukupna ugovorena vrijednost projekta HRK]]/7.5345</f>
        <v>259784.95985135043</v>
      </c>
      <c r="AA2452" s="53" t="s">
        <v>37</v>
      </c>
      <c r="AB2452" s="53" t="s">
        <v>752</v>
      </c>
      <c r="AC2452" s="52" t="s">
        <v>8975</v>
      </c>
      <c r="AD2452" s="52" t="s">
        <v>6564</v>
      </c>
    </row>
    <row r="2453" spans="1:30" ht="76.5" x14ac:dyDescent="0.2">
      <c r="A2453" s="50" t="s">
        <v>8976</v>
      </c>
      <c r="B2453" s="39" t="s">
        <v>742</v>
      </c>
      <c r="C2453" s="52" t="s">
        <v>7264</v>
      </c>
      <c r="D2453" s="52" t="s">
        <v>8904</v>
      </c>
      <c r="E2453" s="53" t="s">
        <v>75</v>
      </c>
      <c r="F2453" s="54" t="s">
        <v>8977</v>
      </c>
      <c r="G2453" s="71" t="s">
        <v>4045</v>
      </c>
      <c r="H2453" s="56">
        <v>43866</v>
      </c>
      <c r="I2453" s="56">
        <v>44597</v>
      </c>
      <c r="J2453" s="57" t="str">
        <f>IF(Ugovori_OPULJP3[[#This Row],[DATUM ZAVRŠETKA OPERACIJE]]&gt;DATE(2024,12,31),"u provedbi","završen")</f>
        <v>završen</v>
      </c>
      <c r="K2453" s="55" t="s">
        <v>8978</v>
      </c>
      <c r="L2453" s="55" t="s">
        <v>36</v>
      </c>
      <c r="M2453" s="58">
        <v>0.85</v>
      </c>
      <c r="N2453" s="58">
        <v>0.15</v>
      </c>
      <c r="O2453" s="59">
        <f>Ugovori_OPULJP3[[#This Row],[Bespovratna sredstva - Ukupno (EU+Nac) HRK
= Ukupna ugovorena vrijednost bespovratnih sredstava]]*Ugovori_OPULJP3[[#This Row],[EU STOPA SUFINANCIRANJA %
EU CO-FINANCING RATE %]]</f>
        <v>1335457.423</v>
      </c>
      <c r="P2453" s="60">
        <f>Ugovori_OPULJP3[[#This Row],[Bespovratna sredstva - EU dio - HRK]]/7.5345</f>
        <v>177245.65969871922</v>
      </c>
      <c r="Q2453" s="59">
        <f>Ugovori_OPULJP3[[#This Row],[Bespovratna sredstva - Ukupno (EU+Nac) HRK
= Ukupna ugovorena vrijednost bespovratnih sredstava]]*Ugovori_OPULJP3[[#This Row],[STOPA NACIONALNOG SUFINANCIRANJA %]]</f>
        <v>235668.95699999997</v>
      </c>
      <c r="R2453" s="60">
        <f>Ugovori_OPULJP3[[#This Row],[Bespovratna sredstva - Nacionalni dio - HRK]]/7.5345</f>
        <v>31278.645829185738</v>
      </c>
      <c r="S2453" s="59">
        <v>1571126.38</v>
      </c>
      <c r="T2453" s="60">
        <f>Ugovori_OPULJP3[[#This Row],[Bespovratna sredstva - Ukupno (EU+Nac) HRK
= Ukupna ugovorena vrijednost bespovratnih sredstava]]/7.5345</f>
        <v>208524.30552790494</v>
      </c>
      <c r="U2453" s="59">
        <v>0</v>
      </c>
      <c r="V2453" s="60">
        <f>Ugovori_OPULJP3[[#This Row],[Javni doprinos korisnika - HRK]]/7.5345</f>
        <v>0</v>
      </c>
      <c r="W2453" s="59">
        <v>0</v>
      </c>
      <c r="X2453" s="60">
        <f>Ugovori_OPULJP3[[#This Row],[Privatni doprinos korisnika - HRK]]/7.5345</f>
        <v>0</v>
      </c>
      <c r="Y2453" s="61">
        <v>1571126.38</v>
      </c>
      <c r="Z2453" s="62">
        <f>Ugovori_OPULJP3[[#This Row],[UKUPNI PRIHVATLJIVI IZDACI
TOTAL ELIGIBLE EXPENDITURE
= Bespovratna sredstva ukupno + doprinos korisnika
= Ukupni prihvatljivi troškovi
= Ukupna ugovorena vrijednost projekta HRK]]/7.5345</f>
        <v>208524.30552790494</v>
      </c>
      <c r="AA2453" s="53" t="s">
        <v>37</v>
      </c>
      <c r="AB2453" s="53" t="s">
        <v>752</v>
      </c>
      <c r="AC2453" s="52" t="s">
        <v>8979</v>
      </c>
      <c r="AD2453" s="52" t="s">
        <v>6564</v>
      </c>
    </row>
    <row r="2454" spans="1:30" ht="102" x14ac:dyDescent="0.2">
      <c r="A2454" s="50" t="s">
        <v>8980</v>
      </c>
      <c r="B2454" s="39" t="s">
        <v>742</v>
      </c>
      <c r="C2454" s="52" t="s">
        <v>7264</v>
      </c>
      <c r="D2454" s="52" t="s">
        <v>8904</v>
      </c>
      <c r="E2454" s="53" t="s">
        <v>75</v>
      </c>
      <c r="F2454" s="54" t="s">
        <v>8981</v>
      </c>
      <c r="G2454" s="54" t="s">
        <v>8982</v>
      </c>
      <c r="H2454" s="56">
        <v>43866</v>
      </c>
      <c r="I2454" s="56">
        <v>44597</v>
      </c>
      <c r="J2454" s="57" t="str">
        <f>IF(Ugovori_OPULJP3[[#This Row],[DATUM ZAVRŠETKA OPERACIJE]]&gt;DATE(2024,12,31),"u provedbi","završen")</f>
        <v>završen</v>
      </c>
      <c r="K2454" s="55" t="s">
        <v>8983</v>
      </c>
      <c r="L2454" s="55" t="s">
        <v>36</v>
      </c>
      <c r="M2454" s="58">
        <v>0.85</v>
      </c>
      <c r="N2454" s="58">
        <v>0.15</v>
      </c>
      <c r="O2454" s="59">
        <f>Ugovori_OPULJP3[[#This Row],[Bespovratna sredstva - Ukupno (EU+Nac) HRK
= Ukupna ugovorena vrijednost bespovratnih sredstava]]*Ugovori_OPULJP3[[#This Row],[EU STOPA SUFINANCIRANJA %
EU CO-FINANCING RATE %]]</f>
        <v>1692153.8114999998</v>
      </c>
      <c r="P2454" s="60">
        <f>Ugovori_OPULJP3[[#This Row],[Bespovratna sredstva - EU dio - HRK]]/7.5345</f>
        <v>224587.40613179372</v>
      </c>
      <c r="Q2454" s="59">
        <f>Ugovori_OPULJP3[[#This Row],[Bespovratna sredstva - Ukupno (EU+Nac) HRK
= Ukupna ugovorena vrijednost bespovratnih sredstava]]*Ugovori_OPULJP3[[#This Row],[STOPA NACIONALNOG SUFINANCIRANJA %]]</f>
        <v>298615.37849999999</v>
      </c>
      <c r="R2454" s="60">
        <f>Ugovori_OPULJP3[[#This Row],[Bespovratna sredstva - Nacionalni dio - HRK]]/7.5345</f>
        <v>39633.071670316538</v>
      </c>
      <c r="S2454" s="59">
        <v>1990769.19</v>
      </c>
      <c r="T2454" s="60">
        <f>Ugovori_OPULJP3[[#This Row],[Bespovratna sredstva - Ukupno (EU+Nac) HRK
= Ukupna ugovorena vrijednost bespovratnih sredstava]]/7.5345</f>
        <v>264220.47780211025</v>
      </c>
      <c r="U2454" s="59">
        <v>0</v>
      </c>
      <c r="V2454" s="60">
        <f>Ugovori_OPULJP3[[#This Row],[Javni doprinos korisnika - HRK]]/7.5345</f>
        <v>0</v>
      </c>
      <c r="W2454" s="59">
        <v>0</v>
      </c>
      <c r="X2454" s="60">
        <f>Ugovori_OPULJP3[[#This Row],[Privatni doprinos korisnika - HRK]]/7.5345</f>
        <v>0</v>
      </c>
      <c r="Y2454" s="61">
        <v>1990769.19</v>
      </c>
      <c r="Z2454" s="62">
        <f>Ugovori_OPULJP3[[#This Row],[UKUPNI PRIHVATLJIVI IZDACI
TOTAL ELIGIBLE EXPENDITURE
= Bespovratna sredstva ukupno + doprinos korisnika
= Ukupni prihvatljivi troškovi
= Ukupna ugovorena vrijednost projekta HRK]]/7.5345</f>
        <v>264220.47780211025</v>
      </c>
      <c r="AA2454" s="53" t="s">
        <v>37</v>
      </c>
      <c r="AB2454" s="53" t="s">
        <v>752</v>
      </c>
      <c r="AC2454" s="52" t="s">
        <v>8984</v>
      </c>
      <c r="AD2454" s="52" t="s">
        <v>6564</v>
      </c>
    </row>
    <row r="2455" spans="1:30" ht="76.5" x14ac:dyDescent="0.2">
      <c r="A2455" s="50" t="s">
        <v>8985</v>
      </c>
      <c r="B2455" s="39" t="s">
        <v>742</v>
      </c>
      <c r="C2455" s="52" t="s">
        <v>7264</v>
      </c>
      <c r="D2455" s="52" t="s">
        <v>8904</v>
      </c>
      <c r="E2455" s="53" t="s">
        <v>75</v>
      </c>
      <c r="F2455" s="54" t="s">
        <v>8986</v>
      </c>
      <c r="G2455" s="54" t="s">
        <v>8987</v>
      </c>
      <c r="H2455" s="56">
        <v>43866</v>
      </c>
      <c r="I2455" s="56">
        <v>44597</v>
      </c>
      <c r="J2455" s="57" t="str">
        <f>IF(Ugovori_OPULJP3[[#This Row],[DATUM ZAVRŠETKA OPERACIJE]]&gt;DATE(2024,12,31),"u provedbi","završen")</f>
        <v>završen</v>
      </c>
      <c r="K2455" s="55" t="s">
        <v>8988</v>
      </c>
      <c r="L2455" s="55" t="s">
        <v>36</v>
      </c>
      <c r="M2455" s="58">
        <v>0.85</v>
      </c>
      <c r="N2455" s="58">
        <v>0.15</v>
      </c>
      <c r="O2455" s="59">
        <f>Ugovori_OPULJP3[[#This Row],[Bespovratna sredstva - Ukupno (EU+Nac) HRK
= Ukupna ugovorena vrijednost bespovratnih sredstava]]*Ugovori_OPULJP3[[#This Row],[EU STOPA SUFINANCIRANJA %
EU CO-FINANCING RATE %]]</f>
        <v>1664564.588</v>
      </c>
      <c r="P2455" s="60">
        <f>Ugovori_OPULJP3[[#This Row],[Bespovratna sredstva - EU dio - HRK]]/7.5345</f>
        <v>220925.68690689493</v>
      </c>
      <c r="Q2455" s="59">
        <f>Ugovori_OPULJP3[[#This Row],[Bespovratna sredstva - Ukupno (EU+Nac) HRK
= Ukupna ugovorena vrijednost bespovratnih sredstava]]*Ugovori_OPULJP3[[#This Row],[STOPA NACIONALNOG SUFINANCIRANJA %]]</f>
        <v>293746.69199999998</v>
      </c>
      <c r="R2455" s="60">
        <f>Ugovori_OPULJP3[[#This Row],[Bespovratna sredstva - Nacionalni dio - HRK]]/7.5345</f>
        <v>38986.885924746166</v>
      </c>
      <c r="S2455" s="59">
        <v>1958311.28</v>
      </c>
      <c r="T2455" s="60">
        <f>Ugovori_OPULJP3[[#This Row],[Bespovratna sredstva - Ukupno (EU+Nac) HRK
= Ukupna ugovorena vrijednost bespovratnih sredstava]]/7.5345</f>
        <v>259912.5728316411</v>
      </c>
      <c r="U2455" s="59">
        <v>0</v>
      </c>
      <c r="V2455" s="60">
        <f>Ugovori_OPULJP3[[#This Row],[Javni doprinos korisnika - HRK]]/7.5345</f>
        <v>0</v>
      </c>
      <c r="W2455" s="59">
        <v>0</v>
      </c>
      <c r="X2455" s="60">
        <f>Ugovori_OPULJP3[[#This Row],[Privatni doprinos korisnika - HRK]]/7.5345</f>
        <v>0</v>
      </c>
      <c r="Y2455" s="61">
        <v>1958311.28</v>
      </c>
      <c r="Z2455" s="62">
        <f>Ugovori_OPULJP3[[#This Row],[UKUPNI PRIHVATLJIVI IZDACI
TOTAL ELIGIBLE EXPENDITURE
= Bespovratna sredstva ukupno + doprinos korisnika
= Ukupni prihvatljivi troškovi
= Ukupna ugovorena vrijednost projekta HRK]]/7.5345</f>
        <v>259912.5728316411</v>
      </c>
      <c r="AA2455" s="53" t="s">
        <v>37</v>
      </c>
      <c r="AB2455" s="53" t="s">
        <v>752</v>
      </c>
      <c r="AC2455" s="52" t="s">
        <v>8989</v>
      </c>
      <c r="AD2455" s="52" t="s">
        <v>6564</v>
      </c>
    </row>
    <row r="2456" spans="1:30" ht="102" x14ac:dyDescent="0.2">
      <c r="A2456" s="50" t="s">
        <v>8990</v>
      </c>
      <c r="B2456" s="39" t="s">
        <v>742</v>
      </c>
      <c r="C2456" s="52" t="s">
        <v>7264</v>
      </c>
      <c r="D2456" s="52" t="s">
        <v>8904</v>
      </c>
      <c r="E2456" s="53" t="s">
        <v>75</v>
      </c>
      <c r="F2456" s="54" t="s">
        <v>8991</v>
      </c>
      <c r="G2456" s="54" t="s">
        <v>8992</v>
      </c>
      <c r="H2456" s="56">
        <v>43866</v>
      </c>
      <c r="I2456" s="56">
        <v>44597</v>
      </c>
      <c r="J2456" s="57" t="str">
        <f>IF(Ugovori_OPULJP3[[#This Row],[DATUM ZAVRŠETKA OPERACIJE]]&gt;DATE(2024,12,31),"u provedbi","završen")</f>
        <v>završen</v>
      </c>
      <c r="K2456" s="55" t="s">
        <v>8993</v>
      </c>
      <c r="L2456" s="55" t="s">
        <v>36</v>
      </c>
      <c r="M2456" s="58">
        <v>0.85</v>
      </c>
      <c r="N2456" s="58">
        <v>0.15</v>
      </c>
      <c r="O2456" s="59">
        <f>Ugovori_OPULJP3[[#This Row],[Bespovratna sredstva - Ukupno (EU+Nac) HRK
= Ukupna ugovorena vrijednost bespovratnih sredstava]]*Ugovori_OPULJP3[[#This Row],[EU STOPA SUFINANCIRANJA %
EU CO-FINANCING RATE %]]</f>
        <v>1689643.3875</v>
      </c>
      <c r="P2456" s="60">
        <f>Ugovori_OPULJP3[[#This Row],[Bespovratna sredstva - EU dio - HRK]]/7.5345</f>
        <v>224254.21560820224</v>
      </c>
      <c r="Q2456" s="59">
        <f>Ugovori_OPULJP3[[#This Row],[Bespovratna sredstva - Ukupno (EU+Nac) HRK
= Ukupna ugovorena vrijednost bespovratnih sredstava]]*Ugovori_OPULJP3[[#This Row],[STOPA NACIONALNOG SUFINANCIRANJA %]]</f>
        <v>298172.36249999999</v>
      </c>
      <c r="R2456" s="60">
        <f>Ugovori_OPULJP3[[#This Row],[Bespovratna sredstva - Nacionalni dio - HRK]]/7.5345</f>
        <v>39574.273342623928</v>
      </c>
      <c r="S2456" s="59">
        <v>1987815.75</v>
      </c>
      <c r="T2456" s="60">
        <f>Ugovori_OPULJP3[[#This Row],[Bespovratna sredstva - Ukupno (EU+Nac) HRK
= Ukupna ugovorena vrijednost bespovratnih sredstava]]/7.5345</f>
        <v>263828.48895082617</v>
      </c>
      <c r="U2456" s="59">
        <v>0</v>
      </c>
      <c r="V2456" s="60">
        <f>Ugovori_OPULJP3[[#This Row],[Javni doprinos korisnika - HRK]]/7.5345</f>
        <v>0</v>
      </c>
      <c r="W2456" s="59">
        <v>0</v>
      </c>
      <c r="X2456" s="60">
        <f>Ugovori_OPULJP3[[#This Row],[Privatni doprinos korisnika - HRK]]/7.5345</f>
        <v>0</v>
      </c>
      <c r="Y2456" s="61">
        <v>1987815.75</v>
      </c>
      <c r="Z2456" s="62">
        <f>Ugovori_OPULJP3[[#This Row],[UKUPNI PRIHVATLJIVI IZDACI
TOTAL ELIGIBLE EXPENDITURE
= Bespovratna sredstva ukupno + doprinos korisnika
= Ukupni prihvatljivi troškovi
= Ukupna ugovorena vrijednost projekta HRK]]/7.5345</f>
        <v>263828.48895082617</v>
      </c>
      <c r="AA2456" s="53" t="s">
        <v>37</v>
      </c>
      <c r="AB2456" s="53" t="s">
        <v>752</v>
      </c>
      <c r="AC2456" s="52" t="s">
        <v>8994</v>
      </c>
      <c r="AD2456" s="52" t="s">
        <v>6564</v>
      </c>
    </row>
    <row r="2457" spans="1:30" ht="102" x14ac:dyDescent="0.2">
      <c r="A2457" s="50" t="s">
        <v>8995</v>
      </c>
      <c r="B2457" s="39" t="s">
        <v>742</v>
      </c>
      <c r="C2457" s="52" t="s">
        <v>7264</v>
      </c>
      <c r="D2457" s="52" t="s">
        <v>8904</v>
      </c>
      <c r="E2457" s="53" t="s">
        <v>75</v>
      </c>
      <c r="F2457" s="54" t="s">
        <v>8996</v>
      </c>
      <c r="G2457" s="54" t="s">
        <v>8997</v>
      </c>
      <c r="H2457" s="56">
        <v>43866</v>
      </c>
      <c r="I2457" s="56">
        <v>44597</v>
      </c>
      <c r="J2457" s="57" t="str">
        <f>IF(Ugovori_OPULJP3[[#This Row],[DATUM ZAVRŠETKA OPERACIJE]]&gt;DATE(2024,12,31),"u provedbi","završen")</f>
        <v>završen</v>
      </c>
      <c r="K2457" s="55" t="s">
        <v>8998</v>
      </c>
      <c r="L2457" s="55" t="s">
        <v>36</v>
      </c>
      <c r="M2457" s="58">
        <v>0.85</v>
      </c>
      <c r="N2457" s="58">
        <v>0.15</v>
      </c>
      <c r="O2457" s="59">
        <f>Ugovori_OPULJP3[[#This Row],[Bespovratna sredstva - Ukupno (EU+Nac) HRK
= Ukupna ugovorena vrijednost bespovratnih sredstava]]*Ugovori_OPULJP3[[#This Row],[EU STOPA SUFINANCIRANJA %
EU CO-FINANCING RATE %]]</f>
        <v>1656424.4270000001</v>
      </c>
      <c r="P2457" s="60">
        <f>Ugovori_OPULJP3[[#This Row],[Bespovratna sredstva - EU dio - HRK]]/7.5345</f>
        <v>219845.30187802773</v>
      </c>
      <c r="Q2457" s="59">
        <f>Ugovori_OPULJP3[[#This Row],[Bespovratna sredstva - Ukupno (EU+Nac) HRK
= Ukupna ugovorena vrijednost bespovratnih sredstava]]*Ugovori_OPULJP3[[#This Row],[STOPA NACIONALNOG SUFINANCIRANJA %]]</f>
        <v>292310.19300000003</v>
      </c>
      <c r="R2457" s="60">
        <f>Ugovori_OPULJP3[[#This Row],[Bespovratna sredstva - Nacionalni dio - HRK]]/7.5345</f>
        <v>38796.229743181364</v>
      </c>
      <c r="S2457" s="59">
        <v>1948734.62</v>
      </c>
      <c r="T2457" s="60">
        <f>Ugovori_OPULJP3[[#This Row],[Bespovratna sredstva - Ukupno (EU+Nac) HRK
= Ukupna ugovorena vrijednost bespovratnih sredstava]]/7.5345</f>
        <v>258641.53162120911</v>
      </c>
      <c r="U2457" s="59">
        <v>0</v>
      </c>
      <c r="V2457" s="60">
        <f>Ugovori_OPULJP3[[#This Row],[Javni doprinos korisnika - HRK]]/7.5345</f>
        <v>0</v>
      </c>
      <c r="W2457" s="59">
        <v>0</v>
      </c>
      <c r="X2457" s="60">
        <f>Ugovori_OPULJP3[[#This Row],[Privatni doprinos korisnika - HRK]]/7.5345</f>
        <v>0</v>
      </c>
      <c r="Y2457" s="61">
        <v>1948734.62</v>
      </c>
      <c r="Z2457" s="62">
        <f>Ugovori_OPULJP3[[#This Row],[UKUPNI PRIHVATLJIVI IZDACI
TOTAL ELIGIBLE EXPENDITURE
= Bespovratna sredstva ukupno + doprinos korisnika
= Ukupni prihvatljivi troškovi
= Ukupna ugovorena vrijednost projekta HRK]]/7.5345</f>
        <v>258641.53162120911</v>
      </c>
      <c r="AA2457" s="53" t="s">
        <v>37</v>
      </c>
      <c r="AB2457" s="53" t="s">
        <v>752</v>
      </c>
      <c r="AC2457" s="52" t="s">
        <v>8999</v>
      </c>
      <c r="AD2457" s="52" t="s">
        <v>6564</v>
      </c>
    </row>
    <row r="2458" spans="1:30" ht="102" x14ac:dyDescent="0.2">
      <c r="A2458" s="50" t="s">
        <v>9000</v>
      </c>
      <c r="B2458" s="39" t="s">
        <v>742</v>
      </c>
      <c r="C2458" s="52" t="s">
        <v>7264</v>
      </c>
      <c r="D2458" s="52" t="s">
        <v>8904</v>
      </c>
      <c r="E2458" s="53" t="s">
        <v>75</v>
      </c>
      <c r="F2458" s="54" t="s">
        <v>9001</v>
      </c>
      <c r="G2458" s="54" t="s">
        <v>9002</v>
      </c>
      <c r="H2458" s="56">
        <v>43866</v>
      </c>
      <c r="I2458" s="56">
        <v>44597</v>
      </c>
      <c r="J2458" s="57" t="str">
        <f>IF(Ugovori_OPULJP3[[#This Row],[DATUM ZAVRŠETKA OPERACIJE]]&gt;DATE(2024,12,31),"u provedbi","završen")</f>
        <v>završen</v>
      </c>
      <c r="K2458" s="55" t="s">
        <v>9003</v>
      </c>
      <c r="L2458" s="55" t="s">
        <v>36</v>
      </c>
      <c r="M2458" s="58">
        <v>0.85</v>
      </c>
      <c r="N2458" s="58">
        <v>0.15</v>
      </c>
      <c r="O2458" s="59">
        <f>Ugovori_OPULJP3[[#This Row],[Bespovratna sredstva - Ukupno (EU+Nac) HRK
= Ukupna ugovorena vrijednost bespovratnih sredstava]]*Ugovori_OPULJP3[[#This Row],[EU STOPA SUFINANCIRANJA %
EU CO-FINANCING RATE %]]</f>
        <v>1637963.3365</v>
      </c>
      <c r="P2458" s="60">
        <f>Ugovori_OPULJP3[[#This Row],[Bespovratna sredstva - EU dio - HRK]]/7.5345</f>
        <v>217395.09410047115</v>
      </c>
      <c r="Q2458" s="59">
        <f>Ugovori_OPULJP3[[#This Row],[Bespovratna sredstva - Ukupno (EU+Nac) HRK
= Ukupna ugovorena vrijednost bespovratnih sredstava]]*Ugovori_OPULJP3[[#This Row],[STOPA NACIONALNOG SUFINANCIRANJA %]]</f>
        <v>289052.35349999997</v>
      </c>
      <c r="R2458" s="60">
        <f>Ugovori_OPULJP3[[#This Row],[Bespovratna sredstva - Nacionalni dio - HRK]]/7.5345</f>
        <v>38363.840135377257</v>
      </c>
      <c r="S2458" s="59">
        <v>1927015.69</v>
      </c>
      <c r="T2458" s="60">
        <f>Ugovori_OPULJP3[[#This Row],[Bespovratna sredstva - Ukupno (EU+Nac) HRK
= Ukupna ugovorena vrijednost bespovratnih sredstava]]/7.5345</f>
        <v>255758.9342358484</v>
      </c>
      <c r="U2458" s="59">
        <v>0</v>
      </c>
      <c r="V2458" s="60">
        <f>Ugovori_OPULJP3[[#This Row],[Javni doprinos korisnika - HRK]]/7.5345</f>
        <v>0</v>
      </c>
      <c r="W2458" s="59">
        <v>0</v>
      </c>
      <c r="X2458" s="60">
        <f>Ugovori_OPULJP3[[#This Row],[Privatni doprinos korisnika - HRK]]/7.5345</f>
        <v>0</v>
      </c>
      <c r="Y2458" s="61">
        <v>1927015.69</v>
      </c>
      <c r="Z2458" s="62">
        <f>Ugovori_OPULJP3[[#This Row],[UKUPNI PRIHVATLJIVI IZDACI
TOTAL ELIGIBLE EXPENDITURE
= Bespovratna sredstva ukupno + doprinos korisnika
= Ukupni prihvatljivi troškovi
= Ukupna ugovorena vrijednost projekta HRK]]/7.5345</f>
        <v>255758.9342358484</v>
      </c>
      <c r="AA2458" s="53" t="s">
        <v>37</v>
      </c>
      <c r="AB2458" s="53" t="s">
        <v>752</v>
      </c>
      <c r="AC2458" s="52" t="s">
        <v>9004</v>
      </c>
      <c r="AD2458" s="52" t="s">
        <v>6564</v>
      </c>
    </row>
    <row r="2459" spans="1:30" ht="76.5" x14ac:dyDescent="0.2">
      <c r="A2459" s="50" t="s">
        <v>9005</v>
      </c>
      <c r="B2459" s="39" t="s">
        <v>742</v>
      </c>
      <c r="C2459" s="52" t="s">
        <v>7264</v>
      </c>
      <c r="D2459" s="52" t="s">
        <v>8904</v>
      </c>
      <c r="E2459" s="53" t="s">
        <v>75</v>
      </c>
      <c r="F2459" s="54" t="s">
        <v>9006</v>
      </c>
      <c r="G2459" s="54" t="s">
        <v>9007</v>
      </c>
      <c r="H2459" s="56">
        <v>43866</v>
      </c>
      <c r="I2459" s="56">
        <v>44597</v>
      </c>
      <c r="J2459" s="57" t="str">
        <f>IF(Ugovori_OPULJP3[[#This Row],[DATUM ZAVRŠETKA OPERACIJE]]&gt;DATE(2024,12,31),"u provedbi","završen")</f>
        <v>završen</v>
      </c>
      <c r="K2459" s="55" t="s">
        <v>9008</v>
      </c>
      <c r="L2459" s="55" t="s">
        <v>248</v>
      </c>
      <c r="M2459" s="58">
        <v>0.85</v>
      </c>
      <c r="N2459" s="58">
        <v>0.15</v>
      </c>
      <c r="O2459" s="59">
        <f>Ugovori_OPULJP3[[#This Row],[Bespovratna sredstva - Ukupno (EU+Nac) HRK
= Ukupna ugovorena vrijednost bespovratnih sredstava]]*Ugovori_OPULJP3[[#This Row],[EU STOPA SUFINANCIRANJA %
EU CO-FINANCING RATE %]]</f>
        <v>1617144.0229999998</v>
      </c>
      <c r="P2459" s="60">
        <f>Ugovori_OPULJP3[[#This Row],[Bespovratna sredstva - EU dio - HRK]]/7.5345</f>
        <v>214631.89634348659</v>
      </c>
      <c r="Q2459" s="59">
        <f>Ugovori_OPULJP3[[#This Row],[Bespovratna sredstva - Ukupno (EU+Nac) HRK
= Ukupna ugovorena vrijednost bespovratnih sredstava]]*Ugovori_OPULJP3[[#This Row],[STOPA NACIONALNOG SUFINANCIRANJA %]]</f>
        <v>285378.35699999996</v>
      </c>
      <c r="R2459" s="60">
        <f>Ugovori_OPULJP3[[#This Row],[Bespovratna sredstva - Nacionalni dio - HRK]]/7.5345</f>
        <v>37876.217001791752</v>
      </c>
      <c r="S2459" s="59">
        <v>1902522.38</v>
      </c>
      <c r="T2459" s="60">
        <f>Ugovori_OPULJP3[[#This Row],[Bespovratna sredstva - Ukupno (EU+Nac) HRK
= Ukupna ugovorena vrijednost bespovratnih sredstava]]/7.5345</f>
        <v>252508.11334527837</v>
      </c>
      <c r="U2459" s="59">
        <v>0</v>
      </c>
      <c r="V2459" s="60">
        <f>Ugovori_OPULJP3[[#This Row],[Javni doprinos korisnika - HRK]]/7.5345</f>
        <v>0</v>
      </c>
      <c r="W2459" s="59">
        <v>0</v>
      </c>
      <c r="X2459" s="60">
        <f>Ugovori_OPULJP3[[#This Row],[Privatni doprinos korisnika - HRK]]/7.5345</f>
        <v>0</v>
      </c>
      <c r="Y2459" s="61">
        <v>1902522.38</v>
      </c>
      <c r="Z2459" s="62">
        <f>Ugovori_OPULJP3[[#This Row],[UKUPNI PRIHVATLJIVI IZDACI
TOTAL ELIGIBLE EXPENDITURE
= Bespovratna sredstva ukupno + doprinos korisnika
= Ukupni prihvatljivi troškovi
= Ukupna ugovorena vrijednost projekta HRK]]/7.5345</f>
        <v>252508.11334527837</v>
      </c>
      <c r="AA2459" s="53" t="s">
        <v>37</v>
      </c>
      <c r="AB2459" s="53" t="s">
        <v>752</v>
      </c>
      <c r="AC2459" s="52" t="s">
        <v>9009</v>
      </c>
      <c r="AD2459" s="52" t="s">
        <v>6564</v>
      </c>
    </row>
    <row r="2460" spans="1:30" ht="114.75" x14ac:dyDescent="0.2">
      <c r="A2460" s="50" t="s">
        <v>9010</v>
      </c>
      <c r="B2460" s="39" t="s">
        <v>742</v>
      </c>
      <c r="C2460" s="52" t="s">
        <v>7264</v>
      </c>
      <c r="D2460" s="52" t="s">
        <v>8904</v>
      </c>
      <c r="E2460" s="53" t="s">
        <v>75</v>
      </c>
      <c r="F2460" s="54" t="s">
        <v>9011</v>
      </c>
      <c r="G2460" s="54" t="s">
        <v>9012</v>
      </c>
      <c r="H2460" s="56">
        <v>43866</v>
      </c>
      <c r="I2460" s="56">
        <v>44474</v>
      </c>
      <c r="J2460" s="57" t="str">
        <f>IF(Ugovori_OPULJP3[[#This Row],[DATUM ZAVRŠETKA OPERACIJE]]&gt;DATE(2024,12,31),"u provedbi","završen")</f>
        <v>završen</v>
      </c>
      <c r="K2460" s="55" t="s">
        <v>153</v>
      </c>
      <c r="L2460" s="55" t="s">
        <v>36</v>
      </c>
      <c r="M2460" s="58">
        <v>0.85</v>
      </c>
      <c r="N2460" s="58">
        <v>0.15</v>
      </c>
      <c r="O2460" s="59">
        <f>Ugovori_OPULJP3[[#This Row],[Bespovratna sredstva - Ukupno (EU+Nac) HRK
= Ukupna ugovorena vrijednost bespovratnih sredstava]]*Ugovori_OPULJP3[[#This Row],[EU STOPA SUFINANCIRANJA %
EU CO-FINANCING RATE %]]</f>
        <v>1682094.1635</v>
      </c>
      <c r="P2460" s="60">
        <f>Ugovori_OPULJP3[[#This Row],[Bespovratna sredstva - EU dio - HRK]]/7.5345</f>
        <v>223252.26139757116</v>
      </c>
      <c r="Q2460" s="59">
        <f>Ugovori_OPULJP3[[#This Row],[Bespovratna sredstva - Ukupno (EU+Nac) HRK
= Ukupna ugovorena vrijednost bespovratnih sredstava]]*Ugovori_OPULJP3[[#This Row],[STOPA NACIONALNOG SUFINANCIRANJA %]]</f>
        <v>296840.14649999997</v>
      </c>
      <c r="R2460" s="60">
        <f>Ugovori_OPULJP3[[#This Row],[Bespovratna sredstva - Nacionalni dio - HRK]]/7.5345</f>
        <v>39397.457893689025</v>
      </c>
      <c r="S2460" s="59">
        <v>1978934.31</v>
      </c>
      <c r="T2460" s="60">
        <f>Ugovori_OPULJP3[[#This Row],[Bespovratna sredstva - Ukupno (EU+Nac) HRK
= Ukupna ugovorena vrijednost bespovratnih sredstava]]/7.5345</f>
        <v>262649.71929126017</v>
      </c>
      <c r="U2460" s="59">
        <v>0</v>
      </c>
      <c r="V2460" s="60">
        <f>Ugovori_OPULJP3[[#This Row],[Javni doprinos korisnika - HRK]]/7.5345</f>
        <v>0</v>
      </c>
      <c r="W2460" s="59">
        <v>0</v>
      </c>
      <c r="X2460" s="60">
        <f>Ugovori_OPULJP3[[#This Row],[Privatni doprinos korisnika - HRK]]/7.5345</f>
        <v>0</v>
      </c>
      <c r="Y2460" s="61">
        <v>1978934.31</v>
      </c>
      <c r="Z2460" s="62">
        <f>Ugovori_OPULJP3[[#This Row],[UKUPNI PRIHVATLJIVI IZDACI
TOTAL ELIGIBLE EXPENDITURE
= Bespovratna sredstva ukupno + doprinos korisnika
= Ukupni prihvatljivi troškovi
= Ukupna ugovorena vrijednost projekta HRK]]/7.5345</f>
        <v>262649.71929126017</v>
      </c>
      <c r="AA2460" s="53" t="s">
        <v>37</v>
      </c>
      <c r="AB2460" s="53" t="s">
        <v>752</v>
      </c>
      <c r="AC2460" s="52" t="s">
        <v>9013</v>
      </c>
      <c r="AD2460" s="52" t="s">
        <v>6564</v>
      </c>
    </row>
    <row r="2461" spans="1:30" ht="89.25" x14ac:dyDescent="0.2">
      <c r="A2461" s="50" t="s">
        <v>9014</v>
      </c>
      <c r="B2461" s="39" t="s">
        <v>742</v>
      </c>
      <c r="C2461" s="52" t="s">
        <v>7264</v>
      </c>
      <c r="D2461" s="52" t="s">
        <v>8904</v>
      </c>
      <c r="E2461" s="53" t="s">
        <v>75</v>
      </c>
      <c r="F2461" s="54" t="s">
        <v>9015</v>
      </c>
      <c r="G2461" s="54" t="s">
        <v>9016</v>
      </c>
      <c r="H2461" s="56">
        <v>43866</v>
      </c>
      <c r="I2461" s="56">
        <v>44597</v>
      </c>
      <c r="J2461" s="57" t="str">
        <f>IF(Ugovori_OPULJP3[[#This Row],[DATUM ZAVRŠETKA OPERACIJE]]&gt;DATE(2024,12,31),"u provedbi","završen")</f>
        <v>završen</v>
      </c>
      <c r="K2461" s="55" t="s">
        <v>9017</v>
      </c>
      <c r="L2461" s="55" t="s">
        <v>103</v>
      </c>
      <c r="M2461" s="58">
        <v>0.85</v>
      </c>
      <c r="N2461" s="58">
        <v>0.15</v>
      </c>
      <c r="O2461" s="59">
        <f>Ugovori_OPULJP3[[#This Row],[Bespovratna sredstva - Ukupno (EU+Nac) HRK
= Ukupna ugovorena vrijednost bespovratnih sredstava]]*Ugovori_OPULJP3[[#This Row],[EU STOPA SUFINANCIRANJA %
EU CO-FINANCING RATE %]]</f>
        <v>1212878.923</v>
      </c>
      <c r="P2461" s="60">
        <f>Ugovori_OPULJP3[[#This Row],[Bespovratna sredstva - EU dio - HRK]]/7.5345</f>
        <v>160976.69692746698</v>
      </c>
      <c r="Q2461" s="59">
        <f>Ugovori_OPULJP3[[#This Row],[Bespovratna sredstva - Ukupno (EU+Nac) HRK
= Ukupna ugovorena vrijednost bespovratnih sredstava]]*Ugovori_OPULJP3[[#This Row],[STOPA NACIONALNOG SUFINANCIRANJA %]]</f>
        <v>214037.45699999997</v>
      </c>
      <c r="R2461" s="60">
        <f>Ugovori_OPULJP3[[#This Row],[Bespovratna sredstva - Nacionalni dio - HRK]]/7.5345</f>
        <v>28407.652398964758</v>
      </c>
      <c r="S2461" s="59">
        <v>1426916.38</v>
      </c>
      <c r="T2461" s="60">
        <f>Ugovori_OPULJP3[[#This Row],[Bespovratna sredstva - Ukupno (EU+Nac) HRK
= Ukupna ugovorena vrijednost bespovratnih sredstava]]/7.5345</f>
        <v>189384.34932643172</v>
      </c>
      <c r="U2461" s="59">
        <v>0</v>
      </c>
      <c r="V2461" s="60">
        <f>Ugovori_OPULJP3[[#This Row],[Javni doprinos korisnika - HRK]]/7.5345</f>
        <v>0</v>
      </c>
      <c r="W2461" s="59">
        <v>0</v>
      </c>
      <c r="X2461" s="60">
        <f>Ugovori_OPULJP3[[#This Row],[Privatni doprinos korisnika - HRK]]/7.5345</f>
        <v>0</v>
      </c>
      <c r="Y2461" s="61">
        <v>1426916.38</v>
      </c>
      <c r="Z2461" s="62">
        <f>Ugovori_OPULJP3[[#This Row],[UKUPNI PRIHVATLJIVI IZDACI
TOTAL ELIGIBLE EXPENDITURE
= Bespovratna sredstva ukupno + doprinos korisnika
= Ukupni prihvatljivi troškovi
= Ukupna ugovorena vrijednost projekta HRK]]/7.5345</f>
        <v>189384.34932643172</v>
      </c>
      <c r="AA2461" s="53" t="s">
        <v>37</v>
      </c>
      <c r="AB2461" s="53" t="s">
        <v>752</v>
      </c>
      <c r="AC2461" s="52" t="s">
        <v>9018</v>
      </c>
      <c r="AD2461" s="52" t="s">
        <v>6564</v>
      </c>
    </row>
    <row r="2462" spans="1:30" ht="102" x14ac:dyDescent="0.2">
      <c r="A2462" s="50" t="s">
        <v>9019</v>
      </c>
      <c r="B2462" s="39" t="s">
        <v>742</v>
      </c>
      <c r="C2462" s="52" t="s">
        <v>7264</v>
      </c>
      <c r="D2462" s="52" t="s">
        <v>8904</v>
      </c>
      <c r="E2462" s="53" t="s">
        <v>75</v>
      </c>
      <c r="F2462" s="54" t="s">
        <v>9020</v>
      </c>
      <c r="G2462" s="54" t="s">
        <v>9021</v>
      </c>
      <c r="H2462" s="56">
        <v>43866</v>
      </c>
      <c r="I2462" s="56">
        <v>44597</v>
      </c>
      <c r="J2462" s="57" t="str">
        <f>IF(Ugovori_OPULJP3[[#This Row],[DATUM ZAVRŠETKA OPERACIJE]]&gt;DATE(2024,12,31),"u provedbi","završen")</f>
        <v>završen</v>
      </c>
      <c r="K2462" s="55" t="s">
        <v>2474</v>
      </c>
      <c r="L2462" s="55" t="s">
        <v>248</v>
      </c>
      <c r="M2462" s="58">
        <v>0.85</v>
      </c>
      <c r="N2462" s="58">
        <v>0.15</v>
      </c>
      <c r="O2462" s="59">
        <f>Ugovori_OPULJP3[[#This Row],[Bespovratna sredstva - Ukupno (EU+Nac) HRK
= Ukupna ugovorena vrijednost bespovratnih sredstava]]*Ugovori_OPULJP3[[#This Row],[EU STOPA SUFINANCIRANJA %
EU CO-FINANCING RATE %]]</f>
        <v>1591192.3670000001</v>
      </c>
      <c r="P2462" s="60">
        <f>Ugovori_OPULJP3[[#This Row],[Bespovratna sredstva - EU dio - HRK]]/7.5345</f>
        <v>211187.51967615634</v>
      </c>
      <c r="Q2462" s="59">
        <f>Ugovori_OPULJP3[[#This Row],[Bespovratna sredstva - Ukupno (EU+Nac) HRK
= Ukupna ugovorena vrijednost bespovratnih sredstava]]*Ugovori_OPULJP3[[#This Row],[STOPA NACIONALNOG SUFINANCIRANJA %]]</f>
        <v>280798.65299999999</v>
      </c>
      <c r="R2462" s="60">
        <f>Ugovori_OPULJP3[[#This Row],[Bespovratna sredstva - Nacionalni dio - HRK]]/7.5345</f>
        <v>37268.385825204059</v>
      </c>
      <c r="S2462" s="59">
        <v>1871991.02</v>
      </c>
      <c r="T2462" s="60">
        <f>Ugovori_OPULJP3[[#This Row],[Bespovratna sredstva - Ukupno (EU+Nac) HRK
= Ukupna ugovorena vrijednost bespovratnih sredstava]]/7.5345</f>
        <v>248455.90550136039</v>
      </c>
      <c r="U2462" s="59">
        <v>0</v>
      </c>
      <c r="V2462" s="60">
        <f>Ugovori_OPULJP3[[#This Row],[Javni doprinos korisnika - HRK]]/7.5345</f>
        <v>0</v>
      </c>
      <c r="W2462" s="59">
        <v>0</v>
      </c>
      <c r="X2462" s="60">
        <f>Ugovori_OPULJP3[[#This Row],[Privatni doprinos korisnika - HRK]]/7.5345</f>
        <v>0</v>
      </c>
      <c r="Y2462" s="61">
        <v>1871991.02</v>
      </c>
      <c r="Z2462" s="62">
        <f>Ugovori_OPULJP3[[#This Row],[UKUPNI PRIHVATLJIVI IZDACI
TOTAL ELIGIBLE EXPENDITURE
= Bespovratna sredstva ukupno + doprinos korisnika
= Ukupni prihvatljivi troškovi
= Ukupna ugovorena vrijednost projekta HRK]]/7.5345</f>
        <v>248455.90550136039</v>
      </c>
      <c r="AA2462" s="53" t="s">
        <v>37</v>
      </c>
      <c r="AB2462" s="53" t="s">
        <v>752</v>
      </c>
      <c r="AC2462" s="52" t="s">
        <v>9022</v>
      </c>
      <c r="AD2462" s="52" t="s">
        <v>6564</v>
      </c>
    </row>
    <row r="2463" spans="1:30" ht="63.75" x14ac:dyDescent="0.2">
      <c r="A2463" s="50" t="s">
        <v>9023</v>
      </c>
      <c r="B2463" s="39" t="s">
        <v>742</v>
      </c>
      <c r="C2463" s="52" t="s">
        <v>7264</v>
      </c>
      <c r="D2463" s="52" t="s">
        <v>8904</v>
      </c>
      <c r="E2463" s="53" t="s">
        <v>75</v>
      </c>
      <c r="F2463" s="54" t="s">
        <v>9024</v>
      </c>
      <c r="G2463" s="54" t="s">
        <v>323</v>
      </c>
      <c r="H2463" s="56">
        <v>43866</v>
      </c>
      <c r="I2463" s="56">
        <v>44352</v>
      </c>
      <c r="J2463" s="57" t="str">
        <f>IF(Ugovori_OPULJP3[[#This Row],[DATUM ZAVRŠETKA OPERACIJE]]&gt;DATE(2024,12,31),"u provedbi","završen")</f>
        <v>završen</v>
      </c>
      <c r="K2463" s="55" t="s">
        <v>9025</v>
      </c>
      <c r="L2463" s="55" t="s">
        <v>248</v>
      </c>
      <c r="M2463" s="58">
        <v>0.85</v>
      </c>
      <c r="N2463" s="58">
        <v>0.15</v>
      </c>
      <c r="O2463" s="59">
        <f>Ugovori_OPULJP3[[#This Row],[Bespovratna sredstva - Ukupno (EU+Nac) HRK
= Ukupna ugovorena vrijednost bespovratnih sredstava]]*Ugovori_OPULJP3[[#This Row],[EU STOPA SUFINANCIRANJA %
EU CO-FINANCING RATE %]]</f>
        <v>1335065.76</v>
      </c>
      <c r="P2463" s="60">
        <f>Ugovori_OPULJP3[[#This Row],[Bespovratna sredstva - EU dio - HRK]]/7.5345</f>
        <v>177193.67708540711</v>
      </c>
      <c r="Q2463" s="59">
        <f>Ugovori_OPULJP3[[#This Row],[Bespovratna sredstva - Ukupno (EU+Nac) HRK
= Ukupna ugovorena vrijednost bespovratnih sredstava]]*Ugovori_OPULJP3[[#This Row],[STOPA NACIONALNOG SUFINANCIRANJA %]]</f>
        <v>235599.84</v>
      </c>
      <c r="R2463" s="60">
        <f>Ugovori_OPULJP3[[#This Row],[Bespovratna sredstva - Nacionalni dio - HRK]]/7.5345</f>
        <v>31269.47242683655</v>
      </c>
      <c r="S2463" s="59">
        <v>1570665.6</v>
      </c>
      <c r="T2463" s="60">
        <f>Ugovori_OPULJP3[[#This Row],[Bespovratna sredstva - Ukupno (EU+Nac) HRK
= Ukupna ugovorena vrijednost bespovratnih sredstava]]/7.5345</f>
        <v>208463.14951224369</v>
      </c>
      <c r="U2463" s="59">
        <v>0</v>
      </c>
      <c r="V2463" s="60">
        <f>Ugovori_OPULJP3[[#This Row],[Javni doprinos korisnika - HRK]]/7.5345</f>
        <v>0</v>
      </c>
      <c r="W2463" s="59">
        <v>0</v>
      </c>
      <c r="X2463" s="60">
        <f>Ugovori_OPULJP3[[#This Row],[Privatni doprinos korisnika - HRK]]/7.5345</f>
        <v>0</v>
      </c>
      <c r="Y2463" s="61">
        <v>1570665.6</v>
      </c>
      <c r="Z2463" s="62">
        <f>Ugovori_OPULJP3[[#This Row],[UKUPNI PRIHVATLJIVI IZDACI
TOTAL ELIGIBLE EXPENDITURE
= Bespovratna sredstva ukupno + doprinos korisnika
= Ukupni prihvatljivi troškovi
= Ukupna ugovorena vrijednost projekta HRK]]/7.5345</f>
        <v>208463.14951224369</v>
      </c>
      <c r="AA2463" s="53" t="s">
        <v>37</v>
      </c>
      <c r="AB2463" s="53" t="s">
        <v>752</v>
      </c>
      <c r="AC2463" s="52" t="s">
        <v>9026</v>
      </c>
      <c r="AD2463" s="52" t="s">
        <v>6564</v>
      </c>
    </row>
    <row r="2464" spans="1:30" ht="76.5" x14ac:dyDescent="0.2">
      <c r="A2464" s="50" t="s">
        <v>9027</v>
      </c>
      <c r="B2464" s="39" t="s">
        <v>742</v>
      </c>
      <c r="C2464" s="52" t="s">
        <v>7264</v>
      </c>
      <c r="D2464" s="52" t="s">
        <v>8904</v>
      </c>
      <c r="E2464" s="53" t="s">
        <v>75</v>
      </c>
      <c r="F2464" s="54" t="s">
        <v>9028</v>
      </c>
      <c r="G2464" s="54" t="s">
        <v>9029</v>
      </c>
      <c r="H2464" s="56">
        <v>43866</v>
      </c>
      <c r="I2464" s="56">
        <v>44352</v>
      </c>
      <c r="J2464" s="57" t="str">
        <f>IF(Ugovori_OPULJP3[[#This Row],[DATUM ZAVRŠETKA OPERACIJE]]&gt;DATE(2024,12,31),"u provedbi","završen")</f>
        <v>završen</v>
      </c>
      <c r="K2464" s="55" t="s">
        <v>9030</v>
      </c>
      <c r="L2464" s="55" t="s">
        <v>248</v>
      </c>
      <c r="M2464" s="58">
        <v>0.85</v>
      </c>
      <c r="N2464" s="58">
        <v>0.15</v>
      </c>
      <c r="O2464" s="59">
        <f>Ugovori_OPULJP3[[#This Row],[Bespovratna sredstva - Ukupno (EU+Nac) HRK
= Ukupna ugovorena vrijednost bespovratnih sredstava]]*Ugovori_OPULJP3[[#This Row],[EU STOPA SUFINANCIRANJA %
EU CO-FINANCING RATE %]]</f>
        <v>1629131.25</v>
      </c>
      <c r="P2464" s="60">
        <f>Ugovori_OPULJP3[[#This Row],[Bespovratna sredstva - EU dio - HRK]]/7.5345</f>
        <v>216222.87477603025</v>
      </c>
      <c r="Q2464" s="59">
        <f>Ugovori_OPULJP3[[#This Row],[Bespovratna sredstva - Ukupno (EU+Nac) HRK
= Ukupna ugovorena vrijednost bespovratnih sredstava]]*Ugovori_OPULJP3[[#This Row],[STOPA NACIONALNOG SUFINANCIRANJA %]]</f>
        <v>287493.75</v>
      </c>
      <c r="R2464" s="60">
        <f>Ugovori_OPULJP3[[#This Row],[Bespovratna sredstva - Nacionalni dio - HRK]]/7.5345</f>
        <v>38156.977901652397</v>
      </c>
      <c r="S2464" s="59">
        <v>1916625</v>
      </c>
      <c r="T2464" s="60">
        <f>Ugovori_OPULJP3[[#This Row],[Bespovratna sredstva - Ukupno (EU+Nac) HRK
= Ukupna ugovorena vrijednost bespovratnih sredstava]]/7.5345</f>
        <v>254379.85267768265</v>
      </c>
      <c r="U2464" s="59">
        <v>0</v>
      </c>
      <c r="V2464" s="60">
        <f>Ugovori_OPULJP3[[#This Row],[Javni doprinos korisnika - HRK]]/7.5345</f>
        <v>0</v>
      </c>
      <c r="W2464" s="59">
        <v>0</v>
      </c>
      <c r="X2464" s="60">
        <f>Ugovori_OPULJP3[[#This Row],[Privatni doprinos korisnika - HRK]]/7.5345</f>
        <v>0</v>
      </c>
      <c r="Y2464" s="61">
        <v>1916625</v>
      </c>
      <c r="Z2464" s="62">
        <f>Ugovori_OPULJP3[[#This Row],[UKUPNI PRIHVATLJIVI IZDACI
TOTAL ELIGIBLE EXPENDITURE
= Bespovratna sredstva ukupno + doprinos korisnika
= Ukupni prihvatljivi troškovi
= Ukupna ugovorena vrijednost projekta HRK]]/7.5345</f>
        <v>254379.85267768265</v>
      </c>
      <c r="AA2464" s="53" t="s">
        <v>37</v>
      </c>
      <c r="AB2464" s="53" t="s">
        <v>752</v>
      </c>
      <c r="AC2464" s="52" t="s">
        <v>9031</v>
      </c>
      <c r="AD2464" s="52" t="s">
        <v>6564</v>
      </c>
    </row>
    <row r="2465" spans="1:30" ht="89.25" x14ac:dyDescent="0.2">
      <c r="A2465" s="50" t="s">
        <v>9032</v>
      </c>
      <c r="B2465" s="39" t="s">
        <v>742</v>
      </c>
      <c r="C2465" s="52" t="s">
        <v>7264</v>
      </c>
      <c r="D2465" s="52" t="s">
        <v>8904</v>
      </c>
      <c r="E2465" s="53" t="s">
        <v>75</v>
      </c>
      <c r="F2465" s="54" t="s">
        <v>9033</v>
      </c>
      <c r="G2465" s="54" t="s">
        <v>9034</v>
      </c>
      <c r="H2465" s="56">
        <v>43866</v>
      </c>
      <c r="I2465" s="56">
        <v>44597</v>
      </c>
      <c r="J2465" s="57" t="str">
        <f>IF(Ugovori_OPULJP3[[#This Row],[DATUM ZAVRŠETKA OPERACIJE]]&gt;DATE(2024,12,31),"u provedbi","završen")</f>
        <v>završen</v>
      </c>
      <c r="K2465" s="55" t="s">
        <v>185</v>
      </c>
      <c r="L2465" s="55" t="s">
        <v>185</v>
      </c>
      <c r="M2465" s="58">
        <v>0.85</v>
      </c>
      <c r="N2465" s="58">
        <v>0.15</v>
      </c>
      <c r="O2465" s="59">
        <f>Ugovori_OPULJP3[[#This Row],[Bespovratna sredstva - Ukupno (EU+Nac) HRK
= Ukupna ugovorena vrijednost bespovratnih sredstava]]*Ugovori_OPULJP3[[#This Row],[EU STOPA SUFINANCIRANJA %
EU CO-FINANCING RATE %]]</f>
        <v>1388766.9749999999</v>
      </c>
      <c r="P2465" s="60">
        <f>Ugovori_OPULJP3[[#This Row],[Bespovratna sredstva - EU dio - HRK]]/7.5345</f>
        <v>184321.05315548475</v>
      </c>
      <c r="Q2465" s="59">
        <f>Ugovori_OPULJP3[[#This Row],[Bespovratna sredstva - Ukupno (EU+Nac) HRK
= Ukupna ugovorena vrijednost bespovratnih sredstava]]*Ugovori_OPULJP3[[#This Row],[STOPA NACIONALNOG SUFINANCIRANJA %]]</f>
        <v>245076.52499999999</v>
      </c>
      <c r="R2465" s="60">
        <f>Ugovori_OPULJP3[[#This Row],[Bespovratna sredstva - Nacionalni dio - HRK]]/7.5345</f>
        <v>32527.244674497309</v>
      </c>
      <c r="S2465" s="59">
        <v>1633843.5</v>
      </c>
      <c r="T2465" s="60">
        <f>Ugovori_OPULJP3[[#This Row],[Bespovratna sredstva - Ukupno (EU+Nac) HRK
= Ukupna ugovorena vrijednost bespovratnih sredstava]]/7.5345</f>
        <v>216848.29782998207</v>
      </c>
      <c r="U2465" s="59">
        <v>0</v>
      </c>
      <c r="V2465" s="60">
        <f>Ugovori_OPULJP3[[#This Row],[Javni doprinos korisnika - HRK]]/7.5345</f>
        <v>0</v>
      </c>
      <c r="W2465" s="59">
        <v>0</v>
      </c>
      <c r="X2465" s="60">
        <f>Ugovori_OPULJP3[[#This Row],[Privatni doprinos korisnika - HRK]]/7.5345</f>
        <v>0</v>
      </c>
      <c r="Y2465" s="61">
        <v>1633843.5</v>
      </c>
      <c r="Z2465" s="62">
        <f>Ugovori_OPULJP3[[#This Row],[UKUPNI PRIHVATLJIVI IZDACI
TOTAL ELIGIBLE EXPENDITURE
= Bespovratna sredstva ukupno + doprinos korisnika
= Ukupni prihvatljivi troškovi
= Ukupna ugovorena vrijednost projekta HRK]]/7.5345</f>
        <v>216848.29782998207</v>
      </c>
      <c r="AA2465" s="53" t="s">
        <v>37</v>
      </c>
      <c r="AB2465" s="53" t="s">
        <v>752</v>
      </c>
      <c r="AC2465" s="52" t="s">
        <v>9035</v>
      </c>
      <c r="AD2465" s="52" t="s">
        <v>6564</v>
      </c>
    </row>
    <row r="2466" spans="1:30" ht="51" x14ac:dyDescent="0.2">
      <c r="A2466" s="50" t="s">
        <v>9036</v>
      </c>
      <c r="B2466" s="39" t="s">
        <v>742</v>
      </c>
      <c r="C2466" s="52" t="s">
        <v>7264</v>
      </c>
      <c r="D2466" s="52" t="s">
        <v>8904</v>
      </c>
      <c r="E2466" s="53" t="s">
        <v>75</v>
      </c>
      <c r="F2466" s="54" t="s">
        <v>9037</v>
      </c>
      <c r="G2466" s="54" t="s">
        <v>9038</v>
      </c>
      <c r="H2466" s="56">
        <v>43866</v>
      </c>
      <c r="I2466" s="56">
        <v>44597</v>
      </c>
      <c r="J2466" s="57" t="str">
        <f>IF(Ugovori_OPULJP3[[#This Row],[DATUM ZAVRŠETKA OPERACIJE]]&gt;DATE(2024,12,31),"u provedbi","završen")</f>
        <v>završen</v>
      </c>
      <c r="K2466" s="55" t="s">
        <v>93</v>
      </c>
      <c r="L2466" s="55" t="s">
        <v>93</v>
      </c>
      <c r="M2466" s="58">
        <v>0.85</v>
      </c>
      <c r="N2466" s="58">
        <v>0.15</v>
      </c>
      <c r="O2466" s="59">
        <f>Ugovori_OPULJP3[[#This Row],[Bespovratna sredstva - Ukupno (EU+Nac) HRK
= Ukupna ugovorena vrijednost bespovratnih sredstava]]*Ugovori_OPULJP3[[#This Row],[EU STOPA SUFINANCIRANJA %
EU CO-FINANCING RATE %]]</f>
        <v>1694324.0569999998</v>
      </c>
      <c r="P2466" s="60">
        <f>Ugovori_OPULJP3[[#This Row],[Bespovratna sredstva - EU dio - HRK]]/7.5345</f>
        <v>224875.44720950292</v>
      </c>
      <c r="Q2466" s="59">
        <f>Ugovori_OPULJP3[[#This Row],[Bespovratna sredstva - Ukupno (EU+Nac) HRK
= Ukupna ugovorena vrijednost bespovratnih sredstava]]*Ugovori_OPULJP3[[#This Row],[STOPA NACIONALNOG SUFINANCIRANJA %]]</f>
        <v>298998.36299999995</v>
      </c>
      <c r="R2466" s="60">
        <f>Ugovori_OPULJP3[[#This Row],[Bespovratna sredstva - Nacionalni dio - HRK]]/7.5345</f>
        <v>39683.902448735804</v>
      </c>
      <c r="S2466" s="59">
        <v>1993322.42</v>
      </c>
      <c r="T2466" s="60">
        <f>Ugovori_OPULJP3[[#This Row],[Bespovratna sredstva - Ukupno (EU+Nac) HRK
= Ukupna ugovorena vrijednost bespovratnih sredstava]]/7.5345</f>
        <v>264559.34965823876</v>
      </c>
      <c r="U2466" s="59">
        <v>0</v>
      </c>
      <c r="V2466" s="60">
        <f>Ugovori_OPULJP3[[#This Row],[Javni doprinos korisnika - HRK]]/7.5345</f>
        <v>0</v>
      </c>
      <c r="W2466" s="59">
        <v>0</v>
      </c>
      <c r="X2466" s="60">
        <f>Ugovori_OPULJP3[[#This Row],[Privatni doprinos korisnika - HRK]]/7.5345</f>
        <v>0</v>
      </c>
      <c r="Y2466" s="61">
        <v>1993322.42</v>
      </c>
      <c r="Z2466" s="62">
        <f>Ugovori_OPULJP3[[#This Row],[UKUPNI PRIHVATLJIVI IZDACI
TOTAL ELIGIBLE EXPENDITURE
= Bespovratna sredstva ukupno + doprinos korisnika
= Ukupni prihvatljivi troškovi
= Ukupna ugovorena vrijednost projekta HRK]]/7.5345</f>
        <v>264559.34965823876</v>
      </c>
      <c r="AA2466" s="53" t="s">
        <v>37</v>
      </c>
      <c r="AB2466" s="53" t="s">
        <v>752</v>
      </c>
      <c r="AC2466" s="52" t="s">
        <v>9039</v>
      </c>
      <c r="AD2466" s="52" t="s">
        <v>6564</v>
      </c>
    </row>
    <row r="2467" spans="1:30" ht="76.5" x14ac:dyDescent="0.2">
      <c r="A2467" s="50" t="s">
        <v>9040</v>
      </c>
      <c r="B2467" s="39" t="s">
        <v>742</v>
      </c>
      <c r="C2467" s="52" t="s">
        <v>7264</v>
      </c>
      <c r="D2467" s="52" t="s">
        <v>8904</v>
      </c>
      <c r="E2467" s="53" t="s">
        <v>75</v>
      </c>
      <c r="F2467" s="54" t="s">
        <v>9041</v>
      </c>
      <c r="G2467" s="54" t="s">
        <v>9042</v>
      </c>
      <c r="H2467" s="56">
        <v>43866</v>
      </c>
      <c r="I2467" s="56">
        <v>44597</v>
      </c>
      <c r="J2467" s="57" t="str">
        <f>IF(Ugovori_OPULJP3[[#This Row],[DATUM ZAVRŠETKA OPERACIJE]]&gt;DATE(2024,12,31),"u provedbi","završen")</f>
        <v>završen</v>
      </c>
      <c r="K2467" s="55" t="s">
        <v>332</v>
      </c>
      <c r="L2467" s="55" t="s">
        <v>332</v>
      </c>
      <c r="M2467" s="58">
        <v>0.85</v>
      </c>
      <c r="N2467" s="58">
        <v>0.15</v>
      </c>
      <c r="O2467" s="59">
        <f>Ugovori_OPULJP3[[#This Row],[Bespovratna sredstva - Ukupno (EU+Nac) HRK
= Ukupna ugovorena vrijednost bespovratnih sredstava]]*Ugovori_OPULJP3[[#This Row],[EU STOPA SUFINANCIRANJA %
EU CO-FINANCING RATE %]]</f>
        <v>1124851.75</v>
      </c>
      <c r="P2467" s="60">
        <f>Ugovori_OPULJP3[[#This Row],[Bespovratna sredstva - EU dio - HRK]]/7.5345</f>
        <v>149293.48331010682</v>
      </c>
      <c r="Q2467" s="59">
        <f>Ugovori_OPULJP3[[#This Row],[Bespovratna sredstva - Ukupno (EU+Nac) HRK
= Ukupna ugovorena vrijednost bespovratnih sredstava]]*Ugovori_OPULJP3[[#This Row],[STOPA NACIONALNOG SUFINANCIRANJA %]]</f>
        <v>198503.25</v>
      </c>
      <c r="R2467" s="60">
        <f>Ugovori_OPULJP3[[#This Row],[Bespovratna sredstva - Nacionalni dio - HRK]]/7.5345</f>
        <v>26345.908819430617</v>
      </c>
      <c r="S2467" s="59">
        <v>1323355</v>
      </c>
      <c r="T2467" s="60">
        <f>Ugovori_OPULJP3[[#This Row],[Bespovratna sredstva - Ukupno (EU+Nac) HRK
= Ukupna ugovorena vrijednost bespovratnih sredstava]]/7.5345</f>
        <v>175639.39212953745</v>
      </c>
      <c r="U2467" s="59">
        <v>0</v>
      </c>
      <c r="V2467" s="60">
        <f>Ugovori_OPULJP3[[#This Row],[Javni doprinos korisnika - HRK]]/7.5345</f>
        <v>0</v>
      </c>
      <c r="W2467" s="59">
        <v>0</v>
      </c>
      <c r="X2467" s="60">
        <f>Ugovori_OPULJP3[[#This Row],[Privatni doprinos korisnika - HRK]]/7.5345</f>
        <v>0</v>
      </c>
      <c r="Y2467" s="61">
        <v>1323355</v>
      </c>
      <c r="Z2467" s="62">
        <f>Ugovori_OPULJP3[[#This Row],[UKUPNI PRIHVATLJIVI IZDACI
TOTAL ELIGIBLE EXPENDITURE
= Bespovratna sredstva ukupno + doprinos korisnika
= Ukupni prihvatljivi troškovi
= Ukupna ugovorena vrijednost projekta HRK]]/7.5345</f>
        <v>175639.39212953745</v>
      </c>
      <c r="AA2467" s="53" t="s">
        <v>37</v>
      </c>
      <c r="AB2467" s="53" t="s">
        <v>752</v>
      </c>
      <c r="AC2467" s="52" t="s">
        <v>9043</v>
      </c>
      <c r="AD2467" s="52" t="s">
        <v>6564</v>
      </c>
    </row>
    <row r="2468" spans="1:30" ht="102" x14ac:dyDescent="0.2">
      <c r="A2468" s="50" t="s">
        <v>9044</v>
      </c>
      <c r="B2468" s="39" t="s">
        <v>742</v>
      </c>
      <c r="C2468" s="52" t="s">
        <v>7264</v>
      </c>
      <c r="D2468" s="52" t="s">
        <v>8904</v>
      </c>
      <c r="E2468" s="53" t="s">
        <v>75</v>
      </c>
      <c r="F2468" s="54" t="s">
        <v>9045</v>
      </c>
      <c r="G2468" s="54" t="s">
        <v>193</v>
      </c>
      <c r="H2468" s="56">
        <v>43866</v>
      </c>
      <c r="I2468" s="56">
        <v>44597</v>
      </c>
      <c r="J2468" s="57" t="str">
        <f>IF(Ugovori_OPULJP3[[#This Row],[DATUM ZAVRŠETKA OPERACIJE]]&gt;DATE(2024,12,31),"u provedbi","završen")</f>
        <v>završen</v>
      </c>
      <c r="K2468" s="55" t="s">
        <v>2474</v>
      </c>
      <c r="L2468" s="55" t="s">
        <v>83</v>
      </c>
      <c r="M2468" s="58">
        <v>0.85</v>
      </c>
      <c r="N2468" s="58">
        <v>0.15</v>
      </c>
      <c r="O2468" s="59">
        <f>Ugovori_OPULJP3[[#This Row],[Bespovratna sredstva - Ukupno (EU+Nac) HRK
= Ukupna ugovorena vrijednost bespovratnih sredstava]]*Ugovori_OPULJP3[[#This Row],[EU STOPA SUFINANCIRANJA %
EU CO-FINANCING RATE %]]</f>
        <v>1698186.1850000001</v>
      </c>
      <c r="P2468" s="60">
        <f>Ugovori_OPULJP3[[#This Row],[Bespovratna sredstva - EU dio - HRK]]/7.5345</f>
        <v>225388.03968411972</v>
      </c>
      <c r="Q2468" s="59">
        <f>Ugovori_OPULJP3[[#This Row],[Bespovratna sredstva - Ukupno (EU+Nac) HRK
= Ukupna ugovorena vrijednost bespovratnih sredstava]]*Ugovori_OPULJP3[[#This Row],[STOPA NACIONALNOG SUFINANCIRANJA %]]</f>
        <v>299679.91499999998</v>
      </c>
      <c r="R2468" s="60">
        <f>Ugovori_OPULJP3[[#This Row],[Bespovratna sredstva - Nacionalni dio - HRK]]/7.5345</f>
        <v>39774.359944256415</v>
      </c>
      <c r="S2468" s="59">
        <v>1997866.1</v>
      </c>
      <c r="T2468" s="60">
        <f>Ugovori_OPULJP3[[#This Row],[Bespovratna sredstva - Ukupno (EU+Nac) HRK
= Ukupna ugovorena vrijednost bespovratnih sredstava]]/7.5345</f>
        <v>265162.39962837612</v>
      </c>
      <c r="U2468" s="59">
        <v>0</v>
      </c>
      <c r="V2468" s="60">
        <f>Ugovori_OPULJP3[[#This Row],[Javni doprinos korisnika - HRK]]/7.5345</f>
        <v>0</v>
      </c>
      <c r="W2468" s="59">
        <v>0</v>
      </c>
      <c r="X2468" s="60">
        <f>Ugovori_OPULJP3[[#This Row],[Privatni doprinos korisnika - HRK]]/7.5345</f>
        <v>0</v>
      </c>
      <c r="Y2468" s="61">
        <v>1997866.1</v>
      </c>
      <c r="Z2468" s="62">
        <f>Ugovori_OPULJP3[[#This Row],[UKUPNI PRIHVATLJIVI IZDACI
TOTAL ELIGIBLE EXPENDITURE
= Bespovratna sredstva ukupno + doprinos korisnika
= Ukupni prihvatljivi troškovi
= Ukupna ugovorena vrijednost projekta HRK]]/7.5345</f>
        <v>265162.39962837612</v>
      </c>
      <c r="AA2468" s="53" t="s">
        <v>37</v>
      </c>
      <c r="AB2468" s="53" t="s">
        <v>752</v>
      </c>
      <c r="AC2468" s="52" t="s">
        <v>9046</v>
      </c>
      <c r="AD2468" s="52" t="s">
        <v>6564</v>
      </c>
    </row>
    <row r="2469" spans="1:30" ht="76.5" x14ac:dyDescent="0.2">
      <c r="A2469" s="50" t="s">
        <v>9047</v>
      </c>
      <c r="B2469" s="39" t="s">
        <v>742</v>
      </c>
      <c r="C2469" s="52" t="s">
        <v>7264</v>
      </c>
      <c r="D2469" s="52" t="s">
        <v>8904</v>
      </c>
      <c r="E2469" s="53" t="s">
        <v>75</v>
      </c>
      <c r="F2469" s="54" t="s">
        <v>9048</v>
      </c>
      <c r="G2469" s="54" t="s">
        <v>9049</v>
      </c>
      <c r="H2469" s="56">
        <v>43866</v>
      </c>
      <c r="I2469" s="56">
        <v>44381</v>
      </c>
      <c r="J2469" s="57" t="str">
        <f>IF(Ugovori_OPULJP3[[#This Row],[DATUM ZAVRŠETKA OPERACIJE]]&gt;DATE(2024,12,31),"u provedbi","završen")</f>
        <v>završen</v>
      </c>
      <c r="K2469" s="55" t="s">
        <v>210</v>
      </c>
      <c r="L2469" s="55" t="s">
        <v>210</v>
      </c>
      <c r="M2469" s="58">
        <v>0.85</v>
      </c>
      <c r="N2469" s="58">
        <v>0.15</v>
      </c>
      <c r="O2469" s="59">
        <f>Ugovori_OPULJP3[[#This Row],[Bespovratna sredstva - Ukupno (EU+Nac) HRK
= Ukupna ugovorena vrijednost bespovratnih sredstava]]*Ugovori_OPULJP3[[#This Row],[EU STOPA SUFINANCIRANJA %
EU CO-FINANCING RATE %]]</f>
        <v>1649210.2729999998</v>
      </c>
      <c r="P2469" s="60">
        <f>Ugovori_OPULJP3[[#This Row],[Bespovratna sredstva - EU dio - HRK]]/7.5345</f>
        <v>218887.81909881209</v>
      </c>
      <c r="Q2469" s="59">
        <f>Ugovori_OPULJP3[[#This Row],[Bespovratna sredstva - Ukupno (EU+Nac) HRK
= Ukupna ugovorena vrijednost bespovratnih sredstava]]*Ugovori_OPULJP3[[#This Row],[STOPA NACIONALNOG SUFINANCIRANJA %]]</f>
        <v>291037.10699999996</v>
      </c>
      <c r="R2469" s="60">
        <f>Ugovori_OPULJP3[[#This Row],[Bespovratna sredstva - Nacionalni dio - HRK]]/7.5345</f>
        <v>38627.262193908013</v>
      </c>
      <c r="S2469" s="59">
        <v>1940247.38</v>
      </c>
      <c r="T2469" s="60">
        <f>Ugovori_OPULJP3[[#This Row],[Bespovratna sredstva - Ukupno (EU+Nac) HRK
= Ukupna ugovorena vrijednost bespovratnih sredstava]]/7.5345</f>
        <v>257515.08129272013</v>
      </c>
      <c r="U2469" s="59">
        <v>0</v>
      </c>
      <c r="V2469" s="60">
        <f>Ugovori_OPULJP3[[#This Row],[Javni doprinos korisnika - HRK]]/7.5345</f>
        <v>0</v>
      </c>
      <c r="W2469" s="59">
        <v>0</v>
      </c>
      <c r="X2469" s="60">
        <f>Ugovori_OPULJP3[[#This Row],[Privatni doprinos korisnika - HRK]]/7.5345</f>
        <v>0</v>
      </c>
      <c r="Y2469" s="61">
        <v>1940247.38</v>
      </c>
      <c r="Z2469" s="62">
        <f>Ugovori_OPULJP3[[#This Row],[UKUPNI PRIHVATLJIVI IZDACI
TOTAL ELIGIBLE EXPENDITURE
= Bespovratna sredstva ukupno + doprinos korisnika
= Ukupni prihvatljivi troškovi
= Ukupna ugovorena vrijednost projekta HRK]]/7.5345</f>
        <v>257515.08129272013</v>
      </c>
      <c r="AA2469" s="53" t="s">
        <v>37</v>
      </c>
      <c r="AB2469" s="53" t="s">
        <v>752</v>
      </c>
      <c r="AC2469" s="52" t="s">
        <v>9050</v>
      </c>
      <c r="AD2469" s="52" t="s">
        <v>6564</v>
      </c>
    </row>
    <row r="2470" spans="1:30" ht="76.5" x14ac:dyDescent="0.2">
      <c r="A2470" s="50" t="s">
        <v>9051</v>
      </c>
      <c r="B2470" s="39" t="s">
        <v>742</v>
      </c>
      <c r="C2470" s="52" t="s">
        <v>7264</v>
      </c>
      <c r="D2470" s="52" t="s">
        <v>8904</v>
      </c>
      <c r="E2470" s="53" t="s">
        <v>75</v>
      </c>
      <c r="F2470" s="54" t="s">
        <v>3144</v>
      </c>
      <c r="G2470" s="54" t="s">
        <v>9052</v>
      </c>
      <c r="H2470" s="56">
        <v>43866</v>
      </c>
      <c r="I2470" s="56">
        <v>44597</v>
      </c>
      <c r="J2470" s="57" t="str">
        <f>IF(Ugovori_OPULJP3[[#This Row],[DATUM ZAVRŠETKA OPERACIJE]]&gt;DATE(2024,12,31),"u provedbi","završen")</f>
        <v>završen</v>
      </c>
      <c r="K2470" s="55" t="s">
        <v>83</v>
      </c>
      <c r="L2470" s="55" t="s">
        <v>36</v>
      </c>
      <c r="M2470" s="58">
        <v>0.85</v>
      </c>
      <c r="N2470" s="58">
        <v>0.15</v>
      </c>
      <c r="O2470" s="59">
        <f>Ugovori_OPULJP3[[#This Row],[Bespovratna sredstva - Ukupno (EU+Nac) HRK
= Ukupna ugovorena vrijednost bespovratnih sredstava]]*Ugovori_OPULJP3[[#This Row],[EU STOPA SUFINANCIRANJA %
EU CO-FINANCING RATE %]]</f>
        <v>1683148.784</v>
      </c>
      <c r="P2470" s="60">
        <f>Ugovori_OPULJP3[[#This Row],[Bespovratna sredstva - EU dio - HRK]]/7.5345</f>
        <v>223392.23359214279</v>
      </c>
      <c r="Q2470" s="59">
        <f>Ugovori_OPULJP3[[#This Row],[Bespovratna sredstva - Ukupno (EU+Nac) HRK
= Ukupna ugovorena vrijednost bespovratnih sredstava]]*Ugovori_OPULJP3[[#This Row],[STOPA NACIONALNOG SUFINANCIRANJA %]]</f>
        <v>297026.25599999999</v>
      </c>
      <c r="R2470" s="60">
        <f>Ugovori_OPULJP3[[#This Row],[Bespovratna sredstva - Nacionalni dio - HRK]]/7.5345</f>
        <v>39422.158869201667</v>
      </c>
      <c r="S2470" s="59">
        <v>1980175.04</v>
      </c>
      <c r="T2470" s="60">
        <f>Ugovori_OPULJP3[[#This Row],[Bespovratna sredstva - Ukupno (EU+Nac) HRK
= Ukupna ugovorena vrijednost bespovratnih sredstava]]/7.5345</f>
        <v>262814.39246134448</v>
      </c>
      <c r="U2470" s="59">
        <v>0</v>
      </c>
      <c r="V2470" s="60">
        <f>Ugovori_OPULJP3[[#This Row],[Javni doprinos korisnika - HRK]]/7.5345</f>
        <v>0</v>
      </c>
      <c r="W2470" s="59">
        <v>0</v>
      </c>
      <c r="X2470" s="60">
        <f>Ugovori_OPULJP3[[#This Row],[Privatni doprinos korisnika - HRK]]/7.5345</f>
        <v>0</v>
      </c>
      <c r="Y2470" s="61">
        <v>1980175.04</v>
      </c>
      <c r="Z2470" s="62">
        <f>Ugovori_OPULJP3[[#This Row],[UKUPNI PRIHVATLJIVI IZDACI
TOTAL ELIGIBLE EXPENDITURE
= Bespovratna sredstva ukupno + doprinos korisnika
= Ukupni prihvatljivi troškovi
= Ukupna ugovorena vrijednost projekta HRK]]/7.5345</f>
        <v>262814.39246134448</v>
      </c>
      <c r="AA2470" s="53" t="s">
        <v>37</v>
      </c>
      <c r="AB2470" s="53" t="s">
        <v>752</v>
      </c>
      <c r="AC2470" s="52" t="s">
        <v>9053</v>
      </c>
      <c r="AD2470" s="52" t="s">
        <v>6564</v>
      </c>
    </row>
    <row r="2471" spans="1:30" ht="89.25" x14ac:dyDescent="0.2">
      <c r="A2471" s="50" t="s">
        <v>9054</v>
      </c>
      <c r="B2471" s="39" t="s">
        <v>742</v>
      </c>
      <c r="C2471" s="52" t="s">
        <v>7264</v>
      </c>
      <c r="D2471" s="52" t="s">
        <v>8904</v>
      </c>
      <c r="E2471" s="53" t="s">
        <v>75</v>
      </c>
      <c r="F2471" s="54" t="s">
        <v>9055</v>
      </c>
      <c r="G2471" s="71" t="s">
        <v>7032</v>
      </c>
      <c r="H2471" s="56">
        <v>43866</v>
      </c>
      <c r="I2471" s="56">
        <v>44597</v>
      </c>
      <c r="J2471" s="57" t="str">
        <f>IF(Ugovori_OPULJP3[[#This Row],[DATUM ZAVRŠETKA OPERACIJE]]&gt;DATE(2024,12,31),"u provedbi","završen")</f>
        <v>završen</v>
      </c>
      <c r="K2471" s="55" t="s">
        <v>2988</v>
      </c>
      <c r="L2471" s="55" t="s">
        <v>154</v>
      </c>
      <c r="M2471" s="58">
        <v>0.85</v>
      </c>
      <c r="N2471" s="58">
        <v>0.15</v>
      </c>
      <c r="O2471" s="59">
        <f>Ugovori_OPULJP3[[#This Row],[Bespovratna sredstva - Ukupno (EU+Nac) HRK
= Ukupna ugovorena vrijednost bespovratnih sredstava]]*Ugovori_OPULJP3[[#This Row],[EU STOPA SUFINANCIRANJA %
EU CO-FINANCING RATE %]]</f>
        <v>1556800.585</v>
      </c>
      <c r="P2471" s="60">
        <f>Ugovori_OPULJP3[[#This Row],[Bespovratna sredstva - EU dio - HRK]]/7.5345</f>
        <v>206622.94578273274</v>
      </c>
      <c r="Q2471" s="59">
        <f>Ugovori_OPULJP3[[#This Row],[Bespovratna sredstva - Ukupno (EU+Nac) HRK
= Ukupna ugovorena vrijednost bespovratnih sredstava]]*Ugovori_OPULJP3[[#This Row],[STOPA NACIONALNOG SUFINANCIRANJA %]]</f>
        <v>274729.51500000001</v>
      </c>
      <c r="R2471" s="60">
        <f>Ugovori_OPULJP3[[#This Row],[Bespovratna sredstva - Nacionalni dio - HRK]]/7.5345</f>
        <v>36462.872785188134</v>
      </c>
      <c r="S2471" s="59">
        <v>1831530.1</v>
      </c>
      <c r="T2471" s="60">
        <f>Ugovori_OPULJP3[[#This Row],[Bespovratna sredstva - Ukupno (EU+Nac) HRK
= Ukupna ugovorena vrijednost bespovratnih sredstava]]/7.5345</f>
        <v>243085.81856792088</v>
      </c>
      <c r="U2471" s="59">
        <v>0</v>
      </c>
      <c r="V2471" s="60">
        <f>Ugovori_OPULJP3[[#This Row],[Javni doprinos korisnika - HRK]]/7.5345</f>
        <v>0</v>
      </c>
      <c r="W2471" s="59">
        <v>0</v>
      </c>
      <c r="X2471" s="60">
        <f>Ugovori_OPULJP3[[#This Row],[Privatni doprinos korisnika - HRK]]/7.5345</f>
        <v>0</v>
      </c>
      <c r="Y2471" s="61">
        <v>1831530.1</v>
      </c>
      <c r="Z2471" s="62">
        <f>Ugovori_OPULJP3[[#This Row],[UKUPNI PRIHVATLJIVI IZDACI
TOTAL ELIGIBLE EXPENDITURE
= Bespovratna sredstva ukupno + doprinos korisnika
= Ukupni prihvatljivi troškovi
= Ukupna ugovorena vrijednost projekta HRK]]/7.5345</f>
        <v>243085.81856792088</v>
      </c>
      <c r="AA2471" s="53" t="s">
        <v>37</v>
      </c>
      <c r="AB2471" s="53" t="s">
        <v>752</v>
      </c>
      <c r="AC2471" s="52" t="s">
        <v>9056</v>
      </c>
      <c r="AD2471" s="52" t="s">
        <v>6564</v>
      </c>
    </row>
    <row r="2472" spans="1:30" ht="89.25" x14ac:dyDescent="0.2">
      <c r="A2472" s="50" t="s">
        <v>9057</v>
      </c>
      <c r="B2472" s="39" t="s">
        <v>742</v>
      </c>
      <c r="C2472" s="52" t="s">
        <v>7264</v>
      </c>
      <c r="D2472" s="52" t="s">
        <v>8904</v>
      </c>
      <c r="E2472" s="53" t="s">
        <v>75</v>
      </c>
      <c r="F2472" s="54" t="s">
        <v>9058</v>
      </c>
      <c r="G2472" s="54" t="s">
        <v>9059</v>
      </c>
      <c r="H2472" s="56">
        <v>43866</v>
      </c>
      <c r="I2472" s="56">
        <v>44597</v>
      </c>
      <c r="J2472" s="57" t="str">
        <f>IF(Ugovori_OPULJP3[[#This Row],[DATUM ZAVRŠETKA OPERACIJE]]&gt;DATE(2024,12,31),"u provedbi","završen")</f>
        <v>završen</v>
      </c>
      <c r="K2472" s="55" t="s">
        <v>103</v>
      </c>
      <c r="L2472" s="55" t="s">
        <v>36</v>
      </c>
      <c r="M2472" s="58">
        <v>0.85</v>
      </c>
      <c r="N2472" s="58">
        <v>0.15</v>
      </c>
      <c r="O2472" s="59">
        <f>Ugovori_OPULJP3[[#This Row],[Bespovratna sredstva - Ukupno (EU+Nac) HRK
= Ukupna ugovorena vrijednost bespovratnih sredstava]]*Ugovori_OPULJP3[[#This Row],[EU STOPA SUFINANCIRANJA %
EU CO-FINANCING RATE %]]</f>
        <v>1490508.8979999998</v>
      </c>
      <c r="P2472" s="60">
        <f>Ugovori_OPULJP3[[#This Row],[Bespovratna sredstva - EU dio - HRK]]/7.5345</f>
        <v>197824.52690954937</v>
      </c>
      <c r="Q2472" s="59">
        <f>Ugovori_OPULJP3[[#This Row],[Bespovratna sredstva - Ukupno (EU+Nac) HRK
= Ukupna ugovorena vrijednost bespovratnih sredstava]]*Ugovori_OPULJP3[[#This Row],[STOPA NACIONALNOG SUFINANCIRANJA %]]</f>
        <v>263030.98199999996</v>
      </c>
      <c r="R2472" s="60">
        <f>Ugovori_OPULJP3[[#This Row],[Bespovratna sredstva - Nacionalni dio - HRK]]/7.5345</f>
        <v>34910.210631096947</v>
      </c>
      <c r="S2472" s="59">
        <v>1753539.88</v>
      </c>
      <c r="T2472" s="60">
        <f>Ugovori_OPULJP3[[#This Row],[Bespovratna sredstva - Ukupno (EU+Nac) HRK
= Ukupna ugovorena vrijednost bespovratnih sredstava]]/7.5345</f>
        <v>232734.73754064634</v>
      </c>
      <c r="U2472" s="59">
        <v>0</v>
      </c>
      <c r="V2472" s="60">
        <f>Ugovori_OPULJP3[[#This Row],[Javni doprinos korisnika - HRK]]/7.5345</f>
        <v>0</v>
      </c>
      <c r="W2472" s="59">
        <v>0</v>
      </c>
      <c r="X2472" s="60">
        <f>Ugovori_OPULJP3[[#This Row],[Privatni doprinos korisnika - HRK]]/7.5345</f>
        <v>0</v>
      </c>
      <c r="Y2472" s="61">
        <v>1753539.88</v>
      </c>
      <c r="Z2472" s="62">
        <f>Ugovori_OPULJP3[[#This Row],[UKUPNI PRIHVATLJIVI IZDACI
TOTAL ELIGIBLE EXPENDITURE
= Bespovratna sredstva ukupno + doprinos korisnika
= Ukupni prihvatljivi troškovi
= Ukupna ugovorena vrijednost projekta HRK]]/7.5345</f>
        <v>232734.73754064634</v>
      </c>
      <c r="AA2472" s="53" t="s">
        <v>37</v>
      </c>
      <c r="AB2472" s="53" t="s">
        <v>752</v>
      </c>
      <c r="AC2472" s="52" t="s">
        <v>9060</v>
      </c>
      <c r="AD2472" s="52" t="s">
        <v>6564</v>
      </c>
    </row>
    <row r="2473" spans="1:30" ht="89.25" x14ac:dyDescent="0.2">
      <c r="A2473" s="50" t="s">
        <v>9061</v>
      </c>
      <c r="B2473" s="39" t="s">
        <v>742</v>
      </c>
      <c r="C2473" s="52" t="s">
        <v>7264</v>
      </c>
      <c r="D2473" s="52" t="s">
        <v>8904</v>
      </c>
      <c r="E2473" s="53" t="s">
        <v>75</v>
      </c>
      <c r="F2473" s="54" t="s">
        <v>9062</v>
      </c>
      <c r="G2473" s="54" t="s">
        <v>9063</v>
      </c>
      <c r="H2473" s="56">
        <v>43866</v>
      </c>
      <c r="I2473" s="56">
        <v>44352</v>
      </c>
      <c r="J2473" s="57" t="str">
        <f>IF(Ugovori_OPULJP3[[#This Row],[DATUM ZAVRŠETKA OPERACIJE]]&gt;DATE(2024,12,31),"u provedbi","završen")</f>
        <v>završen</v>
      </c>
      <c r="K2473" s="55" t="s">
        <v>36</v>
      </c>
      <c r="L2473" s="55" t="s">
        <v>36</v>
      </c>
      <c r="M2473" s="58">
        <v>0.85</v>
      </c>
      <c r="N2473" s="58">
        <v>0.15</v>
      </c>
      <c r="O2473" s="59">
        <f>Ugovori_OPULJP3[[#This Row],[Bespovratna sredstva - Ukupno (EU+Nac) HRK
= Ukupna ugovorena vrijednost bespovratnih sredstava]]*Ugovori_OPULJP3[[#This Row],[EU STOPA SUFINANCIRANJA %
EU CO-FINANCING RATE %]]</f>
        <v>501030.30700000003</v>
      </c>
      <c r="P2473" s="60">
        <f>Ugovori_OPULJP3[[#This Row],[Bespovratna sredstva - EU dio - HRK]]/7.5345</f>
        <v>66498.149445882271</v>
      </c>
      <c r="Q2473" s="59">
        <f>Ugovori_OPULJP3[[#This Row],[Bespovratna sredstva - Ukupno (EU+Nac) HRK
= Ukupna ugovorena vrijednost bespovratnih sredstava]]*Ugovori_OPULJP3[[#This Row],[STOPA NACIONALNOG SUFINANCIRANJA %]]</f>
        <v>88417.112999999998</v>
      </c>
      <c r="R2473" s="60">
        <f>Ugovori_OPULJP3[[#This Row],[Bespovratna sredstva - Nacionalni dio - HRK]]/7.5345</f>
        <v>11734.967549273342</v>
      </c>
      <c r="S2473" s="59">
        <v>589447.42000000004</v>
      </c>
      <c r="T2473" s="60">
        <f>Ugovori_OPULJP3[[#This Row],[Bespovratna sredstva - Ukupno (EU+Nac) HRK
= Ukupna ugovorena vrijednost bespovratnih sredstava]]/7.5345</f>
        <v>78233.116995155622</v>
      </c>
      <c r="U2473" s="59">
        <v>0</v>
      </c>
      <c r="V2473" s="60">
        <f>Ugovori_OPULJP3[[#This Row],[Javni doprinos korisnika - HRK]]/7.5345</f>
        <v>0</v>
      </c>
      <c r="W2473" s="59">
        <v>0</v>
      </c>
      <c r="X2473" s="60">
        <f>Ugovori_OPULJP3[[#This Row],[Privatni doprinos korisnika - HRK]]/7.5345</f>
        <v>0</v>
      </c>
      <c r="Y2473" s="61">
        <v>589447.42000000004</v>
      </c>
      <c r="Z2473" s="62">
        <f>Ugovori_OPULJP3[[#This Row],[UKUPNI PRIHVATLJIVI IZDACI
TOTAL ELIGIBLE EXPENDITURE
= Bespovratna sredstva ukupno + doprinos korisnika
= Ukupni prihvatljivi troškovi
= Ukupna ugovorena vrijednost projekta HRK]]/7.5345</f>
        <v>78233.116995155622</v>
      </c>
      <c r="AA2473" s="53" t="s">
        <v>37</v>
      </c>
      <c r="AB2473" s="53" t="s">
        <v>752</v>
      </c>
      <c r="AC2473" s="52" t="s">
        <v>9064</v>
      </c>
      <c r="AD2473" s="52" t="s">
        <v>6564</v>
      </c>
    </row>
    <row r="2474" spans="1:30" ht="102" x14ac:dyDescent="0.2">
      <c r="A2474" s="50" t="s">
        <v>9065</v>
      </c>
      <c r="B2474" s="39" t="s">
        <v>742</v>
      </c>
      <c r="C2474" s="52" t="s">
        <v>7264</v>
      </c>
      <c r="D2474" s="52" t="s">
        <v>8904</v>
      </c>
      <c r="E2474" s="53" t="s">
        <v>75</v>
      </c>
      <c r="F2474" s="54" t="s">
        <v>9066</v>
      </c>
      <c r="G2474" s="54" t="s">
        <v>9067</v>
      </c>
      <c r="H2474" s="56">
        <v>43866</v>
      </c>
      <c r="I2474" s="56">
        <v>44597</v>
      </c>
      <c r="J2474" s="57" t="str">
        <f>IF(Ugovori_OPULJP3[[#This Row],[DATUM ZAVRŠETKA OPERACIJE]]&gt;DATE(2024,12,31),"u provedbi","završen")</f>
        <v>završen</v>
      </c>
      <c r="K2474" s="55" t="s">
        <v>83</v>
      </c>
      <c r="L2474" s="55" t="s">
        <v>83</v>
      </c>
      <c r="M2474" s="58">
        <v>0.85</v>
      </c>
      <c r="N2474" s="58">
        <v>0.15</v>
      </c>
      <c r="O2474" s="59">
        <f>Ugovori_OPULJP3[[#This Row],[Bespovratna sredstva - Ukupno (EU+Nac) HRK
= Ukupna ugovorena vrijednost bespovratnih sredstava]]*Ugovori_OPULJP3[[#This Row],[EU STOPA SUFINANCIRANJA %
EU CO-FINANCING RATE %]]</f>
        <v>1574516.5399999998</v>
      </c>
      <c r="P2474" s="60">
        <f>Ugovori_OPULJP3[[#This Row],[Bespovratna sredstva - EU dio - HRK]]/7.5345</f>
        <v>208974.25708407987</v>
      </c>
      <c r="Q2474" s="59">
        <f>Ugovori_OPULJP3[[#This Row],[Bespovratna sredstva - Ukupno (EU+Nac) HRK
= Ukupna ugovorena vrijednost bespovratnih sredstava]]*Ugovori_OPULJP3[[#This Row],[STOPA NACIONALNOG SUFINANCIRANJA %]]</f>
        <v>277855.86</v>
      </c>
      <c r="R2474" s="60">
        <f>Ugovori_OPULJP3[[#This Row],[Bespovratna sredstva - Nacionalni dio - HRK]]/7.5345</f>
        <v>36877.810073661152</v>
      </c>
      <c r="S2474" s="59">
        <v>1852372.4</v>
      </c>
      <c r="T2474" s="60">
        <f>Ugovori_OPULJP3[[#This Row],[Bespovratna sredstva - Ukupno (EU+Nac) HRK
= Ukupna ugovorena vrijednost bespovratnih sredstava]]/7.5345</f>
        <v>245852.06715774102</v>
      </c>
      <c r="U2474" s="59">
        <v>0</v>
      </c>
      <c r="V2474" s="60">
        <f>Ugovori_OPULJP3[[#This Row],[Javni doprinos korisnika - HRK]]/7.5345</f>
        <v>0</v>
      </c>
      <c r="W2474" s="59">
        <v>0</v>
      </c>
      <c r="X2474" s="60">
        <f>Ugovori_OPULJP3[[#This Row],[Privatni doprinos korisnika - HRK]]/7.5345</f>
        <v>0</v>
      </c>
      <c r="Y2474" s="61">
        <v>1852372.4</v>
      </c>
      <c r="Z2474" s="62">
        <f>Ugovori_OPULJP3[[#This Row],[UKUPNI PRIHVATLJIVI IZDACI
TOTAL ELIGIBLE EXPENDITURE
= Bespovratna sredstva ukupno + doprinos korisnika
= Ukupni prihvatljivi troškovi
= Ukupna ugovorena vrijednost projekta HRK]]/7.5345</f>
        <v>245852.06715774102</v>
      </c>
      <c r="AA2474" s="53" t="s">
        <v>37</v>
      </c>
      <c r="AB2474" s="53" t="s">
        <v>752</v>
      </c>
      <c r="AC2474" s="52" t="s">
        <v>9068</v>
      </c>
      <c r="AD2474" s="52" t="s">
        <v>6564</v>
      </c>
    </row>
    <row r="2475" spans="1:30" ht="89.25" x14ac:dyDescent="0.2">
      <c r="A2475" s="50" t="s">
        <v>9069</v>
      </c>
      <c r="B2475" s="39" t="s">
        <v>742</v>
      </c>
      <c r="C2475" s="52" t="s">
        <v>7264</v>
      </c>
      <c r="D2475" s="52" t="s">
        <v>8904</v>
      </c>
      <c r="E2475" s="53" t="s">
        <v>75</v>
      </c>
      <c r="F2475" s="54" t="s">
        <v>9070</v>
      </c>
      <c r="G2475" s="54" t="s">
        <v>3133</v>
      </c>
      <c r="H2475" s="56">
        <v>43866</v>
      </c>
      <c r="I2475" s="56">
        <v>44597</v>
      </c>
      <c r="J2475" s="57" t="str">
        <f>IF(Ugovori_OPULJP3[[#This Row],[DATUM ZAVRŠETKA OPERACIJE]]&gt;DATE(2024,12,31),"u provedbi","završen")</f>
        <v>završen</v>
      </c>
      <c r="K2475" s="55" t="s">
        <v>185</v>
      </c>
      <c r="L2475" s="55" t="s">
        <v>185</v>
      </c>
      <c r="M2475" s="58">
        <v>0.85</v>
      </c>
      <c r="N2475" s="58">
        <v>0.15</v>
      </c>
      <c r="O2475" s="59">
        <f>Ugovori_OPULJP3[[#This Row],[Bespovratna sredstva - Ukupno (EU+Nac) HRK
= Ukupna ugovorena vrijednost bespovratnih sredstava]]*Ugovori_OPULJP3[[#This Row],[EU STOPA SUFINANCIRANJA %
EU CO-FINANCING RATE %]]</f>
        <v>1384259.4335</v>
      </c>
      <c r="P2475" s="60">
        <f>Ugovori_OPULJP3[[#This Row],[Bespovratna sredstva - EU dio - HRK]]/7.5345</f>
        <v>183722.79958855928</v>
      </c>
      <c r="Q2475" s="59">
        <f>Ugovori_OPULJP3[[#This Row],[Bespovratna sredstva - Ukupno (EU+Nac) HRK
= Ukupna ugovorena vrijednost bespovratnih sredstava]]*Ugovori_OPULJP3[[#This Row],[STOPA NACIONALNOG SUFINANCIRANJA %]]</f>
        <v>244281.0765</v>
      </c>
      <c r="R2475" s="60">
        <f>Ugovori_OPULJP3[[#This Row],[Bespovratna sredstva - Nacionalni dio - HRK]]/7.5345</f>
        <v>32421.67051562811</v>
      </c>
      <c r="S2475" s="59">
        <v>1628540.51</v>
      </c>
      <c r="T2475" s="60">
        <f>Ugovori_OPULJP3[[#This Row],[Bespovratna sredstva - Ukupno (EU+Nac) HRK
= Ukupna ugovorena vrijednost bespovratnih sredstava]]/7.5345</f>
        <v>216144.47010418741</v>
      </c>
      <c r="U2475" s="59">
        <v>0</v>
      </c>
      <c r="V2475" s="60">
        <f>Ugovori_OPULJP3[[#This Row],[Javni doprinos korisnika - HRK]]/7.5345</f>
        <v>0</v>
      </c>
      <c r="W2475" s="59">
        <v>0</v>
      </c>
      <c r="X2475" s="60">
        <f>Ugovori_OPULJP3[[#This Row],[Privatni doprinos korisnika - HRK]]/7.5345</f>
        <v>0</v>
      </c>
      <c r="Y2475" s="61">
        <v>1628540.51</v>
      </c>
      <c r="Z2475" s="62">
        <f>Ugovori_OPULJP3[[#This Row],[UKUPNI PRIHVATLJIVI IZDACI
TOTAL ELIGIBLE EXPENDITURE
= Bespovratna sredstva ukupno + doprinos korisnika
= Ukupni prihvatljivi troškovi
= Ukupna ugovorena vrijednost projekta HRK]]/7.5345</f>
        <v>216144.47010418741</v>
      </c>
      <c r="AA2475" s="53" t="s">
        <v>37</v>
      </c>
      <c r="AB2475" s="53" t="s">
        <v>752</v>
      </c>
      <c r="AC2475" s="52" t="s">
        <v>9071</v>
      </c>
      <c r="AD2475" s="52" t="s">
        <v>6564</v>
      </c>
    </row>
    <row r="2476" spans="1:30" ht="76.5" x14ac:dyDescent="0.2">
      <c r="A2476" s="50" t="s">
        <v>9072</v>
      </c>
      <c r="B2476" s="39" t="s">
        <v>742</v>
      </c>
      <c r="C2476" s="52" t="s">
        <v>7264</v>
      </c>
      <c r="D2476" s="52" t="s">
        <v>8904</v>
      </c>
      <c r="E2476" s="53" t="s">
        <v>75</v>
      </c>
      <c r="F2476" s="54" t="s">
        <v>9073</v>
      </c>
      <c r="G2476" s="71" t="s">
        <v>9074</v>
      </c>
      <c r="H2476" s="56">
        <v>43866</v>
      </c>
      <c r="I2476" s="56">
        <v>44597</v>
      </c>
      <c r="J2476" s="57" t="str">
        <f>IF(Ugovori_OPULJP3[[#This Row],[DATUM ZAVRŠETKA OPERACIJE]]&gt;DATE(2024,12,31),"u provedbi","završen")</f>
        <v>završen</v>
      </c>
      <c r="K2476" s="55" t="s">
        <v>153</v>
      </c>
      <c r="L2476" s="55" t="s">
        <v>36</v>
      </c>
      <c r="M2476" s="58">
        <v>0.85</v>
      </c>
      <c r="N2476" s="58">
        <v>0.15</v>
      </c>
      <c r="O2476" s="59">
        <f>Ugovori_OPULJP3[[#This Row],[Bespovratna sredstva - Ukupno (EU+Nac) HRK
= Ukupna ugovorena vrijednost bespovratnih sredstava]]*Ugovori_OPULJP3[[#This Row],[EU STOPA SUFINANCIRANJA %
EU CO-FINANCING RATE %]]</f>
        <v>1575857.1854999999</v>
      </c>
      <c r="P2476" s="60">
        <f>Ugovori_OPULJP3[[#This Row],[Bespovratna sredstva - EU dio - HRK]]/7.5345</f>
        <v>209152.1913199283</v>
      </c>
      <c r="Q2476" s="59">
        <f>Ugovori_OPULJP3[[#This Row],[Bespovratna sredstva - Ukupno (EU+Nac) HRK
= Ukupna ugovorena vrijednost bespovratnih sredstava]]*Ugovori_OPULJP3[[#This Row],[STOPA NACIONALNOG SUFINANCIRANJA %]]</f>
        <v>278092.44449999998</v>
      </c>
      <c r="R2476" s="60">
        <f>Ugovori_OPULJP3[[#This Row],[Bespovratna sredstva - Nacionalni dio - HRK]]/7.5345</f>
        <v>36909.210232928526</v>
      </c>
      <c r="S2476" s="59">
        <v>1853949.63</v>
      </c>
      <c r="T2476" s="60">
        <f>Ugovori_OPULJP3[[#This Row],[Bespovratna sredstva - Ukupno (EU+Nac) HRK
= Ukupna ugovorena vrijednost bespovratnih sredstava]]/7.5345</f>
        <v>246061.40155285684</v>
      </c>
      <c r="U2476" s="59">
        <v>0</v>
      </c>
      <c r="V2476" s="60">
        <f>Ugovori_OPULJP3[[#This Row],[Javni doprinos korisnika - HRK]]/7.5345</f>
        <v>0</v>
      </c>
      <c r="W2476" s="59">
        <v>0</v>
      </c>
      <c r="X2476" s="60">
        <f>Ugovori_OPULJP3[[#This Row],[Privatni doprinos korisnika - HRK]]/7.5345</f>
        <v>0</v>
      </c>
      <c r="Y2476" s="61">
        <v>1853949.63</v>
      </c>
      <c r="Z2476" s="62">
        <f>Ugovori_OPULJP3[[#This Row],[UKUPNI PRIHVATLJIVI IZDACI
TOTAL ELIGIBLE EXPENDITURE
= Bespovratna sredstva ukupno + doprinos korisnika
= Ukupni prihvatljivi troškovi
= Ukupna ugovorena vrijednost projekta HRK]]/7.5345</f>
        <v>246061.40155285684</v>
      </c>
      <c r="AA2476" s="53" t="s">
        <v>37</v>
      </c>
      <c r="AB2476" s="53" t="s">
        <v>752</v>
      </c>
      <c r="AC2476" s="52" t="s">
        <v>9075</v>
      </c>
      <c r="AD2476" s="52" t="s">
        <v>6564</v>
      </c>
    </row>
    <row r="2477" spans="1:30" ht="63.75" x14ac:dyDescent="0.2">
      <c r="A2477" s="50" t="s">
        <v>9076</v>
      </c>
      <c r="B2477" s="39" t="s">
        <v>742</v>
      </c>
      <c r="C2477" s="52" t="s">
        <v>7264</v>
      </c>
      <c r="D2477" s="52" t="s">
        <v>8904</v>
      </c>
      <c r="E2477" s="53" t="s">
        <v>75</v>
      </c>
      <c r="F2477" s="54" t="s">
        <v>9077</v>
      </c>
      <c r="G2477" s="54" t="s">
        <v>3867</v>
      </c>
      <c r="H2477" s="56">
        <v>43866</v>
      </c>
      <c r="I2477" s="56">
        <v>44597</v>
      </c>
      <c r="J2477" s="57" t="str">
        <f>IF(Ugovori_OPULJP3[[#This Row],[DATUM ZAVRŠETKA OPERACIJE]]&gt;DATE(2024,12,31),"u provedbi","završen")</f>
        <v>završen</v>
      </c>
      <c r="K2477" s="55" t="s">
        <v>153</v>
      </c>
      <c r="L2477" s="55" t="s">
        <v>36</v>
      </c>
      <c r="M2477" s="58">
        <v>0.85</v>
      </c>
      <c r="N2477" s="58">
        <v>0.15</v>
      </c>
      <c r="O2477" s="59">
        <f>Ugovori_OPULJP3[[#This Row],[Bespovratna sredstva - Ukupno (EU+Nac) HRK
= Ukupna ugovorena vrijednost bespovratnih sredstava]]*Ugovori_OPULJP3[[#This Row],[EU STOPA SUFINANCIRANJA %
EU CO-FINANCING RATE %]]</f>
        <v>1612347.575</v>
      </c>
      <c r="P2477" s="60">
        <f>Ugovori_OPULJP3[[#This Row],[Bespovratna sredstva - EU dio - HRK]]/7.5345</f>
        <v>213995.29829451189</v>
      </c>
      <c r="Q2477" s="59">
        <f>Ugovori_OPULJP3[[#This Row],[Bespovratna sredstva - Ukupno (EU+Nac) HRK
= Ukupna ugovorena vrijednost bespovratnih sredstava]]*Ugovori_OPULJP3[[#This Row],[STOPA NACIONALNOG SUFINANCIRANJA %]]</f>
        <v>284531.92499999999</v>
      </c>
      <c r="R2477" s="60">
        <f>Ugovori_OPULJP3[[#This Row],[Bespovratna sredstva - Nacionalni dio - HRK]]/7.5345</f>
        <v>37763.876169619747</v>
      </c>
      <c r="S2477" s="59">
        <v>1896879.5</v>
      </c>
      <c r="T2477" s="60">
        <f>Ugovori_OPULJP3[[#This Row],[Bespovratna sredstva - Ukupno (EU+Nac) HRK
= Ukupna ugovorena vrijednost bespovratnih sredstava]]/7.5345</f>
        <v>251759.17446413165</v>
      </c>
      <c r="U2477" s="59">
        <v>0</v>
      </c>
      <c r="V2477" s="60">
        <f>Ugovori_OPULJP3[[#This Row],[Javni doprinos korisnika - HRK]]/7.5345</f>
        <v>0</v>
      </c>
      <c r="W2477" s="59">
        <v>0</v>
      </c>
      <c r="X2477" s="60">
        <f>Ugovori_OPULJP3[[#This Row],[Privatni doprinos korisnika - HRK]]/7.5345</f>
        <v>0</v>
      </c>
      <c r="Y2477" s="61">
        <v>1896879.5</v>
      </c>
      <c r="Z2477" s="62">
        <f>Ugovori_OPULJP3[[#This Row],[UKUPNI PRIHVATLJIVI IZDACI
TOTAL ELIGIBLE EXPENDITURE
= Bespovratna sredstva ukupno + doprinos korisnika
= Ukupni prihvatljivi troškovi
= Ukupna ugovorena vrijednost projekta HRK]]/7.5345</f>
        <v>251759.17446413165</v>
      </c>
      <c r="AA2477" s="53" t="s">
        <v>37</v>
      </c>
      <c r="AB2477" s="53" t="s">
        <v>752</v>
      </c>
      <c r="AC2477" s="52" t="s">
        <v>9078</v>
      </c>
      <c r="AD2477" s="52" t="s">
        <v>6564</v>
      </c>
    </row>
    <row r="2478" spans="1:30" ht="76.5" x14ac:dyDescent="0.2">
      <c r="A2478" s="50" t="s">
        <v>9079</v>
      </c>
      <c r="B2478" s="39" t="s">
        <v>742</v>
      </c>
      <c r="C2478" s="52" t="s">
        <v>7264</v>
      </c>
      <c r="D2478" s="52" t="s">
        <v>8904</v>
      </c>
      <c r="E2478" s="53" t="s">
        <v>75</v>
      </c>
      <c r="F2478" s="54" t="s">
        <v>9080</v>
      </c>
      <c r="G2478" s="54" t="s">
        <v>9081</v>
      </c>
      <c r="H2478" s="56">
        <v>43866</v>
      </c>
      <c r="I2478" s="56">
        <v>44597</v>
      </c>
      <c r="J2478" s="57" t="str">
        <f>IF(Ugovori_OPULJP3[[#This Row],[DATUM ZAVRŠETKA OPERACIJE]]&gt;DATE(2024,12,31),"u provedbi","završen")</f>
        <v>završen</v>
      </c>
      <c r="K2478" s="55" t="s">
        <v>9082</v>
      </c>
      <c r="L2478" s="55" t="s">
        <v>36</v>
      </c>
      <c r="M2478" s="58">
        <v>0.85</v>
      </c>
      <c r="N2478" s="58">
        <v>0.15</v>
      </c>
      <c r="O2478" s="59">
        <f>Ugovori_OPULJP3[[#This Row],[Bespovratna sredstva - Ukupno (EU+Nac) HRK
= Ukupna ugovorena vrijednost bespovratnih sredstava]]*Ugovori_OPULJP3[[#This Row],[EU STOPA SUFINANCIRANJA %
EU CO-FINANCING RATE %]]</f>
        <v>1390774.6409999998</v>
      </c>
      <c r="P2478" s="60">
        <f>Ugovori_OPULJP3[[#This Row],[Bespovratna sredstva - EU dio - HRK]]/7.5345</f>
        <v>184587.5162253633</v>
      </c>
      <c r="Q2478" s="59">
        <f>Ugovori_OPULJP3[[#This Row],[Bespovratna sredstva - Ukupno (EU+Nac) HRK
= Ukupna ugovorena vrijednost bespovratnih sredstava]]*Ugovori_OPULJP3[[#This Row],[STOPA NACIONALNOG SUFINANCIRANJA %]]</f>
        <v>245430.81899999999</v>
      </c>
      <c r="R2478" s="60">
        <f>Ugovori_OPULJP3[[#This Row],[Bespovratna sredstva - Nacionalni dio - HRK]]/7.5345</f>
        <v>32574.26756918176</v>
      </c>
      <c r="S2478" s="59">
        <v>1636205.46</v>
      </c>
      <c r="T2478" s="60">
        <f>Ugovori_OPULJP3[[#This Row],[Bespovratna sredstva - Ukupno (EU+Nac) HRK
= Ukupna ugovorena vrijednost bespovratnih sredstava]]/7.5345</f>
        <v>217161.78379454507</v>
      </c>
      <c r="U2478" s="59">
        <v>0</v>
      </c>
      <c r="V2478" s="60">
        <f>Ugovori_OPULJP3[[#This Row],[Javni doprinos korisnika - HRK]]/7.5345</f>
        <v>0</v>
      </c>
      <c r="W2478" s="59">
        <v>0</v>
      </c>
      <c r="X2478" s="60">
        <f>Ugovori_OPULJP3[[#This Row],[Privatni doprinos korisnika - HRK]]/7.5345</f>
        <v>0</v>
      </c>
      <c r="Y2478" s="61">
        <v>1636205.46</v>
      </c>
      <c r="Z2478" s="62">
        <f>Ugovori_OPULJP3[[#This Row],[UKUPNI PRIHVATLJIVI IZDACI
TOTAL ELIGIBLE EXPENDITURE
= Bespovratna sredstva ukupno + doprinos korisnika
= Ukupni prihvatljivi troškovi
= Ukupna ugovorena vrijednost projekta HRK]]/7.5345</f>
        <v>217161.78379454507</v>
      </c>
      <c r="AA2478" s="53" t="s">
        <v>37</v>
      </c>
      <c r="AB2478" s="53" t="s">
        <v>752</v>
      </c>
      <c r="AC2478" s="52" t="s">
        <v>9083</v>
      </c>
      <c r="AD2478" s="52" t="s">
        <v>6564</v>
      </c>
    </row>
    <row r="2479" spans="1:30" ht="76.5" x14ac:dyDescent="0.2">
      <c r="A2479" s="50" t="s">
        <v>9084</v>
      </c>
      <c r="B2479" s="39" t="s">
        <v>742</v>
      </c>
      <c r="C2479" s="52" t="s">
        <v>7264</v>
      </c>
      <c r="D2479" s="52" t="s">
        <v>8904</v>
      </c>
      <c r="E2479" s="53" t="s">
        <v>75</v>
      </c>
      <c r="F2479" s="54" t="s">
        <v>9085</v>
      </c>
      <c r="G2479" s="54" t="s">
        <v>9086</v>
      </c>
      <c r="H2479" s="56">
        <v>43866</v>
      </c>
      <c r="I2479" s="56">
        <v>44597</v>
      </c>
      <c r="J2479" s="57" t="str">
        <f>IF(Ugovori_OPULJP3[[#This Row],[DATUM ZAVRŠETKA OPERACIJE]]&gt;DATE(2024,12,31),"u provedbi","završen")</f>
        <v>završen</v>
      </c>
      <c r="K2479" s="55" t="s">
        <v>83</v>
      </c>
      <c r="L2479" s="55" t="s">
        <v>83</v>
      </c>
      <c r="M2479" s="58">
        <v>0.85</v>
      </c>
      <c r="N2479" s="58">
        <v>0.15</v>
      </c>
      <c r="O2479" s="59">
        <f>Ugovori_OPULJP3[[#This Row],[Bespovratna sredstva - Ukupno (EU+Nac) HRK
= Ukupna ugovorena vrijednost bespovratnih sredstava]]*Ugovori_OPULJP3[[#This Row],[EU STOPA SUFINANCIRANJA %
EU CO-FINANCING RATE %]]</f>
        <v>1053830.4165000001</v>
      </c>
      <c r="P2479" s="60">
        <f>Ugovori_OPULJP3[[#This Row],[Bespovratna sredstva - EU dio - HRK]]/7.5345</f>
        <v>139867.33247063507</v>
      </c>
      <c r="Q2479" s="59">
        <f>Ugovori_OPULJP3[[#This Row],[Bespovratna sredstva - Ukupno (EU+Nac) HRK
= Ukupna ugovorena vrijednost bespovratnih sredstava]]*Ugovori_OPULJP3[[#This Row],[STOPA NACIONALNOG SUFINANCIRANJA %]]</f>
        <v>185970.0735</v>
      </c>
      <c r="R2479" s="60">
        <f>Ugovori_OPULJP3[[#This Row],[Bespovratna sredstva - Nacionalni dio - HRK]]/7.5345</f>
        <v>24682.470435994423</v>
      </c>
      <c r="S2479" s="59">
        <v>1239800.49</v>
      </c>
      <c r="T2479" s="60">
        <f>Ugovori_OPULJP3[[#This Row],[Bespovratna sredstva - Ukupno (EU+Nac) HRK
= Ukupna ugovorena vrijednost bespovratnih sredstava]]/7.5345</f>
        <v>164549.80290662948</v>
      </c>
      <c r="U2479" s="59">
        <v>0</v>
      </c>
      <c r="V2479" s="60">
        <f>Ugovori_OPULJP3[[#This Row],[Javni doprinos korisnika - HRK]]/7.5345</f>
        <v>0</v>
      </c>
      <c r="W2479" s="59">
        <v>0</v>
      </c>
      <c r="X2479" s="60">
        <f>Ugovori_OPULJP3[[#This Row],[Privatni doprinos korisnika - HRK]]/7.5345</f>
        <v>0</v>
      </c>
      <c r="Y2479" s="61">
        <v>1239800.49</v>
      </c>
      <c r="Z2479" s="62">
        <f>Ugovori_OPULJP3[[#This Row],[UKUPNI PRIHVATLJIVI IZDACI
TOTAL ELIGIBLE EXPENDITURE
= Bespovratna sredstva ukupno + doprinos korisnika
= Ukupni prihvatljivi troškovi
= Ukupna ugovorena vrijednost projekta HRK]]/7.5345</f>
        <v>164549.80290662948</v>
      </c>
      <c r="AA2479" s="53" t="s">
        <v>37</v>
      </c>
      <c r="AB2479" s="53" t="s">
        <v>752</v>
      </c>
      <c r="AC2479" s="52" t="s">
        <v>9087</v>
      </c>
      <c r="AD2479" s="52" t="s">
        <v>6564</v>
      </c>
    </row>
    <row r="2480" spans="1:30" ht="114.75" x14ac:dyDescent="0.2">
      <c r="A2480" s="70" t="s">
        <v>9088</v>
      </c>
      <c r="B2480" s="38" t="s">
        <v>742</v>
      </c>
      <c r="C2480" s="52" t="s">
        <v>7264</v>
      </c>
      <c r="D2480" s="65" t="s">
        <v>9089</v>
      </c>
      <c r="E2480" s="66" t="s">
        <v>6571</v>
      </c>
      <c r="F2480" s="71" t="s">
        <v>9090</v>
      </c>
      <c r="G2480" s="71" t="s">
        <v>7190</v>
      </c>
      <c r="H2480" s="68">
        <v>44160</v>
      </c>
      <c r="I2480" s="68">
        <v>45071</v>
      </c>
      <c r="J2480" s="57" t="str">
        <f>IF(Ugovori_OPULJP3[[#This Row],[DATUM ZAVRŠETKA OPERACIJE]]&gt;DATE(2024,12,31),"u provedbi","završen")</f>
        <v>završen</v>
      </c>
      <c r="K2480" s="76" t="s">
        <v>337</v>
      </c>
      <c r="L2480" s="67" t="s">
        <v>337</v>
      </c>
      <c r="M2480" s="58">
        <v>0.85</v>
      </c>
      <c r="N2480" s="58">
        <v>0.15</v>
      </c>
      <c r="O2480" s="59">
        <f>Ugovori_OPULJP3[[#This Row],[Bespovratna sredstva - Ukupno (EU+Nac) HRK
= Ukupna ugovorena vrijednost bespovratnih sredstava]]*Ugovori_OPULJP3[[#This Row],[EU STOPA SUFINANCIRANJA %
EU CO-FINANCING RATE %]]</f>
        <v>7848798.4165000003</v>
      </c>
      <c r="P2480" s="60">
        <f>Ugovori_OPULJP3[[#This Row],[Bespovratna sredstva - EU dio - HRK]]/7.5345</f>
        <v>1041714.5685181498</v>
      </c>
      <c r="Q2480" s="59">
        <f>Ugovori_OPULJP3[[#This Row],[Bespovratna sredstva - Ukupno (EU+Nac) HRK
= Ukupna ugovorena vrijednost bespovratnih sredstava]]*Ugovori_OPULJP3[[#This Row],[STOPA NACIONALNOG SUFINANCIRANJA %]]</f>
        <v>1385082.0734999999</v>
      </c>
      <c r="R2480" s="60">
        <f>Ugovori_OPULJP3[[#This Row],[Bespovratna sredstva - Nacionalni dio - HRK]]/7.5345</f>
        <v>183831.98267967347</v>
      </c>
      <c r="S2480" s="59">
        <v>9233880.4900000002</v>
      </c>
      <c r="T2480" s="60">
        <f>Ugovori_OPULJP3[[#This Row],[Bespovratna sredstva - Ukupno (EU+Nac) HRK
= Ukupna ugovorena vrijednost bespovratnih sredstava]]/7.5345</f>
        <v>1225546.5511978234</v>
      </c>
      <c r="U2480" s="59">
        <v>0</v>
      </c>
      <c r="V2480" s="60">
        <f>Ugovori_OPULJP3[[#This Row],[Javni doprinos korisnika - HRK]]/7.5345</f>
        <v>0</v>
      </c>
      <c r="W2480" s="59">
        <v>0</v>
      </c>
      <c r="X2480" s="60">
        <f>Ugovori_OPULJP3[[#This Row],[Privatni doprinos korisnika - HRK]]/7.5345</f>
        <v>0</v>
      </c>
      <c r="Y2480" s="61">
        <v>9233880.4900000002</v>
      </c>
      <c r="Z2480" s="62">
        <f>Ugovori_OPULJP3[[#This Row],[UKUPNI PRIHVATLJIVI IZDACI
TOTAL ELIGIBLE EXPENDITURE
= Bespovratna sredstva ukupno + doprinos korisnika
= Ukupni prihvatljivi troškovi
= Ukupna ugovorena vrijednost projekta HRK]]/7.5345</f>
        <v>1225546.5511978234</v>
      </c>
      <c r="AA2480" s="66" t="s">
        <v>37</v>
      </c>
      <c r="AB2480" s="66" t="s">
        <v>34</v>
      </c>
      <c r="AC2480" s="65" t="s">
        <v>9091</v>
      </c>
      <c r="AD2480" s="65" t="s">
        <v>6564</v>
      </c>
    </row>
    <row r="2481" spans="1:30" ht="102" x14ac:dyDescent="0.2">
      <c r="A2481" s="70" t="s">
        <v>9092</v>
      </c>
      <c r="B2481" s="38" t="s">
        <v>742</v>
      </c>
      <c r="C2481" s="65" t="s">
        <v>7264</v>
      </c>
      <c r="D2481" s="65" t="s">
        <v>9089</v>
      </c>
      <c r="E2481" s="66" t="s">
        <v>6571</v>
      </c>
      <c r="F2481" s="71" t="s">
        <v>9093</v>
      </c>
      <c r="G2481" s="71" t="s">
        <v>6817</v>
      </c>
      <c r="H2481" s="68">
        <v>44160</v>
      </c>
      <c r="I2481" s="68">
        <v>45071</v>
      </c>
      <c r="J2481" s="57" t="str">
        <f>IF(Ugovori_OPULJP3[[#This Row],[DATUM ZAVRŠETKA OPERACIJE]]&gt;DATE(2024,12,31),"u provedbi","završen")</f>
        <v>završen</v>
      </c>
      <c r="K2481" s="67" t="s">
        <v>370</v>
      </c>
      <c r="L2481" s="67" t="s">
        <v>370</v>
      </c>
      <c r="M2481" s="58">
        <v>0.85</v>
      </c>
      <c r="N2481" s="58">
        <v>0.15</v>
      </c>
      <c r="O2481" s="59">
        <f>Ugovori_OPULJP3[[#This Row],[Bespovratna sredstva - Ukupno (EU+Nac) HRK
= Ukupna ugovorena vrijednost bespovratnih sredstava]]*Ugovori_OPULJP3[[#This Row],[EU STOPA SUFINANCIRANJA %
EU CO-FINANCING RATE %]]</f>
        <v>8513511.7955000009</v>
      </c>
      <c r="P2481" s="60">
        <f>Ugovori_OPULJP3[[#This Row],[Bespovratna sredstva - EU dio - HRK]]/7.5345</f>
        <v>1129937.1949698057</v>
      </c>
      <c r="Q2481" s="59">
        <f>Ugovori_OPULJP3[[#This Row],[Bespovratna sredstva - Ukupno (EU+Nac) HRK
= Ukupna ugovorena vrijednost bespovratnih sredstava]]*Ugovori_OPULJP3[[#This Row],[STOPA NACIONALNOG SUFINANCIRANJA %]]</f>
        <v>1502384.4345</v>
      </c>
      <c r="R2481" s="60">
        <f>Ugovori_OPULJP3[[#This Row],[Bespovratna sredstva - Nacionalni dio - HRK]]/7.5345</f>
        <v>199400.68146525978</v>
      </c>
      <c r="S2481" s="59">
        <v>10015896.23</v>
      </c>
      <c r="T2481" s="60">
        <f>Ugovori_OPULJP3[[#This Row],[Bespovratna sredstva - Ukupno (EU+Nac) HRK
= Ukupna ugovorena vrijednost bespovratnih sredstava]]/7.5345</f>
        <v>1329337.8764350654</v>
      </c>
      <c r="U2481" s="59">
        <v>0</v>
      </c>
      <c r="V2481" s="60">
        <f>Ugovori_OPULJP3[[#This Row],[Javni doprinos korisnika - HRK]]/7.5345</f>
        <v>0</v>
      </c>
      <c r="W2481" s="59">
        <v>0</v>
      </c>
      <c r="X2481" s="60">
        <f>Ugovori_OPULJP3[[#This Row],[Privatni doprinos korisnika - HRK]]/7.5345</f>
        <v>0</v>
      </c>
      <c r="Y2481" s="61">
        <v>10015896.23</v>
      </c>
      <c r="Z2481" s="62">
        <f>Ugovori_OPULJP3[[#This Row],[UKUPNI PRIHVATLJIVI IZDACI
TOTAL ELIGIBLE EXPENDITURE
= Bespovratna sredstva ukupno + doprinos korisnika
= Ukupni prihvatljivi troškovi
= Ukupna ugovorena vrijednost projekta HRK]]/7.5345</f>
        <v>1329337.8764350654</v>
      </c>
      <c r="AA2481" s="66" t="s">
        <v>37</v>
      </c>
      <c r="AB2481" s="66" t="s">
        <v>34</v>
      </c>
      <c r="AC2481" s="65" t="s">
        <v>9094</v>
      </c>
      <c r="AD2481" s="65" t="s">
        <v>6564</v>
      </c>
    </row>
    <row r="2482" spans="1:30" ht="114.75" x14ac:dyDescent="0.2">
      <c r="A2482" s="70" t="s">
        <v>9095</v>
      </c>
      <c r="B2482" s="38" t="s">
        <v>742</v>
      </c>
      <c r="C2482" s="65" t="s">
        <v>7264</v>
      </c>
      <c r="D2482" s="65" t="s">
        <v>9089</v>
      </c>
      <c r="E2482" s="66" t="s">
        <v>6571</v>
      </c>
      <c r="F2482" s="71" t="s">
        <v>9096</v>
      </c>
      <c r="G2482" s="54" t="s">
        <v>2482</v>
      </c>
      <c r="H2482" s="68">
        <v>44263</v>
      </c>
      <c r="I2482" s="68">
        <v>45177</v>
      </c>
      <c r="J2482" s="57" t="str">
        <f>IF(Ugovori_OPULJP3[[#This Row],[DATUM ZAVRŠETKA OPERACIJE]]&gt;DATE(2024,12,31),"u provedbi","završen")</f>
        <v>završen</v>
      </c>
      <c r="K2482" s="67" t="s">
        <v>332</v>
      </c>
      <c r="L2482" s="67" t="s">
        <v>332</v>
      </c>
      <c r="M2482" s="58">
        <v>0.85</v>
      </c>
      <c r="N2482" s="58">
        <v>0.15</v>
      </c>
      <c r="O2482" s="59">
        <f>Ugovori_OPULJP3[[#This Row],[Bespovratna sredstva - Ukupno (EU+Nac) HRK
= Ukupna ugovorena vrijednost bespovratnih sredstava]]*Ugovori_OPULJP3[[#This Row],[EU STOPA SUFINANCIRANJA %
EU CO-FINANCING RATE %]]</f>
        <v>4948416.3635</v>
      </c>
      <c r="P2482" s="60">
        <f>Ugovori_OPULJP3[[#This Row],[Bespovratna sredstva - EU dio - HRK]]/7.5345</f>
        <v>656767.716968611</v>
      </c>
      <c r="Q2482" s="59">
        <f>Ugovori_OPULJP3[[#This Row],[Bespovratna sredstva - Ukupno (EU+Nac) HRK
= Ukupna ugovorena vrijednost bespovratnih sredstava]]*Ugovori_OPULJP3[[#This Row],[STOPA NACIONALNOG SUFINANCIRANJA %]]</f>
        <v>873249.94649999996</v>
      </c>
      <c r="R2482" s="60">
        <f>Ugovori_OPULJP3[[#This Row],[Bespovratna sredstva - Nacionalni dio - HRK]]/7.5345</f>
        <v>115900.18534740194</v>
      </c>
      <c r="S2482" s="59">
        <v>5821666.3099999996</v>
      </c>
      <c r="T2482" s="60">
        <f>Ugovori_OPULJP3[[#This Row],[Bespovratna sredstva - Ukupno (EU+Nac) HRK
= Ukupna ugovorena vrijednost bespovratnih sredstava]]/7.5345</f>
        <v>772667.90231601289</v>
      </c>
      <c r="U2482" s="59">
        <v>0</v>
      </c>
      <c r="V2482" s="60">
        <f>Ugovori_OPULJP3[[#This Row],[Javni doprinos korisnika - HRK]]/7.5345</f>
        <v>0</v>
      </c>
      <c r="W2482" s="59">
        <v>0</v>
      </c>
      <c r="X2482" s="60">
        <f>Ugovori_OPULJP3[[#This Row],[Privatni doprinos korisnika - HRK]]/7.5345</f>
        <v>0</v>
      </c>
      <c r="Y2482" s="61">
        <v>5821666.3099999996</v>
      </c>
      <c r="Z2482" s="62">
        <f>Ugovori_OPULJP3[[#This Row],[UKUPNI PRIHVATLJIVI IZDACI
TOTAL ELIGIBLE EXPENDITURE
= Bespovratna sredstva ukupno + doprinos korisnika
= Ukupni prihvatljivi troškovi
= Ukupna ugovorena vrijednost projekta HRK]]/7.5345</f>
        <v>772667.90231601289</v>
      </c>
      <c r="AA2482" s="66" t="s">
        <v>37</v>
      </c>
      <c r="AB2482" s="66" t="s">
        <v>34</v>
      </c>
      <c r="AC2482" s="65" t="s">
        <v>9097</v>
      </c>
      <c r="AD2482" s="65" t="s">
        <v>6564</v>
      </c>
    </row>
    <row r="2483" spans="1:30" ht="102" x14ac:dyDescent="0.2">
      <c r="A2483" s="70" t="s">
        <v>9098</v>
      </c>
      <c r="B2483" s="38" t="s">
        <v>742</v>
      </c>
      <c r="C2483" s="65" t="s">
        <v>7264</v>
      </c>
      <c r="D2483" s="65" t="s">
        <v>9089</v>
      </c>
      <c r="E2483" s="66" t="s">
        <v>6571</v>
      </c>
      <c r="F2483" s="71" t="s">
        <v>9099</v>
      </c>
      <c r="G2483" s="54" t="s">
        <v>242</v>
      </c>
      <c r="H2483" s="68">
        <v>44242</v>
      </c>
      <c r="I2483" s="68">
        <v>45289</v>
      </c>
      <c r="J2483" s="57" t="str">
        <f>IF(Ugovori_OPULJP3[[#This Row],[DATUM ZAVRŠETKA OPERACIJE]]&gt;DATE(2024,12,31),"u provedbi","završen")</f>
        <v>završen</v>
      </c>
      <c r="K2483" s="67" t="s">
        <v>243</v>
      </c>
      <c r="L2483" s="67" t="s">
        <v>243</v>
      </c>
      <c r="M2483" s="58">
        <v>0.85</v>
      </c>
      <c r="N2483" s="58">
        <v>0.15</v>
      </c>
      <c r="O2483" s="59">
        <f>Ugovori_OPULJP3[[#This Row],[Bespovratna sredstva - Ukupno (EU+Nac) HRK
= Ukupna ugovorena vrijednost bespovratnih sredstava]]*Ugovori_OPULJP3[[#This Row],[EU STOPA SUFINANCIRANJA %
EU CO-FINANCING RATE %]]</f>
        <v>9942014.4089999981</v>
      </c>
      <c r="P2483" s="60">
        <f>Ugovori_OPULJP3[[#This Row],[Bespovratna sredstva - EU dio - HRK]]/7.5345</f>
        <v>1319532.0736611583</v>
      </c>
      <c r="Q2483" s="59">
        <f>Ugovori_OPULJP3[[#This Row],[Bespovratna sredstva - Ukupno (EU+Nac) HRK
= Ukupna ugovorena vrijednost bespovratnih sredstava]]*Ugovori_OPULJP3[[#This Row],[STOPA NACIONALNOG SUFINANCIRANJA %]]</f>
        <v>1754473.1309999998</v>
      </c>
      <c r="R2483" s="60">
        <f>Ugovori_OPULJP3[[#This Row],[Bespovratna sredstva - Nacionalni dio - HRK]]/7.5345</f>
        <v>232858.60123432209</v>
      </c>
      <c r="S2483" s="59">
        <v>11696487.539999999</v>
      </c>
      <c r="T2483" s="60">
        <f>Ugovori_OPULJP3[[#This Row],[Bespovratna sredstva - Ukupno (EU+Nac) HRK
= Ukupna ugovorena vrijednost bespovratnih sredstava]]/7.5345</f>
        <v>1552390.6748954805</v>
      </c>
      <c r="U2483" s="59">
        <v>0</v>
      </c>
      <c r="V2483" s="60">
        <f>Ugovori_OPULJP3[[#This Row],[Javni doprinos korisnika - HRK]]/7.5345</f>
        <v>0</v>
      </c>
      <c r="W2483" s="59">
        <v>0</v>
      </c>
      <c r="X2483" s="60">
        <f>Ugovori_OPULJP3[[#This Row],[Privatni doprinos korisnika - HRK]]/7.5345</f>
        <v>0</v>
      </c>
      <c r="Y2483" s="61">
        <v>11696487.539999999</v>
      </c>
      <c r="Z2483" s="62">
        <f>Ugovori_OPULJP3[[#This Row],[UKUPNI PRIHVATLJIVI IZDACI
TOTAL ELIGIBLE EXPENDITURE
= Bespovratna sredstva ukupno + doprinos korisnika
= Ukupni prihvatljivi troškovi
= Ukupna ugovorena vrijednost projekta HRK]]/7.5345</f>
        <v>1552390.6748954805</v>
      </c>
      <c r="AA2483" s="66" t="s">
        <v>37</v>
      </c>
      <c r="AB2483" s="66" t="s">
        <v>34</v>
      </c>
      <c r="AC2483" s="65" t="s">
        <v>9100</v>
      </c>
      <c r="AD2483" s="65" t="s">
        <v>6564</v>
      </c>
    </row>
    <row r="2484" spans="1:30" ht="89.25" x14ac:dyDescent="0.2">
      <c r="A2484" s="75" t="s">
        <v>9101</v>
      </c>
      <c r="B2484" s="38" t="s">
        <v>742</v>
      </c>
      <c r="C2484" s="65" t="s">
        <v>7264</v>
      </c>
      <c r="D2484" s="65" t="s">
        <v>9089</v>
      </c>
      <c r="E2484" s="66" t="s">
        <v>6571</v>
      </c>
      <c r="F2484" s="71" t="s">
        <v>9090</v>
      </c>
      <c r="G2484" s="71" t="s">
        <v>9102</v>
      </c>
      <c r="H2484" s="68">
        <v>44356</v>
      </c>
      <c r="I2484" s="68">
        <v>45269</v>
      </c>
      <c r="J2484" s="57" t="str">
        <f>IF(Ugovori_OPULJP3[[#This Row],[DATUM ZAVRŠETKA OPERACIJE]]&gt;DATE(2024,12,31),"u provedbi","završen")</f>
        <v>završen</v>
      </c>
      <c r="K2484" s="76" t="s">
        <v>172</v>
      </c>
      <c r="L2484" s="76" t="s">
        <v>172</v>
      </c>
      <c r="M2484" s="82" t="s">
        <v>3093</v>
      </c>
      <c r="N2484" s="58">
        <v>0.15</v>
      </c>
      <c r="O2484" s="59">
        <f>Ugovori_OPULJP3[[#This Row],[Bespovratna sredstva - Ukupno (EU+Nac) HRK
= Ukupna ugovorena vrijednost bespovratnih sredstava]]*Ugovori_OPULJP3[[#This Row],[EU STOPA SUFINANCIRANJA %
EU CO-FINANCING RATE %]]</f>
        <v>9882200.9289999995</v>
      </c>
      <c r="P2484" s="60">
        <f>Ugovori_OPULJP3[[#This Row],[Bespovratna sredstva - EU dio - HRK]]/7.5345</f>
        <v>1311593.4606145064</v>
      </c>
      <c r="Q2484" s="59">
        <f>Ugovori_OPULJP3[[#This Row],[Bespovratna sredstva - Ukupno (EU+Nac) HRK
= Ukupna ugovorena vrijednost bespovratnih sredstava]]*Ugovori_OPULJP3[[#This Row],[STOPA NACIONALNOG SUFINANCIRANJA %]]</f>
        <v>1743917.811</v>
      </c>
      <c r="R2484" s="60">
        <f>Ugovori_OPULJP3[[#This Row],[Bespovratna sredstva - Nacionalni dio - HRK]]/7.5345</f>
        <v>231457.66952020704</v>
      </c>
      <c r="S2484" s="59">
        <v>11626118.74</v>
      </c>
      <c r="T2484" s="60">
        <f>Ugovori_OPULJP3[[#This Row],[Bespovratna sredstva - Ukupno (EU+Nac) HRK
= Ukupna ugovorena vrijednost bespovratnih sredstava]]/7.5345</f>
        <v>1543051.1301347136</v>
      </c>
      <c r="U2484" s="59">
        <v>0</v>
      </c>
      <c r="V2484" s="60">
        <f>Ugovori_OPULJP3[[#This Row],[Javni doprinos korisnika - HRK]]/7.5345</f>
        <v>0</v>
      </c>
      <c r="W2484" s="59">
        <v>0</v>
      </c>
      <c r="X2484" s="60">
        <f>Ugovori_OPULJP3[[#This Row],[Privatni doprinos korisnika - HRK]]/7.5345</f>
        <v>0</v>
      </c>
      <c r="Y2484" s="61">
        <v>11626118.74</v>
      </c>
      <c r="Z2484" s="62">
        <f>Ugovori_OPULJP3[[#This Row],[UKUPNI PRIHVATLJIVI IZDACI
TOTAL ELIGIBLE EXPENDITURE
= Bespovratna sredstva ukupno + doprinos korisnika
= Ukupni prihvatljivi troškovi
= Ukupna ugovorena vrijednost projekta HRK]]/7.5345</f>
        <v>1543051.1301347136</v>
      </c>
      <c r="AA2484" s="66" t="s">
        <v>37</v>
      </c>
      <c r="AB2484" s="66" t="s">
        <v>34</v>
      </c>
      <c r="AC2484" s="65" t="s">
        <v>9103</v>
      </c>
      <c r="AD2484" s="65" t="s">
        <v>6564</v>
      </c>
    </row>
    <row r="2485" spans="1:30" ht="102" x14ac:dyDescent="0.2">
      <c r="A2485" s="110" t="s">
        <v>9104</v>
      </c>
      <c r="B2485" s="38" t="s">
        <v>742</v>
      </c>
      <c r="C2485" s="65" t="s">
        <v>7264</v>
      </c>
      <c r="D2485" s="65" t="s">
        <v>9089</v>
      </c>
      <c r="E2485" s="66" t="s">
        <v>6571</v>
      </c>
      <c r="F2485" s="71" t="s">
        <v>9105</v>
      </c>
      <c r="G2485" s="71" t="s">
        <v>4475</v>
      </c>
      <c r="H2485" s="68">
        <v>44356</v>
      </c>
      <c r="I2485" s="68">
        <v>45269</v>
      </c>
      <c r="J2485" s="57" t="str">
        <f>IF(Ugovori_OPULJP3[[#This Row],[DATUM ZAVRŠETKA OPERACIJE]]&gt;DATE(2024,12,31),"u provedbi","završen")</f>
        <v>završen</v>
      </c>
      <c r="K2485" s="67" t="s">
        <v>598</v>
      </c>
      <c r="L2485" s="76" t="s">
        <v>598</v>
      </c>
      <c r="M2485" s="95" t="s">
        <v>3093</v>
      </c>
      <c r="N2485" s="58">
        <v>0.15</v>
      </c>
      <c r="O2485" s="59">
        <f>Ugovori_OPULJP3[[#This Row],[Bespovratna sredstva - Ukupno (EU+Nac) HRK
= Ukupna ugovorena vrijednost bespovratnih sredstava]]*Ugovori_OPULJP3[[#This Row],[EU STOPA SUFINANCIRANJA %
EU CO-FINANCING RATE %]]</f>
        <v>5351427.7474999996</v>
      </c>
      <c r="P2485" s="60">
        <f>Ugovori_OPULJP3[[#This Row],[Bespovratna sredstva - EU dio - HRK]]/7.5345</f>
        <v>710256.51967615623</v>
      </c>
      <c r="Q2485" s="59">
        <f>Ugovori_OPULJP3[[#This Row],[Bespovratna sredstva - Ukupno (EU+Nac) HRK
= Ukupna ugovorena vrijednost bespovratnih sredstava]]*Ugovori_OPULJP3[[#This Row],[STOPA NACIONALNOG SUFINANCIRANJA %]]</f>
        <v>944369.60249999992</v>
      </c>
      <c r="R2485" s="60">
        <f>Ugovori_OPULJP3[[#This Row],[Bespovratna sredstva - Nacionalni dio - HRK]]/7.5345</f>
        <v>125339.38582520404</v>
      </c>
      <c r="S2485" s="59">
        <v>6295797.3499999996</v>
      </c>
      <c r="T2485" s="60">
        <f>Ugovori_OPULJP3[[#This Row],[Bespovratna sredstva - Ukupno (EU+Nac) HRK
= Ukupna ugovorena vrijednost bespovratnih sredstava]]/7.5345</f>
        <v>835595.90550136031</v>
      </c>
      <c r="U2485" s="59">
        <v>0</v>
      </c>
      <c r="V2485" s="60">
        <f>Ugovori_OPULJP3[[#This Row],[Javni doprinos korisnika - HRK]]/7.5345</f>
        <v>0</v>
      </c>
      <c r="W2485" s="59">
        <v>0</v>
      </c>
      <c r="X2485" s="60">
        <f>Ugovori_OPULJP3[[#This Row],[Privatni doprinos korisnika - HRK]]/7.5345</f>
        <v>0</v>
      </c>
      <c r="Y2485" s="61">
        <v>6295797.3499999996</v>
      </c>
      <c r="Z2485" s="62">
        <f>Ugovori_OPULJP3[[#This Row],[UKUPNI PRIHVATLJIVI IZDACI
TOTAL ELIGIBLE EXPENDITURE
= Bespovratna sredstva ukupno + doprinos korisnika
= Ukupni prihvatljivi troškovi
= Ukupna ugovorena vrijednost projekta HRK]]/7.5345</f>
        <v>835595.90550136031</v>
      </c>
      <c r="AA2485" s="66" t="s">
        <v>37</v>
      </c>
      <c r="AB2485" s="66" t="s">
        <v>34</v>
      </c>
      <c r="AC2485" s="96" t="s">
        <v>9106</v>
      </c>
      <c r="AD2485" s="72" t="s">
        <v>6564</v>
      </c>
    </row>
    <row r="2486" spans="1:30" ht="114.75" x14ac:dyDescent="0.2">
      <c r="A2486" s="75" t="s">
        <v>9107</v>
      </c>
      <c r="B2486" s="38" t="s">
        <v>742</v>
      </c>
      <c r="C2486" s="65" t="s">
        <v>7264</v>
      </c>
      <c r="D2486" s="96" t="s">
        <v>9108</v>
      </c>
      <c r="E2486" s="66" t="s">
        <v>75</v>
      </c>
      <c r="F2486" s="71" t="s">
        <v>9109</v>
      </c>
      <c r="G2486" s="71" t="s">
        <v>7763</v>
      </c>
      <c r="H2486" s="68">
        <v>44146</v>
      </c>
      <c r="I2486" s="68">
        <v>44753</v>
      </c>
      <c r="J2486" s="57" t="str">
        <f>IF(Ugovori_OPULJP3[[#This Row],[DATUM ZAVRŠETKA OPERACIJE]]&gt;DATE(2024,12,31),"u provedbi","završen")</f>
        <v>završen</v>
      </c>
      <c r="K2486" s="76" t="s">
        <v>270</v>
      </c>
      <c r="L2486" s="67" t="s">
        <v>270</v>
      </c>
      <c r="M2486" s="58">
        <v>0.85</v>
      </c>
      <c r="N2486" s="58">
        <v>0.15</v>
      </c>
      <c r="O2486" s="59">
        <f>Ugovori_OPULJP3[[#This Row],[Bespovratna sredstva - Ukupno (EU+Nac) HRK
= Ukupna ugovorena vrijednost bespovratnih sredstava]]*Ugovori_OPULJP3[[#This Row],[EU STOPA SUFINANCIRANJA %
EU CO-FINANCING RATE %]]</f>
        <v>6585224.6179999998</v>
      </c>
      <c r="P2486" s="60">
        <f>Ugovori_OPULJP3[[#This Row],[Bespovratna sredstva - EU dio - HRK]]/7.5345</f>
        <v>874009.50534209295</v>
      </c>
      <c r="Q2486" s="59">
        <f>Ugovori_OPULJP3[[#This Row],[Bespovratna sredstva - Ukupno (EU+Nac) HRK
= Ukupna ugovorena vrijednost bespovratnih sredstava]]*Ugovori_OPULJP3[[#This Row],[STOPA NACIONALNOG SUFINANCIRANJA %]]</f>
        <v>1162098.4620000001</v>
      </c>
      <c r="R2486" s="60">
        <f>Ugovori_OPULJP3[[#This Row],[Bespovratna sredstva - Nacionalni dio - HRK]]/7.5345</f>
        <v>154236.97153095758</v>
      </c>
      <c r="S2486" s="59">
        <v>7747323.0800000001</v>
      </c>
      <c r="T2486" s="60">
        <f>Ugovori_OPULJP3[[#This Row],[Bespovratna sredstva - Ukupno (EU+Nac) HRK
= Ukupna ugovorena vrijednost bespovratnih sredstava]]/7.5345</f>
        <v>1028246.4768730506</v>
      </c>
      <c r="U2486" s="59">
        <v>0</v>
      </c>
      <c r="V2486" s="60">
        <f>Ugovori_OPULJP3[[#This Row],[Javni doprinos korisnika - HRK]]/7.5345</f>
        <v>0</v>
      </c>
      <c r="W2486" s="59">
        <v>0</v>
      </c>
      <c r="X2486" s="60">
        <f>Ugovori_OPULJP3[[#This Row],[Privatni doprinos korisnika - HRK]]/7.5345</f>
        <v>0</v>
      </c>
      <c r="Y2486" s="61">
        <v>7747323.0800000001</v>
      </c>
      <c r="Z2486" s="62">
        <f>Ugovori_OPULJP3[[#This Row],[UKUPNI PRIHVATLJIVI IZDACI
TOTAL ELIGIBLE EXPENDITURE
= Bespovratna sredstva ukupno + doprinos korisnika
= Ukupni prihvatljivi troškovi
= Ukupna ugovorena vrijednost projekta HRK]]/7.5345</f>
        <v>1028246.4768730506</v>
      </c>
      <c r="AA2486" s="66" t="s">
        <v>37</v>
      </c>
      <c r="AB2486" s="66" t="s">
        <v>34</v>
      </c>
      <c r="AC2486" s="65" t="s">
        <v>9110</v>
      </c>
      <c r="AD2486" s="65" t="s">
        <v>6564</v>
      </c>
    </row>
    <row r="2487" spans="1:30" ht="51" x14ac:dyDescent="0.2">
      <c r="A2487" s="70" t="s">
        <v>9111</v>
      </c>
      <c r="B2487" s="38" t="s">
        <v>742</v>
      </c>
      <c r="C2487" s="65" t="s">
        <v>7264</v>
      </c>
      <c r="D2487" s="65" t="s">
        <v>9108</v>
      </c>
      <c r="E2487" s="66" t="s">
        <v>75</v>
      </c>
      <c r="F2487" s="71" t="s">
        <v>9112</v>
      </c>
      <c r="G2487" s="71" t="s">
        <v>9113</v>
      </c>
      <c r="H2487" s="68">
        <v>44158</v>
      </c>
      <c r="I2487" s="68">
        <v>44888</v>
      </c>
      <c r="J2487" s="57" t="str">
        <f>IF(Ugovori_OPULJP3[[#This Row],[DATUM ZAVRŠETKA OPERACIJE]]&gt;DATE(2024,12,31),"u provedbi","završen")</f>
        <v>završen</v>
      </c>
      <c r="K2487" s="67" t="s">
        <v>9114</v>
      </c>
      <c r="L2487" s="67" t="s">
        <v>332</v>
      </c>
      <c r="M2487" s="58">
        <v>0.85</v>
      </c>
      <c r="N2487" s="58">
        <v>0.15</v>
      </c>
      <c r="O2487" s="59">
        <f>Ugovori_OPULJP3[[#This Row],[Bespovratna sredstva - Ukupno (EU+Nac) HRK
= Ukupna ugovorena vrijednost bespovratnih sredstava]]*Ugovori_OPULJP3[[#This Row],[EU STOPA SUFINANCIRANJA %
EU CO-FINANCING RATE %]]</f>
        <v>4163948.04</v>
      </c>
      <c r="P2487" s="60">
        <f>Ugovori_OPULJP3[[#This Row],[Bespovratna sredstva - EU dio - HRK]]/7.5345</f>
        <v>552650.87796137761</v>
      </c>
      <c r="Q2487" s="59">
        <f>Ugovori_OPULJP3[[#This Row],[Bespovratna sredstva - Ukupno (EU+Nac) HRK
= Ukupna ugovorena vrijednost bespovratnih sredstava]]*Ugovori_OPULJP3[[#This Row],[STOPA NACIONALNOG SUFINANCIRANJA %]]</f>
        <v>734814.36</v>
      </c>
      <c r="R2487" s="60">
        <f>Ugovori_OPULJP3[[#This Row],[Bespovratna sredstva - Nacionalni dio - HRK]]/7.5345</f>
        <v>97526.625522596049</v>
      </c>
      <c r="S2487" s="59">
        <v>4898762.4000000004</v>
      </c>
      <c r="T2487" s="60">
        <f>Ugovori_OPULJP3[[#This Row],[Bespovratna sredstva - Ukupno (EU+Nac) HRK
= Ukupna ugovorena vrijednost bespovratnih sredstava]]/7.5345</f>
        <v>650177.50348397368</v>
      </c>
      <c r="U2487" s="59">
        <v>0</v>
      </c>
      <c r="V2487" s="60">
        <f>Ugovori_OPULJP3[[#This Row],[Javni doprinos korisnika - HRK]]/7.5345</f>
        <v>0</v>
      </c>
      <c r="W2487" s="59">
        <v>0</v>
      </c>
      <c r="X2487" s="60">
        <f>Ugovori_OPULJP3[[#This Row],[Privatni doprinos korisnika - HRK]]/7.5345</f>
        <v>0</v>
      </c>
      <c r="Y2487" s="61">
        <v>4898762.4000000004</v>
      </c>
      <c r="Z2487" s="62">
        <f>Ugovori_OPULJP3[[#This Row],[UKUPNI PRIHVATLJIVI IZDACI
TOTAL ELIGIBLE EXPENDITURE
= Bespovratna sredstva ukupno + doprinos korisnika
= Ukupni prihvatljivi troškovi
= Ukupna ugovorena vrijednost projekta HRK]]/7.5345</f>
        <v>650177.50348397368</v>
      </c>
      <c r="AA2487" s="66" t="s">
        <v>37</v>
      </c>
      <c r="AB2487" s="66" t="s">
        <v>34</v>
      </c>
      <c r="AC2487" s="65" t="s">
        <v>9115</v>
      </c>
      <c r="AD2487" s="65" t="s">
        <v>6564</v>
      </c>
    </row>
    <row r="2488" spans="1:30" ht="102" x14ac:dyDescent="0.2">
      <c r="A2488" s="110" t="s">
        <v>9116</v>
      </c>
      <c r="B2488" s="38" t="s">
        <v>742</v>
      </c>
      <c r="C2488" s="65" t="s">
        <v>7264</v>
      </c>
      <c r="D2488" s="65" t="s">
        <v>9108</v>
      </c>
      <c r="E2488" s="66" t="s">
        <v>75</v>
      </c>
      <c r="F2488" s="71" t="s">
        <v>9117</v>
      </c>
      <c r="G2488" s="71" t="s">
        <v>7814</v>
      </c>
      <c r="H2488" s="68">
        <v>44386</v>
      </c>
      <c r="I2488" s="68">
        <v>45116</v>
      </c>
      <c r="J2488" s="57" t="str">
        <f>IF(Ugovori_OPULJP3[[#This Row],[DATUM ZAVRŠETKA OPERACIJE]]&gt;DATE(2024,12,31),"u provedbi","završen")</f>
        <v>završen</v>
      </c>
      <c r="K2488" s="76" t="s">
        <v>93</v>
      </c>
      <c r="L2488" s="76" t="s">
        <v>93</v>
      </c>
      <c r="M2488" s="82" t="s">
        <v>3093</v>
      </c>
      <c r="N2488" s="58">
        <v>0.15</v>
      </c>
      <c r="O2488" s="59">
        <f>Ugovori_OPULJP3[[#This Row],[Bespovratna sredstva - Ukupno (EU+Nac) HRK
= Ukupna ugovorena vrijednost bespovratnih sredstava]]*Ugovori_OPULJP3[[#This Row],[EU STOPA SUFINANCIRANJA %
EU CO-FINANCING RATE %]]</f>
        <v>3392551.7135000001</v>
      </c>
      <c r="P2488" s="60">
        <f>Ugovori_OPULJP3[[#This Row],[Bespovratna sredstva - EU dio - HRK]]/7.5345</f>
        <v>450268.99110757181</v>
      </c>
      <c r="Q2488" s="59">
        <f>Ugovori_OPULJP3[[#This Row],[Bespovratna sredstva - Ukupno (EU+Nac) HRK
= Ukupna ugovorena vrijednost bespovratnih sredstava]]*Ugovori_OPULJP3[[#This Row],[STOPA NACIONALNOG SUFINANCIRANJA %]]</f>
        <v>598685.59649999999</v>
      </c>
      <c r="R2488" s="60">
        <f>Ugovori_OPULJP3[[#This Row],[Bespovratna sredstva - Nacionalni dio - HRK]]/7.5345</f>
        <v>79459.233724865611</v>
      </c>
      <c r="S2488" s="59">
        <v>3991237.31</v>
      </c>
      <c r="T2488" s="60">
        <f>Ugovori_OPULJP3[[#This Row],[Bespovratna sredstva - Ukupno (EU+Nac) HRK
= Ukupna ugovorena vrijednost bespovratnih sredstava]]/7.5345</f>
        <v>529728.22483243747</v>
      </c>
      <c r="U2488" s="59">
        <v>0</v>
      </c>
      <c r="V2488" s="60">
        <f>Ugovori_OPULJP3[[#This Row],[Javni doprinos korisnika - HRK]]/7.5345</f>
        <v>0</v>
      </c>
      <c r="W2488" s="59">
        <v>0</v>
      </c>
      <c r="X2488" s="60">
        <f>Ugovori_OPULJP3[[#This Row],[Privatni doprinos korisnika - HRK]]/7.5345</f>
        <v>0</v>
      </c>
      <c r="Y2488" s="61">
        <v>3991237.31</v>
      </c>
      <c r="Z2488" s="62">
        <f>Ugovori_OPULJP3[[#This Row],[UKUPNI PRIHVATLJIVI IZDACI
TOTAL ELIGIBLE EXPENDITURE
= Bespovratna sredstva ukupno + doprinos korisnika
= Ukupni prihvatljivi troškovi
= Ukupna ugovorena vrijednost projekta HRK]]/7.5345</f>
        <v>529728.22483243747</v>
      </c>
      <c r="AA2488" s="66" t="s">
        <v>37</v>
      </c>
      <c r="AB2488" s="66" t="s">
        <v>34</v>
      </c>
      <c r="AC2488" s="96" t="s">
        <v>9118</v>
      </c>
      <c r="AD2488" s="72" t="s">
        <v>6564</v>
      </c>
    </row>
    <row r="2489" spans="1:30" ht="114.75" x14ac:dyDescent="0.2">
      <c r="A2489" s="70" t="s">
        <v>9119</v>
      </c>
      <c r="B2489" s="38" t="s">
        <v>742</v>
      </c>
      <c r="C2489" s="65" t="s">
        <v>7264</v>
      </c>
      <c r="D2489" s="65" t="s">
        <v>9108</v>
      </c>
      <c r="E2489" s="66" t="s">
        <v>75</v>
      </c>
      <c r="F2489" s="71" t="s">
        <v>9120</v>
      </c>
      <c r="G2489" s="71" t="s">
        <v>7767</v>
      </c>
      <c r="H2489" s="68">
        <v>44146</v>
      </c>
      <c r="I2489" s="68">
        <v>44784</v>
      </c>
      <c r="J2489" s="57" t="str">
        <f>IF(Ugovori_OPULJP3[[#This Row],[DATUM ZAVRŠETKA OPERACIJE]]&gt;DATE(2024,12,31),"u provedbi","završen")</f>
        <v>završen</v>
      </c>
      <c r="K2489" s="76" t="s">
        <v>78</v>
      </c>
      <c r="L2489" s="67" t="s">
        <v>78</v>
      </c>
      <c r="M2489" s="58">
        <v>0.85</v>
      </c>
      <c r="N2489" s="58">
        <v>0.15</v>
      </c>
      <c r="O2489" s="59">
        <f>Ugovori_OPULJP3[[#This Row],[Bespovratna sredstva - Ukupno (EU+Nac) HRK
= Ukupna ugovorena vrijednost bespovratnih sredstava]]*Ugovori_OPULJP3[[#This Row],[EU STOPA SUFINANCIRANJA %
EU CO-FINANCING RATE %]]</f>
        <v>6797295.0619999999</v>
      </c>
      <c r="P2489" s="60">
        <f>Ugovori_OPULJP3[[#This Row],[Bespovratna sredstva - EU dio - HRK]]/7.5345</f>
        <v>902156.09025150968</v>
      </c>
      <c r="Q2489" s="59">
        <f>Ugovori_OPULJP3[[#This Row],[Bespovratna sredstva - Ukupno (EU+Nac) HRK
= Ukupna ugovorena vrijednost bespovratnih sredstava]]*Ugovori_OPULJP3[[#This Row],[STOPA NACIONALNOG SUFINANCIRANJA %]]</f>
        <v>1199522.6579999998</v>
      </c>
      <c r="R2489" s="60">
        <f>Ugovori_OPULJP3[[#This Row],[Bespovratna sredstva - Nacionalni dio - HRK]]/7.5345</f>
        <v>159204.01592673699</v>
      </c>
      <c r="S2489" s="59">
        <v>7996817.7199999997</v>
      </c>
      <c r="T2489" s="60">
        <f>Ugovori_OPULJP3[[#This Row],[Bespovratna sredstva - Ukupno (EU+Nac) HRK
= Ukupna ugovorena vrijednost bespovratnih sredstava]]/7.5345</f>
        <v>1061360.1061782467</v>
      </c>
      <c r="U2489" s="59">
        <v>0</v>
      </c>
      <c r="V2489" s="60">
        <f>Ugovori_OPULJP3[[#This Row],[Javni doprinos korisnika - HRK]]/7.5345</f>
        <v>0</v>
      </c>
      <c r="W2489" s="59">
        <v>0</v>
      </c>
      <c r="X2489" s="60">
        <f>Ugovori_OPULJP3[[#This Row],[Privatni doprinos korisnika - HRK]]/7.5345</f>
        <v>0</v>
      </c>
      <c r="Y2489" s="61">
        <v>7996817.7199999997</v>
      </c>
      <c r="Z2489" s="62">
        <f>Ugovori_OPULJP3[[#This Row],[UKUPNI PRIHVATLJIVI IZDACI
TOTAL ELIGIBLE EXPENDITURE
= Bespovratna sredstva ukupno + doprinos korisnika
= Ukupni prihvatljivi troškovi
= Ukupna ugovorena vrijednost projekta HRK]]/7.5345</f>
        <v>1061360.1061782467</v>
      </c>
      <c r="AA2489" s="66" t="s">
        <v>37</v>
      </c>
      <c r="AB2489" s="53" t="s">
        <v>34</v>
      </c>
      <c r="AC2489" s="65" t="s">
        <v>9121</v>
      </c>
      <c r="AD2489" s="65" t="s">
        <v>6564</v>
      </c>
    </row>
    <row r="2490" spans="1:30" ht="102" x14ac:dyDescent="0.2">
      <c r="A2490" s="110" t="s">
        <v>9122</v>
      </c>
      <c r="B2490" s="38" t="s">
        <v>742</v>
      </c>
      <c r="C2490" s="65" t="s">
        <v>7264</v>
      </c>
      <c r="D2490" s="65" t="s">
        <v>9108</v>
      </c>
      <c r="E2490" s="66" t="s">
        <v>75</v>
      </c>
      <c r="F2490" s="71" t="s">
        <v>9123</v>
      </c>
      <c r="G2490" s="71" t="s">
        <v>9124</v>
      </c>
      <c r="H2490" s="68">
        <v>44378</v>
      </c>
      <c r="I2490" s="68">
        <v>45108</v>
      </c>
      <c r="J2490" s="57" t="str">
        <f>IF(Ugovori_OPULJP3[[#This Row],[DATUM ZAVRŠETKA OPERACIJE]]&gt;DATE(2024,12,31),"u provedbi","završen")</f>
        <v>završen</v>
      </c>
      <c r="K2490" s="76" t="s">
        <v>9125</v>
      </c>
      <c r="L2490" s="55" t="s">
        <v>424</v>
      </c>
      <c r="M2490" s="82" t="s">
        <v>3093</v>
      </c>
      <c r="N2490" s="58">
        <v>0.15</v>
      </c>
      <c r="O2490" s="59">
        <f>Ugovori_OPULJP3[[#This Row],[Bespovratna sredstva - Ukupno (EU+Nac) HRK
= Ukupna ugovorena vrijednost bespovratnih sredstava]]*Ugovori_OPULJP3[[#This Row],[EU STOPA SUFINANCIRANJA %
EU CO-FINANCING RATE %]]</f>
        <v>4284000</v>
      </c>
      <c r="P2490" s="60">
        <f>Ugovori_OPULJP3[[#This Row],[Bespovratna sredstva - EU dio - HRK]]/7.5345</f>
        <v>568584.51124825794</v>
      </c>
      <c r="Q2490" s="59">
        <f>Ugovori_OPULJP3[[#This Row],[Bespovratna sredstva - Ukupno (EU+Nac) HRK
= Ukupna ugovorena vrijednost bespovratnih sredstava]]*Ugovori_OPULJP3[[#This Row],[STOPA NACIONALNOG SUFINANCIRANJA %]]</f>
        <v>756000</v>
      </c>
      <c r="R2490" s="60">
        <f>Ugovori_OPULJP3[[#This Row],[Bespovratna sredstva - Nacionalni dio - HRK]]/7.5345</f>
        <v>100338.4431614573</v>
      </c>
      <c r="S2490" s="59">
        <v>5040000</v>
      </c>
      <c r="T2490" s="60">
        <f>Ugovori_OPULJP3[[#This Row],[Bespovratna sredstva - Ukupno (EU+Nac) HRK
= Ukupna ugovorena vrijednost bespovratnih sredstava]]/7.5345</f>
        <v>668922.95440971525</v>
      </c>
      <c r="U2490" s="59">
        <v>0</v>
      </c>
      <c r="V2490" s="60">
        <f>Ugovori_OPULJP3[[#This Row],[Javni doprinos korisnika - HRK]]/7.5345</f>
        <v>0</v>
      </c>
      <c r="W2490" s="59">
        <v>0</v>
      </c>
      <c r="X2490" s="60">
        <f>Ugovori_OPULJP3[[#This Row],[Privatni doprinos korisnika - HRK]]/7.5345</f>
        <v>0</v>
      </c>
      <c r="Y2490" s="61">
        <v>5040000</v>
      </c>
      <c r="Z2490" s="62">
        <f>Ugovori_OPULJP3[[#This Row],[UKUPNI PRIHVATLJIVI IZDACI
TOTAL ELIGIBLE EXPENDITURE
= Bespovratna sredstva ukupno + doprinos korisnika
= Ukupni prihvatljivi troškovi
= Ukupna ugovorena vrijednost projekta HRK]]/7.5345</f>
        <v>668922.95440971525</v>
      </c>
      <c r="AA2490" s="66" t="s">
        <v>37</v>
      </c>
      <c r="AB2490" s="66" t="s">
        <v>34</v>
      </c>
      <c r="AC2490" s="96" t="s">
        <v>9126</v>
      </c>
      <c r="AD2490" s="72" t="s">
        <v>6564</v>
      </c>
    </row>
    <row r="2491" spans="1:30" ht="89.25" x14ac:dyDescent="0.2">
      <c r="A2491" s="110" t="s">
        <v>9127</v>
      </c>
      <c r="B2491" s="38" t="s">
        <v>742</v>
      </c>
      <c r="C2491" s="65" t="s">
        <v>7264</v>
      </c>
      <c r="D2491" s="65" t="s">
        <v>9108</v>
      </c>
      <c r="E2491" s="66" t="s">
        <v>75</v>
      </c>
      <c r="F2491" s="71" t="s">
        <v>9128</v>
      </c>
      <c r="G2491" s="54" t="s">
        <v>382</v>
      </c>
      <c r="H2491" s="68">
        <v>44378</v>
      </c>
      <c r="I2491" s="68">
        <v>45108</v>
      </c>
      <c r="J2491" s="57" t="str">
        <f>IF(Ugovori_OPULJP3[[#This Row],[DATUM ZAVRŠETKA OPERACIJE]]&gt;DATE(2024,12,31),"u provedbi","završen")</f>
        <v>završen</v>
      </c>
      <c r="K2491" s="76" t="s">
        <v>9129</v>
      </c>
      <c r="L2491" s="76" t="s">
        <v>248</v>
      </c>
      <c r="M2491" s="82" t="s">
        <v>3093</v>
      </c>
      <c r="N2491" s="58">
        <v>0.15</v>
      </c>
      <c r="O2491" s="59">
        <f>Ugovori_OPULJP3[[#This Row],[Bespovratna sredstva - Ukupno (EU+Nac) HRK
= Ukupna ugovorena vrijednost bespovratnih sredstava]]*Ugovori_OPULJP3[[#This Row],[EU STOPA SUFINANCIRANJA %
EU CO-FINANCING RATE %]]</f>
        <v>2567083.7080000001</v>
      </c>
      <c r="P2491" s="60">
        <f>Ugovori_OPULJP3[[#This Row],[Bespovratna sredstva - EU dio - HRK]]/7.5345</f>
        <v>340710.55916119186</v>
      </c>
      <c r="Q2491" s="59">
        <f>Ugovori_OPULJP3[[#This Row],[Bespovratna sredstva - Ukupno (EU+Nac) HRK
= Ukupna ugovorena vrijednost bespovratnih sredstava]]*Ugovori_OPULJP3[[#This Row],[STOPA NACIONALNOG SUFINANCIRANJA %]]</f>
        <v>453014.772</v>
      </c>
      <c r="R2491" s="60">
        <f>Ugovori_OPULJP3[[#This Row],[Bespovratna sredstva - Nacionalni dio - HRK]]/7.5345</f>
        <v>60125.392793151499</v>
      </c>
      <c r="S2491" s="59">
        <v>3020098.48</v>
      </c>
      <c r="T2491" s="60">
        <f>Ugovori_OPULJP3[[#This Row],[Bespovratna sredstva - Ukupno (EU+Nac) HRK
= Ukupna ugovorena vrijednost bespovratnih sredstava]]/7.5345</f>
        <v>400835.95195434336</v>
      </c>
      <c r="U2491" s="59">
        <v>0</v>
      </c>
      <c r="V2491" s="60">
        <f>Ugovori_OPULJP3[[#This Row],[Javni doprinos korisnika - HRK]]/7.5345</f>
        <v>0</v>
      </c>
      <c r="W2491" s="59">
        <v>0</v>
      </c>
      <c r="X2491" s="60">
        <f>Ugovori_OPULJP3[[#This Row],[Privatni doprinos korisnika - HRK]]/7.5345</f>
        <v>0</v>
      </c>
      <c r="Y2491" s="61">
        <v>3020098.48</v>
      </c>
      <c r="Z2491" s="62">
        <f>Ugovori_OPULJP3[[#This Row],[UKUPNI PRIHVATLJIVI IZDACI
TOTAL ELIGIBLE EXPENDITURE
= Bespovratna sredstva ukupno + doprinos korisnika
= Ukupni prihvatljivi troškovi
= Ukupna ugovorena vrijednost projekta HRK]]/7.5345</f>
        <v>400835.95195434336</v>
      </c>
      <c r="AA2491" s="66" t="s">
        <v>37</v>
      </c>
      <c r="AB2491" s="66" t="s">
        <v>34</v>
      </c>
      <c r="AC2491" s="65" t="s">
        <v>9130</v>
      </c>
      <c r="AD2491" s="72" t="s">
        <v>6564</v>
      </c>
    </row>
    <row r="2492" spans="1:30" ht="38.25" x14ac:dyDescent="0.2">
      <c r="A2492" s="75" t="s">
        <v>9131</v>
      </c>
      <c r="B2492" s="38" t="s">
        <v>742</v>
      </c>
      <c r="C2492" s="65" t="s">
        <v>7264</v>
      </c>
      <c r="D2492" s="65" t="s">
        <v>9108</v>
      </c>
      <c r="E2492" s="66" t="s">
        <v>75</v>
      </c>
      <c r="F2492" s="71" t="s">
        <v>9132</v>
      </c>
      <c r="G2492" s="71" t="s">
        <v>7780</v>
      </c>
      <c r="H2492" s="68">
        <v>44376</v>
      </c>
      <c r="I2492" s="68">
        <v>45106</v>
      </c>
      <c r="J2492" s="57" t="str">
        <f>IF(Ugovori_OPULJP3[[#This Row],[DATUM ZAVRŠETKA OPERACIJE]]&gt;DATE(2024,12,31),"u provedbi","završen")</f>
        <v>završen</v>
      </c>
      <c r="K2492" s="76" t="s">
        <v>154</v>
      </c>
      <c r="L2492" s="55" t="s">
        <v>154</v>
      </c>
      <c r="M2492" s="58">
        <v>0.85</v>
      </c>
      <c r="N2492" s="58">
        <v>0.15</v>
      </c>
      <c r="O2492" s="59">
        <f>Ugovori_OPULJP3[[#This Row],[Bespovratna sredstva - Ukupno (EU+Nac) HRK
= Ukupna ugovorena vrijednost bespovratnih sredstava]]*Ugovori_OPULJP3[[#This Row],[EU STOPA SUFINANCIRANJA %
EU CO-FINANCING RATE %]]</f>
        <v>6415162.432</v>
      </c>
      <c r="P2492" s="60">
        <f>Ugovori_OPULJP3[[#This Row],[Bespovratna sredstva - EU dio - HRK]]/7.5345</f>
        <v>851438.37441104255</v>
      </c>
      <c r="Q2492" s="59">
        <f>Ugovori_OPULJP3[[#This Row],[Bespovratna sredstva - Ukupno (EU+Nac) HRK
= Ukupna ugovorena vrijednost bespovratnih sredstava]]*Ugovori_OPULJP3[[#This Row],[STOPA NACIONALNOG SUFINANCIRANJA %]]</f>
        <v>1132087.4879999999</v>
      </c>
      <c r="R2492" s="60">
        <f>Ugovori_OPULJP3[[#This Row],[Bespovratna sredstva - Nacionalni dio - HRK]]/7.5345</f>
        <v>150253.83077841924</v>
      </c>
      <c r="S2492" s="59">
        <v>7547249.9199999999</v>
      </c>
      <c r="T2492" s="60">
        <f>Ugovori_OPULJP3[[#This Row],[Bespovratna sredstva - Ukupno (EU+Nac) HRK
= Ukupna ugovorena vrijednost bespovratnih sredstava]]/7.5345</f>
        <v>1001692.2051894617</v>
      </c>
      <c r="U2492" s="59">
        <v>0</v>
      </c>
      <c r="V2492" s="60">
        <f>Ugovori_OPULJP3[[#This Row],[Javni doprinos korisnika - HRK]]/7.5345</f>
        <v>0</v>
      </c>
      <c r="W2492" s="59">
        <v>0</v>
      </c>
      <c r="X2492" s="60">
        <f>Ugovori_OPULJP3[[#This Row],[Privatni doprinos korisnika - HRK]]/7.5345</f>
        <v>0</v>
      </c>
      <c r="Y2492" s="61">
        <v>7547249.9199999999</v>
      </c>
      <c r="Z2492" s="62">
        <f>Ugovori_OPULJP3[[#This Row],[UKUPNI PRIHVATLJIVI IZDACI
TOTAL ELIGIBLE EXPENDITURE
= Bespovratna sredstva ukupno + doprinos korisnika
= Ukupni prihvatljivi troškovi
= Ukupna ugovorena vrijednost projekta HRK]]/7.5345</f>
        <v>1001692.2051894617</v>
      </c>
      <c r="AA2492" s="53" t="s">
        <v>37</v>
      </c>
      <c r="AB2492" s="53" t="s">
        <v>34</v>
      </c>
      <c r="AC2492" s="65" t="s">
        <v>9133</v>
      </c>
      <c r="AD2492" s="72" t="s">
        <v>6564</v>
      </c>
    </row>
    <row r="2493" spans="1:30" ht="38.25" x14ac:dyDescent="0.2">
      <c r="A2493" s="70" t="s">
        <v>9134</v>
      </c>
      <c r="B2493" s="38" t="s">
        <v>742</v>
      </c>
      <c r="C2493" s="65" t="s">
        <v>7264</v>
      </c>
      <c r="D2493" s="65" t="s">
        <v>9108</v>
      </c>
      <c r="E2493" s="66" t="s">
        <v>75</v>
      </c>
      <c r="F2493" s="71" t="s">
        <v>9135</v>
      </c>
      <c r="G2493" s="71" t="s">
        <v>8215</v>
      </c>
      <c r="H2493" s="68">
        <v>44494</v>
      </c>
      <c r="I2493" s="68">
        <v>45224</v>
      </c>
      <c r="J2493" s="57" t="str">
        <f>IF(Ugovori_OPULJP3[[#This Row],[DATUM ZAVRŠETKA OPERACIJE]]&gt;DATE(2024,12,31),"u provedbi","završen")</f>
        <v>završen</v>
      </c>
      <c r="K2493" s="76" t="s">
        <v>199</v>
      </c>
      <c r="L2493" s="76" t="s">
        <v>199</v>
      </c>
      <c r="M2493" s="58">
        <v>0.85</v>
      </c>
      <c r="N2493" s="58">
        <v>0.15</v>
      </c>
      <c r="O2493" s="59">
        <f>Ugovori_OPULJP3[[#This Row],[Bespovratna sredstva - Ukupno (EU+Nac) HRK
= Ukupna ugovorena vrijednost bespovratnih sredstava]]*Ugovori_OPULJP3[[#This Row],[EU STOPA SUFINANCIRANJA %
EU CO-FINANCING RATE %]]</f>
        <v>6793764.9779999992</v>
      </c>
      <c r="P2493" s="60">
        <f>Ugovori_OPULJP3[[#This Row],[Bespovratna sredstva - EU dio - HRK]]/7.5345</f>
        <v>901687.56758908997</v>
      </c>
      <c r="Q2493" s="59">
        <f>Ugovori_OPULJP3[[#This Row],[Bespovratna sredstva - Ukupno (EU+Nac) HRK
= Ukupna ugovorena vrijednost bespovratnih sredstava]]*Ugovori_OPULJP3[[#This Row],[STOPA NACIONALNOG SUFINANCIRANJA %]]</f>
        <v>1198899.7019999998</v>
      </c>
      <c r="R2493" s="60">
        <f>Ugovori_OPULJP3[[#This Row],[Bespovratna sredstva - Nacionalni dio - HRK]]/7.5345</f>
        <v>159121.33545689823</v>
      </c>
      <c r="S2493" s="59">
        <v>7992664.6799999997</v>
      </c>
      <c r="T2493" s="60">
        <f>Ugovori_OPULJP3[[#This Row],[Bespovratna sredstva - Ukupno (EU+Nac) HRK
= Ukupna ugovorena vrijednost bespovratnih sredstava]]/7.5345</f>
        <v>1060808.9030459884</v>
      </c>
      <c r="U2493" s="59">
        <v>0</v>
      </c>
      <c r="V2493" s="60">
        <f>Ugovori_OPULJP3[[#This Row],[Javni doprinos korisnika - HRK]]/7.5345</f>
        <v>0</v>
      </c>
      <c r="W2493" s="59">
        <v>0</v>
      </c>
      <c r="X2493" s="60">
        <f>Ugovori_OPULJP3[[#This Row],[Privatni doprinos korisnika - HRK]]/7.5345</f>
        <v>0</v>
      </c>
      <c r="Y2493" s="61">
        <v>7992664.6799999997</v>
      </c>
      <c r="Z2493" s="62">
        <f>Ugovori_OPULJP3[[#This Row],[UKUPNI PRIHVATLJIVI IZDACI
TOTAL ELIGIBLE EXPENDITURE
= Bespovratna sredstva ukupno + doprinos korisnika
= Ukupni prihvatljivi troškovi
= Ukupna ugovorena vrijednost projekta HRK]]/7.5345</f>
        <v>1060808.9030459884</v>
      </c>
      <c r="AA2493" s="66" t="s">
        <v>37</v>
      </c>
      <c r="AB2493" s="66" t="s">
        <v>34</v>
      </c>
      <c r="AC2493" s="65" t="s">
        <v>9136</v>
      </c>
      <c r="AD2493" s="65" t="s">
        <v>6564</v>
      </c>
    </row>
    <row r="2494" spans="1:30" ht="38.25" x14ac:dyDescent="0.2">
      <c r="A2494" s="70" t="s">
        <v>9137</v>
      </c>
      <c r="B2494" s="38" t="s">
        <v>742</v>
      </c>
      <c r="C2494" s="65" t="s">
        <v>7264</v>
      </c>
      <c r="D2494" s="65" t="s">
        <v>9108</v>
      </c>
      <c r="E2494" s="66" t="s">
        <v>75</v>
      </c>
      <c r="F2494" s="71" t="s">
        <v>9138</v>
      </c>
      <c r="G2494" s="54" t="s">
        <v>2553</v>
      </c>
      <c r="H2494" s="68">
        <v>44378</v>
      </c>
      <c r="I2494" s="68">
        <v>45108</v>
      </c>
      <c r="J2494" s="57" t="str">
        <f>IF(Ugovori_OPULJP3[[#This Row],[DATUM ZAVRŠETKA OPERACIJE]]&gt;DATE(2024,12,31),"u provedbi","završen")</f>
        <v>završen</v>
      </c>
      <c r="K2494" s="67" t="s">
        <v>270</v>
      </c>
      <c r="L2494" s="67" t="s">
        <v>270</v>
      </c>
      <c r="M2494" s="82" t="s">
        <v>3093</v>
      </c>
      <c r="N2494" s="58">
        <v>0.15</v>
      </c>
      <c r="O2494" s="59">
        <f>Ugovori_OPULJP3[[#This Row],[Bespovratna sredstva - Ukupno (EU+Nac) HRK
= Ukupna ugovorena vrijednost bespovratnih sredstava]]*Ugovori_OPULJP3[[#This Row],[EU STOPA SUFINANCIRANJA %
EU CO-FINANCING RATE %]]</f>
        <v>3155880</v>
      </c>
      <c r="P2494" s="60">
        <f>Ugovori_OPULJP3[[#This Row],[Bespovratna sredstva - EU dio - HRK]]/7.5345</f>
        <v>418857.25661955005</v>
      </c>
      <c r="Q2494" s="59">
        <f>Ugovori_OPULJP3[[#This Row],[Bespovratna sredstva - Ukupno (EU+Nac) HRK
= Ukupna ugovorena vrijednost bespovratnih sredstava]]*Ugovori_OPULJP3[[#This Row],[STOPA NACIONALNOG SUFINANCIRANJA %]]</f>
        <v>556920</v>
      </c>
      <c r="R2494" s="60">
        <f>Ugovori_OPULJP3[[#This Row],[Bespovratna sredstva - Nacionalni dio - HRK]]/7.5345</f>
        <v>73915.986462273533</v>
      </c>
      <c r="S2494" s="59">
        <v>3712800</v>
      </c>
      <c r="T2494" s="60">
        <f>Ugovori_OPULJP3[[#This Row],[Bespovratna sredstva - Ukupno (EU+Nac) HRK
= Ukupna ugovorena vrijednost bespovratnih sredstava]]/7.5345</f>
        <v>492773.24308182357</v>
      </c>
      <c r="U2494" s="59">
        <v>0</v>
      </c>
      <c r="V2494" s="60">
        <f>Ugovori_OPULJP3[[#This Row],[Javni doprinos korisnika - HRK]]/7.5345</f>
        <v>0</v>
      </c>
      <c r="W2494" s="59">
        <v>0</v>
      </c>
      <c r="X2494" s="60">
        <f>Ugovori_OPULJP3[[#This Row],[Privatni doprinos korisnika - HRK]]/7.5345</f>
        <v>0</v>
      </c>
      <c r="Y2494" s="61">
        <v>3712800</v>
      </c>
      <c r="Z2494" s="62">
        <f>Ugovori_OPULJP3[[#This Row],[UKUPNI PRIHVATLJIVI IZDACI
TOTAL ELIGIBLE EXPENDITURE
= Bespovratna sredstva ukupno + doprinos korisnika
= Ukupni prihvatljivi troškovi
= Ukupna ugovorena vrijednost projekta HRK]]/7.5345</f>
        <v>492773.24308182357</v>
      </c>
      <c r="AA2494" s="66" t="s">
        <v>37</v>
      </c>
      <c r="AB2494" s="66" t="s">
        <v>34</v>
      </c>
      <c r="AC2494" s="65" t="s">
        <v>9139</v>
      </c>
      <c r="AD2494" s="65" t="s">
        <v>6564</v>
      </c>
    </row>
    <row r="2495" spans="1:30" ht="38.25" x14ac:dyDescent="0.2">
      <c r="A2495" s="70" t="s">
        <v>9140</v>
      </c>
      <c r="B2495" s="38" t="s">
        <v>742</v>
      </c>
      <c r="C2495" s="65" t="s">
        <v>7264</v>
      </c>
      <c r="D2495" s="65" t="s">
        <v>9108</v>
      </c>
      <c r="E2495" s="66" t="s">
        <v>75</v>
      </c>
      <c r="F2495" s="71" t="s">
        <v>9141</v>
      </c>
      <c r="G2495" s="71" t="s">
        <v>9142</v>
      </c>
      <c r="H2495" s="68">
        <v>44377</v>
      </c>
      <c r="I2495" s="68">
        <v>45107</v>
      </c>
      <c r="J2495" s="57" t="str">
        <f>IF(Ugovori_OPULJP3[[#This Row],[DATUM ZAVRŠETKA OPERACIJE]]&gt;DATE(2024,12,31),"u provedbi","završen")</f>
        <v>završen</v>
      </c>
      <c r="K2495" s="67" t="s">
        <v>337</v>
      </c>
      <c r="L2495" s="67" t="s">
        <v>337</v>
      </c>
      <c r="M2495" s="82" t="s">
        <v>3093</v>
      </c>
      <c r="N2495" s="58">
        <v>0.15</v>
      </c>
      <c r="O2495" s="59">
        <f>Ugovori_OPULJP3[[#This Row],[Bespovratna sredstva - Ukupno (EU+Nac) HRK
= Ukupna ugovorena vrijednost bespovratnih sredstava]]*Ugovori_OPULJP3[[#This Row],[EU STOPA SUFINANCIRANJA %
EU CO-FINANCING RATE %]]</f>
        <v>4560305.199</v>
      </c>
      <c r="P2495" s="60">
        <f>Ugovori_OPULJP3[[#This Row],[Bespovratna sredstva - EU dio - HRK]]/7.5345</f>
        <v>605256.51323910011</v>
      </c>
      <c r="Q2495" s="59">
        <f>Ugovori_OPULJP3[[#This Row],[Bespovratna sredstva - Ukupno (EU+Nac) HRK
= Ukupna ugovorena vrijednost bespovratnih sredstava]]*Ugovori_OPULJP3[[#This Row],[STOPA NACIONALNOG SUFINANCIRANJA %]]</f>
        <v>804759.74100000004</v>
      </c>
      <c r="R2495" s="60">
        <f>Ugovori_OPULJP3[[#This Row],[Bespovratna sredstva - Nacionalni dio - HRK]]/7.5345</f>
        <v>106809.97292454708</v>
      </c>
      <c r="S2495" s="59">
        <v>5365064.9400000004</v>
      </c>
      <c r="T2495" s="60">
        <f>Ugovori_OPULJP3[[#This Row],[Bespovratna sredstva - Ukupno (EU+Nac) HRK
= Ukupna ugovorena vrijednost bespovratnih sredstava]]/7.5345</f>
        <v>712066.48616364726</v>
      </c>
      <c r="U2495" s="59">
        <v>0</v>
      </c>
      <c r="V2495" s="60">
        <f>Ugovori_OPULJP3[[#This Row],[Javni doprinos korisnika - HRK]]/7.5345</f>
        <v>0</v>
      </c>
      <c r="W2495" s="59">
        <v>0</v>
      </c>
      <c r="X2495" s="60">
        <f>Ugovori_OPULJP3[[#This Row],[Privatni doprinos korisnika - HRK]]/7.5345</f>
        <v>0</v>
      </c>
      <c r="Y2495" s="61">
        <v>5365064.9400000004</v>
      </c>
      <c r="Z2495" s="62">
        <f>Ugovori_OPULJP3[[#This Row],[UKUPNI PRIHVATLJIVI IZDACI
TOTAL ELIGIBLE EXPENDITURE
= Bespovratna sredstva ukupno + doprinos korisnika
= Ukupni prihvatljivi troškovi
= Ukupna ugovorena vrijednost projekta HRK]]/7.5345</f>
        <v>712066.48616364726</v>
      </c>
      <c r="AA2495" s="66" t="s">
        <v>37</v>
      </c>
      <c r="AB2495" s="66" t="s">
        <v>34</v>
      </c>
      <c r="AC2495" s="65" t="s">
        <v>9143</v>
      </c>
      <c r="AD2495" s="65" t="s">
        <v>6564</v>
      </c>
    </row>
    <row r="2496" spans="1:30" ht="89.25" x14ac:dyDescent="0.2">
      <c r="A2496" s="65" t="s">
        <v>9144</v>
      </c>
      <c r="B2496" s="38" t="s">
        <v>742</v>
      </c>
      <c r="C2496" s="65" t="s">
        <v>7264</v>
      </c>
      <c r="D2496" s="65" t="s">
        <v>9108</v>
      </c>
      <c r="E2496" s="66" t="s">
        <v>75</v>
      </c>
      <c r="F2496" s="71" t="s">
        <v>9145</v>
      </c>
      <c r="G2496" s="54" t="s">
        <v>3316</v>
      </c>
      <c r="H2496" s="68">
        <v>44378</v>
      </c>
      <c r="I2496" s="68">
        <v>45108</v>
      </c>
      <c r="J2496" s="57" t="str">
        <f>IF(Ugovori_OPULJP3[[#This Row],[DATUM ZAVRŠETKA OPERACIJE]]&gt;DATE(2024,12,31),"u provedbi","završen")</f>
        <v>završen</v>
      </c>
      <c r="K2496" s="76" t="s">
        <v>9146</v>
      </c>
      <c r="L2496" s="76" t="s">
        <v>210</v>
      </c>
      <c r="M2496" s="82" t="s">
        <v>3093</v>
      </c>
      <c r="N2496" s="58">
        <v>0.15</v>
      </c>
      <c r="O2496" s="59">
        <f>Ugovori_OPULJP3[[#This Row],[Bespovratna sredstva - Ukupno (EU+Nac) HRK
= Ukupna ugovorena vrijednost bespovratnih sredstava]]*Ugovori_OPULJP3[[#This Row],[EU STOPA SUFINANCIRANJA %
EU CO-FINANCING RATE %]]</f>
        <v>3071267.787</v>
      </c>
      <c r="P2496" s="60">
        <f>Ugovori_OPULJP3[[#This Row],[Bespovratna sredstva - EU dio - HRK]]/7.5345</f>
        <v>407627.28608401353</v>
      </c>
      <c r="Q2496" s="59">
        <f>Ugovori_OPULJP3[[#This Row],[Bespovratna sredstva - Ukupno (EU+Nac) HRK
= Ukupna ugovorena vrijednost bespovratnih sredstava]]*Ugovori_OPULJP3[[#This Row],[STOPA NACIONALNOG SUFINANCIRANJA %]]</f>
        <v>541988.43299999996</v>
      </c>
      <c r="R2496" s="60">
        <f>Ugovori_OPULJP3[[#This Row],[Bespovratna sredstva - Nacionalni dio - HRK]]/7.5345</f>
        <v>71934.226956002385</v>
      </c>
      <c r="S2496" s="59">
        <v>3613256.22</v>
      </c>
      <c r="T2496" s="60">
        <f>Ugovori_OPULJP3[[#This Row],[Bespovratna sredstva - Ukupno (EU+Nac) HRK
= Ukupna ugovorena vrijednost bespovratnih sredstava]]/7.5345</f>
        <v>479561.51304001594</v>
      </c>
      <c r="U2496" s="59">
        <v>0</v>
      </c>
      <c r="V2496" s="60">
        <f>Ugovori_OPULJP3[[#This Row],[Javni doprinos korisnika - HRK]]/7.5345</f>
        <v>0</v>
      </c>
      <c r="W2496" s="59">
        <v>0</v>
      </c>
      <c r="X2496" s="60">
        <f>Ugovori_OPULJP3[[#This Row],[Privatni doprinos korisnika - HRK]]/7.5345</f>
        <v>0</v>
      </c>
      <c r="Y2496" s="61">
        <v>3613256.22</v>
      </c>
      <c r="Z2496" s="62">
        <f>Ugovori_OPULJP3[[#This Row],[UKUPNI PRIHVATLJIVI IZDACI
TOTAL ELIGIBLE EXPENDITURE
= Bespovratna sredstva ukupno + doprinos korisnika
= Ukupni prihvatljivi troškovi
= Ukupna ugovorena vrijednost projekta HRK]]/7.5345</f>
        <v>479561.51304001594</v>
      </c>
      <c r="AA2496" s="66" t="s">
        <v>37</v>
      </c>
      <c r="AB2496" s="66" t="s">
        <v>34</v>
      </c>
      <c r="AC2496" s="96" t="s">
        <v>9147</v>
      </c>
      <c r="AD2496" s="72" t="s">
        <v>6564</v>
      </c>
    </row>
    <row r="2497" spans="1:30" ht="114.75" x14ac:dyDescent="0.2">
      <c r="A2497" s="110" t="s">
        <v>9148</v>
      </c>
      <c r="B2497" s="38" t="s">
        <v>742</v>
      </c>
      <c r="C2497" s="65" t="s">
        <v>7264</v>
      </c>
      <c r="D2497" s="65" t="s">
        <v>9108</v>
      </c>
      <c r="E2497" s="66" t="s">
        <v>75</v>
      </c>
      <c r="F2497" s="71" t="s">
        <v>9149</v>
      </c>
      <c r="G2497" s="71" t="s">
        <v>9150</v>
      </c>
      <c r="H2497" s="68">
        <v>44378</v>
      </c>
      <c r="I2497" s="68">
        <v>45108</v>
      </c>
      <c r="J2497" s="57" t="str">
        <f>IF(Ugovori_OPULJP3[[#This Row],[DATUM ZAVRŠETKA OPERACIJE]]&gt;DATE(2024,12,31),"u provedbi","završen")</f>
        <v>završen</v>
      </c>
      <c r="K2497" s="76" t="s">
        <v>337</v>
      </c>
      <c r="L2497" s="76" t="s">
        <v>337</v>
      </c>
      <c r="M2497" s="82" t="s">
        <v>3093</v>
      </c>
      <c r="N2497" s="58">
        <v>0.15</v>
      </c>
      <c r="O2497" s="59">
        <f>Ugovori_OPULJP3[[#This Row],[Bespovratna sredstva - Ukupno (EU+Nac) HRK
= Ukupna ugovorena vrijednost bespovratnih sredstava]]*Ugovori_OPULJP3[[#This Row],[EU STOPA SUFINANCIRANJA %
EU CO-FINANCING RATE %]]</f>
        <v>2538642.2319999998</v>
      </c>
      <c r="P2497" s="60">
        <f>Ugovori_OPULJP3[[#This Row],[Bespovratna sredstva - EU dio - HRK]]/7.5345</f>
        <v>336935.72659101465</v>
      </c>
      <c r="Q2497" s="59">
        <f>Ugovori_OPULJP3[[#This Row],[Bespovratna sredstva - Ukupno (EU+Nac) HRK
= Ukupna ugovorena vrijednost bespovratnih sredstava]]*Ugovori_OPULJP3[[#This Row],[STOPA NACIONALNOG SUFINANCIRANJA %]]</f>
        <v>447995.68799999997</v>
      </c>
      <c r="R2497" s="60">
        <f>Ugovori_OPULJP3[[#This Row],[Bespovratna sredstva - Nacionalni dio - HRK]]/7.5345</f>
        <v>59459.245869002581</v>
      </c>
      <c r="S2497" s="59">
        <v>2986637.92</v>
      </c>
      <c r="T2497" s="60">
        <f>Ugovori_OPULJP3[[#This Row],[Bespovratna sredstva - Ukupno (EU+Nac) HRK
= Ukupna ugovorena vrijednost bespovratnih sredstava]]/7.5345</f>
        <v>396394.97246001725</v>
      </c>
      <c r="U2497" s="59">
        <v>0</v>
      </c>
      <c r="V2497" s="60">
        <f>Ugovori_OPULJP3[[#This Row],[Javni doprinos korisnika - HRK]]/7.5345</f>
        <v>0</v>
      </c>
      <c r="W2497" s="59">
        <v>0</v>
      </c>
      <c r="X2497" s="60">
        <f>Ugovori_OPULJP3[[#This Row],[Privatni doprinos korisnika - HRK]]/7.5345</f>
        <v>0</v>
      </c>
      <c r="Y2497" s="61">
        <v>2986637.92</v>
      </c>
      <c r="Z2497" s="62">
        <f>Ugovori_OPULJP3[[#This Row],[UKUPNI PRIHVATLJIVI IZDACI
TOTAL ELIGIBLE EXPENDITURE
= Bespovratna sredstva ukupno + doprinos korisnika
= Ukupni prihvatljivi troškovi
= Ukupna ugovorena vrijednost projekta HRK]]/7.5345</f>
        <v>396394.97246001725</v>
      </c>
      <c r="AA2497" s="66" t="s">
        <v>37</v>
      </c>
      <c r="AB2497" s="66" t="s">
        <v>34</v>
      </c>
      <c r="AC2497" s="96" t="s">
        <v>9151</v>
      </c>
      <c r="AD2497" s="72" t="s">
        <v>6564</v>
      </c>
    </row>
    <row r="2498" spans="1:30" ht="114.75" x14ac:dyDescent="0.2">
      <c r="A2498" s="110" t="s">
        <v>9152</v>
      </c>
      <c r="B2498" s="38" t="s">
        <v>742</v>
      </c>
      <c r="C2498" s="65" t="s">
        <v>7264</v>
      </c>
      <c r="D2498" s="65" t="s">
        <v>9108</v>
      </c>
      <c r="E2498" s="66" t="s">
        <v>75</v>
      </c>
      <c r="F2498" s="71" t="s">
        <v>9153</v>
      </c>
      <c r="G2498" s="71" t="s">
        <v>9154</v>
      </c>
      <c r="H2498" s="68">
        <v>44378</v>
      </c>
      <c r="I2498" s="68">
        <v>45108</v>
      </c>
      <c r="J2498" s="57" t="str">
        <f>IF(Ugovori_OPULJP3[[#This Row],[DATUM ZAVRŠETKA OPERACIJE]]&gt;DATE(2024,12,31),"u provedbi","završen")</f>
        <v>završen</v>
      </c>
      <c r="K2498" s="67" t="s">
        <v>337</v>
      </c>
      <c r="L2498" s="67" t="s">
        <v>337</v>
      </c>
      <c r="M2498" s="82" t="s">
        <v>3093</v>
      </c>
      <c r="N2498" s="58">
        <v>0.15</v>
      </c>
      <c r="O2498" s="59">
        <f>Ugovori_OPULJP3[[#This Row],[Bespovratna sredstva - Ukupno (EU+Nac) HRK
= Ukupna ugovorena vrijednost bespovratnih sredstava]]*Ugovori_OPULJP3[[#This Row],[EU STOPA SUFINANCIRANJA %
EU CO-FINANCING RATE %]]</f>
        <v>1476441.7549999999</v>
      </c>
      <c r="P2498" s="60">
        <f>Ugovori_OPULJP3[[#This Row],[Bespovratna sredstva - EU dio - HRK]]/7.5345</f>
        <v>195957.49618421923</v>
      </c>
      <c r="Q2498" s="59">
        <f>Ugovori_OPULJP3[[#This Row],[Bespovratna sredstva - Ukupno (EU+Nac) HRK
= Ukupna ugovorena vrijednost bespovratnih sredstava]]*Ugovori_OPULJP3[[#This Row],[STOPA NACIONALNOG SUFINANCIRANJA %]]</f>
        <v>260548.54499999998</v>
      </c>
      <c r="R2498" s="60">
        <f>Ugovori_OPULJP3[[#This Row],[Bespovratna sredstva - Nacionalni dio - HRK]]/7.5345</f>
        <v>34580.734620744573</v>
      </c>
      <c r="S2498" s="59">
        <v>1736990.3</v>
      </c>
      <c r="T2498" s="60">
        <f>Ugovori_OPULJP3[[#This Row],[Bespovratna sredstva - Ukupno (EU+Nac) HRK
= Ukupna ugovorena vrijednost bespovratnih sredstava]]/7.5345</f>
        <v>230538.23080496382</v>
      </c>
      <c r="U2498" s="59">
        <v>0</v>
      </c>
      <c r="V2498" s="60">
        <f>Ugovori_OPULJP3[[#This Row],[Javni doprinos korisnika - HRK]]/7.5345</f>
        <v>0</v>
      </c>
      <c r="W2498" s="59">
        <v>0</v>
      </c>
      <c r="X2498" s="60">
        <f>Ugovori_OPULJP3[[#This Row],[Privatni doprinos korisnika - HRK]]/7.5345</f>
        <v>0</v>
      </c>
      <c r="Y2498" s="61">
        <v>1736990.3</v>
      </c>
      <c r="Z2498" s="62">
        <f>Ugovori_OPULJP3[[#This Row],[UKUPNI PRIHVATLJIVI IZDACI
TOTAL ELIGIBLE EXPENDITURE
= Bespovratna sredstva ukupno + doprinos korisnika
= Ukupni prihvatljivi troškovi
= Ukupna ugovorena vrijednost projekta HRK]]/7.5345</f>
        <v>230538.23080496382</v>
      </c>
      <c r="AA2498" s="66" t="s">
        <v>37</v>
      </c>
      <c r="AB2498" s="66" t="s">
        <v>34</v>
      </c>
      <c r="AC2498" s="96" t="s">
        <v>9155</v>
      </c>
      <c r="AD2498" s="72" t="s">
        <v>6564</v>
      </c>
    </row>
    <row r="2499" spans="1:30" ht="38.25" x14ac:dyDescent="0.2">
      <c r="A2499" s="70" t="s">
        <v>9156</v>
      </c>
      <c r="B2499" s="38" t="s">
        <v>742</v>
      </c>
      <c r="C2499" s="65" t="s">
        <v>7264</v>
      </c>
      <c r="D2499" s="65" t="s">
        <v>9108</v>
      </c>
      <c r="E2499" s="66" t="s">
        <v>75</v>
      </c>
      <c r="F2499" s="71" t="s">
        <v>9157</v>
      </c>
      <c r="G2499" s="71" t="s">
        <v>7776</v>
      </c>
      <c r="H2499" s="68">
        <v>44487</v>
      </c>
      <c r="I2499" s="68">
        <v>45217</v>
      </c>
      <c r="J2499" s="57" t="str">
        <f>IF(Ugovori_OPULJP3[[#This Row],[DATUM ZAVRŠETKA OPERACIJE]]&gt;DATE(2024,12,31),"u provedbi","završen")</f>
        <v>završen</v>
      </c>
      <c r="K2499" s="67" t="s">
        <v>36</v>
      </c>
      <c r="L2499" s="67" t="s">
        <v>36</v>
      </c>
      <c r="M2499" s="58">
        <v>0.85</v>
      </c>
      <c r="N2499" s="58">
        <v>0.15</v>
      </c>
      <c r="O2499" s="59">
        <f>Ugovori_OPULJP3[[#This Row],[Bespovratna sredstva - Ukupno (EU+Nac) HRK
= Ukupna ugovorena vrijednost bespovratnih sredstava]]*Ugovori_OPULJP3[[#This Row],[EU STOPA SUFINANCIRANJA %
EU CO-FINANCING RATE %]]</f>
        <v>4555320</v>
      </c>
      <c r="P2499" s="60">
        <f>Ugovori_OPULJP3[[#This Row],[Bespovratna sredstva - EU dio - HRK]]/7.5345</f>
        <v>604594.86362731433</v>
      </c>
      <c r="Q2499" s="59">
        <f>Ugovori_OPULJP3[[#This Row],[Bespovratna sredstva - Ukupno (EU+Nac) HRK
= Ukupna ugovorena vrijednost bespovratnih sredstava]]*Ugovori_OPULJP3[[#This Row],[STOPA NACIONALNOG SUFINANCIRANJA %]]</f>
        <v>803880</v>
      </c>
      <c r="R2499" s="60">
        <f>Ugovori_OPULJP3[[#This Row],[Bespovratna sredstva - Nacionalni dio - HRK]]/7.5345</f>
        <v>106693.21122834958</v>
      </c>
      <c r="S2499" s="59">
        <v>5359200</v>
      </c>
      <c r="T2499" s="60">
        <f>Ugovori_OPULJP3[[#This Row],[Bespovratna sredstva - Ukupno (EU+Nac) HRK
= Ukupna ugovorena vrijednost bespovratnih sredstava]]/7.5345</f>
        <v>711288.07485566393</v>
      </c>
      <c r="U2499" s="59">
        <v>0</v>
      </c>
      <c r="V2499" s="60">
        <f>Ugovori_OPULJP3[[#This Row],[Javni doprinos korisnika - HRK]]/7.5345</f>
        <v>0</v>
      </c>
      <c r="W2499" s="59">
        <v>0</v>
      </c>
      <c r="X2499" s="60">
        <f>Ugovori_OPULJP3[[#This Row],[Privatni doprinos korisnika - HRK]]/7.5345</f>
        <v>0</v>
      </c>
      <c r="Y2499" s="61">
        <v>5359200</v>
      </c>
      <c r="Z2499" s="62">
        <f>Ugovori_OPULJP3[[#This Row],[UKUPNI PRIHVATLJIVI IZDACI
TOTAL ELIGIBLE EXPENDITURE
= Bespovratna sredstva ukupno + doprinos korisnika
= Ukupni prihvatljivi troškovi
= Ukupna ugovorena vrijednost projekta HRK]]/7.5345</f>
        <v>711288.07485566393</v>
      </c>
      <c r="AA2499" s="66" t="s">
        <v>37</v>
      </c>
      <c r="AB2499" s="66" t="s">
        <v>34</v>
      </c>
      <c r="AC2499" s="65" t="s">
        <v>9158</v>
      </c>
      <c r="AD2499" s="65" t="s">
        <v>6564</v>
      </c>
    </row>
    <row r="2500" spans="1:30" ht="38.25" x14ac:dyDescent="0.2">
      <c r="A2500" s="70" t="s">
        <v>9159</v>
      </c>
      <c r="B2500" s="38" t="s">
        <v>742</v>
      </c>
      <c r="C2500" s="65" t="s">
        <v>7264</v>
      </c>
      <c r="D2500" s="65" t="s">
        <v>9108</v>
      </c>
      <c r="E2500" s="66" t="s">
        <v>75</v>
      </c>
      <c r="F2500" s="71" t="s">
        <v>9160</v>
      </c>
      <c r="G2500" s="71" t="s">
        <v>9161</v>
      </c>
      <c r="H2500" s="68">
        <v>44487</v>
      </c>
      <c r="I2500" s="68">
        <v>45217</v>
      </c>
      <c r="J2500" s="57" t="str">
        <f>IF(Ugovori_OPULJP3[[#This Row],[DATUM ZAVRŠETKA OPERACIJE]]&gt;DATE(2024,12,31),"u provedbi","završen")</f>
        <v>završen</v>
      </c>
      <c r="K2500" s="67" t="s">
        <v>83</v>
      </c>
      <c r="L2500" s="55" t="s">
        <v>83</v>
      </c>
      <c r="M2500" s="58">
        <v>0.85</v>
      </c>
      <c r="N2500" s="58">
        <v>0.15</v>
      </c>
      <c r="O2500" s="59">
        <f>Ugovori_OPULJP3[[#This Row],[Bespovratna sredstva - Ukupno (EU+Nac) HRK
= Ukupna ugovorena vrijednost bespovratnih sredstava]]*Ugovori_OPULJP3[[#This Row],[EU STOPA SUFINANCIRANJA %
EU CO-FINANCING RATE %]]</f>
        <v>1999200</v>
      </c>
      <c r="P2500" s="60">
        <f>Ugovori_OPULJP3[[#This Row],[Bespovratna sredstva - EU dio - HRK]]/7.5345</f>
        <v>265339.43858252041</v>
      </c>
      <c r="Q2500" s="59">
        <f>Ugovori_OPULJP3[[#This Row],[Bespovratna sredstva - Ukupno (EU+Nac) HRK
= Ukupna ugovorena vrijednost bespovratnih sredstava]]*Ugovori_OPULJP3[[#This Row],[STOPA NACIONALNOG SUFINANCIRANJA %]]</f>
        <v>352800</v>
      </c>
      <c r="R2500" s="60">
        <f>Ugovori_OPULJP3[[#This Row],[Bespovratna sredstva - Nacionalni dio - HRK]]/7.5345</f>
        <v>46824.606808680066</v>
      </c>
      <c r="S2500" s="59">
        <v>2352000</v>
      </c>
      <c r="T2500" s="60">
        <f>Ugovori_OPULJP3[[#This Row],[Bespovratna sredstva - Ukupno (EU+Nac) HRK
= Ukupna ugovorena vrijednost bespovratnih sredstava]]/7.5345</f>
        <v>312164.04539120046</v>
      </c>
      <c r="U2500" s="59">
        <v>0</v>
      </c>
      <c r="V2500" s="60">
        <f>Ugovori_OPULJP3[[#This Row],[Javni doprinos korisnika - HRK]]/7.5345</f>
        <v>0</v>
      </c>
      <c r="W2500" s="59">
        <v>0</v>
      </c>
      <c r="X2500" s="60">
        <f>Ugovori_OPULJP3[[#This Row],[Privatni doprinos korisnika - HRK]]/7.5345</f>
        <v>0</v>
      </c>
      <c r="Y2500" s="61">
        <v>2352000</v>
      </c>
      <c r="Z2500" s="62">
        <f>Ugovori_OPULJP3[[#This Row],[UKUPNI PRIHVATLJIVI IZDACI
TOTAL ELIGIBLE EXPENDITURE
= Bespovratna sredstva ukupno + doprinos korisnika
= Ukupni prihvatljivi troškovi
= Ukupna ugovorena vrijednost projekta HRK]]/7.5345</f>
        <v>312164.04539120046</v>
      </c>
      <c r="AA2500" s="66" t="s">
        <v>37</v>
      </c>
      <c r="AB2500" s="66" t="s">
        <v>34</v>
      </c>
      <c r="AC2500" s="65" t="s">
        <v>9162</v>
      </c>
      <c r="AD2500" s="65" t="s">
        <v>6564</v>
      </c>
    </row>
    <row r="2501" spans="1:30" ht="114.75" x14ac:dyDescent="0.2">
      <c r="A2501" s="70" t="s">
        <v>9163</v>
      </c>
      <c r="B2501" s="38" t="s">
        <v>742</v>
      </c>
      <c r="C2501" s="65" t="s">
        <v>7264</v>
      </c>
      <c r="D2501" s="65" t="s">
        <v>9108</v>
      </c>
      <c r="E2501" s="66" t="s">
        <v>75</v>
      </c>
      <c r="F2501" s="71" t="s">
        <v>9164</v>
      </c>
      <c r="G2501" s="71" t="s">
        <v>9165</v>
      </c>
      <c r="H2501" s="68">
        <v>44487</v>
      </c>
      <c r="I2501" s="68">
        <v>45217</v>
      </c>
      <c r="J2501" s="57" t="str">
        <f>IF(Ugovori_OPULJP3[[#This Row],[DATUM ZAVRŠETKA OPERACIJE]]&gt;DATE(2024,12,31),"u provedbi","završen")</f>
        <v>završen</v>
      </c>
      <c r="K2501" s="67" t="s">
        <v>248</v>
      </c>
      <c r="L2501" s="67" t="s">
        <v>248</v>
      </c>
      <c r="M2501" s="58">
        <v>0.85</v>
      </c>
      <c r="N2501" s="58">
        <v>0.15</v>
      </c>
      <c r="O2501" s="59">
        <f>Ugovori_OPULJP3[[#This Row],[Bespovratna sredstva - Ukupno (EU+Nac) HRK
= Ukupna ugovorena vrijednost bespovratnih sredstava]]*Ugovori_OPULJP3[[#This Row],[EU STOPA SUFINANCIRANJA %
EU CO-FINANCING RATE %]]</f>
        <v>2536730.2334999996</v>
      </c>
      <c r="P2501" s="60">
        <f>Ugovori_OPULJP3[[#This Row],[Bespovratna sredstva - EU dio - HRK]]/7.5345</f>
        <v>336681.96078041004</v>
      </c>
      <c r="Q2501" s="59">
        <f>Ugovori_OPULJP3[[#This Row],[Bespovratna sredstva - Ukupno (EU+Nac) HRK
= Ukupna ugovorena vrijednost bespovratnih sredstava]]*Ugovori_OPULJP3[[#This Row],[STOPA NACIONALNOG SUFINANCIRANJA %]]</f>
        <v>447658.27649999998</v>
      </c>
      <c r="R2501" s="60">
        <f>Ugovori_OPULJP3[[#This Row],[Bespovratna sredstva - Nacionalni dio - HRK]]/7.5345</f>
        <v>59414.463667131189</v>
      </c>
      <c r="S2501" s="59">
        <v>2984388.51</v>
      </c>
      <c r="T2501" s="60">
        <f>Ugovori_OPULJP3[[#This Row],[Bespovratna sredstva - Ukupno (EU+Nac) HRK
= Ukupna ugovorena vrijednost bespovratnih sredstava]]/7.5345</f>
        <v>396096.42444754124</v>
      </c>
      <c r="U2501" s="59">
        <v>0</v>
      </c>
      <c r="V2501" s="60">
        <f>Ugovori_OPULJP3[[#This Row],[Javni doprinos korisnika - HRK]]/7.5345</f>
        <v>0</v>
      </c>
      <c r="W2501" s="59">
        <v>0</v>
      </c>
      <c r="X2501" s="60">
        <f>Ugovori_OPULJP3[[#This Row],[Privatni doprinos korisnika - HRK]]/7.5345</f>
        <v>0</v>
      </c>
      <c r="Y2501" s="61">
        <v>2984388.51</v>
      </c>
      <c r="Z2501" s="62">
        <f>Ugovori_OPULJP3[[#This Row],[UKUPNI PRIHVATLJIVI IZDACI
TOTAL ELIGIBLE EXPENDITURE
= Bespovratna sredstva ukupno + doprinos korisnika
= Ukupni prihvatljivi troškovi
= Ukupna ugovorena vrijednost projekta HRK]]/7.5345</f>
        <v>396096.42444754124</v>
      </c>
      <c r="AA2501" s="66" t="s">
        <v>37</v>
      </c>
      <c r="AB2501" s="66" t="s">
        <v>34</v>
      </c>
      <c r="AC2501" s="65" t="s">
        <v>9166</v>
      </c>
      <c r="AD2501" s="65" t="s">
        <v>6564</v>
      </c>
    </row>
    <row r="2502" spans="1:30" ht="102" x14ac:dyDescent="0.2">
      <c r="A2502" s="70" t="s">
        <v>9167</v>
      </c>
      <c r="B2502" s="38" t="s">
        <v>742</v>
      </c>
      <c r="C2502" s="65" t="s">
        <v>7264</v>
      </c>
      <c r="D2502" s="65" t="s">
        <v>9108</v>
      </c>
      <c r="E2502" s="66" t="s">
        <v>75</v>
      </c>
      <c r="F2502" s="71" t="s">
        <v>9168</v>
      </c>
      <c r="G2502" s="71" t="s">
        <v>9169</v>
      </c>
      <c r="H2502" s="68">
        <v>44487</v>
      </c>
      <c r="I2502" s="68">
        <v>45217</v>
      </c>
      <c r="J2502" s="57" t="str">
        <f>IF(Ugovori_OPULJP3[[#This Row],[DATUM ZAVRŠETKA OPERACIJE]]&gt;DATE(2024,12,31),"u provedbi","završen")</f>
        <v>završen</v>
      </c>
      <c r="K2502" s="67" t="s">
        <v>9170</v>
      </c>
      <c r="L2502" s="55" t="s">
        <v>424</v>
      </c>
      <c r="M2502" s="58">
        <v>0.85</v>
      </c>
      <c r="N2502" s="58">
        <v>0.15</v>
      </c>
      <c r="O2502" s="59">
        <f>Ugovori_OPULJP3[[#This Row],[Bespovratna sredstva - Ukupno (EU+Nac) HRK
= Ukupna ugovorena vrijednost bespovratnih sredstava]]*Ugovori_OPULJP3[[#This Row],[EU STOPA SUFINANCIRANJA %
EU CO-FINANCING RATE %]]</f>
        <v>2185696.7999999998</v>
      </c>
      <c r="P2502" s="60">
        <f>Ugovori_OPULJP3[[#This Row],[Bespovratna sredstva - EU dio - HRK]]/7.5345</f>
        <v>290091.81763886119</v>
      </c>
      <c r="Q2502" s="59">
        <f>Ugovori_OPULJP3[[#This Row],[Bespovratna sredstva - Ukupno (EU+Nac) HRK
= Ukupna ugovorena vrijednost bespovratnih sredstava]]*Ugovori_OPULJP3[[#This Row],[STOPA NACIONALNOG SUFINANCIRANJA %]]</f>
        <v>385711.2</v>
      </c>
      <c r="R2502" s="60">
        <f>Ugovori_OPULJP3[[#This Row],[Bespovratna sredstva - Nacionalni dio - HRK]]/7.5345</f>
        <v>51192.673700975509</v>
      </c>
      <c r="S2502" s="59">
        <v>2571408</v>
      </c>
      <c r="T2502" s="60">
        <f>Ugovori_OPULJP3[[#This Row],[Bespovratna sredstva - Ukupno (EU+Nac) HRK
= Ukupna ugovorena vrijednost bespovratnih sredstava]]/7.5345</f>
        <v>341284.49133983674</v>
      </c>
      <c r="U2502" s="59">
        <v>0</v>
      </c>
      <c r="V2502" s="60">
        <f>Ugovori_OPULJP3[[#This Row],[Javni doprinos korisnika - HRK]]/7.5345</f>
        <v>0</v>
      </c>
      <c r="W2502" s="59">
        <v>0</v>
      </c>
      <c r="X2502" s="60">
        <f>Ugovori_OPULJP3[[#This Row],[Privatni doprinos korisnika - HRK]]/7.5345</f>
        <v>0</v>
      </c>
      <c r="Y2502" s="61">
        <v>2571408</v>
      </c>
      <c r="Z2502" s="62">
        <f>Ugovori_OPULJP3[[#This Row],[UKUPNI PRIHVATLJIVI IZDACI
TOTAL ELIGIBLE EXPENDITURE
= Bespovratna sredstva ukupno + doprinos korisnika
= Ukupni prihvatljivi troškovi
= Ukupna ugovorena vrijednost projekta HRK]]/7.5345</f>
        <v>341284.49133983674</v>
      </c>
      <c r="AA2502" s="66" t="s">
        <v>37</v>
      </c>
      <c r="AB2502" s="66" t="s">
        <v>34</v>
      </c>
      <c r="AC2502" s="65" t="s">
        <v>9171</v>
      </c>
      <c r="AD2502" s="65" t="s">
        <v>6564</v>
      </c>
    </row>
    <row r="2503" spans="1:30" ht="114.75" x14ac:dyDescent="0.2">
      <c r="A2503" s="70" t="s">
        <v>9172</v>
      </c>
      <c r="B2503" s="38" t="s">
        <v>742</v>
      </c>
      <c r="C2503" s="65" t="s">
        <v>7264</v>
      </c>
      <c r="D2503" s="65" t="s">
        <v>9108</v>
      </c>
      <c r="E2503" s="66" t="s">
        <v>75</v>
      </c>
      <c r="F2503" s="71" t="s">
        <v>9173</v>
      </c>
      <c r="G2503" s="71" t="s">
        <v>9174</v>
      </c>
      <c r="H2503" s="68">
        <v>44487</v>
      </c>
      <c r="I2503" s="103">
        <v>45217</v>
      </c>
      <c r="J2503" s="57" t="str">
        <f>IF(Ugovori_OPULJP3[[#This Row],[DATUM ZAVRŠETKA OPERACIJE]]&gt;DATE(2024,12,31),"u provedbi","završen")</f>
        <v>završen</v>
      </c>
      <c r="K2503" s="67" t="s">
        <v>593</v>
      </c>
      <c r="L2503" s="67" t="s">
        <v>593</v>
      </c>
      <c r="M2503" s="58">
        <v>0.85</v>
      </c>
      <c r="N2503" s="58">
        <v>0.15</v>
      </c>
      <c r="O2503" s="59">
        <f>Ugovori_OPULJP3[[#This Row],[Bespovratna sredstva - Ukupno (EU+Nac) HRK
= Ukupna ugovorena vrijednost bespovratnih sredstava]]*Ugovori_OPULJP3[[#This Row],[EU STOPA SUFINANCIRANJA %
EU CO-FINANCING RATE %]]</f>
        <v>2114023.7204999998</v>
      </c>
      <c r="P2503" s="60">
        <f>Ugovori_OPULJP3[[#This Row],[Bespovratna sredstva - EU dio - HRK]]/7.5345</f>
        <v>280579.16523989645</v>
      </c>
      <c r="Q2503" s="59">
        <f>Ugovori_OPULJP3[[#This Row],[Bespovratna sredstva - Ukupno (EU+Nac) HRK
= Ukupna ugovorena vrijednost bespovratnih sredstava]]*Ugovori_OPULJP3[[#This Row],[STOPA NACIONALNOG SUFINANCIRANJA %]]</f>
        <v>373063.00949999999</v>
      </c>
      <c r="R2503" s="60">
        <f>Ugovori_OPULJP3[[#This Row],[Bespovratna sredstva - Nacionalni dio - HRK]]/7.5345</f>
        <v>49513.970336452316</v>
      </c>
      <c r="S2503" s="59">
        <v>2487086.73</v>
      </c>
      <c r="T2503" s="60">
        <f>Ugovori_OPULJP3[[#This Row],[Bespovratna sredstva - Ukupno (EU+Nac) HRK
= Ukupna ugovorena vrijednost bespovratnih sredstava]]/7.5345</f>
        <v>330093.13557634875</v>
      </c>
      <c r="U2503" s="59">
        <v>0</v>
      </c>
      <c r="V2503" s="60">
        <f>Ugovori_OPULJP3[[#This Row],[Javni doprinos korisnika - HRK]]/7.5345</f>
        <v>0</v>
      </c>
      <c r="W2503" s="59">
        <v>0</v>
      </c>
      <c r="X2503" s="60">
        <f>Ugovori_OPULJP3[[#This Row],[Privatni doprinos korisnika - HRK]]/7.5345</f>
        <v>0</v>
      </c>
      <c r="Y2503" s="61">
        <v>2487086.73</v>
      </c>
      <c r="Z2503" s="62">
        <f>Ugovori_OPULJP3[[#This Row],[UKUPNI PRIHVATLJIVI IZDACI
TOTAL ELIGIBLE EXPENDITURE
= Bespovratna sredstva ukupno + doprinos korisnika
= Ukupni prihvatljivi troškovi
= Ukupna ugovorena vrijednost projekta HRK]]/7.5345</f>
        <v>330093.13557634875</v>
      </c>
      <c r="AA2503" s="66" t="s">
        <v>37</v>
      </c>
      <c r="AB2503" s="66" t="s">
        <v>34</v>
      </c>
      <c r="AC2503" s="65" t="s">
        <v>9175</v>
      </c>
      <c r="AD2503" s="65" t="s">
        <v>6564</v>
      </c>
    </row>
    <row r="2504" spans="1:30" ht="102" x14ac:dyDescent="0.2">
      <c r="A2504" s="70" t="s">
        <v>9176</v>
      </c>
      <c r="B2504" s="38" t="s">
        <v>742</v>
      </c>
      <c r="C2504" s="65" t="s">
        <v>7264</v>
      </c>
      <c r="D2504" s="65" t="s">
        <v>9108</v>
      </c>
      <c r="E2504" s="66" t="s">
        <v>75</v>
      </c>
      <c r="F2504" s="71" t="s">
        <v>9177</v>
      </c>
      <c r="G2504" s="71" t="s">
        <v>9178</v>
      </c>
      <c r="H2504" s="68">
        <v>44487</v>
      </c>
      <c r="I2504" s="103">
        <v>45217</v>
      </c>
      <c r="J2504" s="57" t="str">
        <f>IF(Ugovori_OPULJP3[[#This Row],[DATUM ZAVRŠETKA OPERACIJE]]&gt;DATE(2024,12,31),"u provedbi","završen")</f>
        <v>završen</v>
      </c>
      <c r="K2504" s="67" t="s">
        <v>270</v>
      </c>
      <c r="L2504" s="67" t="s">
        <v>270</v>
      </c>
      <c r="M2504" s="58">
        <v>0.85</v>
      </c>
      <c r="N2504" s="58">
        <v>0.15</v>
      </c>
      <c r="O2504" s="59">
        <f>Ugovori_OPULJP3[[#This Row],[Bespovratna sredstva - Ukupno (EU+Nac) HRK
= Ukupna ugovorena vrijednost bespovratnih sredstava]]*Ugovori_OPULJP3[[#This Row],[EU STOPA SUFINANCIRANJA %
EU CO-FINANCING RATE %]]</f>
        <v>1598556.0614999998</v>
      </c>
      <c r="P2504" s="60">
        <f>Ugovori_OPULJP3[[#This Row],[Bespovratna sredstva - EU dio - HRK]]/7.5345</f>
        <v>212164.84989050365</v>
      </c>
      <c r="Q2504" s="59">
        <f>Ugovori_OPULJP3[[#This Row],[Bespovratna sredstva - Ukupno (EU+Nac) HRK
= Ukupna ugovorena vrijednost bespovratnih sredstava]]*Ugovori_OPULJP3[[#This Row],[STOPA NACIONALNOG SUFINANCIRANJA %]]</f>
        <v>282098.12849999999</v>
      </c>
      <c r="R2504" s="60">
        <f>Ugovori_OPULJP3[[#This Row],[Bespovratna sredstva - Nacionalni dio - HRK]]/7.5345</f>
        <v>37440.855863030061</v>
      </c>
      <c r="S2504" s="59">
        <v>1880654.19</v>
      </c>
      <c r="T2504" s="60">
        <f>Ugovori_OPULJP3[[#This Row],[Bespovratna sredstva - Ukupno (EU+Nac) HRK
= Ukupna ugovorena vrijednost bespovratnih sredstava]]/7.5345</f>
        <v>249605.70575353372</v>
      </c>
      <c r="U2504" s="59">
        <v>0</v>
      </c>
      <c r="V2504" s="60">
        <f>Ugovori_OPULJP3[[#This Row],[Javni doprinos korisnika - HRK]]/7.5345</f>
        <v>0</v>
      </c>
      <c r="W2504" s="59">
        <v>0</v>
      </c>
      <c r="X2504" s="60">
        <f>Ugovori_OPULJP3[[#This Row],[Privatni doprinos korisnika - HRK]]/7.5345</f>
        <v>0</v>
      </c>
      <c r="Y2504" s="61">
        <v>1880654.19</v>
      </c>
      <c r="Z2504" s="62">
        <f>Ugovori_OPULJP3[[#This Row],[UKUPNI PRIHVATLJIVI IZDACI
TOTAL ELIGIBLE EXPENDITURE
= Bespovratna sredstva ukupno + doprinos korisnika
= Ukupni prihvatljivi troškovi
= Ukupna ugovorena vrijednost projekta HRK]]/7.5345</f>
        <v>249605.70575353372</v>
      </c>
      <c r="AA2504" s="66" t="s">
        <v>37</v>
      </c>
      <c r="AB2504" s="66" t="s">
        <v>34</v>
      </c>
      <c r="AC2504" s="65" t="s">
        <v>9179</v>
      </c>
      <c r="AD2504" s="65" t="s">
        <v>6564</v>
      </c>
    </row>
    <row r="2505" spans="1:30" ht="102" x14ac:dyDescent="0.2">
      <c r="A2505" s="70" t="s">
        <v>9180</v>
      </c>
      <c r="B2505" s="38" t="s">
        <v>742</v>
      </c>
      <c r="C2505" s="65" t="s">
        <v>7264</v>
      </c>
      <c r="D2505" s="65" t="s">
        <v>9108</v>
      </c>
      <c r="E2505" s="66" t="s">
        <v>75</v>
      </c>
      <c r="F2505" s="71" t="s">
        <v>9181</v>
      </c>
      <c r="G2505" s="71" t="s">
        <v>9182</v>
      </c>
      <c r="H2505" s="68">
        <v>44515</v>
      </c>
      <c r="I2505" s="68">
        <v>45061</v>
      </c>
      <c r="J2505" s="57" t="str">
        <f>IF(Ugovori_OPULJP3[[#This Row],[DATUM ZAVRŠETKA OPERACIJE]]&gt;DATE(2024,12,31),"u provedbi","završen")</f>
        <v>završen</v>
      </c>
      <c r="K2505" s="67" t="s">
        <v>93</v>
      </c>
      <c r="L2505" s="67" t="s">
        <v>93</v>
      </c>
      <c r="M2505" s="82" t="s">
        <v>3093</v>
      </c>
      <c r="N2505" s="58">
        <v>0.15</v>
      </c>
      <c r="O2505" s="59">
        <f>Ugovori_OPULJP3[[#This Row],[Bespovratna sredstva - Ukupno (EU+Nac) HRK
= Ukupna ugovorena vrijednost bespovratnih sredstava]]*Ugovori_OPULJP3[[#This Row],[EU STOPA SUFINANCIRANJA %
EU CO-FINANCING RATE %]]</f>
        <v>1318047.3574999999</v>
      </c>
      <c r="P2505" s="60">
        <f>Ugovori_OPULJP3[[#This Row],[Bespovratna sredstva - EU dio - HRK]]/7.5345</f>
        <v>174934.94691087661</v>
      </c>
      <c r="Q2505" s="59">
        <f>Ugovori_OPULJP3[[#This Row],[Bespovratna sredstva - Ukupno (EU+Nac) HRK
= Ukupna ugovorena vrijednost bespovratnih sredstava]]*Ugovori_OPULJP3[[#This Row],[STOPA NACIONALNOG SUFINANCIRANJA %]]</f>
        <v>232596.5925</v>
      </c>
      <c r="R2505" s="60">
        <f>Ugovori_OPULJP3[[#This Row],[Bespovratna sredstva - Nacionalni dio - HRK]]/7.5345</f>
        <v>30870.872984272344</v>
      </c>
      <c r="S2505" s="59">
        <v>1550643.95</v>
      </c>
      <c r="T2505" s="60">
        <f>Ugovori_OPULJP3[[#This Row],[Bespovratna sredstva - Ukupno (EU+Nac) HRK
= Ukupna ugovorena vrijednost bespovratnih sredstava]]/7.5345</f>
        <v>205805.81989514898</v>
      </c>
      <c r="U2505" s="59">
        <v>0</v>
      </c>
      <c r="V2505" s="60">
        <f>Ugovori_OPULJP3[[#This Row],[Javni doprinos korisnika - HRK]]/7.5345</f>
        <v>0</v>
      </c>
      <c r="W2505" s="59">
        <v>0</v>
      </c>
      <c r="X2505" s="60">
        <f>Ugovori_OPULJP3[[#This Row],[Privatni doprinos korisnika - HRK]]/7.5345</f>
        <v>0</v>
      </c>
      <c r="Y2505" s="61">
        <v>1550643.95</v>
      </c>
      <c r="Z2505" s="62">
        <f>Ugovori_OPULJP3[[#This Row],[UKUPNI PRIHVATLJIVI IZDACI
TOTAL ELIGIBLE EXPENDITURE
= Bespovratna sredstva ukupno + doprinos korisnika
= Ukupni prihvatljivi troškovi
= Ukupna ugovorena vrijednost projekta HRK]]/7.5345</f>
        <v>205805.81989514898</v>
      </c>
      <c r="AA2505" s="66" t="s">
        <v>37</v>
      </c>
      <c r="AB2505" s="66" t="s">
        <v>34</v>
      </c>
      <c r="AC2505" s="65" t="s">
        <v>9183</v>
      </c>
      <c r="AD2505" s="72" t="s">
        <v>6564</v>
      </c>
    </row>
    <row r="2506" spans="1:30" ht="38.25" x14ac:dyDescent="0.2">
      <c r="A2506" s="70" t="s">
        <v>9184</v>
      </c>
      <c r="B2506" s="38" t="s">
        <v>742</v>
      </c>
      <c r="C2506" s="65" t="s">
        <v>7264</v>
      </c>
      <c r="D2506" s="65" t="s">
        <v>9108</v>
      </c>
      <c r="E2506" s="66" t="s">
        <v>75</v>
      </c>
      <c r="F2506" s="71" t="s">
        <v>9185</v>
      </c>
      <c r="G2506" s="71" t="s">
        <v>9186</v>
      </c>
      <c r="H2506" s="68">
        <v>44487</v>
      </c>
      <c r="I2506" s="103">
        <v>45217</v>
      </c>
      <c r="J2506" s="57" t="str">
        <f>IF(Ugovori_OPULJP3[[#This Row],[DATUM ZAVRŠETKA OPERACIJE]]&gt;DATE(2024,12,31),"u provedbi","završen")</f>
        <v>završen</v>
      </c>
      <c r="K2506" s="67" t="s">
        <v>103</v>
      </c>
      <c r="L2506" s="67" t="s">
        <v>103</v>
      </c>
      <c r="M2506" s="58">
        <v>0.85</v>
      </c>
      <c r="N2506" s="58">
        <v>0.15</v>
      </c>
      <c r="O2506" s="59">
        <f>Ugovori_OPULJP3[[#This Row],[Bespovratna sredstva - Ukupno (EU+Nac) HRK
= Ukupna ugovorena vrijednost bespovratnih sredstava]]*Ugovori_OPULJP3[[#This Row],[EU STOPA SUFINANCIRANJA %
EU CO-FINANCING RATE %]]</f>
        <v>956760</v>
      </c>
      <c r="P2506" s="60">
        <f>Ugovori_OPULJP3[[#This Row],[Bespovratna sredstva - EU dio - HRK]]/7.5345</f>
        <v>126983.87417877761</v>
      </c>
      <c r="Q2506" s="59">
        <f>Ugovori_OPULJP3[[#This Row],[Bespovratna sredstva - Ukupno (EU+Nac) HRK
= Ukupna ugovorena vrijednost bespovratnih sredstava]]*Ugovori_OPULJP3[[#This Row],[STOPA NACIONALNOG SUFINANCIRANJA %]]</f>
        <v>168840</v>
      </c>
      <c r="R2506" s="60">
        <f>Ugovori_OPULJP3[[#This Row],[Bespovratna sredstva - Nacionalni dio - HRK]]/7.5345</f>
        <v>22408.918972725463</v>
      </c>
      <c r="S2506" s="59">
        <v>1125600</v>
      </c>
      <c r="T2506" s="60">
        <f>Ugovori_OPULJP3[[#This Row],[Bespovratna sredstva - Ukupno (EU+Nac) HRK
= Ukupna ugovorena vrijednost bespovratnih sredstava]]/7.5345</f>
        <v>149392.79315150308</v>
      </c>
      <c r="U2506" s="59">
        <v>0</v>
      </c>
      <c r="V2506" s="60">
        <f>Ugovori_OPULJP3[[#This Row],[Javni doprinos korisnika - HRK]]/7.5345</f>
        <v>0</v>
      </c>
      <c r="W2506" s="59">
        <v>0</v>
      </c>
      <c r="X2506" s="60">
        <f>Ugovori_OPULJP3[[#This Row],[Privatni doprinos korisnika - HRK]]/7.5345</f>
        <v>0</v>
      </c>
      <c r="Y2506" s="61">
        <v>1125600</v>
      </c>
      <c r="Z2506" s="62">
        <f>Ugovori_OPULJP3[[#This Row],[UKUPNI PRIHVATLJIVI IZDACI
TOTAL ELIGIBLE EXPENDITURE
= Bespovratna sredstva ukupno + doprinos korisnika
= Ukupni prihvatljivi troškovi
= Ukupna ugovorena vrijednost projekta HRK]]/7.5345</f>
        <v>149392.79315150308</v>
      </c>
      <c r="AA2506" s="66" t="s">
        <v>37</v>
      </c>
      <c r="AB2506" s="66" t="s">
        <v>34</v>
      </c>
      <c r="AC2506" s="65" t="s">
        <v>9187</v>
      </c>
      <c r="AD2506" s="65" t="s">
        <v>6564</v>
      </c>
    </row>
    <row r="2507" spans="1:30" ht="114.75" x14ac:dyDescent="0.2">
      <c r="A2507" s="70" t="s">
        <v>9188</v>
      </c>
      <c r="B2507" s="38" t="s">
        <v>742</v>
      </c>
      <c r="C2507" s="65" t="s">
        <v>7264</v>
      </c>
      <c r="D2507" s="65" t="s">
        <v>9108</v>
      </c>
      <c r="E2507" s="66" t="s">
        <v>75</v>
      </c>
      <c r="F2507" s="71" t="s">
        <v>9189</v>
      </c>
      <c r="G2507" s="71" t="s">
        <v>9190</v>
      </c>
      <c r="H2507" s="68">
        <v>44487</v>
      </c>
      <c r="I2507" s="68">
        <v>45217</v>
      </c>
      <c r="J2507" s="57" t="str">
        <f>IF(Ugovori_OPULJP3[[#This Row],[DATUM ZAVRŠETKA OPERACIJE]]&gt;DATE(2024,12,31),"u provedbi","završen")</f>
        <v>završen</v>
      </c>
      <c r="K2507" s="67" t="s">
        <v>98</v>
      </c>
      <c r="L2507" s="67" t="s">
        <v>98</v>
      </c>
      <c r="M2507" s="58">
        <v>0.85</v>
      </c>
      <c r="N2507" s="58">
        <v>0.15</v>
      </c>
      <c r="O2507" s="59">
        <f>Ugovori_OPULJP3[[#This Row],[Bespovratna sredstva - Ukupno (EU+Nac) HRK
= Ukupna ugovorena vrijednost bespovratnih sredstava]]*Ugovori_OPULJP3[[#This Row],[EU STOPA SUFINANCIRANJA %
EU CO-FINANCING RATE %]]</f>
        <v>2063952.1839999999</v>
      </c>
      <c r="P2507" s="60">
        <f>Ugovori_OPULJP3[[#This Row],[Bespovratna sredstva - EU dio - HRK]]/7.5345</f>
        <v>273933.53029398096</v>
      </c>
      <c r="Q2507" s="59">
        <f>Ugovori_OPULJP3[[#This Row],[Bespovratna sredstva - Ukupno (EU+Nac) HRK
= Ukupna ugovorena vrijednost bespovratnih sredstava]]*Ugovori_OPULJP3[[#This Row],[STOPA NACIONALNOG SUFINANCIRANJA %]]</f>
        <v>364226.85599999997</v>
      </c>
      <c r="R2507" s="60">
        <f>Ugovori_OPULJP3[[#This Row],[Bespovratna sredstva - Nacionalni dio - HRK]]/7.5345</f>
        <v>48341.211228349588</v>
      </c>
      <c r="S2507" s="59">
        <v>2428179.04</v>
      </c>
      <c r="T2507" s="60">
        <f>Ugovori_OPULJP3[[#This Row],[Bespovratna sredstva - Ukupno (EU+Nac) HRK
= Ukupna ugovorena vrijednost bespovratnih sredstava]]/7.5345</f>
        <v>322274.74152233062</v>
      </c>
      <c r="U2507" s="59">
        <v>0</v>
      </c>
      <c r="V2507" s="60">
        <f>Ugovori_OPULJP3[[#This Row],[Javni doprinos korisnika - HRK]]/7.5345</f>
        <v>0</v>
      </c>
      <c r="W2507" s="59">
        <v>0</v>
      </c>
      <c r="X2507" s="60">
        <f>Ugovori_OPULJP3[[#This Row],[Privatni doprinos korisnika - HRK]]/7.5345</f>
        <v>0</v>
      </c>
      <c r="Y2507" s="61">
        <v>2428179.04</v>
      </c>
      <c r="Z2507" s="62">
        <f>Ugovori_OPULJP3[[#This Row],[UKUPNI PRIHVATLJIVI IZDACI
TOTAL ELIGIBLE EXPENDITURE
= Bespovratna sredstva ukupno + doprinos korisnika
= Ukupni prihvatljivi troškovi
= Ukupna ugovorena vrijednost projekta HRK]]/7.5345</f>
        <v>322274.74152233062</v>
      </c>
      <c r="AA2507" s="66" t="s">
        <v>37</v>
      </c>
      <c r="AB2507" s="66" t="s">
        <v>34</v>
      </c>
      <c r="AC2507" s="65" t="s">
        <v>9191</v>
      </c>
      <c r="AD2507" s="65" t="s">
        <v>6564</v>
      </c>
    </row>
    <row r="2508" spans="1:30" ht="102" x14ac:dyDescent="0.2">
      <c r="A2508" s="70" t="s">
        <v>9192</v>
      </c>
      <c r="B2508" s="38" t="s">
        <v>742</v>
      </c>
      <c r="C2508" s="65" t="s">
        <v>7264</v>
      </c>
      <c r="D2508" s="111" t="s">
        <v>9193</v>
      </c>
      <c r="E2508" s="66" t="s">
        <v>33</v>
      </c>
      <c r="F2508" s="112" t="s">
        <v>9193</v>
      </c>
      <c r="G2508" s="112" t="s">
        <v>9194</v>
      </c>
      <c r="H2508" s="68">
        <v>43794</v>
      </c>
      <c r="I2508" s="68">
        <v>45260</v>
      </c>
      <c r="J2508" s="57" t="str">
        <f>IF(Ugovori_OPULJP3[[#This Row],[DATUM ZAVRŠETKA OPERACIJE]]&gt;DATE(2024,12,31),"u provedbi","završen")</f>
        <v>završen</v>
      </c>
      <c r="K2508" s="67" t="s">
        <v>35</v>
      </c>
      <c r="L2508" s="67" t="s">
        <v>36</v>
      </c>
      <c r="M2508" s="58">
        <v>0.85</v>
      </c>
      <c r="N2508" s="58">
        <v>0.15</v>
      </c>
      <c r="O2508" s="59">
        <f>Ugovori_OPULJP3[[#This Row],[Bespovratna sredstva - Ukupno (EU+Nac) HRK
= Ukupna ugovorena vrijednost bespovratnih sredstava]]*Ugovori_OPULJP3[[#This Row],[EU STOPA SUFINANCIRANJA %
EU CO-FINANCING RATE %]]</f>
        <v>8634154.8370000012</v>
      </c>
      <c r="P2508" s="60">
        <f>Ugovori_OPULJP3[[#This Row],[Bespovratna sredstva - EU dio - HRK]]/7.5345</f>
        <v>1145949.2782533679</v>
      </c>
      <c r="Q2508" s="59">
        <f>Ugovori_OPULJP3[[#This Row],[Bespovratna sredstva - Ukupno (EU+Nac) HRK
= Ukupna ugovorena vrijednost bespovratnih sredstava]]*Ugovori_OPULJP3[[#This Row],[STOPA NACIONALNOG SUFINANCIRANJA %]]</f>
        <v>1523674.3830000001</v>
      </c>
      <c r="R2508" s="60">
        <f>Ugovori_OPULJP3[[#This Row],[Bespovratna sredstva - Nacionalni dio - HRK]]/7.5345</f>
        <v>202226.34322118256</v>
      </c>
      <c r="S2508" s="59">
        <v>10157829.220000001</v>
      </c>
      <c r="T2508" s="60">
        <f>Ugovori_OPULJP3[[#This Row],[Bespovratna sredstva - Ukupno (EU+Nac) HRK
= Ukupna ugovorena vrijednost bespovratnih sredstava]]/7.5345</f>
        <v>1348175.6214745503</v>
      </c>
      <c r="U2508" s="59">
        <v>0</v>
      </c>
      <c r="V2508" s="60">
        <f>Ugovori_OPULJP3[[#This Row],[Javni doprinos korisnika - HRK]]/7.5345</f>
        <v>0</v>
      </c>
      <c r="W2508" s="59">
        <v>0</v>
      </c>
      <c r="X2508" s="60">
        <f>Ugovori_OPULJP3[[#This Row],[Privatni doprinos korisnika - HRK]]/7.5345</f>
        <v>0</v>
      </c>
      <c r="Y2508" s="61">
        <v>10157829.220000001</v>
      </c>
      <c r="Z2508" s="62">
        <f>Ugovori_OPULJP3[[#This Row],[UKUPNI PRIHVATLJIVI IZDACI
TOTAL ELIGIBLE EXPENDITURE
= Bespovratna sredstva ukupno + doprinos korisnika
= Ukupni prihvatljivi troškovi
= Ukupna ugovorena vrijednost projekta HRK]]/7.5345</f>
        <v>1348175.6214745503</v>
      </c>
      <c r="AA2508" s="66" t="s">
        <v>37</v>
      </c>
      <c r="AB2508" s="66" t="s">
        <v>34</v>
      </c>
      <c r="AC2508" s="65" t="s">
        <v>9195</v>
      </c>
      <c r="AD2508" s="65" t="s">
        <v>6564</v>
      </c>
    </row>
    <row r="2509" spans="1:30" ht="63.75" x14ac:dyDescent="0.2">
      <c r="A2509" s="70" t="s">
        <v>9196</v>
      </c>
      <c r="B2509" s="38" t="s">
        <v>742</v>
      </c>
      <c r="C2509" s="65" t="s">
        <v>7264</v>
      </c>
      <c r="D2509" s="65" t="s">
        <v>9197</v>
      </c>
      <c r="E2509" s="66" t="s">
        <v>75</v>
      </c>
      <c r="F2509" s="71" t="s">
        <v>9198</v>
      </c>
      <c r="G2509" s="71" t="s">
        <v>7314</v>
      </c>
      <c r="H2509" s="68">
        <v>44208</v>
      </c>
      <c r="I2509" s="68">
        <v>44816</v>
      </c>
      <c r="J2509" s="57" t="str">
        <f>IF(Ugovori_OPULJP3[[#This Row],[DATUM ZAVRŠETKA OPERACIJE]]&gt;DATE(2024,12,31),"u provedbi","završen")</f>
        <v>završen</v>
      </c>
      <c r="K2509" s="67" t="s">
        <v>153</v>
      </c>
      <c r="L2509" s="67" t="s">
        <v>36</v>
      </c>
      <c r="M2509" s="58">
        <v>0.85</v>
      </c>
      <c r="N2509" s="58">
        <v>0.15</v>
      </c>
      <c r="O2509" s="91">
        <f>Ugovori_OPULJP3[[#This Row],[Bespovratna sredstva - Ukupno (EU+Nac) HRK
= Ukupna ugovorena vrijednost bespovratnih sredstava]]*Ugovori_OPULJP3[[#This Row],[EU STOPA SUFINANCIRANJA %
EU CO-FINANCING RATE %]]</f>
        <v>1049599.9749999999</v>
      </c>
      <c r="P2509" s="92">
        <f>Ugovori_OPULJP3[[#This Row],[Bespovratna sredstva - EU dio - HRK]]/7.5345</f>
        <v>139305.85639392128</v>
      </c>
      <c r="Q2509" s="91">
        <f>Ugovori_OPULJP3[[#This Row],[Bespovratna sredstva - Ukupno (EU+Nac) HRK
= Ukupna ugovorena vrijednost bespovratnih sredstava]]*Ugovori_OPULJP3[[#This Row],[STOPA NACIONALNOG SUFINANCIRANJA %]]</f>
        <v>185223.52499999999</v>
      </c>
      <c r="R2509" s="92">
        <f>Ugovori_OPULJP3[[#This Row],[Bespovratna sredstva - Nacionalni dio - HRK]]/7.5345</f>
        <v>24583.386422456697</v>
      </c>
      <c r="S2509" s="91">
        <v>1234823.5</v>
      </c>
      <c r="T2509" s="92">
        <f>Ugovori_OPULJP3[[#This Row],[Bespovratna sredstva - Ukupno (EU+Nac) HRK
= Ukupna ugovorena vrijednost bespovratnih sredstava]]/7.5345</f>
        <v>163889.24281637798</v>
      </c>
      <c r="U2509" s="91">
        <v>0</v>
      </c>
      <c r="V2509" s="92">
        <f>Ugovori_OPULJP3[[#This Row],[Javni doprinos korisnika - HRK]]/7.5345</f>
        <v>0</v>
      </c>
      <c r="W2509" s="91">
        <v>0</v>
      </c>
      <c r="X2509" s="92">
        <f>Ugovori_OPULJP3[[#This Row],[Privatni doprinos korisnika - HRK]]/7.5345</f>
        <v>0</v>
      </c>
      <c r="Y2509" s="93">
        <v>1234823.5</v>
      </c>
      <c r="Z2509" s="94">
        <f>Ugovori_OPULJP3[[#This Row],[UKUPNI PRIHVATLJIVI IZDACI
TOTAL ELIGIBLE EXPENDITURE
= Bespovratna sredstva ukupno + doprinos korisnika
= Ukupni prihvatljivi troškovi
= Ukupna ugovorena vrijednost projekta HRK]]/7.5345</f>
        <v>163889.24281637798</v>
      </c>
      <c r="AA2509" s="66" t="s">
        <v>37</v>
      </c>
      <c r="AB2509" s="66" t="s">
        <v>34</v>
      </c>
      <c r="AC2509" s="65" t="s">
        <v>9199</v>
      </c>
      <c r="AD2509" s="65" t="s">
        <v>6564</v>
      </c>
    </row>
    <row r="2510" spans="1:30" ht="89.25" x14ac:dyDescent="0.2">
      <c r="A2510" s="70" t="s">
        <v>9200</v>
      </c>
      <c r="B2510" s="38" t="s">
        <v>742</v>
      </c>
      <c r="C2510" s="65" t="s">
        <v>7264</v>
      </c>
      <c r="D2510" s="65" t="s">
        <v>9197</v>
      </c>
      <c r="E2510" s="66" t="s">
        <v>75</v>
      </c>
      <c r="F2510" s="71" t="s">
        <v>9201</v>
      </c>
      <c r="G2510" s="71" t="s">
        <v>3122</v>
      </c>
      <c r="H2510" s="68">
        <v>44368</v>
      </c>
      <c r="I2510" s="68">
        <v>44978</v>
      </c>
      <c r="J2510" s="57" t="str">
        <f>IF(Ugovori_OPULJP3[[#This Row],[DATUM ZAVRŠETKA OPERACIJE]]&gt;DATE(2024,12,31),"u provedbi","završen")</f>
        <v>završen</v>
      </c>
      <c r="K2510" s="67" t="s">
        <v>210</v>
      </c>
      <c r="L2510" s="67" t="s">
        <v>210</v>
      </c>
      <c r="M2510" s="58">
        <v>0.85</v>
      </c>
      <c r="N2510" s="58">
        <v>0.15</v>
      </c>
      <c r="O2510" s="59">
        <f>Ugovori_OPULJP3[[#This Row],[Bespovratna sredstva - Ukupno (EU+Nac) HRK
= Ukupna ugovorena vrijednost bespovratnih sredstava]]*Ugovori_OPULJP3[[#This Row],[EU STOPA SUFINANCIRANJA %
EU CO-FINANCING RATE %]]</f>
        <v>964010.5</v>
      </c>
      <c r="P2510" s="60">
        <f>Ugovori_OPULJP3[[#This Row],[Bespovratna sredstva - EU dio - HRK]]/7.5345</f>
        <v>127946.18090118786</v>
      </c>
      <c r="Q2510" s="59">
        <f>Ugovori_OPULJP3[[#This Row],[Bespovratna sredstva - Ukupno (EU+Nac) HRK
= Ukupna ugovorena vrijednost bespovratnih sredstava]]*Ugovori_OPULJP3[[#This Row],[STOPA NACIONALNOG SUFINANCIRANJA %]]</f>
        <v>170119.5</v>
      </c>
      <c r="R2510" s="60">
        <f>Ugovori_OPULJP3[[#This Row],[Bespovratna sredstva - Nacionalni dio - HRK]]/7.5345</f>
        <v>22578.737806091976</v>
      </c>
      <c r="S2510" s="59">
        <v>1134130</v>
      </c>
      <c r="T2510" s="60">
        <f>Ugovori_OPULJP3[[#This Row],[Bespovratna sredstva - Ukupno (EU+Nac) HRK
= Ukupna ugovorena vrijednost bespovratnih sredstava]]/7.5345</f>
        <v>150524.91870727984</v>
      </c>
      <c r="U2510" s="59">
        <v>0</v>
      </c>
      <c r="V2510" s="60">
        <f>Ugovori_OPULJP3[[#This Row],[Javni doprinos korisnika - HRK]]/7.5345</f>
        <v>0</v>
      </c>
      <c r="W2510" s="59">
        <v>0</v>
      </c>
      <c r="X2510" s="60">
        <f>Ugovori_OPULJP3[[#This Row],[Privatni doprinos korisnika - HRK]]/7.5345</f>
        <v>0</v>
      </c>
      <c r="Y2510" s="61">
        <v>1134130</v>
      </c>
      <c r="Z2510" s="62">
        <f>Ugovori_OPULJP3[[#This Row],[UKUPNI PRIHVATLJIVI IZDACI
TOTAL ELIGIBLE EXPENDITURE
= Bespovratna sredstva ukupno + doprinos korisnika
= Ukupni prihvatljivi troškovi
= Ukupna ugovorena vrijednost projekta HRK]]/7.5345</f>
        <v>150524.91870727984</v>
      </c>
      <c r="AA2510" s="66" t="s">
        <v>37</v>
      </c>
      <c r="AB2510" s="66" t="s">
        <v>34</v>
      </c>
      <c r="AC2510" s="40" t="s">
        <v>9202</v>
      </c>
      <c r="AD2510" s="72" t="s">
        <v>6564</v>
      </c>
    </row>
    <row r="2511" spans="1:30" ht="102" x14ac:dyDescent="0.2">
      <c r="A2511" s="70" t="s">
        <v>9203</v>
      </c>
      <c r="B2511" s="38" t="s">
        <v>742</v>
      </c>
      <c r="C2511" s="65" t="s">
        <v>7264</v>
      </c>
      <c r="D2511" s="65" t="s">
        <v>9197</v>
      </c>
      <c r="E2511" s="66" t="s">
        <v>75</v>
      </c>
      <c r="F2511" s="71" t="s">
        <v>9204</v>
      </c>
      <c r="G2511" s="71" t="s">
        <v>9205</v>
      </c>
      <c r="H2511" s="68">
        <v>44319</v>
      </c>
      <c r="I2511" s="68">
        <v>44929</v>
      </c>
      <c r="J2511" s="57" t="str">
        <f>IF(Ugovori_OPULJP3[[#This Row],[DATUM ZAVRŠETKA OPERACIJE]]&gt;DATE(2024,12,31),"u provedbi","završen")</f>
        <v>završen</v>
      </c>
      <c r="K2511" s="67" t="s">
        <v>248</v>
      </c>
      <c r="L2511" s="67" t="s">
        <v>248</v>
      </c>
      <c r="M2511" s="58">
        <v>0.85</v>
      </c>
      <c r="N2511" s="58">
        <v>0.15</v>
      </c>
      <c r="O2511" s="59">
        <f>Ugovori_OPULJP3[[#This Row],[Bespovratna sredstva - Ukupno (EU+Nac) HRK
= Ukupna ugovorena vrijednost bespovratnih sredstava]]*Ugovori_OPULJP3[[#This Row],[EU STOPA SUFINANCIRANJA %
EU CO-FINANCING RATE %]]</f>
        <v>477767.49</v>
      </c>
      <c r="P2511" s="60">
        <f>Ugovori_OPULJP3[[#This Row],[Bespovratna sredstva - EU dio - HRK]]/7.5345</f>
        <v>63410.643042006763</v>
      </c>
      <c r="Q2511" s="59">
        <f>Ugovori_OPULJP3[[#This Row],[Bespovratna sredstva - Ukupno (EU+Nac) HRK
= Ukupna ugovorena vrijednost bespovratnih sredstava]]*Ugovori_OPULJP3[[#This Row],[STOPA NACIONALNOG SUFINANCIRANJA %]]</f>
        <v>84311.91</v>
      </c>
      <c r="R2511" s="60">
        <f>Ugovori_OPULJP3[[#This Row],[Bespovratna sredstva - Nacionalni dio - HRK]]/7.5345</f>
        <v>11190.113478001194</v>
      </c>
      <c r="S2511" s="59">
        <v>562079.4</v>
      </c>
      <c r="T2511" s="60">
        <f>Ugovori_OPULJP3[[#This Row],[Bespovratna sredstva - Ukupno (EU+Nac) HRK
= Ukupna ugovorena vrijednost bespovratnih sredstava]]/7.5345</f>
        <v>74600.756520007955</v>
      </c>
      <c r="U2511" s="59">
        <v>0</v>
      </c>
      <c r="V2511" s="60">
        <f>Ugovori_OPULJP3[[#This Row],[Javni doprinos korisnika - HRK]]/7.5345</f>
        <v>0</v>
      </c>
      <c r="W2511" s="59">
        <v>0</v>
      </c>
      <c r="X2511" s="60">
        <f>Ugovori_OPULJP3[[#This Row],[Privatni doprinos korisnika - HRK]]/7.5345</f>
        <v>0</v>
      </c>
      <c r="Y2511" s="61">
        <v>562079.4</v>
      </c>
      <c r="Z2511" s="62">
        <f>Ugovori_OPULJP3[[#This Row],[UKUPNI PRIHVATLJIVI IZDACI
TOTAL ELIGIBLE EXPENDITURE
= Bespovratna sredstva ukupno + doprinos korisnika
= Ukupni prihvatljivi troškovi
= Ukupna ugovorena vrijednost projekta HRK]]/7.5345</f>
        <v>74600.756520007955</v>
      </c>
      <c r="AA2511" s="53" t="s">
        <v>37</v>
      </c>
      <c r="AB2511" s="53" t="s">
        <v>34</v>
      </c>
      <c r="AC2511" s="40" t="s">
        <v>9206</v>
      </c>
      <c r="AD2511" s="72" t="s">
        <v>6564</v>
      </c>
    </row>
    <row r="2512" spans="1:30" ht="51" customHeight="1" x14ac:dyDescent="0.2">
      <c r="A2512" s="70" t="s">
        <v>9207</v>
      </c>
      <c r="B2512" s="38" t="s">
        <v>742</v>
      </c>
      <c r="C2512" s="65" t="s">
        <v>7264</v>
      </c>
      <c r="D2512" s="65" t="s">
        <v>9197</v>
      </c>
      <c r="E2512" s="66" t="s">
        <v>75</v>
      </c>
      <c r="F2512" s="71" t="s">
        <v>9208</v>
      </c>
      <c r="G2512" s="71" t="s">
        <v>2414</v>
      </c>
      <c r="H2512" s="68">
        <v>44209</v>
      </c>
      <c r="I2512" s="68">
        <v>44817</v>
      </c>
      <c r="J2512" s="57" t="str">
        <f>IF(Ugovori_OPULJP3[[#This Row],[DATUM ZAVRŠETKA OPERACIJE]]&gt;DATE(2024,12,31),"u provedbi","završen")</f>
        <v>završen</v>
      </c>
      <c r="K2512" s="67" t="s">
        <v>98</v>
      </c>
      <c r="L2512" s="67" t="s">
        <v>98</v>
      </c>
      <c r="M2512" s="58">
        <v>0.85</v>
      </c>
      <c r="N2512" s="58">
        <v>0.15</v>
      </c>
      <c r="O2512" s="91">
        <f>Ugovori_OPULJP3[[#This Row],[Bespovratna sredstva - Ukupno (EU+Nac) HRK
= Ukupna ugovorena vrijednost bespovratnih sredstava]]*Ugovori_OPULJP3[[#This Row],[EU STOPA SUFINANCIRANJA %
EU CO-FINANCING RATE %]]</f>
        <v>1527274.4749999999</v>
      </c>
      <c r="P2512" s="92">
        <f>Ugovori_OPULJP3[[#This Row],[Bespovratna sredstva - EU dio - HRK]]/7.5345</f>
        <v>202704.15754197355</v>
      </c>
      <c r="Q2512" s="91">
        <f>Ugovori_OPULJP3[[#This Row],[Bespovratna sredstva - Ukupno (EU+Nac) HRK
= Ukupna ugovorena vrijednost bespovratnih sredstava]]*Ugovori_OPULJP3[[#This Row],[STOPA NACIONALNOG SUFINANCIRANJA %]]</f>
        <v>269519.02499999997</v>
      </c>
      <c r="R2512" s="92">
        <f>Ugovori_OPULJP3[[#This Row],[Bespovratna sredstva - Nacionalni dio - HRK]]/7.5345</f>
        <v>35771.321919171802</v>
      </c>
      <c r="S2512" s="91">
        <v>1796793.5</v>
      </c>
      <c r="T2512" s="92">
        <f>Ugovori_OPULJP3[[#This Row],[Bespovratna sredstva - Ukupno (EU+Nac) HRK
= Ukupna ugovorena vrijednost bespovratnih sredstava]]/7.5345</f>
        <v>238475.47946114538</v>
      </c>
      <c r="U2512" s="91">
        <v>0</v>
      </c>
      <c r="V2512" s="92">
        <f>Ugovori_OPULJP3[[#This Row],[Javni doprinos korisnika - HRK]]/7.5345</f>
        <v>0</v>
      </c>
      <c r="W2512" s="91">
        <v>0</v>
      </c>
      <c r="X2512" s="92">
        <f>Ugovori_OPULJP3[[#This Row],[Privatni doprinos korisnika - HRK]]/7.5345</f>
        <v>0</v>
      </c>
      <c r="Y2512" s="93">
        <v>1796793.5</v>
      </c>
      <c r="Z2512" s="94">
        <f>Ugovori_OPULJP3[[#This Row],[UKUPNI PRIHVATLJIVI IZDACI
TOTAL ELIGIBLE EXPENDITURE
= Bespovratna sredstva ukupno + doprinos korisnika
= Ukupni prihvatljivi troškovi
= Ukupna ugovorena vrijednost projekta HRK]]/7.5345</f>
        <v>238475.47946114538</v>
      </c>
      <c r="AA2512" s="66" t="s">
        <v>37</v>
      </c>
      <c r="AB2512" s="66" t="s">
        <v>34</v>
      </c>
      <c r="AC2512" s="40" t="s">
        <v>9209</v>
      </c>
      <c r="AD2512" s="65" t="s">
        <v>6564</v>
      </c>
    </row>
    <row r="2513" spans="1:30" ht="114.75" x14ac:dyDescent="0.2">
      <c r="A2513" s="70" t="s">
        <v>9210</v>
      </c>
      <c r="B2513" s="38" t="s">
        <v>742</v>
      </c>
      <c r="C2513" s="65" t="s">
        <v>7264</v>
      </c>
      <c r="D2513" s="65" t="s">
        <v>9197</v>
      </c>
      <c r="E2513" s="66" t="s">
        <v>75</v>
      </c>
      <c r="F2513" s="71" t="s">
        <v>9211</v>
      </c>
      <c r="G2513" s="54" t="s">
        <v>7414</v>
      </c>
      <c r="H2513" s="68">
        <v>44207</v>
      </c>
      <c r="I2513" s="68">
        <v>44815</v>
      </c>
      <c r="J2513" s="57" t="str">
        <f>IF(Ugovori_OPULJP3[[#This Row],[DATUM ZAVRŠETKA OPERACIJE]]&gt;DATE(2024,12,31),"u provedbi","završen")</f>
        <v>završen</v>
      </c>
      <c r="K2513" s="67" t="s">
        <v>9212</v>
      </c>
      <c r="L2513" s="67" t="s">
        <v>36</v>
      </c>
      <c r="M2513" s="58">
        <v>0.85</v>
      </c>
      <c r="N2513" s="58">
        <v>0.15</v>
      </c>
      <c r="O2513" s="91">
        <f>Ugovori_OPULJP3[[#This Row],[Bespovratna sredstva - Ukupno (EU+Nac) HRK
= Ukupna ugovorena vrijednost bespovratnih sredstava]]*Ugovori_OPULJP3[[#This Row],[EU STOPA SUFINANCIRANJA %
EU CO-FINANCING RATE %]]</f>
        <v>1698882.7515</v>
      </c>
      <c r="P2513" s="92">
        <f>Ugovori_OPULJP3[[#This Row],[Bespovratna sredstva - EU dio - HRK]]/7.5345</f>
        <v>225480.48994624725</v>
      </c>
      <c r="Q2513" s="91">
        <f>Ugovori_OPULJP3[[#This Row],[Bespovratna sredstva - Ukupno (EU+Nac) HRK
= Ukupna ugovorena vrijednost bespovratnih sredstava]]*Ugovori_OPULJP3[[#This Row],[STOPA NACIONALNOG SUFINANCIRANJA %]]</f>
        <v>299802.83850000001</v>
      </c>
      <c r="R2513" s="92">
        <f>Ugovori_OPULJP3[[#This Row],[Bespovratna sredstva - Nacionalni dio - HRK]]/7.5345</f>
        <v>39790.674696396578</v>
      </c>
      <c r="S2513" s="91">
        <v>1998685.59</v>
      </c>
      <c r="T2513" s="92">
        <f>Ugovori_OPULJP3[[#This Row],[Bespovratna sredstva - Ukupno (EU+Nac) HRK
= Ukupna ugovorena vrijednost bespovratnih sredstava]]/7.5345</f>
        <v>265271.16464264382</v>
      </c>
      <c r="U2513" s="91">
        <v>0</v>
      </c>
      <c r="V2513" s="92">
        <f>Ugovori_OPULJP3[[#This Row],[Javni doprinos korisnika - HRK]]/7.5345</f>
        <v>0</v>
      </c>
      <c r="W2513" s="91">
        <v>0</v>
      </c>
      <c r="X2513" s="92">
        <f>Ugovori_OPULJP3[[#This Row],[Privatni doprinos korisnika - HRK]]/7.5345</f>
        <v>0</v>
      </c>
      <c r="Y2513" s="93">
        <v>1998685.59</v>
      </c>
      <c r="Z2513" s="94">
        <f>Ugovori_OPULJP3[[#This Row],[UKUPNI PRIHVATLJIVI IZDACI
TOTAL ELIGIBLE EXPENDITURE
= Bespovratna sredstva ukupno + doprinos korisnika
= Ukupni prihvatljivi troškovi
= Ukupna ugovorena vrijednost projekta HRK]]/7.5345</f>
        <v>265271.16464264382</v>
      </c>
      <c r="AA2513" s="66" t="s">
        <v>37</v>
      </c>
      <c r="AB2513" s="66" t="s">
        <v>34</v>
      </c>
      <c r="AC2513" s="40" t="s">
        <v>9213</v>
      </c>
      <c r="AD2513" s="65" t="s">
        <v>6564</v>
      </c>
    </row>
    <row r="2514" spans="1:30" ht="89.25" x14ac:dyDescent="0.2">
      <c r="A2514" s="70" t="s">
        <v>9214</v>
      </c>
      <c r="B2514" s="38" t="s">
        <v>742</v>
      </c>
      <c r="C2514" s="65" t="s">
        <v>7264</v>
      </c>
      <c r="D2514" s="65" t="s">
        <v>9197</v>
      </c>
      <c r="E2514" s="66" t="s">
        <v>75</v>
      </c>
      <c r="F2514" s="71" t="s">
        <v>9215</v>
      </c>
      <c r="G2514" s="71" t="s">
        <v>8647</v>
      </c>
      <c r="H2514" s="68">
        <v>44322</v>
      </c>
      <c r="I2514" s="68">
        <v>44932</v>
      </c>
      <c r="J2514" s="57" t="str">
        <f>IF(Ugovori_OPULJP3[[#This Row],[DATUM ZAVRŠETKA OPERACIJE]]&gt;DATE(2024,12,31),"u provedbi","završen")</f>
        <v>završen</v>
      </c>
      <c r="K2514" s="67" t="s">
        <v>9216</v>
      </c>
      <c r="L2514" s="67" t="s">
        <v>36</v>
      </c>
      <c r="M2514" s="58">
        <v>0.85</v>
      </c>
      <c r="N2514" s="58">
        <v>0.15</v>
      </c>
      <c r="O2514" s="59">
        <f>Ugovori_OPULJP3[[#This Row],[Bespovratna sredstva - Ukupno (EU+Nac) HRK
= Ukupna ugovorena vrijednost bespovratnih sredstava]]*Ugovori_OPULJP3[[#This Row],[EU STOPA SUFINANCIRANJA %
EU CO-FINANCING RATE %]]</f>
        <v>504293.18499999994</v>
      </c>
      <c r="P2514" s="60">
        <f>Ugovori_OPULJP3[[#This Row],[Bespovratna sredstva - EU dio - HRK]]/7.5345</f>
        <v>66931.207777556556</v>
      </c>
      <c r="Q2514" s="59">
        <f>Ugovori_OPULJP3[[#This Row],[Bespovratna sredstva - Ukupno (EU+Nac) HRK
= Ukupna ugovorena vrijednost bespovratnih sredstava]]*Ugovori_OPULJP3[[#This Row],[STOPA NACIONALNOG SUFINANCIRANJA %]]</f>
        <v>88992.914999999994</v>
      </c>
      <c r="R2514" s="60">
        <f>Ugovori_OPULJP3[[#This Row],[Bespovratna sredstva - Nacionalni dio - HRK]]/7.5345</f>
        <v>11811.3896078041</v>
      </c>
      <c r="S2514" s="59">
        <v>593286.1</v>
      </c>
      <c r="T2514" s="60">
        <f>Ugovori_OPULJP3[[#This Row],[Bespovratna sredstva - Ukupno (EU+Nac) HRK
= Ukupna ugovorena vrijednost bespovratnih sredstava]]/7.5345</f>
        <v>78742.59738536067</v>
      </c>
      <c r="U2514" s="59">
        <v>0</v>
      </c>
      <c r="V2514" s="60">
        <f>Ugovori_OPULJP3[[#This Row],[Javni doprinos korisnika - HRK]]/7.5345</f>
        <v>0</v>
      </c>
      <c r="W2514" s="59">
        <v>0</v>
      </c>
      <c r="X2514" s="60">
        <f>Ugovori_OPULJP3[[#This Row],[Privatni doprinos korisnika - HRK]]/7.5345</f>
        <v>0</v>
      </c>
      <c r="Y2514" s="61">
        <v>593286.1</v>
      </c>
      <c r="Z2514" s="62">
        <f>Ugovori_OPULJP3[[#This Row],[UKUPNI PRIHVATLJIVI IZDACI
TOTAL ELIGIBLE EXPENDITURE
= Bespovratna sredstva ukupno + doprinos korisnika
= Ukupni prihvatljivi troškovi
= Ukupna ugovorena vrijednost projekta HRK]]/7.5345</f>
        <v>78742.59738536067</v>
      </c>
      <c r="AA2514" s="53" t="s">
        <v>37</v>
      </c>
      <c r="AB2514" s="53" t="s">
        <v>34</v>
      </c>
      <c r="AC2514" s="40" t="s">
        <v>9217</v>
      </c>
      <c r="AD2514" s="72" t="s">
        <v>6564</v>
      </c>
    </row>
    <row r="2515" spans="1:30" ht="89.25" customHeight="1" x14ac:dyDescent="0.2">
      <c r="A2515" s="70" t="s">
        <v>9218</v>
      </c>
      <c r="B2515" s="38" t="s">
        <v>742</v>
      </c>
      <c r="C2515" s="65" t="s">
        <v>7264</v>
      </c>
      <c r="D2515" s="65" t="s">
        <v>9197</v>
      </c>
      <c r="E2515" s="66" t="s">
        <v>75</v>
      </c>
      <c r="F2515" s="71" t="s">
        <v>9219</v>
      </c>
      <c r="G2515" s="54" t="s">
        <v>3988</v>
      </c>
      <c r="H2515" s="68">
        <v>44211</v>
      </c>
      <c r="I2515" s="68">
        <v>44819</v>
      </c>
      <c r="J2515" s="57" t="str">
        <f>IF(Ugovori_OPULJP3[[#This Row],[DATUM ZAVRŠETKA OPERACIJE]]&gt;DATE(2024,12,31),"u provedbi","završen")</f>
        <v>završen</v>
      </c>
      <c r="K2515" s="67" t="s">
        <v>8385</v>
      </c>
      <c r="L2515" s="67" t="s">
        <v>36</v>
      </c>
      <c r="M2515" s="58">
        <v>0.85</v>
      </c>
      <c r="N2515" s="58">
        <v>0.15</v>
      </c>
      <c r="O2515" s="91">
        <f>Ugovori_OPULJP3[[#This Row],[Bespovratna sredstva - Ukupno (EU+Nac) HRK
= Ukupna ugovorena vrijednost bespovratnih sredstava]]*Ugovori_OPULJP3[[#This Row],[EU STOPA SUFINANCIRANJA %
EU CO-FINANCING RATE %]]</f>
        <v>1695524.9029999999</v>
      </c>
      <c r="P2515" s="92">
        <f>Ugovori_OPULJP3[[#This Row],[Bespovratna sredstva - EU dio - HRK]]/7.5345</f>
        <v>225034.82686309642</v>
      </c>
      <c r="Q2515" s="91">
        <f>Ugovori_OPULJP3[[#This Row],[Bespovratna sredstva - Ukupno (EU+Nac) HRK
= Ukupna ugovorena vrijednost bespovratnih sredstava]]*Ugovori_OPULJP3[[#This Row],[STOPA NACIONALNOG SUFINANCIRANJA %]]</f>
        <v>299210.277</v>
      </c>
      <c r="R2515" s="92">
        <f>Ugovori_OPULJP3[[#This Row],[Bespovratna sredstva - Nacionalni dio - HRK]]/7.5345</f>
        <v>39712.028269958188</v>
      </c>
      <c r="S2515" s="91">
        <v>1994735.18</v>
      </c>
      <c r="T2515" s="92">
        <f>Ugovori_OPULJP3[[#This Row],[Bespovratna sredstva - Ukupno (EU+Nac) HRK
= Ukupna ugovorena vrijednost bespovratnih sredstava]]/7.5345</f>
        <v>264746.8551330546</v>
      </c>
      <c r="U2515" s="91">
        <v>0</v>
      </c>
      <c r="V2515" s="92">
        <f>Ugovori_OPULJP3[[#This Row],[Javni doprinos korisnika - HRK]]/7.5345</f>
        <v>0</v>
      </c>
      <c r="W2515" s="91">
        <v>0</v>
      </c>
      <c r="X2515" s="92">
        <f>Ugovori_OPULJP3[[#This Row],[Privatni doprinos korisnika - HRK]]/7.5345</f>
        <v>0</v>
      </c>
      <c r="Y2515" s="93">
        <v>1994735.18</v>
      </c>
      <c r="Z2515" s="94">
        <f>Ugovori_OPULJP3[[#This Row],[UKUPNI PRIHVATLJIVI IZDACI
TOTAL ELIGIBLE EXPENDITURE
= Bespovratna sredstva ukupno + doprinos korisnika
= Ukupni prihvatljivi troškovi
= Ukupna ugovorena vrijednost projekta HRK]]/7.5345</f>
        <v>264746.8551330546</v>
      </c>
      <c r="AA2515" s="66" t="s">
        <v>37</v>
      </c>
      <c r="AB2515" s="66" t="s">
        <v>34</v>
      </c>
      <c r="AC2515" s="40" t="s">
        <v>9220</v>
      </c>
      <c r="AD2515" s="65" t="s">
        <v>6564</v>
      </c>
    </row>
    <row r="2516" spans="1:30" ht="89.25" x14ac:dyDescent="0.2">
      <c r="A2516" s="70" t="s">
        <v>9221</v>
      </c>
      <c r="B2516" s="38" t="s">
        <v>742</v>
      </c>
      <c r="C2516" s="65" t="s">
        <v>7264</v>
      </c>
      <c r="D2516" s="65" t="s">
        <v>9197</v>
      </c>
      <c r="E2516" s="66" t="s">
        <v>75</v>
      </c>
      <c r="F2516" s="71" t="s">
        <v>8673</v>
      </c>
      <c r="G2516" s="54" t="s">
        <v>8674</v>
      </c>
      <c r="H2516" s="68">
        <v>44207</v>
      </c>
      <c r="I2516" s="68">
        <v>44815</v>
      </c>
      <c r="J2516" s="57" t="str">
        <f>IF(Ugovori_OPULJP3[[#This Row],[DATUM ZAVRŠETKA OPERACIJE]]&gt;DATE(2024,12,31),"u provedbi","završen")</f>
        <v>završen</v>
      </c>
      <c r="K2516" s="67" t="s">
        <v>154</v>
      </c>
      <c r="L2516" s="55" t="s">
        <v>154</v>
      </c>
      <c r="M2516" s="58">
        <v>0.85</v>
      </c>
      <c r="N2516" s="58">
        <v>0.15</v>
      </c>
      <c r="O2516" s="91">
        <f>Ugovori_OPULJP3[[#This Row],[Bespovratna sredstva - Ukupno (EU+Nac) HRK
= Ukupna ugovorena vrijednost bespovratnih sredstava]]*Ugovori_OPULJP3[[#This Row],[EU STOPA SUFINANCIRANJA %
EU CO-FINANCING RATE %]]</f>
        <v>864844.1875</v>
      </c>
      <c r="P2516" s="92">
        <f>Ugovori_OPULJP3[[#This Row],[Bespovratna sredstva - EU dio - HRK]]/7.5345</f>
        <v>114784.54940606543</v>
      </c>
      <c r="Q2516" s="91">
        <f>Ugovori_OPULJP3[[#This Row],[Bespovratna sredstva - Ukupno (EU+Nac) HRK
= Ukupna ugovorena vrijednost bespovratnih sredstava]]*Ugovori_OPULJP3[[#This Row],[STOPA NACIONALNOG SUFINANCIRANJA %]]</f>
        <v>152619.5625</v>
      </c>
      <c r="R2516" s="92">
        <f>Ugovori_OPULJP3[[#This Row],[Bespovratna sredstva - Nacionalni dio - HRK]]/7.5345</f>
        <v>20256.096954011547</v>
      </c>
      <c r="S2516" s="91">
        <v>1017463.75</v>
      </c>
      <c r="T2516" s="92">
        <f>Ugovori_OPULJP3[[#This Row],[Bespovratna sredstva - Ukupno (EU+Nac) HRK
= Ukupna ugovorena vrijednost bespovratnih sredstava]]/7.5345</f>
        <v>135040.64636007696</v>
      </c>
      <c r="U2516" s="91">
        <v>0</v>
      </c>
      <c r="V2516" s="92">
        <f>Ugovori_OPULJP3[[#This Row],[Javni doprinos korisnika - HRK]]/7.5345</f>
        <v>0</v>
      </c>
      <c r="W2516" s="91">
        <v>0</v>
      </c>
      <c r="X2516" s="92">
        <f>Ugovori_OPULJP3[[#This Row],[Privatni doprinos korisnika - HRK]]/7.5345</f>
        <v>0</v>
      </c>
      <c r="Y2516" s="93">
        <v>1017463.75</v>
      </c>
      <c r="Z2516" s="94">
        <f>Ugovori_OPULJP3[[#This Row],[UKUPNI PRIHVATLJIVI IZDACI
TOTAL ELIGIBLE EXPENDITURE
= Bespovratna sredstva ukupno + doprinos korisnika
= Ukupni prihvatljivi troškovi
= Ukupna ugovorena vrijednost projekta HRK]]/7.5345</f>
        <v>135040.64636007696</v>
      </c>
      <c r="AA2516" s="66" t="s">
        <v>37</v>
      </c>
      <c r="AB2516" s="66" t="s">
        <v>34</v>
      </c>
      <c r="AC2516" s="40" t="s">
        <v>9222</v>
      </c>
      <c r="AD2516" s="65" t="s">
        <v>6564</v>
      </c>
    </row>
    <row r="2517" spans="1:30" ht="114.75" customHeight="1" x14ac:dyDescent="0.2">
      <c r="A2517" s="70" t="s">
        <v>9223</v>
      </c>
      <c r="B2517" s="38" t="s">
        <v>742</v>
      </c>
      <c r="C2517" s="65" t="s">
        <v>7264</v>
      </c>
      <c r="D2517" s="65" t="s">
        <v>9197</v>
      </c>
      <c r="E2517" s="66" t="s">
        <v>75</v>
      </c>
      <c r="F2517" s="71" t="s">
        <v>9224</v>
      </c>
      <c r="G2517" s="54" t="s">
        <v>465</v>
      </c>
      <c r="H2517" s="68">
        <v>44204</v>
      </c>
      <c r="I2517" s="68">
        <v>44812</v>
      </c>
      <c r="J2517" s="57" t="str">
        <f>IF(Ugovori_OPULJP3[[#This Row],[DATUM ZAVRŠETKA OPERACIJE]]&gt;DATE(2024,12,31),"u provedbi","završen")</f>
        <v>završen</v>
      </c>
      <c r="K2517" s="67" t="s">
        <v>7474</v>
      </c>
      <c r="L2517" s="67" t="s">
        <v>93</v>
      </c>
      <c r="M2517" s="58">
        <v>0.85</v>
      </c>
      <c r="N2517" s="58">
        <v>0.15</v>
      </c>
      <c r="O2517" s="91">
        <f>Ugovori_OPULJP3[[#This Row],[Bespovratna sredstva - Ukupno (EU+Nac) HRK
= Ukupna ugovorena vrijednost bespovratnih sredstava]]*Ugovori_OPULJP3[[#This Row],[EU STOPA SUFINANCIRANJA %
EU CO-FINANCING RATE %]]</f>
        <v>1699964.1044999999</v>
      </c>
      <c r="P2517" s="92">
        <f>Ugovori_OPULJP3[[#This Row],[Bespovratna sredstva - EU dio - HRK]]/7.5345</f>
        <v>225624.01015329483</v>
      </c>
      <c r="Q2517" s="91">
        <f>Ugovori_OPULJP3[[#This Row],[Bespovratna sredstva - Ukupno (EU+Nac) HRK
= Ukupna ugovorena vrijednost bespovratnih sredstava]]*Ugovori_OPULJP3[[#This Row],[STOPA NACIONALNOG SUFINANCIRANJA %]]</f>
        <v>299993.6655</v>
      </c>
      <c r="R2517" s="92">
        <f>Ugovori_OPULJP3[[#This Row],[Bespovratna sredstva - Nacionalni dio - HRK]]/7.5345</f>
        <v>39816.00179175791</v>
      </c>
      <c r="S2517" s="91">
        <v>1999957.77</v>
      </c>
      <c r="T2517" s="92">
        <f>Ugovori_OPULJP3[[#This Row],[Bespovratna sredstva - Ukupno (EU+Nac) HRK
= Ukupna ugovorena vrijednost bespovratnih sredstava]]/7.5345</f>
        <v>265440.01194505277</v>
      </c>
      <c r="U2517" s="91">
        <v>0</v>
      </c>
      <c r="V2517" s="92">
        <f>Ugovori_OPULJP3[[#This Row],[Javni doprinos korisnika - HRK]]/7.5345</f>
        <v>0</v>
      </c>
      <c r="W2517" s="91">
        <v>0</v>
      </c>
      <c r="X2517" s="92">
        <f>Ugovori_OPULJP3[[#This Row],[Privatni doprinos korisnika - HRK]]/7.5345</f>
        <v>0</v>
      </c>
      <c r="Y2517" s="93">
        <v>1999957.77</v>
      </c>
      <c r="Z2517" s="94">
        <f>Ugovori_OPULJP3[[#This Row],[UKUPNI PRIHVATLJIVI IZDACI
TOTAL ELIGIBLE EXPENDITURE
= Bespovratna sredstva ukupno + doprinos korisnika
= Ukupni prihvatljivi troškovi
= Ukupna ugovorena vrijednost projekta HRK]]/7.5345</f>
        <v>265440.01194505277</v>
      </c>
      <c r="AA2517" s="66" t="s">
        <v>37</v>
      </c>
      <c r="AB2517" s="66" t="s">
        <v>34</v>
      </c>
      <c r="AC2517" s="40" t="s">
        <v>9225</v>
      </c>
      <c r="AD2517" s="65" t="s">
        <v>6564</v>
      </c>
    </row>
    <row r="2518" spans="1:30" ht="89.25" customHeight="1" x14ac:dyDescent="0.2">
      <c r="A2518" s="70" t="s">
        <v>9226</v>
      </c>
      <c r="B2518" s="38" t="s">
        <v>742</v>
      </c>
      <c r="C2518" s="65" t="s">
        <v>7264</v>
      </c>
      <c r="D2518" s="65" t="s">
        <v>9197</v>
      </c>
      <c r="E2518" s="66" t="s">
        <v>75</v>
      </c>
      <c r="F2518" s="71" t="s">
        <v>9227</v>
      </c>
      <c r="G2518" s="71" t="s">
        <v>9228</v>
      </c>
      <c r="H2518" s="68">
        <v>44208</v>
      </c>
      <c r="I2518" s="68">
        <v>44816</v>
      </c>
      <c r="J2518" s="57" t="str">
        <f>IF(Ugovori_OPULJP3[[#This Row],[DATUM ZAVRŠETKA OPERACIJE]]&gt;DATE(2024,12,31),"u provedbi","završen")</f>
        <v>završen</v>
      </c>
      <c r="K2518" s="67" t="s">
        <v>9229</v>
      </c>
      <c r="L2518" s="67" t="s">
        <v>36</v>
      </c>
      <c r="M2518" s="58">
        <v>0.85</v>
      </c>
      <c r="N2518" s="58">
        <v>0.15</v>
      </c>
      <c r="O2518" s="91">
        <f>Ugovori_OPULJP3[[#This Row],[Bespovratna sredstva - Ukupno (EU+Nac) HRK
= Ukupna ugovorena vrijednost bespovratnih sredstava]]*Ugovori_OPULJP3[[#This Row],[EU STOPA SUFINANCIRANJA %
EU CO-FINANCING RATE %]]</f>
        <v>448100.55199999997</v>
      </c>
      <c r="P2518" s="92">
        <f>Ugovori_OPULJP3[[#This Row],[Bespovratna sredstva - EU dio - HRK]]/7.5345</f>
        <v>59473.163713584174</v>
      </c>
      <c r="Q2518" s="91">
        <f>Ugovori_OPULJP3[[#This Row],[Bespovratna sredstva - Ukupno (EU+Nac) HRK
= Ukupna ugovorena vrijednost bespovratnih sredstava]]*Ugovori_OPULJP3[[#This Row],[STOPA NACIONALNOG SUFINANCIRANJA %]]</f>
        <v>79076.567999999999</v>
      </c>
      <c r="R2518" s="92">
        <f>Ugovori_OPULJP3[[#This Row],[Bespovratna sredstva - Nacionalni dio - HRK]]/7.5345</f>
        <v>10495.264184750149</v>
      </c>
      <c r="S2518" s="91">
        <v>527177.12</v>
      </c>
      <c r="T2518" s="92">
        <f>Ugovori_OPULJP3[[#This Row],[Bespovratna sredstva - Ukupno (EU+Nac) HRK
= Ukupna ugovorena vrijednost bespovratnih sredstava]]/7.5345</f>
        <v>69968.427898334325</v>
      </c>
      <c r="U2518" s="91">
        <v>0</v>
      </c>
      <c r="V2518" s="92">
        <f>Ugovori_OPULJP3[[#This Row],[Javni doprinos korisnika - HRK]]/7.5345</f>
        <v>0</v>
      </c>
      <c r="W2518" s="91">
        <v>0</v>
      </c>
      <c r="X2518" s="92">
        <f>Ugovori_OPULJP3[[#This Row],[Privatni doprinos korisnika - HRK]]/7.5345</f>
        <v>0</v>
      </c>
      <c r="Y2518" s="93">
        <v>527177.12</v>
      </c>
      <c r="Z2518" s="94">
        <f>Ugovori_OPULJP3[[#This Row],[UKUPNI PRIHVATLJIVI IZDACI
TOTAL ELIGIBLE EXPENDITURE
= Bespovratna sredstva ukupno + doprinos korisnika
= Ukupni prihvatljivi troškovi
= Ukupna ugovorena vrijednost projekta HRK]]/7.5345</f>
        <v>69968.427898334325</v>
      </c>
      <c r="AA2518" s="66" t="s">
        <v>37</v>
      </c>
      <c r="AB2518" s="66" t="s">
        <v>34</v>
      </c>
      <c r="AC2518" s="40" t="s">
        <v>9230</v>
      </c>
      <c r="AD2518" s="65" t="s">
        <v>6564</v>
      </c>
    </row>
    <row r="2519" spans="1:30" ht="102" customHeight="1" x14ac:dyDescent="0.2">
      <c r="A2519" s="70" t="s">
        <v>9231</v>
      </c>
      <c r="B2519" s="38" t="s">
        <v>742</v>
      </c>
      <c r="C2519" s="65" t="s">
        <v>7264</v>
      </c>
      <c r="D2519" s="65" t="s">
        <v>9197</v>
      </c>
      <c r="E2519" s="66" t="s">
        <v>75</v>
      </c>
      <c r="F2519" s="71" t="s">
        <v>9232</v>
      </c>
      <c r="G2519" s="71" t="s">
        <v>3593</v>
      </c>
      <c r="H2519" s="68">
        <v>44204</v>
      </c>
      <c r="I2519" s="68">
        <v>44812</v>
      </c>
      <c r="J2519" s="57" t="str">
        <f>IF(Ugovori_OPULJP3[[#This Row],[DATUM ZAVRŠETKA OPERACIJE]]&gt;DATE(2024,12,31),"u provedbi","završen")</f>
        <v>završen</v>
      </c>
      <c r="K2519" s="67" t="s">
        <v>243</v>
      </c>
      <c r="L2519" s="67" t="s">
        <v>243</v>
      </c>
      <c r="M2519" s="58">
        <v>0.85</v>
      </c>
      <c r="N2519" s="58">
        <v>0.15</v>
      </c>
      <c r="O2519" s="91">
        <f>Ugovori_OPULJP3[[#This Row],[Bespovratna sredstva - Ukupno (EU+Nac) HRK
= Ukupna ugovorena vrijednost bespovratnih sredstava]]*Ugovori_OPULJP3[[#This Row],[EU STOPA SUFINANCIRANJA %
EU CO-FINANCING RATE %]]</f>
        <v>1324514.9649999999</v>
      </c>
      <c r="P2519" s="92">
        <f>Ugovori_OPULJP3[[#This Row],[Bespovratna sredstva - EU dio - HRK]]/7.5345</f>
        <v>175793.3459420001</v>
      </c>
      <c r="Q2519" s="91">
        <f>Ugovori_OPULJP3[[#This Row],[Bespovratna sredstva - Ukupno (EU+Nac) HRK
= Ukupna ugovorena vrijednost bespovratnih sredstava]]*Ugovori_OPULJP3[[#This Row],[STOPA NACIONALNOG SUFINANCIRANJA %]]</f>
        <v>233737.93499999997</v>
      </c>
      <c r="R2519" s="92">
        <f>Ugovori_OPULJP3[[#This Row],[Bespovratna sredstva - Nacionalni dio - HRK]]/7.5345</f>
        <v>31022.355166235313</v>
      </c>
      <c r="S2519" s="91">
        <v>1558252.9</v>
      </c>
      <c r="T2519" s="92">
        <f>Ugovori_OPULJP3[[#This Row],[Bespovratna sredstva - Ukupno (EU+Nac) HRK
= Ukupna ugovorena vrijednost bespovratnih sredstava]]/7.5345</f>
        <v>206815.70110823543</v>
      </c>
      <c r="U2519" s="91">
        <v>0</v>
      </c>
      <c r="V2519" s="92">
        <f>Ugovori_OPULJP3[[#This Row],[Javni doprinos korisnika - HRK]]/7.5345</f>
        <v>0</v>
      </c>
      <c r="W2519" s="91">
        <v>0</v>
      </c>
      <c r="X2519" s="92">
        <f>Ugovori_OPULJP3[[#This Row],[Privatni doprinos korisnika - HRK]]/7.5345</f>
        <v>0</v>
      </c>
      <c r="Y2519" s="93">
        <v>1558252.9</v>
      </c>
      <c r="Z2519" s="94">
        <f>Ugovori_OPULJP3[[#This Row],[UKUPNI PRIHVATLJIVI IZDACI
TOTAL ELIGIBLE EXPENDITURE
= Bespovratna sredstva ukupno + doprinos korisnika
= Ukupni prihvatljivi troškovi
= Ukupna ugovorena vrijednost projekta HRK]]/7.5345</f>
        <v>206815.70110823543</v>
      </c>
      <c r="AA2519" s="66" t="s">
        <v>37</v>
      </c>
      <c r="AB2519" s="66" t="s">
        <v>34</v>
      </c>
      <c r="AC2519" s="40" t="s">
        <v>9233</v>
      </c>
      <c r="AD2519" s="65" t="s">
        <v>6564</v>
      </c>
    </row>
    <row r="2520" spans="1:30" ht="89.25" x14ac:dyDescent="0.2">
      <c r="A2520" s="70" t="s">
        <v>9234</v>
      </c>
      <c r="B2520" s="38" t="s">
        <v>742</v>
      </c>
      <c r="C2520" s="65" t="s">
        <v>7264</v>
      </c>
      <c r="D2520" s="65" t="s">
        <v>9197</v>
      </c>
      <c r="E2520" s="66" t="s">
        <v>75</v>
      </c>
      <c r="F2520" s="71" t="s">
        <v>9235</v>
      </c>
      <c r="G2520" s="71" t="s">
        <v>573</v>
      </c>
      <c r="H2520" s="68">
        <v>44210</v>
      </c>
      <c r="I2520" s="68">
        <v>44818</v>
      </c>
      <c r="J2520" s="57" t="str">
        <f>IF(Ugovori_OPULJP3[[#This Row],[DATUM ZAVRŠETKA OPERACIJE]]&gt;DATE(2024,12,31),"u provedbi","završen")</f>
        <v>završen</v>
      </c>
      <c r="K2520" s="67" t="s">
        <v>9236</v>
      </c>
      <c r="L2520" s="67" t="s">
        <v>243</v>
      </c>
      <c r="M2520" s="58">
        <v>0.85</v>
      </c>
      <c r="N2520" s="58">
        <v>0.15</v>
      </c>
      <c r="O2520" s="91">
        <f>Ugovori_OPULJP3[[#This Row],[Bespovratna sredstva - Ukupno (EU+Nac) HRK
= Ukupna ugovorena vrijednost bespovratnih sredstava]]*Ugovori_OPULJP3[[#This Row],[EU STOPA SUFINANCIRANJA %
EU CO-FINANCING RATE %]]</f>
        <v>1561539.284</v>
      </c>
      <c r="P2520" s="92">
        <f>Ugovori_OPULJP3[[#This Row],[Bespovratna sredstva - EU dio - HRK]]/7.5345</f>
        <v>207251.87922224432</v>
      </c>
      <c r="Q2520" s="91">
        <f>Ugovori_OPULJP3[[#This Row],[Bespovratna sredstva - Ukupno (EU+Nac) HRK
= Ukupna ugovorena vrijednost bespovratnih sredstava]]*Ugovori_OPULJP3[[#This Row],[STOPA NACIONALNOG SUFINANCIRANJA %]]</f>
        <v>275565.75599999999</v>
      </c>
      <c r="R2520" s="92">
        <f>Ugovori_OPULJP3[[#This Row],[Bespovratna sredstva - Nacionalni dio - HRK]]/7.5345</f>
        <v>36573.861039219584</v>
      </c>
      <c r="S2520" s="91">
        <v>1837105.04</v>
      </c>
      <c r="T2520" s="92">
        <f>Ugovori_OPULJP3[[#This Row],[Bespovratna sredstva - Ukupno (EU+Nac) HRK
= Ukupna ugovorena vrijednost bespovratnih sredstava]]/7.5345</f>
        <v>243825.74026146391</v>
      </c>
      <c r="U2520" s="91">
        <v>0</v>
      </c>
      <c r="V2520" s="92">
        <f>Ugovori_OPULJP3[[#This Row],[Javni doprinos korisnika - HRK]]/7.5345</f>
        <v>0</v>
      </c>
      <c r="W2520" s="91">
        <v>0</v>
      </c>
      <c r="X2520" s="92">
        <f>Ugovori_OPULJP3[[#This Row],[Privatni doprinos korisnika - HRK]]/7.5345</f>
        <v>0</v>
      </c>
      <c r="Y2520" s="93">
        <v>1837105.04</v>
      </c>
      <c r="Z2520" s="94">
        <f>Ugovori_OPULJP3[[#This Row],[UKUPNI PRIHVATLJIVI IZDACI
TOTAL ELIGIBLE EXPENDITURE
= Bespovratna sredstva ukupno + doprinos korisnika
= Ukupni prihvatljivi troškovi
= Ukupna ugovorena vrijednost projekta HRK]]/7.5345</f>
        <v>243825.74026146391</v>
      </c>
      <c r="AA2520" s="66" t="s">
        <v>37</v>
      </c>
      <c r="AB2520" s="66" t="s">
        <v>34</v>
      </c>
      <c r="AC2520" s="40" t="s">
        <v>9237</v>
      </c>
      <c r="AD2520" s="65" t="s">
        <v>6564</v>
      </c>
    </row>
    <row r="2521" spans="1:30" ht="114.75" x14ac:dyDescent="0.2">
      <c r="A2521" s="70" t="s">
        <v>9238</v>
      </c>
      <c r="B2521" s="38" t="s">
        <v>742</v>
      </c>
      <c r="C2521" s="65" t="s">
        <v>7264</v>
      </c>
      <c r="D2521" s="65" t="s">
        <v>9197</v>
      </c>
      <c r="E2521" s="66" t="s">
        <v>75</v>
      </c>
      <c r="F2521" s="71" t="s">
        <v>9239</v>
      </c>
      <c r="G2521" s="71" t="s">
        <v>9240</v>
      </c>
      <c r="H2521" s="68">
        <v>44204</v>
      </c>
      <c r="I2521" s="68">
        <v>44812</v>
      </c>
      <c r="J2521" s="57" t="str">
        <f>IF(Ugovori_OPULJP3[[#This Row],[DATUM ZAVRŠETKA OPERACIJE]]&gt;DATE(2024,12,31),"u provedbi","završen")</f>
        <v>završen</v>
      </c>
      <c r="K2521" s="67" t="s">
        <v>9241</v>
      </c>
      <c r="L2521" s="67" t="s">
        <v>248</v>
      </c>
      <c r="M2521" s="58">
        <v>0.85</v>
      </c>
      <c r="N2521" s="58">
        <v>0.15</v>
      </c>
      <c r="O2521" s="91">
        <f>Ugovori_OPULJP3[[#This Row],[Bespovratna sredstva - Ukupno (EU+Nac) HRK
= Ukupna ugovorena vrijednost bespovratnih sredstava]]*Ugovori_OPULJP3[[#This Row],[EU STOPA SUFINANCIRANJA %
EU CO-FINANCING RATE %]]</f>
        <v>768053.80349999992</v>
      </c>
      <c r="P2521" s="92">
        <f>Ugovori_OPULJP3[[#This Row],[Bespovratna sredstva - EU dio - HRK]]/7.5345</f>
        <v>101938.25781405532</v>
      </c>
      <c r="Q2521" s="91">
        <f>Ugovori_OPULJP3[[#This Row],[Bespovratna sredstva - Ukupno (EU+Nac) HRK
= Ukupna ugovorena vrijednost bespovratnih sredstava]]*Ugovori_OPULJP3[[#This Row],[STOPA NACIONALNOG SUFINANCIRANJA %]]</f>
        <v>135538.90649999998</v>
      </c>
      <c r="R2521" s="92">
        <f>Ugovori_OPULJP3[[#This Row],[Bespovratna sredstva - Nacionalni dio - HRK]]/7.5345</f>
        <v>17989.104320127411</v>
      </c>
      <c r="S2521" s="91">
        <v>903592.71</v>
      </c>
      <c r="T2521" s="92">
        <f>Ugovori_OPULJP3[[#This Row],[Bespovratna sredstva - Ukupno (EU+Nac) HRK
= Ukupna ugovorena vrijednost bespovratnih sredstava]]/7.5345</f>
        <v>119927.36213418275</v>
      </c>
      <c r="U2521" s="91">
        <v>0</v>
      </c>
      <c r="V2521" s="92">
        <f>Ugovori_OPULJP3[[#This Row],[Javni doprinos korisnika - HRK]]/7.5345</f>
        <v>0</v>
      </c>
      <c r="W2521" s="91">
        <v>0</v>
      </c>
      <c r="X2521" s="92">
        <f>Ugovori_OPULJP3[[#This Row],[Privatni doprinos korisnika - HRK]]/7.5345</f>
        <v>0</v>
      </c>
      <c r="Y2521" s="93">
        <v>903592.71</v>
      </c>
      <c r="Z2521" s="94">
        <f>Ugovori_OPULJP3[[#This Row],[UKUPNI PRIHVATLJIVI IZDACI
TOTAL ELIGIBLE EXPENDITURE
= Bespovratna sredstva ukupno + doprinos korisnika
= Ukupni prihvatljivi troškovi
= Ukupna ugovorena vrijednost projekta HRK]]/7.5345</f>
        <v>119927.36213418275</v>
      </c>
      <c r="AA2521" s="66" t="s">
        <v>37</v>
      </c>
      <c r="AB2521" s="66" t="s">
        <v>34</v>
      </c>
      <c r="AC2521" s="40" t="s">
        <v>9242</v>
      </c>
      <c r="AD2521" s="65" t="s">
        <v>6564</v>
      </c>
    </row>
    <row r="2522" spans="1:30" ht="89.25" x14ac:dyDescent="0.2">
      <c r="A2522" s="70" t="s">
        <v>9243</v>
      </c>
      <c r="B2522" s="38" t="s">
        <v>742</v>
      </c>
      <c r="C2522" s="65" t="s">
        <v>7264</v>
      </c>
      <c r="D2522" s="65" t="s">
        <v>9197</v>
      </c>
      <c r="E2522" s="66" t="s">
        <v>75</v>
      </c>
      <c r="F2522" s="71" t="s">
        <v>7389</v>
      </c>
      <c r="G2522" s="71" t="s">
        <v>3954</v>
      </c>
      <c r="H2522" s="68">
        <v>44319</v>
      </c>
      <c r="I2522" s="68">
        <v>44929</v>
      </c>
      <c r="J2522" s="57" t="str">
        <f>IF(Ugovori_OPULJP3[[#This Row],[DATUM ZAVRŠETKA OPERACIJE]]&gt;DATE(2024,12,31),"u provedbi","završen")</f>
        <v>završen</v>
      </c>
      <c r="K2522" s="67" t="s">
        <v>9244</v>
      </c>
      <c r="L2522" s="67" t="s">
        <v>370</v>
      </c>
      <c r="M2522" s="58">
        <v>0.85</v>
      </c>
      <c r="N2522" s="58">
        <v>0.15</v>
      </c>
      <c r="O2522" s="59">
        <f>Ugovori_OPULJP3[[#This Row],[Bespovratna sredstva - Ukupno (EU+Nac) HRK
= Ukupna ugovorena vrijednost bespovratnih sredstava]]*Ugovori_OPULJP3[[#This Row],[EU STOPA SUFINANCIRANJA %
EU CO-FINANCING RATE %]]</f>
        <v>1699572.4415</v>
      </c>
      <c r="P2522" s="60">
        <f>Ugovori_OPULJP3[[#This Row],[Bespovratna sredstva - EU dio - HRK]]/7.5345</f>
        <v>225572.02753998272</v>
      </c>
      <c r="Q2522" s="59">
        <f>Ugovori_OPULJP3[[#This Row],[Bespovratna sredstva - Ukupno (EU+Nac) HRK
= Ukupna ugovorena vrijednost bespovratnih sredstava]]*Ugovori_OPULJP3[[#This Row],[STOPA NACIONALNOG SUFINANCIRANJA %]]</f>
        <v>299924.54849999998</v>
      </c>
      <c r="R2522" s="60">
        <f>Ugovori_OPULJP3[[#This Row],[Bespovratna sredstva - Nacionalni dio - HRK]]/7.5345</f>
        <v>39806.828389408714</v>
      </c>
      <c r="S2522" s="59">
        <v>1999496.99</v>
      </c>
      <c r="T2522" s="60">
        <f>Ugovori_OPULJP3[[#This Row],[Bespovratna sredstva - Ukupno (EU+Nac) HRK
= Ukupna ugovorena vrijednost bespovratnih sredstava]]/7.5345</f>
        <v>265378.85592939146</v>
      </c>
      <c r="U2522" s="59">
        <v>0</v>
      </c>
      <c r="V2522" s="60">
        <f>Ugovori_OPULJP3[[#This Row],[Javni doprinos korisnika - HRK]]/7.5345</f>
        <v>0</v>
      </c>
      <c r="W2522" s="59">
        <v>0</v>
      </c>
      <c r="X2522" s="60">
        <f>Ugovori_OPULJP3[[#This Row],[Privatni doprinos korisnika - HRK]]/7.5345</f>
        <v>0</v>
      </c>
      <c r="Y2522" s="61">
        <v>1999496.99</v>
      </c>
      <c r="Z2522" s="62">
        <f>Ugovori_OPULJP3[[#This Row],[UKUPNI PRIHVATLJIVI IZDACI
TOTAL ELIGIBLE EXPENDITURE
= Bespovratna sredstva ukupno + doprinos korisnika
= Ukupni prihvatljivi troškovi
= Ukupna ugovorena vrijednost projekta HRK]]/7.5345</f>
        <v>265378.85592939146</v>
      </c>
      <c r="AA2522" s="53" t="s">
        <v>37</v>
      </c>
      <c r="AB2522" s="53" t="s">
        <v>34</v>
      </c>
      <c r="AC2522" s="40" t="s">
        <v>9245</v>
      </c>
      <c r="AD2522" s="72" t="s">
        <v>6564</v>
      </c>
    </row>
    <row r="2523" spans="1:30" ht="114.75" x14ac:dyDescent="0.2">
      <c r="A2523" s="70" t="s">
        <v>9246</v>
      </c>
      <c r="B2523" s="38" t="s">
        <v>742</v>
      </c>
      <c r="C2523" s="65" t="s">
        <v>7264</v>
      </c>
      <c r="D2523" s="65" t="s">
        <v>9197</v>
      </c>
      <c r="E2523" s="66" t="s">
        <v>75</v>
      </c>
      <c r="F2523" s="71" t="s">
        <v>9247</v>
      </c>
      <c r="G2523" s="71" t="s">
        <v>4034</v>
      </c>
      <c r="H2523" s="68">
        <v>44319</v>
      </c>
      <c r="I2523" s="68">
        <v>44929</v>
      </c>
      <c r="J2523" s="57" t="str">
        <f>IF(Ugovori_OPULJP3[[#This Row],[DATUM ZAVRŠETKA OPERACIJE]]&gt;DATE(2024,12,31),"u provedbi","završen")</f>
        <v>završen</v>
      </c>
      <c r="K2523" s="67" t="s">
        <v>370</v>
      </c>
      <c r="L2523" s="67" t="s">
        <v>370</v>
      </c>
      <c r="M2523" s="58">
        <v>0.85</v>
      </c>
      <c r="N2523" s="58">
        <v>0.15</v>
      </c>
      <c r="O2523" s="59">
        <f>Ugovori_OPULJP3[[#This Row],[Bespovratna sredstva - Ukupno (EU+Nac) HRK
= Ukupna ugovorena vrijednost bespovratnih sredstava]]*Ugovori_OPULJP3[[#This Row],[EU STOPA SUFINANCIRANJA %
EU CO-FINANCING RATE %]]</f>
        <v>1699757.325</v>
      </c>
      <c r="P2523" s="60">
        <f>Ugovori_OPULJP3[[#This Row],[Bespovratna sredstva - EU dio - HRK]]/7.5345</f>
        <v>225596.56579733227</v>
      </c>
      <c r="Q2523" s="59">
        <f>Ugovori_OPULJP3[[#This Row],[Bespovratna sredstva - Ukupno (EU+Nac) HRK
= Ukupna ugovorena vrijednost bespovratnih sredstava]]*Ugovori_OPULJP3[[#This Row],[STOPA NACIONALNOG SUFINANCIRANJA %]]</f>
        <v>299957.17499999999</v>
      </c>
      <c r="R2523" s="60">
        <f>Ugovori_OPULJP3[[#This Row],[Bespovratna sredstva - Nacionalni dio - HRK]]/7.5345</f>
        <v>39811.158670117453</v>
      </c>
      <c r="S2523" s="59">
        <v>1999714.5</v>
      </c>
      <c r="T2523" s="60">
        <f>Ugovori_OPULJP3[[#This Row],[Bespovratna sredstva - Ukupno (EU+Nac) HRK
= Ukupna ugovorena vrijednost bespovratnih sredstava]]/7.5345</f>
        <v>265407.72446744971</v>
      </c>
      <c r="U2523" s="59">
        <v>0</v>
      </c>
      <c r="V2523" s="60">
        <f>Ugovori_OPULJP3[[#This Row],[Javni doprinos korisnika - HRK]]/7.5345</f>
        <v>0</v>
      </c>
      <c r="W2523" s="59">
        <v>0</v>
      </c>
      <c r="X2523" s="60">
        <f>Ugovori_OPULJP3[[#This Row],[Privatni doprinos korisnika - HRK]]/7.5345</f>
        <v>0</v>
      </c>
      <c r="Y2523" s="61">
        <v>1999714.5</v>
      </c>
      <c r="Z2523" s="62">
        <f>Ugovori_OPULJP3[[#This Row],[UKUPNI PRIHVATLJIVI IZDACI
TOTAL ELIGIBLE EXPENDITURE
= Bespovratna sredstva ukupno + doprinos korisnika
= Ukupni prihvatljivi troškovi
= Ukupna ugovorena vrijednost projekta HRK]]/7.5345</f>
        <v>265407.72446744971</v>
      </c>
      <c r="AA2523" s="53" t="s">
        <v>37</v>
      </c>
      <c r="AB2523" s="53" t="s">
        <v>34</v>
      </c>
      <c r="AC2523" s="40" t="s">
        <v>9248</v>
      </c>
      <c r="AD2523" s="72" t="s">
        <v>6564</v>
      </c>
    </row>
    <row r="2524" spans="1:30" ht="114.75" x14ac:dyDescent="0.2">
      <c r="A2524" s="70" t="s">
        <v>9249</v>
      </c>
      <c r="B2524" s="38" t="s">
        <v>742</v>
      </c>
      <c r="C2524" s="65" t="s">
        <v>7264</v>
      </c>
      <c r="D2524" s="65" t="s">
        <v>9197</v>
      </c>
      <c r="E2524" s="66" t="s">
        <v>75</v>
      </c>
      <c r="F2524" s="71" t="s">
        <v>9250</v>
      </c>
      <c r="G2524" s="71" t="s">
        <v>1945</v>
      </c>
      <c r="H2524" s="68">
        <v>44204</v>
      </c>
      <c r="I2524" s="68">
        <v>44812</v>
      </c>
      <c r="J2524" s="57" t="str">
        <f>IF(Ugovori_OPULJP3[[#This Row],[DATUM ZAVRŠETKA OPERACIJE]]&gt;DATE(2024,12,31),"u provedbi","završen")</f>
        <v>završen</v>
      </c>
      <c r="K2524" s="67" t="s">
        <v>248</v>
      </c>
      <c r="L2524" s="67" t="s">
        <v>248</v>
      </c>
      <c r="M2524" s="58">
        <v>0.85</v>
      </c>
      <c r="N2524" s="58">
        <v>0.15</v>
      </c>
      <c r="O2524" s="91">
        <f>Ugovori_OPULJP3[[#This Row],[Bespovratna sredstva - Ukupno (EU+Nac) HRK
= Ukupna ugovorena vrijednost bespovratnih sredstava]]*Ugovori_OPULJP3[[#This Row],[EU STOPA SUFINANCIRANJA %
EU CO-FINANCING RATE %]]</f>
        <v>1532314.125</v>
      </c>
      <c r="P2524" s="92">
        <f>Ugovori_OPULJP3[[#This Row],[Bespovratna sredstva - EU dio - HRK]]/7.5345</f>
        <v>203373.03404340034</v>
      </c>
      <c r="Q2524" s="91">
        <f>Ugovori_OPULJP3[[#This Row],[Bespovratna sredstva - Ukupno (EU+Nac) HRK
= Ukupna ugovorena vrijednost bespovratnih sredstava]]*Ugovori_OPULJP3[[#This Row],[STOPA NACIONALNOG SUFINANCIRANJA %]]</f>
        <v>270408.375</v>
      </c>
      <c r="R2524" s="92">
        <f>Ugovori_OPULJP3[[#This Row],[Bespovratna sredstva - Nacionalni dio - HRK]]/7.5345</f>
        <v>35889.358948835354</v>
      </c>
      <c r="S2524" s="91">
        <v>1802722.5</v>
      </c>
      <c r="T2524" s="92">
        <f>Ugovori_OPULJP3[[#This Row],[Bespovratna sredstva - Ukupno (EU+Nac) HRK
= Ukupna ugovorena vrijednost bespovratnih sredstava]]/7.5345</f>
        <v>239262.39299223569</v>
      </c>
      <c r="U2524" s="91">
        <v>0</v>
      </c>
      <c r="V2524" s="92">
        <f>Ugovori_OPULJP3[[#This Row],[Javni doprinos korisnika - HRK]]/7.5345</f>
        <v>0</v>
      </c>
      <c r="W2524" s="91">
        <v>0</v>
      </c>
      <c r="X2524" s="92">
        <f>Ugovori_OPULJP3[[#This Row],[Privatni doprinos korisnika - HRK]]/7.5345</f>
        <v>0</v>
      </c>
      <c r="Y2524" s="93">
        <v>1802722.5</v>
      </c>
      <c r="Z2524" s="94">
        <f>Ugovori_OPULJP3[[#This Row],[UKUPNI PRIHVATLJIVI IZDACI
TOTAL ELIGIBLE EXPENDITURE
= Bespovratna sredstva ukupno + doprinos korisnika
= Ukupni prihvatljivi troškovi
= Ukupna ugovorena vrijednost projekta HRK]]/7.5345</f>
        <v>239262.39299223569</v>
      </c>
      <c r="AA2524" s="66" t="s">
        <v>37</v>
      </c>
      <c r="AB2524" s="66" t="s">
        <v>34</v>
      </c>
      <c r="AC2524" s="40" t="s">
        <v>9251</v>
      </c>
      <c r="AD2524" s="65" t="s">
        <v>6564</v>
      </c>
    </row>
    <row r="2525" spans="1:30" ht="114.75" x14ac:dyDescent="0.2">
      <c r="A2525" s="70" t="s">
        <v>9252</v>
      </c>
      <c r="B2525" s="38" t="s">
        <v>742</v>
      </c>
      <c r="C2525" s="65" t="s">
        <v>7264</v>
      </c>
      <c r="D2525" s="65" t="s">
        <v>9197</v>
      </c>
      <c r="E2525" s="66" t="s">
        <v>75</v>
      </c>
      <c r="F2525" s="71" t="s">
        <v>7284</v>
      </c>
      <c r="G2525" s="54" t="s">
        <v>1000</v>
      </c>
      <c r="H2525" s="68">
        <v>44319</v>
      </c>
      <c r="I2525" s="68">
        <v>44929</v>
      </c>
      <c r="J2525" s="57" t="str">
        <f>IF(Ugovori_OPULJP3[[#This Row],[DATUM ZAVRŠETKA OPERACIJE]]&gt;DATE(2024,12,31),"u provedbi","završen")</f>
        <v>završen</v>
      </c>
      <c r="K2525" s="67" t="s">
        <v>7083</v>
      </c>
      <c r="L2525" s="67" t="s">
        <v>185</v>
      </c>
      <c r="M2525" s="58">
        <v>0.85</v>
      </c>
      <c r="N2525" s="58">
        <v>0.15</v>
      </c>
      <c r="O2525" s="59">
        <f>Ugovori_OPULJP3[[#This Row],[Bespovratna sredstva - Ukupno (EU+Nac) HRK
= Ukupna ugovorena vrijednost bespovratnih sredstava]]*Ugovori_OPULJP3[[#This Row],[EU STOPA SUFINANCIRANJA %
EU CO-FINANCING RATE %]]</f>
        <v>487092.5</v>
      </c>
      <c r="P2525" s="60">
        <f>Ugovori_OPULJP3[[#This Row],[Bespovratna sredstva - EU dio - HRK]]/7.5345</f>
        <v>64648.284557701234</v>
      </c>
      <c r="Q2525" s="59">
        <f>Ugovori_OPULJP3[[#This Row],[Bespovratna sredstva - Ukupno (EU+Nac) HRK
= Ukupna ugovorena vrijednost bespovratnih sredstava]]*Ugovori_OPULJP3[[#This Row],[STOPA NACIONALNOG SUFINANCIRANJA %]]</f>
        <v>85957.5</v>
      </c>
      <c r="R2525" s="60">
        <f>Ugovori_OPULJP3[[#This Row],[Bespovratna sredstva - Nacionalni dio - HRK]]/7.5345</f>
        <v>11408.520804300219</v>
      </c>
      <c r="S2525" s="59">
        <v>573050</v>
      </c>
      <c r="T2525" s="60">
        <f>Ugovori_OPULJP3[[#This Row],[Bespovratna sredstva - Ukupno (EU+Nac) HRK
= Ukupna ugovorena vrijednost bespovratnih sredstava]]/7.5345</f>
        <v>76056.805362001454</v>
      </c>
      <c r="U2525" s="59">
        <v>0</v>
      </c>
      <c r="V2525" s="60">
        <f>Ugovori_OPULJP3[[#This Row],[Javni doprinos korisnika - HRK]]/7.5345</f>
        <v>0</v>
      </c>
      <c r="W2525" s="59">
        <v>0</v>
      </c>
      <c r="X2525" s="60">
        <f>Ugovori_OPULJP3[[#This Row],[Privatni doprinos korisnika - HRK]]/7.5345</f>
        <v>0</v>
      </c>
      <c r="Y2525" s="61">
        <v>573050</v>
      </c>
      <c r="Z2525" s="62">
        <f>Ugovori_OPULJP3[[#This Row],[UKUPNI PRIHVATLJIVI IZDACI
TOTAL ELIGIBLE EXPENDITURE
= Bespovratna sredstva ukupno + doprinos korisnika
= Ukupni prihvatljivi troškovi
= Ukupna ugovorena vrijednost projekta HRK]]/7.5345</f>
        <v>76056.805362001454</v>
      </c>
      <c r="AA2525" s="53" t="s">
        <v>37</v>
      </c>
      <c r="AB2525" s="53" t="s">
        <v>34</v>
      </c>
      <c r="AC2525" s="40" t="s">
        <v>9253</v>
      </c>
      <c r="AD2525" s="72" t="s">
        <v>6564</v>
      </c>
    </row>
    <row r="2526" spans="1:30" ht="102" x14ac:dyDescent="0.2">
      <c r="A2526" s="70" t="s">
        <v>9254</v>
      </c>
      <c r="B2526" s="38" t="s">
        <v>742</v>
      </c>
      <c r="C2526" s="65" t="s">
        <v>7264</v>
      </c>
      <c r="D2526" s="65" t="s">
        <v>9197</v>
      </c>
      <c r="E2526" s="66" t="s">
        <v>75</v>
      </c>
      <c r="F2526" s="71" t="s">
        <v>9255</v>
      </c>
      <c r="G2526" s="54" t="s">
        <v>3162</v>
      </c>
      <c r="H2526" s="68">
        <v>44340</v>
      </c>
      <c r="I2526" s="68">
        <v>44950</v>
      </c>
      <c r="J2526" s="57" t="str">
        <f>IF(Ugovori_OPULJP3[[#This Row],[DATUM ZAVRŠETKA OPERACIJE]]&gt;DATE(2024,12,31),"u provedbi","završen")</f>
        <v>završen</v>
      </c>
      <c r="K2526" s="67" t="s">
        <v>98</v>
      </c>
      <c r="L2526" s="67" t="s">
        <v>98</v>
      </c>
      <c r="M2526" s="58">
        <v>0.85</v>
      </c>
      <c r="N2526" s="58">
        <v>0.15</v>
      </c>
      <c r="O2526" s="59">
        <f>Ugovori_OPULJP3[[#This Row],[Bespovratna sredstva - Ukupno (EU+Nac) HRK
= Ukupna ugovorena vrijednost bespovratnih sredstava]]*Ugovori_OPULJP3[[#This Row],[EU STOPA SUFINANCIRANJA %
EU CO-FINANCING RATE %]]</f>
        <v>1319029.1499999999</v>
      </c>
      <c r="P2526" s="60">
        <f>Ugovori_OPULJP3[[#This Row],[Bespovratna sredstva - EU dio - HRK]]/7.5345</f>
        <v>175065.25316875702</v>
      </c>
      <c r="Q2526" s="59">
        <f>Ugovori_OPULJP3[[#This Row],[Bespovratna sredstva - Ukupno (EU+Nac) HRK
= Ukupna ugovorena vrijednost bespovratnih sredstava]]*Ugovori_OPULJP3[[#This Row],[STOPA NACIONALNOG SUFINANCIRANJA %]]</f>
        <v>232769.85</v>
      </c>
      <c r="R2526" s="60">
        <f>Ugovori_OPULJP3[[#This Row],[Bespovratna sredstva - Nacionalni dio - HRK]]/7.5345</f>
        <v>30893.868206251242</v>
      </c>
      <c r="S2526" s="59">
        <v>1551799</v>
      </c>
      <c r="T2526" s="60">
        <f>Ugovori_OPULJP3[[#This Row],[Bespovratna sredstva - Ukupno (EU+Nac) HRK
= Ukupna ugovorena vrijednost bespovratnih sredstava]]/7.5345</f>
        <v>205959.12137500828</v>
      </c>
      <c r="U2526" s="59">
        <v>0</v>
      </c>
      <c r="V2526" s="60">
        <f>Ugovori_OPULJP3[[#This Row],[Javni doprinos korisnika - HRK]]/7.5345</f>
        <v>0</v>
      </c>
      <c r="W2526" s="59">
        <v>0</v>
      </c>
      <c r="X2526" s="60">
        <f>Ugovori_OPULJP3[[#This Row],[Privatni doprinos korisnika - HRK]]/7.5345</f>
        <v>0</v>
      </c>
      <c r="Y2526" s="61">
        <v>1551799</v>
      </c>
      <c r="Z2526" s="62">
        <f>Ugovori_OPULJP3[[#This Row],[UKUPNI PRIHVATLJIVI IZDACI
TOTAL ELIGIBLE EXPENDITURE
= Bespovratna sredstva ukupno + doprinos korisnika
= Ukupni prihvatljivi troškovi
= Ukupna ugovorena vrijednost projekta HRK]]/7.5345</f>
        <v>205959.12137500828</v>
      </c>
      <c r="AA2526" s="66" t="s">
        <v>37</v>
      </c>
      <c r="AB2526" s="66" t="s">
        <v>34</v>
      </c>
      <c r="AC2526" s="40" t="s">
        <v>9256</v>
      </c>
      <c r="AD2526" s="72" t="s">
        <v>6564</v>
      </c>
    </row>
    <row r="2527" spans="1:30" ht="127.5" x14ac:dyDescent="0.2">
      <c r="A2527" s="70" t="s">
        <v>9257</v>
      </c>
      <c r="B2527" s="38" t="s">
        <v>742</v>
      </c>
      <c r="C2527" s="65" t="s">
        <v>7264</v>
      </c>
      <c r="D2527" s="65" t="s">
        <v>9197</v>
      </c>
      <c r="E2527" s="66" t="s">
        <v>75</v>
      </c>
      <c r="F2527" s="71" t="s">
        <v>9258</v>
      </c>
      <c r="G2527" s="54" t="s">
        <v>2535</v>
      </c>
      <c r="H2527" s="68">
        <v>44204</v>
      </c>
      <c r="I2527" s="68">
        <v>44812</v>
      </c>
      <c r="J2527" s="57" t="str">
        <f>IF(Ugovori_OPULJP3[[#This Row],[DATUM ZAVRŠETKA OPERACIJE]]&gt;DATE(2024,12,31),"u provedbi","završen")</f>
        <v>završen</v>
      </c>
      <c r="K2527" s="67" t="s">
        <v>9259</v>
      </c>
      <c r="L2527" s="67" t="s">
        <v>337</v>
      </c>
      <c r="M2527" s="58">
        <v>0.85</v>
      </c>
      <c r="N2527" s="58">
        <v>0.15</v>
      </c>
      <c r="O2527" s="91">
        <f>Ugovori_OPULJP3[[#This Row],[Bespovratna sredstva - Ukupno (EU+Nac) HRK
= Ukupna ugovorena vrijednost bespovratnih sredstava]]*Ugovori_OPULJP3[[#This Row],[EU STOPA SUFINANCIRANJA %
EU CO-FINANCING RATE %]]</f>
        <v>1699931.456</v>
      </c>
      <c r="P2527" s="92">
        <f>Ugovori_OPULJP3[[#This Row],[Bespovratna sredstva - EU dio - HRK]]/7.5345</f>
        <v>225619.6769526843</v>
      </c>
      <c r="Q2527" s="91">
        <f>Ugovori_OPULJP3[[#This Row],[Bespovratna sredstva - Ukupno (EU+Nac) HRK
= Ukupna ugovorena vrijednost bespovratnih sredstava]]*Ugovori_OPULJP3[[#This Row],[STOPA NACIONALNOG SUFINANCIRANJA %]]</f>
        <v>299987.90399999998</v>
      </c>
      <c r="R2527" s="92">
        <f>Ugovori_OPULJP3[[#This Row],[Bespovratna sredstva - Nacionalni dio - HRK]]/7.5345</f>
        <v>39815.237109297224</v>
      </c>
      <c r="S2527" s="91">
        <v>1999919.36</v>
      </c>
      <c r="T2527" s="92">
        <f>Ugovori_OPULJP3[[#This Row],[Bespovratna sredstva - Ukupno (EU+Nac) HRK
= Ukupna ugovorena vrijednost bespovratnih sredstava]]/7.5345</f>
        <v>265434.91406198154</v>
      </c>
      <c r="U2527" s="91">
        <v>0</v>
      </c>
      <c r="V2527" s="92">
        <f>Ugovori_OPULJP3[[#This Row],[Javni doprinos korisnika - HRK]]/7.5345</f>
        <v>0</v>
      </c>
      <c r="W2527" s="91">
        <v>0</v>
      </c>
      <c r="X2527" s="92">
        <f>Ugovori_OPULJP3[[#This Row],[Privatni doprinos korisnika - HRK]]/7.5345</f>
        <v>0</v>
      </c>
      <c r="Y2527" s="93">
        <v>1999919.36</v>
      </c>
      <c r="Z2527" s="94">
        <f>Ugovori_OPULJP3[[#This Row],[UKUPNI PRIHVATLJIVI IZDACI
TOTAL ELIGIBLE EXPENDITURE
= Bespovratna sredstva ukupno + doprinos korisnika
= Ukupni prihvatljivi troškovi
= Ukupna ugovorena vrijednost projekta HRK]]/7.5345</f>
        <v>265434.91406198154</v>
      </c>
      <c r="AA2527" s="66" t="s">
        <v>37</v>
      </c>
      <c r="AB2527" s="66" t="s">
        <v>34</v>
      </c>
      <c r="AC2527" s="40" t="s">
        <v>9260</v>
      </c>
      <c r="AD2527" s="65" t="s">
        <v>6564</v>
      </c>
    </row>
    <row r="2528" spans="1:30" ht="102" customHeight="1" x14ac:dyDescent="0.2">
      <c r="A2528" s="70" t="s">
        <v>9261</v>
      </c>
      <c r="B2528" s="38" t="s">
        <v>742</v>
      </c>
      <c r="C2528" s="65" t="s">
        <v>7264</v>
      </c>
      <c r="D2528" s="65" t="s">
        <v>9197</v>
      </c>
      <c r="E2528" s="66" t="s">
        <v>75</v>
      </c>
      <c r="F2528" s="71" t="s">
        <v>9262</v>
      </c>
      <c r="G2528" s="54" t="s">
        <v>2205</v>
      </c>
      <c r="H2528" s="68">
        <v>44319</v>
      </c>
      <c r="I2528" s="68">
        <v>44929</v>
      </c>
      <c r="J2528" s="57" t="str">
        <f>IF(Ugovori_OPULJP3[[#This Row],[DATUM ZAVRŠETKA OPERACIJE]]&gt;DATE(2024,12,31),"u provedbi","završen")</f>
        <v>završen</v>
      </c>
      <c r="K2528" s="67" t="s">
        <v>210</v>
      </c>
      <c r="L2528" s="67" t="s">
        <v>210</v>
      </c>
      <c r="M2528" s="58">
        <v>0.85</v>
      </c>
      <c r="N2528" s="58">
        <v>0.15</v>
      </c>
      <c r="O2528" s="59">
        <f>Ugovori_OPULJP3[[#This Row],[Bespovratna sredstva - Ukupno (EU+Nac) HRK
= Ukupna ugovorena vrijednost bespovratnih sredstava]]*Ugovori_OPULJP3[[#This Row],[EU STOPA SUFINANCIRANJA %
EU CO-FINANCING RATE %]]</f>
        <v>1084974</v>
      </c>
      <c r="P2528" s="60">
        <f>Ugovori_OPULJP3[[#This Row],[Bespovratna sredstva - EU dio - HRK]]/7.5345</f>
        <v>144000.79633685047</v>
      </c>
      <c r="Q2528" s="59">
        <f>Ugovori_OPULJP3[[#This Row],[Bespovratna sredstva - Ukupno (EU+Nac) HRK
= Ukupna ugovorena vrijednost bespovratnih sredstava]]*Ugovori_OPULJP3[[#This Row],[STOPA NACIONALNOG SUFINANCIRANJA %]]</f>
        <v>191466</v>
      </c>
      <c r="R2528" s="60">
        <f>Ugovori_OPULJP3[[#This Row],[Bespovratna sredstva - Nacionalni dio - HRK]]/7.5345</f>
        <v>25411.90523591479</v>
      </c>
      <c r="S2528" s="59">
        <v>1276440</v>
      </c>
      <c r="T2528" s="60">
        <f>Ugovori_OPULJP3[[#This Row],[Bespovratna sredstva - Ukupno (EU+Nac) HRK
= Ukupna ugovorena vrijednost bespovratnih sredstava]]/7.5345</f>
        <v>169412.70157276528</v>
      </c>
      <c r="U2528" s="59">
        <v>0</v>
      </c>
      <c r="V2528" s="60">
        <f>Ugovori_OPULJP3[[#This Row],[Javni doprinos korisnika - HRK]]/7.5345</f>
        <v>0</v>
      </c>
      <c r="W2528" s="59">
        <v>0</v>
      </c>
      <c r="X2528" s="60">
        <f>Ugovori_OPULJP3[[#This Row],[Privatni doprinos korisnika - HRK]]/7.5345</f>
        <v>0</v>
      </c>
      <c r="Y2528" s="61">
        <v>1276440</v>
      </c>
      <c r="Z2528" s="62">
        <f>Ugovori_OPULJP3[[#This Row],[UKUPNI PRIHVATLJIVI IZDACI
TOTAL ELIGIBLE EXPENDITURE
= Bespovratna sredstva ukupno + doprinos korisnika
= Ukupni prihvatljivi troškovi
= Ukupna ugovorena vrijednost projekta HRK]]/7.5345</f>
        <v>169412.70157276528</v>
      </c>
      <c r="AA2528" s="53" t="s">
        <v>37</v>
      </c>
      <c r="AB2528" s="53" t="s">
        <v>34</v>
      </c>
      <c r="AC2528" s="40" t="s">
        <v>9263</v>
      </c>
      <c r="AD2528" s="72" t="s">
        <v>6564</v>
      </c>
    </row>
    <row r="2529" spans="1:30" ht="102" x14ac:dyDescent="0.2">
      <c r="A2529" s="70" t="s">
        <v>9264</v>
      </c>
      <c r="B2529" s="38" t="s">
        <v>742</v>
      </c>
      <c r="C2529" s="65" t="s">
        <v>7264</v>
      </c>
      <c r="D2529" s="65" t="s">
        <v>9197</v>
      </c>
      <c r="E2529" s="66" t="s">
        <v>75</v>
      </c>
      <c r="F2529" s="71" t="s">
        <v>9265</v>
      </c>
      <c r="G2529" s="54" t="s">
        <v>167</v>
      </c>
      <c r="H2529" s="68">
        <v>44211</v>
      </c>
      <c r="I2529" s="68">
        <v>44819</v>
      </c>
      <c r="J2529" s="57" t="str">
        <f>IF(Ugovori_OPULJP3[[#This Row],[DATUM ZAVRŠETKA OPERACIJE]]&gt;DATE(2024,12,31),"u provedbi","završen")</f>
        <v>završen</v>
      </c>
      <c r="K2529" s="67" t="s">
        <v>9266</v>
      </c>
      <c r="L2529" s="67" t="s">
        <v>36</v>
      </c>
      <c r="M2529" s="58">
        <v>0.85</v>
      </c>
      <c r="N2529" s="58">
        <v>0.15</v>
      </c>
      <c r="O2529" s="91">
        <f>Ugovori_OPULJP3[[#This Row],[Bespovratna sredstva - Ukupno (EU+Nac) HRK
= Ukupna ugovorena vrijednost bespovratnih sredstava]]*Ugovori_OPULJP3[[#This Row],[EU STOPA SUFINANCIRANJA %
EU CO-FINANCING RATE %]]</f>
        <v>1700000</v>
      </c>
      <c r="P2529" s="92">
        <f>Ugovori_OPULJP3[[#This Row],[Bespovratna sredstva - EU dio - HRK]]/7.5345</f>
        <v>225628.77430486429</v>
      </c>
      <c r="Q2529" s="91">
        <f>Ugovori_OPULJP3[[#This Row],[Bespovratna sredstva - Ukupno (EU+Nac) HRK
= Ukupna ugovorena vrijednost bespovratnih sredstava]]*Ugovori_OPULJP3[[#This Row],[STOPA NACIONALNOG SUFINANCIRANJA %]]</f>
        <v>300000</v>
      </c>
      <c r="R2529" s="92">
        <f>Ugovori_OPULJP3[[#This Row],[Bespovratna sredstva - Nacionalni dio - HRK]]/7.5345</f>
        <v>39816.842524387816</v>
      </c>
      <c r="S2529" s="91">
        <v>2000000</v>
      </c>
      <c r="T2529" s="92">
        <f>Ugovori_OPULJP3[[#This Row],[Bespovratna sredstva - Ukupno (EU+Nac) HRK
= Ukupna ugovorena vrijednost bespovratnih sredstava]]/7.5345</f>
        <v>265445.6168292521</v>
      </c>
      <c r="U2529" s="91">
        <v>0</v>
      </c>
      <c r="V2529" s="92">
        <f>Ugovori_OPULJP3[[#This Row],[Javni doprinos korisnika - HRK]]/7.5345</f>
        <v>0</v>
      </c>
      <c r="W2529" s="91">
        <v>0</v>
      </c>
      <c r="X2529" s="92">
        <f>Ugovori_OPULJP3[[#This Row],[Privatni doprinos korisnika - HRK]]/7.5345</f>
        <v>0</v>
      </c>
      <c r="Y2529" s="93">
        <v>2000000</v>
      </c>
      <c r="Z2529" s="94">
        <f>Ugovori_OPULJP3[[#This Row],[UKUPNI PRIHVATLJIVI IZDACI
TOTAL ELIGIBLE EXPENDITURE
= Bespovratna sredstva ukupno + doprinos korisnika
= Ukupni prihvatljivi troškovi
= Ukupna ugovorena vrijednost projekta HRK]]/7.5345</f>
        <v>265445.6168292521</v>
      </c>
      <c r="AA2529" s="66" t="s">
        <v>37</v>
      </c>
      <c r="AB2529" s="66" t="s">
        <v>34</v>
      </c>
      <c r="AC2529" s="40" t="s">
        <v>9267</v>
      </c>
      <c r="AD2529" s="65" t="s">
        <v>6564</v>
      </c>
    </row>
    <row r="2530" spans="1:30" ht="102" x14ac:dyDescent="0.2">
      <c r="A2530" s="70" t="s">
        <v>9268</v>
      </c>
      <c r="B2530" s="38" t="s">
        <v>742</v>
      </c>
      <c r="C2530" s="65" t="s">
        <v>7264</v>
      </c>
      <c r="D2530" s="65" t="s">
        <v>9197</v>
      </c>
      <c r="E2530" s="66" t="s">
        <v>75</v>
      </c>
      <c r="F2530" s="71" t="s">
        <v>9269</v>
      </c>
      <c r="G2530" s="71" t="s">
        <v>7578</v>
      </c>
      <c r="H2530" s="68">
        <v>44317</v>
      </c>
      <c r="I2530" s="68">
        <v>44927</v>
      </c>
      <c r="J2530" s="57" t="str">
        <f>IF(Ugovori_OPULJP3[[#This Row],[DATUM ZAVRŠETKA OPERACIJE]]&gt;DATE(2024,12,31),"u provedbi","završen")</f>
        <v>završen</v>
      </c>
      <c r="K2530" s="67" t="s">
        <v>78</v>
      </c>
      <c r="L2530" s="67" t="s">
        <v>78</v>
      </c>
      <c r="M2530" s="58">
        <v>0.85</v>
      </c>
      <c r="N2530" s="58">
        <v>0.15</v>
      </c>
      <c r="O2530" s="59">
        <f>Ugovori_OPULJP3[[#This Row],[Bespovratna sredstva - Ukupno (EU+Nac) HRK
= Ukupna ugovorena vrijednost bespovratnih sredstava]]*Ugovori_OPULJP3[[#This Row],[EU STOPA SUFINANCIRANJA %
EU CO-FINANCING RATE %]]</f>
        <v>1699730.7625</v>
      </c>
      <c r="P2530" s="60">
        <f>Ugovori_OPULJP3[[#This Row],[Bespovratna sredstva - EU dio - HRK]]/7.5345</f>
        <v>225593.04034773374</v>
      </c>
      <c r="Q2530" s="59">
        <f>Ugovori_OPULJP3[[#This Row],[Bespovratna sredstva - Ukupno (EU+Nac) HRK
= Ukupna ugovorena vrijednost bespovratnih sredstava]]*Ugovori_OPULJP3[[#This Row],[STOPA NACIONALNOG SUFINANCIRANJA %]]</f>
        <v>299952.48749999999</v>
      </c>
      <c r="R2530" s="60">
        <f>Ugovori_OPULJP3[[#This Row],[Bespovratna sredstva - Nacionalni dio - HRK]]/7.5345</f>
        <v>39810.53653195301</v>
      </c>
      <c r="S2530" s="59">
        <v>1999683.25</v>
      </c>
      <c r="T2530" s="60">
        <f>Ugovori_OPULJP3[[#This Row],[Bespovratna sredstva - Ukupno (EU+Nac) HRK
= Ukupna ugovorena vrijednost bespovratnih sredstava]]/7.5345</f>
        <v>265403.57687968673</v>
      </c>
      <c r="U2530" s="59">
        <v>0</v>
      </c>
      <c r="V2530" s="60">
        <f>Ugovori_OPULJP3[[#This Row],[Javni doprinos korisnika - HRK]]/7.5345</f>
        <v>0</v>
      </c>
      <c r="W2530" s="59">
        <v>0</v>
      </c>
      <c r="X2530" s="60">
        <f>Ugovori_OPULJP3[[#This Row],[Privatni doprinos korisnika - HRK]]/7.5345</f>
        <v>0</v>
      </c>
      <c r="Y2530" s="61">
        <v>1999683.25</v>
      </c>
      <c r="Z2530" s="62">
        <f>Ugovori_OPULJP3[[#This Row],[UKUPNI PRIHVATLJIVI IZDACI
TOTAL ELIGIBLE EXPENDITURE
= Bespovratna sredstva ukupno + doprinos korisnika
= Ukupni prihvatljivi troškovi
= Ukupna ugovorena vrijednost projekta HRK]]/7.5345</f>
        <v>265403.57687968673</v>
      </c>
      <c r="AA2530" s="53" t="s">
        <v>37</v>
      </c>
      <c r="AB2530" s="53" t="s">
        <v>34</v>
      </c>
      <c r="AC2530" s="40" t="s">
        <v>9270</v>
      </c>
      <c r="AD2530" s="72" t="s">
        <v>6564</v>
      </c>
    </row>
    <row r="2531" spans="1:30" ht="114.75" x14ac:dyDescent="0.2">
      <c r="A2531" s="70" t="s">
        <v>9271</v>
      </c>
      <c r="B2531" s="38" t="s">
        <v>742</v>
      </c>
      <c r="C2531" s="65" t="s">
        <v>7264</v>
      </c>
      <c r="D2531" s="65" t="s">
        <v>9197</v>
      </c>
      <c r="E2531" s="66" t="s">
        <v>75</v>
      </c>
      <c r="F2531" s="71" t="s">
        <v>9272</v>
      </c>
      <c r="G2531" s="71" t="s">
        <v>9273</v>
      </c>
      <c r="H2531" s="68">
        <v>44207</v>
      </c>
      <c r="I2531" s="68">
        <v>44692</v>
      </c>
      <c r="J2531" s="57" t="str">
        <f>IF(Ugovori_OPULJP3[[#This Row],[DATUM ZAVRŠETKA OPERACIJE]]&gt;DATE(2024,12,31),"u provedbi","završen")</f>
        <v>završen</v>
      </c>
      <c r="K2531" s="67" t="s">
        <v>154</v>
      </c>
      <c r="L2531" s="55" t="s">
        <v>154</v>
      </c>
      <c r="M2531" s="58">
        <v>0.85</v>
      </c>
      <c r="N2531" s="58">
        <v>0.15</v>
      </c>
      <c r="O2531" s="91">
        <f>Ugovori_OPULJP3[[#This Row],[Bespovratna sredstva - Ukupno (EU+Nac) HRK
= Ukupna ugovorena vrijednost bespovratnih sredstava]]*Ugovori_OPULJP3[[#This Row],[EU STOPA SUFINANCIRANJA %
EU CO-FINANCING RATE %]]</f>
        <v>447942.41799999995</v>
      </c>
      <c r="P2531" s="92">
        <f>Ugovori_OPULJP3[[#This Row],[Bespovratna sredstva - EU dio - HRK]]/7.5345</f>
        <v>59452.175724998327</v>
      </c>
      <c r="Q2531" s="91">
        <f>Ugovori_OPULJP3[[#This Row],[Bespovratna sredstva - Ukupno (EU+Nac) HRK
= Ukupna ugovorena vrijednost bespovratnih sredstava]]*Ugovori_OPULJP3[[#This Row],[STOPA NACIONALNOG SUFINANCIRANJA %]]</f>
        <v>79048.661999999997</v>
      </c>
      <c r="R2531" s="92">
        <f>Ugovori_OPULJP3[[#This Row],[Bespovratna sredstva - Nacionalni dio - HRK]]/7.5345</f>
        <v>10491.56042205853</v>
      </c>
      <c r="S2531" s="91">
        <v>526991.07999999996</v>
      </c>
      <c r="T2531" s="92">
        <f>Ugovori_OPULJP3[[#This Row],[Bespovratna sredstva - Ukupno (EU+Nac) HRK
= Ukupna ugovorena vrijednost bespovratnih sredstava]]/7.5345</f>
        <v>69943.736147056858</v>
      </c>
      <c r="U2531" s="91">
        <v>0</v>
      </c>
      <c r="V2531" s="92">
        <f>Ugovori_OPULJP3[[#This Row],[Javni doprinos korisnika - HRK]]/7.5345</f>
        <v>0</v>
      </c>
      <c r="W2531" s="91">
        <v>0</v>
      </c>
      <c r="X2531" s="92">
        <f>Ugovori_OPULJP3[[#This Row],[Privatni doprinos korisnika - HRK]]/7.5345</f>
        <v>0</v>
      </c>
      <c r="Y2531" s="93">
        <v>526991.07999999996</v>
      </c>
      <c r="Z2531" s="94">
        <f>Ugovori_OPULJP3[[#This Row],[UKUPNI PRIHVATLJIVI IZDACI
TOTAL ELIGIBLE EXPENDITURE
= Bespovratna sredstva ukupno + doprinos korisnika
= Ukupni prihvatljivi troškovi
= Ukupna ugovorena vrijednost projekta HRK]]/7.5345</f>
        <v>69943.736147056858</v>
      </c>
      <c r="AA2531" s="66" t="s">
        <v>37</v>
      </c>
      <c r="AB2531" s="66" t="s">
        <v>34</v>
      </c>
      <c r="AC2531" s="40" t="s">
        <v>9274</v>
      </c>
      <c r="AD2531" s="65" t="s">
        <v>6564</v>
      </c>
    </row>
    <row r="2532" spans="1:30" ht="102" x14ac:dyDescent="0.2">
      <c r="A2532" s="70" t="s">
        <v>9275</v>
      </c>
      <c r="B2532" s="38" t="s">
        <v>742</v>
      </c>
      <c r="C2532" s="65" t="s">
        <v>7264</v>
      </c>
      <c r="D2532" s="65" t="s">
        <v>9197</v>
      </c>
      <c r="E2532" s="66" t="s">
        <v>75</v>
      </c>
      <c r="F2532" s="71" t="s">
        <v>9276</v>
      </c>
      <c r="G2532" s="71" t="s">
        <v>4320</v>
      </c>
      <c r="H2532" s="68">
        <v>44322</v>
      </c>
      <c r="I2532" s="68">
        <v>44932</v>
      </c>
      <c r="J2532" s="57" t="str">
        <f>IF(Ugovori_OPULJP3[[#This Row],[DATUM ZAVRŠETKA OPERACIJE]]&gt;DATE(2024,12,31),"u provedbi","završen")</f>
        <v>završen</v>
      </c>
      <c r="K2532" s="67" t="s">
        <v>248</v>
      </c>
      <c r="L2532" s="67" t="s">
        <v>248</v>
      </c>
      <c r="M2532" s="58">
        <v>0.85</v>
      </c>
      <c r="N2532" s="58">
        <v>0.15</v>
      </c>
      <c r="O2532" s="59">
        <f>Ugovori_OPULJP3[[#This Row],[Bespovratna sredstva - Ukupno (EU+Nac) HRK
= Ukupna ugovorena vrijednost bespovratnih sredstava]]*Ugovori_OPULJP3[[#This Row],[EU STOPA SUFINANCIRANJA %
EU CO-FINANCING RATE %]]</f>
        <v>1667662.6084999999</v>
      </c>
      <c r="P2532" s="60">
        <f>Ugovori_OPULJP3[[#This Row],[Bespovratna sredstva - EU dio - HRK]]/7.5345</f>
        <v>221336.86488818101</v>
      </c>
      <c r="Q2532" s="59">
        <f>Ugovori_OPULJP3[[#This Row],[Bespovratna sredstva - Ukupno (EU+Nac) HRK
= Ukupna ugovorena vrijednost bespovratnih sredstava]]*Ugovori_OPULJP3[[#This Row],[STOPA NACIONALNOG SUFINANCIRANJA %]]</f>
        <v>294293.40149999998</v>
      </c>
      <c r="R2532" s="60">
        <f>Ugovori_OPULJP3[[#This Row],[Bespovratna sredstva - Nacionalni dio - HRK]]/7.5345</f>
        <v>39059.446744973116</v>
      </c>
      <c r="S2532" s="59">
        <v>1961956.01</v>
      </c>
      <c r="T2532" s="60">
        <f>Ugovori_OPULJP3[[#This Row],[Bespovratna sredstva - Ukupno (EU+Nac) HRK
= Ukupna ugovorena vrijednost bespovratnih sredstava]]/7.5345</f>
        <v>260396.31163315414</v>
      </c>
      <c r="U2532" s="59">
        <v>0</v>
      </c>
      <c r="V2532" s="60">
        <f>Ugovori_OPULJP3[[#This Row],[Javni doprinos korisnika - HRK]]/7.5345</f>
        <v>0</v>
      </c>
      <c r="W2532" s="59">
        <v>0</v>
      </c>
      <c r="X2532" s="60">
        <f>Ugovori_OPULJP3[[#This Row],[Privatni doprinos korisnika - HRK]]/7.5345</f>
        <v>0</v>
      </c>
      <c r="Y2532" s="61">
        <v>1961956.01</v>
      </c>
      <c r="Z2532" s="62">
        <f>Ugovori_OPULJP3[[#This Row],[UKUPNI PRIHVATLJIVI IZDACI
TOTAL ELIGIBLE EXPENDITURE
= Bespovratna sredstva ukupno + doprinos korisnika
= Ukupni prihvatljivi troškovi
= Ukupna ugovorena vrijednost projekta HRK]]/7.5345</f>
        <v>260396.31163315414</v>
      </c>
      <c r="AA2532" s="53" t="s">
        <v>37</v>
      </c>
      <c r="AB2532" s="53" t="s">
        <v>34</v>
      </c>
      <c r="AC2532" s="40" t="s">
        <v>9277</v>
      </c>
      <c r="AD2532" s="72" t="s">
        <v>6564</v>
      </c>
    </row>
    <row r="2533" spans="1:30" ht="114.75" x14ac:dyDescent="0.2">
      <c r="A2533" s="70" t="s">
        <v>9278</v>
      </c>
      <c r="B2533" s="38" t="s">
        <v>742</v>
      </c>
      <c r="C2533" s="65" t="s">
        <v>7264</v>
      </c>
      <c r="D2533" s="65" t="s">
        <v>9197</v>
      </c>
      <c r="E2533" s="66" t="s">
        <v>75</v>
      </c>
      <c r="F2533" s="71" t="s">
        <v>9279</v>
      </c>
      <c r="G2533" s="71" t="s">
        <v>9280</v>
      </c>
      <c r="H2533" s="68">
        <v>44343</v>
      </c>
      <c r="I2533" s="68">
        <v>44953</v>
      </c>
      <c r="J2533" s="57" t="str">
        <f>IF(Ugovori_OPULJP3[[#This Row],[DATUM ZAVRŠETKA OPERACIJE]]&gt;DATE(2024,12,31),"u provedbi","završen")</f>
        <v>završen</v>
      </c>
      <c r="K2533" s="67" t="s">
        <v>129</v>
      </c>
      <c r="L2533" s="76" t="s">
        <v>129</v>
      </c>
      <c r="M2533" s="82" t="s">
        <v>3093</v>
      </c>
      <c r="N2533" s="58">
        <v>0.15</v>
      </c>
      <c r="O2533" s="59">
        <f>Ugovori_OPULJP3[[#This Row],[Bespovratna sredstva - Ukupno (EU+Nac) HRK
= Ukupna ugovorena vrijednost bespovratnih sredstava]]*Ugovori_OPULJP3[[#This Row],[EU STOPA SUFINANCIRANJA %
EU CO-FINANCING RATE %]]</f>
        <v>648835.6</v>
      </c>
      <c r="P2533" s="60">
        <f>Ugovori_OPULJP3[[#This Row],[Bespovratna sredstva - EU dio - HRK]]/7.5345</f>
        <v>86115.283031388943</v>
      </c>
      <c r="Q2533" s="59">
        <f>Ugovori_OPULJP3[[#This Row],[Bespovratna sredstva - Ukupno (EU+Nac) HRK
= Ukupna ugovorena vrijednost bespovratnih sredstava]]*Ugovori_OPULJP3[[#This Row],[STOPA NACIONALNOG SUFINANCIRANJA %]]</f>
        <v>114500.4</v>
      </c>
      <c r="R2533" s="60">
        <f>Ugovori_OPULJP3[[#This Row],[Bespovratna sredstva - Nacionalni dio - HRK]]/7.5345</f>
        <v>15196.814652598046</v>
      </c>
      <c r="S2533" s="59">
        <v>763336</v>
      </c>
      <c r="T2533" s="60">
        <f>Ugovori_OPULJP3[[#This Row],[Bespovratna sredstva - Ukupno (EU+Nac) HRK
= Ukupna ugovorena vrijednost bespovratnih sredstava]]/7.5345</f>
        <v>101312.09768398698</v>
      </c>
      <c r="U2533" s="59">
        <v>0</v>
      </c>
      <c r="V2533" s="60">
        <f>Ugovori_OPULJP3[[#This Row],[Javni doprinos korisnika - HRK]]/7.5345</f>
        <v>0</v>
      </c>
      <c r="W2533" s="59">
        <v>0</v>
      </c>
      <c r="X2533" s="60">
        <f>Ugovori_OPULJP3[[#This Row],[Privatni doprinos korisnika - HRK]]/7.5345</f>
        <v>0</v>
      </c>
      <c r="Y2533" s="61">
        <v>763336</v>
      </c>
      <c r="Z2533" s="62">
        <f>Ugovori_OPULJP3[[#This Row],[UKUPNI PRIHVATLJIVI IZDACI
TOTAL ELIGIBLE EXPENDITURE
= Bespovratna sredstva ukupno + doprinos korisnika
= Ukupni prihvatljivi troškovi
= Ukupna ugovorena vrijednost projekta HRK]]/7.5345</f>
        <v>101312.09768398698</v>
      </c>
      <c r="AA2533" s="66" t="s">
        <v>37</v>
      </c>
      <c r="AB2533" s="66" t="s">
        <v>34</v>
      </c>
      <c r="AC2533" s="40" t="s">
        <v>9281</v>
      </c>
      <c r="AD2533" s="72" t="s">
        <v>6564</v>
      </c>
    </row>
    <row r="2534" spans="1:30" ht="89.25" x14ac:dyDescent="0.2">
      <c r="A2534" s="70" t="s">
        <v>9282</v>
      </c>
      <c r="B2534" s="38" t="s">
        <v>742</v>
      </c>
      <c r="C2534" s="65" t="s">
        <v>7264</v>
      </c>
      <c r="D2534" s="65" t="s">
        <v>9197</v>
      </c>
      <c r="E2534" s="66" t="s">
        <v>75</v>
      </c>
      <c r="F2534" s="71" t="s">
        <v>9283</v>
      </c>
      <c r="G2534" s="71" t="s">
        <v>4092</v>
      </c>
      <c r="H2534" s="68">
        <v>44317</v>
      </c>
      <c r="I2534" s="68">
        <v>44927</v>
      </c>
      <c r="J2534" s="57" t="str">
        <f>IF(Ugovori_OPULJP3[[#This Row],[DATUM ZAVRŠETKA OPERACIJE]]&gt;DATE(2024,12,31),"u provedbi","završen")</f>
        <v>završen</v>
      </c>
      <c r="K2534" s="67" t="s">
        <v>9284</v>
      </c>
      <c r="L2534" s="67" t="s">
        <v>199</v>
      </c>
      <c r="M2534" s="58">
        <v>0.85</v>
      </c>
      <c r="N2534" s="58">
        <v>0.15</v>
      </c>
      <c r="O2534" s="59">
        <f>Ugovori_OPULJP3[[#This Row],[Bespovratna sredstva - Ukupno (EU+Nac) HRK
= Ukupna ugovorena vrijednost bespovratnih sredstava]]*Ugovori_OPULJP3[[#This Row],[EU STOPA SUFINANCIRANJA %
EU CO-FINANCING RATE %]]</f>
        <v>793189.1449999999</v>
      </c>
      <c r="P2534" s="60">
        <f>Ugovori_OPULJP3[[#This Row],[Bespovratna sredstva - EU dio - HRK]]/7.5345</f>
        <v>105274.29092839603</v>
      </c>
      <c r="Q2534" s="59">
        <f>Ugovori_OPULJP3[[#This Row],[Bespovratna sredstva - Ukupno (EU+Nac) HRK
= Ukupna ugovorena vrijednost bespovratnih sredstava]]*Ugovori_OPULJP3[[#This Row],[STOPA NACIONALNOG SUFINANCIRANJA %]]</f>
        <v>139974.55499999999</v>
      </c>
      <c r="R2534" s="60">
        <f>Ugovori_OPULJP3[[#This Row],[Bespovratna sredstva - Nacionalni dio - HRK]]/7.5345</f>
        <v>18577.816046187534</v>
      </c>
      <c r="S2534" s="59">
        <v>933163.7</v>
      </c>
      <c r="T2534" s="60">
        <f>Ugovori_OPULJP3[[#This Row],[Bespovratna sredstva - Ukupno (EU+Nac) HRK
= Ukupna ugovorena vrijednost bespovratnih sredstava]]/7.5345</f>
        <v>123852.10697458357</v>
      </c>
      <c r="U2534" s="59">
        <v>0</v>
      </c>
      <c r="V2534" s="60">
        <f>Ugovori_OPULJP3[[#This Row],[Javni doprinos korisnika - HRK]]/7.5345</f>
        <v>0</v>
      </c>
      <c r="W2534" s="59">
        <v>0</v>
      </c>
      <c r="X2534" s="60">
        <f>Ugovori_OPULJP3[[#This Row],[Privatni doprinos korisnika - HRK]]/7.5345</f>
        <v>0</v>
      </c>
      <c r="Y2534" s="61">
        <v>933163.7</v>
      </c>
      <c r="Z2534" s="62">
        <f>Ugovori_OPULJP3[[#This Row],[UKUPNI PRIHVATLJIVI IZDACI
TOTAL ELIGIBLE EXPENDITURE
= Bespovratna sredstva ukupno + doprinos korisnika
= Ukupni prihvatljivi troškovi
= Ukupna ugovorena vrijednost projekta HRK]]/7.5345</f>
        <v>123852.10697458357</v>
      </c>
      <c r="AA2534" s="53" t="s">
        <v>37</v>
      </c>
      <c r="AB2534" s="53" t="s">
        <v>34</v>
      </c>
      <c r="AC2534" s="40" t="s">
        <v>9285</v>
      </c>
      <c r="AD2534" s="72" t="s">
        <v>6564</v>
      </c>
    </row>
    <row r="2535" spans="1:30" ht="102" x14ac:dyDescent="0.2">
      <c r="A2535" s="70" t="s">
        <v>9286</v>
      </c>
      <c r="B2535" s="38" t="s">
        <v>742</v>
      </c>
      <c r="C2535" s="65" t="s">
        <v>7264</v>
      </c>
      <c r="D2535" s="65" t="s">
        <v>9197</v>
      </c>
      <c r="E2535" s="66" t="s">
        <v>75</v>
      </c>
      <c r="F2535" s="71" t="s">
        <v>9287</v>
      </c>
      <c r="G2535" s="71" t="s">
        <v>7410</v>
      </c>
      <c r="H2535" s="68">
        <v>44204</v>
      </c>
      <c r="I2535" s="68">
        <v>44781</v>
      </c>
      <c r="J2535" s="57" t="str">
        <f>IF(Ugovori_OPULJP3[[#This Row],[DATUM ZAVRŠETKA OPERACIJE]]&gt;DATE(2024,12,31),"u provedbi","završen")</f>
        <v>završen</v>
      </c>
      <c r="K2535" s="67" t="s">
        <v>78</v>
      </c>
      <c r="L2535" s="67" t="s">
        <v>78</v>
      </c>
      <c r="M2535" s="58">
        <v>0.85</v>
      </c>
      <c r="N2535" s="58">
        <v>0.15</v>
      </c>
      <c r="O2535" s="91">
        <f>Ugovori_OPULJP3[[#This Row],[Bespovratna sredstva - Ukupno (EU+Nac) HRK
= Ukupna ugovorena vrijednost bespovratnih sredstava]]*Ugovori_OPULJP3[[#This Row],[EU STOPA SUFINANCIRANJA %
EU CO-FINANCING RATE %]]</f>
        <v>1655046.73</v>
      </c>
      <c r="P2535" s="92">
        <f>Ugovori_OPULJP3[[#This Row],[Bespovratna sredstva - EU dio - HRK]]/7.5345</f>
        <v>219662.45006304333</v>
      </c>
      <c r="Q2535" s="91">
        <f>Ugovori_OPULJP3[[#This Row],[Bespovratna sredstva - Ukupno (EU+Nac) HRK
= Ukupna ugovorena vrijednost bespovratnih sredstava]]*Ugovori_OPULJP3[[#This Row],[STOPA NACIONALNOG SUFINANCIRANJA %]]</f>
        <v>292067.07</v>
      </c>
      <c r="R2535" s="92">
        <f>Ugovori_OPULJP3[[#This Row],[Bespovratna sredstva - Nacionalni dio - HRK]]/7.5345</f>
        <v>38763.961775831172</v>
      </c>
      <c r="S2535" s="91">
        <v>1947113.8</v>
      </c>
      <c r="T2535" s="92">
        <f>Ugovori_OPULJP3[[#This Row],[Bespovratna sredstva - Ukupno (EU+Nac) HRK
= Ukupna ugovorena vrijednost bespovratnih sredstava]]/7.5345</f>
        <v>258426.41183887451</v>
      </c>
      <c r="U2535" s="91">
        <v>0</v>
      </c>
      <c r="V2535" s="92">
        <f>Ugovori_OPULJP3[[#This Row],[Javni doprinos korisnika - HRK]]/7.5345</f>
        <v>0</v>
      </c>
      <c r="W2535" s="91">
        <v>0</v>
      </c>
      <c r="X2535" s="92">
        <f>Ugovori_OPULJP3[[#This Row],[Privatni doprinos korisnika - HRK]]/7.5345</f>
        <v>0</v>
      </c>
      <c r="Y2535" s="93">
        <v>1947113.8</v>
      </c>
      <c r="Z2535" s="94">
        <f>Ugovori_OPULJP3[[#This Row],[UKUPNI PRIHVATLJIVI IZDACI
TOTAL ELIGIBLE EXPENDITURE
= Bespovratna sredstva ukupno + doprinos korisnika
= Ukupni prihvatljivi troškovi
= Ukupna ugovorena vrijednost projekta HRK]]/7.5345</f>
        <v>258426.41183887451</v>
      </c>
      <c r="AA2535" s="66" t="s">
        <v>37</v>
      </c>
      <c r="AB2535" s="66" t="s">
        <v>34</v>
      </c>
      <c r="AC2535" s="40" t="s">
        <v>9288</v>
      </c>
      <c r="AD2535" s="65" t="s">
        <v>6564</v>
      </c>
    </row>
    <row r="2536" spans="1:30" ht="127.5" x14ac:dyDescent="0.2">
      <c r="A2536" s="70" t="s">
        <v>9289</v>
      </c>
      <c r="B2536" s="38" t="s">
        <v>742</v>
      </c>
      <c r="C2536" s="65" t="s">
        <v>7264</v>
      </c>
      <c r="D2536" s="65" t="s">
        <v>9197</v>
      </c>
      <c r="E2536" s="66" t="s">
        <v>75</v>
      </c>
      <c r="F2536" s="71" t="s">
        <v>9290</v>
      </c>
      <c r="G2536" s="54" t="s">
        <v>7288</v>
      </c>
      <c r="H2536" s="68">
        <v>44209</v>
      </c>
      <c r="I2536" s="68">
        <v>44817</v>
      </c>
      <c r="J2536" s="57" t="str">
        <f>IF(Ugovori_OPULJP3[[#This Row],[DATUM ZAVRŠETKA OPERACIJE]]&gt;DATE(2024,12,31),"u provedbi","završen")</f>
        <v>završen</v>
      </c>
      <c r="K2536" s="67" t="s">
        <v>9291</v>
      </c>
      <c r="L2536" s="67" t="s">
        <v>36</v>
      </c>
      <c r="M2536" s="58">
        <v>0.85</v>
      </c>
      <c r="N2536" s="58">
        <v>0.15</v>
      </c>
      <c r="O2536" s="91">
        <f>Ugovori_OPULJP3[[#This Row],[Bespovratna sredstva - Ukupno (EU+Nac) HRK
= Ukupna ugovorena vrijednost bespovratnih sredstava]]*Ugovori_OPULJP3[[#This Row],[EU STOPA SUFINANCIRANJA %
EU CO-FINANCING RATE %]]</f>
        <v>1699821.7379999999</v>
      </c>
      <c r="P2536" s="92">
        <f>Ugovori_OPULJP3[[#This Row],[Bespovratna sredstva - EU dio - HRK]]/7.5345</f>
        <v>225605.11487159066</v>
      </c>
      <c r="Q2536" s="91">
        <f>Ugovori_OPULJP3[[#This Row],[Bespovratna sredstva - Ukupno (EU+Nac) HRK
= Ukupna ugovorena vrijednost bespovratnih sredstava]]*Ugovori_OPULJP3[[#This Row],[STOPA NACIONALNOG SUFINANCIRANJA %]]</f>
        <v>299968.54200000002</v>
      </c>
      <c r="R2536" s="92">
        <f>Ugovori_OPULJP3[[#This Row],[Bespovratna sredstva - Nacionalni dio - HRK]]/7.5345</f>
        <v>39812.66733028071</v>
      </c>
      <c r="S2536" s="91">
        <v>1999790.28</v>
      </c>
      <c r="T2536" s="92">
        <f>Ugovori_OPULJP3[[#This Row],[Bespovratna sredstva - Ukupno (EU+Nac) HRK
= Ukupna ugovorena vrijednost bespovratnih sredstava]]/7.5345</f>
        <v>265417.78220187139</v>
      </c>
      <c r="U2536" s="91">
        <v>0</v>
      </c>
      <c r="V2536" s="92">
        <f>Ugovori_OPULJP3[[#This Row],[Javni doprinos korisnika - HRK]]/7.5345</f>
        <v>0</v>
      </c>
      <c r="W2536" s="91">
        <v>0</v>
      </c>
      <c r="X2536" s="92">
        <f>Ugovori_OPULJP3[[#This Row],[Privatni doprinos korisnika - HRK]]/7.5345</f>
        <v>0</v>
      </c>
      <c r="Y2536" s="93">
        <v>1999790.28</v>
      </c>
      <c r="Z2536" s="94">
        <f>Ugovori_OPULJP3[[#This Row],[UKUPNI PRIHVATLJIVI IZDACI
TOTAL ELIGIBLE EXPENDITURE
= Bespovratna sredstva ukupno + doprinos korisnika
= Ukupni prihvatljivi troškovi
= Ukupna ugovorena vrijednost projekta HRK]]/7.5345</f>
        <v>265417.78220187139</v>
      </c>
      <c r="AA2536" s="66" t="s">
        <v>37</v>
      </c>
      <c r="AB2536" s="66" t="s">
        <v>34</v>
      </c>
      <c r="AC2536" s="40" t="s">
        <v>9292</v>
      </c>
      <c r="AD2536" s="65" t="s">
        <v>6564</v>
      </c>
    </row>
    <row r="2537" spans="1:30" ht="102" x14ac:dyDescent="0.2">
      <c r="A2537" s="70" t="s">
        <v>9293</v>
      </c>
      <c r="B2537" s="38" t="s">
        <v>742</v>
      </c>
      <c r="C2537" s="65" t="s">
        <v>7264</v>
      </c>
      <c r="D2537" s="65" t="s">
        <v>9197</v>
      </c>
      <c r="E2537" s="66" t="s">
        <v>75</v>
      </c>
      <c r="F2537" s="71" t="s">
        <v>9197</v>
      </c>
      <c r="G2537" s="71" t="s">
        <v>9294</v>
      </c>
      <c r="H2537" s="68">
        <v>44331</v>
      </c>
      <c r="I2537" s="68">
        <v>44941</v>
      </c>
      <c r="J2537" s="57" t="str">
        <f>IF(Ugovori_OPULJP3[[#This Row],[DATUM ZAVRŠETKA OPERACIJE]]&gt;DATE(2024,12,31),"u provedbi","završen")</f>
        <v>završen</v>
      </c>
      <c r="K2537" s="67" t="s">
        <v>78</v>
      </c>
      <c r="L2537" s="67" t="s">
        <v>78</v>
      </c>
      <c r="M2537" s="58">
        <v>0.85</v>
      </c>
      <c r="N2537" s="58">
        <v>0.15</v>
      </c>
      <c r="O2537" s="59">
        <f>Ugovori_OPULJP3[[#This Row],[Bespovratna sredstva - Ukupno (EU+Nac) HRK
= Ukupna ugovorena vrijednost bespovratnih sredstava]]*Ugovori_OPULJP3[[#This Row],[EU STOPA SUFINANCIRANJA %
EU CO-FINANCING RATE %]]</f>
        <v>1366531.4</v>
      </c>
      <c r="P2537" s="60">
        <f>Ugovori_OPULJP3[[#This Row],[Bespovratna sredstva - EU dio - HRK]]/7.5345</f>
        <v>181369.8851947707</v>
      </c>
      <c r="Q2537" s="59">
        <f>Ugovori_OPULJP3[[#This Row],[Bespovratna sredstva - Ukupno (EU+Nac) HRK
= Ukupna ugovorena vrijednost bespovratnih sredstava]]*Ugovori_OPULJP3[[#This Row],[STOPA NACIONALNOG SUFINANCIRANJA %]]</f>
        <v>241152.59999999998</v>
      </c>
      <c r="R2537" s="60">
        <f>Ugovori_OPULJP3[[#This Row],[Bespovratna sredstva - Nacionalni dio - HRK]]/7.5345</f>
        <v>32006.450328488947</v>
      </c>
      <c r="S2537" s="59">
        <v>1607684</v>
      </c>
      <c r="T2537" s="60">
        <f>Ugovori_OPULJP3[[#This Row],[Bespovratna sredstva - Ukupno (EU+Nac) HRK
= Ukupna ugovorena vrijednost bespovratnih sredstava]]/7.5345</f>
        <v>213376.33552325965</v>
      </c>
      <c r="U2537" s="59">
        <v>0</v>
      </c>
      <c r="V2537" s="60">
        <f>Ugovori_OPULJP3[[#This Row],[Javni doprinos korisnika - HRK]]/7.5345</f>
        <v>0</v>
      </c>
      <c r="W2537" s="59">
        <v>0</v>
      </c>
      <c r="X2537" s="60">
        <f>Ugovori_OPULJP3[[#This Row],[Privatni doprinos korisnika - HRK]]/7.5345</f>
        <v>0</v>
      </c>
      <c r="Y2537" s="61">
        <v>1607684</v>
      </c>
      <c r="Z2537" s="62">
        <f>Ugovori_OPULJP3[[#This Row],[UKUPNI PRIHVATLJIVI IZDACI
TOTAL ELIGIBLE EXPENDITURE
= Bespovratna sredstva ukupno + doprinos korisnika
= Ukupni prihvatljivi troškovi
= Ukupna ugovorena vrijednost projekta HRK]]/7.5345</f>
        <v>213376.33552325965</v>
      </c>
      <c r="AA2537" s="53" t="s">
        <v>37</v>
      </c>
      <c r="AB2537" s="53" t="s">
        <v>34</v>
      </c>
      <c r="AC2537" s="40" t="s">
        <v>9295</v>
      </c>
      <c r="AD2537" s="72" t="s">
        <v>6564</v>
      </c>
    </row>
    <row r="2538" spans="1:30" ht="114.75" x14ac:dyDescent="0.2">
      <c r="A2538" s="110" t="s">
        <v>9296</v>
      </c>
      <c r="B2538" s="38" t="s">
        <v>742</v>
      </c>
      <c r="C2538" s="65" t="s">
        <v>7264</v>
      </c>
      <c r="D2538" s="65" t="s">
        <v>9197</v>
      </c>
      <c r="E2538" s="66" t="s">
        <v>75</v>
      </c>
      <c r="F2538" s="71" t="s">
        <v>9297</v>
      </c>
      <c r="G2538" s="54" t="s">
        <v>3748</v>
      </c>
      <c r="H2538" s="68">
        <v>44329</v>
      </c>
      <c r="I2538" s="68">
        <v>44939</v>
      </c>
      <c r="J2538" s="57" t="str">
        <f>IF(Ugovori_OPULJP3[[#This Row],[DATUM ZAVRŠETKA OPERACIJE]]&gt;DATE(2024,12,31),"u provedbi","završen")</f>
        <v>završen</v>
      </c>
      <c r="K2538" s="76" t="s">
        <v>8607</v>
      </c>
      <c r="L2538" s="67" t="s">
        <v>337</v>
      </c>
      <c r="M2538" s="82" t="s">
        <v>3093</v>
      </c>
      <c r="N2538" s="58">
        <v>0.15</v>
      </c>
      <c r="O2538" s="59">
        <f>Ugovori_OPULJP3[[#This Row],[Bespovratna sredstva - Ukupno (EU+Nac) HRK
= Ukupna ugovorena vrijednost bespovratnih sredstava]]*Ugovori_OPULJP3[[#This Row],[EU STOPA SUFINANCIRANJA %
EU CO-FINANCING RATE %]]</f>
        <v>1644561.3</v>
      </c>
      <c r="P2538" s="60">
        <f>Ugovori_OPULJP3[[#This Row],[Bespovratna sredstva - EU dio - HRK]]/7.5345</f>
        <v>218270.79434600836</v>
      </c>
      <c r="Q2538" s="59">
        <f>Ugovori_OPULJP3[[#This Row],[Bespovratna sredstva - Ukupno (EU+Nac) HRK
= Ukupna ugovorena vrijednost bespovratnih sredstava]]*Ugovori_OPULJP3[[#This Row],[STOPA NACIONALNOG SUFINANCIRANJA %]]</f>
        <v>290216.7</v>
      </c>
      <c r="R2538" s="60">
        <f>Ugovori_OPULJP3[[#This Row],[Bespovratna sredstva - Nacionalni dio - HRK]]/7.5345</f>
        <v>38518.375472825006</v>
      </c>
      <c r="S2538" s="59">
        <v>1934778</v>
      </c>
      <c r="T2538" s="60">
        <f>Ugovori_OPULJP3[[#This Row],[Bespovratna sredstva - Ukupno (EU+Nac) HRK
= Ukupna ugovorena vrijednost bespovratnih sredstava]]/7.5345</f>
        <v>256789.16981883335</v>
      </c>
      <c r="U2538" s="59">
        <v>0</v>
      </c>
      <c r="V2538" s="60">
        <f>Ugovori_OPULJP3[[#This Row],[Javni doprinos korisnika - HRK]]/7.5345</f>
        <v>0</v>
      </c>
      <c r="W2538" s="59">
        <v>0</v>
      </c>
      <c r="X2538" s="60">
        <f>Ugovori_OPULJP3[[#This Row],[Privatni doprinos korisnika - HRK]]/7.5345</f>
        <v>0</v>
      </c>
      <c r="Y2538" s="61">
        <v>1934778</v>
      </c>
      <c r="Z2538" s="62">
        <f>Ugovori_OPULJP3[[#This Row],[UKUPNI PRIHVATLJIVI IZDACI
TOTAL ELIGIBLE EXPENDITURE
= Bespovratna sredstva ukupno + doprinos korisnika
= Ukupni prihvatljivi troškovi
= Ukupna ugovorena vrijednost projekta HRK]]/7.5345</f>
        <v>256789.16981883335</v>
      </c>
      <c r="AA2538" s="66" t="s">
        <v>37</v>
      </c>
      <c r="AB2538" s="66" t="s">
        <v>34</v>
      </c>
      <c r="AC2538" s="41" t="s">
        <v>9298</v>
      </c>
      <c r="AD2538" s="72" t="s">
        <v>6564</v>
      </c>
    </row>
    <row r="2539" spans="1:30" ht="102" x14ac:dyDescent="0.2">
      <c r="A2539" s="70" t="s">
        <v>9299</v>
      </c>
      <c r="B2539" s="38" t="s">
        <v>742</v>
      </c>
      <c r="C2539" s="65" t="s">
        <v>7264</v>
      </c>
      <c r="D2539" s="65" t="s">
        <v>9197</v>
      </c>
      <c r="E2539" s="66" t="s">
        <v>75</v>
      </c>
      <c r="F2539" s="71" t="s">
        <v>9300</v>
      </c>
      <c r="G2539" s="71" t="s">
        <v>6271</v>
      </c>
      <c r="H2539" s="68">
        <v>44317</v>
      </c>
      <c r="I2539" s="68">
        <v>44927</v>
      </c>
      <c r="J2539" s="57" t="str">
        <f>IF(Ugovori_OPULJP3[[#This Row],[DATUM ZAVRŠETKA OPERACIJE]]&gt;DATE(2024,12,31),"u provedbi","završen")</f>
        <v>završen</v>
      </c>
      <c r="K2539" s="67" t="s">
        <v>9301</v>
      </c>
      <c r="L2539" s="67" t="s">
        <v>36</v>
      </c>
      <c r="M2539" s="58">
        <v>0.85</v>
      </c>
      <c r="N2539" s="58">
        <v>0.15</v>
      </c>
      <c r="O2539" s="59">
        <f>Ugovori_OPULJP3[[#This Row],[Bespovratna sredstva - Ukupno (EU+Nac) HRK
= Ukupna ugovorena vrijednost bespovratnih sredstava]]*Ugovori_OPULJP3[[#This Row],[EU STOPA SUFINANCIRANJA %
EU CO-FINANCING RATE %]]</f>
        <v>1681293.9819999998</v>
      </c>
      <c r="P2539" s="60">
        <f>Ugovori_OPULJP3[[#This Row],[Bespovratna sredstva - EU dio - HRK]]/7.5345</f>
        <v>223146.05906164972</v>
      </c>
      <c r="Q2539" s="59">
        <f>Ugovori_OPULJP3[[#This Row],[Bespovratna sredstva - Ukupno (EU+Nac) HRK
= Ukupna ugovorena vrijednost bespovratnih sredstava]]*Ugovori_OPULJP3[[#This Row],[STOPA NACIONALNOG SUFINANCIRANJA %]]</f>
        <v>296698.93799999997</v>
      </c>
      <c r="R2539" s="60">
        <f>Ugovori_OPULJP3[[#This Row],[Bespovratna sredstva - Nacionalni dio - HRK]]/7.5345</f>
        <v>39378.716304997004</v>
      </c>
      <c r="S2539" s="59">
        <v>1977992.92</v>
      </c>
      <c r="T2539" s="60">
        <f>Ugovori_OPULJP3[[#This Row],[Bespovratna sredstva - Ukupno (EU+Nac) HRK
= Ukupna ugovorena vrijednost bespovratnih sredstava]]/7.5345</f>
        <v>262524.77536664676</v>
      </c>
      <c r="U2539" s="59">
        <v>0</v>
      </c>
      <c r="V2539" s="60">
        <f>Ugovori_OPULJP3[[#This Row],[Javni doprinos korisnika - HRK]]/7.5345</f>
        <v>0</v>
      </c>
      <c r="W2539" s="59">
        <v>0</v>
      </c>
      <c r="X2539" s="60">
        <f>Ugovori_OPULJP3[[#This Row],[Privatni doprinos korisnika - HRK]]/7.5345</f>
        <v>0</v>
      </c>
      <c r="Y2539" s="61">
        <v>1977992.92</v>
      </c>
      <c r="Z2539" s="62">
        <f>Ugovori_OPULJP3[[#This Row],[UKUPNI PRIHVATLJIVI IZDACI
TOTAL ELIGIBLE EXPENDITURE
= Bespovratna sredstva ukupno + doprinos korisnika
= Ukupni prihvatljivi troškovi
= Ukupna ugovorena vrijednost projekta HRK]]/7.5345</f>
        <v>262524.77536664676</v>
      </c>
      <c r="AA2539" s="53" t="s">
        <v>37</v>
      </c>
      <c r="AB2539" s="53" t="s">
        <v>34</v>
      </c>
      <c r="AC2539" s="40" t="s">
        <v>9302</v>
      </c>
      <c r="AD2539" s="72" t="s">
        <v>6564</v>
      </c>
    </row>
    <row r="2540" spans="1:30" ht="76.5" x14ac:dyDescent="0.2">
      <c r="A2540" s="70" t="s">
        <v>9303</v>
      </c>
      <c r="B2540" s="38" t="s">
        <v>742</v>
      </c>
      <c r="C2540" s="65" t="s">
        <v>7264</v>
      </c>
      <c r="D2540" s="65" t="s">
        <v>9197</v>
      </c>
      <c r="E2540" s="66" t="s">
        <v>75</v>
      </c>
      <c r="F2540" s="71" t="s">
        <v>9304</v>
      </c>
      <c r="G2540" s="54" t="s">
        <v>2466</v>
      </c>
      <c r="H2540" s="68">
        <v>44208</v>
      </c>
      <c r="I2540" s="68">
        <v>44816</v>
      </c>
      <c r="J2540" s="57" t="str">
        <f>IF(Ugovori_OPULJP3[[#This Row],[DATUM ZAVRŠETKA OPERACIJE]]&gt;DATE(2024,12,31),"u provedbi","završen")</f>
        <v>završen</v>
      </c>
      <c r="K2540" s="67" t="s">
        <v>9305</v>
      </c>
      <c r="L2540" s="67" t="s">
        <v>172</v>
      </c>
      <c r="M2540" s="58">
        <v>0.85</v>
      </c>
      <c r="N2540" s="58">
        <v>0.15</v>
      </c>
      <c r="O2540" s="91">
        <f>Ugovori_OPULJP3[[#This Row],[Bespovratna sredstva - Ukupno (EU+Nac) HRK
= Ukupna ugovorena vrijednost bespovratnih sredstava]]*Ugovori_OPULJP3[[#This Row],[EU STOPA SUFINANCIRANJA %
EU CO-FINANCING RATE %]]</f>
        <v>1400855.0630000001</v>
      </c>
      <c r="P2540" s="92">
        <f>Ugovori_OPULJP3[[#This Row],[Bespovratna sredstva - EU dio - HRK]]/7.5345</f>
        <v>185925.41814320791</v>
      </c>
      <c r="Q2540" s="91">
        <f>Ugovori_OPULJP3[[#This Row],[Bespovratna sredstva - Ukupno (EU+Nac) HRK
= Ukupna ugovorena vrijednost bespovratnih sredstava]]*Ugovori_OPULJP3[[#This Row],[STOPA NACIONALNOG SUFINANCIRANJA %]]</f>
        <v>247209.717</v>
      </c>
      <c r="R2540" s="92">
        <f>Ugovori_OPULJP3[[#This Row],[Bespovratna sredstva - Nacionalni dio - HRK]]/7.5345</f>
        <v>32810.367907624925</v>
      </c>
      <c r="S2540" s="91">
        <v>1648064.78</v>
      </c>
      <c r="T2540" s="92">
        <f>Ugovori_OPULJP3[[#This Row],[Bespovratna sredstva - Ukupno (EU+Nac) HRK
= Ukupna ugovorena vrijednost bespovratnih sredstava]]/7.5345</f>
        <v>218735.78605083283</v>
      </c>
      <c r="U2540" s="91">
        <v>0</v>
      </c>
      <c r="V2540" s="92">
        <f>Ugovori_OPULJP3[[#This Row],[Javni doprinos korisnika - HRK]]/7.5345</f>
        <v>0</v>
      </c>
      <c r="W2540" s="91">
        <v>0</v>
      </c>
      <c r="X2540" s="92">
        <f>Ugovori_OPULJP3[[#This Row],[Privatni doprinos korisnika - HRK]]/7.5345</f>
        <v>0</v>
      </c>
      <c r="Y2540" s="93">
        <v>1648064.78</v>
      </c>
      <c r="Z2540" s="94">
        <f>Ugovori_OPULJP3[[#This Row],[UKUPNI PRIHVATLJIVI IZDACI
TOTAL ELIGIBLE EXPENDITURE
= Bespovratna sredstva ukupno + doprinos korisnika
= Ukupni prihvatljivi troškovi
= Ukupna ugovorena vrijednost projekta HRK]]/7.5345</f>
        <v>218735.78605083283</v>
      </c>
      <c r="AA2540" s="66" t="s">
        <v>37</v>
      </c>
      <c r="AB2540" s="66" t="s">
        <v>34</v>
      </c>
      <c r="AC2540" s="40" t="s">
        <v>9306</v>
      </c>
      <c r="AD2540" s="65" t="s">
        <v>6564</v>
      </c>
    </row>
    <row r="2541" spans="1:30" ht="114.75" x14ac:dyDescent="0.2">
      <c r="A2541" s="70" t="s">
        <v>9307</v>
      </c>
      <c r="B2541" s="38" t="s">
        <v>742</v>
      </c>
      <c r="C2541" s="65" t="s">
        <v>7264</v>
      </c>
      <c r="D2541" s="65" t="s">
        <v>9197</v>
      </c>
      <c r="E2541" s="66" t="s">
        <v>75</v>
      </c>
      <c r="F2541" s="71" t="s">
        <v>9308</v>
      </c>
      <c r="G2541" s="54" t="s">
        <v>1379</v>
      </c>
      <c r="H2541" s="68">
        <v>44204</v>
      </c>
      <c r="I2541" s="68">
        <v>44812</v>
      </c>
      <c r="J2541" s="57" t="str">
        <f>IF(Ugovori_OPULJP3[[#This Row],[DATUM ZAVRŠETKA OPERACIJE]]&gt;DATE(2024,12,31),"u provedbi","završen")</f>
        <v>završen</v>
      </c>
      <c r="K2541" s="67" t="s">
        <v>8607</v>
      </c>
      <c r="L2541" s="67" t="s">
        <v>593</v>
      </c>
      <c r="M2541" s="58">
        <v>0.85</v>
      </c>
      <c r="N2541" s="58">
        <v>0.15</v>
      </c>
      <c r="O2541" s="91">
        <f>Ugovori_OPULJP3[[#This Row],[Bespovratna sredstva - Ukupno (EU+Nac) HRK
= Ukupna ugovorena vrijednost bespovratnih sredstava]]*Ugovori_OPULJP3[[#This Row],[EU STOPA SUFINANCIRANJA %
EU CO-FINANCING RATE %]]</f>
        <v>1700000</v>
      </c>
      <c r="P2541" s="92">
        <f>Ugovori_OPULJP3[[#This Row],[Bespovratna sredstva - EU dio - HRK]]/7.5345</f>
        <v>225628.77430486429</v>
      </c>
      <c r="Q2541" s="91">
        <f>Ugovori_OPULJP3[[#This Row],[Bespovratna sredstva - Ukupno (EU+Nac) HRK
= Ukupna ugovorena vrijednost bespovratnih sredstava]]*Ugovori_OPULJP3[[#This Row],[STOPA NACIONALNOG SUFINANCIRANJA %]]</f>
        <v>300000</v>
      </c>
      <c r="R2541" s="92">
        <f>Ugovori_OPULJP3[[#This Row],[Bespovratna sredstva - Nacionalni dio - HRK]]/7.5345</f>
        <v>39816.842524387816</v>
      </c>
      <c r="S2541" s="91">
        <v>2000000</v>
      </c>
      <c r="T2541" s="92">
        <f>Ugovori_OPULJP3[[#This Row],[Bespovratna sredstva - Ukupno (EU+Nac) HRK
= Ukupna ugovorena vrijednost bespovratnih sredstava]]/7.5345</f>
        <v>265445.6168292521</v>
      </c>
      <c r="U2541" s="91">
        <v>0</v>
      </c>
      <c r="V2541" s="92">
        <f>Ugovori_OPULJP3[[#This Row],[Javni doprinos korisnika - HRK]]/7.5345</f>
        <v>0</v>
      </c>
      <c r="W2541" s="91">
        <v>0</v>
      </c>
      <c r="X2541" s="92">
        <f>Ugovori_OPULJP3[[#This Row],[Privatni doprinos korisnika - HRK]]/7.5345</f>
        <v>0</v>
      </c>
      <c r="Y2541" s="93">
        <v>2000000</v>
      </c>
      <c r="Z2541" s="94">
        <f>Ugovori_OPULJP3[[#This Row],[UKUPNI PRIHVATLJIVI IZDACI
TOTAL ELIGIBLE EXPENDITURE
= Bespovratna sredstva ukupno + doprinos korisnika
= Ukupni prihvatljivi troškovi
= Ukupna ugovorena vrijednost projekta HRK]]/7.5345</f>
        <v>265445.6168292521</v>
      </c>
      <c r="AA2541" s="66" t="s">
        <v>37</v>
      </c>
      <c r="AB2541" s="66" t="s">
        <v>34</v>
      </c>
      <c r="AC2541" s="40" t="s">
        <v>9309</v>
      </c>
      <c r="AD2541" s="65" t="s">
        <v>6564</v>
      </c>
    </row>
    <row r="2542" spans="1:30" ht="63.75" customHeight="1" x14ac:dyDescent="0.2">
      <c r="A2542" s="70" t="s">
        <v>9310</v>
      </c>
      <c r="B2542" s="38" t="s">
        <v>742</v>
      </c>
      <c r="C2542" s="65" t="s">
        <v>7264</v>
      </c>
      <c r="D2542" s="65" t="s">
        <v>9197</v>
      </c>
      <c r="E2542" s="66" t="s">
        <v>75</v>
      </c>
      <c r="F2542" s="71" t="s">
        <v>9311</v>
      </c>
      <c r="G2542" s="54" t="s">
        <v>8774</v>
      </c>
      <c r="H2542" s="68">
        <v>44211</v>
      </c>
      <c r="I2542" s="68">
        <v>44819</v>
      </c>
      <c r="J2542" s="57" t="str">
        <f>IF(Ugovori_OPULJP3[[#This Row],[DATUM ZAVRŠETKA OPERACIJE]]&gt;DATE(2024,12,31),"u provedbi","završen")</f>
        <v>završen</v>
      </c>
      <c r="K2542" s="67" t="s">
        <v>210</v>
      </c>
      <c r="L2542" s="67" t="s">
        <v>210</v>
      </c>
      <c r="M2542" s="58">
        <v>0.85</v>
      </c>
      <c r="N2542" s="58">
        <v>0.15</v>
      </c>
      <c r="O2542" s="91">
        <f>Ugovori_OPULJP3[[#This Row],[Bespovratna sredstva - Ukupno (EU+Nac) HRK
= Ukupna ugovorena vrijednost bespovratnih sredstava]]*Ugovori_OPULJP3[[#This Row],[EU STOPA SUFINANCIRANJA %
EU CO-FINANCING RATE %]]</f>
        <v>932126.54949999996</v>
      </c>
      <c r="P2542" s="92">
        <f>Ugovori_OPULJP3[[#This Row],[Bespovratna sredstva - EU dio - HRK]]/7.5345</f>
        <v>123714.45344747494</v>
      </c>
      <c r="Q2542" s="91">
        <f>Ugovori_OPULJP3[[#This Row],[Bespovratna sredstva - Ukupno (EU+Nac) HRK
= Ukupna ugovorena vrijednost bespovratnih sredstava]]*Ugovori_OPULJP3[[#This Row],[STOPA NACIONALNOG SUFINANCIRANJA %]]</f>
        <v>164492.92049999998</v>
      </c>
      <c r="R2542" s="92">
        <f>Ugovori_OPULJP3[[#This Row],[Bespovratna sredstva - Nacionalni dio - HRK]]/7.5345</f>
        <v>21831.96237308381</v>
      </c>
      <c r="S2542" s="91">
        <v>1096619.47</v>
      </c>
      <c r="T2542" s="92">
        <f>Ugovori_OPULJP3[[#This Row],[Bespovratna sredstva - Ukupno (EU+Nac) HRK
= Ukupna ugovorena vrijednost bespovratnih sredstava]]/7.5345</f>
        <v>145546.41582055876</v>
      </c>
      <c r="U2542" s="91">
        <v>0</v>
      </c>
      <c r="V2542" s="92">
        <f>Ugovori_OPULJP3[[#This Row],[Javni doprinos korisnika - HRK]]/7.5345</f>
        <v>0</v>
      </c>
      <c r="W2542" s="91">
        <v>0</v>
      </c>
      <c r="X2542" s="92">
        <f>Ugovori_OPULJP3[[#This Row],[Privatni doprinos korisnika - HRK]]/7.5345</f>
        <v>0</v>
      </c>
      <c r="Y2542" s="93">
        <v>1096619.47</v>
      </c>
      <c r="Z2542" s="94">
        <f>Ugovori_OPULJP3[[#This Row],[UKUPNI PRIHVATLJIVI IZDACI
TOTAL ELIGIBLE EXPENDITURE
= Bespovratna sredstva ukupno + doprinos korisnika
= Ukupni prihvatljivi troškovi
= Ukupna ugovorena vrijednost projekta HRK]]/7.5345</f>
        <v>145546.41582055876</v>
      </c>
      <c r="AA2542" s="66" t="s">
        <v>37</v>
      </c>
      <c r="AB2542" s="66" t="s">
        <v>34</v>
      </c>
      <c r="AC2542" s="40" t="s">
        <v>9312</v>
      </c>
      <c r="AD2542" s="65" t="s">
        <v>6564</v>
      </c>
    </row>
    <row r="2543" spans="1:30" ht="102" x14ac:dyDescent="0.2">
      <c r="A2543" s="70" t="s">
        <v>9313</v>
      </c>
      <c r="B2543" s="38" t="s">
        <v>742</v>
      </c>
      <c r="C2543" s="65" t="s">
        <v>7264</v>
      </c>
      <c r="D2543" s="65" t="s">
        <v>9197</v>
      </c>
      <c r="E2543" s="66" t="s">
        <v>75</v>
      </c>
      <c r="F2543" s="71" t="s">
        <v>8789</v>
      </c>
      <c r="G2543" s="71" t="s">
        <v>7516</v>
      </c>
      <c r="H2543" s="68">
        <v>44207</v>
      </c>
      <c r="I2543" s="68">
        <v>44815</v>
      </c>
      <c r="J2543" s="57" t="str">
        <f>IF(Ugovori_OPULJP3[[#This Row],[DATUM ZAVRŠETKA OPERACIJE]]&gt;DATE(2024,12,31),"u provedbi","završen")</f>
        <v>završen</v>
      </c>
      <c r="K2543" s="67" t="s">
        <v>337</v>
      </c>
      <c r="L2543" s="67" t="s">
        <v>337</v>
      </c>
      <c r="M2543" s="58">
        <v>0.85</v>
      </c>
      <c r="N2543" s="58">
        <v>0.15</v>
      </c>
      <c r="O2543" s="91">
        <f>Ugovori_OPULJP3[[#This Row],[Bespovratna sredstva - Ukupno (EU+Nac) HRK
= Ukupna ugovorena vrijednost bespovratnih sredstava]]*Ugovori_OPULJP3[[#This Row],[EU STOPA SUFINANCIRANJA %
EU CO-FINANCING RATE %]]</f>
        <v>1699972.409</v>
      </c>
      <c r="P2543" s="92">
        <f>Ugovori_OPULJP3[[#This Row],[Bespovratna sredstva - EU dio - HRK]]/7.5345</f>
        <v>225625.11234985731</v>
      </c>
      <c r="Q2543" s="91">
        <f>Ugovori_OPULJP3[[#This Row],[Bespovratna sredstva - Ukupno (EU+Nac) HRK
= Ukupna ugovorena vrijednost bespovratnih sredstava]]*Ugovori_OPULJP3[[#This Row],[STOPA NACIONALNOG SUFINANCIRANJA %]]</f>
        <v>299995.13099999999</v>
      </c>
      <c r="R2543" s="92">
        <f>Ugovori_OPULJP3[[#This Row],[Bespovratna sredstva - Nacionalni dio - HRK]]/7.5345</f>
        <v>39816.196297033639</v>
      </c>
      <c r="S2543" s="91">
        <v>1999967.54</v>
      </c>
      <c r="T2543" s="92">
        <f>Ugovori_OPULJP3[[#This Row],[Bespovratna sredstva - Ukupno (EU+Nac) HRK
= Ukupna ugovorena vrijednost bespovratnih sredstava]]/7.5345</f>
        <v>265441.30864689098</v>
      </c>
      <c r="U2543" s="91">
        <v>0</v>
      </c>
      <c r="V2543" s="92">
        <f>Ugovori_OPULJP3[[#This Row],[Javni doprinos korisnika - HRK]]/7.5345</f>
        <v>0</v>
      </c>
      <c r="W2543" s="91">
        <v>0</v>
      </c>
      <c r="X2543" s="92">
        <f>Ugovori_OPULJP3[[#This Row],[Privatni doprinos korisnika - HRK]]/7.5345</f>
        <v>0</v>
      </c>
      <c r="Y2543" s="93">
        <v>1999967.54</v>
      </c>
      <c r="Z2543" s="94">
        <f>Ugovori_OPULJP3[[#This Row],[UKUPNI PRIHVATLJIVI IZDACI
TOTAL ELIGIBLE EXPENDITURE
= Bespovratna sredstva ukupno + doprinos korisnika
= Ukupni prihvatljivi troškovi
= Ukupna ugovorena vrijednost projekta HRK]]/7.5345</f>
        <v>265441.30864689098</v>
      </c>
      <c r="AA2543" s="66" t="s">
        <v>37</v>
      </c>
      <c r="AB2543" s="66" t="s">
        <v>34</v>
      </c>
      <c r="AC2543" s="40" t="s">
        <v>9314</v>
      </c>
      <c r="AD2543" s="65" t="s">
        <v>6564</v>
      </c>
    </row>
    <row r="2544" spans="1:30" ht="114.75" x14ac:dyDescent="0.2">
      <c r="A2544" s="70" t="s">
        <v>9315</v>
      </c>
      <c r="B2544" s="38" t="s">
        <v>742</v>
      </c>
      <c r="C2544" s="65" t="s">
        <v>7264</v>
      </c>
      <c r="D2544" s="65" t="s">
        <v>9197</v>
      </c>
      <c r="E2544" s="66" t="s">
        <v>75</v>
      </c>
      <c r="F2544" s="71" t="s">
        <v>9316</v>
      </c>
      <c r="G2544" s="54" t="s">
        <v>3438</v>
      </c>
      <c r="H2544" s="68">
        <v>44348</v>
      </c>
      <c r="I2544" s="68">
        <v>44958</v>
      </c>
      <c r="J2544" s="57" t="str">
        <f>IF(Ugovori_OPULJP3[[#This Row],[DATUM ZAVRŠETKA OPERACIJE]]&gt;DATE(2024,12,31),"u provedbi","završen")</f>
        <v>završen</v>
      </c>
      <c r="K2544" s="67" t="s">
        <v>9317</v>
      </c>
      <c r="L2544" s="67" t="s">
        <v>172</v>
      </c>
      <c r="M2544" s="58">
        <v>0.85</v>
      </c>
      <c r="N2544" s="58">
        <v>0.15</v>
      </c>
      <c r="O2544" s="59">
        <v>1101566</v>
      </c>
      <c r="P2544" s="60">
        <f>Ugovori_OPULJP3[[#This Row],[Bespovratna sredstva - EU dio - HRK]]/7.5345</f>
        <v>146202.93317406595</v>
      </c>
      <c r="Q2544" s="59">
        <v>194394</v>
      </c>
      <c r="R2544" s="60">
        <f>Ugovori_OPULJP3[[#This Row],[Bespovratna sredstva - Nacionalni dio - HRK]]/7.5345</f>
        <v>25800.517618952814</v>
      </c>
      <c r="S2544" s="59">
        <v>1295960</v>
      </c>
      <c r="T2544" s="60">
        <f>Ugovori_OPULJP3[[#This Row],[Bespovratna sredstva - Ukupno (EU+Nac) HRK
= Ukupna ugovorena vrijednost bespovratnih sredstava]]/7.5345</f>
        <v>172003.45079301877</v>
      </c>
      <c r="U2544" s="59">
        <v>0</v>
      </c>
      <c r="V2544" s="60">
        <f>Ugovori_OPULJP3[[#This Row],[Javni doprinos korisnika - HRK]]/7.5345</f>
        <v>0</v>
      </c>
      <c r="W2544" s="59">
        <v>0</v>
      </c>
      <c r="X2544" s="60">
        <f>Ugovori_OPULJP3[[#This Row],[Privatni doprinos korisnika - HRK]]/7.5345</f>
        <v>0</v>
      </c>
      <c r="Y2544" s="61">
        <v>1295960</v>
      </c>
      <c r="Z2544" s="62">
        <f>Ugovori_OPULJP3[[#This Row],[UKUPNI PRIHVATLJIVI IZDACI
TOTAL ELIGIBLE EXPENDITURE
= Bespovratna sredstva ukupno + doprinos korisnika
= Ukupni prihvatljivi troškovi
= Ukupna ugovorena vrijednost projekta HRK]]/7.5345</f>
        <v>172003.45079301877</v>
      </c>
      <c r="AA2544" s="66" t="s">
        <v>37</v>
      </c>
      <c r="AB2544" s="66" t="s">
        <v>34</v>
      </c>
      <c r="AC2544" s="40" t="s">
        <v>9318</v>
      </c>
      <c r="AD2544" s="72" t="s">
        <v>6564</v>
      </c>
    </row>
    <row r="2545" spans="1:30" ht="114.75" x14ac:dyDescent="0.2">
      <c r="A2545" s="70" t="s">
        <v>9319</v>
      </c>
      <c r="B2545" s="38" t="s">
        <v>742</v>
      </c>
      <c r="C2545" s="65" t="s">
        <v>7264</v>
      </c>
      <c r="D2545" s="65" t="s">
        <v>9197</v>
      </c>
      <c r="E2545" s="66" t="s">
        <v>75</v>
      </c>
      <c r="F2545" s="71" t="s">
        <v>7389</v>
      </c>
      <c r="G2545" s="54" t="s">
        <v>2625</v>
      </c>
      <c r="H2545" s="68">
        <v>44340</v>
      </c>
      <c r="I2545" s="68">
        <v>44950</v>
      </c>
      <c r="J2545" s="57" t="str">
        <f>IF(Ugovori_OPULJP3[[#This Row],[DATUM ZAVRŠETKA OPERACIJE]]&gt;DATE(2024,12,31),"u provedbi","završen")</f>
        <v>završen</v>
      </c>
      <c r="K2545" s="67" t="s">
        <v>154</v>
      </c>
      <c r="L2545" s="55" t="s">
        <v>154</v>
      </c>
      <c r="M2545" s="82" t="s">
        <v>3093</v>
      </c>
      <c r="N2545" s="58">
        <v>0.15</v>
      </c>
      <c r="O2545" s="59">
        <f>Ugovori_OPULJP3[[#This Row],[Bespovratna sredstva - Ukupno (EU+Nac) HRK
= Ukupna ugovorena vrijednost bespovratnih sredstava]]*Ugovori_OPULJP3[[#This Row],[EU STOPA SUFINANCIRANJA %
EU CO-FINANCING RATE %]]</f>
        <v>1531046.9790000001</v>
      </c>
      <c r="P2545" s="60">
        <f>Ugovori_OPULJP3[[#This Row],[Bespovratna sredstva - EU dio - HRK]]/7.5345</f>
        <v>203204.85486760898</v>
      </c>
      <c r="Q2545" s="59">
        <f>Ugovori_OPULJP3[[#This Row],[Bespovratna sredstva - Ukupno (EU+Nac) HRK
= Ukupna ugovorena vrijednost bespovratnih sredstava]]*Ugovori_OPULJP3[[#This Row],[STOPA NACIONALNOG SUFINANCIRANJA %]]</f>
        <v>270184.761</v>
      </c>
      <c r="R2545" s="60">
        <f>Ugovori_OPULJP3[[#This Row],[Bespovratna sredstva - Nacionalni dio - HRK]]/7.5345</f>
        <v>35859.680270754528</v>
      </c>
      <c r="S2545" s="59">
        <v>1801231.74</v>
      </c>
      <c r="T2545" s="60">
        <f>Ugovori_OPULJP3[[#This Row],[Bespovratna sredstva - Ukupno (EU+Nac) HRK
= Ukupna ugovorena vrijednost bespovratnih sredstava]]/7.5345</f>
        <v>239064.53513836351</v>
      </c>
      <c r="U2545" s="59">
        <v>0</v>
      </c>
      <c r="V2545" s="60">
        <f>Ugovori_OPULJP3[[#This Row],[Javni doprinos korisnika - HRK]]/7.5345</f>
        <v>0</v>
      </c>
      <c r="W2545" s="59">
        <v>0</v>
      </c>
      <c r="X2545" s="60">
        <f>Ugovori_OPULJP3[[#This Row],[Privatni doprinos korisnika - HRK]]/7.5345</f>
        <v>0</v>
      </c>
      <c r="Y2545" s="61">
        <v>1801231.74</v>
      </c>
      <c r="Z2545" s="62">
        <f>Ugovori_OPULJP3[[#This Row],[UKUPNI PRIHVATLJIVI IZDACI
TOTAL ELIGIBLE EXPENDITURE
= Bespovratna sredstva ukupno + doprinos korisnika
= Ukupni prihvatljivi troškovi
= Ukupna ugovorena vrijednost projekta HRK]]/7.5345</f>
        <v>239064.53513836351</v>
      </c>
      <c r="AA2545" s="66" t="s">
        <v>37</v>
      </c>
      <c r="AB2545" s="66" t="s">
        <v>34</v>
      </c>
      <c r="AC2545" s="40" t="s">
        <v>9320</v>
      </c>
      <c r="AD2545" s="72" t="s">
        <v>6564</v>
      </c>
    </row>
    <row r="2546" spans="1:30" ht="89.25" x14ac:dyDescent="0.2">
      <c r="A2546" s="70" t="s">
        <v>9321</v>
      </c>
      <c r="B2546" s="38" t="s">
        <v>742</v>
      </c>
      <c r="C2546" s="65" t="s">
        <v>7264</v>
      </c>
      <c r="D2546" s="65" t="s">
        <v>9197</v>
      </c>
      <c r="E2546" s="66" t="s">
        <v>75</v>
      </c>
      <c r="F2546" s="71" t="s">
        <v>9322</v>
      </c>
      <c r="G2546" s="54" t="s">
        <v>7494</v>
      </c>
      <c r="H2546" s="68">
        <v>44217</v>
      </c>
      <c r="I2546" s="68">
        <v>44825</v>
      </c>
      <c r="J2546" s="57" t="str">
        <f>IF(Ugovori_OPULJP3[[#This Row],[DATUM ZAVRŠETKA OPERACIJE]]&gt;DATE(2024,12,31),"u provedbi","završen")</f>
        <v>završen</v>
      </c>
      <c r="K2546" s="67" t="s">
        <v>153</v>
      </c>
      <c r="L2546" s="67" t="s">
        <v>36</v>
      </c>
      <c r="M2546" s="58">
        <v>0.85</v>
      </c>
      <c r="N2546" s="58">
        <v>0.15</v>
      </c>
      <c r="O2546" s="91">
        <f>Ugovori_OPULJP3[[#This Row],[Bespovratna sredstva - Ukupno (EU+Nac) HRK
= Ukupna ugovorena vrijednost bespovratnih sredstava]]*Ugovori_OPULJP3[[#This Row],[EU STOPA SUFINANCIRANJA %
EU CO-FINANCING RATE %]]</f>
        <v>1698997.442</v>
      </c>
      <c r="P2546" s="92">
        <f>Ugovori_OPULJP3[[#This Row],[Bespovratna sredstva - EU dio - HRK]]/7.5345</f>
        <v>225495.71199150573</v>
      </c>
      <c r="Q2546" s="91">
        <f>Ugovori_OPULJP3[[#This Row],[Bespovratna sredstva - Ukupno (EU+Nac) HRK
= Ukupna ugovorena vrijednost bespovratnih sredstava]]*Ugovori_OPULJP3[[#This Row],[STOPA NACIONALNOG SUFINANCIRANJA %]]</f>
        <v>299823.07799999998</v>
      </c>
      <c r="R2546" s="92">
        <f>Ugovori_OPULJP3[[#This Row],[Bespovratna sredstva - Nacionalni dio - HRK]]/7.5345</f>
        <v>39793.360939677477</v>
      </c>
      <c r="S2546" s="91">
        <v>1998820.52</v>
      </c>
      <c r="T2546" s="92">
        <f>Ugovori_OPULJP3[[#This Row],[Bespovratna sredstva - Ukupno (EU+Nac) HRK
= Ukupna ugovorena vrijednost bespovratnih sredstava]]/7.5345</f>
        <v>265289.07293118321</v>
      </c>
      <c r="U2546" s="91">
        <v>0</v>
      </c>
      <c r="V2546" s="92">
        <f>Ugovori_OPULJP3[[#This Row],[Javni doprinos korisnika - HRK]]/7.5345</f>
        <v>0</v>
      </c>
      <c r="W2546" s="91">
        <v>0</v>
      </c>
      <c r="X2546" s="92">
        <f>Ugovori_OPULJP3[[#This Row],[Privatni doprinos korisnika - HRK]]/7.5345</f>
        <v>0</v>
      </c>
      <c r="Y2546" s="93">
        <v>1998820.52</v>
      </c>
      <c r="Z2546" s="94">
        <f>Ugovori_OPULJP3[[#This Row],[UKUPNI PRIHVATLJIVI IZDACI
TOTAL ELIGIBLE EXPENDITURE
= Bespovratna sredstva ukupno + doprinos korisnika
= Ukupni prihvatljivi troškovi
= Ukupna ugovorena vrijednost projekta HRK]]/7.5345</f>
        <v>265289.07293118321</v>
      </c>
      <c r="AA2546" s="66" t="s">
        <v>37</v>
      </c>
      <c r="AB2546" s="66" t="s">
        <v>34</v>
      </c>
      <c r="AC2546" s="40" t="s">
        <v>9323</v>
      </c>
      <c r="AD2546" s="65" t="s">
        <v>6564</v>
      </c>
    </row>
    <row r="2547" spans="1:30" ht="102" x14ac:dyDescent="0.2">
      <c r="A2547" s="70" t="s">
        <v>9324</v>
      </c>
      <c r="B2547" s="38" t="s">
        <v>742</v>
      </c>
      <c r="C2547" s="65" t="s">
        <v>7264</v>
      </c>
      <c r="D2547" s="65" t="s">
        <v>9197</v>
      </c>
      <c r="E2547" s="66" t="s">
        <v>75</v>
      </c>
      <c r="F2547" s="71" t="s">
        <v>9325</v>
      </c>
      <c r="G2547" s="54" t="s">
        <v>7442</v>
      </c>
      <c r="H2547" s="68">
        <v>44204</v>
      </c>
      <c r="I2547" s="68">
        <v>44812</v>
      </c>
      <c r="J2547" s="57" t="str">
        <f>IF(Ugovori_OPULJP3[[#This Row],[DATUM ZAVRŠETKA OPERACIJE]]&gt;DATE(2024,12,31),"u provedbi","završen")</f>
        <v>završen</v>
      </c>
      <c r="K2547" s="67" t="s">
        <v>98</v>
      </c>
      <c r="L2547" s="67" t="s">
        <v>98</v>
      </c>
      <c r="M2547" s="58">
        <v>0.85</v>
      </c>
      <c r="N2547" s="58">
        <v>0.15</v>
      </c>
      <c r="O2547" s="91">
        <f>Ugovori_OPULJP3[[#This Row],[Bespovratna sredstva - Ukupno (EU+Nac) HRK
= Ukupna ugovorena vrijednost bespovratnih sredstava]]*Ugovori_OPULJP3[[#This Row],[EU STOPA SUFINANCIRANJA %
EU CO-FINANCING RATE %]]</f>
        <v>1661503.5</v>
      </c>
      <c r="P2547" s="92">
        <f>Ugovori_OPULJP3[[#This Row],[Bespovratna sredstva - EU dio - HRK]]/7.5345</f>
        <v>220519.41071073062</v>
      </c>
      <c r="Q2547" s="91">
        <f>Ugovori_OPULJP3[[#This Row],[Bespovratna sredstva - Ukupno (EU+Nac) HRK
= Ukupna ugovorena vrijednost bespovratnih sredstava]]*Ugovori_OPULJP3[[#This Row],[STOPA NACIONALNOG SUFINANCIRANJA %]]</f>
        <v>293206.5</v>
      </c>
      <c r="R2547" s="92">
        <f>Ugovori_OPULJP3[[#This Row],[Bespovratna sredstva - Nacionalni dio - HRK]]/7.5345</f>
        <v>38915.190125423054</v>
      </c>
      <c r="S2547" s="91">
        <v>1954710</v>
      </c>
      <c r="T2547" s="92">
        <f>Ugovori_OPULJP3[[#This Row],[Bespovratna sredstva - Ukupno (EU+Nac) HRK
= Ukupna ugovorena vrijednost bespovratnih sredstava]]/7.5345</f>
        <v>259434.60083615367</v>
      </c>
      <c r="U2547" s="91">
        <v>0</v>
      </c>
      <c r="V2547" s="92">
        <f>Ugovori_OPULJP3[[#This Row],[Javni doprinos korisnika - HRK]]/7.5345</f>
        <v>0</v>
      </c>
      <c r="W2547" s="91">
        <v>0</v>
      </c>
      <c r="X2547" s="92">
        <f>Ugovori_OPULJP3[[#This Row],[Privatni doprinos korisnika - HRK]]/7.5345</f>
        <v>0</v>
      </c>
      <c r="Y2547" s="93">
        <v>1954710</v>
      </c>
      <c r="Z2547" s="94">
        <f>Ugovori_OPULJP3[[#This Row],[UKUPNI PRIHVATLJIVI IZDACI
TOTAL ELIGIBLE EXPENDITURE
= Bespovratna sredstva ukupno + doprinos korisnika
= Ukupni prihvatljivi troškovi
= Ukupna ugovorena vrijednost projekta HRK]]/7.5345</f>
        <v>259434.60083615367</v>
      </c>
      <c r="AA2547" s="66" t="s">
        <v>37</v>
      </c>
      <c r="AB2547" s="66" t="s">
        <v>34</v>
      </c>
      <c r="AC2547" s="40" t="s">
        <v>9326</v>
      </c>
      <c r="AD2547" s="65" t="s">
        <v>6564</v>
      </c>
    </row>
    <row r="2548" spans="1:30" ht="102" x14ac:dyDescent="0.2">
      <c r="A2548" s="70" t="s">
        <v>9327</v>
      </c>
      <c r="B2548" s="38" t="s">
        <v>742</v>
      </c>
      <c r="C2548" s="65" t="s">
        <v>7264</v>
      </c>
      <c r="D2548" s="65" t="s">
        <v>9197</v>
      </c>
      <c r="E2548" s="66" t="s">
        <v>75</v>
      </c>
      <c r="F2548" s="71" t="s">
        <v>9328</v>
      </c>
      <c r="G2548" s="71" t="s">
        <v>2232</v>
      </c>
      <c r="H2548" s="68">
        <v>44340</v>
      </c>
      <c r="I2548" s="68">
        <v>44950</v>
      </c>
      <c r="J2548" s="57" t="str">
        <f>IF(Ugovori_OPULJP3[[#This Row],[DATUM ZAVRŠETKA OPERACIJE]]&gt;DATE(2024,12,31),"u provedbi","završen")</f>
        <v>završen</v>
      </c>
      <c r="K2548" s="67" t="s">
        <v>185</v>
      </c>
      <c r="L2548" s="76" t="s">
        <v>185</v>
      </c>
      <c r="M2548" s="82" t="s">
        <v>3093</v>
      </c>
      <c r="N2548" s="58">
        <v>0.15</v>
      </c>
      <c r="O2548" s="59">
        <f>Ugovori_OPULJP3[[#This Row],[Bespovratna sredstva - Ukupno (EU+Nac) HRK
= Ukupna ugovorena vrijednost bespovratnih sredstava]]*Ugovori_OPULJP3[[#This Row],[EU STOPA SUFINANCIRANJA %
EU CO-FINANCING RATE %]]</f>
        <v>450984.38949999999</v>
      </c>
      <c r="P2548" s="60">
        <f>Ugovori_OPULJP3[[#This Row],[Bespovratna sredstva - EU dio - HRK]]/7.5345</f>
        <v>59855.91472559559</v>
      </c>
      <c r="Q2548" s="59">
        <f>Ugovori_OPULJP3[[#This Row],[Bespovratna sredstva - Ukupno (EU+Nac) HRK
= Ukupna ugovorena vrijednost bespovratnih sredstava]]*Ugovori_OPULJP3[[#This Row],[STOPA NACIONALNOG SUFINANCIRANJA %]]</f>
        <v>79585.480499999991</v>
      </c>
      <c r="R2548" s="60">
        <f>Ugovori_OPULJP3[[#This Row],[Bespovratna sredstva - Nacionalni dio - HRK]]/7.5345</f>
        <v>10562.808480987456</v>
      </c>
      <c r="S2548" s="59">
        <v>530569.87</v>
      </c>
      <c r="T2548" s="60">
        <f>Ugovori_OPULJP3[[#This Row],[Bespovratna sredstva - Ukupno (EU+Nac) HRK
= Ukupna ugovorena vrijednost bespovratnih sredstava]]/7.5345</f>
        <v>70418.723206583047</v>
      </c>
      <c r="U2548" s="59">
        <v>0</v>
      </c>
      <c r="V2548" s="60">
        <f>Ugovori_OPULJP3[[#This Row],[Javni doprinos korisnika - HRK]]/7.5345</f>
        <v>0</v>
      </c>
      <c r="W2548" s="59">
        <v>0</v>
      </c>
      <c r="X2548" s="60">
        <f>Ugovori_OPULJP3[[#This Row],[Privatni doprinos korisnika - HRK]]/7.5345</f>
        <v>0</v>
      </c>
      <c r="Y2548" s="61">
        <v>530569.87</v>
      </c>
      <c r="Z2548" s="62">
        <f>Ugovori_OPULJP3[[#This Row],[UKUPNI PRIHVATLJIVI IZDACI
TOTAL ELIGIBLE EXPENDITURE
= Bespovratna sredstva ukupno + doprinos korisnika
= Ukupni prihvatljivi troškovi
= Ukupna ugovorena vrijednost projekta HRK]]/7.5345</f>
        <v>70418.723206583047</v>
      </c>
      <c r="AA2548" s="66" t="s">
        <v>37</v>
      </c>
      <c r="AB2548" s="66" t="s">
        <v>34</v>
      </c>
      <c r="AC2548" s="40" t="s">
        <v>9329</v>
      </c>
      <c r="AD2548" s="72" t="s">
        <v>6564</v>
      </c>
    </row>
    <row r="2549" spans="1:30" ht="127.5" x14ac:dyDescent="0.2">
      <c r="A2549" s="70" t="s">
        <v>9330</v>
      </c>
      <c r="B2549" s="38" t="s">
        <v>742</v>
      </c>
      <c r="C2549" s="65" t="s">
        <v>7264</v>
      </c>
      <c r="D2549" s="65" t="s">
        <v>9197</v>
      </c>
      <c r="E2549" s="66" t="s">
        <v>75</v>
      </c>
      <c r="F2549" s="71" t="s">
        <v>9331</v>
      </c>
      <c r="G2549" s="54" t="s">
        <v>7396</v>
      </c>
      <c r="H2549" s="68">
        <v>44204</v>
      </c>
      <c r="I2549" s="68">
        <v>44812</v>
      </c>
      <c r="J2549" s="57" t="str">
        <f>IF(Ugovori_OPULJP3[[#This Row],[DATUM ZAVRŠETKA OPERACIJE]]&gt;DATE(2024,12,31),"u provedbi","završen")</f>
        <v>završen</v>
      </c>
      <c r="K2549" s="67" t="s">
        <v>5485</v>
      </c>
      <c r="L2549" s="67" t="s">
        <v>103</v>
      </c>
      <c r="M2549" s="58">
        <v>0.85</v>
      </c>
      <c r="N2549" s="58">
        <v>0.15</v>
      </c>
      <c r="O2549" s="91">
        <f>Ugovori_OPULJP3[[#This Row],[Bespovratna sredstva - Ukupno (EU+Nac) HRK
= Ukupna ugovorena vrijednost bespovratnih sredstava]]*Ugovori_OPULJP3[[#This Row],[EU STOPA SUFINANCIRANJA %
EU CO-FINANCING RATE %]]</f>
        <v>1699088.1199999999</v>
      </c>
      <c r="P2549" s="92">
        <f>Ugovori_OPULJP3[[#This Row],[Bespovratna sredstva - EU dio - HRK]]/7.5345</f>
        <v>225507.74703032713</v>
      </c>
      <c r="Q2549" s="91">
        <f>Ugovori_OPULJP3[[#This Row],[Bespovratna sredstva - Ukupno (EU+Nac) HRK
= Ukupna ugovorena vrijednost bespovratnih sredstava]]*Ugovori_OPULJP3[[#This Row],[STOPA NACIONALNOG SUFINANCIRANJA %]]</f>
        <v>299839.07999999996</v>
      </c>
      <c r="R2549" s="92">
        <f>Ugovori_OPULJP3[[#This Row],[Bespovratna sredstva - Nacionalni dio - HRK]]/7.5345</f>
        <v>39795.48477005773</v>
      </c>
      <c r="S2549" s="91">
        <v>1998927.2</v>
      </c>
      <c r="T2549" s="92">
        <f>Ugovori_OPULJP3[[#This Row],[Bespovratna sredstva - Ukupno (EU+Nac) HRK
= Ukupna ugovorena vrijednost bespovratnih sredstava]]/7.5345</f>
        <v>265303.23180038488</v>
      </c>
      <c r="U2549" s="91">
        <v>0</v>
      </c>
      <c r="V2549" s="92">
        <f>Ugovori_OPULJP3[[#This Row],[Javni doprinos korisnika - HRK]]/7.5345</f>
        <v>0</v>
      </c>
      <c r="W2549" s="91">
        <v>0</v>
      </c>
      <c r="X2549" s="92">
        <f>Ugovori_OPULJP3[[#This Row],[Privatni doprinos korisnika - HRK]]/7.5345</f>
        <v>0</v>
      </c>
      <c r="Y2549" s="93">
        <v>1998927.2</v>
      </c>
      <c r="Z2549" s="94">
        <f>Ugovori_OPULJP3[[#This Row],[UKUPNI PRIHVATLJIVI IZDACI
TOTAL ELIGIBLE EXPENDITURE
= Bespovratna sredstva ukupno + doprinos korisnika
= Ukupni prihvatljivi troškovi
= Ukupna ugovorena vrijednost projekta HRK]]/7.5345</f>
        <v>265303.23180038488</v>
      </c>
      <c r="AA2549" s="66" t="s">
        <v>37</v>
      </c>
      <c r="AB2549" s="66" t="s">
        <v>34</v>
      </c>
      <c r="AC2549" s="40" t="s">
        <v>9332</v>
      </c>
      <c r="AD2549" s="65" t="s">
        <v>6564</v>
      </c>
    </row>
    <row r="2550" spans="1:30" ht="51" x14ac:dyDescent="0.2">
      <c r="A2550" s="70" t="s">
        <v>9333</v>
      </c>
      <c r="B2550" s="38" t="s">
        <v>742</v>
      </c>
      <c r="C2550" s="65" t="s">
        <v>7264</v>
      </c>
      <c r="D2550" s="65" t="s">
        <v>9197</v>
      </c>
      <c r="E2550" s="66" t="s">
        <v>75</v>
      </c>
      <c r="F2550" s="71" t="s">
        <v>9334</v>
      </c>
      <c r="G2550" s="71" t="s">
        <v>2591</v>
      </c>
      <c r="H2550" s="68">
        <v>44204</v>
      </c>
      <c r="I2550" s="68">
        <v>44812</v>
      </c>
      <c r="J2550" s="57" t="str">
        <f>IF(Ugovori_OPULJP3[[#This Row],[DATUM ZAVRŠETKA OPERACIJE]]&gt;DATE(2024,12,31),"u provedbi","završen")</f>
        <v>završen</v>
      </c>
      <c r="K2550" s="67" t="s">
        <v>83</v>
      </c>
      <c r="L2550" s="55" t="s">
        <v>83</v>
      </c>
      <c r="M2550" s="58">
        <v>0.85</v>
      </c>
      <c r="N2550" s="58">
        <v>0.15</v>
      </c>
      <c r="O2550" s="91">
        <f>Ugovori_OPULJP3[[#This Row],[Bespovratna sredstva - Ukupno (EU+Nac) HRK
= Ukupna ugovorena vrijednost bespovratnih sredstava]]*Ugovori_OPULJP3[[#This Row],[EU STOPA SUFINANCIRANJA %
EU CO-FINANCING RATE %]]</f>
        <v>1246659.5975000001</v>
      </c>
      <c r="P2550" s="92">
        <f>Ugovori_OPULJP3[[#This Row],[Bespovratna sredstva - EU dio - HRK]]/7.5345</f>
        <v>165460.16291724733</v>
      </c>
      <c r="Q2550" s="91">
        <f>Ugovori_OPULJP3[[#This Row],[Bespovratna sredstva - Ukupno (EU+Nac) HRK
= Ukupna ugovorena vrijednost bespovratnih sredstava]]*Ugovori_OPULJP3[[#This Row],[STOPA NACIONALNOG SUFINANCIRANJA %]]</f>
        <v>219998.7525</v>
      </c>
      <c r="R2550" s="92">
        <f>Ugovori_OPULJP3[[#This Row],[Bespovratna sredstva - Nacionalni dio - HRK]]/7.5345</f>
        <v>29198.852279514234</v>
      </c>
      <c r="S2550" s="91">
        <v>1466658.35</v>
      </c>
      <c r="T2550" s="92">
        <f>Ugovori_OPULJP3[[#This Row],[Bespovratna sredstva - Ukupno (EU+Nac) HRK
= Ukupna ugovorena vrijednost bespovratnih sredstava]]/7.5345</f>
        <v>194659.01519676155</v>
      </c>
      <c r="U2550" s="91">
        <v>0</v>
      </c>
      <c r="V2550" s="92">
        <f>Ugovori_OPULJP3[[#This Row],[Javni doprinos korisnika - HRK]]/7.5345</f>
        <v>0</v>
      </c>
      <c r="W2550" s="91">
        <v>0</v>
      </c>
      <c r="X2550" s="92">
        <f>Ugovori_OPULJP3[[#This Row],[Privatni doprinos korisnika - HRK]]/7.5345</f>
        <v>0</v>
      </c>
      <c r="Y2550" s="93">
        <v>1466658.35</v>
      </c>
      <c r="Z2550" s="94">
        <f>Ugovori_OPULJP3[[#This Row],[UKUPNI PRIHVATLJIVI IZDACI
TOTAL ELIGIBLE EXPENDITURE
= Bespovratna sredstva ukupno + doprinos korisnika
= Ukupni prihvatljivi troškovi
= Ukupna ugovorena vrijednost projekta HRK]]/7.5345</f>
        <v>194659.01519676155</v>
      </c>
      <c r="AA2550" s="66" t="s">
        <v>37</v>
      </c>
      <c r="AB2550" s="66" t="s">
        <v>34</v>
      </c>
      <c r="AC2550" s="40" t="s">
        <v>9335</v>
      </c>
      <c r="AD2550" s="65" t="s">
        <v>6564</v>
      </c>
    </row>
    <row r="2551" spans="1:30" ht="76.5" x14ac:dyDescent="0.2">
      <c r="A2551" s="75" t="s">
        <v>9336</v>
      </c>
      <c r="B2551" s="38" t="s">
        <v>742</v>
      </c>
      <c r="C2551" s="65" t="s">
        <v>7264</v>
      </c>
      <c r="D2551" s="65" t="s">
        <v>9197</v>
      </c>
      <c r="E2551" s="66" t="s">
        <v>75</v>
      </c>
      <c r="F2551" s="71" t="s">
        <v>9337</v>
      </c>
      <c r="G2551" s="71" t="s">
        <v>1556</v>
      </c>
      <c r="H2551" s="68">
        <v>44410</v>
      </c>
      <c r="I2551" s="68">
        <v>45018</v>
      </c>
      <c r="J2551" s="57" t="str">
        <f>IF(Ugovori_OPULJP3[[#This Row],[DATUM ZAVRŠETKA OPERACIJE]]&gt;DATE(2024,12,31),"u provedbi","završen")</f>
        <v>završen</v>
      </c>
      <c r="K2551" s="76" t="s">
        <v>83</v>
      </c>
      <c r="L2551" s="55" t="s">
        <v>83</v>
      </c>
      <c r="M2551" s="58">
        <v>0.85</v>
      </c>
      <c r="N2551" s="58">
        <v>0.15</v>
      </c>
      <c r="O2551" s="91">
        <f>Ugovori_OPULJP3[[#This Row],[Bespovratna sredstva - Ukupno (EU+Nac) HRK
= Ukupna ugovorena vrijednost bespovratnih sredstava]]*Ugovori_OPULJP3[[#This Row],[EU STOPA SUFINANCIRANJA %
EU CO-FINANCING RATE %]]</f>
        <v>228052.33099999998</v>
      </c>
      <c r="P2551" s="92">
        <f>Ugovori_OPULJP3[[#This Row],[Bespovratna sredstva - EU dio - HRK]]/7.5345</f>
        <v>30267.745835821883</v>
      </c>
      <c r="Q2551" s="91">
        <f>Ugovori_OPULJP3[[#This Row],[Bespovratna sredstva - Ukupno (EU+Nac) HRK
= Ukupna ugovorena vrijednost bespovratnih sredstava]]*Ugovori_OPULJP3[[#This Row],[STOPA NACIONALNOG SUFINANCIRANJA %]]</f>
        <v>40244.528999999995</v>
      </c>
      <c r="R2551" s="92">
        <f>Ugovori_OPULJP3[[#This Row],[Bespovratna sredstva - Nacionalni dio - HRK]]/7.5345</f>
        <v>5341.3669122038609</v>
      </c>
      <c r="S2551" s="91">
        <v>268296.86</v>
      </c>
      <c r="T2551" s="92">
        <f>Ugovori_OPULJP3[[#This Row],[Bespovratna sredstva - Ukupno (EU+Nac) HRK
= Ukupna ugovorena vrijednost bespovratnih sredstava]]/7.5345</f>
        <v>35609.112748025742</v>
      </c>
      <c r="U2551" s="91">
        <v>0</v>
      </c>
      <c r="V2551" s="92">
        <f>Ugovori_OPULJP3[[#This Row],[Javni doprinos korisnika - HRK]]/7.5345</f>
        <v>0</v>
      </c>
      <c r="W2551" s="91">
        <v>0</v>
      </c>
      <c r="X2551" s="92">
        <f>Ugovori_OPULJP3[[#This Row],[Privatni doprinos korisnika - HRK]]/7.5345</f>
        <v>0</v>
      </c>
      <c r="Y2551" s="93">
        <v>268296.86</v>
      </c>
      <c r="Z2551" s="94">
        <f>Ugovori_OPULJP3[[#This Row],[UKUPNI PRIHVATLJIVI IZDACI
TOTAL ELIGIBLE EXPENDITURE
= Bespovratna sredstva ukupno + doprinos korisnika
= Ukupni prihvatljivi troškovi
= Ukupna ugovorena vrijednost projekta HRK]]/7.5345</f>
        <v>35609.112748025742</v>
      </c>
      <c r="AA2551" s="53" t="s">
        <v>37</v>
      </c>
      <c r="AB2551" s="53" t="s">
        <v>34</v>
      </c>
      <c r="AC2551" s="40" t="s">
        <v>9338</v>
      </c>
      <c r="AD2551" s="52" t="s">
        <v>6564</v>
      </c>
    </row>
    <row r="2552" spans="1:30" ht="102" x14ac:dyDescent="0.2">
      <c r="A2552" s="70" t="s">
        <v>9339</v>
      </c>
      <c r="B2552" s="38" t="s">
        <v>742</v>
      </c>
      <c r="C2552" s="65" t="s">
        <v>7264</v>
      </c>
      <c r="D2552" s="65" t="s">
        <v>9197</v>
      </c>
      <c r="E2552" s="66" t="s">
        <v>75</v>
      </c>
      <c r="F2552" s="71" t="s">
        <v>9340</v>
      </c>
      <c r="G2552" s="71" t="s">
        <v>1485</v>
      </c>
      <c r="H2552" s="68">
        <v>44204</v>
      </c>
      <c r="I2552" s="68">
        <v>44812</v>
      </c>
      <c r="J2552" s="57" t="str">
        <f>IF(Ugovori_OPULJP3[[#This Row],[DATUM ZAVRŠETKA OPERACIJE]]&gt;DATE(2024,12,31),"u provedbi","završen")</f>
        <v>završen</v>
      </c>
      <c r="K2552" s="67" t="s">
        <v>7307</v>
      </c>
      <c r="L2552" s="67" t="s">
        <v>185</v>
      </c>
      <c r="M2552" s="58">
        <v>0.85</v>
      </c>
      <c r="N2552" s="58">
        <v>0.15</v>
      </c>
      <c r="O2552" s="91">
        <f>Ugovori_OPULJP3[[#This Row],[Bespovratna sredstva - Ukupno (EU+Nac) HRK
= Ukupna ugovorena vrijednost bespovratnih sredstava]]*Ugovori_OPULJP3[[#This Row],[EU STOPA SUFINANCIRANJA %
EU CO-FINANCING RATE %]]</f>
        <v>1496267.291</v>
      </c>
      <c r="P2552" s="92">
        <f>Ugovori_OPULJP3[[#This Row],[Bespovratna sredstva - EU dio - HRK]]/7.5345</f>
        <v>198588.79700046452</v>
      </c>
      <c r="Q2552" s="91">
        <f>Ugovori_OPULJP3[[#This Row],[Bespovratna sredstva - Ukupno (EU+Nac) HRK
= Ukupna ugovorena vrijednost bespovratnih sredstava]]*Ugovori_OPULJP3[[#This Row],[STOPA NACIONALNOG SUFINANCIRANJA %]]</f>
        <v>264047.16899999999</v>
      </c>
      <c r="R2552" s="92">
        <f>Ugovori_OPULJP3[[#This Row],[Bespovratna sredstva - Nacionalni dio - HRK]]/7.5345</f>
        <v>35045.081823611385</v>
      </c>
      <c r="S2552" s="91">
        <v>1760314.46</v>
      </c>
      <c r="T2552" s="92">
        <f>Ugovori_OPULJP3[[#This Row],[Bespovratna sredstva - Ukupno (EU+Nac) HRK
= Ukupna ugovorena vrijednost bespovratnih sredstava]]/7.5345</f>
        <v>233633.87882407589</v>
      </c>
      <c r="U2552" s="91">
        <v>0</v>
      </c>
      <c r="V2552" s="92">
        <f>Ugovori_OPULJP3[[#This Row],[Javni doprinos korisnika - HRK]]/7.5345</f>
        <v>0</v>
      </c>
      <c r="W2552" s="91">
        <v>0</v>
      </c>
      <c r="X2552" s="92">
        <f>Ugovori_OPULJP3[[#This Row],[Privatni doprinos korisnika - HRK]]/7.5345</f>
        <v>0</v>
      </c>
      <c r="Y2552" s="93">
        <v>1760314.46</v>
      </c>
      <c r="Z2552" s="94">
        <f>Ugovori_OPULJP3[[#This Row],[UKUPNI PRIHVATLJIVI IZDACI
TOTAL ELIGIBLE EXPENDITURE
= Bespovratna sredstva ukupno + doprinos korisnika
= Ukupni prihvatljivi troškovi
= Ukupna ugovorena vrijednost projekta HRK]]/7.5345</f>
        <v>233633.87882407589</v>
      </c>
      <c r="AA2552" s="66" t="s">
        <v>37</v>
      </c>
      <c r="AB2552" s="66" t="s">
        <v>34</v>
      </c>
      <c r="AC2552" s="40" t="s">
        <v>9341</v>
      </c>
      <c r="AD2552" s="65" t="s">
        <v>6564</v>
      </c>
    </row>
    <row r="2553" spans="1:30" ht="102" x14ac:dyDescent="0.2">
      <c r="A2553" s="70" t="s">
        <v>9342</v>
      </c>
      <c r="B2553" s="38" t="s">
        <v>742</v>
      </c>
      <c r="C2553" s="65" t="s">
        <v>7264</v>
      </c>
      <c r="D2553" s="65" t="s">
        <v>9197</v>
      </c>
      <c r="E2553" s="66" t="s">
        <v>75</v>
      </c>
      <c r="F2553" s="71" t="s">
        <v>9343</v>
      </c>
      <c r="G2553" s="54" t="s">
        <v>1929</v>
      </c>
      <c r="H2553" s="68">
        <v>44207</v>
      </c>
      <c r="I2553" s="68">
        <v>44815</v>
      </c>
      <c r="J2553" s="57" t="str">
        <f>IF(Ugovori_OPULJP3[[#This Row],[DATUM ZAVRŠETKA OPERACIJE]]&gt;DATE(2024,12,31),"u provedbi","završen")</f>
        <v>završen</v>
      </c>
      <c r="K2553" s="67" t="s">
        <v>248</v>
      </c>
      <c r="L2553" s="67" t="s">
        <v>248</v>
      </c>
      <c r="M2553" s="58">
        <v>0.85</v>
      </c>
      <c r="N2553" s="58">
        <v>0.15</v>
      </c>
      <c r="O2553" s="91">
        <f>Ugovori_OPULJP3[[#This Row],[Bespovratna sredstva - Ukupno (EU+Nac) HRK
= Ukupna ugovorena vrijednost bespovratnih sredstava]]*Ugovori_OPULJP3[[#This Row],[EU STOPA SUFINANCIRANJA %
EU CO-FINANCING RATE %]]</f>
        <v>1596684.6165</v>
      </c>
      <c r="P2553" s="92">
        <f>Ugovori_OPULJP3[[#This Row],[Bespovratna sredstva - EU dio - HRK]]/7.5345</f>
        <v>211916.46645431017</v>
      </c>
      <c r="Q2553" s="91">
        <f>Ugovori_OPULJP3[[#This Row],[Bespovratna sredstva - Ukupno (EU+Nac) HRK
= Ukupna ugovorena vrijednost bespovratnih sredstava]]*Ugovori_OPULJP3[[#This Row],[STOPA NACIONALNOG SUFINANCIRANJA %]]</f>
        <v>281767.87349999999</v>
      </c>
      <c r="R2553" s="92">
        <f>Ugovori_OPULJP3[[#This Row],[Bespovratna sredstva - Nacionalni dio - HRK]]/7.5345</f>
        <v>37397.023491937085</v>
      </c>
      <c r="S2553" s="91">
        <v>1878452.49</v>
      </c>
      <c r="T2553" s="92">
        <f>Ugovori_OPULJP3[[#This Row],[Bespovratna sredstva - Ukupno (EU+Nac) HRK
= Ukupna ugovorena vrijednost bespovratnih sredstava]]/7.5345</f>
        <v>249313.48994624725</v>
      </c>
      <c r="U2553" s="91">
        <v>0</v>
      </c>
      <c r="V2553" s="92">
        <f>Ugovori_OPULJP3[[#This Row],[Javni doprinos korisnika - HRK]]/7.5345</f>
        <v>0</v>
      </c>
      <c r="W2553" s="91">
        <v>0</v>
      </c>
      <c r="X2553" s="92">
        <f>Ugovori_OPULJP3[[#This Row],[Privatni doprinos korisnika - HRK]]/7.5345</f>
        <v>0</v>
      </c>
      <c r="Y2553" s="93">
        <v>1878452.49</v>
      </c>
      <c r="Z2553" s="94">
        <f>Ugovori_OPULJP3[[#This Row],[UKUPNI PRIHVATLJIVI IZDACI
TOTAL ELIGIBLE EXPENDITURE
= Bespovratna sredstva ukupno + doprinos korisnika
= Ukupni prihvatljivi troškovi
= Ukupna ugovorena vrijednost projekta HRK]]/7.5345</f>
        <v>249313.48994624725</v>
      </c>
      <c r="AA2553" s="66" t="s">
        <v>37</v>
      </c>
      <c r="AB2553" s="66" t="s">
        <v>34</v>
      </c>
      <c r="AC2553" s="40" t="s">
        <v>9344</v>
      </c>
      <c r="AD2553" s="65" t="s">
        <v>6564</v>
      </c>
    </row>
    <row r="2554" spans="1:30" ht="76.5" x14ac:dyDescent="0.2">
      <c r="A2554" s="70" t="s">
        <v>9345</v>
      </c>
      <c r="B2554" s="38" t="s">
        <v>742</v>
      </c>
      <c r="C2554" s="65" t="s">
        <v>7264</v>
      </c>
      <c r="D2554" s="65" t="s">
        <v>9197</v>
      </c>
      <c r="E2554" s="66" t="s">
        <v>75</v>
      </c>
      <c r="F2554" s="71" t="s">
        <v>9346</v>
      </c>
      <c r="G2554" s="54" t="s">
        <v>7430</v>
      </c>
      <c r="H2554" s="68">
        <v>44316</v>
      </c>
      <c r="I2554" s="68">
        <v>44925</v>
      </c>
      <c r="J2554" s="57" t="str">
        <f>IF(Ugovori_OPULJP3[[#This Row],[DATUM ZAVRŠETKA OPERACIJE]]&gt;DATE(2024,12,31),"u provedbi","završen")</f>
        <v>završen</v>
      </c>
      <c r="K2554" s="67" t="s">
        <v>154</v>
      </c>
      <c r="L2554" s="55" t="s">
        <v>154</v>
      </c>
      <c r="M2554" s="58">
        <v>0.85</v>
      </c>
      <c r="N2554" s="58">
        <v>0.15</v>
      </c>
      <c r="O2554" s="59">
        <f>Ugovori_OPULJP3[[#This Row],[Bespovratna sredstva - Ukupno (EU+Nac) HRK
= Ukupna ugovorena vrijednost bespovratnih sredstava]]*Ugovori_OPULJP3[[#This Row],[EU STOPA SUFINANCIRANJA %
EU CO-FINANCING RATE %]]</f>
        <v>272775.2</v>
      </c>
      <c r="P2554" s="60">
        <f>Ugovori_OPULJP3[[#This Row],[Bespovratna sredstva - EU dio - HRK]]/7.5345</f>
        <v>36203.490609861306</v>
      </c>
      <c r="Q2554" s="59">
        <f>Ugovori_OPULJP3[[#This Row],[Bespovratna sredstva - Ukupno (EU+Nac) HRK
= Ukupna ugovorena vrijednost bespovratnih sredstava]]*Ugovori_OPULJP3[[#This Row],[STOPA NACIONALNOG SUFINANCIRANJA %]]</f>
        <v>48136.799999999996</v>
      </c>
      <c r="R2554" s="60">
        <f>Ugovori_OPULJP3[[#This Row],[Bespovratna sredstva - Nacionalni dio - HRK]]/7.5345</f>
        <v>6388.8512840931708</v>
      </c>
      <c r="S2554" s="59">
        <v>320912</v>
      </c>
      <c r="T2554" s="60">
        <f>Ugovori_OPULJP3[[#This Row],[Bespovratna sredstva - Ukupno (EU+Nac) HRK
= Ukupna ugovorena vrijednost bespovratnih sredstava]]/7.5345</f>
        <v>42592.341893954472</v>
      </c>
      <c r="U2554" s="59">
        <v>0</v>
      </c>
      <c r="V2554" s="60">
        <f>Ugovori_OPULJP3[[#This Row],[Javni doprinos korisnika - HRK]]/7.5345</f>
        <v>0</v>
      </c>
      <c r="W2554" s="59">
        <v>0</v>
      </c>
      <c r="X2554" s="60">
        <f>Ugovori_OPULJP3[[#This Row],[Privatni doprinos korisnika - HRK]]/7.5345</f>
        <v>0</v>
      </c>
      <c r="Y2554" s="61">
        <v>320912</v>
      </c>
      <c r="Z2554" s="62">
        <f>Ugovori_OPULJP3[[#This Row],[UKUPNI PRIHVATLJIVI IZDACI
TOTAL ELIGIBLE EXPENDITURE
= Bespovratna sredstva ukupno + doprinos korisnika
= Ukupni prihvatljivi troškovi
= Ukupna ugovorena vrijednost projekta HRK]]/7.5345</f>
        <v>42592.341893954472</v>
      </c>
      <c r="AA2554" s="53" t="s">
        <v>37</v>
      </c>
      <c r="AB2554" s="53" t="s">
        <v>34</v>
      </c>
      <c r="AC2554" s="40" t="s">
        <v>9347</v>
      </c>
      <c r="AD2554" s="72" t="s">
        <v>6564</v>
      </c>
    </row>
    <row r="2555" spans="1:30" ht="89.25" x14ac:dyDescent="0.2">
      <c r="A2555" s="70" t="s">
        <v>9348</v>
      </c>
      <c r="B2555" s="38" t="s">
        <v>742</v>
      </c>
      <c r="C2555" s="65" t="s">
        <v>7264</v>
      </c>
      <c r="D2555" s="65" t="s">
        <v>9197</v>
      </c>
      <c r="E2555" s="66" t="s">
        <v>75</v>
      </c>
      <c r="F2555" s="71" t="s">
        <v>9349</v>
      </c>
      <c r="G2555" s="71" t="s">
        <v>9350</v>
      </c>
      <c r="H2555" s="68">
        <v>44321</v>
      </c>
      <c r="I2555" s="68">
        <v>44931</v>
      </c>
      <c r="J2555" s="57" t="str">
        <f>IF(Ugovori_OPULJP3[[#This Row],[DATUM ZAVRŠETKA OPERACIJE]]&gt;DATE(2024,12,31),"u provedbi","završen")</f>
        <v>završen</v>
      </c>
      <c r="K2555" s="67" t="s">
        <v>35</v>
      </c>
      <c r="L2555" s="67" t="s">
        <v>36</v>
      </c>
      <c r="M2555" s="58">
        <v>0.85</v>
      </c>
      <c r="N2555" s="58">
        <v>0.15</v>
      </c>
      <c r="O2555" s="59">
        <f>Ugovori_OPULJP3[[#This Row],[Bespovratna sredstva - Ukupno (EU+Nac) HRK
= Ukupna ugovorena vrijednost bespovratnih sredstava]]*Ugovori_OPULJP3[[#This Row],[EU STOPA SUFINANCIRANJA %
EU CO-FINANCING RATE %]]</f>
        <v>467300.25</v>
      </c>
      <c r="P2555" s="60">
        <f>Ugovori_OPULJP3[[#This Row],[Bespovratna sredstva - EU dio - HRK]]/7.5345</f>
        <v>62021.401552856856</v>
      </c>
      <c r="Q2555" s="59">
        <f>Ugovori_OPULJP3[[#This Row],[Bespovratna sredstva - Ukupno (EU+Nac) HRK
= Ukupna ugovorena vrijednost bespovratnih sredstava]]*Ugovori_OPULJP3[[#This Row],[STOPA NACIONALNOG SUFINANCIRANJA %]]</f>
        <v>82464.75</v>
      </c>
      <c r="R2555" s="60">
        <f>Ugovori_OPULJP3[[#This Row],[Bespovratna sredstva - Nacionalni dio - HRK]]/7.5345</f>
        <v>10944.953215210033</v>
      </c>
      <c r="S2555" s="59">
        <v>549765</v>
      </c>
      <c r="T2555" s="60">
        <f>Ugovori_OPULJP3[[#This Row],[Bespovratna sredstva - Ukupno (EU+Nac) HRK
= Ukupna ugovorena vrijednost bespovratnih sredstava]]/7.5345</f>
        <v>72966.354768066885</v>
      </c>
      <c r="U2555" s="59">
        <v>0</v>
      </c>
      <c r="V2555" s="60">
        <f>Ugovori_OPULJP3[[#This Row],[Javni doprinos korisnika - HRK]]/7.5345</f>
        <v>0</v>
      </c>
      <c r="W2555" s="59">
        <v>0</v>
      </c>
      <c r="X2555" s="60">
        <f>Ugovori_OPULJP3[[#This Row],[Privatni doprinos korisnika - HRK]]/7.5345</f>
        <v>0</v>
      </c>
      <c r="Y2555" s="61">
        <v>549765</v>
      </c>
      <c r="Z2555" s="62">
        <f>Ugovori_OPULJP3[[#This Row],[UKUPNI PRIHVATLJIVI IZDACI
TOTAL ELIGIBLE EXPENDITURE
= Bespovratna sredstva ukupno + doprinos korisnika
= Ukupni prihvatljivi troškovi
= Ukupna ugovorena vrijednost projekta HRK]]/7.5345</f>
        <v>72966.354768066885</v>
      </c>
      <c r="AA2555" s="53" t="s">
        <v>37</v>
      </c>
      <c r="AB2555" s="53" t="s">
        <v>34</v>
      </c>
      <c r="AC2555" s="40" t="s">
        <v>9351</v>
      </c>
      <c r="AD2555" s="72" t="s">
        <v>6564</v>
      </c>
    </row>
    <row r="2556" spans="1:30" ht="102" x14ac:dyDescent="0.2">
      <c r="A2556" s="70" t="s">
        <v>9352</v>
      </c>
      <c r="B2556" s="38" t="s">
        <v>742</v>
      </c>
      <c r="C2556" s="65" t="s">
        <v>7264</v>
      </c>
      <c r="D2556" s="65" t="s">
        <v>9197</v>
      </c>
      <c r="E2556" s="66" t="s">
        <v>75</v>
      </c>
      <c r="F2556" s="71" t="s">
        <v>9353</v>
      </c>
      <c r="G2556" s="54" t="s">
        <v>1197</v>
      </c>
      <c r="H2556" s="68">
        <v>44317</v>
      </c>
      <c r="I2556" s="68">
        <v>44866</v>
      </c>
      <c r="J2556" s="57" t="str">
        <f>IF(Ugovori_OPULJP3[[#This Row],[DATUM ZAVRŠETKA OPERACIJE]]&gt;DATE(2024,12,31),"u provedbi","završen")</f>
        <v>završen</v>
      </c>
      <c r="K2556" s="67" t="s">
        <v>689</v>
      </c>
      <c r="L2556" s="67" t="s">
        <v>210</v>
      </c>
      <c r="M2556" s="58">
        <v>0.85</v>
      </c>
      <c r="N2556" s="58">
        <v>0.15</v>
      </c>
      <c r="O2556" s="59">
        <f>Ugovori_OPULJP3[[#This Row],[Bespovratna sredstva - Ukupno (EU+Nac) HRK
= Ukupna ugovorena vrijednost bespovratnih sredstava]]*Ugovori_OPULJP3[[#This Row],[EU STOPA SUFINANCIRANJA %
EU CO-FINANCING RATE %]]</f>
        <v>1690613.4245</v>
      </c>
      <c r="P2556" s="60">
        <f>Ugovori_OPULJP3[[#This Row],[Bespovratna sredstva - EU dio - HRK]]/7.5345</f>
        <v>224382.96164310834</v>
      </c>
      <c r="Q2556" s="59">
        <f>Ugovori_OPULJP3[[#This Row],[Bespovratna sredstva - Ukupno (EU+Nac) HRK
= Ukupna ugovorena vrijednost bespovratnih sredstava]]*Ugovori_OPULJP3[[#This Row],[STOPA NACIONALNOG SUFINANCIRANJA %]]</f>
        <v>298343.54550000001</v>
      </c>
      <c r="R2556" s="60">
        <f>Ugovori_OPULJP3[[#This Row],[Bespovratna sredstva - Nacionalni dio - HRK]]/7.5345</f>
        <v>39596.993231136767</v>
      </c>
      <c r="S2556" s="59">
        <v>1988956.97</v>
      </c>
      <c r="T2556" s="60">
        <f>Ugovori_OPULJP3[[#This Row],[Bespovratna sredstva - Ukupno (EU+Nac) HRK
= Ukupna ugovorena vrijednost bespovratnih sredstava]]/7.5345</f>
        <v>263979.9548742451</v>
      </c>
      <c r="U2556" s="59">
        <v>0</v>
      </c>
      <c r="V2556" s="60">
        <f>Ugovori_OPULJP3[[#This Row],[Javni doprinos korisnika - HRK]]/7.5345</f>
        <v>0</v>
      </c>
      <c r="W2556" s="59">
        <v>0</v>
      </c>
      <c r="X2556" s="60">
        <f>Ugovori_OPULJP3[[#This Row],[Privatni doprinos korisnika - HRK]]/7.5345</f>
        <v>0</v>
      </c>
      <c r="Y2556" s="61">
        <v>1988956.97</v>
      </c>
      <c r="Z2556" s="62">
        <f>Ugovori_OPULJP3[[#This Row],[UKUPNI PRIHVATLJIVI IZDACI
TOTAL ELIGIBLE EXPENDITURE
= Bespovratna sredstva ukupno + doprinos korisnika
= Ukupni prihvatljivi troškovi
= Ukupna ugovorena vrijednost projekta HRK]]/7.5345</f>
        <v>263979.9548742451</v>
      </c>
      <c r="AA2556" s="53" t="s">
        <v>37</v>
      </c>
      <c r="AB2556" s="53" t="s">
        <v>34</v>
      </c>
      <c r="AC2556" s="40" t="s">
        <v>9354</v>
      </c>
      <c r="AD2556" s="72" t="s">
        <v>6564</v>
      </c>
    </row>
    <row r="2557" spans="1:30" ht="76.5" x14ac:dyDescent="0.2">
      <c r="A2557" s="70" t="s">
        <v>9355</v>
      </c>
      <c r="B2557" s="38" t="s">
        <v>742</v>
      </c>
      <c r="C2557" s="65" t="s">
        <v>7264</v>
      </c>
      <c r="D2557" s="65" t="s">
        <v>9197</v>
      </c>
      <c r="E2557" s="66" t="s">
        <v>75</v>
      </c>
      <c r="F2557" s="71" t="s">
        <v>9356</v>
      </c>
      <c r="G2557" s="71" t="s">
        <v>9357</v>
      </c>
      <c r="H2557" s="68">
        <v>44322</v>
      </c>
      <c r="I2557" s="68">
        <v>44932</v>
      </c>
      <c r="J2557" s="57" t="str">
        <f>IF(Ugovori_OPULJP3[[#This Row],[DATUM ZAVRŠETKA OPERACIJE]]&gt;DATE(2024,12,31),"u provedbi","završen")</f>
        <v>završen</v>
      </c>
      <c r="K2557" s="67" t="s">
        <v>153</v>
      </c>
      <c r="L2557" s="67" t="s">
        <v>36</v>
      </c>
      <c r="M2557" s="58">
        <v>0.85</v>
      </c>
      <c r="N2557" s="58">
        <v>0.15</v>
      </c>
      <c r="O2557" s="59">
        <f>Ugovori_OPULJP3[[#This Row],[Bespovratna sredstva - Ukupno (EU+Nac) HRK
= Ukupna ugovorena vrijednost bespovratnih sredstava]]*Ugovori_OPULJP3[[#This Row],[EU STOPA SUFINANCIRANJA %
EU CO-FINANCING RATE %]]</f>
        <v>396870.1</v>
      </c>
      <c r="P2557" s="60">
        <f>Ugovori_OPULJP3[[#This Row],[Bespovratna sredstva - EU dio - HRK]]/7.5345</f>
        <v>52673.714247793476</v>
      </c>
      <c r="Q2557" s="59">
        <f>Ugovori_OPULJP3[[#This Row],[Bespovratna sredstva - Ukupno (EU+Nac) HRK
= Ukupna ugovorena vrijednost bespovratnih sredstava]]*Ugovori_OPULJP3[[#This Row],[STOPA NACIONALNOG SUFINANCIRANJA %]]</f>
        <v>70035.899999999994</v>
      </c>
      <c r="R2557" s="60">
        <f>Ugovori_OPULJP3[[#This Row],[Bespovratna sredstva - Nacionalni dio - HRK]]/7.5345</f>
        <v>9295.3613378459067</v>
      </c>
      <c r="S2557" s="59">
        <v>466906</v>
      </c>
      <c r="T2557" s="60">
        <f>Ugovori_OPULJP3[[#This Row],[Bespovratna sredstva - Ukupno (EU+Nac) HRK
= Ukupna ugovorena vrijednost bespovratnih sredstava]]/7.5345</f>
        <v>61969.075585639388</v>
      </c>
      <c r="U2557" s="59">
        <v>0</v>
      </c>
      <c r="V2557" s="60">
        <f>Ugovori_OPULJP3[[#This Row],[Javni doprinos korisnika - HRK]]/7.5345</f>
        <v>0</v>
      </c>
      <c r="W2557" s="59">
        <v>0</v>
      </c>
      <c r="X2557" s="60">
        <f>Ugovori_OPULJP3[[#This Row],[Privatni doprinos korisnika - HRK]]/7.5345</f>
        <v>0</v>
      </c>
      <c r="Y2557" s="61">
        <v>466906</v>
      </c>
      <c r="Z2557" s="62">
        <f>Ugovori_OPULJP3[[#This Row],[UKUPNI PRIHVATLJIVI IZDACI
TOTAL ELIGIBLE EXPENDITURE
= Bespovratna sredstva ukupno + doprinos korisnika
= Ukupni prihvatljivi troškovi
= Ukupna ugovorena vrijednost projekta HRK]]/7.5345</f>
        <v>61969.075585639388</v>
      </c>
      <c r="AA2557" s="53" t="s">
        <v>37</v>
      </c>
      <c r="AB2557" s="53" t="s">
        <v>34</v>
      </c>
      <c r="AC2557" s="40" t="s">
        <v>9358</v>
      </c>
      <c r="AD2557" s="72" t="s">
        <v>6564</v>
      </c>
    </row>
    <row r="2558" spans="1:30" ht="114.75" x14ac:dyDescent="0.2">
      <c r="A2558" s="70" t="s">
        <v>9359</v>
      </c>
      <c r="B2558" s="38" t="s">
        <v>742</v>
      </c>
      <c r="C2558" s="65" t="s">
        <v>7264</v>
      </c>
      <c r="D2558" s="65" t="s">
        <v>9197</v>
      </c>
      <c r="E2558" s="66" t="s">
        <v>75</v>
      </c>
      <c r="F2558" s="71" t="s">
        <v>7269</v>
      </c>
      <c r="G2558" s="71" t="s">
        <v>7430</v>
      </c>
      <c r="H2558" s="68">
        <v>44207</v>
      </c>
      <c r="I2558" s="68">
        <v>44815</v>
      </c>
      <c r="J2558" s="57" t="str">
        <f>IF(Ugovori_OPULJP3[[#This Row],[DATUM ZAVRŠETKA OPERACIJE]]&gt;DATE(2024,12,31),"u provedbi","završen")</f>
        <v>završen</v>
      </c>
      <c r="K2558" s="67" t="s">
        <v>154</v>
      </c>
      <c r="L2558" s="55" t="s">
        <v>154</v>
      </c>
      <c r="M2558" s="58">
        <v>0.85</v>
      </c>
      <c r="N2558" s="58">
        <v>0.15</v>
      </c>
      <c r="O2558" s="91">
        <f>Ugovori_OPULJP3[[#This Row],[Bespovratna sredstva - Ukupno (EU+Nac) HRK
= Ukupna ugovorena vrijednost bespovratnih sredstava]]*Ugovori_OPULJP3[[#This Row],[EU STOPA SUFINANCIRANJA %
EU CO-FINANCING RATE %]]</f>
        <v>603243.30850000004</v>
      </c>
      <c r="P2558" s="92">
        <f>Ugovori_OPULJP3[[#This Row],[Bespovratna sredstva - EU dio - HRK]]/7.5345</f>
        <v>80064.146061450665</v>
      </c>
      <c r="Q2558" s="91">
        <f>Ugovori_OPULJP3[[#This Row],[Bespovratna sredstva - Ukupno (EU+Nac) HRK
= Ukupna ugovorena vrijednost bespovratnih sredstava]]*Ugovori_OPULJP3[[#This Row],[STOPA NACIONALNOG SUFINANCIRANJA %]]</f>
        <v>106454.7015</v>
      </c>
      <c r="R2558" s="92">
        <f>Ugovori_OPULJP3[[#This Row],[Bespovratna sredstva - Nacionalni dio - HRK]]/7.5345</f>
        <v>14128.966952020703</v>
      </c>
      <c r="S2558" s="91">
        <v>709698.01</v>
      </c>
      <c r="T2558" s="92">
        <f>Ugovori_OPULJP3[[#This Row],[Bespovratna sredstva - Ukupno (EU+Nac) HRK
= Ukupna ugovorena vrijednost bespovratnih sredstava]]/7.5345</f>
        <v>94193.11301347136</v>
      </c>
      <c r="U2558" s="91">
        <v>0</v>
      </c>
      <c r="V2558" s="92">
        <f>Ugovori_OPULJP3[[#This Row],[Javni doprinos korisnika - HRK]]/7.5345</f>
        <v>0</v>
      </c>
      <c r="W2558" s="91">
        <v>0</v>
      </c>
      <c r="X2558" s="92">
        <f>Ugovori_OPULJP3[[#This Row],[Privatni doprinos korisnika - HRK]]/7.5345</f>
        <v>0</v>
      </c>
      <c r="Y2558" s="93">
        <v>709698.01</v>
      </c>
      <c r="Z2558" s="94">
        <f>Ugovori_OPULJP3[[#This Row],[UKUPNI PRIHVATLJIVI IZDACI
TOTAL ELIGIBLE EXPENDITURE
= Bespovratna sredstva ukupno + doprinos korisnika
= Ukupni prihvatljivi troškovi
= Ukupna ugovorena vrijednost projekta HRK]]/7.5345</f>
        <v>94193.11301347136</v>
      </c>
      <c r="AA2558" s="66" t="s">
        <v>37</v>
      </c>
      <c r="AB2558" s="66" t="s">
        <v>34</v>
      </c>
      <c r="AC2558" s="40" t="s">
        <v>9360</v>
      </c>
      <c r="AD2558" s="65" t="s">
        <v>6564</v>
      </c>
    </row>
    <row r="2559" spans="1:30" ht="114.75" x14ac:dyDescent="0.2">
      <c r="A2559" s="70" t="s">
        <v>9361</v>
      </c>
      <c r="B2559" s="38" t="s">
        <v>742</v>
      </c>
      <c r="C2559" s="65" t="s">
        <v>7264</v>
      </c>
      <c r="D2559" s="65" t="s">
        <v>9197</v>
      </c>
      <c r="E2559" s="66" t="s">
        <v>75</v>
      </c>
      <c r="F2559" s="71" t="s">
        <v>9362</v>
      </c>
      <c r="G2559" s="54" t="s">
        <v>2939</v>
      </c>
      <c r="H2559" s="68">
        <v>44329</v>
      </c>
      <c r="I2559" s="68">
        <v>44939</v>
      </c>
      <c r="J2559" s="57" t="str">
        <f>IF(Ugovori_OPULJP3[[#This Row],[DATUM ZAVRŠETKA OPERACIJE]]&gt;DATE(2024,12,31),"u provedbi","završen")</f>
        <v>završen</v>
      </c>
      <c r="K2559" s="67" t="s">
        <v>9363</v>
      </c>
      <c r="L2559" s="76" t="s">
        <v>93</v>
      </c>
      <c r="M2559" s="82" t="s">
        <v>3093</v>
      </c>
      <c r="N2559" s="58">
        <v>0.15</v>
      </c>
      <c r="O2559" s="59">
        <f>Ugovori_OPULJP3[[#This Row],[Bespovratna sredstva - Ukupno (EU+Nac) HRK
= Ukupna ugovorena vrijednost bespovratnih sredstava]]*Ugovori_OPULJP3[[#This Row],[EU STOPA SUFINANCIRANJA %
EU CO-FINANCING RATE %]]</f>
        <v>453124.66399999993</v>
      </c>
      <c r="P2559" s="60">
        <f>Ugovori_OPULJP3[[#This Row],[Bespovratna sredstva - EU dio - HRK]]/7.5345</f>
        <v>60139.977968013787</v>
      </c>
      <c r="Q2559" s="59">
        <f>Ugovori_OPULJP3[[#This Row],[Bespovratna sredstva - Ukupno (EU+Nac) HRK
= Ukupna ugovorena vrijednost bespovratnih sredstava]]*Ugovori_OPULJP3[[#This Row],[STOPA NACIONALNOG SUFINANCIRANJA %]]</f>
        <v>79963.175999999992</v>
      </c>
      <c r="R2559" s="60">
        <f>Ugovori_OPULJP3[[#This Row],[Bespovratna sredstva - Nacionalni dio - HRK]]/7.5345</f>
        <v>10612.937288473022</v>
      </c>
      <c r="S2559" s="59">
        <v>533087.84</v>
      </c>
      <c r="T2559" s="60">
        <f>Ugovori_OPULJP3[[#This Row],[Bespovratna sredstva - Ukupno (EU+Nac) HRK
= Ukupna ugovorena vrijednost bespovratnih sredstava]]/7.5345</f>
        <v>70752.915256486813</v>
      </c>
      <c r="U2559" s="59">
        <v>0</v>
      </c>
      <c r="V2559" s="60">
        <f>Ugovori_OPULJP3[[#This Row],[Javni doprinos korisnika - HRK]]/7.5345</f>
        <v>0</v>
      </c>
      <c r="W2559" s="59">
        <v>0</v>
      </c>
      <c r="X2559" s="60">
        <f>Ugovori_OPULJP3[[#This Row],[Privatni doprinos korisnika - HRK]]/7.5345</f>
        <v>0</v>
      </c>
      <c r="Y2559" s="61">
        <v>533087.84</v>
      </c>
      <c r="Z2559" s="62">
        <f>Ugovori_OPULJP3[[#This Row],[UKUPNI PRIHVATLJIVI IZDACI
TOTAL ELIGIBLE EXPENDITURE
= Bespovratna sredstva ukupno + doprinos korisnika
= Ukupni prihvatljivi troškovi
= Ukupna ugovorena vrijednost projekta HRK]]/7.5345</f>
        <v>70752.915256486813</v>
      </c>
      <c r="AA2559" s="66" t="s">
        <v>37</v>
      </c>
      <c r="AB2559" s="66" t="s">
        <v>34</v>
      </c>
      <c r="AC2559" s="40" t="s">
        <v>9364</v>
      </c>
      <c r="AD2559" s="72" t="s">
        <v>6564</v>
      </c>
    </row>
    <row r="2560" spans="1:30" ht="102" x14ac:dyDescent="0.2">
      <c r="A2560" s="70" t="s">
        <v>9365</v>
      </c>
      <c r="B2560" s="38" t="s">
        <v>742</v>
      </c>
      <c r="C2560" s="65" t="s">
        <v>7264</v>
      </c>
      <c r="D2560" s="65" t="s">
        <v>9197</v>
      </c>
      <c r="E2560" s="66" t="s">
        <v>75</v>
      </c>
      <c r="F2560" s="71" t="s">
        <v>9366</v>
      </c>
      <c r="G2560" s="54" t="s">
        <v>2064</v>
      </c>
      <c r="H2560" s="68">
        <v>44204</v>
      </c>
      <c r="I2560" s="68">
        <v>44812</v>
      </c>
      <c r="J2560" s="57" t="str">
        <f>IF(Ugovori_OPULJP3[[#This Row],[DATUM ZAVRŠETKA OPERACIJE]]&gt;DATE(2024,12,31),"u provedbi","završen")</f>
        <v>završen</v>
      </c>
      <c r="K2560" s="67" t="s">
        <v>248</v>
      </c>
      <c r="L2560" s="67" t="s">
        <v>248</v>
      </c>
      <c r="M2560" s="58">
        <v>0.85</v>
      </c>
      <c r="N2560" s="58">
        <v>0.15</v>
      </c>
      <c r="O2560" s="91">
        <f>Ugovori_OPULJP3[[#This Row],[Bespovratna sredstva - Ukupno (EU+Nac) HRK
= Ukupna ugovorena vrijednost bespovratnih sredstava]]*Ugovori_OPULJP3[[#This Row],[EU STOPA SUFINANCIRANJA %
EU CO-FINANCING RATE %]]</f>
        <v>1699935.6635</v>
      </c>
      <c r="P2560" s="92">
        <f>Ugovori_OPULJP3[[#This Row],[Bespovratna sredstva - EU dio - HRK]]/7.5345</f>
        <v>225620.23538390073</v>
      </c>
      <c r="Q2560" s="91">
        <f>Ugovori_OPULJP3[[#This Row],[Bespovratna sredstva - Ukupno (EU+Nac) HRK
= Ukupna ugovorena vrijednost bespovratnih sredstava]]*Ugovori_OPULJP3[[#This Row],[STOPA NACIONALNOG SUFINANCIRANJA %]]</f>
        <v>299988.64649999997</v>
      </c>
      <c r="R2560" s="92">
        <f>Ugovori_OPULJP3[[#This Row],[Bespovratna sredstva - Nacionalni dio - HRK]]/7.5345</f>
        <v>39815.335655982475</v>
      </c>
      <c r="S2560" s="91">
        <v>1999924.31</v>
      </c>
      <c r="T2560" s="92">
        <f>Ugovori_OPULJP3[[#This Row],[Bespovratna sredstva - Ukupno (EU+Nac) HRK
= Ukupna ugovorena vrijednost bespovratnih sredstava]]/7.5345</f>
        <v>265435.57103988319</v>
      </c>
      <c r="U2560" s="91">
        <v>0</v>
      </c>
      <c r="V2560" s="92">
        <f>Ugovori_OPULJP3[[#This Row],[Javni doprinos korisnika - HRK]]/7.5345</f>
        <v>0</v>
      </c>
      <c r="W2560" s="91">
        <v>0</v>
      </c>
      <c r="X2560" s="92">
        <f>Ugovori_OPULJP3[[#This Row],[Privatni doprinos korisnika - HRK]]/7.5345</f>
        <v>0</v>
      </c>
      <c r="Y2560" s="93">
        <v>1999924.31</v>
      </c>
      <c r="Z2560" s="94">
        <f>Ugovori_OPULJP3[[#This Row],[UKUPNI PRIHVATLJIVI IZDACI
TOTAL ELIGIBLE EXPENDITURE
= Bespovratna sredstva ukupno + doprinos korisnika
= Ukupni prihvatljivi troškovi
= Ukupna ugovorena vrijednost projekta HRK]]/7.5345</f>
        <v>265435.57103988319</v>
      </c>
      <c r="AA2560" s="66" t="s">
        <v>37</v>
      </c>
      <c r="AB2560" s="66" t="s">
        <v>34</v>
      </c>
      <c r="AC2560" s="40" t="s">
        <v>9367</v>
      </c>
      <c r="AD2560" s="65" t="s">
        <v>6564</v>
      </c>
    </row>
    <row r="2561" spans="1:30" ht="89.25" x14ac:dyDescent="0.2">
      <c r="A2561" s="70" t="s">
        <v>9368</v>
      </c>
      <c r="B2561" s="38" t="s">
        <v>742</v>
      </c>
      <c r="C2561" s="65" t="s">
        <v>7264</v>
      </c>
      <c r="D2561" s="65" t="s">
        <v>9197</v>
      </c>
      <c r="E2561" s="66" t="s">
        <v>75</v>
      </c>
      <c r="F2561" s="71" t="s">
        <v>9369</v>
      </c>
      <c r="G2561" s="54" t="s">
        <v>1556</v>
      </c>
      <c r="H2561" s="68">
        <v>44204</v>
      </c>
      <c r="I2561" s="68">
        <v>44812</v>
      </c>
      <c r="J2561" s="57" t="str">
        <f>IF(Ugovori_OPULJP3[[#This Row],[DATUM ZAVRŠETKA OPERACIJE]]&gt;DATE(2024,12,31),"u provedbi","završen")</f>
        <v>završen</v>
      </c>
      <c r="K2561" s="67" t="s">
        <v>83</v>
      </c>
      <c r="L2561" s="55" t="s">
        <v>83</v>
      </c>
      <c r="M2561" s="58">
        <v>0.85</v>
      </c>
      <c r="N2561" s="58">
        <v>0.15</v>
      </c>
      <c r="O2561" s="91">
        <f>Ugovori_OPULJP3[[#This Row],[Bespovratna sredstva - Ukupno (EU+Nac) HRK
= Ukupna ugovorena vrijednost bespovratnih sredstava]]*Ugovori_OPULJP3[[#This Row],[EU STOPA SUFINANCIRANJA %
EU CO-FINANCING RATE %]]</f>
        <v>1699999.8810000001</v>
      </c>
      <c r="P2561" s="92">
        <f>Ugovori_OPULJP3[[#This Row],[Bespovratna sredstva - EU dio - HRK]]/7.5345</f>
        <v>225628.75851085008</v>
      </c>
      <c r="Q2561" s="91">
        <f>Ugovori_OPULJP3[[#This Row],[Bespovratna sredstva - Ukupno (EU+Nac) HRK
= Ukupna ugovorena vrijednost bespovratnih sredstava]]*Ugovori_OPULJP3[[#This Row],[STOPA NACIONALNOG SUFINANCIRANJA %]]</f>
        <v>299999.97899999999</v>
      </c>
      <c r="R2561" s="92">
        <f>Ugovori_OPULJP3[[#This Row],[Bespovratna sredstva - Nacionalni dio - HRK]]/7.5345</f>
        <v>39816.839737208837</v>
      </c>
      <c r="S2561" s="91">
        <v>1999999.86</v>
      </c>
      <c r="T2561" s="92">
        <f>Ugovori_OPULJP3[[#This Row],[Bespovratna sredstva - Ukupno (EU+Nac) HRK
= Ukupna ugovorena vrijednost bespovratnih sredstava]]/7.5345</f>
        <v>265445.59824805893</v>
      </c>
      <c r="U2561" s="91">
        <v>0</v>
      </c>
      <c r="V2561" s="92">
        <f>Ugovori_OPULJP3[[#This Row],[Javni doprinos korisnika - HRK]]/7.5345</f>
        <v>0</v>
      </c>
      <c r="W2561" s="91">
        <v>0</v>
      </c>
      <c r="X2561" s="92">
        <f>Ugovori_OPULJP3[[#This Row],[Privatni doprinos korisnika - HRK]]/7.5345</f>
        <v>0</v>
      </c>
      <c r="Y2561" s="93">
        <v>1999999.86</v>
      </c>
      <c r="Z2561" s="94">
        <f>Ugovori_OPULJP3[[#This Row],[UKUPNI PRIHVATLJIVI IZDACI
TOTAL ELIGIBLE EXPENDITURE
= Bespovratna sredstva ukupno + doprinos korisnika
= Ukupni prihvatljivi troškovi
= Ukupna ugovorena vrijednost projekta HRK]]/7.5345</f>
        <v>265445.59824805893</v>
      </c>
      <c r="AA2561" s="66" t="s">
        <v>37</v>
      </c>
      <c r="AB2561" s="66" t="s">
        <v>34</v>
      </c>
      <c r="AC2561" s="40" t="s">
        <v>9370</v>
      </c>
      <c r="AD2561" s="65" t="s">
        <v>6564</v>
      </c>
    </row>
    <row r="2562" spans="1:30" ht="102" x14ac:dyDescent="0.2">
      <c r="A2562" s="70" t="s">
        <v>9371</v>
      </c>
      <c r="B2562" s="38" t="s">
        <v>742</v>
      </c>
      <c r="C2562" s="65" t="s">
        <v>7264</v>
      </c>
      <c r="D2562" s="65" t="s">
        <v>9197</v>
      </c>
      <c r="E2562" s="66" t="s">
        <v>75</v>
      </c>
      <c r="F2562" s="71" t="s">
        <v>9372</v>
      </c>
      <c r="G2562" s="54" t="s">
        <v>7540</v>
      </c>
      <c r="H2562" s="68">
        <v>44204</v>
      </c>
      <c r="I2562" s="68">
        <v>44781</v>
      </c>
      <c r="J2562" s="57" t="str">
        <f>IF(Ugovori_OPULJP3[[#This Row],[DATUM ZAVRŠETKA OPERACIJE]]&gt;DATE(2024,12,31),"u provedbi","završen")</f>
        <v>završen</v>
      </c>
      <c r="K2562" s="67" t="s">
        <v>270</v>
      </c>
      <c r="L2562" s="67" t="s">
        <v>270</v>
      </c>
      <c r="M2562" s="58">
        <v>0.85</v>
      </c>
      <c r="N2562" s="58">
        <v>0.15</v>
      </c>
      <c r="O2562" s="91">
        <f>Ugovori_OPULJP3[[#This Row],[Bespovratna sredstva - Ukupno (EU+Nac) HRK
= Ukupna ugovorena vrijednost bespovratnih sredstava]]*Ugovori_OPULJP3[[#This Row],[EU STOPA SUFINANCIRANJA %
EU CO-FINANCING RATE %]]</f>
        <v>1646147.179</v>
      </c>
      <c r="P2562" s="92">
        <f>Ugovori_OPULJP3[[#This Row],[Bespovratna sredstva - EU dio - HRK]]/7.5345</f>
        <v>218481.27666069413</v>
      </c>
      <c r="Q2562" s="91">
        <f>Ugovori_OPULJP3[[#This Row],[Bespovratna sredstva - Ukupno (EU+Nac) HRK
= Ukupna ugovorena vrijednost bespovratnih sredstava]]*Ugovori_OPULJP3[[#This Row],[STOPA NACIONALNOG SUFINANCIRANJA %]]</f>
        <v>290496.56099999999</v>
      </c>
      <c r="R2562" s="92">
        <f>Ugovori_OPULJP3[[#This Row],[Bespovratna sredstva - Nacionalni dio - HRK]]/7.5345</f>
        <v>38555.519410710724</v>
      </c>
      <c r="S2562" s="91">
        <v>1936643.74</v>
      </c>
      <c r="T2562" s="92">
        <f>Ugovori_OPULJP3[[#This Row],[Bespovratna sredstva - Ukupno (EU+Nac) HRK
= Ukupna ugovorena vrijednost bespovratnih sredstava]]/7.5345</f>
        <v>257036.79607140485</v>
      </c>
      <c r="U2562" s="91">
        <v>0</v>
      </c>
      <c r="V2562" s="92">
        <f>Ugovori_OPULJP3[[#This Row],[Javni doprinos korisnika - HRK]]/7.5345</f>
        <v>0</v>
      </c>
      <c r="W2562" s="91">
        <v>0</v>
      </c>
      <c r="X2562" s="92">
        <f>Ugovori_OPULJP3[[#This Row],[Privatni doprinos korisnika - HRK]]/7.5345</f>
        <v>0</v>
      </c>
      <c r="Y2562" s="93">
        <v>1936643.74</v>
      </c>
      <c r="Z2562" s="94">
        <f>Ugovori_OPULJP3[[#This Row],[UKUPNI PRIHVATLJIVI IZDACI
TOTAL ELIGIBLE EXPENDITURE
= Bespovratna sredstva ukupno + doprinos korisnika
= Ukupni prihvatljivi troškovi
= Ukupna ugovorena vrijednost projekta HRK]]/7.5345</f>
        <v>257036.79607140485</v>
      </c>
      <c r="AA2562" s="66" t="s">
        <v>37</v>
      </c>
      <c r="AB2562" s="66" t="s">
        <v>34</v>
      </c>
      <c r="AC2562" s="40" t="s">
        <v>9373</v>
      </c>
      <c r="AD2562" s="65" t="s">
        <v>6564</v>
      </c>
    </row>
    <row r="2563" spans="1:30" ht="114.75" x14ac:dyDescent="0.2">
      <c r="A2563" s="70" t="s">
        <v>9374</v>
      </c>
      <c r="B2563" s="38" t="s">
        <v>742</v>
      </c>
      <c r="C2563" s="65" t="s">
        <v>7264</v>
      </c>
      <c r="D2563" s="65" t="s">
        <v>9197</v>
      </c>
      <c r="E2563" s="66" t="s">
        <v>75</v>
      </c>
      <c r="F2563" s="71" t="s">
        <v>9375</v>
      </c>
      <c r="G2563" s="71" t="s">
        <v>4061</v>
      </c>
      <c r="H2563" s="68">
        <v>44328</v>
      </c>
      <c r="I2563" s="68">
        <v>44938</v>
      </c>
      <c r="J2563" s="57" t="str">
        <f>IF(Ugovori_OPULJP3[[#This Row],[DATUM ZAVRŠETKA OPERACIJE]]&gt;DATE(2024,12,31),"u provedbi","završen")</f>
        <v>završen</v>
      </c>
      <c r="K2563" s="67" t="s">
        <v>9376</v>
      </c>
      <c r="L2563" s="76" t="s">
        <v>270</v>
      </c>
      <c r="M2563" s="82" t="s">
        <v>3093</v>
      </c>
      <c r="N2563" s="58">
        <v>0.15</v>
      </c>
      <c r="O2563" s="59">
        <f>Ugovori_OPULJP3[[#This Row],[Bespovratna sredstva - Ukupno (EU+Nac) HRK
= Ukupna ugovorena vrijednost bespovratnih sredstava]]*Ugovori_OPULJP3[[#This Row],[EU STOPA SUFINANCIRANJA %
EU CO-FINANCING RATE %]]</f>
        <v>1287862.5825</v>
      </c>
      <c r="P2563" s="60">
        <f>Ugovori_OPULJP3[[#This Row],[Bespovratna sredstva - EU dio - HRK]]/7.5345</f>
        <v>170928.73880151304</v>
      </c>
      <c r="Q2563" s="59">
        <f>Ugovori_OPULJP3[[#This Row],[Bespovratna sredstva - Ukupno (EU+Nac) HRK
= Ukupna ugovorena vrijednost bespovratnih sredstava]]*Ugovori_OPULJP3[[#This Row],[STOPA NACIONALNOG SUFINANCIRANJA %]]</f>
        <v>227269.86749999999</v>
      </c>
      <c r="R2563" s="60">
        <f>Ugovori_OPULJP3[[#This Row],[Bespovratna sredstva - Nacionalni dio - HRK]]/7.5345</f>
        <v>30163.895082619947</v>
      </c>
      <c r="S2563" s="59">
        <v>1515132.45</v>
      </c>
      <c r="T2563" s="60">
        <f>Ugovori_OPULJP3[[#This Row],[Bespovratna sredstva - Ukupno (EU+Nac) HRK
= Ukupna ugovorena vrijednost bespovratnih sredstava]]/7.5345</f>
        <v>201092.63388413299</v>
      </c>
      <c r="U2563" s="59">
        <v>0</v>
      </c>
      <c r="V2563" s="60">
        <f>Ugovori_OPULJP3[[#This Row],[Javni doprinos korisnika - HRK]]/7.5345</f>
        <v>0</v>
      </c>
      <c r="W2563" s="59">
        <v>0</v>
      </c>
      <c r="X2563" s="60">
        <f>Ugovori_OPULJP3[[#This Row],[Privatni doprinos korisnika - HRK]]/7.5345</f>
        <v>0</v>
      </c>
      <c r="Y2563" s="61">
        <v>1515132.45</v>
      </c>
      <c r="Z2563" s="62">
        <f>Ugovori_OPULJP3[[#This Row],[UKUPNI PRIHVATLJIVI IZDACI
TOTAL ELIGIBLE EXPENDITURE
= Bespovratna sredstva ukupno + doprinos korisnika
= Ukupni prihvatljivi troškovi
= Ukupna ugovorena vrijednost projekta HRK]]/7.5345</f>
        <v>201092.63388413299</v>
      </c>
      <c r="AA2563" s="66" t="s">
        <v>37</v>
      </c>
      <c r="AB2563" s="66" t="s">
        <v>34</v>
      </c>
      <c r="AC2563" s="40" t="s">
        <v>9377</v>
      </c>
      <c r="AD2563" s="72" t="s">
        <v>6564</v>
      </c>
    </row>
    <row r="2564" spans="1:30" ht="76.5" x14ac:dyDescent="0.2">
      <c r="A2564" s="70" t="s">
        <v>9378</v>
      </c>
      <c r="B2564" s="38" t="s">
        <v>742</v>
      </c>
      <c r="C2564" s="65" t="s">
        <v>7264</v>
      </c>
      <c r="D2564" s="65" t="s">
        <v>9197</v>
      </c>
      <c r="E2564" s="66" t="s">
        <v>75</v>
      </c>
      <c r="F2564" s="71" t="s">
        <v>9379</v>
      </c>
      <c r="G2564" s="54" t="s">
        <v>1618</v>
      </c>
      <c r="H2564" s="68">
        <v>44204</v>
      </c>
      <c r="I2564" s="68">
        <v>44812</v>
      </c>
      <c r="J2564" s="57" t="str">
        <f>IF(Ugovori_OPULJP3[[#This Row],[DATUM ZAVRŠETKA OPERACIJE]]&gt;DATE(2024,12,31),"u provedbi","završen")</f>
        <v>završen</v>
      </c>
      <c r="K2564" s="67" t="s">
        <v>7296</v>
      </c>
      <c r="L2564" s="67" t="s">
        <v>370</v>
      </c>
      <c r="M2564" s="58">
        <v>0.85</v>
      </c>
      <c r="N2564" s="58">
        <v>0.15</v>
      </c>
      <c r="O2564" s="91">
        <f>Ugovori_OPULJP3[[#This Row],[Bespovratna sredstva - Ukupno (EU+Nac) HRK
= Ukupna ugovorena vrijednost bespovratnih sredstava]]*Ugovori_OPULJP3[[#This Row],[EU STOPA SUFINANCIRANJA %
EU CO-FINANCING RATE %]]</f>
        <v>1694724.5260000001</v>
      </c>
      <c r="P2564" s="92">
        <f>Ugovori_OPULJP3[[#This Row],[Bespovratna sredstva - EU dio - HRK]]/7.5345</f>
        <v>224928.59857986594</v>
      </c>
      <c r="Q2564" s="91">
        <f>Ugovori_OPULJP3[[#This Row],[Bespovratna sredstva - Ukupno (EU+Nac) HRK
= Ukupna ugovorena vrijednost bespovratnih sredstava]]*Ugovori_OPULJP3[[#This Row],[STOPA NACIONALNOG SUFINANCIRANJA %]]</f>
        <v>299069.03399999999</v>
      </c>
      <c r="R2564" s="92">
        <f>Ugovori_OPULJP3[[#This Row],[Bespovratna sredstva - Nacionalni dio - HRK]]/7.5345</f>
        <v>39693.282102329278</v>
      </c>
      <c r="S2564" s="91">
        <v>1993793.56</v>
      </c>
      <c r="T2564" s="92">
        <f>Ugovori_OPULJP3[[#This Row],[Bespovratna sredstva - Ukupno (EU+Nac) HRK
= Ukupna ugovorena vrijednost bespovratnih sredstava]]/7.5345</f>
        <v>264621.88068219525</v>
      </c>
      <c r="U2564" s="91">
        <v>0</v>
      </c>
      <c r="V2564" s="92">
        <f>Ugovori_OPULJP3[[#This Row],[Javni doprinos korisnika - HRK]]/7.5345</f>
        <v>0</v>
      </c>
      <c r="W2564" s="91">
        <v>0</v>
      </c>
      <c r="X2564" s="92">
        <f>Ugovori_OPULJP3[[#This Row],[Privatni doprinos korisnika - HRK]]/7.5345</f>
        <v>0</v>
      </c>
      <c r="Y2564" s="93">
        <v>1993793.56</v>
      </c>
      <c r="Z2564" s="94">
        <f>Ugovori_OPULJP3[[#This Row],[UKUPNI PRIHVATLJIVI IZDACI
TOTAL ELIGIBLE EXPENDITURE
= Bespovratna sredstva ukupno + doprinos korisnika
= Ukupni prihvatljivi troškovi
= Ukupna ugovorena vrijednost projekta HRK]]/7.5345</f>
        <v>264621.88068219525</v>
      </c>
      <c r="AA2564" s="66" t="s">
        <v>37</v>
      </c>
      <c r="AB2564" s="66" t="s">
        <v>34</v>
      </c>
      <c r="AC2564" s="40" t="s">
        <v>9380</v>
      </c>
      <c r="AD2564" s="65" t="s">
        <v>6564</v>
      </c>
    </row>
    <row r="2565" spans="1:30" ht="102" x14ac:dyDescent="0.2">
      <c r="A2565" s="70" t="s">
        <v>9381</v>
      </c>
      <c r="B2565" s="38" t="s">
        <v>742</v>
      </c>
      <c r="C2565" s="65" t="s">
        <v>7264</v>
      </c>
      <c r="D2565" s="65" t="s">
        <v>9197</v>
      </c>
      <c r="E2565" s="66" t="s">
        <v>75</v>
      </c>
      <c r="F2565" s="71" t="s">
        <v>9382</v>
      </c>
      <c r="G2565" s="54" t="s">
        <v>7575</v>
      </c>
      <c r="H2565" s="68">
        <v>44316</v>
      </c>
      <c r="I2565" s="68">
        <v>44864</v>
      </c>
      <c r="J2565" s="57" t="str">
        <f>IF(Ugovori_OPULJP3[[#This Row],[DATUM ZAVRŠETKA OPERACIJE]]&gt;DATE(2024,12,31),"u provedbi","završen")</f>
        <v>završen</v>
      </c>
      <c r="K2565" s="67" t="s">
        <v>248</v>
      </c>
      <c r="L2565" s="67" t="s">
        <v>248</v>
      </c>
      <c r="M2565" s="58">
        <v>0.85</v>
      </c>
      <c r="N2565" s="58">
        <v>0.15</v>
      </c>
      <c r="O2565" s="59">
        <f>Ugovori_OPULJP3[[#This Row],[Bespovratna sredstva - Ukupno (EU+Nac) HRK
= Ukupna ugovorena vrijednost bespovratnih sredstava]]*Ugovori_OPULJP3[[#This Row],[EU STOPA SUFINANCIRANJA %
EU CO-FINANCING RATE %]]</f>
        <v>1607685.4014999999</v>
      </c>
      <c r="P2565" s="60">
        <f>Ugovori_OPULJP3[[#This Row],[Bespovratna sredstva - EU dio - HRK]]/7.5345</f>
        <v>213376.52153427564</v>
      </c>
      <c r="Q2565" s="59">
        <f>Ugovori_OPULJP3[[#This Row],[Bespovratna sredstva - Ukupno (EU+Nac) HRK
= Ukupna ugovorena vrijednost bespovratnih sredstava]]*Ugovori_OPULJP3[[#This Row],[STOPA NACIONALNOG SUFINANCIRANJA %]]</f>
        <v>283709.18849999999</v>
      </c>
      <c r="R2565" s="60">
        <f>Ugovori_OPULJP3[[#This Row],[Bespovratna sredstva - Nacionalni dio - HRK]]/7.5345</f>
        <v>37654.680270754528</v>
      </c>
      <c r="S2565" s="59">
        <v>1891394.59</v>
      </c>
      <c r="T2565" s="60">
        <f>Ugovori_OPULJP3[[#This Row],[Bespovratna sredstva - Ukupno (EU+Nac) HRK
= Ukupna ugovorena vrijednost bespovratnih sredstava]]/7.5345</f>
        <v>251031.2018050302</v>
      </c>
      <c r="U2565" s="59">
        <v>0</v>
      </c>
      <c r="V2565" s="60">
        <f>Ugovori_OPULJP3[[#This Row],[Javni doprinos korisnika - HRK]]/7.5345</f>
        <v>0</v>
      </c>
      <c r="W2565" s="59">
        <v>0</v>
      </c>
      <c r="X2565" s="60">
        <f>Ugovori_OPULJP3[[#This Row],[Privatni doprinos korisnika - HRK]]/7.5345</f>
        <v>0</v>
      </c>
      <c r="Y2565" s="61">
        <v>1891394.59</v>
      </c>
      <c r="Z2565" s="62">
        <f>Ugovori_OPULJP3[[#This Row],[UKUPNI PRIHVATLJIVI IZDACI
TOTAL ELIGIBLE EXPENDITURE
= Bespovratna sredstva ukupno + doprinos korisnika
= Ukupni prihvatljivi troškovi
= Ukupna ugovorena vrijednost projekta HRK]]/7.5345</f>
        <v>251031.2018050302</v>
      </c>
      <c r="AA2565" s="53" t="s">
        <v>37</v>
      </c>
      <c r="AB2565" s="53" t="s">
        <v>34</v>
      </c>
      <c r="AC2565" s="40" t="s">
        <v>9383</v>
      </c>
      <c r="AD2565" s="72" t="s">
        <v>6564</v>
      </c>
    </row>
    <row r="2566" spans="1:30" ht="76.5" x14ac:dyDescent="0.2">
      <c r="A2566" s="70" t="s">
        <v>9384</v>
      </c>
      <c r="B2566" s="38" t="s">
        <v>742</v>
      </c>
      <c r="C2566" s="65" t="s">
        <v>7264</v>
      </c>
      <c r="D2566" s="65" t="s">
        <v>9197</v>
      </c>
      <c r="E2566" s="66" t="s">
        <v>75</v>
      </c>
      <c r="F2566" s="71" t="s">
        <v>9385</v>
      </c>
      <c r="G2566" s="71" t="s">
        <v>4034</v>
      </c>
      <c r="H2566" s="68">
        <v>44348</v>
      </c>
      <c r="I2566" s="68">
        <v>44835</v>
      </c>
      <c r="J2566" s="57" t="str">
        <f>IF(Ugovori_OPULJP3[[#This Row],[DATUM ZAVRŠETKA OPERACIJE]]&gt;DATE(2024,12,31),"u provedbi","završen")</f>
        <v>završen</v>
      </c>
      <c r="K2566" s="67" t="s">
        <v>370</v>
      </c>
      <c r="L2566" s="67" t="s">
        <v>370</v>
      </c>
      <c r="M2566" s="58">
        <v>0.85</v>
      </c>
      <c r="N2566" s="58">
        <v>0.15</v>
      </c>
      <c r="O2566" s="59">
        <v>424793.12699999998</v>
      </c>
      <c r="P2566" s="60">
        <f>Ugovori_OPULJP3[[#This Row],[Bespovratna sredstva - EU dio - HRK]]/7.5345</f>
        <v>56379.736810670911</v>
      </c>
      <c r="Q2566" s="59">
        <v>74963.493000000002</v>
      </c>
      <c r="R2566" s="60">
        <f>Ugovori_OPULJP3[[#This Row],[Bespovratna sredstva - Nacionalni dio - HRK]]/7.5345</f>
        <v>9949.3653195301613</v>
      </c>
      <c r="S2566" s="59">
        <v>499756.62</v>
      </c>
      <c r="T2566" s="60">
        <f>Ugovori_OPULJP3[[#This Row],[Bespovratna sredstva - Ukupno (EU+Nac) HRK
= Ukupna ugovorena vrijednost bespovratnih sredstava]]/7.5345</f>
        <v>66329.102130201078</v>
      </c>
      <c r="U2566" s="59">
        <v>0</v>
      </c>
      <c r="V2566" s="60">
        <f>Ugovori_OPULJP3[[#This Row],[Javni doprinos korisnika - HRK]]/7.5345</f>
        <v>0</v>
      </c>
      <c r="W2566" s="59">
        <v>0</v>
      </c>
      <c r="X2566" s="60">
        <f>Ugovori_OPULJP3[[#This Row],[Privatni doprinos korisnika - HRK]]/7.5345</f>
        <v>0</v>
      </c>
      <c r="Y2566" s="61">
        <v>499756.62</v>
      </c>
      <c r="Z2566" s="62">
        <f>Ugovori_OPULJP3[[#This Row],[UKUPNI PRIHVATLJIVI IZDACI
TOTAL ELIGIBLE EXPENDITURE
= Bespovratna sredstva ukupno + doprinos korisnika
= Ukupni prihvatljivi troškovi
= Ukupna ugovorena vrijednost projekta HRK]]/7.5345</f>
        <v>66329.102130201078</v>
      </c>
      <c r="AA2566" s="66" t="s">
        <v>37</v>
      </c>
      <c r="AB2566" s="66" t="s">
        <v>34</v>
      </c>
      <c r="AC2566" s="40" t="s">
        <v>9386</v>
      </c>
      <c r="AD2566" s="72" t="s">
        <v>6564</v>
      </c>
    </row>
    <row r="2567" spans="1:30" ht="89.25" x14ac:dyDescent="0.2">
      <c r="A2567" s="70" t="s">
        <v>9387</v>
      </c>
      <c r="B2567" s="38" t="s">
        <v>742</v>
      </c>
      <c r="C2567" s="65" t="s">
        <v>7264</v>
      </c>
      <c r="D2567" s="65" t="s">
        <v>9197</v>
      </c>
      <c r="E2567" s="66" t="s">
        <v>75</v>
      </c>
      <c r="F2567" s="71" t="s">
        <v>2059</v>
      </c>
      <c r="G2567" s="71" t="s">
        <v>4516</v>
      </c>
      <c r="H2567" s="68">
        <v>44382</v>
      </c>
      <c r="I2567" s="68">
        <v>44990</v>
      </c>
      <c r="J2567" s="57" t="str">
        <f>IF(Ugovori_OPULJP3[[#This Row],[DATUM ZAVRŠETKA OPERACIJE]]&gt;DATE(2024,12,31),"u provedbi","završen")</f>
        <v>završen</v>
      </c>
      <c r="K2567" s="67" t="s">
        <v>9244</v>
      </c>
      <c r="L2567" s="67" t="s">
        <v>370</v>
      </c>
      <c r="M2567" s="58">
        <v>0.85</v>
      </c>
      <c r="N2567" s="58">
        <v>0.15</v>
      </c>
      <c r="O2567" s="59">
        <f>Ugovori_OPULJP3[[#This Row],[Bespovratna sredstva - Ukupno (EU+Nac) HRK
= Ukupna ugovorena vrijednost bespovratnih sredstava]]*Ugovori_OPULJP3[[#This Row],[EU STOPA SUFINANCIRANJA %
EU CO-FINANCING RATE %]]</f>
        <v>1699737.0015</v>
      </c>
      <c r="P2567" s="60">
        <f>Ugovori_OPULJP3[[#This Row],[Bespovratna sredstva - EU dio - HRK]]/7.5345</f>
        <v>225593.86840533544</v>
      </c>
      <c r="Q2567" s="59">
        <f>Ugovori_OPULJP3[[#This Row],[Bespovratna sredstva - Ukupno (EU+Nac) HRK
= Ukupna ugovorena vrijednost bespovratnih sredstava]]*Ugovori_OPULJP3[[#This Row],[STOPA NACIONALNOG SUFINANCIRANJA %]]</f>
        <v>299953.58850000001</v>
      </c>
      <c r="R2567" s="60">
        <f>Ugovori_OPULJP3[[#This Row],[Bespovratna sredstva - Nacionalni dio - HRK]]/7.5345</f>
        <v>39810.68265976508</v>
      </c>
      <c r="S2567" s="59">
        <v>1999690.59</v>
      </c>
      <c r="T2567" s="60">
        <f>Ugovori_OPULJP3[[#This Row],[Bespovratna sredstva - Ukupno (EU+Nac) HRK
= Ukupna ugovorena vrijednost bespovratnih sredstava]]/7.5345</f>
        <v>265404.55106510053</v>
      </c>
      <c r="U2567" s="59">
        <v>0</v>
      </c>
      <c r="V2567" s="60">
        <f>Ugovori_OPULJP3[[#This Row],[Javni doprinos korisnika - HRK]]/7.5345</f>
        <v>0</v>
      </c>
      <c r="W2567" s="59">
        <v>0</v>
      </c>
      <c r="X2567" s="60">
        <f>Ugovori_OPULJP3[[#This Row],[Privatni doprinos korisnika - HRK]]/7.5345</f>
        <v>0</v>
      </c>
      <c r="Y2567" s="61">
        <v>1999690.59</v>
      </c>
      <c r="Z2567" s="62">
        <f>Ugovori_OPULJP3[[#This Row],[UKUPNI PRIHVATLJIVI IZDACI
TOTAL ELIGIBLE EXPENDITURE
= Bespovratna sredstva ukupno + doprinos korisnika
= Ukupni prihvatljivi troškovi
= Ukupna ugovorena vrijednost projekta HRK]]/7.5345</f>
        <v>265404.55106510053</v>
      </c>
      <c r="AA2567" s="66" t="s">
        <v>37</v>
      </c>
      <c r="AB2567" s="66" t="s">
        <v>34</v>
      </c>
      <c r="AC2567" s="40" t="s">
        <v>9388</v>
      </c>
      <c r="AD2567" s="72" t="s">
        <v>6564</v>
      </c>
    </row>
    <row r="2568" spans="1:30" ht="89.25" x14ac:dyDescent="0.2">
      <c r="A2568" s="70" t="s">
        <v>9389</v>
      </c>
      <c r="B2568" s="38" t="s">
        <v>742</v>
      </c>
      <c r="C2568" s="65" t="s">
        <v>7264</v>
      </c>
      <c r="D2568" s="65" t="s">
        <v>9197</v>
      </c>
      <c r="E2568" s="66" t="s">
        <v>75</v>
      </c>
      <c r="F2568" s="71" t="s">
        <v>9390</v>
      </c>
      <c r="G2568" s="71" t="s">
        <v>4513</v>
      </c>
      <c r="H2568" s="68">
        <v>44348</v>
      </c>
      <c r="I2568" s="68">
        <v>44958</v>
      </c>
      <c r="J2568" s="57" t="str">
        <f>IF(Ugovori_OPULJP3[[#This Row],[DATUM ZAVRŠETKA OPERACIJE]]&gt;DATE(2024,12,31),"u provedbi","završen")</f>
        <v>završen</v>
      </c>
      <c r="K2568" s="67" t="s">
        <v>9244</v>
      </c>
      <c r="L2568" s="67" t="s">
        <v>370</v>
      </c>
      <c r="M2568" s="58">
        <v>0.85</v>
      </c>
      <c r="N2568" s="58">
        <v>0.15</v>
      </c>
      <c r="O2568" s="59">
        <v>1699737.0015</v>
      </c>
      <c r="P2568" s="60">
        <f>Ugovori_OPULJP3[[#This Row],[Bespovratna sredstva - EU dio - HRK]]/7.5345</f>
        <v>225593.86840533544</v>
      </c>
      <c r="Q2568" s="59">
        <v>299953.58850000001</v>
      </c>
      <c r="R2568" s="60">
        <f>Ugovori_OPULJP3[[#This Row],[Bespovratna sredstva - Nacionalni dio - HRK]]/7.5345</f>
        <v>39810.68265976508</v>
      </c>
      <c r="S2568" s="59">
        <v>1999690.59</v>
      </c>
      <c r="T2568" s="60">
        <f>Ugovori_OPULJP3[[#This Row],[Bespovratna sredstva - Ukupno (EU+Nac) HRK
= Ukupna ugovorena vrijednost bespovratnih sredstava]]/7.5345</f>
        <v>265404.55106510053</v>
      </c>
      <c r="U2568" s="59">
        <v>0</v>
      </c>
      <c r="V2568" s="60">
        <f>Ugovori_OPULJP3[[#This Row],[Javni doprinos korisnika - HRK]]/7.5345</f>
        <v>0</v>
      </c>
      <c r="W2568" s="59">
        <v>0</v>
      </c>
      <c r="X2568" s="60">
        <f>Ugovori_OPULJP3[[#This Row],[Privatni doprinos korisnika - HRK]]/7.5345</f>
        <v>0</v>
      </c>
      <c r="Y2568" s="61">
        <v>1999690.59</v>
      </c>
      <c r="Z2568" s="62">
        <f>Ugovori_OPULJP3[[#This Row],[UKUPNI PRIHVATLJIVI IZDACI
TOTAL ELIGIBLE EXPENDITURE
= Bespovratna sredstva ukupno + doprinos korisnika
= Ukupni prihvatljivi troškovi
= Ukupna ugovorena vrijednost projekta HRK]]/7.5345</f>
        <v>265404.55106510053</v>
      </c>
      <c r="AA2568" s="66" t="s">
        <v>37</v>
      </c>
      <c r="AB2568" s="66" t="s">
        <v>34</v>
      </c>
      <c r="AC2568" s="40" t="s">
        <v>9388</v>
      </c>
      <c r="AD2568" s="72" t="s">
        <v>6564</v>
      </c>
    </row>
    <row r="2569" spans="1:30" ht="76.5" x14ac:dyDescent="0.2">
      <c r="A2569" s="70" t="s">
        <v>9391</v>
      </c>
      <c r="B2569" s="38" t="s">
        <v>742</v>
      </c>
      <c r="C2569" s="65" t="s">
        <v>7264</v>
      </c>
      <c r="D2569" s="65" t="s">
        <v>9197</v>
      </c>
      <c r="E2569" s="66" t="s">
        <v>75</v>
      </c>
      <c r="F2569" s="71" t="s">
        <v>9392</v>
      </c>
      <c r="G2569" s="71" t="s">
        <v>3954</v>
      </c>
      <c r="H2569" s="68">
        <v>44348</v>
      </c>
      <c r="I2569" s="68">
        <v>44835</v>
      </c>
      <c r="J2569" s="57" t="str">
        <f>IF(Ugovori_OPULJP3[[#This Row],[DATUM ZAVRŠETKA OPERACIJE]]&gt;DATE(2024,12,31),"u provedbi","završen")</f>
        <v>završen</v>
      </c>
      <c r="K2569" s="67" t="s">
        <v>9393</v>
      </c>
      <c r="L2569" s="76" t="s">
        <v>370</v>
      </c>
      <c r="M2569" s="82" t="s">
        <v>3093</v>
      </c>
      <c r="N2569" s="58">
        <v>0.15</v>
      </c>
      <c r="O2569" s="59">
        <f>Ugovori_OPULJP3[[#This Row],[Bespovratna sredstva - Ukupno (EU+Nac) HRK
= Ukupna ugovorena vrijednost bespovratnih sredstava]]*Ugovori_OPULJP3[[#This Row],[EU STOPA SUFINANCIRANJA %
EU CO-FINANCING RATE %]]</f>
        <v>424920.62699999998</v>
      </c>
      <c r="P2569" s="60">
        <f>Ugovori_OPULJP3[[#This Row],[Bespovratna sredstva - EU dio - HRK]]/7.5345</f>
        <v>56396.658968743774</v>
      </c>
      <c r="Q2569" s="59">
        <f>Ugovori_OPULJP3[[#This Row],[Bespovratna sredstva - Ukupno (EU+Nac) HRK
= Ukupna ugovorena vrijednost bespovratnih sredstava]]*Ugovori_OPULJP3[[#This Row],[STOPA NACIONALNOG SUFINANCIRANJA %]]</f>
        <v>74985.993000000002</v>
      </c>
      <c r="R2569" s="60">
        <f>Ugovori_OPULJP3[[#This Row],[Bespovratna sredstva - Nacionalni dio - HRK]]/7.5345</f>
        <v>9952.3515827194897</v>
      </c>
      <c r="S2569" s="59">
        <v>499906.62</v>
      </c>
      <c r="T2569" s="60">
        <f>Ugovori_OPULJP3[[#This Row],[Bespovratna sredstva - Ukupno (EU+Nac) HRK
= Ukupna ugovorena vrijednost bespovratnih sredstava]]/7.5345</f>
        <v>66349.01055146326</v>
      </c>
      <c r="U2569" s="59">
        <v>0</v>
      </c>
      <c r="V2569" s="60">
        <f>Ugovori_OPULJP3[[#This Row],[Javni doprinos korisnika - HRK]]/7.5345</f>
        <v>0</v>
      </c>
      <c r="W2569" s="59">
        <v>0</v>
      </c>
      <c r="X2569" s="60">
        <f>Ugovori_OPULJP3[[#This Row],[Privatni doprinos korisnika - HRK]]/7.5345</f>
        <v>0</v>
      </c>
      <c r="Y2569" s="61">
        <v>499906.62</v>
      </c>
      <c r="Z2569" s="62">
        <f>Ugovori_OPULJP3[[#This Row],[UKUPNI PRIHVATLJIVI IZDACI
TOTAL ELIGIBLE EXPENDITURE
= Bespovratna sredstva ukupno + doprinos korisnika
= Ukupni prihvatljivi troškovi
= Ukupna ugovorena vrijednost projekta HRK]]/7.5345</f>
        <v>66349.01055146326</v>
      </c>
      <c r="AA2569" s="66" t="s">
        <v>37</v>
      </c>
      <c r="AB2569" s="66" t="s">
        <v>34</v>
      </c>
      <c r="AC2569" s="40" t="s">
        <v>9386</v>
      </c>
      <c r="AD2569" s="72" t="s">
        <v>6564</v>
      </c>
    </row>
    <row r="2570" spans="1:30" ht="76.5" x14ac:dyDescent="0.2">
      <c r="A2570" s="70" t="s">
        <v>9394</v>
      </c>
      <c r="B2570" s="38" t="s">
        <v>742</v>
      </c>
      <c r="C2570" s="65" t="s">
        <v>7264</v>
      </c>
      <c r="D2570" s="65" t="s">
        <v>9197</v>
      </c>
      <c r="E2570" s="66" t="s">
        <v>75</v>
      </c>
      <c r="F2570" s="71" t="s">
        <v>9395</v>
      </c>
      <c r="G2570" s="71" t="s">
        <v>4513</v>
      </c>
      <c r="H2570" s="68">
        <v>44348</v>
      </c>
      <c r="I2570" s="68">
        <v>44835</v>
      </c>
      <c r="J2570" s="57" t="str">
        <f>IF(Ugovori_OPULJP3[[#This Row],[DATUM ZAVRŠETKA OPERACIJE]]&gt;DATE(2024,12,31),"u provedbi","završen")</f>
        <v>završen</v>
      </c>
      <c r="K2570" s="67" t="s">
        <v>370</v>
      </c>
      <c r="L2570" s="76" t="s">
        <v>370</v>
      </c>
      <c r="M2570" s="82" t="s">
        <v>3093</v>
      </c>
      <c r="N2570" s="58">
        <v>0.15</v>
      </c>
      <c r="O2570" s="59">
        <f>Ugovori_OPULJP3[[#This Row],[Bespovratna sredstva - Ukupno (EU+Nac) HRK
= Ukupna ugovorena vrijednost bespovratnih sredstava]]*Ugovori_OPULJP3[[#This Row],[EU STOPA SUFINANCIRANJA %
EU CO-FINANCING RATE %]]</f>
        <v>424920.62699999998</v>
      </c>
      <c r="P2570" s="60">
        <f>Ugovori_OPULJP3[[#This Row],[Bespovratna sredstva - EU dio - HRK]]/7.5345</f>
        <v>56396.658968743774</v>
      </c>
      <c r="Q2570" s="59">
        <f>Ugovori_OPULJP3[[#This Row],[Bespovratna sredstva - Ukupno (EU+Nac) HRK
= Ukupna ugovorena vrijednost bespovratnih sredstava]]*Ugovori_OPULJP3[[#This Row],[STOPA NACIONALNOG SUFINANCIRANJA %]]</f>
        <v>74985.993000000002</v>
      </c>
      <c r="R2570" s="60">
        <f>Ugovori_OPULJP3[[#This Row],[Bespovratna sredstva - Nacionalni dio - HRK]]/7.5345</f>
        <v>9952.3515827194897</v>
      </c>
      <c r="S2570" s="59">
        <v>499906.62</v>
      </c>
      <c r="T2570" s="60">
        <f>Ugovori_OPULJP3[[#This Row],[Bespovratna sredstva - Ukupno (EU+Nac) HRK
= Ukupna ugovorena vrijednost bespovratnih sredstava]]/7.5345</f>
        <v>66349.01055146326</v>
      </c>
      <c r="U2570" s="59">
        <v>0</v>
      </c>
      <c r="V2570" s="60">
        <f>Ugovori_OPULJP3[[#This Row],[Javni doprinos korisnika - HRK]]/7.5345</f>
        <v>0</v>
      </c>
      <c r="W2570" s="59">
        <v>0</v>
      </c>
      <c r="X2570" s="60">
        <f>Ugovori_OPULJP3[[#This Row],[Privatni doprinos korisnika - HRK]]/7.5345</f>
        <v>0</v>
      </c>
      <c r="Y2570" s="61">
        <v>499906.62</v>
      </c>
      <c r="Z2570" s="62">
        <f>Ugovori_OPULJP3[[#This Row],[UKUPNI PRIHVATLJIVI IZDACI
TOTAL ELIGIBLE EXPENDITURE
= Bespovratna sredstva ukupno + doprinos korisnika
= Ukupni prihvatljivi troškovi
= Ukupna ugovorena vrijednost projekta HRK]]/7.5345</f>
        <v>66349.01055146326</v>
      </c>
      <c r="AA2570" s="66" t="s">
        <v>37</v>
      </c>
      <c r="AB2570" s="66" t="s">
        <v>34</v>
      </c>
      <c r="AC2570" s="40" t="s">
        <v>9386</v>
      </c>
      <c r="AD2570" s="72" t="s">
        <v>6564</v>
      </c>
    </row>
    <row r="2571" spans="1:30" ht="63.75" customHeight="1" x14ac:dyDescent="0.2">
      <c r="A2571" s="70" t="s">
        <v>9396</v>
      </c>
      <c r="B2571" s="38" t="s">
        <v>742</v>
      </c>
      <c r="C2571" s="65" t="s">
        <v>7264</v>
      </c>
      <c r="D2571" s="65" t="s">
        <v>9197</v>
      </c>
      <c r="E2571" s="66" t="s">
        <v>75</v>
      </c>
      <c r="F2571" s="71" t="s">
        <v>107</v>
      </c>
      <c r="G2571" s="71" t="s">
        <v>107</v>
      </c>
      <c r="H2571" s="68">
        <v>44355</v>
      </c>
      <c r="I2571" s="68">
        <v>44965</v>
      </c>
      <c r="J2571" s="57" t="str">
        <f>IF(Ugovori_OPULJP3[[#This Row],[DATUM ZAVRŠETKA OPERACIJE]]&gt;DATE(2024,12,31),"u provedbi","završen")</f>
        <v>završen</v>
      </c>
      <c r="K2571" s="76" t="s">
        <v>108</v>
      </c>
      <c r="L2571" s="76" t="s">
        <v>98</v>
      </c>
      <c r="M2571" s="82" t="s">
        <v>3093</v>
      </c>
      <c r="N2571" s="58">
        <v>0.15</v>
      </c>
      <c r="O2571" s="59">
        <f>Ugovori_OPULJP3[[#This Row],[Bespovratna sredstva - Ukupno (EU+Nac) HRK
= Ukupna ugovorena vrijednost bespovratnih sredstava]]*Ugovori_OPULJP3[[#This Row],[EU STOPA SUFINANCIRANJA %
EU CO-FINANCING RATE %]]</f>
        <v>1335401.51</v>
      </c>
      <c r="P2571" s="60">
        <f>Ugovori_OPULJP3[[#This Row],[Bespovratna sredstva - EU dio - HRK]]/7.5345</f>
        <v>177238.23876833232</v>
      </c>
      <c r="Q2571" s="59">
        <f>Ugovori_OPULJP3[[#This Row],[Bespovratna sredstva - Ukupno (EU+Nac) HRK
= Ukupna ugovorena vrijednost bespovratnih sredstava]]*Ugovori_OPULJP3[[#This Row],[STOPA NACIONALNOG SUFINANCIRANJA %]]</f>
        <v>235659.09</v>
      </c>
      <c r="R2571" s="60">
        <f>Ugovori_OPULJP3[[#This Row],[Bespovratna sredstva - Nacionalni dio - HRK]]/7.5345</f>
        <v>31277.336253235117</v>
      </c>
      <c r="S2571" s="59">
        <v>1571060.6</v>
      </c>
      <c r="T2571" s="60">
        <f>Ugovori_OPULJP3[[#This Row],[Bespovratna sredstva - Ukupno (EU+Nac) HRK
= Ukupna ugovorena vrijednost bespovratnih sredstava]]/7.5345</f>
        <v>208515.57502156746</v>
      </c>
      <c r="U2571" s="59">
        <v>0</v>
      </c>
      <c r="V2571" s="60">
        <f>Ugovori_OPULJP3[[#This Row],[Javni doprinos korisnika - HRK]]/7.5345</f>
        <v>0</v>
      </c>
      <c r="W2571" s="59">
        <v>0</v>
      </c>
      <c r="X2571" s="60">
        <f>Ugovori_OPULJP3[[#This Row],[Privatni doprinos korisnika - HRK]]/7.5345</f>
        <v>0</v>
      </c>
      <c r="Y2571" s="61">
        <v>1571060.6</v>
      </c>
      <c r="Z2571" s="62">
        <f>Ugovori_OPULJP3[[#This Row],[UKUPNI PRIHVATLJIVI IZDACI
TOTAL ELIGIBLE EXPENDITURE
= Bespovratna sredstva ukupno + doprinos korisnika
= Ukupni prihvatljivi troškovi
= Ukupna ugovorena vrijednost projekta HRK]]/7.5345</f>
        <v>208515.57502156746</v>
      </c>
      <c r="AA2571" s="66" t="s">
        <v>37</v>
      </c>
      <c r="AB2571" s="66" t="s">
        <v>34</v>
      </c>
      <c r="AC2571" s="40" t="s">
        <v>9397</v>
      </c>
      <c r="AD2571" s="65" t="s">
        <v>6564</v>
      </c>
    </row>
    <row r="2572" spans="1:30" ht="114.75" x14ac:dyDescent="0.2">
      <c r="A2572" s="70" t="s">
        <v>9398</v>
      </c>
      <c r="B2572" s="38" t="s">
        <v>742</v>
      </c>
      <c r="C2572" s="65" t="s">
        <v>7264</v>
      </c>
      <c r="D2572" s="65" t="s">
        <v>9197</v>
      </c>
      <c r="E2572" s="66" t="s">
        <v>75</v>
      </c>
      <c r="F2572" s="71" t="s">
        <v>9399</v>
      </c>
      <c r="G2572" s="71" t="s">
        <v>9400</v>
      </c>
      <c r="H2572" s="68">
        <v>44348</v>
      </c>
      <c r="I2572" s="68">
        <v>44958</v>
      </c>
      <c r="J2572" s="57" t="str">
        <f>IF(Ugovori_OPULJP3[[#This Row],[DATUM ZAVRŠETKA OPERACIJE]]&gt;DATE(2024,12,31),"u provedbi","završen")</f>
        <v>završen</v>
      </c>
      <c r="K2572" s="67" t="s">
        <v>9401</v>
      </c>
      <c r="L2572" s="67" t="s">
        <v>98</v>
      </c>
      <c r="M2572" s="82" t="s">
        <v>3093</v>
      </c>
      <c r="N2572" s="58">
        <v>0.15</v>
      </c>
      <c r="O2572" s="59">
        <f>Ugovori_OPULJP3[[#This Row],[Bespovratna sredstva - Ukupno (EU+Nac) HRK
= Ukupna ugovorena vrijednost bespovratnih sredstava]]*Ugovori_OPULJP3[[#This Row],[EU STOPA SUFINANCIRANJA %
EU CO-FINANCING RATE %]]</f>
        <v>1349984.4075</v>
      </c>
      <c r="P2572" s="60">
        <f>Ugovori_OPULJP3[[#This Row],[Bespovratna sredstva - EU dio - HRK]]/7.5345</f>
        <v>179173.72187935494</v>
      </c>
      <c r="Q2572" s="59">
        <f>Ugovori_OPULJP3[[#This Row],[Bespovratna sredstva - Ukupno (EU+Nac) HRK
= Ukupna ugovorena vrijednost bespovratnih sredstava]]*Ugovori_OPULJP3[[#This Row],[STOPA NACIONALNOG SUFINANCIRANJA %]]</f>
        <v>238232.54249999998</v>
      </c>
      <c r="R2572" s="60">
        <f>Ugovori_OPULJP3[[#This Row],[Bespovratna sredstva - Nacionalni dio - HRK]]/7.5345</f>
        <v>31618.892096356754</v>
      </c>
      <c r="S2572" s="59">
        <v>1588216.95</v>
      </c>
      <c r="T2572" s="60">
        <f>Ugovori_OPULJP3[[#This Row],[Bespovratna sredstva - Ukupno (EU+Nac) HRK
= Ukupna ugovorena vrijednost bespovratnih sredstava]]/7.5345</f>
        <v>210792.61397571172</v>
      </c>
      <c r="U2572" s="59">
        <v>0</v>
      </c>
      <c r="V2572" s="60">
        <f>Ugovori_OPULJP3[[#This Row],[Javni doprinos korisnika - HRK]]/7.5345</f>
        <v>0</v>
      </c>
      <c r="W2572" s="59">
        <v>0</v>
      </c>
      <c r="X2572" s="60">
        <f>Ugovori_OPULJP3[[#This Row],[Privatni doprinos korisnika - HRK]]/7.5345</f>
        <v>0</v>
      </c>
      <c r="Y2572" s="61">
        <v>1588216.95</v>
      </c>
      <c r="Z2572" s="62">
        <f>Ugovori_OPULJP3[[#This Row],[UKUPNI PRIHVATLJIVI IZDACI
TOTAL ELIGIBLE EXPENDITURE
= Bespovratna sredstva ukupno + doprinos korisnika
= Ukupni prihvatljivi troškovi
= Ukupna ugovorena vrijednost projekta HRK]]/7.5345</f>
        <v>210792.61397571172</v>
      </c>
      <c r="AA2572" s="66" t="s">
        <v>37</v>
      </c>
      <c r="AB2572" s="66" t="s">
        <v>34</v>
      </c>
      <c r="AC2572" s="40" t="s">
        <v>9397</v>
      </c>
      <c r="AD2572" s="72" t="s">
        <v>6564</v>
      </c>
    </row>
    <row r="2573" spans="1:30" ht="51" x14ac:dyDescent="0.2">
      <c r="A2573" s="70" t="s">
        <v>9402</v>
      </c>
      <c r="B2573" s="38" t="s">
        <v>742</v>
      </c>
      <c r="C2573" s="65" t="s">
        <v>7264</v>
      </c>
      <c r="D2573" s="65" t="s">
        <v>9197</v>
      </c>
      <c r="E2573" s="66" t="s">
        <v>75</v>
      </c>
      <c r="F2573" s="71" t="s">
        <v>9403</v>
      </c>
      <c r="G2573" s="71" t="s">
        <v>193</v>
      </c>
      <c r="H2573" s="68">
        <v>44344</v>
      </c>
      <c r="I2573" s="68">
        <v>44954</v>
      </c>
      <c r="J2573" s="57" t="str">
        <f>IF(Ugovori_OPULJP3[[#This Row],[DATUM ZAVRŠETKA OPERACIJE]]&gt;DATE(2024,12,31),"u provedbi","završen")</f>
        <v>završen</v>
      </c>
      <c r="K2573" s="67" t="s">
        <v>9404</v>
      </c>
      <c r="L2573" s="55" t="s">
        <v>83</v>
      </c>
      <c r="M2573" s="82" t="s">
        <v>3093</v>
      </c>
      <c r="N2573" s="58">
        <v>0.15</v>
      </c>
      <c r="O2573" s="59">
        <f>Ugovori_OPULJP3[[#This Row],[Bespovratna sredstva - Ukupno (EU+Nac) HRK
= Ukupna ugovorena vrijednost bespovratnih sredstava]]*Ugovori_OPULJP3[[#This Row],[EU STOPA SUFINANCIRANJA %
EU CO-FINANCING RATE %]]</f>
        <v>1045094.5499999999</v>
      </c>
      <c r="P2573" s="60">
        <f>Ugovori_OPULJP3[[#This Row],[Bespovratna sredstva - EU dio - HRK]]/7.5345</f>
        <v>138707.8837348198</v>
      </c>
      <c r="Q2573" s="59">
        <f>Ugovori_OPULJP3[[#This Row],[Bespovratna sredstva - Ukupno (EU+Nac) HRK
= Ukupna ugovorena vrijednost bespovratnih sredstava]]*Ugovori_OPULJP3[[#This Row],[STOPA NACIONALNOG SUFINANCIRANJA %]]</f>
        <v>184428.44999999998</v>
      </c>
      <c r="R2573" s="60">
        <f>Ugovori_OPULJP3[[#This Row],[Bespovratna sredstva - Nacionalni dio - HRK]]/7.5345</f>
        <v>24477.861835556436</v>
      </c>
      <c r="S2573" s="59">
        <v>1229523</v>
      </c>
      <c r="T2573" s="60">
        <f>Ugovori_OPULJP3[[#This Row],[Bespovratna sredstva - Ukupno (EU+Nac) HRK
= Ukupna ugovorena vrijednost bespovratnih sredstava]]/7.5345</f>
        <v>163185.74557037625</v>
      </c>
      <c r="U2573" s="59">
        <v>0</v>
      </c>
      <c r="V2573" s="60">
        <f>Ugovori_OPULJP3[[#This Row],[Javni doprinos korisnika - HRK]]/7.5345</f>
        <v>0</v>
      </c>
      <c r="W2573" s="59">
        <v>0</v>
      </c>
      <c r="X2573" s="60">
        <f>Ugovori_OPULJP3[[#This Row],[Privatni doprinos korisnika - HRK]]/7.5345</f>
        <v>0</v>
      </c>
      <c r="Y2573" s="61">
        <v>1229523</v>
      </c>
      <c r="Z2573" s="62">
        <f>Ugovori_OPULJP3[[#This Row],[UKUPNI PRIHVATLJIVI IZDACI
TOTAL ELIGIBLE EXPENDITURE
= Bespovratna sredstva ukupno + doprinos korisnika
= Ukupni prihvatljivi troškovi
= Ukupna ugovorena vrijednost projekta HRK]]/7.5345</f>
        <v>163185.74557037625</v>
      </c>
      <c r="AA2573" s="66" t="s">
        <v>37</v>
      </c>
      <c r="AB2573" s="66" t="s">
        <v>34</v>
      </c>
      <c r="AC2573" s="40" t="s">
        <v>9405</v>
      </c>
      <c r="AD2573" s="72" t="s">
        <v>6564</v>
      </c>
    </row>
    <row r="2574" spans="1:30" ht="114.75" x14ac:dyDescent="0.2">
      <c r="A2574" s="70" t="s">
        <v>9406</v>
      </c>
      <c r="B2574" s="38" t="s">
        <v>742</v>
      </c>
      <c r="C2574" s="65" t="s">
        <v>7264</v>
      </c>
      <c r="D2574" s="65" t="s">
        <v>9197</v>
      </c>
      <c r="E2574" s="66" t="s">
        <v>75</v>
      </c>
      <c r="F2574" s="71" t="s">
        <v>9407</v>
      </c>
      <c r="G2574" s="71" t="s">
        <v>847</v>
      </c>
      <c r="H2574" s="68">
        <v>44204</v>
      </c>
      <c r="I2574" s="68">
        <v>44750</v>
      </c>
      <c r="J2574" s="57" t="str">
        <f>IF(Ugovori_OPULJP3[[#This Row],[DATUM ZAVRŠETKA OPERACIJE]]&gt;DATE(2024,12,31),"u provedbi","završen")</f>
        <v>završen</v>
      </c>
      <c r="K2574" s="67" t="s">
        <v>248</v>
      </c>
      <c r="L2574" s="67" t="s">
        <v>248</v>
      </c>
      <c r="M2574" s="58">
        <v>0.85</v>
      </c>
      <c r="N2574" s="58">
        <v>0.15</v>
      </c>
      <c r="O2574" s="91">
        <f>Ugovori_OPULJP3[[#This Row],[Bespovratna sredstva - Ukupno (EU+Nac) HRK
= Ukupna ugovorena vrijednost bespovratnih sredstava]]*Ugovori_OPULJP3[[#This Row],[EU STOPA SUFINANCIRANJA %
EU CO-FINANCING RATE %]]</f>
        <v>1626612.2749999999</v>
      </c>
      <c r="P2574" s="92">
        <f>Ugovori_OPULJP3[[#This Row],[Bespovratna sredstva - EU dio - HRK]]/7.5345</f>
        <v>215888.54933970401</v>
      </c>
      <c r="Q2574" s="91">
        <f>Ugovori_OPULJP3[[#This Row],[Bespovratna sredstva - Ukupno (EU+Nac) HRK
= Ukupna ugovorena vrijednost bespovratnih sredstava]]*Ugovori_OPULJP3[[#This Row],[STOPA NACIONALNOG SUFINANCIRANJA %]]</f>
        <v>287049.22499999998</v>
      </c>
      <c r="R2574" s="92">
        <f>Ugovori_OPULJP3[[#This Row],[Bespovratna sredstva - Nacionalni dio - HRK]]/7.5345</f>
        <v>38097.979295241879</v>
      </c>
      <c r="S2574" s="91">
        <v>1913661.5</v>
      </c>
      <c r="T2574" s="92">
        <f>Ugovori_OPULJP3[[#This Row],[Bespovratna sredstva - Ukupno (EU+Nac) HRK
= Ukupna ugovorena vrijednost bespovratnih sredstava]]/7.5345</f>
        <v>253986.52863494589</v>
      </c>
      <c r="U2574" s="91">
        <v>0</v>
      </c>
      <c r="V2574" s="92">
        <f>Ugovori_OPULJP3[[#This Row],[Javni doprinos korisnika - HRK]]/7.5345</f>
        <v>0</v>
      </c>
      <c r="W2574" s="91">
        <v>0</v>
      </c>
      <c r="X2574" s="92">
        <f>Ugovori_OPULJP3[[#This Row],[Privatni doprinos korisnika - HRK]]/7.5345</f>
        <v>0</v>
      </c>
      <c r="Y2574" s="93">
        <v>1913661.5</v>
      </c>
      <c r="Z2574" s="94">
        <f>Ugovori_OPULJP3[[#This Row],[UKUPNI PRIHVATLJIVI IZDACI
TOTAL ELIGIBLE EXPENDITURE
= Bespovratna sredstva ukupno + doprinos korisnika
= Ukupni prihvatljivi troškovi
= Ukupna ugovorena vrijednost projekta HRK]]/7.5345</f>
        <v>253986.52863494589</v>
      </c>
      <c r="AA2574" s="66" t="s">
        <v>37</v>
      </c>
      <c r="AB2574" s="66" t="s">
        <v>34</v>
      </c>
      <c r="AC2574" s="40" t="s">
        <v>9408</v>
      </c>
      <c r="AD2574" s="65" t="s">
        <v>6564</v>
      </c>
    </row>
    <row r="2575" spans="1:30" ht="63.75" customHeight="1" x14ac:dyDescent="0.2">
      <c r="A2575" s="70" t="s">
        <v>9409</v>
      </c>
      <c r="B2575" s="38" t="s">
        <v>742</v>
      </c>
      <c r="C2575" s="65" t="s">
        <v>7264</v>
      </c>
      <c r="D2575" s="65" t="s">
        <v>9197</v>
      </c>
      <c r="E2575" s="66" t="s">
        <v>75</v>
      </c>
      <c r="F2575" s="71" t="s">
        <v>9410</v>
      </c>
      <c r="G2575" s="71" t="s">
        <v>7344</v>
      </c>
      <c r="H2575" s="68">
        <v>44207</v>
      </c>
      <c r="I2575" s="68">
        <v>44815</v>
      </c>
      <c r="J2575" s="57" t="str">
        <f>IF(Ugovori_OPULJP3[[#This Row],[DATUM ZAVRŠETKA OPERACIJE]]&gt;DATE(2024,12,31),"u provedbi","završen")</f>
        <v>završen</v>
      </c>
      <c r="K2575" s="67" t="s">
        <v>185</v>
      </c>
      <c r="L2575" s="67" t="s">
        <v>185</v>
      </c>
      <c r="M2575" s="58">
        <v>0.85</v>
      </c>
      <c r="N2575" s="58">
        <v>0.15</v>
      </c>
      <c r="O2575" s="91">
        <f>Ugovori_OPULJP3[[#This Row],[Bespovratna sredstva - Ukupno (EU+Nac) HRK
= Ukupna ugovorena vrijednost bespovratnih sredstava]]*Ugovori_OPULJP3[[#This Row],[EU STOPA SUFINANCIRANJA %
EU CO-FINANCING RATE %]]</f>
        <v>555994.86</v>
      </c>
      <c r="P2575" s="92">
        <f>Ugovori_OPULJP3[[#This Row],[Bespovratna sredstva - EU dio - HRK]]/7.5345</f>
        <v>73793.199283296824</v>
      </c>
      <c r="Q2575" s="91">
        <f>Ugovori_OPULJP3[[#This Row],[Bespovratna sredstva - Ukupno (EU+Nac) HRK
= Ukupna ugovorena vrijednost bespovratnih sredstava]]*Ugovori_OPULJP3[[#This Row],[STOPA NACIONALNOG SUFINANCIRANJA %]]</f>
        <v>98116.739999999991</v>
      </c>
      <c r="R2575" s="92">
        <f>Ugovori_OPULJP3[[#This Row],[Bespovratna sredstva - Nacionalni dio - HRK]]/7.5345</f>
        <v>13022.329285287675</v>
      </c>
      <c r="S2575" s="91">
        <v>654111.6</v>
      </c>
      <c r="T2575" s="92">
        <f>Ugovori_OPULJP3[[#This Row],[Bespovratna sredstva - Ukupno (EU+Nac) HRK
= Ukupna ugovorena vrijednost bespovratnih sredstava]]/7.5345</f>
        <v>86815.528568584501</v>
      </c>
      <c r="U2575" s="91">
        <v>0</v>
      </c>
      <c r="V2575" s="92">
        <f>Ugovori_OPULJP3[[#This Row],[Javni doprinos korisnika - HRK]]/7.5345</f>
        <v>0</v>
      </c>
      <c r="W2575" s="91">
        <v>0</v>
      </c>
      <c r="X2575" s="92">
        <f>Ugovori_OPULJP3[[#This Row],[Privatni doprinos korisnika - HRK]]/7.5345</f>
        <v>0</v>
      </c>
      <c r="Y2575" s="93">
        <v>654111.6</v>
      </c>
      <c r="Z2575" s="94">
        <f>Ugovori_OPULJP3[[#This Row],[UKUPNI PRIHVATLJIVI IZDACI
TOTAL ELIGIBLE EXPENDITURE
= Bespovratna sredstva ukupno + doprinos korisnika
= Ukupni prihvatljivi troškovi
= Ukupna ugovorena vrijednost projekta HRK]]/7.5345</f>
        <v>86815.528568584501</v>
      </c>
      <c r="AA2575" s="66" t="s">
        <v>37</v>
      </c>
      <c r="AB2575" s="66" t="s">
        <v>34</v>
      </c>
      <c r="AC2575" s="40" t="s">
        <v>9411</v>
      </c>
      <c r="AD2575" s="65" t="s">
        <v>6564</v>
      </c>
    </row>
    <row r="2576" spans="1:30" ht="114.75" x14ac:dyDescent="0.2">
      <c r="A2576" s="70" t="s">
        <v>9412</v>
      </c>
      <c r="B2576" s="38" t="s">
        <v>742</v>
      </c>
      <c r="C2576" s="65" t="s">
        <v>7264</v>
      </c>
      <c r="D2576" s="65" t="s">
        <v>9197</v>
      </c>
      <c r="E2576" s="66" t="s">
        <v>75</v>
      </c>
      <c r="F2576" s="71" t="s">
        <v>8660</v>
      </c>
      <c r="G2576" s="54" t="s">
        <v>7376</v>
      </c>
      <c r="H2576" s="68">
        <v>44207</v>
      </c>
      <c r="I2576" s="68">
        <v>44815</v>
      </c>
      <c r="J2576" s="57" t="str">
        <f>IF(Ugovori_OPULJP3[[#This Row],[DATUM ZAVRŠETKA OPERACIJE]]&gt;DATE(2024,12,31),"u provedbi","završen")</f>
        <v>završen</v>
      </c>
      <c r="K2576" s="67" t="s">
        <v>9413</v>
      </c>
      <c r="L2576" s="67" t="s">
        <v>78</v>
      </c>
      <c r="M2576" s="58">
        <v>0.85</v>
      </c>
      <c r="N2576" s="58">
        <v>0.15</v>
      </c>
      <c r="O2576" s="91">
        <f>Ugovori_OPULJP3[[#This Row],[Bespovratna sredstva - Ukupno (EU+Nac) HRK
= Ukupna ugovorena vrijednost bespovratnih sredstava]]*Ugovori_OPULJP3[[#This Row],[EU STOPA SUFINANCIRANJA %
EU CO-FINANCING RATE %]]</f>
        <v>1699909.9169999999</v>
      </c>
      <c r="P2576" s="92">
        <f>Ugovori_OPULJP3[[#This Row],[Bespovratna sredstva - EU dio - HRK]]/7.5345</f>
        <v>225616.81823611385</v>
      </c>
      <c r="Q2576" s="91">
        <f>Ugovori_OPULJP3[[#This Row],[Bespovratna sredstva - Ukupno (EU+Nac) HRK
= Ukupna ugovorena vrijednost bespovratnih sredstava]]*Ugovori_OPULJP3[[#This Row],[STOPA NACIONALNOG SUFINANCIRANJA %]]</f>
        <v>299984.103</v>
      </c>
      <c r="R2576" s="92">
        <f>Ugovori_OPULJP3[[#This Row],[Bespovratna sredstva - Nacionalni dio - HRK]]/7.5345</f>
        <v>39814.73262990245</v>
      </c>
      <c r="S2576" s="91">
        <v>1999894.02</v>
      </c>
      <c r="T2576" s="92">
        <f>Ugovori_OPULJP3[[#This Row],[Bespovratna sredstva - Ukupno (EU+Nac) HRK
= Ukupna ugovorena vrijednost bespovratnih sredstava]]/7.5345</f>
        <v>265431.5508660163</v>
      </c>
      <c r="U2576" s="91">
        <v>0</v>
      </c>
      <c r="V2576" s="92">
        <f>Ugovori_OPULJP3[[#This Row],[Javni doprinos korisnika - HRK]]/7.5345</f>
        <v>0</v>
      </c>
      <c r="W2576" s="91">
        <v>0</v>
      </c>
      <c r="X2576" s="92">
        <f>Ugovori_OPULJP3[[#This Row],[Privatni doprinos korisnika - HRK]]/7.5345</f>
        <v>0</v>
      </c>
      <c r="Y2576" s="93">
        <v>1999894.02</v>
      </c>
      <c r="Z2576" s="94">
        <f>Ugovori_OPULJP3[[#This Row],[UKUPNI PRIHVATLJIVI IZDACI
TOTAL ELIGIBLE EXPENDITURE
= Bespovratna sredstva ukupno + doprinos korisnika
= Ukupni prihvatljivi troškovi
= Ukupna ugovorena vrijednost projekta HRK]]/7.5345</f>
        <v>265431.5508660163</v>
      </c>
      <c r="AA2576" s="66" t="s">
        <v>37</v>
      </c>
      <c r="AB2576" s="66" t="s">
        <v>34</v>
      </c>
      <c r="AC2576" s="40" t="s">
        <v>9414</v>
      </c>
      <c r="AD2576" s="65" t="s">
        <v>6564</v>
      </c>
    </row>
    <row r="2577" spans="1:30" ht="114.75" x14ac:dyDescent="0.2">
      <c r="A2577" s="70" t="s">
        <v>9415</v>
      </c>
      <c r="B2577" s="38" t="s">
        <v>742</v>
      </c>
      <c r="C2577" s="65" t="s">
        <v>7264</v>
      </c>
      <c r="D2577" s="65" t="s">
        <v>9197</v>
      </c>
      <c r="E2577" s="66" t="s">
        <v>75</v>
      </c>
      <c r="F2577" s="71" t="s">
        <v>7324</v>
      </c>
      <c r="G2577" s="54" t="s">
        <v>7325</v>
      </c>
      <c r="H2577" s="68">
        <v>44207</v>
      </c>
      <c r="I2577" s="68">
        <v>44815</v>
      </c>
      <c r="J2577" s="57" t="str">
        <f>IF(Ugovori_OPULJP3[[#This Row],[DATUM ZAVRŠETKA OPERACIJE]]&gt;DATE(2024,12,31),"u provedbi","završen")</f>
        <v>završen</v>
      </c>
      <c r="K2577" s="67" t="s">
        <v>270</v>
      </c>
      <c r="L2577" s="67" t="s">
        <v>270</v>
      </c>
      <c r="M2577" s="58">
        <v>0.85</v>
      </c>
      <c r="N2577" s="58">
        <v>0.15</v>
      </c>
      <c r="O2577" s="91">
        <f>Ugovori_OPULJP3[[#This Row],[Bespovratna sredstva - Ukupno (EU+Nac) HRK
= Ukupna ugovorena vrijednost bespovratnih sredstava]]*Ugovori_OPULJP3[[#This Row],[EU STOPA SUFINANCIRANJA %
EU CO-FINANCING RATE %]]</f>
        <v>1328983.7805000001</v>
      </c>
      <c r="P2577" s="92">
        <f>Ugovori_OPULJP3[[#This Row],[Bespovratna sredstva - EU dio - HRK]]/7.5345</f>
        <v>176386.45968544696</v>
      </c>
      <c r="Q2577" s="91">
        <f>Ugovori_OPULJP3[[#This Row],[Bespovratna sredstva - Ukupno (EU+Nac) HRK
= Ukupna ugovorena vrijednost bespovratnih sredstava]]*Ugovori_OPULJP3[[#This Row],[STOPA NACIONALNOG SUFINANCIRANJA %]]</f>
        <v>234526.54949999999</v>
      </c>
      <c r="R2577" s="92">
        <f>Ugovori_OPULJP3[[#This Row],[Bespovratna sredstva - Nacionalni dio - HRK]]/7.5345</f>
        <v>31127.022297431809</v>
      </c>
      <c r="S2577" s="91">
        <v>1563510.33</v>
      </c>
      <c r="T2577" s="92">
        <f>Ugovori_OPULJP3[[#This Row],[Bespovratna sredstva - Ukupno (EU+Nac) HRK
= Ukupna ugovorena vrijednost bespovratnih sredstava]]/7.5345</f>
        <v>207513.48198287876</v>
      </c>
      <c r="U2577" s="91">
        <v>0</v>
      </c>
      <c r="V2577" s="92">
        <f>Ugovori_OPULJP3[[#This Row],[Javni doprinos korisnika - HRK]]/7.5345</f>
        <v>0</v>
      </c>
      <c r="W2577" s="91">
        <v>0</v>
      </c>
      <c r="X2577" s="92">
        <f>Ugovori_OPULJP3[[#This Row],[Privatni doprinos korisnika - HRK]]/7.5345</f>
        <v>0</v>
      </c>
      <c r="Y2577" s="93">
        <v>1563510.33</v>
      </c>
      <c r="Z2577" s="94">
        <f>Ugovori_OPULJP3[[#This Row],[UKUPNI PRIHVATLJIVI IZDACI
TOTAL ELIGIBLE EXPENDITURE
= Bespovratna sredstva ukupno + doprinos korisnika
= Ukupni prihvatljivi troškovi
= Ukupna ugovorena vrijednost projekta HRK]]/7.5345</f>
        <v>207513.48198287876</v>
      </c>
      <c r="AA2577" s="66" t="s">
        <v>37</v>
      </c>
      <c r="AB2577" s="66" t="s">
        <v>34</v>
      </c>
      <c r="AC2577" s="40" t="s">
        <v>9416</v>
      </c>
      <c r="AD2577" s="65" t="s">
        <v>6564</v>
      </c>
    </row>
    <row r="2578" spans="1:30" ht="76.5" x14ac:dyDescent="0.2">
      <c r="A2578" s="70" t="s">
        <v>9417</v>
      </c>
      <c r="B2578" s="38" t="s">
        <v>742</v>
      </c>
      <c r="C2578" s="65" t="s">
        <v>7264</v>
      </c>
      <c r="D2578" s="65" t="s">
        <v>9197</v>
      </c>
      <c r="E2578" s="66" t="s">
        <v>75</v>
      </c>
      <c r="F2578" s="71" t="s">
        <v>9418</v>
      </c>
      <c r="G2578" s="71" t="s">
        <v>3183</v>
      </c>
      <c r="H2578" s="68">
        <v>44343</v>
      </c>
      <c r="I2578" s="68">
        <v>44953</v>
      </c>
      <c r="J2578" s="57" t="str">
        <f>IF(Ugovori_OPULJP3[[#This Row],[DATUM ZAVRŠETKA OPERACIJE]]&gt;DATE(2024,12,31),"u provedbi","završen")</f>
        <v>završen</v>
      </c>
      <c r="K2578" s="67" t="s">
        <v>9419</v>
      </c>
      <c r="L2578" s="76" t="s">
        <v>36</v>
      </c>
      <c r="M2578" s="82" t="s">
        <v>3093</v>
      </c>
      <c r="N2578" s="58">
        <v>0.15</v>
      </c>
      <c r="O2578" s="59">
        <f>Ugovori_OPULJP3[[#This Row],[Bespovratna sredstva - Ukupno (EU+Nac) HRK
= Ukupna ugovorena vrijednost bespovratnih sredstava]]*Ugovori_OPULJP3[[#This Row],[EU STOPA SUFINANCIRANJA %
EU CO-FINANCING RATE %]]</f>
        <v>878739.63049999997</v>
      </c>
      <c r="P2578" s="60">
        <f>Ugovori_OPULJP3[[#This Row],[Bespovratna sredstva - EU dio - HRK]]/7.5345</f>
        <v>116628.79162519077</v>
      </c>
      <c r="Q2578" s="59">
        <f>Ugovori_OPULJP3[[#This Row],[Bespovratna sredstva - Ukupno (EU+Nac) HRK
= Ukupna ugovorena vrijednost bespovratnih sredstava]]*Ugovori_OPULJP3[[#This Row],[STOPA NACIONALNOG SUFINANCIRANJA %]]</f>
        <v>155071.69949999999</v>
      </c>
      <c r="R2578" s="60">
        <f>Ugovori_OPULJP3[[#This Row],[Bespovratna sredstva - Nacionalni dio - HRK]]/7.5345</f>
        <v>20581.551463268959</v>
      </c>
      <c r="S2578" s="59">
        <v>1033811.33</v>
      </c>
      <c r="T2578" s="60">
        <f>Ugovori_OPULJP3[[#This Row],[Bespovratna sredstva - Ukupno (EU+Nac) HRK
= Ukupna ugovorena vrijednost bespovratnih sredstava]]/7.5345</f>
        <v>137210.34308845975</v>
      </c>
      <c r="U2578" s="59">
        <v>0</v>
      </c>
      <c r="V2578" s="60">
        <f>Ugovori_OPULJP3[[#This Row],[Javni doprinos korisnika - HRK]]/7.5345</f>
        <v>0</v>
      </c>
      <c r="W2578" s="59">
        <v>0</v>
      </c>
      <c r="X2578" s="60">
        <f>Ugovori_OPULJP3[[#This Row],[Privatni doprinos korisnika - HRK]]/7.5345</f>
        <v>0</v>
      </c>
      <c r="Y2578" s="61">
        <v>1033811.33</v>
      </c>
      <c r="Z2578" s="62">
        <f>Ugovori_OPULJP3[[#This Row],[UKUPNI PRIHVATLJIVI IZDACI
TOTAL ELIGIBLE EXPENDITURE
= Bespovratna sredstva ukupno + doprinos korisnika
= Ukupni prihvatljivi troškovi
= Ukupna ugovorena vrijednost projekta HRK]]/7.5345</f>
        <v>137210.34308845975</v>
      </c>
      <c r="AA2578" s="66" t="s">
        <v>37</v>
      </c>
      <c r="AB2578" s="66" t="s">
        <v>34</v>
      </c>
      <c r="AC2578" s="40" t="s">
        <v>9420</v>
      </c>
      <c r="AD2578" s="72" t="s">
        <v>6564</v>
      </c>
    </row>
    <row r="2579" spans="1:30" ht="114.75" x14ac:dyDescent="0.2">
      <c r="A2579" s="70" t="s">
        <v>9421</v>
      </c>
      <c r="B2579" s="38" t="s">
        <v>742</v>
      </c>
      <c r="C2579" s="65" t="s">
        <v>7264</v>
      </c>
      <c r="D2579" s="65" t="s">
        <v>9197</v>
      </c>
      <c r="E2579" s="66" t="s">
        <v>75</v>
      </c>
      <c r="F2579" s="71" t="s">
        <v>9422</v>
      </c>
      <c r="G2579" s="71" t="s">
        <v>1217</v>
      </c>
      <c r="H2579" s="68">
        <v>44203</v>
      </c>
      <c r="I2579" s="68">
        <v>44811</v>
      </c>
      <c r="J2579" s="57" t="str">
        <f>IF(Ugovori_OPULJP3[[#This Row],[DATUM ZAVRŠETKA OPERACIJE]]&gt;DATE(2024,12,31),"u provedbi","završen")</f>
        <v>završen</v>
      </c>
      <c r="K2579" s="67" t="s">
        <v>248</v>
      </c>
      <c r="L2579" s="67" t="s">
        <v>248</v>
      </c>
      <c r="M2579" s="58">
        <v>0.85</v>
      </c>
      <c r="N2579" s="58">
        <v>0.15</v>
      </c>
      <c r="O2579" s="91">
        <f>Ugovori_OPULJP3[[#This Row],[Bespovratna sredstva - Ukupno (EU+Nac) HRK
= Ukupna ugovorena vrijednost bespovratnih sredstava]]*Ugovori_OPULJP3[[#This Row],[EU STOPA SUFINANCIRANJA %
EU CO-FINANCING RATE %]]</f>
        <v>1699536.75</v>
      </c>
      <c r="P2579" s="92">
        <f>Ugovori_OPULJP3[[#This Row],[Bespovratna sredstva - EU dio - HRK]]/7.5345</f>
        <v>225567.2904638662</v>
      </c>
      <c r="Q2579" s="91">
        <f>Ugovori_OPULJP3[[#This Row],[Bespovratna sredstva - Ukupno (EU+Nac) HRK
= Ukupna ugovorena vrijednost bespovratnih sredstava]]*Ugovori_OPULJP3[[#This Row],[STOPA NACIONALNOG SUFINANCIRANJA %]]</f>
        <v>299918.25</v>
      </c>
      <c r="R2579" s="92">
        <f>Ugovori_OPULJP3[[#This Row],[Bespovratna sredstva - Nacionalni dio - HRK]]/7.5345</f>
        <v>39805.992434799919</v>
      </c>
      <c r="S2579" s="91">
        <v>1999455</v>
      </c>
      <c r="T2579" s="92">
        <f>Ugovori_OPULJP3[[#This Row],[Bespovratna sredstva - Ukupno (EU+Nac) HRK
= Ukupna ugovorena vrijednost bespovratnih sredstava]]/7.5345</f>
        <v>265373.2828986661</v>
      </c>
      <c r="U2579" s="91">
        <v>0</v>
      </c>
      <c r="V2579" s="92">
        <f>Ugovori_OPULJP3[[#This Row],[Javni doprinos korisnika - HRK]]/7.5345</f>
        <v>0</v>
      </c>
      <c r="W2579" s="91">
        <v>0</v>
      </c>
      <c r="X2579" s="92">
        <f>Ugovori_OPULJP3[[#This Row],[Privatni doprinos korisnika - HRK]]/7.5345</f>
        <v>0</v>
      </c>
      <c r="Y2579" s="93">
        <v>1999455</v>
      </c>
      <c r="Z2579" s="94">
        <f>Ugovori_OPULJP3[[#This Row],[UKUPNI PRIHVATLJIVI IZDACI
TOTAL ELIGIBLE EXPENDITURE
= Bespovratna sredstva ukupno + doprinos korisnika
= Ukupni prihvatljivi troškovi
= Ukupna ugovorena vrijednost projekta HRK]]/7.5345</f>
        <v>265373.2828986661</v>
      </c>
      <c r="AA2579" s="66" t="s">
        <v>37</v>
      </c>
      <c r="AB2579" s="66" t="s">
        <v>34</v>
      </c>
      <c r="AC2579" s="40" t="s">
        <v>9423</v>
      </c>
      <c r="AD2579" s="65" t="s">
        <v>6564</v>
      </c>
    </row>
    <row r="2580" spans="1:30" ht="102" x14ac:dyDescent="0.2">
      <c r="A2580" s="70" t="s">
        <v>9424</v>
      </c>
      <c r="B2580" s="38" t="s">
        <v>742</v>
      </c>
      <c r="C2580" s="65" t="s">
        <v>7264</v>
      </c>
      <c r="D2580" s="65" t="s">
        <v>9197</v>
      </c>
      <c r="E2580" s="66" t="s">
        <v>75</v>
      </c>
      <c r="F2580" s="71" t="s">
        <v>9425</v>
      </c>
      <c r="G2580" s="54" t="s">
        <v>2181</v>
      </c>
      <c r="H2580" s="68">
        <v>44208</v>
      </c>
      <c r="I2580" s="68">
        <v>44816</v>
      </c>
      <c r="J2580" s="57" t="str">
        <f>IF(Ugovori_OPULJP3[[#This Row],[DATUM ZAVRŠETKA OPERACIJE]]&gt;DATE(2024,12,31),"u provedbi","završen")</f>
        <v>završen</v>
      </c>
      <c r="K2580" s="67" t="s">
        <v>78</v>
      </c>
      <c r="L2580" s="67" t="s">
        <v>78</v>
      </c>
      <c r="M2580" s="58">
        <v>0.85</v>
      </c>
      <c r="N2580" s="58">
        <v>0.15</v>
      </c>
      <c r="O2580" s="91">
        <f>Ugovori_OPULJP3[[#This Row],[Bespovratna sredstva - Ukupno (EU+Nac) HRK
= Ukupna ugovorena vrijednost bespovratnih sredstava]]*Ugovori_OPULJP3[[#This Row],[EU STOPA SUFINANCIRANJA %
EU CO-FINANCING RATE %]]</f>
        <v>1698212.365</v>
      </c>
      <c r="P2580" s="92">
        <f>Ugovori_OPULJP3[[#This Row],[Bespovratna sredstva - EU dio - HRK]]/7.5345</f>
        <v>225391.514367244</v>
      </c>
      <c r="Q2580" s="91">
        <f>Ugovori_OPULJP3[[#This Row],[Bespovratna sredstva - Ukupno (EU+Nac) HRK
= Ukupna ugovorena vrijednost bespovratnih sredstava]]*Ugovori_OPULJP3[[#This Row],[STOPA NACIONALNOG SUFINANCIRANJA %]]</f>
        <v>299684.53499999997</v>
      </c>
      <c r="R2580" s="92">
        <f>Ugovori_OPULJP3[[#This Row],[Bespovratna sredstva - Nacionalni dio - HRK]]/7.5345</f>
        <v>39774.973123631287</v>
      </c>
      <c r="S2580" s="91">
        <v>1997896.9</v>
      </c>
      <c r="T2580" s="92">
        <f>Ugovori_OPULJP3[[#This Row],[Bespovratna sredstva - Ukupno (EU+Nac) HRK
= Ukupna ugovorena vrijednost bespovratnih sredstava]]/7.5345</f>
        <v>265166.4874908753</v>
      </c>
      <c r="U2580" s="91">
        <v>0</v>
      </c>
      <c r="V2580" s="92">
        <f>Ugovori_OPULJP3[[#This Row],[Javni doprinos korisnika - HRK]]/7.5345</f>
        <v>0</v>
      </c>
      <c r="W2580" s="91">
        <v>0</v>
      </c>
      <c r="X2580" s="92">
        <f>Ugovori_OPULJP3[[#This Row],[Privatni doprinos korisnika - HRK]]/7.5345</f>
        <v>0</v>
      </c>
      <c r="Y2580" s="93">
        <v>1997896.9</v>
      </c>
      <c r="Z2580" s="94">
        <f>Ugovori_OPULJP3[[#This Row],[UKUPNI PRIHVATLJIVI IZDACI
TOTAL ELIGIBLE EXPENDITURE
= Bespovratna sredstva ukupno + doprinos korisnika
= Ukupni prihvatljivi troškovi
= Ukupna ugovorena vrijednost projekta HRK]]/7.5345</f>
        <v>265166.4874908753</v>
      </c>
      <c r="AA2580" s="66" t="s">
        <v>37</v>
      </c>
      <c r="AB2580" s="66" t="s">
        <v>34</v>
      </c>
      <c r="AC2580" s="40" t="s">
        <v>9426</v>
      </c>
      <c r="AD2580" s="65" t="s">
        <v>6564</v>
      </c>
    </row>
    <row r="2581" spans="1:30" ht="114.75" x14ac:dyDescent="0.2">
      <c r="A2581" s="70" t="s">
        <v>9427</v>
      </c>
      <c r="B2581" s="38" t="s">
        <v>742</v>
      </c>
      <c r="C2581" s="65" t="s">
        <v>7264</v>
      </c>
      <c r="D2581" s="65" t="s">
        <v>9197</v>
      </c>
      <c r="E2581" s="66" t="s">
        <v>75</v>
      </c>
      <c r="F2581" s="71" t="s">
        <v>9428</v>
      </c>
      <c r="G2581" s="54" t="s">
        <v>8704</v>
      </c>
      <c r="H2581" s="68">
        <v>44342</v>
      </c>
      <c r="I2581" s="68">
        <v>44952</v>
      </c>
      <c r="J2581" s="57" t="str">
        <f>IF(Ugovori_OPULJP3[[#This Row],[DATUM ZAVRŠETKA OPERACIJE]]&gt;DATE(2024,12,31),"u provedbi","završen")</f>
        <v>završen</v>
      </c>
      <c r="K2581" s="67" t="s">
        <v>199</v>
      </c>
      <c r="L2581" s="67" t="s">
        <v>199</v>
      </c>
      <c r="M2581" s="58">
        <v>0.85</v>
      </c>
      <c r="N2581" s="58">
        <v>0.15</v>
      </c>
      <c r="O2581" s="59">
        <f>Ugovori_OPULJP3[[#This Row],[Bespovratna sredstva - Ukupno (EU+Nac) HRK
= Ukupna ugovorena vrijednost bespovratnih sredstava]]*Ugovori_OPULJP3[[#This Row],[EU STOPA SUFINANCIRANJA %
EU CO-FINANCING RATE %]]</f>
        <v>1632769.284</v>
      </c>
      <c r="P2581" s="60">
        <f>Ugovori_OPULJP3[[#This Row],[Bespovratna sredstva - EU dio - HRK]]/7.5345</f>
        <v>216705.72486561813</v>
      </c>
      <c r="Q2581" s="59">
        <f>Ugovori_OPULJP3[[#This Row],[Bespovratna sredstva - Ukupno (EU+Nac) HRK
= Ukupna ugovorena vrijednost bespovratnih sredstava]]*Ugovori_OPULJP3[[#This Row],[STOPA NACIONALNOG SUFINANCIRANJA %]]</f>
        <v>288135.75599999999</v>
      </c>
      <c r="R2581" s="60">
        <f>Ugovori_OPULJP3[[#This Row],[Bespovratna sredstva - Nacionalni dio - HRK]]/7.5345</f>
        <v>38242.186740991434</v>
      </c>
      <c r="S2581" s="59">
        <v>1920905.04</v>
      </c>
      <c r="T2581" s="60">
        <f>Ugovori_OPULJP3[[#This Row],[Bespovratna sredstva - Ukupno (EU+Nac) HRK
= Ukupna ugovorena vrijednost bespovratnih sredstava]]/7.5345</f>
        <v>254947.91160660959</v>
      </c>
      <c r="U2581" s="59">
        <v>0</v>
      </c>
      <c r="V2581" s="60">
        <f>Ugovori_OPULJP3[[#This Row],[Javni doprinos korisnika - HRK]]/7.5345</f>
        <v>0</v>
      </c>
      <c r="W2581" s="59">
        <v>0</v>
      </c>
      <c r="X2581" s="60">
        <f>Ugovori_OPULJP3[[#This Row],[Privatni doprinos korisnika - HRK]]/7.5345</f>
        <v>0</v>
      </c>
      <c r="Y2581" s="61">
        <v>1920905.04</v>
      </c>
      <c r="Z2581" s="62">
        <f>Ugovori_OPULJP3[[#This Row],[UKUPNI PRIHVATLJIVI IZDACI
TOTAL ELIGIBLE EXPENDITURE
= Bespovratna sredstva ukupno + doprinos korisnika
= Ukupni prihvatljivi troškovi
= Ukupna ugovorena vrijednost projekta HRK]]/7.5345</f>
        <v>254947.91160660959</v>
      </c>
      <c r="AA2581" s="66" t="s">
        <v>37</v>
      </c>
      <c r="AB2581" s="66" t="s">
        <v>34</v>
      </c>
      <c r="AC2581" s="40" t="s">
        <v>9429</v>
      </c>
      <c r="AD2581" s="72" t="s">
        <v>6564</v>
      </c>
    </row>
    <row r="2582" spans="1:30" ht="114.75" x14ac:dyDescent="0.2">
      <c r="A2582" s="70" t="s">
        <v>9430</v>
      </c>
      <c r="B2582" s="38" t="s">
        <v>742</v>
      </c>
      <c r="C2582" s="65" t="s">
        <v>7264</v>
      </c>
      <c r="D2582" s="65" t="s">
        <v>9197</v>
      </c>
      <c r="E2582" s="66" t="s">
        <v>75</v>
      </c>
      <c r="F2582" s="71" t="s">
        <v>9431</v>
      </c>
      <c r="G2582" s="71" t="s">
        <v>8717</v>
      </c>
      <c r="H2582" s="68">
        <v>44340</v>
      </c>
      <c r="I2582" s="68">
        <v>44950</v>
      </c>
      <c r="J2582" s="57" t="str">
        <f>IF(Ugovori_OPULJP3[[#This Row],[DATUM ZAVRŠETKA OPERACIJE]]&gt;DATE(2024,12,31),"u provedbi","završen")</f>
        <v>završen</v>
      </c>
      <c r="K2582" s="67" t="s">
        <v>199</v>
      </c>
      <c r="L2582" s="67" t="s">
        <v>199</v>
      </c>
      <c r="M2582" s="58">
        <v>0.85</v>
      </c>
      <c r="N2582" s="58">
        <v>0.15</v>
      </c>
      <c r="O2582" s="59">
        <f>Ugovori_OPULJP3[[#This Row],[Bespovratna sredstva - Ukupno (EU+Nac) HRK
= Ukupna ugovorena vrijednost bespovratnih sredstava]]*Ugovori_OPULJP3[[#This Row],[EU STOPA SUFINANCIRANJA %
EU CO-FINANCING RATE %]]</f>
        <v>1632769.284</v>
      </c>
      <c r="P2582" s="60">
        <f>Ugovori_OPULJP3[[#This Row],[Bespovratna sredstva - EU dio - HRK]]/7.5345</f>
        <v>216705.72486561813</v>
      </c>
      <c r="Q2582" s="59">
        <f>Ugovori_OPULJP3[[#This Row],[Bespovratna sredstva - Ukupno (EU+Nac) HRK
= Ukupna ugovorena vrijednost bespovratnih sredstava]]*Ugovori_OPULJP3[[#This Row],[STOPA NACIONALNOG SUFINANCIRANJA %]]</f>
        <v>288135.75599999999</v>
      </c>
      <c r="R2582" s="60">
        <f>Ugovori_OPULJP3[[#This Row],[Bespovratna sredstva - Nacionalni dio - HRK]]/7.5345</f>
        <v>38242.186740991434</v>
      </c>
      <c r="S2582" s="59">
        <v>1920905.04</v>
      </c>
      <c r="T2582" s="60">
        <f>Ugovori_OPULJP3[[#This Row],[Bespovratna sredstva - Ukupno (EU+Nac) HRK
= Ukupna ugovorena vrijednost bespovratnih sredstava]]/7.5345</f>
        <v>254947.91160660959</v>
      </c>
      <c r="U2582" s="59">
        <v>0</v>
      </c>
      <c r="V2582" s="60">
        <f>Ugovori_OPULJP3[[#This Row],[Javni doprinos korisnika - HRK]]/7.5345</f>
        <v>0</v>
      </c>
      <c r="W2582" s="59">
        <v>0</v>
      </c>
      <c r="X2582" s="60">
        <f>Ugovori_OPULJP3[[#This Row],[Privatni doprinos korisnika - HRK]]/7.5345</f>
        <v>0</v>
      </c>
      <c r="Y2582" s="61">
        <v>1920905.04</v>
      </c>
      <c r="Z2582" s="62">
        <f>Ugovori_OPULJP3[[#This Row],[UKUPNI PRIHVATLJIVI IZDACI
TOTAL ELIGIBLE EXPENDITURE
= Bespovratna sredstva ukupno + doprinos korisnika
= Ukupni prihvatljivi troškovi
= Ukupna ugovorena vrijednost projekta HRK]]/7.5345</f>
        <v>254947.91160660959</v>
      </c>
      <c r="AA2582" s="66" t="s">
        <v>37</v>
      </c>
      <c r="AB2582" s="66" t="s">
        <v>34</v>
      </c>
      <c r="AC2582" s="40" t="s">
        <v>9432</v>
      </c>
      <c r="AD2582" s="72" t="s">
        <v>6564</v>
      </c>
    </row>
    <row r="2583" spans="1:30" ht="76.5" x14ac:dyDescent="0.2">
      <c r="A2583" s="70" t="s">
        <v>9433</v>
      </c>
      <c r="B2583" s="38" t="s">
        <v>742</v>
      </c>
      <c r="C2583" s="65" t="s">
        <v>7264</v>
      </c>
      <c r="D2583" s="65" t="s">
        <v>9197</v>
      </c>
      <c r="E2583" s="66" t="s">
        <v>75</v>
      </c>
      <c r="F2583" s="113" t="s">
        <v>9434</v>
      </c>
      <c r="G2583" s="54" t="s">
        <v>7318</v>
      </c>
      <c r="H2583" s="85">
        <v>44196</v>
      </c>
      <c r="I2583" s="85">
        <v>44804</v>
      </c>
      <c r="J2583" s="57" t="str">
        <f>IF(Ugovori_OPULJP3[[#This Row],[DATUM ZAVRŠETKA OPERACIJE]]&gt;DATE(2024,12,31),"u provedbi","završen")</f>
        <v>završen</v>
      </c>
      <c r="K2583" s="67" t="s">
        <v>36</v>
      </c>
      <c r="L2583" s="86" t="s">
        <v>36</v>
      </c>
      <c r="M2583" s="58">
        <v>0.85</v>
      </c>
      <c r="N2583" s="58">
        <v>0.15</v>
      </c>
      <c r="O2583" s="59">
        <f>Ugovori_OPULJP3[[#This Row],[Bespovratna sredstva - Ukupno (EU+Nac) HRK
= Ukupna ugovorena vrijednost bespovratnih sredstava]]*Ugovori_OPULJP3[[#This Row],[EU STOPA SUFINANCIRANJA %
EU CO-FINANCING RATE %]]</f>
        <v>1295488.6040000001</v>
      </c>
      <c r="P2583" s="60">
        <f>Ugovori_OPULJP3[[#This Row],[Bespovratna sredstva - EU dio - HRK]]/7.5345</f>
        <v>171940.88579202336</v>
      </c>
      <c r="Q2583" s="87">
        <f>Ugovori_OPULJP3[[#This Row],[Bespovratna sredstva - Ukupno (EU+Nac) HRK
= Ukupna ugovorena vrijednost bespovratnih sredstava]]*Ugovori_OPULJP3[[#This Row],[STOPA NACIONALNOG SUFINANCIRANJA %]]</f>
        <v>228615.636</v>
      </c>
      <c r="R2583" s="88">
        <f>Ugovori_OPULJP3[[#This Row],[Bespovratna sredstva - Nacionalni dio - HRK]]/7.5345</f>
        <v>30342.509257415884</v>
      </c>
      <c r="S2583" s="59">
        <v>1524104.24</v>
      </c>
      <c r="T2583" s="60">
        <f>Ugovori_OPULJP3[[#This Row],[Bespovratna sredstva - Ukupno (EU+Nac) HRK
= Ukupna ugovorena vrijednost bespovratnih sredstava]]/7.5345</f>
        <v>202283.39504943922</v>
      </c>
      <c r="U2583" s="87">
        <v>0</v>
      </c>
      <c r="V2583" s="88">
        <f>Ugovori_OPULJP3[[#This Row],[Javni doprinos korisnika - HRK]]/7.5345</f>
        <v>0</v>
      </c>
      <c r="W2583" s="59">
        <v>0</v>
      </c>
      <c r="X2583" s="60">
        <f>Ugovori_OPULJP3[[#This Row],[Privatni doprinos korisnika - HRK]]/7.5345</f>
        <v>0</v>
      </c>
      <c r="Y2583" s="61">
        <v>1524104.24</v>
      </c>
      <c r="Z2583" s="62">
        <f>Ugovori_OPULJP3[[#This Row],[UKUPNI PRIHVATLJIVI IZDACI
TOTAL ELIGIBLE EXPENDITURE
= Bespovratna sredstva ukupno + doprinos korisnika
= Ukupni prihvatljivi troškovi
= Ukupna ugovorena vrijednost projekta HRK]]/7.5345</f>
        <v>202283.39504943922</v>
      </c>
      <c r="AA2583" s="66" t="s">
        <v>37</v>
      </c>
      <c r="AB2583" s="66" t="s">
        <v>34</v>
      </c>
      <c r="AC2583" s="40" t="s">
        <v>9435</v>
      </c>
      <c r="AD2583" s="65" t="s">
        <v>6564</v>
      </c>
    </row>
    <row r="2584" spans="1:30" ht="102" x14ac:dyDescent="0.2">
      <c r="A2584" s="70" t="s">
        <v>9436</v>
      </c>
      <c r="B2584" s="38" t="s">
        <v>742</v>
      </c>
      <c r="C2584" s="65" t="s">
        <v>7264</v>
      </c>
      <c r="D2584" s="65" t="s">
        <v>9197</v>
      </c>
      <c r="E2584" s="66" t="s">
        <v>75</v>
      </c>
      <c r="F2584" s="71" t="s">
        <v>9437</v>
      </c>
      <c r="G2584" s="71" t="s">
        <v>7448</v>
      </c>
      <c r="H2584" s="68">
        <v>44204</v>
      </c>
      <c r="I2584" s="68">
        <v>44812</v>
      </c>
      <c r="J2584" s="57" t="str">
        <f>IF(Ugovori_OPULJP3[[#This Row],[DATUM ZAVRŠETKA OPERACIJE]]&gt;DATE(2024,12,31),"u provedbi","završen")</f>
        <v>završen</v>
      </c>
      <c r="K2584" s="67" t="s">
        <v>248</v>
      </c>
      <c r="L2584" s="67" t="s">
        <v>248</v>
      </c>
      <c r="M2584" s="58">
        <v>0.85</v>
      </c>
      <c r="N2584" s="58">
        <v>0.15</v>
      </c>
      <c r="O2584" s="91">
        <f>Ugovori_OPULJP3[[#This Row],[Bespovratna sredstva - Ukupno (EU+Nac) HRK
= Ukupna ugovorena vrijednost bespovratnih sredstava]]*Ugovori_OPULJP3[[#This Row],[EU STOPA SUFINANCIRANJA %
EU CO-FINANCING RATE %]]</f>
        <v>1699645.6265</v>
      </c>
      <c r="P2584" s="92">
        <f>Ugovori_OPULJP3[[#This Row],[Bespovratna sredstva - EU dio - HRK]]/7.5345</f>
        <v>225581.74085871657</v>
      </c>
      <c r="Q2584" s="91">
        <f>Ugovori_OPULJP3[[#This Row],[Bespovratna sredstva - Ukupno (EU+Nac) HRK
= Ukupna ugovorena vrijednost bespovratnih sredstava]]*Ugovori_OPULJP3[[#This Row],[STOPA NACIONALNOG SUFINANCIRANJA %]]</f>
        <v>299937.46350000001</v>
      </c>
      <c r="R2584" s="92">
        <f>Ugovori_OPULJP3[[#This Row],[Bespovratna sredstva - Nacionalni dio - HRK]]/7.5345</f>
        <v>39808.542504479396</v>
      </c>
      <c r="S2584" s="91">
        <v>1999583.09</v>
      </c>
      <c r="T2584" s="92">
        <f>Ugovori_OPULJP3[[#This Row],[Bespovratna sredstva - Ukupno (EU+Nac) HRK
= Ukupna ugovorena vrijednost bespovratnih sredstava]]/7.5345</f>
        <v>265390.28336319595</v>
      </c>
      <c r="U2584" s="91">
        <v>0</v>
      </c>
      <c r="V2584" s="92">
        <f>Ugovori_OPULJP3[[#This Row],[Javni doprinos korisnika - HRK]]/7.5345</f>
        <v>0</v>
      </c>
      <c r="W2584" s="91">
        <v>0</v>
      </c>
      <c r="X2584" s="92">
        <f>Ugovori_OPULJP3[[#This Row],[Privatni doprinos korisnika - HRK]]/7.5345</f>
        <v>0</v>
      </c>
      <c r="Y2584" s="93">
        <v>1999583.09</v>
      </c>
      <c r="Z2584" s="94">
        <f>Ugovori_OPULJP3[[#This Row],[UKUPNI PRIHVATLJIVI IZDACI
TOTAL ELIGIBLE EXPENDITURE
= Bespovratna sredstva ukupno + doprinos korisnika
= Ukupni prihvatljivi troškovi
= Ukupna ugovorena vrijednost projekta HRK]]/7.5345</f>
        <v>265390.28336319595</v>
      </c>
      <c r="AA2584" s="66" t="s">
        <v>37</v>
      </c>
      <c r="AB2584" s="66" t="s">
        <v>34</v>
      </c>
      <c r="AC2584" s="40" t="s">
        <v>9438</v>
      </c>
      <c r="AD2584" s="65" t="s">
        <v>6564</v>
      </c>
    </row>
    <row r="2585" spans="1:30" ht="102" x14ac:dyDescent="0.2">
      <c r="A2585" s="70" t="s">
        <v>9439</v>
      </c>
      <c r="B2585" s="38" t="s">
        <v>742</v>
      </c>
      <c r="C2585" s="65" t="s">
        <v>7264</v>
      </c>
      <c r="D2585" s="65" t="s">
        <v>9197</v>
      </c>
      <c r="E2585" s="66" t="s">
        <v>75</v>
      </c>
      <c r="F2585" s="71" t="s">
        <v>9440</v>
      </c>
      <c r="G2585" s="54" t="s">
        <v>1406</v>
      </c>
      <c r="H2585" s="68">
        <v>44204</v>
      </c>
      <c r="I2585" s="68">
        <v>44689</v>
      </c>
      <c r="J2585" s="57" t="str">
        <f>IF(Ugovori_OPULJP3[[#This Row],[DATUM ZAVRŠETKA OPERACIJE]]&gt;DATE(2024,12,31),"u provedbi","završen")</f>
        <v>završen</v>
      </c>
      <c r="K2585" s="67" t="s">
        <v>93</v>
      </c>
      <c r="L2585" s="67" t="s">
        <v>93</v>
      </c>
      <c r="M2585" s="58">
        <v>0.85</v>
      </c>
      <c r="N2585" s="58">
        <v>0.15</v>
      </c>
      <c r="O2585" s="91">
        <f>Ugovori_OPULJP3[[#This Row],[Bespovratna sredstva - Ukupno (EU+Nac) HRK
= Ukupna ugovorena vrijednost bespovratnih sredstava]]*Ugovori_OPULJP3[[#This Row],[EU STOPA SUFINANCIRANJA %
EU CO-FINANCING RATE %]]</f>
        <v>1699981.0874999999</v>
      </c>
      <c r="P2585" s="92">
        <f>Ugovori_OPULJP3[[#This Row],[Bespovratna sredstva - EU dio - HRK]]/7.5345</f>
        <v>225626.26418475012</v>
      </c>
      <c r="Q2585" s="91">
        <f>Ugovori_OPULJP3[[#This Row],[Bespovratna sredstva - Ukupno (EU+Nac) HRK
= Ukupna ugovorena vrijednost bespovratnih sredstava]]*Ugovori_OPULJP3[[#This Row],[STOPA NACIONALNOG SUFINANCIRANJA %]]</f>
        <v>299996.66249999998</v>
      </c>
      <c r="R2585" s="92">
        <f>Ugovori_OPULJP3[[#This Row],[Bespovratna sredstva - Nacionalni dio - HRK]]/7.5345</f>
        <v>39816.399562014725</v>
      </c>
      <c r="S2585" s="91">
        <v>1999977.75</v>
      </c>
      <c r="T2585" s="92">
        <f>Ugovori_OPULJP3[[#This Row],[Bespovratna sredstva - Ukupno (EU+Nac) HRK
= Ukupna ugovorena vrijednost bespovratnih sredstava]]/7.5345</f>
        <v>265442.66374676488</v>
      </c>
      <c r="U2585" s="91">
        <v>0</v>
      </c>
      <c r="V2585" s="92">
        <f>Ugovori_OPULJP3[[#This Row],[Javni doprinos korisnika - HRK]]/7.5345</f>
        <v>0</v>
      </c>
      <c r="W2585" s="91">
        <v>0</v>
      </c>
      <c r="X2585" s="92">
        <f>Ugovori_OPULJP3[[#This Row],[Privatni doprinos korisnika - HRK]]/7.5345</f>
        <v>0</v>
      </c>
      <c r="Y2585" s="93">
        <v>1999977.75</v>
      </c>
      <c r="Z2585" s="94">
        <f>Ugovori_OPULJP3[[#This Row],[UKUPNI PRIHVATLJIVI IZDACI
TOTAL ELIGIBLE EXPENDITURE
= Bespovratna sredstva ukupno + doprinos korisnika
= Ukupni prihvatljivi troškovi
= Ukupna ugovorena vrijednost projekta HRK]]/7.5345</f>
        <v>265442.66374676488</v>
      </c>
      <c r="AA2585" s="66" t="s">
        <v>37</v>
      </c>
      <c r="AB2585" s="66" t="s">
        <v>34</v>
      </c>
      <c r="AC2585" s="40" t="s">
        <v>9441</v>
      </c>
      <c r="AD2585" s="65" t="s">
        <v>6564</v>
      </c>
    </row>
    <row r="2586" spans="1:30" ht="102" x14ac:dyDescent="0.2">
      <c r="A2586" s="70" t="s">
        <v>9442</v>
      </c>
      <c r="B2586" s="38" t="s">
        <v>742</v>
      </c>
      <c r="C2586" s="65" t="s">
        <v>7264</v>
      </c>
      <c r="D2586" s="65" t="s">
        <v>9197</v>
      </c>
      <c r="E2586" s="66" t="s">
        <v>75</v>
      </c>
      <c r="F2586" s="71" t="s">
        <v>9443</v>
      </c>
      <c r="G2586" s="54" t="s">
        <v>7278</v>
      </c>
      <c r="H2586" s="68">
        <v>44344</v>
      </c>
      <c r="I2586" s="68">
        <v>44954</v>
      </c>
      <c r="J2586" s="57" t="str">
        <f>IF(Ugovori_OPULJP3[[#This Row],[DATUM ZAVRŠETKA OPERACIJE]]&gt;DATE(2024,12,31),"u provedbi","završen")</f>
        <v>završen</v>
      </c>
      <c r="K2586" s="67" t="s">
        <v>248</v>
      </c>
      <c r="L2586" s="67" t="s">
        <v>248</v>
      </c>
      <c r="M2586" s="58">
        <v>0.85</v>
      </c>
      <c r="N2586" s="58">
        <v>0.15</v>
      </c>
      <c r="O2586" s="59">
        <f>Ugovori_OPULJP3[[#This Row],[Bespovratna sredstva - Ukupno (EU+Nac) HRK
= Ukupna ugovorena vrijednost bespovratnih sredstava]]*Ugovori_OPULJP3[[#This Row],[EU STOPA SUFINANCIRANJA %
EU CO-FINANCING RATE %]]</f>
        <v>1613240.5</v>
      </c>
      <c r="P2586" s="60">
        <f>Ugovori_OPULJP3[[#This Row],[Bespovratna sredstva - EU dio - HRK]]/7.5345</f>
        <v>214113.80980821553</v>
      </c>
      <c r="Q2586" s="59">
        <f>Ugovori_OPULJP3[[#This Row],[Bespovratna sredstva - Ukupno (EU+Nac) HRK
= Ukupna ugovorena vrijednost bespovratnih sredstava]]*Ugovori_OPULJP3[[#This Row],[STOPA NACIONALNOG SUFINANCIRANJA %]]</f>
        <v>284689.5</v>
      </c>
      <c r="R2586" s="60">
        <f>Ugovori_OPULJP3[[#This Row],[Bespovratna sredstva - Nacionalni dio - HRK]]/7.5345</f>
        <v>37784.78996615568</v>
      </c>
      <c r="S2586" s="59">
        <v>1897930</v>
      </c>
      <c r="T2586" s="60">
        <f>Ugovori_OPULJP3[[#This Row],[Bespovratna sredstva - Ukupno (EU+Nac) HRK
= Ukupna ugovorena vrijednost bespovratnih sredstava]]/7.5345</f>
        <v>251898.59977437122</v>
      </c>
      <c r="U2586" s="59">
        <v>0</v>
      </c>
      <c r="V2586" s="60">
        <f>Ugovori_OPULJP3[[#This Row],[Javni doprinos korisnika - HRK]]/7.5345</f>
        <v>0</v>
      </c>
      <c r="W2586" s="59">
        <v>0</v>
      </c>
      <c r="X2586" s="60">
        <f>Ugovori_OPULJP3[[#This Row],[Privatni doprinos korisnika - HRK]]/7.5345</f>
        <v>0</v>
      </c>
      <c r="Y2586" s="61">
        <v>1897930</v>
      </c>
      <c r="Z2586" s="62">
        <f>Ugovori_OPULJP3[[#This Row],[UKUPNI PRIHVATLJIVI IZDACI
TOTAL ELIGIBLE EXPENDITURE
= Bespovratna sredstva ukupno + doprinos korisnika
= Ukupni prihvatljivi troškovi
= Ukupna ugovorena vrijednost projekta HRK]]/7.5345</f>
        <v>251898.59977437122</v>
      </c>
      <c r="AA2586" s="66" t="s">
        <v>37</v>
      </c>
      <c r="AB2586" s="66" t="s">
        <v>34</v>
      </c>
      <c r="AC2586" s="40" t="s">
        <v>9444</v>
      </c>
      <c r="AD2586" s="72" t="s">
        <v>6564</v>
      </c>
    </row>
    <row r="2587" spans="1:30" ht="51" x14ac:dyDescent="0.2">
      <c r="A2587" s="70" t="s">
        <v>9445</v>
      </c>
      <c r="B2587" s="38" t="s">
        <v>742</v>
      </c>
      <c r="C2587" s="65" t="s">
        <v>7264</v>
      </c>
      <c r="D2587" s="65" t="s">
        <v>9197</v>
      </c>
      <c r="E2587" s="66" t="s">
        <v>75</v>
      </c>
      <c r="F2587" s="71" t="s">
        <v>9446</v>
      </c>
      <c r="G2587" s="71" t="s">
        <v>9447</v>
      </c>
      <c r="H2587" s="68">
        <v>44396</v>
      </c>
      <c r="I2587" s="68">
        <v>45004</v>
      </c>
      <c r="J2587" s="57" t="str">
        <f>IF(Ugovori_OPULJP3[[#This Row],[DATUM ZAVRŠETKA OPERACIJE]]&gt;DATE(2024,12,31),"u provedbi","završen")</f>
        <v>završen</v>
      </c>
      <c r="K2587" s="67" t="s">
        <v>248</v>
      </c>
      <c r="L2587" s="67" t="s">
        <v>248</v>
      </c>
      <c r="M2587" s="58">
        <v>0.85</v>
      </c>
      <c r="N2587" s="58">
        <v>0.15</v>
      </c>
      <c r="O2587" s="59">
        <f>Ugovori_OPULJP3[[#This Row],[Bespovratna sredstva - Ukupno (EU+Nac) HRK
= Ukupna ugovorena vrijednost bespovratnih sredstava]]*Ugovori_OPULJP3[[#This Row],[EU STOPA SUFINANCIRANJA %
EU CO-FINANCING RATE %]]</f>
        <v>466446</v>
      </c>
      <c r="P2587" s="60">
        <f>Ugovori_OPULJP3[[#This Row],[Bespovratna sredstva - EU dio - HRK]]/7.5345</f>
        <v>61908.023093768657</v>
      </c>
      <c r="Q2587" s="59">
        <f>Ugovori_OPULJP3[[#This Row],[Bespovratna sredstva - Ukupno (EU+Nac) HRK
= Ukupna ugovorena vrijednost bespovratnih sredstava]]*Ugovori_OPULJP3[[#This Row],[STOPA NACIONALNOG SUFINANCIRANJA %]]</f>
        <v>82314</v>
      </c>
      <c r="R2587" s="60">
        <f>Ugovori_OPULJP3[[#This Row],[Bespovratna sredstva - Nacionalni dio - HRK]]/7.5345</f>
        <v>10924.945251841529</v>
      </c>
      <c r="S2587" s="59">
        <v>548760</v>
      </c>
      <c r="T2587" s="60">
        <f>Ugovori_OPULJP3[[#This Row],[Bespovratna sredstva - Ukupno (EU+Nac) HRK
= Ukupna ugovorena vrijednost bespovratnih sredstava]]/7.5345</f>
        <v>72832.968345610192</v>
      </c>
      <c r="U2587" s="59">
        <v>0</v>
      </c>
      <c r="V2587" s="60">
        <f>Ugovori_OPULJP3[[#This Row],[Javni doprinos korisnika - HRK]]/7.5345</f>
        <v>0</v>
      </c>
      <c r="W2587" s="59">
        <v>0</v>
      </c>
      <c r="X2587" s="60">
        <f>Ugovori_OPULJP3[[#This Row],[Privatni doprinos korisnika - HRK]]/7.5345</f>
        <v>0</v>
      </c>
      <c r="Y2587" s="61">
        <v>548760</v>
      </c>
      <c r="Z2587" s="62">
        <f>Ugovori_OPULJP3[[#This Row],[UKUPNI PRIHVATLJIVI IZDACI
TOTAL ELIGIBLE EXPENDITURE
= Bespovratna sredstva ukupno + doprinos korisnika
= Ukupni prihvatljivi troškovi
= Ukupna ugovorena vrijednost projekta HRK]]/7.5345</f>
        <v>72832.968345610192</v>
      </c>
      <c r="AA2587" s="66" t="s">
        <v>37</v>
      </c>
      <c r="AB2587" s="66" t="s">
        <v>34</v>
      </c>
      <c r="AC2587" s="40" t="s">
        <v>9448</v>
      </c>
      <c r="AD2587" s="72" t="s">
        <v>6564</v>
      </c>
    </row>
    <row r="2588" spans="1:30" ht="38.25" x14ac:dyDescent="0.2">
      <c r="A2588" s="70" t="s">
        <v>9449</v>
      </c>
      <c r="B2588" s="38" t="s">
        <v>742</v>
      </c>
      <c r="C2588" s="65" t="s">
        <v>7264</v>
      </c>
      <c r="D2588" s="65" t="s">
        <v>9197</v>
      </c>
      <c r="E2588" s="66" t="s">
        <v>75</v>
      </c>
      <c r="F2588" s="71" t="s">
        <v>9450</v>
      </c>
      <c r="G2588" s="71" t="s">
        <v>7099</v>
      </c>
      <c r="H2588" s="68">
        <v>44396</v>
      </c>
      <c r="I2588" s="68">
        <v>45004</v>
      </c>
      <c r="J2588" s="57" t="str">
        <f>IF(Ugovori_OPULJP3[[#This Row],[DATUM ZAVRŠETKA OPERACIJE]]&gt;DATE(2024,12,31),"u provedbi","završen")</f>
        <v>završen</v>
      </c>
      <c r="K2588" s="67" t="s">
        <v>9451</v>
      </c>
      <c r="L2588" s="67" t="s">
        <v>36</v>
      </c>
      <c r="M2588" s="58">
        <v>0.85</v>
      </c>
      <c r="N2588" s="58">
        <v>0.15</v>
      </c>
      <c r="O2588" s="59">
        <f>Ugovori_OPULJP3[[#This Row],[Bespovratna sredstva - Ukupno (EU+Nac) HRK
= Ukupna ugovorena vrijednost bespovratnih sredstava]]*Ugovori_OPULJP3[[#This Row],[EU STOPA SUFINANCIRANJA %
EU CO-FINANCING RATE %]]</f>
        <v>638401</v>
      </c>
      <c r="P2588" s="60">
        <f>Ugovori_OPULJP3[[#This Row],[Bespovratna sredstva - EU dio - HRK]]/7.5345</f>
        <v>84730.373614705677</v>
      </c>
      <c r="Q2588" s="59">
        <f>Ugovori_OPULJP3[[#This Row],[Bespovratna sredstva - Ukupno (EU+Nac) HRK
= Ukupna ugovorena vrijednost bespovratnih sredstava]]*Ugovori_OPULJP3[[#This Row],[STOPA NACIONALNOG SUFINANCIRANJA %]]</f>
        <v>112659</v>
      </c>
      <c r="R2588" s="60">
        <f>Ugovori_OPULJP3[[#This Row],[Bespovratna sredstva - Nacionalni dio - HRK]]/7.5345</f>
        <v>14952.418873183356</v>
      </c>
      <c r="S2588" s="59">
        <v>751060</v>
      </c>
      <c r="T2588" s="60">
        <f>Ugovori_OPULJP3[[#This Row],[Bespovratna sredstva - Ukupno (EU+Nac) HRK
= Ukupna ugovorena vrijednost bespovratnih sredstava]]/7.5345</f>
        <v>99682.792487889034</v>
      </c>
      <c r="U2588" s="59">
        <v>0</v>
      </c>
      <c r="V2588" s="60">
        <f>Ugovori_OPULJP3[[#This Row],[Javni doprinos korisnika - HRK]]/7.5345</f>
        <v>0</v>
      </c>
      <c r="W2588" s="59">
        <v>0</v>
      </c>
      <c r="X2588" s="60">
        <f>Ugovori_OPULJP3[[#This Row],[Privatni doprinos korisnika - HRK]]/7.5345</f>
        <v>0</v>
      </c>
      <c r="Y2588" s="61">
        <v>751060</v>
      </c>
      <c r="Z2588" s="62">
        <f>Ugovori_OPULJP3[[#This Row],[UKUPNI PRIHVATLJIVI IZDACI
TOTAL ELIGIBLE EXPENDITURE
= Bespovratna sredstva ukupno + doprinos korisnika
= Ukupni prihvatljivi troškovi
= Ukupna ugovorena vrijednost projekta HRK]]/7.5345</f>
        <v>99682.792487889034</v>
      </c>
      <c r="AA2588" s="66" t="s">
        <v>37</v>
      </c>
      <c r="AB2588" s="66" t="s">
        <v>34</v>
      </c>
      <c r="AC2588" s="40" t="s">
        <v>9452</v>
      </c>
      <c r="AD2588" s="72" t="s">
        <v>6564</v>
      </c>
    </row>
    <row r="2589" spans="1:30" ht="38.25" x14ac:dyDescent="0.2">
      <c r="A2589" s="70" t="s">
        <v>9453</v>
      </c>
      <c r="B2589" s="38" t="s">
        <v>742</v>
      </c>
      <c r="C2589" s="65" t="s">
        <v>7264</v>
      </c>
      <c r="D2589" s="65" t="s">
        <v>9197</v>
      </c>
      <c r="E2589" s="66" t="s">
        <v>75</v>
      </c>
      <c r="F2589" s="71" t="s">
        <v>9454</v>
      </c>
      <c r="G2589" s="71" t="s">
        <v>9455</v>
      </c>
      <c r="H2589" s="68">
        <v>44396</v>
      </c>
      <c r="I2589" s="68">
        <v>45004</v>
      </c>
      <c r="J2589" s="57" t="str">
        <f>IF(Ugovori_OPULJP3[[#This Row],[DATUM ZAVRŠETKA OPERACIJE]]&gt;DATE(2024,12,31),"u provedbi","završen")</f>
        <v>završen</v>
      </c>
      <c r="K2589" s="67" t="s">
        <v>248</v>
      </c>
      <c r="L2589" s="67" t="s">
        <v>248</v>
      </c>
      <c r="M2589" s="58">
        <v>0.85</v>
      </c>
      <c r="N2589" s="58">
        <v>0.15</v>
      </c>
      <c r="O2589" s="59">
        <f>Ugovori_OPULJP3[[#This Row],[Bespovratna sredstva - Ukupno (EU+Nac) HRK
= Ukupna ugovorena vrijednost bespovratnih sredstava]]*Ugovori_OPULJP3[[#This Row],[EU STOPA SUFINANCIRANJA %
EU CO-FINANCING RATE %]]</f>
        <v>461516</v>
      </c>
      <c r="P2589" s="60">
        <f>Ugovori_OPULJP3[[#This Row],[Bespovratna sredstva - EU dio - HRK]]/7.5345</f>
        <v>61253.699648284557</v>
      </c>
      <c r="Q2589" s="59">
        <f>Ugovori_OPULJP3[[#This Row],[Bespovratna sredstva - Ukupno (EU+Nac) HRK
= Ukupna ugovorena vrijednost bespovratnih sredstava]]*Ugovori_OPULJP3[[#This Row],[STOPA NACIONALNOG SUFINANCIRANJA %]]</f>
        <v>81444</v>
      </c>
      <c r="R2589" s="60">
        <f>Ugovori_OPULJP3[[#This Row],[Bespovratna sredstva - Nacionalni dio - HRK]]/7.5345</f>
        <v>10809.476408520804</v>
      </c>
      <c r="S2589" s="59">
        <v>542960</v>
      </c>
      <c r="T2589" s="60">
        <f>Ugovori_OPULJP3[[#This Row],[Bespovratna sredstva - Ukupno (EU+Nac) HRK
= Ukupna ugovorena vrijednost bespovratnih sredstava]]/7.5345</f>
        <v>72063.176056805358</v>
      </c>
      <c r="U2589" s="59">
        <v>0</v>
      </c>
      <c r="V2589" s="60">
        <f>Ugovori_OPULJP3[[#This Row],[Javni doprinos korisnika - HRK]]/7.5345</f>
        <v>0</v>
      </c>
      <c r="W2589" s="59">
        <v>0</v>
      </c>
      <c r="X2589" s="60">
        <f>Ugovori_OPULJP3[[#This Row],[Privatni doprinos korisnika - HRK]]/7.5345</f>
        <v>0</v>
      </c>
      <c r="Y2589" s="61">
        <v>542960</v>
      </c>
      <c r="Z2589" s="62">
        <f>Ugovori_OPULJP3[[#This Row],[UKUPNI PRIHVATLJIVI IZDACI
TOTAL ELIGIBLE EXPENDITURE
= Bespovratna sredstva ukupno + doprinos korisnika
= Ukupni prihvatljivi troškovi
= Ukupna ugovorena vrijednost projekta HRK]]/7.5345</f>
        <v>72063.176056805358</v>
      </c>
      <c r="AA2589" s="66" t="s">
        <v>37</v>
      </c>
      <c r="AB2589" s="66" t="s">
        <v>34</v>
      </c>
      <c r="AC2589" s="40" t="s">
        <v>9456</v>
      </c>
      <c r="AD2589" s="72" t="s">
        <v>6564</v>
      </c>
    </row>
    <row r="2590" spans="1:30" ht="89.25" x14ac:dyDescent="0.2">
      <c r="A2590" s="70" t="s">
        <v>9457</v>
      </c>
      <c r="B2590" s="38" t="s">
        <v>742</v>
      </c>
      <c r="C2590" s="65" t="s">
        <v>7264</v>
      </c>
      <c r="D2590" s="65" t="s">
        <v>9197</v>
      </c>
      <c r="E2590" s="66" t="s">
        <v>75</v>
      </c>
      <c r="F2590" s="71" t="s">
        <v>9458</v>
      </c>
      <c r="G2590" s="71" t="s">
        <v>9459</v>
      </c>
      <c r="H2590" s="68">
        <v>44397</v>
      </c>
      <c r="I2590" s="68">
        <v>45005</v>
      </c>
      <c r="J2590" s="57" t="str">
        <f>IF(Ugovori_OPULJP3[[#This Row],[DATUM ZAVRŠETKA OPERACIJE]]&gt;DATE(2024,12,31),"u provedbi","završen")</f>
        <v>završen</v>
      </c>
      <c r="K2590" s="67" t="s">
        <v>9460</v>
      </c>
      <c r="L2590" s="67" t="s">
        <v>185</v>
      </c>
      <c r="M2590" s="58">
        <v>0.85</v>
      </c>
      <c r="N2590" s="58">
        <v>0.15</v>
      </c>
      <c r="O2590" s="59">
        <f>Ugovori_OPULJP3[[#This Row],[Bespovratna sredstva - Ukupno (EU+Nac) HRK
= Ukupna ugovorena vrijednost bespovratnih sredstava]]*Ugovori_OPULJP3[[#This Row],[EU STOPA SUFINANCIRANJA %
EU CO-FINANCING RATE %]]</f>
        <v>613810.5</v>
      </c>
      <c r="P2590" s="60">
        <f>Ugovori_OPULJP3[[#This Row],[Bespovratna sredstva - EU dio - HRK]]/7.5345</f>
        <v>81466.653394385823</v>
      </c>
      <c r="Q2590" s="59">
        <f>Ugovori_OPULJP3[[#This Row],[Bespovratna sredstva - Ukupno (EU+Nac) HRK
= Ukupna ugovorena vrijednost bespovratnih sredstava]]*Ugovori_OPULJP3[[#This Row],[STOPA NACIONALNOG SUFINANCIRANJA %]]</f>
        <v>108319.5</v>
      </c>
      <c r="R2590" s="60">
        <f>Ugovori_OPULJP3[[#This Row],[Bespovratna sredstva - Nacionalni dio - HRK]]/7.5345</f>
        <v>14376.468246068085</v>
      </c>
      <c r="S2590" s="59">
        <v>722130</v>
      </c>
      <c r="T2590" s="60">
        <f>Ugovori_OPULJP3[[#This Row],[Bespovratna sredstva - Ukupno (EU+Nac) HRK
= Ukupna ugovorena vrijednost bespovratnih sredstava]]/7.5345</f>
        <v>95843.121640453901</v>
      </c>
      <c r="U2590" s="59">
        <v>0</v>
      </c>
      <c r="V2590" s="60">
        <f>Ugovori_OPULJP3[[#This Row],[Javni doprinos korisnika - HRK]]/7.5345</f>
        <v>0</v>
      </c>
      <c r="W2590" s="59">
        <v>0</v>
      </c>
      <c r="X2590" s="60">
        <f>Ugovori_OPULJP3[[#This Row],[Privatni doprinos korisnika - HRK]]/7.5345</f>
        <v>0</v>
      </c>
      <c r="Y2590" s="61">
        <v>722130</v>
      </c>
      <c r="Z2590" s="62">
        <f>Ugovori_OPULJP3[[#This Row],[UKUPNI PRIHVATLJIVI IZDACI
TOTAL ELIGIBLE EXPENDITURE
= Bespovratna sredstva ukupno + doprinos korisnika
= Ukupni prihvatljivi troškovi
= Ukupna ugovorena vrijednost projekta HRK]]/7.5345</f>
        <v>95843.121640453901</v>
      </c>
      <c r="AA2590" s="66" t="s">
        <v>37</v>
      </c>
      <c r="AB2590" s="66" t="s">
        <v>34</v>
      </c>
      <c r="AC2590" s="40" t="s">
        <v>9461</v>
      </c>
      <c r="AD2590" s="72" t="s">
        <v>6564</v>
      </c>
    </row>
    <row r="2591" spans="1:30" ht="63.75" x14ac:dyDescent="0.2">
      <c r="A2591" s="70" t="s">
        <v>9462</v>
      </c>
      <c r="B2591" s="38" t="s">
        <v>742</v>
      </c>
      <c r="C2591" s="65" t="s">
        <v>7264</v>
      </c>
      <c r="D2591" s="65" t="s">
        <v>9197</v>
      </c>
      <c r="E2591" s="66" t="s">
        <v>75</v>
      </c>
      <c r="F2591" s="71" t="s">
        <v>9463</v>
      </c>
      <c r="G2591" s="71" t="s">
        <v>9464</v>
      </c>
      <c r="H2591" s="68">
        <v>44382</v>
      </c>
      <c r="I2591" s="68">
        <v>44990</v>
      </c>
      <c r="J2591" s="57" t="str">
        <f>IF(Ugovori_OPULJP3[[#This Row],[DATUM ZAVRŠETKA OPERACIJE]]&gt;DATE(2024,12,31),"u provedbi","završen")</f>
        <v>završen</v>
      </c>
      <c r="K2591" s="67" t="s">
        <v>153</v>
      </c>
      <c r="L2591" s="67" t="s">
        <v>36</v>
      </c>
      <c r="M2591" s="58">
        <v>0.85</v>
      </c>
      <c r="N2591" s="58">
        <v>0.15</v>
      </c>
      <c r="O2591" s="59">
        <f>Ugovori_OPULJP3[[#This Row],[Bespovratna sredstva - Ukupno (EU+Nac) HRK
= Ukupna ugovorena vrijednost bespovratnih sredstava]]*Ugovori_OPULJP3[[#This Row],[EU STOPA SUFINANCIRANJA %
EU CO-FINANCING RATE %]]</f>
        <v>457334</v>
      </c>
      <c r="P2591" s="60">
        <f>Ugovori_OPULJP3[[#This Row],[Bespovratna sredstva - EU dio - HRK]]/7.5345</f>
        <v>60698.652863494586</v>
      </c>
      <c r="Q2591" s="59">
        <f>Ugovori_OPULJP3[[#This Row],[Bespovratna sredstva - Ukupno (EU+Nac) HRK
= Ukupna ugovorena vrijednost bespovratnih sredstava]]*Ugovori_OPULJP3[[#This Row],[STOPA NACIONALNOG SUFINANCIRANJA %]]</f>
        <v>80706</v>
      </c>
      <c r="R2591" s="60">
        <f>Ugovori_OPULJP3[[#This Row],[Bespovratna sredstva - Nacionalni dio - HRK]]/7.5345</f>
        <v>10711.526975910811</v>
      </c>
      <c r="S2591" s="59">
        <v>538040</v>
      </c>
      <c r="T2591" s="60">
        <f>Ugovori_OPULJP3[[#This Row],[Bespovratna sredstva - Ukupno (EU+Nac) HRK
= Ukupna ugovorena vrijednost bespovratnih sredstava]]/7.5345</f>
        <v>71410.179839405391</v>
      </c>
      <c r="U2591" s="59">
        <v>0</v>
      </c>
      <c r="V2591" s="60">
        <f>Ugovori_OPULJP3[[#This Row],[Javni doprinos korisnika - HRK]]/7.5345</f>
        <v>0</v>
      </c>
      <c r="W2591" s="59">
        <v>0</v>
      </c>
      <c r="X2591" s="60">
        <f>Ugovori_OPULJP3[[#This Row],[Privatni doprinos korisnika - HRK]]/7.5345</f>
        <v>0</v>
      </c>
      <c r="Y2591" s="61">
        <v>538040</v>
      </c>
      <c r="Z2591" s="62">
        <f>Ugovori_OPULJP3[[#This Row],[UKUPNI PRIHVATLJIVI IZDACI
TOTAL ELIGIBLE EXPENDITURE
= Bespovratna sredstva ukupno + doprinos korisnika
= Ukupni prihvatljivi troškovi
= Ukupna ugovorena vrijednost projekta HRK]]/7.5345</f>
        <v>71410.179839405391</v>
      </c>
      <c r="AA2591" s="66" t="s">
        <v>37</v>
      </c>
      <c r="AB2591" s="66" t="s">
        <v>34</v>
      </c>
      <c r="AC2591" s="40" t="s">
        <v>9465</v>
      </c>
      <c r="AD2591" s="72" t="s">
        <v>6564</v>
      </c>
    </row>
    <row r="2592" spans="1:30" ht="38.25" x14ac:dyDescent="0.2">
      <c r="A2592" s="70" t="s">
        <v>9466</v>
      </c>
      <c r="B2592" s="38" t="s">
        <v>742</v>
      </c>
      <c r="C2592" s="65" t="s">
        <v>7264</v>
      </c>
      <c r="D2592" s="65" t="s">
        <v>9197</v>
      </c>
      <c r="E2592" s="66" t="s">
        <v>75</v>
      </c>
      <c r="F2592" s="71" t="s">
        <v>9467</v>
      </c>
      <c r="G2592" s="71" t="s">
        <v>2681</v>
      </c>
      <c r="H2592" s="68">
        <v>44378</v>
      </c>
      <c r="I2592" s="68">
        <v>44986</v>
      </c>
      <c r="J2592" s="57" t="str">
        <f>IF(Ugovori_OPULJP3[[#This Row],[DATUM ZAVRŠETKA OPERACIJE]]&gt;DATE(2024,12,31),"u provedbi","završen")</f>
        <v>završen</v>
      </c>
      <c r="K2592" s="67" t="s">
        <v>2418</v>
      </c>
      <c r="L2592" s="67" t="s">
        <v>93</v>
      </c>
      <c r="M2592" s="58">
        <v>0.85</v>
      </c>
      <c r="N2592" s="58">
        <v>0.15</v>
      </c>
      <c r="O2592" s="59">
        <f>Ugovori_OPULJP3[[#This Row],[Bespovratna sredstva - Ukupno (EU+Nac) HRK
= Ukupna ugovorena vrijednost bespovratnih sredstava]]*Ugovori_OPULJP3[[#This Row],[EU STOPA SUFINANCIRANJA %
EU CO-FINANCING RATE %]]</f>
        <v>618987</v>
      </c>
      <c r="P2592" s="60">
        <f>Ugovori_OPULJP3[[#This Row],[Bespovratna sredstva - EU dio - HRK]]/7.5345</f>
        <v>82153.693012144126</v>
      </c>
      <c r="Q2592" s="59">
        <f>Ugovori_OPULJP3[[#This Row],[Bespovratna sredstva - Ukupno (EU+Nac) HRK
= Ukupna ugovorena vrijednost bespovratnih sredstava]]*Ugovori_OPULJP3[[#This Row],[STOPA NACIONALNOG SUFINANCIRANJA %]]</f>
        <v>109233</v>
      </c>
      <c r="R2592" s="60">
        <f>Ugovori_OPULJP3[[#This Row],[Bespovratna sredstva - Nacionalni dio - HRK]]/7.5345</f>
        <v>14497.710531554847</v>
      </c>
      <c r="S2592" s="59">
        <v>728220</v>
      </c>
      <c r="T2592" s="60">
        <f>Ugovori_OPULJP3[[#This Row],[Bespovratna sredstva - Ukupno (EU+Nac) HRK
= Ukupna ugovorena vrijednost bespovratnih sredstava]]/7.5345</f>
        <v>96651.40354369898</v>
      </c>
      <c r="U2592" s="59">
        <v>0</v>
      </c>
      <c r="V2592" s="60">
        <f>Ugovori_OPULJP3[[#This Row],[Javni doprinos korisnika - HRK]]/7.5345</f>
        <v>0</v>
      </c>
      <c r="W2592" s="59">
        <v>0</v>
      </c>
      <c r="X2592" s="60">
        <f>Ugovori_OPULJP3[[#This Row],[Privatni doprinos korisnika - HRK]]/7.5345</f>
        <v>0</v>
      </c>
      <c r="Y2592" s="61">
        <v>728220</v>
      </c>
      <c r="Z2592" s="62">
        <f>Ugovori_OPULJP3[[#This Row],[UKUPNI PRIHVATLJIVI IZDACI
TOTAL ELIGIBLE EXPENDITURE
= Bespovratna sredstva ukupno + doprinos korisnika
= Ukupni prihvatljivi troškovi
= Ukupna ugovorena vrijednost projekta HRK]]/7.5345</f>
        <v>96651.40354369898</v>
      </c>
      <c r="AA2592" s="66" t="s">
        <v>37</v>
      </c>
      <c r="AB2592" s="66" t="s">
        <v>34</v>
      </c>
      <c r="AC2592" s="40" t="s">
        <v>9468</v>
      </c>
      <c r="AD2592" s="72" t="s">
        <v>6564</v>
      </c>
    </row>
    <row r="2593" spans="1:30" ht="114.75" x14ac:dyDescent="0.2">
      <c r="A2593" s="70" t="s">
        <v>9469</v>
      </c>
      <c r="B2593" s="38" t="s">
        <v>742</v>
      </c>
      <c r="C2593" s="65" t="s">
        <v>7264</v>
      </c>
      <c r="D2593" s="65" t="s">
        <v>9197</v>
      </c>
      <c r="E2593" s="66" t="s">
        <v>75</v>
      </c>
      <c r="F2593" s="71" t="s">
        <v>9470</v>
      </c>
      <c r="G2593" s="71" t="s">
        <v>3946</v>
      </c>
      <c r="H2593" s="68">
        <v>44378</v>
      </c>
      <c r="I2593" s="68">
        <v>44986</v>
      </c>
      <c r="J2593" s="57" t="str">
        <f>IF(Ugovori_OPULJP3[[#This Row],[DATUM ZAVRŠETKA OPERACIJE]]&gt;DATE(2024,12,31),"u provedbi","završen")</f>
        <v>završen</v>
      </c>
      <c r="K2593" s="67" t="s">
        <v>370</v>
      </c>
      <c r="L2593" s="67" t="s">
        <v>370</v>
      </c>
      <c r="M2593" s="58">
        <v>0.85</v>
      </c>
      <c r="N2593" s="58">
        <v>0.15</v>
      </c>
      <c r="O2593" s="59">
        <f>Ugovori_OPULJP3[[#This Row],[Bespovratna sredstva - Ukupno (EU+Nac) HRK
= Ukupna ugovorena vrijednost bespovratnih sredstava]]*Ugovori_OPULJP3[[#This Row],[EU STOPA SUFINANCIRANJA %
EU CO-FINANCING RATE %]]</f>
        <v>590175.50199999998</v>
      </c>
      <c r="P2593" s="60">
        <f>Ugovori_OPULJP3[[#This Row],[Bespovratna sredstva - EU dio - HRK]]/7.5345</f>
        <v>78329.750082951752</v>
      </c>
      <c r="Q2593" s="59">
        <f>Ugovori_OPULJP3[[#This Row],[Bespovratna sredstva - Ukupno (EU+Nac) HRK
= Ukupna ugovorena vrijednost bespovratnih sredstava]]*Ugovori_OPULJP3[[#This Row],[STOPA NACIONALNOG SUFINANCIRANJA %]]</f>
        <v>104148.618</v>
      </c>
      <c r="R2593" s="60">
        <f>Ugovori_OPULJP3[[#This Row],[Bespovratna sredstva - Nacionalni dio - HRK]]/7.5345</f>
        <v>13822.897073462074</v>
      </c>
      <c r="S2593" s="59">
        <v>694324.12</v>
      </c>
      <c r="T2593" s="60">
        <f>Ugovori_OPULJP3[[#This Row],[Bespovratna sredstva - Ukupno (EU+Nac) HRK
= Ukupna ugovorena vrijednost bespovratnih sredstava]]/7.5345</f>
        <v>92152.647156413819</v>
      </c>
      <c r="U2593" s="59">
        <v>0</v>
      </c>
      <c r="V2593" s="60">
        <f>Ugovori_OPULJP3[[#This Row],[Javni doprinos korisnika - HRK]]/7.5345</f>
        <v>0</v>
      </c>
      <c r="W2593" s="59">
        <v>0</v>
      </c>
      <c r="X2593" s="60">
        <f>Ugovori_OPULJP3[[#This Row],[Privatni doprinos korisnika - HRK]]/7.5345</f>
        <v>0</v>
      </c>
      <c r="Y2593" s="61">
        <v>694324.12</v>
      </c>
      <c r="Z2593" s="62">
        <f>Ugovori_OPULJP3[[#This Row],[UKUPNI PRIHVATLJIVI IZDACI
TOTAL ELIGIBLE EXPENDITURE
= Bespovratna sredstva ukupno + doprinos korisnika
= Ukupni prihvatljivi troškovi
= Ukupna ugovorena vrijednost projekta HRK]]/7.5345</f>
        <v>92152.647156413819</v>
      </c>
      <c r="AA2593" s="66" t="s">
        <v>37</v>
      </c>
      <c r="AB2593" s="66" t="s">
        <v>34</v>
      </c>
      <c r="AC2593" s="40" t="s">
        <v>9471</v>
      </c>
      <c r="AD2593" s="72" t="s">
        <v>6564</v>
      </c>
    </row>
    <row r="2594" spans="1:30" ht="102" x14ac:dyDescent="0.2">
      <c r="A2594" s="70" t="s">
        <v>9472</v>
      </c>
      <c r="B2594" s="38" t="s">
        <v>742</v>
      </c>
      <c r="C2594" s="65" t="s">
        <v>7264</v>
      </c>
      <c r="D2594" s="65" t="s">
        <v>9197</v>
      </c>
      <c r="E2594" s="66" t="s">
        <v>75</v>
      </c>
      <c r="F2594" s="71" t="s">
        <v>7332</v>
      </c>
      <c r="G2594" s="71" t="s">
        <v>5124</v>
      </c>
      <c r="H2594" s="68">
        <v>44340</v>
      </c>
      <c r="I2594" s="68">
        <v>44950</v>
      </c>
      <c r="J2594" s="57" t="str">
        <f>IF(Ugovori_OPULJP3[[#This Row],[DATUM ZAVRŠETKA OPERACIJE]]&gt;DATE(2024,12,31),"u provedbi","završen")</f>
        <v>završen</v>
      </c>
      <c r="K2594" s="67" t="s">
        <v>108</v>
      </c>
      <c r="L2594" s="76" t="s">
        <v>103</v>
      </c>
      <c r="M2594" s="82" t="s">
        <v>3093</v>
      </c>
      <c r="N2594" s="58">
        <v>0.15</v>
      </c>
      <c r="O2594" s="59">
        <f>Ugovori_OPULJP3[[#This Row],[Bespovratna sredstva - Ukupno (EU+Nac) HRK
= Ukupna ugovorena vrijednost bespovratnih sredstava]]*Ugovori_OPULJP3[[#This Row],[EU STOPA SUFINANCIRANJA %
EU CO-FINANCING RATE %]]</f>
        <v>1065652.1399999999</v>
      </c>
      <c r="P2594" s="60">
        <f>Ugovori_OPULJP3[[#This Row],[Bespovratna sredstva - EU dio - HRK]]/7.5345</f>
        <v>141436.34481385624</v>
      </c>
      <c r="Q2594" s="59">
        <f>Ugovori_OPULJP3[[#This Row],[Bespovratna sredstva - Ukupno (EU+Nac) HRK
= Ukupna ugovorena vrijednost bespovratnih sredstava]]*Ugovori_OPULJP3[[#This Row],[STOPA NACIONALNOG SUFINANCIRANJA %]]</f>
        <v>188056.25999999998</v>
      </c>
      <c r="R2594" s="60">
        <f>Ugovori_OPULJP3[[#This Row],[Bespovratna sredstva - Nacionalni dio - HRK]]/7.5345</f>
        <v>24959.354967151099</v>
      </c>
      <c r="S2594" s="59">
        <v>1253708.3999999999</v>
      </c>
      <c r="T2594" s="60">
        <f>Ugovori_OPULJP3[[#This Row],[Bespovratna sredstva - Ukupno (EU+Nac) HRK
= Ukupna ugovorena vrijednost bespovratnih sredstava]]/7.5345</f>
        <v>166395.69978100734</v>
      </c>
      <c r="U2594" s="59">
        <v>0</v>
      </c>
      <c r="V2594" s="60">
        <f>Ugovori_OPULJP3[[#This Row],[Javni doprinos korisnika - HRK]]/7.5345</f>
        <v>0</v>
      </c>
      <c r="W2594" s="59">
        <v>0</v>
      </c>
      <c r="X2594" s="60">
        <f>Ugovori_OPULJP3[[#This Row],[Privatni doprinos korisnika - HRK]]/7.5345</f>
        <v>0</v>
      </c>
      <c r="Y2594" s="61">
        <v>1253708.3999999999</v>
      </c>
      <c r="Z2594" s="62">
        <f>Ugovori_OPULJP3[[#This Row],[UKUPNI PRIHVATLJIVI IZDACI
TOTAL ELIGIBLE EXPENDITURE
= Bespovratna sredstva ukupno + doprinos korisnika
= Ukupni prihvatljivi troškovi
= Ukupna ugovorena vrijednost projekta HRK]]/7.5345</f>
        <v>166395.69978100734</v>
      </c>
      <c r="AA2594" s="66" t="s">
        <v>37</v>
      </c>
      <c r="AB2594" s="66" t="s">
        <v>34</v>
      </c>
      <c r="AC2594" s="40" t="s">
        <v>9473</v>
      </c>
      <c r="AD2594" s="72" t="s">
        <v>6564</v>
      </c>
    </row>
    <row r="2595" spans="1:30" ht="38.25" x14ac:dyDescent="0.2">
      <c r="A2595" s="70" t="s">
        <v>9474</v>
      </c>
      <c r="B2595" s="38" t="s">
        <v>742</v>
      </c>
      <c r="C2595" s="65" t="s">
        <v>7264</v>
      </c>
      <c r="D2595" s="65" t="s">
        <v>9197</v>
      </c>
      <c r="E2595" s="66" t="s">
        <v>75</v>
      </c>
      <c r="F2595" s="71" t="s">
        <v>9475</v>
      </c>
      <c r="G2595" s="71" t="s">
        <v>9476</v>
      </c>
      <c r="H2595" s="68">
        <v>44396</v>
      </c>
      <c r="I2595" s="68">
        <v>45004</v>
      </c>
      <c r="J2595" s="57" t="str">
        <f>IF(Ugovori_OPULJP3[[#This Row],[DATUM ZAVRŠETKA OPERACIJE]]&gt;DATE(2024,12,31),"u provedbi","završen")</f>
        <v>završen</v>
      </c>
      <c r="K2595" s="67" t="s">
        <v>93</v>
      </c>
      <c r="L2595" s="67" t="s">
        <v>93</v>
      </c>
      <c r="M2595" s="58">
        <v>0.85</v>
      </c>
      <c r="N2595" s="58">
        <v>0.15</v>
      </c>
      <c r="O2595" s="59">
        <f>Ugovori_OPULJP3[[#This Row],[Bespovratna sredstva - Ukupno (EU+Nac) HRK
= Ukupna ugovorena vrijednost bespovratnih sredstava]]*Ugovori_OPULJP3[[#This Row],[EU STOPA SUFINANCIRANJA %
EU CO-FINANCING RATE %]]</f>
        <v>455175</v>
      </c>
      <c r="P2595" s="60">
        <f>Ugovori_OPULJP3[[#This Row],[Bespovratna sredstva - EU dio - HRK]]/7.5345</f>
        <v>60412.104320127408</v>
      </c>
      <c r="Q2595" s="59">
        <f>Ugovori_OPULJP3[[#This Row],[Bespovratna sredstva - Ukupno (EU+Nac) HRK
= Ukupna ugovorena vrijednost bespovratnih sredstava]]*Ugovori_OPULJP3[[#This Row],[STOPA NACIONALNOG SUFINANCIRANJA %]]</f>
        <v>80325</v>
      </c>
      <c r="R2595" s="60">
        <f>Ugovori_OPULJP3[[#This Row],[Bespovratna sredstva - Nacionalni dio - HRK]]/7.5345</f>
        <v>10660.959585904837</v>
      </c>
      <c r="S2595" s="59">
        <v>535500</v>
      </c>
      <c r="T2595" s="60">
        <f>Ugovori_OPULJP3[[#This Row],[Bespovratna sredstva - Ukupno (EU+Nac) HRK
= Ukupna ugovorena vrijednost bespovratnih sredstava]]/7.5345</f>
        <v>71073.063906032243</v>
      </c>
      <c r="U2595" s="59">
        <v>0</v>
      </c>
      <c r="V2595" s="60">
        <f>Ugovori_OPULJP3[[#This Row],[Javni doprinos korisnika - HRK]]/7.5345</f>
        <v>0</v>
      </c>
      <c r="W2595" s="59">
        <v>0</v>
      </c>
      <c r="X2595" s="60">
        <f>Ugovori_OPULJP3[[#This Row],[Privatni doprinos korisnika - HRK]]/7.5345</f>
        <v>0</v>
      </c>
      <c r="Y2595" s="61">
        <v>535500</v>
      </c>
      <c r="Z2595" s="62">
        <f>Ugovori_OPULJP3[[#This Row],[UKUPNI PRIHVATLJIVI IZDACI
TOTAL ELIGIBLE EXPENDITURE
= Bespovratna sredstva ukupno + doprinos korisnika
= Ukupni prihvatljivi troškovi
= Ukupna ugovorena vrijednost projekta HRK]]/7.5345</f>
        <v>71073.063906032243</v>
      </c>
      <c r="AA2595" s="66" t="s">
        <v>37</v>
      </c>
      <c r="AB2595" s="66" t="s">
        <v>34</v>
      </c>
      <c r="AC2595" s="40" t="s">
        <v>9477</v>
      </c>
      <c r="AD2595" s="72" t="s">
        <v>6564</v>
      </c>
    </row>
    <row r="2596" spans="1:30" ht="114.75" x14ac:dyDescent="0.2">
      <c r="A2596" s="70" t="s">
        <v>9478</v>
      </c>
      <c r="B2596" s="38" t="s">
        <v>742</v>
      </c>
      <c r="C2596" s="65" t="s">
        <v>7264</v>
      </c>
      <c r="D2596" s="65" t="s">
        <v>9197</v>
      </c>
      <c r="E2596" s="66" t="s">
        <v>75</v>
      </c>
      <c r="F2596" s="71" t="s">
        <v>9479</v>
      </c>
      <c r="G2596" s="54" t="s">
        <v>5332</v>
      </c>
      <c r="H2596" s="68">
        <v>44340</v>
      </c>
      <c r="I2596" s="68">
        <v>44950</v>
      </c>
      <c r="J2596" s="57" t="str">
        <f>IF(Ugovori_OPULJP3[[#This Row],[DATUM ZAVRŠETKA OPERACIJE]]&gt;DATE(2024,12,31),"u provedbi","završen")</f>
        <v>završen</v>
      </c>
      <c r="K2596" s="67" t="s">
        <v>8641</v>
      </c>
      <c r="L2596" s="67" t="s">
        <v>370</v>
      </c>
      <c r="M2596" s="58">
        <v>0.85</v>
      </c>
      <c r="N2596" s="58">
        <v>0.15</v>
      </c>
      <c r="O2596" s="59">
        <f>Ugovori_OPULJP3[[#This Row],[Bespovratna sredstva - Ukupno (EU+Nac) HRK
= Ukupna ugovorena vrijednost bespovratnih sredstava]]*Ugovori_OPULJP3[[#This Row],[EU STOPA SUFINANCIRANJA %
EU CO-FINANCING RATE %]]</f>
        <v>1525146.3725000001</v>
      </c>
      <c r="P2596" s="60">
        <f>Ugovori_OPULJP3[[#This Row],[Bespovratna sredstva - EU dio - HRK]]/7.5345</f>
        <v>202421.70980157939</v>
      </c>
      <c r="Q2596" s="59">
        <f>Ugovori_OPULJP3[[#This Row],[Bespovratna sredstva - Ukupno (EU+Nac) HRK
= Ukupna ugovorena vrijednost bespovratnih sredstava]]*Ugovori_OPULJP3[[#This Row],[STOPA NACIONALNOG SUFINANCIRANJA %]]</f>
        <v>269143.47749999998</v>
      </c>
      <c r="R2596" s="60">
        <f>Ugovori_OPULJP3[[#This Row],[Bespovratna sredstva - Nacionalni dio - HRK]]/7.5345</f>
        <v>35721.478200278711</v>
      </c>
      <c r="S2596" s="59">
        <v>1794289.85</v>
      </c>
      <c r="T2596" s="60">
        <f>Ugovori_OPULJP3[[#This Row],[Bespovratna sredstva - Ukupno (EU+Nac) HRK
= Ukupna ugovorena vrijednost bespovratnih sredstava]]/7.5345</f>
        <v>238143.18800185813</v>
      </c>
      <c r="U2596" s="59">
        <v>0</v>
      </c>
      <c r="V2596" s="60">
        <f>Ugovori_OPULJP3[[#This Row],[Javni doprinos korisnika - HRK]]/7.5345</f>
        <v>0</v>
      </c>
      <c r="W2596" s="59">
        <v>0</v>
      </c>
      <c r="X2596" s="60">
        <f>Ugovori_OPULJP3[[#This Row],[Privatni doprinos korisnika - HRK]]/7.5345</f>
        <v>0</v>
      </c>
      <c r="Y2596" s="61">
        <v>1794289.85</v>
      </c>
      <c r="Z2596" s="62">
        <f>Ugovori_OPULJP3[[#This Row],[UKUPNI PRIHVATLJIVI IZDACI
TOTAL ELIGIBLE EXPENDITURE
= Bespovratna sredstva ukupno + doprinos korisnika
= Ukupni prihvatljivi troškovi
= Ukupna ugovorena vrijednost projekta HRK]]/7.5345</f>
        <v>238143.18800185813</v>
      </c>
      <c r="AA2596" s="66" t="s">
        <v>37</v>
      </c>
      <c r="AB2596" s="66" t="s">
        <v>34</v>
      </c>
      <c r="AC2596" s="40" t="s">
        <v>9480</v>
      </c>
      <c r="AD2596" s="72" t="s">
        <v>6564</v>
      </c>
    </row>
    <row r="2597" spans="1:30" ht="76.5" x14ac:dyDescent="0.2">
      <c r="A2597" s="70" t="s">
        <v>9481</v>
      </c>
      <c r="B2597" s="38" t="s">
        <v>742</v>
      </c>
      <c r="C2597" s="65" t="s">
        <v>7264</v>
      </c>
      <c r="D2597" s="65" t="s">
        <v>9197</v>
      </c>
      <c r="E2597" s="66" t="s">
        <v>75</v>
      </c>
      <c r="F2597" s="71" t="s">
        <v>9482</v>
      </c>
      <c r="G2597" s="54" t="s">
        <v>1646</v>
      </c>
      <c r="H2597" s="68">
        <v>44214</v>
      </c>
      <c r="I2597" s="68">
        <v>44822</v>
      </c>
      <c r="J2597" s="57" t="str">
        <f>IF(Ugovori_OPULJP3[[#This Row],[DATUM ZAVRŠETKA OPERACIJE]]&gt;DATE(2024,12,31),"u provedbi","završen")</f>
        <v>završen</v>
      </c>
      <c r="K2597" s="67" t="s">
        <v>210</v>
      </c>
      <c r="L2597" s="67" t="s">
        <v>210</v>
      </c>
      <c r="M2597" s="58">
        <v>0.85</v>
      </c>
      <c r="N2597" s="58">
        <v>0.15</v>
      </c>
      <c r="O2597" s="91">
        <f>Ugovori_OPULJP3[[#This Row],[Bespovratna sredstva - Ukupno (EU+Nac) HRK
= Ukupna ugovorena vrijednost bespovratnih sredstava]]*Ugovori_OPULJP3[[#This Row],[EU STOPA SUFINANCIRANJA %
EU CO-FINANCING RATE %]]</f>
        <v>1625748.8195</v>
      </c>
      <c r="P2597" s="92">
        <f>Ugovori_OPULJP3[[#This Row],[Bespovratna sredstva - EU dio - HRK]]/7.5345</f>
        <v>215773.94910080297</v>
      </c>
      <c r="Q2597" s="91">
        <f>Ugovori_OPULJP3[[#This Row],[Bespovratna sredstva - Ukupno (EU+Nac) HRK
= Ukupna ugovorena vrijednost bespovratnih sredstava]]*Ugovori_OPULJP3[[#This Row],[STOPA NACIONALNOG SUFINANCIRANJA %]]</f>
        <v>286896.8505</v>
      </c>
      <c r="R2597" s="92">
        <f>Ugovori_OPULJP3[[#This Row],[Bespovratna sredstva - Nacionalni dio - HRK]]/7.5345</f>
        <v>38077.755723671107</v>
      </c>
      <c r="S2597" s="91">
        <v>1912645.67</v>
      </c>
      <c r="T2597" s="92">
        <f>Ugovori_OPULJP3[[#This Row],[Bespovratna sredstva - Ukupno (EU+Nac) HRK
= Ukupna ugovorena vrijednost bespovratnih sredstava]]/7.5345</f>
        <v>253851.70482447406</v>
      </c>
      <c r="U2597" s="91">
        <v>0</v>
      </c>
      <c r="V2597" s="92">
        <f>Ugovori_OPULJP3[[#This Row],[Javni doprinos korisnika - HRK]]/7.5345</f>
        <v>0</v>
      </c>
      <c r="W2597" s="91">
        <v>0</v>
      </c>
      <c r="X2597" s="92">
        <f>Ugovori_OPULJP3[[#This Row],[Privatni doprinos korisnika - HRK]]/7.5345</f>
        <v>0</v>
      </c>
      <c r="Y2597" s="93">
        <v>1912645.67</v>
      </c>
      <c r="Z2597" s="94">
        <f>Ugovori_OPULJP3[[#This Row],[UKUPNI PRIHVATLJIVI IZDACI
TOTAL ELIGIBLE EXPENDITURE
= Bespovratna sredstva ukupno + doprinos korisnika
= Ukupni prihvatljivi troškovi
= Ukupna ugovorena vrijednost projekta HRK]]/7.5345</f>
        <v>253851.70482447406</v>
      </c>
      <c r="AA2597" s="66" t="s">
        <v>37</v>
      </c>
      <c r="AB2597" s="66" t="s">
        <v>34</v>
      </c>
      <c r="AC2597" s="40" t="s">
        <v>9483</v>
      </c>
      <c r="AD2597" s="65" t="s">
        <v>6564</v>
      </c>
    </row>
    <row r="2598" spans="1:30" ht="51" customHeight="1" x14ac:dyDescent="0.2">
      <c r="A2598" s="70" t="s">
        <v>9484</v>
      </c>
      <c r="B2598" s="64" t="s">
        <v>742</v>
      </c>
      <c r="C2598" s="65" t="s">
        <v>7264</v>
      </c>
      <c r="D2598" s="65" t="s">
        <v>9197</v>
      </c>
      <c r="E2598" s="66" t="s">
        <v>75</v>
      </c>
      <c r="F2598" s="71" t="s">
        <v>9485</v>
      </c>
      <c r="G2598" s="71" t="s">
        <v>9486</v>
      </c>
      <c r="H2598" s="68">
        <v>44377</v>
      </c>
      <c r="I2598" s="68">
        <v>44985</v>
      </c>
      <c r="J2598" s="57" t="str">
        <f>IF(Ugovori_OPULJP3[[#This Row],[DATUM ZAVRŠETKA OPERACIJE]]&gt;DATE(2024,12,31),"u provedbi","završen")</f>
        <v>završen</v>
      </c>
      <c r="K2598" s="67" t="s">
        <v>9487</v>
      </c>
      <c r="L2598" s="67" t="s">
        <v>199</v>
      </c>
      <c r="M2598" s="58">
        <v>0.85</v>
      </c>
      <c r="N2598" s="58">
        <v>0.15</v>
      </c>
      <c r="O2598" s="59">
        <f>Ugovori_OPULJP3[[#This Row],[Bespovratna sredstva - Ukupno (EU+Nac) HRK
= Ukupna ugovorena vrijednost bespovratnih sredstava]]*Ugovori_OPULJP3[[#This Row],[EU STOPA SUFINANCIRANJA %
EU CO-FINANCING RATE %]]</f>
        <v>334052.29499999998</v>
      </c>
      <c r="P2598" s="60">
        <f>Ugovori_OPULJP3[[#This Row],[Bespovratna sredstva - EU dio - HRK]]/7.5345</f>
        <v>44336.35874975114</v>
      </c>
      <c r="Q2598" s="59">
        <f>Ugovori_OPULJP3[[#This Row],[Bespovratna sredstva - Ukupno (EU+Nac) HRK
= Ukupna ugovorena vrijednost bespovratnih sredstava]]*Ugovori_OPULJP3[[#This Row],[STOPA NACIONALNOG SUFINANCIRANJA %]]</f>
        <v>58950.404999999999</v>
      </c>
      <c r="R2598" s="60">
        <f>Ugovori_OPULJP3[[#This Row],[Bespovratna sredstva - Nacionalni dio - HRK]]/7.5345</f>
        <v>7824.0633087796132</v>
      </c>
      <c r="S2598" s="59">
        <v>393002.7</v>
      </c>
      <c r="T2598" s="60">
        <f>Ugovori_OPULJP3[[#This Row],[Bespovratna sredstva - Ukupno (EU+Nac) HRK
= Ukupna ugovorena vrijednost bespovratnih sredstava]]/7.5345</f>
        <v>52160.422058530756</v>
      </c>
      <c r="U2598" s="59">
        <v>0</v>
      </c>
      <c r="V2598" s="60">
        <f>Ugovori_OPULJP3[[#This Row],[Javni doprinos korisnika - HRK]]/7.5345</f>
        <v>0</v>
      </c>
      <c r="W2598" s="59">
        <v>0</v>
      </c>
      <c r="X2598" s="60">
        <f>Ugovori_OPULJP3[[#This Row],[Privatni doprinos korisnika - HRK]]/7.5345</f>
        <v>0</v>
      </c>
      <c r="Y2598" s="61">
        <v>393002.7</v>
      </c>
      <c r="Z2598" s="62">
        <f>Ugovori_OPULJP3[[#This Row],[UKUPNI PRIHVATLJIVI IZDACI
TOTAL ELIGIBLE EXPENDITURE
= Bespovratna sredstva ukupno + doprinos korisnika
= Ukupni prihvatljivi troškovi
= Ukupna ugovorena vrijednost projekta HRK]]/7.5345</f>
        <v>52160.422058530756</v>
      </c>
      <c r="AA2598" s="66" t="s">
        <v>37</v>
      </c>
      <c r="AB2598" s="66" t="s">
        <v>34</v>
      </c>
      <c r="AC2598" s="65" t="s">
        <v>9488</v>
      </c>
      <c r="AD2598" s="72" t="s">
        <v>6564</v>
      </c>
    </row>
    <row r="2599" spans="1:30" ht="51" customHeight="1" x14ac:dyDescent="0.2">
      <c r="A2599" s="70" t="s">
        <v>9489</v>
      </c>
      <c r="B2599" s="64" t="s">
        <v>742</v>
      </c>
      <c r="C2599" s="65" t="s">
        <v>7264</v>
      </c>
      <c r="D2599" s="65" t="s">
        <v>9197</v>
      </c>
      <c r="E2599" s="66" t="s">
        <v>75</v>
      </c>
      <c r="F2599" s="71" t="s">
        <v>9490</v>
      </c>
      <c r="G2599" s="54" t="s">
        <v>8866</v>
      </c>
      <c r="H2599" s="68">
        <v>44378</v>
      </c>
      <c r="I2599" s="68">
        <v>45076</v>
      </c>
      <c r="J2599" s="57" t="str">
        <f>IF(Ugovori_OPULJP3[[#This Row],[DATUM ZAVRŠETKA OPERACIJE]]&gt;DATE(2024,12,31),"u provedbi","završen")</f>
        <v>završen</v>
      </c>
      <c r="K2599" s="67" t="s">
        <v>98</v>
      </c>
      <c r="L2599" s="67" t="s">
        <v>98</v>
      </c>
      <c r="M2599" s="58">
        <v>0.85</v>
      </c>
      <c r="N2599" s="58">
        <v>0.15</v>
      </c>
      <c r="O2599" s="59">
        <f>Ugovori_OPULJP3[[#This Row],[Bespovratna sredstva - Ukupno (EU+Nac) HRK
= Ukupna ugovorena vrijednost bespovratnih sredstava]]*Ugovori_OPULJP3[[#This Row],[EU STOPA SUFINANCIRANJA %
EU CO-FINANCING RATE %]]</f>
        <v>1092780.0175000001</v>
      </c>
      <c r="P2599" s="60">
        <f>Ugovori_OPULJP3[[#This Row],[Bespovratna sredstva - EU dio - HRK]]/7.5345</f>
        <v>145036.83290198422</v>
      </c>
      <c r="Q2599" s="59">
        <f>Ugovori_OPULJP3[[#This Row],[Bespovratna sredstva - Ukupno (EU+Nac) HRK
= Ukupna ugovorena vrijednost bespovratnih sredstava]]*Ugovori_OPULJP3[[#This Row],[STOPA NACIONALNOG SUFINANCIRANJA %]]</f>
        <v>192843.5325</v>
      </c>
      <c r="R2599" s="60">
        <f>Ugovori_OPULJP3[[#This Row],[Bespovratna sredstva - Nacionalni dio - HRK]]/7.5345</f>
        <v>25594.735217997211</v>
      </c>
      <c r="S2599" s="59">
        <v>1285623.55</v>
      </c>
      <c r="T2599" s="60">
        <f>Ugovori_OPULJP3[[#This Row],[Bespovratna sredstva - Ukupno (EU+Nac) HRK
= Ukupna ugovorena vrijednost bespovratnih sredstava]]/7.5345</f>
        <v>170631.56811998141</v>
      </c>
      <c r="U2599" s="59">
        <v>0</v>
      </c>
      <c r="V2599" s="60">
        <f>Ugovori_OPULJP3[[#This Row],[Javni doprinos korisnika - HRK]]/7.5345</f>
        <v>0</v>
      </c>
      <c r="W2599" s="59">
        <v>0</v>
      </c>
      <c r="X2599" s="60">
        <f>Ugovori_OPULJP3[[#This Row],[Privatni doprinos korisnika - HRK]]/7.5345</f>
        <v>0</v>
      </c>
      <c r="Y2599" s="61">
        <v>1285623.55</v>
      </c>
      <c r="Z2599" s="62">
        <f>Ugovori_OPULJP3[[#This Row],[UKUPNI PRIHVATLJIVI IZDACI
TOTAL ELIGIBLE EXPENDITURE
= Bespovratna sredstva ukupno + doprinos korisnika
= Ukupni prihvatljivi troškovi
= Ukupna ugovorena vrijednost projekta HRK]]/7.5345</f>
        <v>170631.56811998141</v>
      </c>
      <c r="AA2599" s="66" t="s">
        <v>37</v>
      </c>
      <c r="AB2599" s="66" t="s">
        <v>34</v>
      </c>
      <c r="AC2599" s="65" t="s">
        <v>9491</v>
      </c>
      <c r="AD2599" s="72" t="s">
        <v>6564</v>
      </c>
    </row>
    <row r="2600" spans="1:30" ht="63.75" customHeight="1" x14ac:dyDescent="0.2">
      <c r="A2600" s="70" t="s">
        <v>9492</v>
      </c>
      <c r="B2600" s="64" t="s">
        <v>742</v>
      </c>
      <c r="C2600" s="65" t="s">
        <v>7264</v>
      </c>
      <c r="D2600" s="65" t="s">
        <v>9197</v>
      </c>
      <c r="E2600" s="66" t="s">
        <v>75</v>
      </c>
      <c r="F2600" s="71" t="s">
        <v>9493</v>
      </c>
      <c r="G2600" s="54" t="s">
        <v>7382</v>
      </c>
      <c r="H2600" s="68">
        <v>44211</v>
      </c>
      <c r="I2600" s="68">
        <v>44819</v>
      </c>
      <c r="J2600" s="57" t="str">
        <f>IF(Ugovori_OPULJP3[[#This Row],[DATUM ZAVRŠETKA OPERACIJE]]&gt;DATE(2024,12,31),"u provedbi","završen")</f>
        <v>završen</v>
      </c>
      <c r="K2600" s="67" t="s">
        <v>9494</v>
      </c>
      <c r="L2600" s="67" t="s">
        <v>172</v>
      </c>
      <c r="M2600" s="58">
        <v>0.85</v>
      </c>
      <c r="N2600" s="58">
        <v>0.15</v>
      </c>
      <c r="O2600" s="91">
        <f>Ugovori_OPULJP3[[#This Row],[Bespovratna sredstva - Ukupno (EU+Nac) HRK
= Ukupna ugovorena vrijednost bespovratnih sredstava]]*Ugovori_OPULJP3[[#This Row],[EU STOPA SUFINANCIRANJA %
EU CO-FINANCING RATE %]]</f>
        <v>1522741.051</v>
      </c>
      <c r="P2600" s="92">
        <f>Ugovori_OPULJP3[[#This Row],[Bespovratna sredstva - EU dio - HRK]]/7.5345</f>
        <v>202102.46877695931</v>
      </c>
      <c r="Q2600" s="91">
        <f>Ugovori_OPULJP3[[#This Row],[Bespovratna sredstva - Ukupno (EU+Nac) HRK
= Ukupna ugovorena vrijednost bespovratnih sredstava]]*Ugovori_OPULJP3[[#This Row],[STOPA NACIONALNOG SUFINANCIRANJA %]]</f>
        <v>268719.00900000002</v>
      </c>
      <c r="R2600" s="92">
        <f>Ugovori_OPULJP3[[#This Row],[Bespovratna sredstva - Nacionalni dio - HRK]]/7.5345</f>
        <v>35665.141548875174</v>
      </c>
      <c r="S2600" s="91">
        <v>1791460.06</v>
      </c>
      <c r="T2600" s="92">
        <f>Ugovori_OPULJP3[[#This Row],[Bespovratna sredstva - Ukupno (EU+Nac) HRK
= Ukupna ugovorena vrijednost bespovratnih sredstava]]/7.5345</f>
        <v>237767.61032583448</v>
      </c>
      <c r="U2600" s="91">
        <v>0</v>
      </c>
      <c r="V2600" s="92">
        <f>Ugovori_OPULJP3[[#This Row],[Javni doprinos korisnika - HRK]]/7.5345</f>
        <v>0</v>
      </c>
      <c r="W2600" s="91">
        <v>0</v>
      </c>
      <c r="X2600" s="92">
        <f>Ugovori_OPULJP3[[#This Row],[Privatni doprinos korisnika - HRK]]/7.5345</f>
        <v>0</v>
      </c>
      <c r="Y2600" s="93">
        <v>1791460.06</v>
      </c>
      <c r="Z2600" s="94">
        <f>Ugovori_OPULJP3[[#This Row],[UKUPNI PRIHVATLJIVI IZDACI
TOTAL ELIGIBLE EXPENDITURE
= Bespovratna sredstva ukupno + doprinos korisnika
= Ukupni prihvatljivi troškovi
= Ukupna ugovorena vrijednost projekta HRK]]/7.5345</f>
        <v>237767.61032583448</v>
      </c>
      <c r="AA2600" s="66" t="s">
        <v>37</v>
      </c>
      <c r="AB2600" s="66" t="s">
        <v>34</v>
      </c>
      <c r="AC2600" s="65" t="s">
        <v>9495</v>
      </c>
      <c r="AD2600" s="65" t="s">
        <v>6564</v>
      </c>
    </row>
    <row r="2601" spans="1:30" ht="51" customHeight="1" x14ac:dyDescent="0.2">
      <c r="A2601" s="70" t="s">
        <v>9496</v>
      </c>
      <c r="B2601" s="64" t="s">
        <v>742</v>
      </c>
      <c r="C2601" s="65" t="s">
        <v>7264</v>
      </c>
      <c r="D2601" s="65" t="s">
        <v>9197</v>
      </c>
      <c r="E2601" s="66" t="s">
        <v>75</v>
      </c>
      <c r="F2601" s="71" t="s">
        <v>8726</v>
      </c>
      <c r="G2601" s="54" t="s">
        <v>7419</v>
      </c>
      <c r="H2601" s="68">
        <v>44207</v>
      </c>
      <c r="I2601" s="68">
        <v>44815</v>
      </c>
      <c r="J2601" s="57" t="str">
        <f>IF(Ugovori_OPULJP3[[#This Row],[DATUM ZAVRŠETKA OPERACIJE]]&gt;DATE(2024,12,31),"u provedbi","završen")</f>
        <v>završen</v>
      </c>
      <c r="K2601" s="67" t="s">
        <v>9497</v>
      </c>
      <c r="L2601" s="67" t="s">
        <v>36</v>
      </c>
      <c r="M2601" s="58">
        <v>0.85</v>
      </c>
      <c r="N2601" s="58">
        <v>0.15</v>
      </c>
      <c r="O2601" s="91">
        <f>Ugovori_OPULJP3[[#This Row],[Bespovratna sredstva - Ukupno (EU+Nac) HRK
= Ukupna ugovorena vrijednost bespovratnih sredstava]]*Ugovori_OPULJP3[[#This Row],[EU STOPA SUFINANCIRANJA %
EU CO-FINANCING RATE %]]</f>
        <v>1364586.5999999999</v>
      </c>
      <c r="P2601" s="92">
        <f>Ugovori_OPULJP3[[#This Row],[Bespovratna sredstva - EU dio - HRK]]/7.5345</f>
        <v>181111.76587696592</v>
      </c>
      <c r="Q2601" s="91">
        <f>Ugovori_OPULJP3[[#This Row],[Bespovratna sredstva - Ukupno (EU+Nac) HRK
= Ukupna ugovorena vrijednost bespovratnih sredstava]]*Ugovori_OPULJP3[[#This Row],[STOPA NACIONALNOG SUFINANCIRANJA %]]</f>
        <v>240809.4</v>
      </c>
      <c r="R2601" s="92">
        <f>Ugovori_OPULJP3[[#This Row],[Bespovratna sredstva - Nacionalni dio - HRK]]/7.5345</f>
        <v>31960.89986064105</v>
      </c>
      <c r="S2601" s="91">
        <v>1605396</v>
      </c>
      <c r="T2601" s="92">
        <f>Ugovori_OPULJP3[[#This Row],[Bespovratna sredstva - Ukupno (EU+Nac) HRK
= Ukupna ugovorena vrijednost bespovratnih sredstava]]/7.5345</f>
        <v>213072.66573760699</v>
      </c>
      <c r="U2601" s="91">
        <v>0</v>
      </c>
      <c r="V2601" s="92">
        <f>Ugovori_OPULJP3[[#This Row],[Javni doprinos korisnika - HRK]]/7.5345</f>
        <v>0</v>
      </c>
      <c r="W2601" s="91">
        <v>0</v>
      </c>
      <c r="X2601" s="92">
        <f>Ugovori_OPULJP3[[#This Row],[Privatni doprinos korisnika - HRK]]/7.5345</f>
        <v>0</v>
      </c>
      <c r="Y2601" s="93">
        <v>1605396</v>
      </c>
      <c r="Z2601" s="94">
        <f>Ugovori_OPULJP3[[#This Row],[UKUPNI PRIHVATLJIVI IZDACI
TOTAL ELIGIBLE EXPENDITURE
= Bespovratna sredstva ukupno + doprinos korisnika
= Ukupni prihvatljivi troškovi
= Ukupna ugovorena vrijednost projekta HRK]]/7.5345</f>
        <v>213072.66573760699</v>
      </c>
      <c r="AA2601" s="66" t="s">
        <v>37</v>
      </c>
      <c r="AB2601" s="66" t="s">
        <v>34</v>
      </c>
      <c r="AC2601" s="65" t="s">
        <v>9498</v>
      </c>
      <c r="AD2601" s="65" t="s">
        <v>6564</v>
      </c>
    </row>
    <row r="2602" spans="1:30" ht="51" customHeight="1" x14ac:dyDescent="0.2">
      <c r="A2602" s="70" t="s">
        <v>9499</v>
      </c>
      <c r="B2602" s="64" t="s">
        <v>742</v>
      </c>
      <c r="C2602" s="65" t="s">
        <v>7264</v>
      </c>
      <c r="D2602" s="65" t="s">
        <v>9197</v>
      </c>
      <c r="E2602" s="66" t="s">
        <v>75</v>
      </c>
      <c r="F2602" s="71" t="s">
        <v>9500</v>
      </c>
      <c r="G2602" s="71" t="s">
        <v>7271</v>
      </c>
      <c r="H2602" s="68">
        <v>44204</v>
      </c>
      <c r="I2602" s="68">
        <v>44812</v>
      </c>
      <c r="J2602" s="57" t="str">
        <f>IF(Ugovori_OPULJP3[[#This Row],[DATUM ZAVRŠETKA OPERACIJE]]&gt;DATE(2024,12,31),"u provedbi","završen")</f>
        <v>završen</v>
      </c>
      <c r="K2602" s="67" t="s">
        <v>424</v>
      </c>
      <c r="L2602" s="55" t="s">
        <v>424</v>
      </c>
      <c r="M2602" s="58">
        <v>0.85</v>
      </c>
      <c r="N2602" s="58">
        <v>0.15</v>
      </c>
      <c r="O2602" s="91">
        <f>Ugovori_OPULJP3[[#This Row],[Bespovratna sredstva - Ukupno (EU+Nac) HRK
= Ukupna ugovorena vrijednost bespovratnih sredstava]]*Ugovori_OPULJP3[[#This Row],[EU STOPA SUFINANCIRANJA %
EU CO-FINANCING RATE %]]</f>
        <v>1148351.7</v>
      </c>
      <c r="P2602" s="92">
        <f>Ugovori_OPULJP3[[#This Row],[Bespovratna sredstva - EU dio - HRK]]/7.5345</f>
        <v>152412.46267171012</v>
      </c>
      <c r="Q2602" s="91">
        <f>Ugovori_OPULJP3[[#This Row],[Bespovratna sredstva - Ukupno (EU+Nac) HRK
= Ukupna ugovorena vrijednost bespovratnih sredstava]]*Ugovori_OPULJP3[[#This Row],[STOPA NACIONALNOG SUFINANCIRANJA %]]</f>
        <v>202650.3</v>
      </c>
      <c r="R2602" s="92">
        <f>Ugovori_OPULJP3[[#This Row],[Bespovratna sredstva - Nacionalni dio - HRK]]/7.5345</f>
        <v>26896.316942066493</v>
      </c>
      <c r="S2602" s="91">
        <v>1351002</v>
      </c>
      <c r="T2602" s="92">
        <f>Ugovori_OPULJP3[[#This Row],[Bespovratna sredstva - Ukupno (EU+Nac) HRK
= Ukupna ugovorena vrijednost bespovratnih sredstava]]/7.5345</f>
        <v>179308.77961377663</v>
      </c>
      <c r="U2602" s="91">
        <v>0</v>
      </c>
      <c r="V2602" s="92">
        <f>Ugovori_OPULJP3[[#This Row],[Javni doprinos korisnika - HRK]]/7.5345</f>
        <v>0</v>
      </c>
      <c r="W2602" s="91">
        <v>0</v>
      </c>
      <c r="X2602" s="92">
        <f>Ugovori_OPULJP3[[#This Row],[Privatni doprinos korisnika - HRK]]/7.5345</f>
        <v>0</v>
      </c>
      <c r="Y2602" s="93">
        <v>1351002</v>
      </c>
      <c r="Z2602" s="94">
        <f>Ugovori_OPULJP3[[#This Row],[UKUPNI PRIHVATLJIVI IZDACI
TOTAL ELIGIBLE EXPENDITURE
= Bespovratna sredstva ukupno + doprinos korisnika
= Ukupni prihvatljivi troškovi
= Ukupna ugovorena vrijednost projekta HRK]]/7.5345</f>
        <v>179308.77961377663</v>
      </c>
      <c r="AA2602" s="66" t="s">
        <v>37</v>
      </c>
      <c r="AB2602" s="66" t="s">
        <v>34</v>
      </c>
      <c r="AC2602" s="65" t="s">
        <v>9501</v>
      </c>
      <c r="AD2602" s="65" t="s">
        <v>6564</v>
      </c>
    </row>
    <row r="2603" spans="1:30" ht="51" customHeight="1" x14ac:dyDescent="0.2">
      <c r="A2603" s="70" t="s">
        <v>9502</v>
      </c>
      <c r="B2603" s="64" t="s">
        <v>742</v>
      </c>
      <c r="C2603" s="65" t="s">
        <v>7264</v>
      </c>
      <c r="D2603" s="65" t="s">
        <v>9197</v>
      </c>
      <c r="E2603" s="66" t="s">
        <v>75</v>
      </c>
      <c r="F2603" s="71" t="s">
        <v>9503</v>
      </c>
      <c r="G2603" s="54" t="s">
        <v>3548</v>
      </c>
      <c r="H2603" s="68">
        <v>44378</v>
      </c>
      <c r="I2603" s="68">
        <v>44986</v>
      </c>
      <c r="J2603" s="57" t="str">
        <f>IF(Ugovori_OPULJP3[[#This Row],[DATUM ZAVRŠETKA OPERACIJE]]&gt;DATE(2024,12,31),"u provedbi","završen")</f>
        <v>završen</v>
      </c>
      <c r="K2603" s="67" t="s">
        <v>98</v>
      </c>
      <c r="L2603" s="67" t="s">
        <v>98</v>
      </c>
      <c r="M2603" s="58">
        <v>0.85</v>
      </c>
      <c r="N2603" s="58">
        <v>0.15</v>
      </c>
      <c r="O2603" s="59">
        <f>Ugovori_OPULJP3[[#This Row],[Bespovratna sredstva - Ukupno (EU+Nac) HRK
= Ukupna ugovorena vrijednost bespovratnih sredstava]]*Ugovori_OPULJP3[[#This Row],[EU STOPA SUFINANCIRANJA %
EU CO-FINANCING RATE %]]</f>
        <v>1699373.176</v>
      </c>
      <c r="P2603" s="60">
        <f>Ugovori_OPULJP3[[#This Row],[Bespovratna sredstva - EU dio - HRK]]/7.5345</f>
        <v>225545.58046320258</v>
      </c>
      <c r="Q2603" s="59">
        <f>Ugovori_OPULJP3[[#This Row],[Bespovratna sredstva - Ukupno (EU+Nac) HRK
= Ukupna ugovorena vrijednost bespovratnih sredstava]]*Ugovori_OPULJP3[[#This Row],[STOPA NACIONALNOG SUFINANCIRANJA %]]</f>
        <v>299889.38400000002</v>
      </c>
      <c r="R2603" s="60">
        <f>Ugovori_OPULJP3[[#This Row],[Bespovratna sredstva - Nacionalni dio - HRK]]/7.5345</f>
        <v>39802.161258212225</v>
      </c>
      <c r="S2603" s="59">
        <v>1999262.56</v>
      </c>
      <c r="T2603" s="60">
        <f>Ugovori_OPULJP3[[#This Row],[Bespovratna sredstva - Ukupno (EU+Nac) HRK
= Ukupna ugovorena vrijednost bespovratnih sredstava]]/7.5345</f>
        <v>265347.74172141484</v>
      </c>
      <c r="U2603" s="59">
        <v>0</v>
      </c>
      <c r="V2603" s="60">
        <f>Ugovori_OPULJP3[[#This Row],[Javni doprinos korisnika - HRK]]/7.5345</f>
        <v>0</v>
      </c>
      <c r="W2603" s="59">
        <v>0</v>
      </c>
      <c r="X2603" s="60">
        <f>Ugovori_OPULJP3[[#This Row],[Privatni doprinos korisnika - HRK]]/7.5345</f>
        <v>0</v>
      </c>
      <c r="Y2603" s="61">
        <v>1999262.56</v>
      </c>
      <c r="Z2603" s="62">
        <f>Ugovori_OPULJP3[[#This Row],[UKUPNI PRIHVATLJIVI IZDACI
TOTAL ELIGIBLE EXPENDITURE
= Bespovratna sredstva ukupno + doprinos korisnika
= Ukupni prihvatljivi troškovi
= Ukupna ugovorena vrijednost projekta HRK]]/7.5345</f>
        <v>265347.74172141484</v>
      </c>
      <c r="AA2603" s="66" t="s">
        <v>37</v>
      </c>
      <c r="AB2603" s="66" t="s">
        <v>34</v>
      </c>
      <c r="AC2603" s="65" t="s">
        <v>9504</v>
      </c>
      <c r="AD2603" s="72" t="s">
        <v>6564</v>
      </c>
    </row>
    <row r="2604" spans="1:30" ht="51" customHeight="1" x14ac:dyDescent="0.2">
      <c r="A2604" s="70" t="s">
        <v>9505</v>
      </c>
      <c r="B2604" s="64" t="s">
        <v>742</v>
      </c>
      <c r="C2604" s="65" t="s">
        <v>7264</v>
      </c>
      <c r="D2604" s="65" t="s">
        <v>9197</v>
      </c>
      <c r="E2604" s="66" t="s">
        <v>75</v>
      </c>
      <c r="F2604" s="71" t="s">
        <v>7454</v>
      </c>
      <c r="G2604" s="71" t="s">
        <v>7455</v>
      </c>
      <c r="H2604" s="68">
        <v>44320</v>
      </c>
      <c r="I2604" s="68">
        <v>44930</v>
      </c>
      <c r="J2604" s="57" t="str">
        <f>IF(Ugovori_OPULJP3[[#This Row],[DATUM ZAVRŠETKA OPERACIJE]]&gt;DATE(2024,12,31),"u provedbi","završen")</f>
        <v>završen</v>
      </c>
      <c r="K2604" s="67" t="s">
        <v>36</v>
      </c>
      <c r="L2604" s="67" t="s">
        <v>36</v>
      </c>
      <c r="M2604" s="58">
        <v>0.85</v>
      </c>
      <c r="N2604" s="58">
        <v>0.15</v>
      </c>
      <c r="O2604" s="59">
        <f>Ugovori_OPULJP3[[#This Row],[Bespovratna sredstva - Ukupno (EU+Nac) HRK
= Ukupna ugovorena vrijednost bespovratnih sredstava]]*Ugovori_OPULJP3[[#This Row],[EU STOPA SUFINANCIRANJA %
EU CO-FINANCING RATE %]]</f>
        <v>434464.223</v>
      </c>
      <c r="P2604" s="60">
        <f>Ugovori_OPULJP3[[#This Row],[Bespovratna sredstva - EU dio - HRK]]/7.5345</f>
        <v>57663.311832238367</v>
      </c>
      <c r="Q2604" s="59">
        <f>Ugovori_OPULJP3[[#This Row],[Bespovratna sredstva - Ukupno (EU+Nac) HRK
= Ukupna ugovorena vrijednost bespovratnih sredstava]]*Ugovori_OPULJP3[[#This Row],[STOPA NACIONALNOG SUFINANCIRANJA %]]</f>
        <v>76670.156999999992</v>
      </c>
      <c r="R2604" s="60">
        <f>Ugovori_OPULJP3[[#This Row],[Bespovratna sredstva - Nacionalni dio - HRK]]/7.5345</f>
        <v>10175.878558630298</v>
      </c>
      <c r="S2604" s="59">
        <v>511134.38</v>
      </c>
      <c r="T2604" s="60">
        <f>Ugovori_OPULJP3[[#This Row],[Bespovratna sredstva - Ukupno (EU+Nac) HRK
= Ukupna ugovorena vrijednost bespovratnih sredstava]]/7.5345</f>
        <v>67839.190390868665</v>
      </c>
      <c r="U2604" s="59">
        <v>0</v>
      </c>
      <c r="V2604" s="60">
        <f>Ugovori_OPULJP3[[#This Row],[Javni doprinos korisnika - HRK]]/7.5345</f>
        <v>0</v>
      </c>
      <c r="W2604" s="59">
        <v>0</v>
      </c>
      <c r="X2604" s="60">
        <f>Ugovori_OPULJP3[[#This Row],[Privatni doprinos korisnika - HRK]]/7.5345</f>
        <v>0</v>
      </c>
      <c r="Y2604" s="61">
        <v>511134.38</v>
      </c>
      <c r="Z2604" s="62">
        <f>Ugovori_OPULJP3[[#This Row],[UKUPNI PRIHVATLJIVI IZDACI
TOTAL ELIGIBLE EXPENDITURE
= Bespovratna sredstva ukupno + doprinos korisnika
= Ukupni prihvatljivi troškovi
= Ukupna ugovorena vrijednost projekta HRK]]/7.5345</f>
        <v>67839.190390868665</v>
      </c>
      <c r="AA2604" s="53" t="s">
        <v>37</v>
      </c>
      <c r="AB2604" s="53" t="s">
        <v>34</v>
      </c>
      <c r="AC2604" s="65" t="s">
        <v>9506</v>
      </c>
      <c r="AD2604" s="72" t="s">
        <v>6564</v>
      </c>
    </row>
    <row r="2605" spans="1:30" ht="51" customHeight="1" x14ac:dyDescent="0.2">
      <c r="A2605" s="70" t="s">
        <v>9507</v>
      </c>
      <c r="B2605" s="64" t="s">
        <v>742</v>
      </c>
      <c r="C2605" s="65" t="s">
        <v>7264</v>
      </c>
      <c r="D2605" s="65" t="s">
        <v>9197</v>
      </c>
      <c r="E2605" s="66" t="s">
        <v>75</v>
      </c>
      <c r="F2605" s="71" t="s">
        <v>9508</v>
      </c>
      <c r="G2605" s="71" t="s">
        <v>9509</v>
      </c>
      <c r="H2605" s="68">
        <v>44378</v>
      </c>
      <c r="I2605" s="68">
        <v>44986</v>
      </c>
      <c r="J2605" s="57" t="str">
        <f>IF(Ugovori_OPULJP3[[#This Row],[DATUM ZAVRŠETKA OPERACIJE]]&gt;DATE(2024,12,31),"u provedbi","završen")</f>
        <v>završen</v>
      </c>
      <c r="K2605" s="67" t="s">
        <v>129</v>
      </c>
      <c r="L2605" s="67" t="s">
        <v>129</v>
      </c>
      <c r="M2605" s="58">
        <v>0.85</v>
      </c>
      <c r="N2605" s="58">
        <v>0.15</v>
      </c>
      <c r="O2605" s="59">
        <f>Ugovori_OPULJP3[[#This Row],[Bespovratna sredstva - Ukupno (EU+Nac) HRK
= Ukupna ugovorena vrijednost bespovratnih sredstava]]*Ugovori_OPULJP3[[#This Row],[EU STOPA SUFINANCIRANJA %
EU CO-FINANCING RATE %]]</f>
        <v>419241.25</v>
      </c>
      <c r="P2605" s="60">
        <f>Ugovori_OPULJP3[[#This Row],[Bespovratna sredstva - EU dio - HRK]]/7.5345</f>
        <v>55642.876103258342</v>
      </c>
      <c r="Q2605" s="59">
        <f>Ugovori_OPULJP3[[#This Row],[Bespovratna sredstva - Ukupno (EU+Nac) HRK
= Ukupna ugovorena vrijednost bespovratnih sredstava]]*Ugovori_OPULJP3[[#This Row],[STOPA NACIONALNOG SUFINANCIRANJA %]]</f>
        <v>73983.75</v>
      </c>
      <c r="R2605" s="60">
        <f>Ugovori_OPULJP3[[#This Row],[Bespovratna sredstva - Nacionalni dio - HRK]]/7.5345</f>
        <v>9819.3310770455901</v>
      </c>
      <c r="S2605" s="59">
        <v>493225</v>
      </c>
      <c r="T2605" s="60">
        <f>Ugovori_OPULJP3[[#This Row],[Bespovratna sredstva - Ukupno (EU+Nac) HRK
= Ukupna ugovorena vrijednost bespovratnih sredstava]]/7.5345</f>
        <v>65462.207180303929</v>
      </c>
      <c r="U2605" s="59">
        <v>0</v>
      </c>
      <c r="V2605" s="60">
        <f>Ugovori_OPULJP3[[#This Row],[Javni doprinos korisnika - HRK]]/7.5345</f>
        <v>0</v>
      </c>
      <c r="W2605" s="59">
        <v>0</v>
      </c>
      <c r="X2605" s="60">
        <f>Ugovori_OPULJP3[[#This Row],[Privatni doprinos korisnika - HRK]]/7.5345</f>
        <v>0</v>
      </c>
      <c r="Y2605" s="61">
        <v>493225</v>
      </c>
      <c r="Z2605" s="62">
        <f>Ugovori_OPULJP3[[#This Row],[UKUPNI PRIHVATLJIVI IZDACI
TOTAL ELIGIBLE EXPENDITURE
= Bespovratna sredstva ukupno + doprinos korisnika
= Ukupni prihvatljivi troškovi
= Ukupna ugovorena vrijednost projekta HRK]]/7.5345</f>
        <v>65462.207180303929</v>
      </c>
      <c r="AA2605" s="66" t="s">
        <v>37</v>
      </c>
      <c r="AB2605" s="66" t="s">
        <v>34</v>
      </c>
      <c r="AC2605" s="40" t="s">
        <v>9510</v>
      </c>
      <c r="AD2605" s="72" t="s">
        <v>6564</v>
      </c>
    </row>
    <row r="2606" spans="1:30" ht="51" customHeight="1" x14ac:dyDescent="0.2">
      <c r="A2606" s="70" t="s">
        <v>9511</v>
      </c>
      <c r="B2606" s="64" t="s">
        <v>742</v>
      </c>
      <c r="C2606" s="65" t="s">
        <v>7264</v>
      </c>
      <c r="D2606" s="65" t="s">
        <v>9197</v>
      </c>
      <c r="E2606" s="66" t="s">
        <v>75</v>
      </c>
      <c r="F2606" s="71" t="s">
        <v>9512</v>
      </c>
      <c r="G2606" s="71" t="s">
        <v>1560</v>
      </c>
      <c r="H2606" s="68">
        <v>44382</v>
      </c>
      <c r="I2606" s="68">
        <v>44990</v>
      </c>
      <c r="J2606" s="57" t="str">
        <f>IF(Ugovori_OPULJP3[[#This Row],[DATUM ZAVRŠETKA OPERACIJE]]&gt;DATE(2024,12,31),"u provedbi","završen")</f>
        <v>završen</v>
      </c>
      <c r="K2606" s="67" t="s">
        <v>9513</v>
      </c>
      <c r="L2606" s="67" t="s">
        <v>370</v>
      </c>
      <c r="M2606" s="58">
        <v>0.85</v>
      </c>
      <c r="N2606" s="58">
        <v>0.15</v>
      </c>
      <c r="O2606" s="59">
        <f>Ugovori_OPULJP3[[#This Row],[Bespovratna sredstva - Ukupno (EU+Nac) HRK
= Ukupna ugovorena vrijednost bespovratnih sredstava]]*Ugovori_OPULJP3[[#This Row],[EU STOPA SUFINANCIRANJA %
EU CO-FINANCING RATE %]]</f>
        <v>304546.5</v>
      </c>
      <c r="P2606" s="60">
        <f>Ugovori_OPULJP3[[#This Row],[Bespovratna sredstva - EU dio - HRK]]/7.5345</f>
        <v>40420.266772844909</v>
      </c>
      <c r="Q2606" s="59">
        <f>Ugovori_OPULJP3[[#This Row],[Bespovratna sredstva - Ukupno (EU+Nac) HRK
= Ukupna ugovorena vrijednost bespovratnih sredstava]]*Ugovori_OPULJP3[[#This Row],[STOPA NACIONALNOG SUFINANCIRANJA %]]</f>
        <v>53743.5</v>
      </c>
      <c r="R2606" s="60">
        <f>Ugovori_OPULJP3[[#This Row],[Bespovratna sredstva - Nacionalni dio - HRK]]/7.5345</f>
        <v>7132.9882540314547</v>
      </c>
      <c r="S2606" s="59">
        <v>358290</v>
      </c>
      <c r="T2606" s="60">
        <f>Ugovori_OPULJP3[[#This Row],[Bespovratna sredstva - Ukupno (EU+Nac) HRK
= Ukupna ugovorena vrijednost bespovratnih sredstava]]/7.5345</f>
        <v>47553.255026876366</v>
      </c>
      <c r="U2606" s="59">
        <v>0</v>
      </c>
      <c r="V2606" s="60">
        <f>Ugovori_OPULJP3[[#This Row],[Javni doprinos korisnika - HRK]]/7.5345</f>
        <v>0</v>
      </c>
      <c r="W2606" s="59">
        <v>0</v>
      </c>
      <c r="X2606" s="60">
        <f>Ugovori_OPULJP3[[#This Row],[Privatni doprinos korisnika - HRK]]/7.5345</f>
        <v>0</v>
      </c>
      <c r="Y2606" s="61">
        <v>358290</v>
      </c>
      <c r="Z2606" s="62">
        <f>Ugovori_OPULJP3[[#This Row],[UKUPNI PRIHVATLJIVI IZDACI
TOTAL ELIGIBLE EXPENDITURE
= Bespovratna sredstva ukupno + doprinos korisnika
= Ukupni prihvatljivi troškovi
= Ukupna ugovorena vrijednost projekta HRK]]/7.5345</f>
        <v>47553.255026876366</v>
      </c>
      <c r="AA2606" s="66" t="s">
        <v>37</v>
      </c>
      <c r="AB2606" s="66" t="s">
        <v>34</v>
      </c>
      <c r="AC2606" s="65" t="s">
        <v>9514</v>
      </c>
      <c r="AD2606" s="72" t="s">
        <v>6564</v>
      </c>
    </row>
    <row r="2607" spans="1:30" ht="51" customHeight="1" x14ac:dyDescent="0.2">
      <c r="A2607" s="70" t="s">
        <v>9515</v>
      </c>
      <c r="B2607" s="64" t="s">
        <v>742</v>
      </c>
      <c r="C2607" s="65" t="s">
        <v>7264</v>
      </c>
      <c r="D2607" s="65" t="s">
        <v>9197</v>
      </c>
      <c r="E2607" s="66" t="s">
        <v>75</v>
      </c>
      <c r="F2607" s="71" t="s">
        <v>9516</v>
      </c>
      <c r="G2607" s="54" t="s">
        <v>3727</v>
      </c>
      <c r="H2607" s="68">
        <v>44287</v>
      </c>
      <c r="I2607" s="68">
        <v>44774</v>
      </c>
      <c r="J2607" s="57" t="str">
        <f>IF(Ugovori_OPULJP3[[#This Row],[DATUM ZAVRŠETKA OPERACIJE]]&gt;DATE(2024,12,31),"u provedbi","završen")</f>
        <v>završen</v>
      </c>
      <c r="K2607" s="67" t="s">
        <v>2682</v>
      </c>
      <c r="L2607" s="67" t="s">
        <v>332</v>
      </c>
      <c r="M2607" s="58">
        <v>0.85</v>
      </c>
      <c r="N2607" s="58">
        <v>0.15</v>
      </c>
      <c r="O2607" s="59">
        <v>1698087.1089999999</v>
      </c>
      <c r="P2607" s="60">
        <f>Ugovori_OPULJP3[[#This Row],[Bespovratna sredstva - EU dio - HRK]]/7.5345</f>
        <v>225374.89003915319</v>
      </c>
      <c r="Q2607" s="59">
        <v>299662.43099999998</v>
      </c>
      <c r="R2607" s="60">
        <f>Ugovori_OPULJP3[[#This Row],[Bespovratna sredstva - Nacionalni dio - HRK]]/7.5345</f>
        <v>39772.039418674096</v>
      </c>
      <c r="S2607" s="59">
        <v>1997749.54</v>
      </c>
      <c r="T2607" s="60">
        <f>Ugovori_OPULJP3[[#This Row],[Bespovratna sredstva - Ukupno (EU+Nac) HRK
= Ukupna ugovorena vrijednost bespovratnih sredstava]]/7.5345</f>
        <v>265146.9294578273</v>
      </c>
      <c r="U2607" s="59">
        <v>0</v>
      </c>
      <c r="V2607" s="60">
        <f>Ugovori_OPULJP3[[#This Row],[Javni doprinos korisnika - HRK]]/7.5345</f>
        <v>0</v>
      </c>
      <c r="W2607" s="59">
        <v>0</v>
      </c>
      <c r="X2607" s="60">
        <f>Ugovori_OPULJP3[[#This Row],[Privatni doprinos korisnika - HRK]]/7.5345</f>
        <v>0</v>
      </c>
      <c r="Y2607" s="61">
        <v>1997749.54</v>
      </c>
      <c r="Z2607" s="62">
        <f>Ugovori_OPULJP3[[#This Row],[UKUPNI PRIHVATLJIVI IZDACI
TOTAL ELIGIBLE EXPENDITURE
= Bespovratna sredstva ukupno + doprinos korisnika
= Ukupni prihvatljivi troškovi
= Ukupna ugovorena vrijednost projekta HRK]]/7.5345</f>
        <v>265146.9294578273</v>
      </c>
      <c r="AA2607" s="66" t="s">
        <v>37</v>
      </c>
      <c r="AB2607" s="66" t="s">
        <v>34</v>
      </c>
      <c r="AC2607" s="65" t="s">
        <v>9517</v>
      </c>
      <c r="AD2607" s="65" t="s">
        <v>6564</v>
      </c>
    </row>
    <row r="2608" spans="1:30" ht="51" customHeight="1" x14ac:dyDescent="0.2">
      <c r="A2608" s="70" t="s">
        <v>9518</v>
      </c>
      <c r="B2608" s="64" t="s">
        <v>742</v>
      </c>
      <c r="C2608" s="65" t="s">
        <v>7264</v>
      </c>
      <c r="D2608" s="65" t="s">
        <v>9197</v>
      </c>
      <c r="E2608" s="66" t="s">
        <v>75</v>
      </c>
      <c r="F2608" s="71" t="s">
        <v>9519</v>
      </c>
      <c r="G2608" s="54" t="s">
        <v>2629</v>
      </c>
      <c r="H2608" s="68">
        <v>44340</v>
      </c>
      <c r="I2608" s="68">
        <v>44950</v>
      </c>
      <c r="J2608" s="57" t="str">
        <f>IF(Ugovori_OPULJP3[[#This Row],[DATUM ZAVRŠETKA OPERACIJE]]&gt;DATE(2024,12,31),"u provedbi","završen")</f>
        <v>završen</v>
      </c>
      <c r="K2608" s="67" t="s">
        <v>337</v>
      </c>
      <c r="L2608" s="67" t="s">
        <v>337</v>
      </c>
      <c r="M2608" s="58">
        <v>0.85</v>
      </c>
      <c r="N2608" s="58">
        <v>0.15</v>
      </c>
      <c r="O2608" s="59">
        <f>Ugovori_OPULJP3[[#This Row],[Bespovratna sredstva - Ukupno (EU+Nac) HRK
= Ukupna ugovorena vrijednost bespovratnih sredstava]]*Ugovori_OPULJP3[[#This Row],[EU STOPA SUFINANCIRANJA %
EU CO-FINANCING RATE %]]</f>
        <v>1695145.65</v>
      </c>
      <c r="P2608" s="60">
        <f>Ugovori_OPULJP3[[#This Row],[Bespovratna sredstva - EU dio - HRK]]/7.5345</f>
        <v>224984.49133983674</v>
      </c>
      <c r="Q2608" s="59">
        <f>Ugovori_OPULJP3[[#This Row],[Bespovratna sredstva - Ukupno (EU+Nac) HRK
= Ukupna ugovorena vrijednost bespovratnih sredstava]]*Ugovori_OPULJP3[[#This Row],[STOPA NACIONALNOG SUFINANCIRANJA %]]</f>
        <v>299143.34999999998</v>
      </c>
      <c r="R2608" s="60">
        <f>Ugovori_OPULJP3[[#This Row],[Bespovratna sredstva - Nacionalni dio - HRK]]/7.5345</f>
        <v>39703.145530559421</v>
      </c>
      <c r="S2608" s="59">
        <v>1994289</v>
      </c>
      <c r="T2608" s="60">
        <f>Ugovori_OPULJP3[[#This Row],[Bespovratna sredstva - Ukupno (EU+Nac) HRK
= Ukupna ugovorena vrijednost bespovratnih sredstava]]/7.5345</f>
        <v>264687.63687039615</v>
      </c>
      <c r="U2608" s="59">
        <v>0</v>
      </c>
      <c r="V2608" s="60">
        <f>Ugovori_OPULJP3[[#This Row],[Javni doprinos korisnika - HRK]]/7.5345</f>
        <v>0</v>
      </c>
      <c r="W2608" s="59">
        <v>0</v>
      </c>
      <c r="X2608" s="60">
        <f>Ugovori_OPULJP3[[#This Row],[Privatni doprinos korisnika - HRK]]/7.5345</f>
        <v>0</v>
      </c>
      <c r="Y2608" s="61">
        <v>1994289</v>
      </c>
      <c r="Z2608" s="62">
        <f>Ugovori_OPULJP3[[#This Row],[UKUPNI PRIHVATLJIVI IZDACI
TOTAL ELIGIBLE EXPENDITURE
= Bespovratna sredstva ukupno + doprinos korisnika
= Ukupni prihvatljivi troškovi
= Ukupna ugovorena vrijednost projekta HRK]]/7.5345</f>
        <v>264687.63687039615</v>
      </c>
      <c r="AA2608" s="66" t="s">
        <v>37</v>
      </c>
      <c r="AB2608" s="66" t="s">
        <v>34</v>
      </c>
      <c r="AC2608" s="65" t="s">
        <v>9520</v>
      </c>
      <c r="AD2608" s="72" t="s">
        <v>6564</v>
      </c>
    </row>
    <row r="2609" spans="1:30" ht="51" customHeight="1" x14ac:dyDescent="0.2">
      <c r="A2609" s="70" t="s">
        <v>9521</v>
      </c>
      <c r="B2609" s="64" t="s">
        <v>742</v>
      </c>
      <c r="C2609" s="65" t="s">
        <v>7264</v>
      </c>
      <c r="D2609" s="65" t="s">
        <v>9197</v>
      </c>
      <c r="E2609" s="66" t="s">
        <v>75</v>
      </c>
      <c r="F2609" s="71" t="s">
        <v>9522</v>
      </c>
      <c r="G2609" s="71" t="s">
        <v>3935</v>
      </c>
      <c r="H2609" s="68">
        <v>44392</v>
      </c>
      <c r="I2609" s="68">
        <v>45000</v>
      </c>
      <c r="J2609" s="57" t="str">
        <f>IF(Ugovori_OPULJP3[[#This Row],[DATUM ZAVRŠETKA OPERACIJE]]&gt;DATE(2024,12,31),"u provedbi","završen")</f>
        <v>završen</v>
      </c>
      <c r="K2609" s="67" t="s">
        <v>243</v>
      </c>
      <c r="L2609" s="67" t="s">
        <v>243</v>
      </c>
      <c r="M2609" s="58">
        <v>0.85</v>
      </c>
      <c r="N2609" s="58">
        <v>0.15</v>
      </c>
      <c r="O2609" s="59">
        <f>Ugovori_OPULJP3[[#This Row],[Bespovratna sredstva - Ukupno (EU+Nac) HRK
= Ukupna ugovorena vrijednost bespovratnih sredstava]]*Ugovori_OPULJP3[[#This Row],[EU STOPA SUFINANCIRANJA %
EU CO-FINANCING RATE %]]</f>
        <v>939903.18249999988</v>
      </c>
      <c r="P2609" s="60">
        <f>Ugovori_OPULJP3[[#This Row],[Bespovratna sredstva - EU dio - HRK]]/7.5345</f>
        <v>124746.59001924479</v>
      </c>
      <c r="Q2609" s="59">
        <f>Ugovori_OPULJP3[[#This Row],[Bespovratna sredstva - Ukupno (EU+Nac) HRK
= Ukupna ugovorena vrijednost bespovratnih sredstava]]*Ugovori_OPULJP3[[#This Row],[STOPA NACIONALNOG SUFINANCIRANJA %]]</f>
        <v>165865.26749999999</v>
      </c>
      <c r="R2609" s="60">
        <f>Ugovori_OPULJP3[[#This Row],[Bespovratna sredstva - Nacionalni dio - HRK]]/7.5345</f>
        <v>22014.104121043198</v>
      </c>
      <c r="S2609" s="59">
        <v>1105768.45</v>
      </c>
      <c r="T2609" s="60">
        <f>Ugovori_OPULJP3[[#This Row],[Bespovratna sredstva - Ukupno (EU+Nac) HRK
= Ukupna ugovorena vrijednost bespovratnih sredstava]]/7.5345</f>
        <v>146760.69414028799</v>
      </c>
      <c r="U2609" s="59">
        <v>0</v>
      </c>
      <c r="V2609" s="60">
        <f>Ugovori_OPULJP3[[#This Row],[Javni doprinos korisnika - HRK]]/7.5345</f>
        <v>0</v>
      </c>
      <c r="W2609" s="59">
        <v>0</v>
      </c>
      <c r="X2609" s="60">
        <f>Ugovori_OPULJP3[[#This Row],[Privatni doprinos korisnika - HRK]]/7.5345</f>
        <v>0</v>
      </c>
      <c r="Y2609" s="61">
        <v>1105768.45</v>
      </c>
      <c r="Z2609" s="62">
        <f>Ugovori_OPULJP3[[#This Row],[UKUPNI PRIHVATLJIVI IZDACI
TOTAL ELIGIBLE EXPENDITURE
= Bespovratna sredstva ukupno + doprinos korisnika
= Ukupni prihvatljivi troškovi
= Ukupna ugovorena vrijednost projekta HRK]]/7.5345</f>
        <v>146760.69414028799</v>
      </c>
      <c r="AA2609" s="66" t="s">
        <v>37</v>
      </c>
      <c r="AB2609" s="66" t="s">
        <v>34</v>
      </c>
      <c r="AC2609" s="65" t="s">
        <v>9523</v>
      </c>
      <c r="AD2609" s="72" t="s">
        <v>6564</v>
      </c>
    </row>
    <row r="2610" spans="1:30" ht="51" customHeight="1" x14ac:dyDescent="0.2">
      <c r="A2610" s="70" t="s">
        <v>9524</v>
      </c>
      <c r="B2610" s="64" t="s">
        <v>742</v>
      </c>
      <c r="C2610" s="65" t="s">
        <v>7264</v>
      </c>
      <c r="D2610" s="65" t="s">
        <v>9197</v>
      </c>
      <c r="E2610" s="66" t="s">
        <v>75</v>
      </c>
      <c r="F2610" s="71" t="s">
        <v>9525</v>
      </c>
      <c r="G2610" s="54" t="s">
        <v>2008</v>
      </c>
      <c r="H2610" s="68">
        <v>44392</v>
      </c>
      <c r="I2610" s="68">
        <v>45000</v>
      </c>
      <c r="J2610" s="57" t="str">
        <f>IF(Ugovori_OPULJP3[[#This Row],[DATUM ZAVRŠETKA OPERACIJE]]&gt;DATE(2024,12,31),"u provedbi","završen")</f>
        <v>završen</v>
      </c>
      <c r="K2610" s="67" t="s">
        <v>370</v>
      </c>
      <c r="L2610" s="67" t="s">
        <v>370</v>
      </c>
      <c r="M2610" s="58">
        <v>0.85</v>
      </c>
      <c r="N2610" s="58">
        <v>0.15</v>
      </c>
      <c r="O2610" s="59">
        <f>Ugovori_OPULJP3[[#This Row],[Bespovratna sredstva - Ukupno (EU+Nac) HRK
= Ukupna ugovorena vrijednost bespovratnih sredstava]]*Ugovori_OPULJP3[[#This Row],[EU STOPA SUFINANCIRANJA %
EU CO-FINANCING RATE %]]</f>
        <v>1662483.6265</v>
      </c>
      <c r="P2610" s="60">
        <f>Ugovori_OPULJP3[[#This Row],[Bespovratna sredstva - EU dio - HRK]]/7.5345</f>
        <v>220649.49585241222</v>
      </c>
      <c r="Q2610" s="59">
        <f>Ugovori_OPULJP3[[#This Row],[Bespovratna sredstva - Ukupno (EU+Nac) HRK
= Ukupna ugovorena vrijednost bespovratnih sredstava]]*Ugovori_OPULJP3[[#This Row],[STOPA NACIONALNOG SUFINANCIRANJA %]]</f>
        <v>293379.46350000001</v>
      </c>
      <c r="R2610" s="60">
        <f>Ugovori_OPULJP3[[#This Row],[Bespovratna sredstva - Nacionalni dio - HRK]]/7.5345</f>
        <v>38938.146326896276</v>
      </c>
      <c r="S2610" s="59">
        <v>1955863.09</v>
      </c>
      <c r="T2610" s="60">
        <f>Ugovori_OPULJP3[[#This Row],[Bespovratna sredstva - Ukupno (EU+Nac) HRK
= Ukupna ugovorena vrijednost bespovratnih sredstava]]/7.5345</f>
        <v>259587.64217930852</v>
      </c>
      <c r="U2610" s="59">
        <v>0</v>
      </c>
      <c r="V2610" s="60">
        <f>Ugovori_OPULJP3[[#This Row],[Javni doprinos korisnika - HRK]]/7.5345</f>
        <v>0</v>
      </c>
      <c r="W2610" s="59">
        <v>0</v>
      </c>
      <c r="X2610" s="60">
        <f>Ugovori_OPULJP3[[#This Row],[Privatni doprinos korisnika - HRK]]/7.5345</f>
        <v>0</v>
      </c>
      <c r="Y2610" s="61">
        <v>1955863.09</v>
      </c>
      <c r="Z2610" s="62">
        <f>Ugovori_OPULJP3[[#This Row],[UKUPNI PRIHVATLJIVI IZDACI
TOTAL ELIGIBLE EXPENDITURE
= Bespovratna sredstva ukupno + doprinos korisnika
= Ukupni prihvatljivi troškovi
= Ukupna ugovorena vrijednost projekta HRK]]/7.5345</f>
        <v>259587.64217930852</v>
      </c>
      <c r="AA2610" s="66" t="s">
        <v>37</v>
      </c>
      <c r="AB2610" s="66" t="s">
        <v>34</v>
      </c>
      <c r="AC2610" s="65" t="s">
        <v>9526</v>
      </c>
      <c r="AD2610" s="72" t="s">
        <v>6564</v>
      </c>
    </row>
    <row r="2611" spans="1:30" ht="51" customHeight="1" x14ac:dyDescent="0.2">
      <c r="A2611" s="70" t="s">
        <v>9527</v>
      </c>
      <c r="B2611" s="64" t="s">
        <v>742</v>
      </c>
      <c r="C2611" s="65" t="s">
        <v>7264</v>
      </c>
      <c r="D2611" s="65" t="s">
        <v>9197</v>
      </c>
      <c r="E2611" s="66" t="s">
        <v>75</v>
      </c>
      <c r="F2611" s="71" t="s">
        <v>7486</v>
      </c>
      <c r="G2611" s="71" t="s">
        <v>7487</v>
      </c>
      <c r="H2611" s="68">
        <v>44393</v>
      </c>
      <c r="I2611" s="68">
        <v>45001</v>
      </c>
      <c r="J2611" s="57" t="str">
        <f>IF(Ugovori_OPULJP3[[#This Row],[DATUM ZAVRŠETKA OPERACIJE]]&gt;DATE(2024,12,31),"u provedbi","završen")</f>
        <v>završen</v>
      </c>
      <c r="K2611" s="67" t="s">
        <v>172</v>
      </c>
      <c r="L2611" s="67" t="s">
        <v>172</v>
      </c>
      <c r="M2611" s="58">
        <v>0.85</v>
      </c>
      <c r="N2611" s="58">
        <v>0.15</v>
      </c>
      <c r="O2611" s="59">
        <f>Ugovori_OPULJP3[[#This Row],[Bespovratna sredstva - Ukupno (EU+Nac) HRK
= Ukupna ugovorena vrijednost bespovratnih sredstava]]*Ugovori_OPULJP3[[#This Row],[EU STOPA SUFINANCIRANJA %
EU CO-FINANCING RATE %]]</f>
        <v>1699824.8914999999</v>
      </c>
      <c r="P2611" s="60">
        <f>Ugovori_OPULJP3[[#This Row],[Bespovratna sredstva - EU dio - HRK]]/7.5345</f>
        <v>225605.53341296699</v>
      </c>
      <c r="Q2611" s="59">
        <f>Ugovori_OPULJP3[[#This Row],[Bespovratna sredstva - Ukupno (EU+Nac) HRK
= Ukupna ugovorena vrijednost bespovratnih sredstava]]*Ugovori_OPULJP3[[#This Row],[STOPA NACIONALNOG SUFINANCIRANJA %]]</f>
        <v>299969.09849999996</v>
      </c>
      <c r="R2611" s="60">
        <f>Ugovori_OPULJP3[[#This Row],[Bespovratna sredstva - Nacionalni dio - HRK]]/7.5345</f>
        <v>39812.741190523586</v>
      </c>
      <c r="S2611" s="59">
        <v>1999793.99</v>
      </c>
      <c r="T2611" s="60">
        <f>Ugovori_OPULJP3[[#This Row],[Bespovratna sredstva - Ukupno (EU+Nac) HRK
= Ukupna ugovorena vrijednost bespovratnih sredstava]]/7.5345</f>
        <v>265418.2746034906</v>
      </c>
      <c r="U2611" s="59">
        <v>0</v>
      </c>
      <c r="V2611" s="60">
        <f>Ugovori_OPULJP3[[#This Row],[Javni doprinos korisnika - HRK]]/7.5345</f>
        <v>0</v>
      </c>
      <c r="W2611" s="59">
        <v>0</v>
      </c>
      <c r="X2611" s="60">
        <f>Ugovori_OPULJP3[[#This Row],[Privatni doprinos korisnika - HRK]]/7.5345</f>
        <v>0</v>
      </c>
      <c r="Y2611" s="61">
        <v>1999793.99</v>
      </c>
      <c r="Z2611" s="62">
        <f>Ugovori_OPULJP3[[#This Row],[UKUPNI PRIHVATLJIVI IZDACI
TOTAL ELIGIBLE EXPENDITURE
= Bespovratna sredstva ukupno + doprinos korisnika
= Ukupni prihvatljivi troškovi
= Ukupna ugovorena vrijednost projekta HRK]]/7.5345</f>
        <v>265418.2746034906</v>
      </c>
      <c r="AA2611" s="66" t="s">
        <v>37</v>
      </c>
      <c r="AB2611" s="66" t="s">
        <v>34</v>
      </c>
      <c r="AC2611" s="65" t="s">
        <v>9528</v>
      </c>
      <c r="AD2611" s="72" t="s">
        <v>6564</v>
      </c>
    </row>
    <row r="2612" spans="1:30" ht="51" customHeight="1" x14ac:dyDescent="0.2">
      <c r="A2612" s="70" t="s">
        <v>9529</v>
      </c>
      <c r="B2612" s="64" t="s">
        <v>742</v>
      </c>
      <c r="C2612" s="65" t="s">
        <v>7264</v>
      </c>
      <c r="D2612" s="65" t="s">
        <v>9197</v>
      </c>
      <c r="E2612" s="66" t="s">
        <v>75</v>
      </c>
      <c r="F2612" s="71" t="s">
        <v>9530</v>
      </c>
      <c r="G2612" s="71" t="s">
        <v>7400</v>
      </c>
      <c r="H2612" s="68">
        <v>44383</v>
      </c>
      <c r="I2612" s="68">
        <v>44991</v>
      </c>
      <c r="J2612" s="57" t="str">
        <f>IF(Ugovori_OPULJP3[[#This Row],[DATUM ZAVRŠETKA OPERACIJE]]&gt;DATE(2024,12,31),"u provedbi","završen")</f>
        <v>završen</v>
      </c>
      <c r="K2612" s="67" t="s">
        <v>36</v>
      </c>
      <c r="L2612" s="67" t="s">
        <v>36</v>
      </c>
      <c r="M2612" s="58">
        <v>0.85</v>
      </c>
      <c r="N2612" s="58">
        <v>0.15</v>
      </c>
      <c r="O2612" s="59">
        <f>Ugovori_OPULJP3[[#This Row],[Bespovratna sredstva - Ukupno (EU+Nac) HRK
= Ukupna ugovorena vrijednost bespovratnih sredstava]]*Ugovori_OPULJP3[[#This Row],[EU STOPA SUFINANCIRANJA %
EU CO-FINANCING RATE %]]</f>
        <v>424575</v>
      </c>
      <c r="P2612" s="60">
        <f>Ugovori_OPULJP3[[#This Row],[Bespovratna sredstva - EU dio - HRK]]/7.5345</f>
        <v>56350.786382639853</v>
      </c>
      <c r="Q2612" s="59">
        <f>Ugovori_OPULJP3[[#This Row],[Bespovratna sredstva - Ukupno (EU+Nac) HRK
= Ukupna ugovorena vrijednost bespovratnih sredstava]]*Ugovori_OPULJP3[[#This Row],[STOPA NACIONALNOG SUFINANCIRANJA %]]</f>
        <v>74925</v>
      </c>
      <c r="R2612" s="60">
        <f>Ugovori_OPULJP3[[#This Row],[Bespovratna sredstva - Nacionalni dio - HRK]]/7.5345</f>
        <v>9944.2564204658556</v>
      </c>
      <c r="S2612" s="59">
        <v>499500</v>
      </c>
      <c r="T2612" s="60">
        <f>Ugovori_OPULJP3[[#This Row],[Bespovratna sredstva - Ukupno (EU+Nac) HRK
= Ukupna ugovorena vrijednost bespovratnih sredstava]]/7.5345</f>
        <v>66295.042803105709</v>
      </c>
      <c r="U2612" s="59">
        <v>0</v>
      </c>
      <c r="V2612" s="60">
        <f>Ugovori_OPULJP3[[#This Row],[Javni doprinos korisnika - HRK]]/7.5345</f>
        <v>0</v>
      </c>
      <c r="W2612" s="59">
        <v>0</v>
      </c>
      <c r="X2612" s="60">
        <f>Ugovori_OPULJP3[[#This Row],[Privatni doprinos korisnika - HRK]]/7.5345</f>
        <v>0</v>
      </c>
      <c r="Y2612" s="61">
        <v>499500</v>
      </c>
      <c r="Z2612" s="62">
        <f>Ugovori_OPULJP3[[#This Row],[UKUPNI PRIHVATLJIVI IZDACI
TOTAL ELIGIBLE EXPENDITURE
= Bespovratna sredstva ukupno + doprinos korisnika
= Ukupni prihvatljivi troškovi
= Ukupna ugovorena vrijednost projekta HRK]]/7.5345</f>
        <v>66295.042803105709</v>
      </c>
      <c r="AA2612" s="66" t="s">
        <v>37</v>
      </c>
      <c r="AB2612" s="66" t="s">
        <v>34</v>
      </c>
      <c r="AC2612" s="65" t="s">
        <v>9531</v>
      </c>
      <c r="AD2612" s="72" t="s">
        <v>6564</v>
      </c>
    </row>
    <row r="2613" spans="1:30" ht="51" customHeight="1" x14ac:dyDescent="0.2">
      <c r="A2613" s="70" t="s">
        <v>9532</v>
      </c>
      <c r="B2613" s="64" t="s">
        <v>742</v>
      </c>
      <c r="C2613" s="65" t="s">
        <v>7264</v>
      </c>
      <c r="D2613" s="65" t="s">
        <v>9197</v>
      </c>
      <c r="E2613" s="66" t="s">
        <v>75</v>
      </c>
      <c r="F2613" s="71" t="s">
        <v>9533</v>
      </c>
      <c r="G2613" s="71" t="s">
        <v>9534</v>
      </c>
      <c r="H2613" s="68">
        <v>44383</v>
      </c>
      <c r="I2613" s="68">
        <v>44991</v>
      </c>
      <c r="J2613" s="57" t="str">
        <f>IF(Ugovori_OPULJP3[[#This Row],[DATUM ZAVRŠETKA OPERACIJE]]&gt;DATE(2024,12,31),"u provedbi","završen")</f>
        <v>završen</v>
      </c>
      <c r="K2613" s="67" t="s">
        <v>2661</v>
      </c>
      <c r="L2613" s="67" t="s">
        <v>98</v>
      </c>
      <c r="M2613" s="58">
        <v>0.85</v>
      </c>
      <c r="N2613" s="58">
        <v>0.15</v>
      </c>
      <c r="O2613" s="59">
        <f>Ugovori_OPULJP3[[#This Row],[Bespovratna sredstva - Ukupno (EU+Nac) HRK
= Ukupna ugovorena vrijednost bespovratnih sredstava]]*Ugovori_OPULJP3[[#This Row],[EU STOPA SUFINANCIRANJA %
EU CO-FINANCING RATE %]]</f>
        <v>425000</v>
      </c>
      <c r="P2613" s="60">
        <f>Ugovori_OPULJP3[[#This Row],[Bespovratna sredstva - EU dio - HRK]]/7.5345</f>
        <v>56407.193576216072</v>
      </c>
      <c r="Q2613" s="59">
        <f>Ugovori_OPULJP3[[#This Row],[Bespovratna sredstva - Ukupno (EU+Nac) HRK
= Ukupna ugovorena vrijednost bespovratnih sredstava]]*Ugovori_OPULJP3[[#This Row],[STOPA NACIONALNOG SUFINANCIRANJA %]]</f>
        <v>75000</v>
      </c>
      <c r="R2613" s="60">
        <f>Ugovori_OPULJP3[[#This Row],[Bespovratna sredstva - Nacionalni dio - HRK]]/7.5345</f>
        <v>9954.2106310969539</v>
      </c>
      <c r="S2613" s="59">
        <v>500000</v>
      </c>
      <c r="T2613" s="60">
        <f>Ugovori_OPULJP3[[#This Row],[Bespovratna sredstva - Ukupno (EU+Nac) HRK
= Ukupna ugovorena vrijednost bespovratnih sredstava]]/7.5345</f>
        <v>66361.404207313026</v>
      </c>
      <c r="U2613" s="59">
        <v>0</v>
      </c>
      <c r="V2613" s="60">
        <f>Ugovori_OPULJP3[[#This Row],[Javni doprinos korisnika - HRK]]/7.5345</f>
        <v>0</v>
      </c>
      <c r="W2613" s="59">
        <v>0</v>
      </c>
      <c r="X2613" s="60">
        <f>Ugovori_OPULJP3[[#This Row],[Privatni doprinos korisnika - HRK]]/7.5345</f>
        <v>0</v>
      </c>
      <c r="Y2613" s="61">
        <v>500000</v>
      </c>
      <c r="Z2613" s="62">
        <f>Ugovori_OPULJP3[[#This Row],[UKUPNI PRIHVATLJIVI IZDACI
TOTAL ELIGIBLE EXPENDITURE
= Bespovratna sredstva ukupno + doprinos korisnika
= Ukupni prihvatljivi troškovi
= Ukupna ugovorena vrijednost projekta HRK]]/7.5345</f>
        <v>66361.404207313026</v>
      </c>
      <c r="AA2613" s="66" t="s">
        <v>37</v>
      </c>
      <c r="AB2613" s="66" t="s">
        <v>34</v>
      </c>
      <c r="AC2613" s="65" t="s">
        <v>9535</v>
      </c>
      <c r="AD2613" s="72" t="s">
        <v>6564</v>
      </c>
    </row>
    <row r="2614" spans="1:30" ht="51" customHeight="1" x14ac:dyDescent="0.2">
      <c r="A2614" s="70" t="s">
        <v>9536</v>
      </c>
      <c r="B2614" s="64" t="s">
        <v>742</v>
      </c>
      <c r="C2614" s="65" t="s">
        <v>7264</v>
      </c>
      <c r="D2614" s="65" t="s">
        <v>9197</v>
      </c>
      <c r="E2614" s="66" t="s">
        <v>75</v>
      </c>
      <c r="F2614" s="71" t="s">
        <v>9537</v>
      </c>
      <c r="G2614" s="71" t="s">
        <v>7099</v>
      </c>
      <c r="H2614" s="68">
        <v>44378</v>
      </c>
      <c r="I2614" s="68">
        <v>44986</v>
      </c>
      <c r="J2614" s="57" t="str">
        <f>IF(Ugovori_OPULJP3[[#This Row],[DATUM ZAVRŠETKA OPERACIJE]]&gt;DATE(2024,12,31),"u provedbi","završen")</f>
        <v>završen</v>
      </c>
      <c r="K2614" s="67" t="s">
        <v>36</v>
      </c>
      <c r="L2614" s="67" t="s">
        <v>36</v>
      </c>
      <c r="M2614" s="58">
        <v>0.85</v>
      </c>
      <c r="N2614" s="58">
        <v>0.15</v>
      </c>
      <c r="O2614" s="59">
        <f>Ugovori_OPULJP3[[#This Row],[Bespovratna sredstva - Ukupno (EU+Nac) HRK
= Ukupna ugovorena vrijednost bespovratnih sredstava]]*Ugovori_OPULJP3[[#This Row],[EU STOPA SUFINANCIRANJA %
EU CO-FINANCING RATE %]]</f>
        <v>424852.1</v>
      </c>
      <c r="P2614" s="60">
        <f>Ugovori_OPULJP3[[#This Row],[Bespovratna sredstva - EU dio - HRK]]/7.5345</f>
        <v>56387.563872851541</v>
      </c>
      <c r="Q2614" s="59">
        <f>Ugovori_OPULJP3[[#This Row],[Bespovratna sredstva - Ukupno (EU+Nac) HRK
= Ukupna ugovorena vrijednost bespovratnih sredstava]]*Ugovori_OPULJP3[[#This Row],[STOPA NACIONALNOG SUFINANCIRANJA %]]</f>
        <v>74973.899999999994</v>
      </c>
      <c r="R2614" s="60">
        <f>Ugovori_OPULJP3[[#This Row],[Bespovratna sredstva - Nacionalni dio - HRK]]/7.5345</f>
        <v>9950.7465657973316</v>
      </c>
      <c r="S2614" s="59">
        <v>499826</v>
      </c>
      <c r="T2614" s="60">
        <f>Ugovori_OPULJP3[[#This Row],[Bespovratna sredstva - Ukupno (EU+Nac) HRK
= Ukupna ugovorena vrijednost bespovratnih sredstava]]/7.5345</f>
        <v>66338.310438648885</v>
      </c>
      <c r="U2614" s="59">
        <v>0</v>
      </c>
      <c r="V2614" s="60">
        <f>Ugovori_OPULJP3[[#This Row],[Javni doprinos korisnika - HRK]]/7.5345</f>
        <v>0</v>
      </c>
      <c r="W2614" s="59">
        <v>0</v>
      </c>
      <c r="X2614" s="60">
        <f>Ugovori_OPULJP3[[#This Row],[Privatni doprinos korisnika - HRK]]/7.5345</f>
        <v>0</v>
      </c>
      <c r="Y2614" s="61">
        <v>499826</v>
      </c>
      <c r="Z2614" s="62">
        <f>Ugovori_OPULJP3[[#This Row],[UKUPNI PRIHVATLJIVI IZDACI
TOTAL ELIGIBLE EXPENDITURE
= Bespovratna sredstva ukupno + doprinos korisnika
= Ukupni prihvatljivi troškovi
= Ukupna ugovorena vrijednost projekta HRK]]/7.5345</f>
        <v>66338.310438648885</v>
      </c>
      <c r="AA2614" s="66" t="s">
        <v>37</v>
      </c>
      <c r="AB2614" s="66" t="s">
        <v>34</v>
      </c>
      <c r="AC2614" s="65" t="s">
        <v>9538</v>
      </c>
      <c r="AD2614" s="72" t="s">
        <v>6564</v>
      </c>
    </row>
    <row r="2615" spans="1:30" ht="51" customHeight="1" x14ac:dyDescent="0.2">
      <c r="A2615" s="70" t="s">
        <v>9539</v>
      </c>
      <c r="B2615" s="64" t="s">
        <v>742</v>
      </c>
      <c r="C2615" s="65" t="s">
        <v>7264</v>
      </c>
      <c r="D2615" s="65" t="s">
        <v>9197</v>
      </c>
      <c r="E2615" s="66" t="s">
        <v>75</v>
      </c>
      <c r="F2615" s="71" t="s">
        <v>9540</v>
      </c>
      <c r="G2615" s="71" t="s">
        <v>2596</v>
      </c>
      <c r="H2615" s="68">
        <v>44378</v>
      </c>
      <c r="I2615" s="68">
        <v>44986</v>
      </c>
      <c r="J2615" s="57" t="str">
        <f>IF(Ugovori_OPULJP3[[#This Row],[DATUM ZAVRŠETKA OPERACIJE]]&gt;DATE(2024,12,31),"u provedbi","završen")</f>
        <v>završen</v>
      </c>
      <c r="K2615" s="67" t="s">
        <v>153</v>
      </c>
      <c r="L2615" s="67" t="s">
        <v>36</v>
      </c>
      <c r="M2615" s="58">
        <v>0.85</v>
      </c>
      <c r="N2615" s="58">
        <v>0.15</v>
      </c>
      <c r="O2615" s="59">
        <f>Ugovori_OPULJP3[[#This Row],[Bespovratna sredstva - Ukupno (EU+Nac) HRK
= Ukupna ugovorena vrijednost bespovratnih sredstava]]*Ugovori_OPULJP3[[#This Row],[EU STOPA SUFINANCIRANJA %
EU CO-FINANCING RATE %]]</f>
        <v>424830</v>
      </c>
      <c r="P2615" s="60">
        <f>Ugovori_OPULJP3[[#This Row],[Bespovratna sredstva - EU dio - HRK]]/7.5345</f>
        <v>56384.630698785586</v>
      </c>
      <c r="Q2615" s="59">
        <f>Ugovori_OPULJP3[[#This Row],[Bespovratna sredstva - Ukupno (EU+Nac) HRK
= Ukupna ugovorena vrijednost bespovratnih sredstava]]*Ugovori_OPULJP3[[#This Row],[STOPA NACIONALNOG SUFINANCIRANJA %]]</f>
        <v>74970</v>
      </c>
      <c r="R2615" s="60">
        <f>Ugovori_OPULJP3[[#This Row],[Bespovratna sredstva - Nacionalni dio - HRK]]/7.5345</f>
        <v>9950.2289468445142</v>
      </c>
      <c r="S2615" s="59">
        <v>499800</v>
      </c>
      <c r="T2615" s="60">
        <f>Ugovori_OPULJP3[[#This Row],[Bespovratna sredstva - Ukupno (EU+Nac) HRK
= Ukupna ugovorena vrijednost bespovratnih sredstava]]/7.5345</f>
        <v>66334.859645630102</v>
      </c>
      <c r="U2615" s="59">
        <v>0</v>
      </c>
      <c r="V2615" s="60">
        <f>Ugovori_OPULJP3[[#This Row],[Javni doprinos korisnika - HRK]]/7.5345</f>
        <v>0</v>
      </c>
      <c r="W2615" s="59">
        <v>0</v>
      </c>
      <c r="X2615" s="60">
        <f>Ugovori_OPULJP3[[#This Row],[Privatni doprinos korisnika - HRK]]/7.5345</f>
        <v>0</v>
      </c>
      <c r="Y2615" s="61">
        <v>499800</v>
      </c>
      <c r="Z2615" s="62">
        <f>Ugovori_OPULJP3[[#This Row],[UKUPNI PRIHVATLJIVI IZDACI
TOTAL ELIGIBLE EXPENDITURE
= Bespovratna sredstva ukupno + doprinos korisnika
= Ukupni prihvatljivi troškovi
= Ukupna ugovorena vrijednost projekta HRK]]/7.5345</f>
        <v>66334.859645630102</v>
      </c>
      <c r="AA2615" s="66" t="s">
        <v>37</v>
      </c>
      <c r="AB2615" s="66" t="s">
        <v>34</v>
      </c>
      <c r="AC2615" s="65" t="s">
        <v>9541</v>
      </c>
      <c r="AD2615" s="72" t="s">
        <v>6564</v>
      </c>
    </row>
    <row r="2616" spans="1:30" ht="51" customHeight="1" x14ac:dyDescent="0.2">
      <c r="A2616" s="70" t="s">
        <v>9542</v>
      </c>
      <c r="B2616" s="64" t="s">
        <v>742</v>
      </c>
      <c r="C2616" s="65" t="s">
        <v>7264</v>
      </c>
      <c r="D2616" s="65" t="s">
        <v>9197</v>
      </c>
      <c r="E2616" s="66" t="s">
        <v>75</v>
      </c>
      <c r="F2616" s="71" t="s">
        <v>9543</v>
      </c>
      <c r="G2616" s="71" t="s">
        <v>3126</v>
      </c>
      <c r="H2616" s="68">
        <v>44377</v>
      </c>
      <c r="I2616" s="68">
        <v>44985</v>
      </c>
      <c r="J2616" s="57" t="str">
        <f>IF(Ugovori_OPULJP3[[#This Row],[DATUM ZAVRŠETKA OPERACIJE]]&gt;DATE(2024,12,31),"u provedbi","završen")</f>
        <v>završen</v>
      </c>
      <c r="K2616" s="67" t="s">
        <v>83</v>
      </c>
      <c r="L2616" s="55" t="s">
        <v>83</v>
      </c>
      <c r="M2616" s="58">
        <v>0.85</v>
      </c>
      <c r="N2616" s="58">
        <v>0.15</v>
      </c>
      <c r="O2616" s="59">
        <f>Ugovori_OPULJP3[[#This Row],[Bespovratna sredstva - Ukupno (EU+Nac) HRK
= Ukupna ugovorena vrijednost bespovratnih sredstava]]*Ugovori_OPULJP3[[#This Row],[EU STOPA SUFINANCIRANJA %
EU CO-FINANCING RATE %]]</f>
        <v>418506</v>
      </c>
      <c r="P2616" s="60">
        <f>Ugovori_OPULJP3[[#This Row],[Bespovratna sredstva - EU dio - HRK]]/7.5345</f>
        <v>55545.29165837149</v>
      </c>
      <c r="Q2616" s="59">
        <f>Ugovori_OPULJP3[[#This Row],[Bespovratna sredstva - Ukupno (EU+Nac) HRK
= Ukupna ugovorena vrijednost bespovratnih sredstava]]*Ugovori_OPULJP3[[#This Row],[STOPA NACIONALNOG SUFINANCIRANJA %]]</f>
        <v>73854</v>
      </c>
      <c r="R2616" s="60">
        <f>Ugovori_OPULJP3[[#This Row],[Bespovratna sredstva - Nacionalni dio - HRK]]/7.5345</f>
        <v>9802.1102926537915</v>
      </c>
      <c r="S2616" s="59">
        <v>492360</v>
      </c>
      <c r="T2616" s="60">
        <f>Ugovori_OPULJP3[[#This Row],[Bespovratna sredstva - Ukupno (EU+Nac) HRK
= Ukupna ugovorena vrijednost bespovratnih sredstava]]/7.5345</f>
        <v>65347.401951025277</v>
      </c>
      <c r="U2616" s="59">
        <v>0</v>
      </c>
      <c r="V2616" s="60">
        <f>Ugovori_OPULJP3[[#This Row],[Javni doprinos korisnika - HRK]]/7.5345</f>
        <v>0</v>
      </c>
      <c r="W2616" s="59">
        <v>0</v>
      </c>
      <c r="X2616" s="60">
        <f>Ugovori_OPULJP3[[#This Row],[Privatni doprinos korisnika - HRK]]/7.5345</f>
        <v>0</v>
      </c>
      <c r="Y2616" s="61">
        <v>492360</v>
      </c>
      <c r="Z2616" s="62">
        <f>Ugovori_OPULJP3[[#This Row],[UKUPNI PRIHVATLJIVI IZDACI
TOTAL ELIGIBLE EXPENDITURE
= Bespovratna sredstva ukupno + doprinos korisnika
= Ukupni prihvatljivi troškovi
= Ukupna ugovorena vrijednost projekta HRK]]/7.5345</f>
        <v>65347.401951025277</v>
      </c>
      <c r="AA2616" s="66" t="s">
        <v>37</v>
      </c>
      <c r="AB2616" s="66" t="s">
        <v>34</v>
      </c>
      <c r="AC2616" s="65" t="s">
        <v>9544</v>
      </c>
      <c r="AD2616" s="72" t="s">
        <v>6564</v>
      </c>
    </row>
    <row r="2617" spans="1:30" ht="51" customHeight="1" x14ac:dyDescent="0.2">
      <c r="A2617" s="70" t="s">
        <v>9545</v>
      </c>
      <c r="B2617" s="64" t="s">
        <v>742</v>
      </c>
      <c r="C2617" s="65" t="s">
        <v>7264</v>
      </c>
      <c r="D2617" s="65" t="s">
        <v>9197</v>
      </c>
      <c r="E2617" s="66" t="s">
        <v>75</v>
      </c>
      <c r="F2617" s="71" t="s">
        <v>9546</v>
      </c>
      <c r="G2617" s="71" t="s">
        <v>8567</v>
      </c>
      <c r="H2617" s="68">
        <v>44378</v>
      </c>
      <c r="I2617" s="68">
        <v>44986</v>
      </c>
      <c r="J2617" s="57" t="str">
        <f>IF(Ugovori_OPULJP3[[#This Row],[DATUM ZAVRŠETKA OPERACIJE]]&gt;DATE(2024,12,31),"u provedbi","završen")</f>
        <v>završen</v>
      </c>
      <c r="K2617" s="67" t="s">
        <v>9547</v>
      </c>
      <c r="L2617" s="67" t="s">
        <v>36</v>
      </c>
      <c r="M2617" s="58">
        <v>0.85</v>
      </c>
      <c r="N2617" s="58">
        <v>0.15</v>
      </c>
      <c r="O2617" s="59">
        <f>Ugovori_OPULJP3[[#This Row],[Bespovratna sredstva - Ukupno (EU+Nac) HRK
= Ukupna ugovorena vrijednost bespovratnih sredstava]]*Ugovori_OPULJP3[[#This Row],[EU STOPA SUFINANCIRANJA %
EU CO-FINANCING RATE %]]</f>
        <v>394667.44400000002</v>
      </c>
      <c r="P2617" s="60">
        <f>Ugovori_OPULJP3[[#This Row],[Bespovratna sredstva - EU dio - HRK]]/7.5345</f>
        <v>52381.371557502156</v>
      </c>
      <c r="Q2617" s="59">
        <f>Ugovori_OPULJP3[[#This Row],[Bespovratna sredstva - Ukupno (EU+Nac) HRK
= Ukupna ugovorena vrijednost bespovratnih sredstava]]*Ugovori_OPULJP3[[#This Row],[STOPA NACIONALNOG SUFINANCIRANJA %]]</f>
        <v>69647.195999999996</v>
      </c>
      <c r="R2617" s="60">
        <f>Ugovori_OPULJP3[[#This Row],[Bespovratna sredstva - Nacionalni dio - HRK]]/7.5345</f>
        <v>9243.7714513239098</v>
      </c>
      <c r="S2617" s="59">
        <v>464314.64</v>
      </c>
      <c r="T2617" s="60">
        <f>Ugovori_OPULJP3[[#This Row],[Bespovratna sredstva - Ukupno (EU+Nac) HRK
= Ukupna ugovorena vrijednost bespovratnih sredstava]]/7.5345</f>
        <v>61625.143008826068</v>
      </c>
      <c r="U2617" s="59">
        <v>0</v>
      </c>
      <c r="V2617" s="60">
        <f>Ugovori_OPULJP3[[#This Row],[Javni doprinos korisnika - HRK]]/7.5345</f>
        <v>0</v>
      </c>
      <c r="W2617" s="59">
        <v>0</v>
      </c>
      <c r="X2617" s="60">
        <f>Ugovori_OPULJP3[[#This Row],[Privatni doprinos korisnika - HRK]]/7.5345</f>
        <v>0</v>
      </c>
      <c r="Y2617" s="61">
        <v>464314.64</v>
      </c>
      <c r="Z2617" s="62">
        <f>Ugovori_OPULJP3[[#This Row],[UKUPNI PRIHVATLJIVI IZDACI
TOTAL ELIGIBLE EXPENDITURE
= Bespovratna sredstva ukupno + doprinos korisnika
= Ukupni prihvatljivi troškovi
= Ukupna ugovorena vrijednost projekta HRK]]/7.5345</f>
        <v>61625.143008826068</v>
      </c>
      <c r="AA2617" s="66" t="s">
        <v>37</v>
      </c>
      <c r="AB2617" s="66" t="s">
        <v>34</v>
      </c>
      <c r="AC2617" s="65" t="s">
        <v>9548</v>
      </c>
      <c r="AD2617" s="72" t="s">
        <v>6564</v>
      </c>
    </row>
    <row r="2618" spans="1:30" ht="51" customHeight="1" x14ac:dyDescent="0.2">
      <c r="A2618" s="70" t="s">
        <v>9549</v>
      </c>
      <c r="B2618" s="64" t="s">
        <v>742</v>
      </c>
      <c r="C2618" s="65" t="s">
        <v>7264</v>
      </c>
      <c r="D2618" s="65" t="s">
        <v>9197</v>
      </c>
      <c r="E2618" s="66" t="s">
        <v>75</v>
      </c>
      <c r="F2618" s="71" t="s">
        <v>9550</v>
      </c>
      <c r="G2618" s="54" t="s">
        <v>2489</v>
      </c>
      <c r="H2618" s="68">
        <v>44378</v>
      </c>
      <c r="I2618" s="68">
        <v>44986</v>
      </c>
      <c r="J2618" s="57" t="str">
        <f>IF(Ugovori_OPULJP3[[#This Row],[DATUM ZAVRŠETKA OPERACIJE]]&gt;DATE(2024,12,31),"u provedbi","završen")</f>
        <v>završen</v>
      </c>
      <c r="K2618" s="67" t="s">
        <v>593</v>
      </c>
      <c r="L2618" s="67" t="s">
        <v>593</v>
      </c>
      <c r="M2618" s="58">
        <v>0.85</v>
      </c>
      <c r="N2618" s="58">
        <v>0.15</v>
      </c>
      <c r="O2618" s="59">
        <f>Ugovori_OPULJP3[[#This Row],[Bespovratna sredstva - Ukupno (EU+Nac) HRK
= Ukupna ugovorena vrijednost bespovratnih sredstava]]*Ugovori_OPULJP3[[#This Row],[EU STOPA SUFINANCIRANJA %
EU CO-FINANCING RATE %]]</f>
        <v>424973.36949999997</v>
      </c>
      <c r="P2618" s="60">
        <f>Ugovori_OPULJP3[[#This Row],[Bespovratna sredstva - EU dio - HRK]]/7.5345</f>
        <v>56403.659101466583</v>
      </c>
      <c r="Q2618" s="59">
        <f>Ugovori_OPULJP3[[#This Row],[Bespovratna sredstva - Ukupno (EU+Nac) HRK
= Ukupna ugovorena vrijednost bespovratnih sredstava]]*Ugovori_OPULJP3[[#This Row],[STOPA NACIONALNOG SUFINANCIRANJA %]]</f>
        <v>74995.300499999998</v>
      </c>
      <c r="R2618" s="60">
        <f>Ugovori_OPULJP3[[#This Row],[Bespovratna sredstva - Nacionalni dio - HRK]]/7.5345</f>
        <v>9953.5869002588079</v>
      </c>
      <c r="S2618" s="59">
        <v>499968.67</v>
      </c>
      <c r="T2618" s="60">
        <f>Ugovori_OPULJP3[[#This Row],[Bespovratna sredstva - Ukupno (EU+Nac) HRK
= Ukupna ugovorena vrijednost bespovratnih sredstava]]/7.5345</f>
        <v>66357.246001725391</v>
      </c>
      <c r="U2618" s="59">
        <v>0</v>
      </c>
      <c r="V2618" s="60">
        <f>Ugovori_OPULJP3[[#This Row],[Javni doprinos korisnika - HRK]]/7.5345</f>
        <v>0</v>
      </c>
      <c r="W2618" s="59">
        <v>0</v>
      </c>
      <c r="X2618" s="60">
        <f>Ugovori_OPULJP3[[#This Row],[Privatni doprinos korisnika - HRK]]/7.5345</f>
        <v>0</v>
      </c>
      <c r="Y2618" s="61">
        <v>499968.67</v>
      </c>
      <c r="Z2618" s="62">
        <f>Ugovori_OPULJP3[[#This Row],[UKUPNI PRIHVATLJIVI IZDACI
TOTAL ELIGIBLE EXPENDITURE
= Bespovratna sredstva ukupno + doprinos korisnika
= Ukupni prihvatljivi troškovi
= Ukupna ugovorena vrijednost projekta HRK]]/7.5345</f>
        <v>66357.246001725391</v>
      </c>
      <c r="AA2618" s="66" t="s">
        <v>37</v>
      </c>
      <c r="AB2618" s="66" t="s">
        <v>34</v>
      </c>
      <c r="AC2618" s="65" t="s">
        <v>9551</v>
      </c>
      <c r="AD2618" s="72" t="s">
        <v>6564</v>
      </c>
    </row>
    <row r="2619" spans="1:30" ht="51" customHeight="1" x14ac:dyDescent="0.2">
      <c r="A2619" s="70" t="s">
        <v>9552</v>
      </c>
      <c r="B2619" s="64" t="s">
        <v>742</v>
      </c>
      <c r="C2619" s="65" t="s">
        <v>7264</v>
      </c>
      <c r="D2619" s="65" t="s">
        <v>9197</v>
      </c>
      <c r="E2619" s="66" t="s">
        <v>75</v>
      </c>
      <c r="F2619" s="71" t="s">
        <v>9553</v>
      </c>
      <c r="G2619" s="54" t="s">
        <v>7530</v>
      </c>
      <c r="H2619" s="68">
        <v>44378</v>
      </c>
      <c r="I2619" s="68">
        <v>44986</v>
      </c>
      <c r="J2619" s="57" t="str">
        <f>IF(Ugovori_OPULJP3[[#This Row],[DATUM ZAVRŠETKA OPERACIJE]]&gt;DATE(2024,12,31),"u provedbi","završen")</f>
        <v>završen</v>
      </c>
      <c r="K2619" s="67" t="s">
        <v>332</v>
      </c>
      <c r="L2619" s="67" t="s">
        <v>332</v>
      </c>
      <c r="M2619" s="58">
        <v>0.85</v>
      </c>
      <c r="N2619" s="58">
        <v>0.15</v>
      </c>
      <c r="O2619" s="59">
        <f>Ugovori_OPULJP3[[#This Row],[Bespovratna sredstva - Ukupno (EU+Nac) HRK
= Ukupna ugovorena vrijednost bespovratnih sredstava]]*Ugovori_OPULJP3[[#This Row],[EU STOPA SUFINANCIRANJA %
EU CO-FINANCING RATE %]]</f>
        <v>351449.5</v>
      </c>
      <c r="P2619" s="60">
        <f>Ugovori_OPULJP3[[#This Row],[Bespovratna sredstva - EU dio - HRK]]/7.5345</f>
        <v>46645.364655916113</v>
      </c>
      <c r="Q2619" s="59">
        <f>Ugovori_OPULJP3[[#This Row],[Bespovratna sredstva - Ukupno (EU+Nac) HRK
= Ukupna ugovorena vrijednost bespovratnih sredstava]]*Ugovori_OPULJP3[[#This Row],[STOPA NACIONALNOG SUFINANCIRANJA %]]</f>
        <v>62020.5</v>
      </c>
      <c r="R2619" s="60">
        <f>Ugovori_OPULJP3[[#This Row],[Bespovratna sredstva - Nacionalni dio - HRK]]/7.5345</f>
        <v>8231.5349392793141</v>
      </c>
      <c r="S2619" s="59">
        <v>413470</v>
      </c>
      <c r="T2619" s="60">
        <f>Ugovori_OPULJP3[[#This Row],[Bespovratna sredstva - Ukupno (EU+Nac) HRK
= Ukupna ugovorena vrijednost bespovratnih sredstava]]/7.5345</f>
        <v>54876.899595195435</v>
      </c>
      <c r="U2619" s="59">
        <v>0</v>
      </c>
      <c r="V2619" s="60">
        <f>Ugovori_OPULJP3[[#This Row],[Javni doprinos korisnika - HRK]]/7.5345</f>
        <v>0</v>
      </c>
      <c r="W2619" s="59">
        <v>0</v>
      </c>
      <c r="X2619" s="60">
        <f>Ugovori_OPULJP3[[#This Row],[Privatni doprinos korisnika - HRK]]/7.5345</f>
        <v>0</v>
      </c>
      <c r="Y2619" s="61">
        <v>413470</v>
      </c>
      <c r="Z2619" s="62">
        <f>Ugovori_OPULJP3[[#This Row],[UKUPNI PRIHVATLJIVI IZDACI
TOTAL ELIGIBLE EXPENDITURE
= Bespovratna sredstva ukupno + doprinos korisnika
= Ukupni prihvatljivi troškovi
= Ukupna ugovorena vrijednost projekta HRK]]/7.5345</f>
        <v>54876.899595195435</v>
      </c>
      <c r="AA2619" s="66" t="s">
        <v>37</v>
      </c>
      <c r="AB2619" s="66" t="s">
        <v>34</v>
      </c>
      <c r="AC2619" s="65" t="s">
        <v>9554</v>
      </c>
      <c r="AD2619" s="72" t="s">
        <v>6564</v>
      </c>
    </row>
    <row r="2620" spans="1:30" ht="51" customHeight="1" x14ac:dyDescent="0.2">
      <c r="A2620" s="70" t="s">
        <v>9555</v>
      </c>
      <c r="B2620" s="64" t="s">
        <v>742</v>
      </c>
      <c r="C2620" s="65" t="s">
        <v>7264</v>
      </c>
      <c r="D2620" s="65" t="s">
        <v>9197</v>
      </c>
      <c r="E2620" s="66" t="s">
        <v>75</v>
      </c>
      <c r="F2620" s="71" t="s">
        <v>9556</v>
      </c>
      <c r="G2620" s="71" t="s">
        <v>3193</v>
      </c>
      <c r="H2620" s="68">
        <v>44378</v>
      </c>
      <c r="I2620" s="68">
        <v>44986</v>
      </c>
      <c r="J2620" s="57" t="str">
        <f>IF(Ugovori_OPULJP3[[#This Row],[DATUM ZAVRŠETKA OPERACIJE]]&gt;DATE(2024,12,31),"u provedbi","završen")</f>
        <v>završen</v>
      </c>
      <c r="K2620" s="67" t="s">
        <v>370</v>
      </c>
      <c r="L2620" s="67" t="s">
        <v>370</v>
      </c>
      <c r="M2620" s="58">
        <v>0.85</v>
      </c>
      <c r="N2620" s="58">
        <v>0.15</v>
      </c>
      <c r="O2620" s="59">
        <f>Ugovori_OPULJP3[[#This Row],[Bespovratna sredstva - Ukupno (EU+Nac) HRK
= Ukupna ugovorena vrijednost bespovratnih sredstava]]*Ugovori_OPULJP3[[#This Row],[EU STOPA SUFINANCIRANJA %
EU CO-FINANCING RATE %]]</f>
        <v>389453</v>
      </c>
      <c r="P2620" s="60">
        <f>Ugovori_OPULJP3[[#This Row],[Bespovratna sredstva - EU dio - HRK]]/7.5345</f>
        <v>51689.295905501356</v>
      </c>
      <c r="Q2620" s="59">
        <f>Ugovori_OPULJP3[[#This Row],[Bespovratna sredstva - Ukupno (EU+Nac) HRK
= Ukupna ugovorena vrijednost bespovratnih sredstava]]*Ugovori_OPULJP3[[#This Row],[STOPA NACIONALNOG SUFINANCIRANJA %]]</f>
        <v>68727</v>
      </c>
      <c r="R2620" s="60">
        <f>Ugovori_OPULJP3[[#This Row],[Bespovratna sredstva - Nacionalni dio - HRK]]/7.5345</f>
        <v>9121.6404539120049</v>
      </c>
      <c r="S2620" s="59">
        <v>458180</v>
      </c>
      <c r="T2620" s="60">
        <f>Ugovori_OPULJP3[[#This Row],[Bespovratna sredstva - Ukupno (EU+Nac) HRK
= Ukupna ugovorena vrijednost bespovratnih sredstava]]/7.5345</f>
        <v>60810.936359413361</v>
      </c>
      <c r="U2620" s="59">
        <v>0</v>
      </c>
      <c r="V2620" s="60">
        <f>Ugovori_OPULJP3[[#This Row],[Javni doprinos korisnika - HRK]]/7.5345</f>
        <v>0</v>
      </c>
      <c r="W2620" s="59">
        <v>0</v>
      </c>
      <c r="X2620" s="60">
        <f>Ugovori_OPULJP3[[#This Row],[Privatni doprinos korisnika - HRK]]/7.5345</f>
        <v>0</v>
      </c>
      <c r="Y2620" s="61">
        <v>458180</v>
      </c>
      <c r="Z2620" s="62">
        <f>Ugovori_OPULJP3[[#This Row],[UKUPNI PRIHVATLJIVI IZDACI
TOTAL ELIGIBLE EXPENDITURE
= Bespovratna sredstva ukupno + doprinos korisnika
= Ukupni prihvatljivi troškovi
= Ukupna ugovorena vrijednost projekta HRK]]/7.5345</f>
        <v>60810.936359413361</v>
      </c>
      <c r="AA2620" s="66" t="s">
        <v>37</v>
      </c>
      <c r="AB2620" s="66" t="s">
        <v>34</v>
      </c>
      <c r="AC2620" s="65" t="s">
        <v>9557</v>
      </c>
      <c r="AD2620" s="72" t="s">
        <v>6564</v>
      </c>
    </row>
    <row r="2621" spans="1:30" ht="51" customHeight="1" x14ac:dyDescent="0.2">
      <c r="A2621" s="70" t="s">
        <v>9558</v>
      </c>
      <c r="B2621" s="64" t="s">
        <v>742</v>
      </c>
      <c r="C2621" s="65" t="s">
        <v>7264</v>
      </c>
      <c r="D2621" s="65" t="s">
        <v>9559</v>
      </c>
      <c r="E2621" s="66" t="s">
        <v>75</v>
      </c>
      <c r="F2621" s="71" t="s">
        <v>9560</v>
      </c>
      <c r="G2621" s="71" t="s">
        <v>9561</v>
      </c>
      <c r="H2621" s="68">
        <v>44376</v>
      </c>
      <c r="I2621" s="68">
        <v>45106</v>
      </c>
      <c r="J2621" s="57" t="str">
        <f>IF(Ugovori_OPULJP3[[#This Row],[DATUM ZAVRŠETKA OPERACIJE]]&gt;DATE(2024,12,31),"u provedbi","završen")</f>
        <v>završen</v>
      </c>
      <c r="K2621" s="67" t="s">
        <v>248</v>
      </c>
      <c r="L2621" s="67" t="s">
        <v>248</v>
      </c>
      <c r="M2621" s="82" t="s">
        <v>3093</v>
      </c>
      <c r="N2621" s="58">
        <v>0.15</v>
      </c>
      <c r="O2621" s="59">
        <f>Ugovori_OPULJP3[[#This Row],[Bespovratna sredstva - Ukupno (EU+Nac) HRK
= Ukupna ugovorena vrijednost bespovratnih sredstava]]*Ugovori_OPULJP3[[#This Row],[EU STOPA SUFINANCIRANJA %
EU CO-FINANCING RATE %]]</f>
        <v>1622235.8459999999</v>
      </c>
      <c r="P2621" s="60">
        <f>Ugovori_OPULJP3[[#This Row],[Bespovratna sredstva - EU dio - HRK]]/7.5345</f>
        <v>215307.6973919968</v>
      </c>
      <c r="Q2621" s="59">
        <f>Ugovori_OPULJP3[[#This Row],[Bespovratna sredstva - Ukupno (EU+Nac) HRK
= Ukupna ugovorena vrijednost bespovratnih sredstava]]*Ugovori_OPULJP3[[#This Row],[STOPA NACIONALNOG SUFINANCIRANJA %]]</f>
        <v>286276.91399999999</v>
      </c>
      <c r="R2621" s="60">
        <f>Ugovori_OPULJP3[[#This Row],[Bespovratna sredstva - Nacionalni dio - HRK]]/7.5345</f>
        <v>37995.476010352373</v>
      </c>
      <c r="S2621" s="59">
        <v>1908512.76</v>
      </c>
      <c r="T2621" s="60">
        <f>Ugovori_OPULJP3[[#This Row],[Bespovratna sredstva - Ukupno (EU+Nac) HRK
= Ukupna ugovorena vrijednost bespovratnih sredstava]]/7.5345</f>
        <v>253303.17340234917</v>
      </c>
      <c r="U2621" s="59">
        <v>0</v>
      </c>
      <c r="V2621" s="60">
        <f>Ugovori_OPULJP3[[#This Row],[Javni doprinos korisnika - HRK]]/7.5345</f>
        <v>0</v>
      </c>
      <c r="W2621" s="59">
        <v>0</v>
      </c>
      <c r="X2621" s="60">
        <f>Ugovori_OPULJP3[[#This Row],[Privatni doprinos korisnika - HRK]]/7.5345</f>
        <v>0</v>
      </c>
      <c r="Y2621" s="61">
        <v>1908512.76</v>
      </c>
      <c r="Z2621" s="62">
        <f>Ugovori_OPULJP3[[#This Row],[UKUPNI PRIHVATLJIVI IZDACI
TOTAL ELIGIBLE EXPENDITURE
= Bespovratna sredstva ukupno + doprinos korisnika
= Ukupni prihvatljivi troškovi
= Ukupna ugovorena vrijednost projekta HRK]]/7.5345</f>
        <v>253303.17340234917</v>
      </c>
      <c r="AA2621" s="66" t="s">
        <v>37</v>
      </c>
      <c r="AB2621" s="66" t="s">
        <v>34</v>
      </c>
      <c r="AC2621" s="65" t="s">
        <v>9562</v>
      </c>
      <c r="AD2621" s="72" t="s">
        <v>746</v>
      </c>
    </row>
    <row r="2622" spans="1:30" ht="51" customHeight="1" x14ac:dyDescent="0.2">
      <c r="A2622" s="70" t="s">
        <v>9563</v>
      </c>
      <c r="B2622" s="64" t="s">
        <v>742</v>
      </c>
      <c r="C2622" s="65" t="s">
        <v>7264</v>
      </c>
      <c r="D2622" s="65" t="s">
        <v>9559</v>
      </c>
      <c r="E2622" s="66" t="s">
        <v>75</v>
      </c>
      <c r="F2622" s="71" t="s">
        <v>9564</v>
      </c>
      <c r="G2622" s="71" t="s">
        <v>9565</v>
      </c>
      <c r="H2622" s="68">
        <v>44319</v>
      </c>
      <c r="I2622" s="68">
        <v>45049</v>
      </c>
      <c r="J2622" s="57" t="str">
        <f>IF(Ugovori_OPULJP3[[#This Row],[DATUM ZAVRŠETKA OPERACIJE]]&gt;DATE(2024,12,31),"u provedbi","završen")</f>
        <v>završen</v>
      </c>
      <c r="K2622" s="67" t="s">
        <v>36</v>
      </c>
      <c r="L2622" s="55" t="s">
        <v>154</v>
      </c>
      <c r="M2622" s="58">
        <v>0.85</v>
      </c>
      <c r="N2622" s="58">
        <v>0.15</v>
      </c>
      <c r="O2622" s="59">
        <f>Ugovori_OPULJP3[[#This Row],[Bespovratna sredstva - Ukupno (EU+Nac) HRK
= Ukupna ugovorena vrijednost bespovratnih sredstava]]*Ugovori_OPULJP3[[#This Row],[EU STOPA SUFINANCIRANJA %
EU CO-FINANCING RATE %]]</f>
        <v>1375404.7625</v>
      </c>
      <c r="P2622" s="60">
        <f>Ugovori_OPULJP3[[#This Row],[Bespovratna sredstva - EU dio - HRK]]/7.5345</f>
        <v>182547.58278585173</v>
      </c>
      <c r="Q2622" s="59">
        <f>Ugovori_OPULJP3[[#This Row],[Bespovratna sredstva - Ukupno (EU+Nac) HRK
= Ukupna ugovorena vrijednost bespovratnih sredstava]]*Ugovori_OPULJP3[[#This Row],[STOPA NACIONALNOG SUFINANCIRANJA %]]</f>
        <v>242718.48749999999</v>
      </c>
      <c r="R2622" s="60">
        <f>Ugovori_OPULJP3[[#This Row],[Bespovratna sredstva - Nacionalni dio - HRK]]/7.5345</f>
        <v>32214.279315150307</v>
      </c>
      <c r="S2622" s="59">
        <v>1618123.25</v>
      </c>
      <c r="T2622" s="60">
        <f>Ugovori_OPULJP3[[#This Row],[Bespovratna sredstva - Ukupno (EU+Nac) HRK
= Ukupna ugovorena vrijednost bespovratnih sredstava]]/7.5345</f>
        <v>214761.86210100204</v>
      </c>
      <c r="U2622" s="59">
        <v>0</v>
      </c>
      <c r="V2622" s="60">
        <f>Ugovori_OPULJP3[[#This Row],[Javni doprinos korisnika - HRK]]/7.5345</f>
        <v>0</v>
      </c>
      <c r="W2622" s="59">
        <v>0</v>
      </c>
      <c r="X2622" s="60">
        <f>Ugovori_OPULJP3[[#This Row],[Privatni doprinos korisnika - HRK]]/7.5345</f>
        <v>0</v>
      </c>
      <c r="Y2622" s="61">
        <v>1618123.25</v>
      </c>
      <c r="Z2622" s="62">
        <f>Ugovori_OPULJP3[[#This Row],[UKUPNI PRIHVATLJIVI IZDACI
TOTAL ELIGIBLE EXPENDITURE
= Bespovratna sredstva ukupno + doprinos korisnika
= Ukupni prihvatljivi troškovi
= Ukupna ugovorena vrijednost projekta HRK]]/7.5345</f>
        <v>214761.86210100204</v>
      </c>
      <c r="AA2622" s="53" t="s">
        <v>37</v>
      </c>
      <c r="AB2622" s="53" t="s">
        <v>34</v>
      </c>
      <c r="AC2622" s="65" t="s">
        <v>9566</v>
      </c>
      <c r="AD2622" s="72" t="s">
        <v>746</v>
      </c>
    </row>
    <row r="2623" spans="1:30" ht="114.75" x14ac:dyDescent="0.2">
      <c r="A2623" s="70" t="s">
        <v>9567</v>
      </c>
      <c r="B2623" s="38" t="s">
        <v>742</v>
      </c>
      <c r="C2623" s="65" t="s">
        <v>7264</v>
      </c>
      <c r="D2623" s="96" t="s">
        <v>9559</v>
      </c>
      <c r="E2623" s="66" t="s">
        <v>75</v>
      </c>
      <c r="F2623" s="71" t="s">
        <v>9568</v>
      </c>
      <c r="G2623" s="54" t="s">
        <v>9012</v>
      </c>
      <c r="H2623" s="68">
        <v>44316</v>
      </c>
      <c r="I2623" s="68">
        <v>45046</v>
      </c>
      <c r="J2623" s="57" t="str">
        <f>IF(Ugovori_OPULJP3[[#This Row],[DATUM ZAVRŠETKA OPERACIJE]]&gt;DATE(2024,12,31),"u provedbi","završen")</f>
        <v>završen</v>
      </c>
      <c r="K2623" s="67" t="s">
        <v>36</v>
      </c>
      <c r="L2623" s="67" t="s">
        <v>36</v>
      </c>
      <c r="M2623" s="58">
        <v>0.85</v>
      </c>
      <c r="N2623" s="58">
        <v>0.15</v>
      </c>
      <c r="O2623" s="59">
        <v>1140686.3999999999</v>
      </c>
      <c r="P2623" s="60">
        <f>Ugovori_OPULJP3[[#This Row],[Bespovratna sredstva - EU dio - HRK]]/7.5345</f>
        <v>151395.10252836949</v>
      </c>
      <c r="Q2623" s="59">
        <v>201297.6</v>
      </c>
      <c r="R2623" s="60">
        <f>Ugovori_OPULJP3[[#This Row],[Bespovratna sredstva - Nacionalni dio - HRK]]/7.5345</f>
        <v>26716.78279912403</v>
      </c>
      <c r="S2623" s="59">
        <v>1341984</v>
      </c>
      <c r="T2623" s="60">
        <f>Ugovori_OPULJP3[[#This Row],[Bespovratna sredstva - Ukupno (EU+Nac) HRK
= Ukupna ugovorena vrijednost bespovratnih sredstava]]/7.5345</f>
        <v>178111.88532749351</v>
      </c>
      <c r="U2623" s="59">
        <v>0</v>
      </c>
      <c r="V2623" s="60">
        <f>Ugovori_OPULJP3[[#This Row],[Javni doprinos korisnika - HRK]]/7.5345</f>
        <v>0</v>
      </c>
      <c r="W2623" s="59">
        <v>0</v>
      </c>
      <c r="X2623" s="60">
        <f>Ugovori_OPULJP3[[#This Row],[Privatni doprinos korisnika - HRK]]/7.5345</f>
        <v>0</v>
      </c>
      <c r="Y2623" s="61">
        <v>1341984</v>
      </c>
      <c r="Z2623" s="62">
        <f>Ugovori_OPULJP3[[#This Row],[UKUPNI PRIHVATLJIVI IZDACI
TOTAL ELIGIBLE EXPENDITURE
= Bespovratna sredstva ukupno + doprinos korisnika
= Ukupni prihvatljivi troškovi
= Ukupna ugovorena vrijednost projekta HRK]]/7.5345</f>
        <v>178111.88532749351</v>
      </c>
      <c r="AA2623" s="66" t="s">
        <v>37</v>
      </c>
      <c r="AB2623" s="66" t="s">
        <v>34</v>
      </c>
      <c r="AC2623" s="40" t="s">
        <v>9569</v>
      </c>
      <c r="AD2623" s="72" t="s">
        <v>746</v>
      </c>
    </row>
    <row r="2624" spans="1:30" ht="102" x14ac:dyDescent="0.2">
      <c r="A2624" s="70" t="s">
        <v>9570</v>
      </c>
      <c r="B2624" s="39" t="s">
        <v>742</v>
      </c>
      <c r="C2624" s="65" t="s">
        <v>7264</v>
      </c>
      <c r="D2624" s="65" t="s">
        <v>9559</v>
      </c>
      <c r="E2624" s="66" t="s">
        <v>75</v>
      </c>
      <c r="F2624" s="71" t="s">
        <v>9571</v>
      </c>
      <c r="G2624" s="71" t="s">
        <v>4103</v>
      </c>
      <c r="H2624" s="68">
        <v>44501</v>
      </c>
      <c r="I2624" s="68">
        <v>45170</v>
      </c>
      <c r="J2624" s="57" t="str">
        <f>IF(Ugovori_OPULJP3[[#This Row],[DATUM ZAVRŠETKA OPERACIJE]]&gt;DATE(2024,12,31),"u provedbi","završen")</f>
        <v>završen</v>
      </c>
      <c r="K2624" s="67" t="s">
        <v>153</v>
      </c>
      <c r="L2624" s="76" t="s">
        <v>36</v>
      </c>
      <c r="M2624" s="58">
        <v>0.85</v>
      </c>
      <c r="N2624" s="58">
        <v>0.15</v>
      </c>
      <c r="O2624" s="59">
        <f>Ugovori_OPULJP3[[#This Row],[Bespovratna sredstva - Ukupno (EU+Nac) HRK
= Ukupna ugovorena vrijednost bespovratnih sredstava]]*Ugovori_OPULJP3[[#This Row],[EU STOPA SUFINANCIRANJA %
EU CO-FINANCING RATE %]]</f>
        <v>1699909.05</v>
      </c>
      <c r="P2624" s="60">
        <f>Ugovori_OPULJP3[[#This Row],[Bespovratna sredstva - EU dio - HRK]]/7.5345</f>
        <v>225616.70316543899</v>
      </c>
      <c r="Q2624" s="59">
        <f>Ugovori_OPULJP3[[#This Row],[Bespovratna sredstva - Ukupno (EU+Nac) HRK
= Ukupna ugovorena vrijednost bespovratnih sredstava]]*Ugovori_OPULJP3[[#This Row],[STOPA NACIONALNOG SUFINANCIRANJA %]]</f>
        <v>299983.95</v>
      </c>
      <c r="R2624" s="60">
        <f>Ugovori_OPULJP3[[#This Row],[Bespovratna sredstva - Nacionalni dio - HRK]]/7.5345</f>
        <v>39814.712323312764</v>
      </c>
      <c r="S2624" s="59">
        <v>1999893</v>
      </c>
      <c r="T2624" s="60">
        <f>Ugovori_OPULJP3[[#This Row],[Bespovratna sredstva - Ukupno (EU+Nac) HRK
= Ukupna ugovorena vrijednost bespovratnih sredstava]]/7.5345</f>
        <v>265431.41548875172</v>
      </c>
      <c r="U2624" s="59">
        <v>0</v>
      </c>
      <c r="V2624" s="60">
        <f>Ugovori_OPULJP3[[#This Row],[Javni doprinos korisnika - HRK]]/7.5345</f>
        <v>0</v>
      </c>
      <c r="W2624" s="59">
        <v>0</v>
      </c>
      <c r="X2624" s="60">
        <f>Ugovori_OPULJP3[[#This Row],[Privatni doprinos korisnika - HRK]]/7.5345</f>
        <v>0</v>
      </c>
      <c r="Y2624" s="61">
        <v>1999893</v>
      </c>
      <c r="Z2624" s="62">
        <f>Ugovori_OPULJP3[[#This Row],[UKUPNI PRIHVATLJIVI IZDACI
TOTAL ELIGIBLE EXPENDITURE
= Bespovratna sredstva ukupno + doprinos korisnika
= Ukupni prihvatljivi troškovi
= Ukupna ugovorena vrijednost projekta HRK]]/7.5345</f>
        <v>265431.41548875172</v>
      </c>
      <c r="AA2624" s="66" t="s">
        <v>37</v>
      </c>
      <c r="AB2624" s="66" t="s">
        <v>34</v>
      </c>
      <c r="AC2624" s="40" t="s">
        <v>9572</v>
      </c>
      <c r="AD2624" s="72" t="s">
        <v>746</v>
      </c>
    </row>
    <row r="2625" spans="1:30" ht="89.25" x14ac:dyDescent="0.2">
      <c r="A2625" s="70" t="s">
        <v>9573</v>
      </c>
      <c r="B2625" s="38" t="s">
        <v>742</v>
      </c>
      <c r="C2625" s="65" t="s">
        <v>7264</v>
      </c>
      <c r="D2625" s="65" t="s">
        <v>9559</v>
      </c>
      <c r="E2625" s="66" t="s">
        <v>75</v>
      </c>
      <c r="F2625" s="71" t="s">
        <v>9574</v>
      </c>
      <c r="G2625" s="54" t="s">
        <v>2201</v>
      </c>
      <c r="H2625" s="68">
        <v>44317</v>
      </c>
      <c r="I2625" s="68">
        <v>45047</v>
      </c>
      <c r="J2625" s="57" t="str">
        <f>IF(Ugovori_OPULJP3[[#This Row],[DATUM ZAVRŠETKA OPERACIJE]]&gt;DATE(2024,12,31),"u provedbi","završen")</f>
        <v>završen</v>
      </c>
      <c r="K2625" s="67" t="s">
        <v>153</v>
      </c>
      <c r="L2625" s="67" t="s">
        <v>36</v>
      </c>
      <c r="M2625" s="58">
        <v>0.85</v>
      </c>
      <c r="N2625" s="58">
        <v>0.15</v>
      </c>
      <c r="O2625" s="59">
        <f>Ugovori_OPULJP3[[#This Row],[Bespovratna sredstva - Ukupno (EU+Nac) HRK
= Ukupna ugovorena vrijednost bespovratnih sredstava]]*Ugovori_OPULJP3[[#This Row],[EU STOPA SUFINANCIRANJA %
EU CO-FINANCING RATE %]]</f>
        <v>1685040</v>
      </c>
      <c r="P2625" s="60">
        <f>Ugovori_OPULJP3[[#This Row],[Bespovratna sredstva - EU dio - HRK]]/7.5345</f>
        <v>223643.24109098146</v>
      </c>
      <c r="Q2625" s="59">
        <f>Ugovori_OPULJP3[[#This Row],[Bespovratna sredstva - Ukupno (EU+Nac) HRK
= Ukupna ugovorena vrijednost bespovratnih sredstava]]*Ugovori_OPULJP3[[#This Row],[STOPA NACIONALNOG SUFINANCIRANJA %]]</f>
        <v>297360</v>
      </c>
      <c r="R2625" s="60">
        <f>Ugovori_OPULJP3[[#This Row],[Bespovratna sredstva - Nacionalni dio - HRK]]/7.5345</f>
        <v>39466.454310173198</v>
      </c>
      <c r="S2625" s="59">
        <v>1982400</v>
      </c>
      <c r="T2625" s="60">
        <f>Ugovori_OPULJP3[[#This Row],[Bespovratna sredstva - Ukupno (EU+Nac) HRK
= Ukupna ugovorena vrijednost bespovratnih sredstava]]/7.5345</f>
        <v>263109.69540115469</v>
      </c>
      <c r="U2625" s="59">
        <v>0</v>
      </c>
      <c r="V2625" s="60">
        <f>Ugovori_OPULJP3[[#This Row],[Javni doprinos korisnika - HRK]]/7.5345</f>
        <v>0</v>
      </c>
      <c r="W2625" s="59">
        <v>0</v>
      </c>
      <c r="X2625" s="60">
        <f>Ugovori_OPULJP3[[#This Row],[Privatni doprinos korisnika - HRK]]/7.5345</f>
        <v>0</v>
      </c>
      <c r="Y2625" s="61">
        <v>1982400</v>
      </c>
      <c r="Z2625" s="62">
        <f>Ugovori_OPULJP3[[#This Row],[UKUPNI PRIHVATLJIVI IZDACI
TOTAL ELIGIBLE EXPENDITURE
= Bespovratna sredstva ukupno + doprinos korisnika
= Ukupni prihvatljivi troškovi
= Ukupna ugovorena vrijednost projekta HRK]]/7.5345</f>
        <v>263109.69540115469</v>
      </c>
      <c r="AA2625" s="53" t="s">
        <v>37</v>
      </c>
      <c r="AB2625" s="53" t="s">
        <v>34</v>
      </c>
      <c r="AC2625" s="40" t="s">
        <v>9575</v>
      </c>
      <c r="AD2625" s="72" t="s">
        <v>746</v>
      </c>
    </row>
    <row r="2626" spans="1:30" ht="102" x14ac:dyDescent="0.2">
      <c r="A2626" s="70" t="s">
        <v>9576</v>
      </c>
      <c r="B2626" s="38" t="s">
        <v>742</v>
      </c>
      <c r="C2626" s="65" t="s">
        <v>7264</v>
      </c>
      <c r="D2626" s="65" t="s">
        <v>9559</v>
      </c>
      <c r="E2626" s="66" t="s">
        <v>75</v>
      </c>
      <c r="F2626" s="71" t="s">
        <v>9577</v>
      </c>
      <c r="G2626" s="54" t="s">
        <v>2625</v>
      </c>
      <c r="H2626" s="68">
        <v>44501</v>
      </c>
      <c r="I2626" s="68">
        <v>45231</v>
      </c>
      <c r="J2626" s="57" t="str">
        <f>IF(Ugovori_OPULJP3[[#This Row],[DATUM ZAVRŠETKA OPERACIJE]]&gt;DATE(2024,12,31),"u provedbi","završen")</f>
        <v>završen</v>
      </c>
      <c r="K2626" s="76" t="s">
        <v>154</v>
      </c>
      <c r="L2626" s="55" t="s">
        <v>154</v>
      </c>
      <c r="M2626" s="58">
        <v>0.85</v>
      </c>
      <c r="N2626" s="58">
        <v>0.15</v>
      </c>
      <c r="O2626" s="59">
        <f>Ugovori_OPULJP3[[#This Row],[Bespovratna sredstva - Ukupno (EU+Nac) HRK
= Ukupna ugovorena vrijednost bespovratnih sredstava]]*Ugovori_OPULJP3[[#This Row],[EU STOPA SUFINANCIRANJA %
EU CO-FINANCING RATE %]]</f>
        <v>1215792.9015000002</v>
      </c>
      <c r="P2626" s="60">
        <f>Ugovori_OPULJP3[[#This Row],[Bespovratna sredstva - EU dio - HRK]]/7.5345</f>
        <v>161363.44833764684</v>
      </c>
      <c r="Q2626" s="59">
        <f>Ugovori_OPULJP3[[#This Row],[Bespovratna sredstva - Ukupno (EU+Nac) HRK
= Ukupna ugovorena vrijednost bespovratnih sredstava]]*Ugovori_OPULJP3[[#This Row],[STOPA NACIONALNOG SUFINANCIRANJA %]]</f>
        <v>214551.68850000002</v>
      </c>
      <c r="R2626" s="60">
        <f>Ugovori_OPULJP3[[#This Row],[Bespovratna sredstva - Nacionalni dio - HRK]]/7.5345</f>
        <v>28475.902647820029</v>
      </c>
      <c r="S2626" s="59">
        <v>1430344.59</v>
      </c>
      <c r="T2626" s="60">
        <f>Ugovori_OPULJP3[[#This Row],[Bespovratna sredstva - Ukupno (EU+Nac) HRK
= Ukupna ugovorena vrijednost bespovratnih sredstava]]/7.5345</f>
        <v>189839.35098546685</v>
      </c>
      <c r="U2626" s="59">
        <v>0</v>
      </c>
      <c r="V2626" s="60">
        <f>Ugovori_OPULJP3[[#This Row],[Javni doprinos korisnika - HRK]]/7.5345</f>
        <v>0</v>
      </c>
      <c r="W2626" s="59">
        <v>0</v>
      </c>
      <c r="X2626" s="60">
        <f>Ugovori_OPULJP3[[#This Row],[Privatni doprinos korisnika - HRK]]/7.5345</f>
        <v>0</v>
      </c>
      <c r="Y2626" s="61">
        <v>1430344.59</v>
      </c>
      <c r="Z2626" s="62">
        <f>Ugovori_OPULJP3[[#This Row],[UKUPNI PRIHVATLJIVI IZDACI
TOTAL ELIGIBLE EXPENDITURE
= Bespovratna sredstva ukupno + doprinos korisnika
= Ukupni prihvatljivi troškovi
= Ukupna ugovorena vrijednost projekta HRK]]/7.5345</f>
        <v>189839.35098546685</v>
      </c>
      <c r="AA2626" s="66" t="s">
        <v>37</v>
      </c>
      <c r="AB2626" s="66" t="s">
        <v>34</v>
      </c>
      <c r="AC2626" s="40" t="s">
        <v>9578</v>
      </c>
      <c r="AD2626" s="72" t="s">
        <v>746</v>
      </c>
    </row>
    <row r="2627" spans="1:30" ht="102" x14ac:dyDescent="0.2">
      <c r="A2627" s="70" t="s">
        <v>9579</v>
      </c>
      <c r="B2627" s="38" t="s">
        <v>742</v>
      </c>
      <c r="C2627" s="65" t="s">
        <v>7264</v>
      </c>
      <c r="D2627" s="65" t="s">
        <v>9559</v>
      </c>
      <c r="E2627" s="66" t="s">
        <v>75</v>
      </c>
      <c r="F2627" s="71" t="s">
        <v>9580</v>
      </c>
      <c r="G2627" s="54" t="s">
        <v>3707</v>
      </c>
      <c r="H2627" s="68">
        <v>44496</v>
      </c>
      <c r="I2627" s="68">
        <v>45226</v>
      </c>
      <c r="J2627" s="57" t="str">
        <f>IF(Ugovori_OPULJP3[[#This Row],[DATUM ZAVRŠETKA OPERACIJE]]&gt;DATE(2024,12,31),"u provedbi","završen")</f>
        <v>završen</v>
      </c>
      <c r="K2627" s="67" t="s">
        <v>36</v>
      </c>
      <c r="L2627" s="67" t="s">
        <v>36</v>
      </c>
      <c r="M2627" s="58">
        <v>0.85</v>
      </c>
      <c r="N2627" s="58">
        <v>0.15</v>
      </c>
      <c r="O2627" s="59">
        <f>Ugovori_OPULJP3[[#This Row],[Bespovratna sredstva - Ukupno (EU+Nac) HRK
= Ukupna ugovorena vrijednost bespovratnih sredstava]]*Ugovori_OPULJP3[[#This Row],[EU STOPA SUFINANCIRANJA %
EU CO-FINANCING RATE %]]</f>
        <v>1695745.716</v>
      </c>
      <c r="P2627" s="60">
        <f>Ugovori_OPULJP3[[#This Row],[Bespovratna sredstva - EU dio - HRK]]/7.5345</f>
        <v>225064.13378459087</v>
      </c>
      <c r="Q2627" s="59">
        <f>Ugovori_OPULJP3[[#This Row],[Bespovratna sredstva - Ukupno (EU+Nac) HRK
= Ukupna ugovorena vrijednost bespovratnih sredstava]]*Ugovori_OPULJP3[[#This Row],[STOPA NACIONALNOG SUFINANCIRANJA %]]</f>
        <v>299249.24400000001</v>
      </c>
      <c r="R2627" s="60">
        <f>Ugovori_OPULJP3[[#This Row],[Bespovratna sredstva - Nacionalni dio - HRK]]/7.5345</f>
        <v>39717.200079633687</v>
      </c>
      <c r="S2627" s="59">
        <v>1994994.96</v>
      </c>
      <c r="T2627" s="60">
        <f>Ugovori_OPULJP3[[#This Row],[Bespovratna sredstva - Ukupno (EU+Nac) HRK
= Ukupna ugovorena vrijednost bespovratnih sredstava]]/7.5345</f>
        <v>264781.33386422455</v>
      </c>
      <c r="U2627" s="59">
        <v>0</v>
      </c>
      <c r="V2627" s="60">
        <f>Ugovori_OPULJP3[[#This Row],[Javni doprinos korisnika - HRK]]/7.5345</f>
        <v>0</v>
      </c>
      <c r="W2627" s="59">
        <v>0</v>
      </c>
      <c r="X2627" s="60">
        <f>Ugovori_OPULJP3[[#This Row],[Privatni doprinos korisnika - HRK]]/7.5345</f>
        <v>0</v>
      </c>
      <c r="Y2627" s="61">
        <v>1994994.96</v>
      </c>
      <c r="Z2627" s="62">
        <f>Ugovori_OPULJP3[[#This Row],[UKUPNI PRIHVATLJIVI IZDACI
TOTAL ELIGIBLE EXPENDITURE
= Bespovratna sredstva ukupno + doprinos korisnika
= Ukupni prihvatljivi troškovi
= Ukupna ugovorena vrijednost projekta HRK]]/7.5345</f>
        <v>264781.33386422455</v>
      </c>
      <c r="AA2627" s="53" t="s">
        <v>37</v>
      </c>
      <c r="AB2627" s="53" t="s">
        <v>34</v>
      </c>
      <c r="AC2627" s="40" t="s">
        <v>9581</v>
      </c>
      <c r="AD2627" s="72" t="s">
        <v>746</v>
      </c>
    </row>
    <row r="2628" spans="1:30" ht="114.75" x14ac:dyDescent="0.2">
      <c r="A2628" s="97" t="s">
        <v>9582</v>
      </c>
      <c r="B2628" s="38" t="s">
        <v>742</v>
      </c>
      <c r="C2628" s="65" t="s">
        <v>7264</v>
      </c>
      <c r="D2628" s="65" t="s">
        <v>9559</v>
      </c>
      <c r="E2628" s="66" t="s">
        <v>75</v>
      </c>
      <c r="F2628" s="81" t="s">
        <v>9583</v>
      </c>
      <c r="G2628" s="81" t="s">
        <v>3011</v>
      </c>
      <c r="H2628" s="68">
        <v>44315</v>
      </c>
      <c r="I2628" s="68">
        <v>45045</v>
      </c>
      <c r="J2628" s="57" t="str">
        <f>IF(Ugovori_OPULJP3[[#This Row],[DATUM ZAVRŠETKA OPERACIJE]]&gt;DATE(2024,12,31),"u provedbi","završen")</f>
        <v>završen</v>
      </c>
      <c r="K2628" s="76" t="s">
        <v>36</v>
      </c>
      <c r="L2628" s="67" t="s">
        <v>36</v>
      </c>
      <c r="M2628" s="58">
        <v>0.85</v>
      </c>
      <c r="N2628" s="58">
        <v>0.15</v>
      </c>
      <c r="O2628" s="91">
        <f>Ugovori_OPULJP3[[#This Row],[Bespovratna sredstva - Ukupno (EU+Nac) HRK
= Ukupna ugovorena vrijednost bespovratnih sredstava]]*Ugovori_OPULJP3[[#This Row],[EU STOPA SUFINANCIRANJA %
EU CO-FINANCING RATE %]]</f>
        <v>1682742.11</v>
      </c>
      <c r="P2628" s="92">
        <f>Ugovori_OPULJP3[[#This Row],[Bespovratna sredstva - EU dio - HRK]]/7.5345</f>
        <v>223338.25867675361</v>
      </c>
      <c r="Q2628" s="91">
        <f>Ugovori_OPULJP3[[#This Row],[Bespovratna sredstva - Ukupno (EU+Nac) HRK
= Ukupna ugovorena vrijednost bespovratnih sredstava]]*Ugovori_OPULJP3[[#This Row],[STOPA NACIONALNOG SUFINANCIRANJA %]]</f>
        <v>296954.49</v>
      </c>
      <c r="R2628" s="92">
        <f>Ugovori_OPULJP3[[#This Row],[Bespovratna sredstva - Nacionalni dio - HRK]]/7.5345</f>
        <v>39412.633884132985</v>
      </c>
      <c r="S2628" s="91">
        <v>1979696.6</v>
      </c>
      <c r="T2628" s="92">
        <f>Ugovori_OPULJP3[[#This Row],[Bespovratna sredstva - Ukupno (EU+Nac) HRK
= Ukupna ugovorena vrijednost bespovratnih sredstava]]/7.5345</f>
        <v>262750.89256088657</v>
      </c>
      <c r="U2628" s="59">
        <v>0</v>
      </c>
      <c r="V2628" s="60">
        <f>Ugovori_OPULJP3[[#This Row],[Javni doprinos korisnika - HRK]]/7.5345</f>
        <v>0</v>
      </c>
      <c r="W2628" s="59">
        <v>0</v>
      </c>
      <c r="X2628" s="60">
        <f>Ugovori_OPULJP3[[#This Row],[Privatni doprinos korisnika - HRK]]/7.5345</f>
        <v>0</v>
      </c>
      <c r="Y2628" s="93">
        <v>1979696.6</v>
      </c>
      <c r="Z2628" s="94">
        <f>Ugovori_OPULJP3[[#This Row],[UKUPNI PRIHVATLJIVI IZDACI
TOTAL ELIGIBLE EXPENDITURE
= Bespovratna sredstva ukupno + doprinos korisnika
= Ukupni prihvatljivi troškovi
= Ukupna ugovorena vrijednost projekta HRK]]/7.5345</f>
        <v>262750.89256088657</v>
      </c>
      <c r="AA2628" s="66" t="s">
        <v>37</v>
      </c>
      <c r="AB2628" s="66" t="s">
        <v>34</v>
      </c>
      <c r="AC2628" s="40" t="s">
        <v>9584</v>
      </c>
      <c r="AD2628" s="72" t="s">
        <v>746</v>
      </c>
    </row>
    <row r="2629" spans="1:30" ht="102" x14ac:dyDescent="0.2">
      <c r="A2629" s="70" t="s">
        <v>9585</v>
      </c>
      <c r="B2629" s="38" t="s">
        <v>742</v>
      </c>
      <c r="C2629" s="65" t="s">
        <v>7264</v>
      </c>
      <c r="D2629" s="65" t="s">
        <v>9559</v>
      </c>
      <c r="E2629" s="66" t="s">
        <v>75</v>
      </c>
      <c r="F2629" s="71" t="s">
        <v>9586</v>
      </c>
      <c r="G2629" s="71" t="s">
        <v>9587</v>
      </c>
      <c r="H2629" s="68">
        <v>44317</v>
      </c>
      <c r="I2629" s="68">
        <v>44866</v>
      </c>
      <c r="J2629" s="57" t="str">
        <f>IF(Ugovori_OPULJP3[[#This Row],[DATUM ZAVRŠETKA OPERACIJE]]&gt;DATE(2024,12,31),"u provedbi","završen")</f>
        <v>završen</v>
      </c>
      <c r="K2629" s="67" t="s">
        <v>36</v>
      </c>
      <c r="L2629" s="67" t="s">
        <v>36</v>
      </c>
      <c r="M2629" s="58">
        <v>0.85</v>
      </c>
      <c r="N2629" s="58">
        <v>0.15</v>
      </c>
      <c r="O2629" s="59">
        <f>Ugovori_OPULJP3[[#This Row],[Bespovratna sredstva - Ukupno (EU+Nac) HRK
= Ukupna ugovorena vrijednost bespovratnih sredstava]]*Ugovori_OPULJP3[[#This Row],[EU STOPA SUFINANCIRANJA %
EU CO-FINANCING RATE %]]</f>
        <v>1439870.1564999998</v>
      </c>
      <c r="P2629" s="60">
        <f>Ugovori_OPULJP3[[#This Row],[Bespovratna sredstva - EU dio - HRK]]/7.5345</f>
        <v>191103.61092308711</v>
      </c>
      <c r="Q2629" s="59">
        <f>Ugovori_OPULJP3[[#This Row],[Bespovratna sredstva - Ukupno (EU+Nac) HRK
= Ukupna ugovorena vrijednost bespovratnih sredstava]]*Ugovori_OPULJP3[[#This Row],[STOPA NACIONALNOG SUFINANCIRANJA %]]</f>
        <v>254094.73349999997</v>
      </c>
      <c r="R2629" s="60">
        <f>Ugovori_OPULJP3[[#This Row],[Bespovratna sredstva - Nacionalni dio - HRK]]/7.5345</f>
        <v>33724.166633485962</v>
      </c>
      <c r="S2629" s="59">
        <v>1693964.89</v>
      </c>
      <c r="T2629" s="60">
        <f>Ugovori_OPULJP3[[#This Row],[Bespovratna sredstva - Ukupno (EU+Nac) HRK
= Ukupna ugovorena vrijednost bespovratnih sredstava]]/7.5345</f>
        <v>224827.77755657307</v>
      </c>
      <c r="U2629" s="59">
        <v>0</v>
      </c>
      <c r="V2629" s="60">
        <f>Ugovori_OPULJP3[[#This Row],[Javni doprinos korisnika - HRK]]/7.5345</f>
        <v>0</v>
      </c>
      <c r="W2629" s="59">
        <v>0</v>
      </c>
      <c r="X2629" s="60">
        <f>Ugovori_OPULJP3[[#This Row],[Privatni doprinos korisnika - HRK]]/7.5345</f>
        <v>0</v>
      </c>
      <c r="Y2629" s="61">
        <v>1693964.89</v>
      </c>
      <c r="Z2629" s="62">
        <f>Ugovori_OPULJP3[[#This Row],[UKUPNI PRIHVATLJIVI IZDACI
TOTAL ELIGIBLE EXPENDITURE
= Bespovratna sredstva ukupno + doprinos korisnika
= Ukupni prihvatljivi troškovi
= Ukupna ugovorena vrijednost projekta HRK]]/7.5345</f>
        <v>224827.77755657307</v>
      </c>
      <c r="AA2629" s="53" t="s">
        <v>37</v>
      </c>
      <c r="AB2629" s="53" t="s">
        <v>34</v>
      </c>
      <c r="AC2629" s="40" t="s">
        <v>9588</v>
      </c>
      <c r="AD2629" s="72" t="s">
        <v>746</v>
      </c>
    </row>
    <row r="2630" spans="1:30" ht="114.75" x14ac:dyDescent="0.2">
      <c r="A2630" s="70" t="s">
        <v>9589</v>
      </c>
      <c r="B2630" s="38" t="s">
        <v>742</v>
      </c>
      <c r="C2630" s="65" t="s">
        <v>7264</v>
      </c>
      <c r="D2630" s="65" t="s">
        <v>9559</v>
      </c>
      <c r="E2630" s="66" t="s">
        <v>75</v>
      </c>
      <c r="F2630" s="71" t="s">
        <v>9590</v>
      </c>
      <c r="G2630" s="71" t="s">
        <v>7414</v>
      </c>
      <c r="H2630" s="68">
        <v>44502</v>
      </c>
      <c r="I2630" s="68">
        <v>45232</v>
      </c>
      <c r="J2630" s="57" t="str">
        <f>IF(Ugovori_OPULJP3[[#This Row],[DATUM ZAVRŠETKA OPERACIJE]]&gt;DATE(2024,12,31),"u provedbi","završen")</f>
        <v>završen</v>
      </c>
      <c r="K2630" s="76" t="s">
        <v>891</v>
      </c>
      <c r="L2630" s="76" t="s">
        <v>36</v>
      </c>
      <c r="M2630" s="58">
        <v>0.85</v>
      </c>
      <c r="N2630" s="58">
        <v>0.15</v>
      </c>
      <c r="O2630" s="59">
        <f>Ugovori_OPULJP3[[#This Row],[Bespovratna sredstva - Ukupno (EU+Nac) HRK
= Ukupna ugovorena vrijednost bespovratnih sredstava]]*Ugovori_OPULJP3[[#This Row],[EU STOPA SUFINANCIRANJA %
EU CO-FINANCING RATE %]]</f>
        <v>1699915.561</v>
      </c>
      <c r="P2630" s="60">
        <f>Ugovori_OPULJP3[[#This Row],[Bespovratna sredstva - EU dio - HRK]]/7.5345</f>
        <v>225617.56732364456</v>
      </c>
      <c r="Q2630" s="59">
        <f>Ugovori_OPULJP3[[#This Row],[Bespovratna sredstva - Ukupno (EU+Nac) HRK
= Ukupna ugovorena vrijednost bespovratnih sredstava]]*Ugovori_OPULJP3[[#This Row],[STOPA NACIONALNOG SUFINANCIRANJA %]]</f>
        <v>299985.09899999999</v>
      </c>
      <c r="R2630" s="60">
        <f>Ugovori_OPULJP3[[#This Row],[Bespovratna sredstva - Nacionalni dio - HRK]]/7.5345</f>
        <v>39814.864821819625</v>
      </c>
      <c r="S2630" s="59">
        <v>1999900.66</v>
      </c>
      <c r="T2630" s="60">
        <f>Ugovori_OPULJP3[[#This Row],[Bespovratna sredstva - Ukupno (EU+Nac) HRK
= Ukupna ugovorena vrijednost bespovratnih sredstava]]/7.5345</f>
        <v>265432.43214546418</v>
      </c>
      <c r="U2630" s="59">
        <v>0</v>
      </c>
      <c r="V2630" s="60">
        <f>Ugovori_OPULJP3[[#This Row],[Javni doprinos korisnika - HRK]]/7.5345</f>
        <v>0</v>
      </c>
      <c r="W2630" s="59">
        <v>0</v>
      </c>
      <c r="X2630" s="60">
        <f>Ugovori_OPULJP3[[#This Row],[Privatni doprinos korisnika - HRK]]/7.5345</f>
        <v>0</v>
      </c>
      <c r="Y2630" s="61">
        <v>1999900.66</v>
      </c>
      <c r="Z2630" s="62">
        <f>Ugovori_OPULJP3[[#This Row],[UKUPNI PRIHVATLJIVI IZDACI
TOTAL ELIGIBLE EXPENDITURE
= Bespovratna sredstva ukupno + doprinos korisnika
= Ukupni prihvatljivi troškovi
= Ukupna ugovorena vrijednost projekta HRK]]/7.5345</f>
        <v>265432.43214546418</v>
      </c>
      <c r="AA2630" s="66" t="s">
        <v>37</v>
      </c>
      <c r="AB2630" s="66" t="s">
        <v>34</v>
      </c>
      <c r="AC2630" s="40" t="s">
        <v>9591</v>
      </c>
      <c r="AD2630" s="72" t="s">
        <v>746</v>
      </c>
    </row>
    <row r="2631" spans="1:30" ht="102" x14ac:dyDescent="0.2">
      <c r="A2631" s="97" t="s">
        <v>9592</v>
      </c>
      <c r="B2631" s="38" t="s">
        <v>742</v>
      </c>
      <c r="C2631" s="65" t="s">
        <v>7264</v>
      </c>
      <c r="D2631" s="96" t="s">
        <v>9559</v>
      </c>
      <c r="E2631" s="66" t="s">
        <v>75</v>
      </c>
      <c r="F2631" s="81" t="s">
        <v>9593</v>
      </c>
      <c r="G2631" s="81" t="s">
        <v>2282</v>
      </c>
      <c r="H2631" s="98">
        <v>44285</v>
      </c>
      <c r="I2631" s="98">
        <v>44895</v>
      </c>
      <c r="J2631" s="57" t="str">
        <f>IF(Ugovori_OPULJP3[[#This Row],[DATUM ZAVRŠETKA OPERACIJE]]&gt;DATE(2024,12,31),"u provedbi","završen")</f>
        <v>završen</v>
      </c>
      <c r="K2631" s="76" t="s">
        <v>93</v>
      </c>
      <c r="L2631" s="76" t="s">
        <v>93</v>
      </c>
      <c r="M2631" s="95" t="s">
        <v>3093</v>
      </c>
      <c r="N2631" s="77">
        <v>0.15</v>
      </c>
      <c r="O2631" s="114">
        <f>Ugovori_OPULJP3[[#This Row],[Bespovratna sredstva - Ukupno (EU+Nac) HRK
= Ukupna ugovorena vrijednost bespovratnih sredstava]]*Ugovori_OPULJP3[[#This Row],[EU STOPA SUFINANCIRANJA %
EU CO-FINANCING RATE %]]</f>
        <v>1699915</v>
      </c>
      <c r="P2631" s="115">
        <f>Ugovori_OPULJP3[[#This Row],[Bespovratna sredstva - EU dio - HRK]]/7.5345</f>
        <v>225617.49286614903</v>
      </c>
      <c r="Q2631" s="114">
        <f>Ugovori_OPULJP3[[#This Row],[Bespovratna sredstva - Ukupno (EU+Nac) HRK
= Ukupna ugovorena vrijednost bespovratnih sredstava]]*Ugovori_OPULJP3[[#This Row],[STOPA NACIONALNOG SUFINANCIRANJA %]]</f>
        <v>299985</v>
      </c>
      <c r="R2631" s="115">
        <f>Ugovori_OPULJP3[[#This Row],[Bespovratna sredstva - Nacionalni dio - HRK]]/7.5345</f>
        <v>39814.851682261593</v>
      </c>
      <c r="S2631" s="114">
        <v>1999900</v>
      </c>
      <c r="T2631" s="115">
        <f>Ugovori_OPULJP3[[#This Row],[Bespovratna sredstva - Ukupno (EU+Nac) HRK
= Ukupna ugovorena vrijednost bespovratnih sredstava]]/7.5345</f>
        <v>265432.34454841062</v>
      </c>
      <c r="U2631" s="59">
        <v>0</v>
      </c>
      <c r="V2631" s="60">
        <f>Ugovori_OPULJP3[[#This Row],[Javni doprinos korisnika - HRK]]/7.5345</f>
        <v>0</v>
      </c>
      <c r="W2631" s="59">
        <v>0</v>
      </c>
      <c r="X2631" s="60">
        <f>Ugovori_OPULJP3[[#This Row],[Privatni doprinos korisnika - HRK]]/7.5345</f>
        <v>0</v>
      </c>
      <c r="Y2631" s="116">
        <v>1999900</v>
      </c>
      <c r="Z2631" s="117">
        <f>Ugovori_OPULJP3[[#This Row],[UKUPNI PRIHVATLJIVI IZDACI
TOTAL ELIGIBLE EXPENDITURE
= Bespovratna sredstva ukupno + doprinos korisnika
= Ukupni prihvatljivi troškovi
= Ukupna ugovorena vrijednost projekta HRK]]/7.5345</f>
        <v>265432.34454841062</v>
      </c>
      <c r="AA2631" s="66" t="s">
        <v>37</v>
      </c>
      <c r="AB2631" s="66" t="s">
        <v>34</v>
      </c>
      <c r="AC2631" s="41" t="s">
        <v>9594</v>
      </c>
      <c r="AD2631" s="72" t="s">
        <v>746</v>
      </c>
    </row>
    <row r="2632" spans="1:30" ht="51" x14ac:dyDescent="0.2">
      <c r="A2632" s="97" t="s">
        <v>9595</v>
      </c>
      <c r="B2632" s="38" t="s">
        <v>742</v>
      </c>
      <c r="C2632" s="65" t="s">
        <v>7264</v>
      </c>
      <c r="D2632" s="96" t="s">
        <v>9559</v>
      </c>
      <c r="E2632" s="66" t="s">
        <v>75</v>
      </c>
      <c r="F2632" s="81" t="s">
        <v>9596</v>
      </c>
      <c r="G2632" s="81" t="s">
        <v>9597</v>
      </c>
      <c r="H2632" s="68">
        <v>44305</v>
      </c>
      <c r="I2632" s="68">
        <v>45035</v>
      </c>
      <c r="J2632" s="57" t="str">
        <f>IF(Ugovori_OPULJP3[[#This Row],[DATUM ZAVRŠETKA OPERACIJE]]&gt;DATE(2024,12,31),"u provedbi","završen")</f>
        <v>završen</v>
      </c>
      <c r="K2632" s="76" t="s">
        <v>93</v>
      </c>
      <c r="L2632" s="76" t="s">
        <v>93</v>
      </c>
      <c r="M2632" s="95" t="s">
        <v>3093</v>
      </c>
      <c r="N2632" s="77">
        <v>0.15</v>
      </c>
      <c r="O2632" s="91">
        <f>Ugovori_OPULJP3[[#This Row],[Bespovratna sredstva - Ukupno (EU+Nac) HRK
= Ukupna ugovorena vrijednost bespovratnih sredstava]]*Ugovori_OPULJP3[[#This Row],[EU STOPA SUFINANCIRANJA %
EU CO-FINANCING RATE %]]</f>
        <v>1685040</v>
      </c>
      <c r="P2632" s="92">
        <f>Ugovori_OPULJP3[[#This Row],[Bespovratna sredstva - EU dio - HRK]]/7.5345</f>
        <v>223643.24109098146</v>
      </c>
      <c r="Q2632" s="91">
        <f>Ugovori_OPULJP3[[#This Row],[Bespovratna sredstva - Ukupno (EU+Nac) HRK
= Ukupna ugovorena vrijednost bespovratnih sredstava]]*Ugovori_OPULJP3[[#This Row],[STOPA NACIONALNOG SUFINANCIRANJA %]]</f>
        <v>297360</v>
      </c>
      <c r="R2632" s="92">
        <f>Ugovori_OPULJP3[[#This Row],[Bespovratna sredstva - Nacionalni dio - HRK]]/7.5345</f>
        <v>39466.454310173198</v>
      </c>
      <c r="S2632" s="91">
        <v>1982400</v>
      </c>
      <c r="T2632" s="92">
        <f>Ugovori_OPULJP3[[#This Row],[Bespovratna sredstva - Ukupno (EU+Nac) HRK
= Ukupna ugovorena vrijednost bespovratnih sredstava]]/7.5345</f>
        <v>263109.69540115469</v>
      </c>
      <c r="U2632" s="59">
        <v>0</v>
      </c>
      <c r="V2632" s="60">
        <f>Ugovori_OPULJP3[[#This Row],[Javni doprinos korisnika - HRK]]/7.5345</f>
        <v>0</v>
      </c>
      <c r="W2632" s="59">
        <v>0</v>
      </c>
      <c r="X2632" s="60">
        <f>Ugovori_OPULJP3[[#This Row],[Privatni doprinos korisnika - HRK]]/7.5345</f>
        <v>0</v>
      </c>
      <c r="Y2632" s="93">
        <v>1982400</v>
      </c>
      <c r="Z2632" s="94">
        <f>Ugovori_OPULJP3[[#This Row],[UKUPNI PRIHVATLJIVI IZDACI
TOTAL ELIGIBLE EXPENDITURE
= Bespovratna sredstva ukupno + doprinos korisnika
= Ukupni prihvatljivi troškovi
= Ukupna ugovorena vrijednost projekta HRK]]/7.5345</f>
        <v>263109.69540115469</v>
      </c>
      <c r="AA2632" s="66" t="s">
        <v>37</v>
      </c>
      <c r="AB2632" s="66" t="s">
        <v>34</v>
      </c>
      <c r="AC2632" s="40" t="s">
        <v>9598</v>
      </c>
      <c r="AD2632" s="72" t="s">
        <v>746</v>
      </c>
    </row>
    <row r="2633" spans="1:30" ht="102" x14ac:dyDescent="0.2">
      <c r="A2633" s="70" t="s">
        <v>9599</v>
      </c>
      <c r="B2633" s="38" t="s">
        <v>742</v>
      </c>
      <c r="C2633" s="65" t="s">
        <v>7264</v>
      </c>
      <c r="D2633" s="65" t="s">
        <v>9559</v>
      </c>
      <c r="E2633" s="66" t="s">
        <v>75</v>
      </c>
      <c r="F2633" s="71" t="s">
        <v>9600</v>
      </c>
      <c r="G2633" s="71" t="s">
        <v>3040</v>
      </c>
      <c r="H2633" s="68">
        <v>44376</v>
      </c>
      <c r="I2633" s="68">
        <v>45106</v>
      </c>
      <c r="J2633" s="57" t="str">
        <f>IF(Ugovori_OPULJP3[[#This Row],[DATUM ZAVRŠETKA OPERACIJE]]&gt;DATE(2024,12,31),"u provedbi","završen")</f>
        <v>završen</v>
      </c>
      <c r="K2633" s="67" t="s">
        <v>78</v>
      </c>
      <c r="L2633" s="67" t="s">
        <v>78</v>
      </c>
      <c r="M2633" s="82" t="s">
        <v>3093</v>
      </c>
      <c r="N2633" s="58">
        <v>0.15</v>
      </c>
      <c r="O2633" s="59">
        <f>Ugovori_OPULJP3[[#This Row],[Bespovratna sredstva - Ukupno (EU+Nac) HRK
= Ukupna ugovorena vrijednost bespovratnih sredstava]]*Ugovori_OPULJP3[[#This Row],[EU STOPA SUFINANCIRANJA %
EU CO-FINANCING RATE %]]</f>
        <v>1364317.7534999999</v>
      </c>
      <c r="P2633" s="60">
        <f>Ugovori_OPULJP3[[#This Row],[Bespovratna sredstva - EU dio - HRK]]/7.5345</f>
        <v>181076.08381445348</v>
      </c>
      <c r="Q2633" s="59">
        <f>Ugovori_OPULJP3[[#This Row],[Bespovratna sredstva - Ukupno (EU+Nac) HRK
= Ukupna ugovorena vrijednost bespovratnih sredstava]]*Ugovori_OPULJP3[[#This Row],[STOPA NACIONALNOG SUFINANCIRANJA %]]</f>
        <v>240761.95649999997</v>
      </c>
      <c r="R2633" s="60">
        <f>Ugovori_OPULJP3[[#This Row],[Bespovratna sredstva - Nacionalni dio - HRK]]/7.5345</f>
        <v>31954.603026080025</v>
      </c>
      <c r="S2633" s="59">
        <v>1605079.71</v>
      </c>
      <c r="T2633" s="60">
        <f>Ugovori_OPULJP3[[#This Row],[Bespovratna sredstva - Ukupno (EU+Nac) HRK
= Ukupna ugovorena vrijednost bespovratnih sredstava]]/7.5345</f>
        <v>213030.68684053354</v>
      </c>
      <c r="U2633" s="59">
        <v>0</v>
      </c>
      <c r="V2633" s="60">
        <f>Ugovori_OPULJP3[[#This Row],[Javni doprinos korisnika - HRK]]/7.5345</f>
        <v>0</v>
      </c>
      <c r="W2633" s="59">
        <v>0</v>
      </c>
      <c r="X2633" s="60">
        <f>Ugovori_OPULJP3[[#This Row],[Privatni doprinos korisnika - HRK]]/7.5345</f>
        <v>0</v>
      </c>
      <c r="Y2633" s="61">
        <v>1605079.71</v>
      </c>
      <c r="Z2633" s="62">
        <f>Ugovori_OPULJP3[[#This Row],[UKUPNI PRIHVATLJIVI IZDACI
TOTAL ELIGIBLE EXPENDITURE
= Bespovratna sredstva ukupno + doprinos korisnika
= Ukupni prihvatljivi troškovi
= Ukupna ugovorena vrijednost projekta HRK]]/7.5345</f>
        <v>213030.68684053354</v>
      </c>
      <c r="AA2633" s="66" t="s">
        <v>37</v>
      </c>
      <c r="AB2633" s="66" t="s">
        <v>34</v>
      </c>
      <c r="AC2633" s="40" t="s">
        <v>9601</v>
      </c>
      <c r="AD2633" s="72" t="s">
        <v>746</v>
      </c>
    </row>
    <row r="2634" spans="1:30" ht="102" x14ac:dyDescent="0.2">
      <c r="A2634" s="70" t="s">
        <v>9602</v>
      </c>
      <c r="B2634" s="38" t="s">
        <v>742</v>
      </c>
      <c r="C2634" s="65" t="s">
        <v>7264</v>
      </c>
      <c r="D2634" s="65" t="s">
        <v>9559</v>
      </c>
      <c r="E2634" s="66" t="s">
        <v>75</v>
      </c>
      <c r="F2634" s="71" t="s">
        <v>9603</v>
      </c>
      <c r="G2634" s="54" t="s">
        <v>2229</v>
      </c>
      <c r="H2634" s="68">
        <v>44321</v>
      </c>
      <c r="I2634" s="68">
        <v>45051</v>
      </c>
      <c r="J2634" s="57" t="str">
        <f>IF(Ugovori_OPULJP3[[#This Row],[DATUM ZAVRŠETKA OPERACIJE]]&gt;DATE(2024,12,31),"u provedbi","završen")</f>
        <v>završen</v>
      </c>
      <c r="K2634" s="67" t="s">
        <v>78</v>
      </c>
      <c r="L2634" s="67" t="s">
        <v>78</v>
      </c>
      <c r="M2634" s="58">
        <v>0.85</v>
      </c>
      <c r="N2634" s="58">
        <v>0.15</v>
      </c>
      <c r="O2634" s="59">
        <f>Ugovori_OPULJP3[[#This Row],[Bespovratna sredstva - Ukupno (EU+Nac) HRK
= Ukupna ugovorena vrijednost bespovratnih sredstava]]*Ugovori_OPULJP3[[#This Row],[EU STOPA SUFINANCIRANJA %
EU CO-FINANCING RATE %]]</f>
        <v>1689070.9209999999</v>
      </c>
      <c r="P2634" s="60">
        <f>Ugovori_OPULJP3[[#This Row],[Bespovratna sredstva - EU dio - HRK]]/7.5345</f>
        <v>224178.23624659894</v>
      </c>
      <c r="Q2634" s="59">
        <f>Ugovori_OPULJP3[[#This Row],[Bespovratna sredstva - Ukupno (EU+Nac) HRK
= Ukupna ugovorena vrijednost bespovratnih sredstava]]*Ugovori_OPULJP3[[#This Row],[STOPA NACIONALNOG SUFINANCIRANJA %]]</f>
        <v>298071.33899999998</v>
      </c>
      <c r="R2634" s="60">
        <f>Ugovori_OPULJP3[[#This Row],[Bespovratna sredstva - Nacionalni dio - HRK]]/7.5345</f>
        <v>39560.865219988053</v>
      </c>
      <c r="S2634" s="59">
        <v>1987142.26</v>
      </c>
      <c r="T2634" s="60">
        <f>Ugovori_OPULJP3[[#This Row],[Bespovratna sredstva - Ukupno (EU+Nac) HRK
= Ukupna ugovorena vrijednost bespovratnih sredstava]]/7.5345</f>
        <v>263739.10146658705</v>
      </c>
      <c r="U2634" s="59">
        <v>0</v>
      </c>
      <c r="V2634" s="60">
        <f>Ugovori_OPULJP3[[#This Row],[Javni doprinos korisnika - HRK]]/7.5345</f>
        <v>0</v>
      </c>
      <c r="W2634" s="59">
        <v>0</v>
      </c>
      <c r="X2634" s="60">
        <f>Ugovori_OPULJP3[[#This Row],[Privatni doprinos korisnika - HRK]]/7.5345</f>
        <v>0</v>
      </c>
      <c r="Y2634" s="61">
        <v>1987142.26</v>
      </c>
      <c r="Z2634" s="62">
        <f>Ugovori_OPULJP3[[#This Row],[UKUPNI PRIHVATLJIVI IZDACI
TOTAL ELIGIBLE EXPENDITURE
= Bespovratna sredstva ukupno + doprinos korisnika
= Ukupni prihvatljivi troškovi
= Ukupna ugovorena vrijednost projekta HRK]]/7.5345</f>
        <v>263739.10146658705</v>
      </c>
      <c r="AA2634" s="53" t="s">
        <v>37</v>
      </c>
      <c r="AB2634" s="53" t="s">
        <v>34</v>
      </c>
      <c r="AC2634" s="40" t="s">
        <v>9604</v>
      </c>
      <c r="AD2634" s="72" t="s">
        <v>746</v>
      </c>
    </row>
    <row r="2635" spans="1:30" ht="63.75" x14ac:dyDescent="0.2">
      <c r="A2635" s="70" t="s">
        <v>9605</v>
      </c>
      <c r="B2635" s="38" t="s">
        <v>742</v>
      </c>
      <c r="C2635" s="65" t="s">
        <v>7264</v>
      </c>
      <c r="D2635" s="65" t="s">
        <v>9559</v>
      </c>
      <c r="E2635" s="66" t="s">
        <v>75</v>
      </c>
      <c r="F2635" s="71" t="s">
        <v>9606</v>
      </c>
      <c r="G2635" s="54" t="s">
        <v>2579</v>
      </c>
      <c r="H2635" s="68">
        <v>44378</v>
      </c>
      <c r="I2635" s="68">
        <v>45108</v>
      </c>
      <c r="J2635" s="57" t="str">
        <f>IF(Ugovori_OPULJP3[[#This Row],[DATUM ZAVRŠETKA OPERACIJE]]&gt;DATE(2024,12,31),"u provedbi","završen")</f>
        <v>završen</v>
      </c>
      <c r="K2635" s="67" t="s">
        <v>78</v>
      </c>
      <c r="L2635" s="67" t="s">
        <v>78</v>
      </c>
      <c r="M2635" s="82" t="s">
        <v>3093</v>
      </c>
      <c r="N2635" s="58">
        <v>0.15</v>
      </c>
      <c r="O2635" s="59">
        <f>Ugovori_OPULJP3[[#This Row],[Bespovratna sredstva - Ukupno (EU+Nac) HRK
= Ukupna ugovorena vrijednost bespovratnih sredstava]]*Ugovori_OPULJP3[[#This Row],[EU STOPA SUFINANCIRANJA %
EU CO-FINANCING RATE %]]</f>
        <v>1699955.392</v>
      </c>
      <c r="P2635" s="60">
        <f>Ugovori_OPULJP3[[#This Row],[Bespovratna sredstva - EU dio - HRK]]/7.5345</f>
        <v>225622.85380582651</v>
      </c>
      <c r="Q2635" s="59">
        <f>Ugovori_OPULJP3[[#This Row],[Bespovratna sredstva - Ukupno (EU+Nac) HRK
= Ukupna ugovorena vrijednost bespovratnih sredstava]]*Ugovori_OPULJP3[[#This Row],[STOPA NACIONALNOG SUFINANCIRANJA %]]</f>
        <v>299992.12799999997</v>
      </c>
      <c r="R2635" s="60">
        <f>Ugovori_OPULJP3[[#This Row],[Bespovratna sredstva - Nacionalni dio - HRK]]/7.5345</f>
        <v>39815.797730439968</v>
      </c>
      <c r="S2635" s="59">
        <v>1999947.52</v>
      </c>
      <c r="T2635" s="60">
        <f>Ugovori_OPULJP3[[#This Row],[Bespovratna sredstva - Ukupno (EU+Nac) HRK
= Ukupna ugovorena vrijednost bespovratnih sredstava]]/7.5345</f>
        <v>265438.65153626649</v>
      </c>
      <c r="U2635" s="59">
        <v>0</v>
      </c>
      <c r="V2635" s="60">
        <f>Ugovori_OPULJP3[[#This Row],[Javni doprinos korisnika - HRK]]/7.5345</f>
        <v>0</v>
      </c>
      <c r="W2635" s="59">
        <v>0</v>
      </c>
      <c r="X2635" s="60">
        <f>Ugovori_OPULJP3[[#This Row],[Privatni doprinos korisnika - HRK]]/7.5345</f>
        <v>0</v>
      </c>
      <c r="Y2635" s="61">
        <v>1999947.52</v>
      </c>
      <c r="Z2635" s="62">
        <f>Ugovori_OPULJP3[[#This Row],[UKUPNI PRIHVATLJIVI IZDACI
TOTAL ELIGIBLE EXPENDITURE
= Bespovratna sredstva ukupno + doprinos korisnika
= Ukupni prihvatljivi troškovi
= Ukupna ugovorena vrijednost projekta HRK]]/7.5345</f>
        <v>265438.65153626649</v>
      </c>
      <c r="AA2635" s="66" t="s">
        <v>37</v>
      </c>
      <c r="AB2635" s="66" t="s">
        <v>34</v>
      </c>
      <c r="AC2635" s="40" t="s">
        <v>9607</v>
      </c>
      <c r="AD2635" s="72" t="s">
        <v>746</v>
      </c>
    </row>
    <row r="2636" spans="1:30" ht="114.75" x14ac:dyDescent="0.2">
      <c r="A2636" s="70" t="s">
        <v>9608</v>
      </c>
      <c r="B2636" s="38" t="s">
        <v>742</v>
      </c>
      <c r="C2636" s="65" t="s">
        <v>7264</v>
      </c>
      <c r="D2636" s="65" t="s">
        <v>9559</v>
      </c>
      <c r="E2636" s="66" t="s">
        <v>75</v>
      </c>
      <c r="F2636" s="71" t="s">
        <v>9609</v>
      </c>
      <c r="G2636" s="71" t="s">
        <v>9610</v>
      </c>
      <c r="H2636" s="68">
        <v>44378</v>
      </c>
      <c r="I2636" s="68">
        <v>45108</v>
      </c>
      <c r="J2636" s="57" t="str">
        <f>IF(Ugovori_OPULJP3[[#This Row],[DATUM ZAVRŠETKA OPERACIJE]]&gt;DATE(2024,12,31),"u provedbi","završen")</f>
        <v>završen</v>
      </c>
      <c r="K2636" s="67" t="s">
        <v>78</v>
      </c>
      <c r="L2636" s="67" t="s">
        <v>78</v>
      </c>
      <c r="M2636" s="82" t="s">
        <v>3093</v>
      </c>
      <c r="N2636" s="58">
        <v>0.15</v>
      </c>
      <c r="O2636" s="59">
        <f>Ugovori_OPULJP3[[#This Row],[Bespovratna sredstva - Ukupno (EU+Nac) HRK
= Ukupna ugovorena vrijednost bespovratnih sredstava]]*Ugovori_OPULJP3[[#This Row],[EU STOPA SUFINANCIRANJA %
EU CO-FINANCING RATE %]]</f>
        <v>1686621.9859999998</v>
      </c>
      <c r="P2636" s="60">
        <f>Ugovori_OPULJP3[[#This Row],[Bespovratna sredstva - EU dio - HRK]]/7.5345</f>
        <v>223853.20671577405</v>
      </c>
      <c r="Q2636" s="59">
        <f>Ugovori_OPULJP3[[#This Row],[Bespovratna sredstva - Ukupno (EU+Nac) HRK
= Ukupna ugovorena vrijednost bespovratnih sredstava]]*Ugovori_OPULJP3[[#This Row],[STOPA NACIONALNOG SUFINANCIRANJA %]]</f>
        <v>297639.174</v>
      </c>
      <c r="R2636" s="60">
        <f>Ugovori_OPULJP3[[#This Row],[Bespovratna sredstva - Nacionalni dio - HRK]]/7.5345</f>
        <v>39503.507067489547</v>
      </c>
      <c r="S2636" s="59">
        <v>1984261.16</v>
      </c>
      <c r="T2636" s="60">
        <f>Ugovori_OPULJP3[[#This Row],[Bespovratna sredstva - Ukupno (EU+Nac) HRK
= Ukupna ugovorena vrijednost bespovratnih sredstava]]/7.5345</f>
        <v>263356.71378326364</v>
      </c>
      <c r="U2636" s="59">
        <v>0</v>
      </c>
      <c r="V2636" s="60">
        <f>Ugovori_OPULJP3[[#This Row],[Javni doprinos korisnika - HRK]]/7.5345</f>
        <v>0</v>
      </c>
      <c r="W2636" s="59">
        <v>0</v>
      </c>
      <c r="X2636" s="60">
        <f>Ugovori_OPULJP3[[#This Row],[Privatni doprinos korisnika - HRK]]/7.5345</f>
        <v>0</v>
      </c>
      <c r="Y2636" s="61">
        <v>1984261.16</v>
      </c>
      <c r="Z2636" s="62">
        <f>Ugovori_OPULJP3[[#This Row],[UKUPNI PRIHVATLJIVI IZDACI
TOTAL ELIGIBLE EXPENDITURE
= Bespovratna sredstva ukupno + doprinos korisnika
= Ukupni prihvatljivi troškovi
= Ukupna ugovorena vrijednost projekta HRK]]/7.5345</f>
        <v>263356.71378326364</v>
      </c>
      <c r="AA2636" s="66" t="s">
        <v>37</v>
      </c>
      <c r="AB2636" s="66" t="s">
        <v>34</v>
      </c>
      <c r="AC2636" s="40" t="s">
        <v>9611</v>
      </c>
      <c r="AD2636" s="72" t="s">
        <v>746</v>
      </c>
    </row>
    <row r="2637" spans="1:30" ht="63.75" x14ac:dyDescent="0.2">
      <c r="A2637" s="70" t="s">
        <v>9612</v>
      </c>
      <c r="B2637" s="38" t="s">
        <v>742</v>
      </c>
      <c r="C2637" s="65" t="s">
        <v>7264</v>
      </c>
      <c r="D2637" s="65" t="s">
        <v>9559</v>
      </c>
      <c r="E2637" s="66" t="s">
        <v>75</v>
      </c>
      <c r="F2637" s="71" t="s">
        <v>9613</v>
      </c>
      <c r="G2637" s="71" t="s">
        <v>9614</v>
      </c>
      <c r="H2637" s="68">
        <v>44319</v>
      </c>
      <c r="I2637" s="68">
        <v>45049</v>
      </c>
      <c r="J2637" s="57" t="str">
        <f>IF(Ugovori_OPULJP3[[#This Row],[DATUM ZAVRŠETKA OPERACIJE]]&gt;DATE(2024,12,31),"u provedbi","završen")</f>
        <v>završen</v>
      </c>
      <c r="K2637" s="67" t="s">
        <v>424</v>
      </c>
      <c r="L2637" s="55" t="s">
        <v>424</v>
      </c>
      <c r="M2637" s="58">
        <v>0.85</v>
      </c>
      <c r="N2637" s="58">
        <v>0.15</v>
      </c>
      <c r="O2637" s="59">
        <f>Ugovori_OPULJP3[[#This Row],[Bespovratna sredstva - Ukupno (EU+Nac) HRK
= Ukupna ugovorena vrijednost bespovratnih sredstava]]*Ugovori_OPULJP3[[#This Row],[EU STOPA SUFINANCIRANJA %
EU CO-FINANCING RATE %]]</f>
        <v>1689723.8399999999</v>
      </c>
      <c r="P2637" s="60">
        <f>Ugovori_OPULJP3[[#This Row],[Bespovratna sredstva - EU dio - HRK]]/7.5345</f>
        <v>224264.8934899462</v>
      </c>
      <c r="Q2637" s="59">
        <f>Ugovori_OPULJP3[[#This Row],[Bespovratna sredstva - Ukupno (EU+Nac) HRK
= Ukupna ugovorena vrijednost bespovratnih sredstava]]*Ugovori_OPULJP3[[#This Row],[STOPA NACIONALNOG SUFINANCIRANJA %]]</f>
        <v>298186.56</v>
      </c>
      <c r="R2637" s="60">
        <f>Ugovori_OPULJP3[[#This Row],[Bespovratna sredstva - Nacionalni dio - HRK]]/7.5345</f>
        <v>39576.157674696391</v>
      </c>
      <c r="S2637" s="59">
        <v>1987910.4</v>
      </c>
      <c r="T2637" s="60">
        <f>Ugovori_OPULJP3[[#This Row],[Bespovratna sredstva - Ukupno (EU+Nac) HRK
= Ukupna ugovorena vrijednost bespovratnih sredstava]]/7.5345</f>
        <v>263841.05116464262</v>
      </c>
      <c r="U2637" s="59">
        <v>0</v>
      </c>
      <c r="V2637" s="60">
        <f>Ugovori_OPULJP3[[#This Row],[Javni doprinos korisnika - HRK]]/7.5345</f>
        <v>0</v>
      </c>
      <c r="W2637" s="59">
        <v>0</v>
      </c>
      <c r="X2637" s="60">
        <f>Ugovori_OPULJP3[[#This Row],[Privatni doprinos korisnika - HRK]]/7.5345</f>
        <v>0</v>
      </c>
      <c r="Y2637" s="61">
        <v>1987910.4</v>
      </c>
      <c r="Z2637" s="62">
        <f>Ugovori_OPULJP3[[#This Row],[UKUPNI PRIHVATLJIVI IZDACI
TOTAL ELIGIBLE EXPENDITURE
= Bespovratna sredstva ukupno + doprinos korisnika
= Ukupni prihvatljivi troškovi
= Ukupna ugovorena vrijednost projekta HRK]]/7.5345</f>
        <v>263841.05116464262</v>
      </c>
      <c r="AA2637" s="53" t="s">
        <v>37</v>
      </c>
      <c r="AB2637" s="53" t="s">
        <v>34</v>
      </c>
      <c r="AC2637" s="40" t="s">
        <v>9615</v>
      </c>
      <c r="AD2637" s="72" t="s">
        <v>746</v>
      </c>
    </row>
    <row r="2638" spans="1:30" ht="102" x14ac:dyDescent="0.2">
      <c r="A2638" s="70" t="s">
        <v>9616</v>
      </c>
      <c r="B2638" s="38" t="s">
        <v>742</v>
      </c>
      <c r="C2638" s="65" t="s">
        <v>7264</v>
      </c>
      <c r="D2638" s="65" t="s">
        <v>9559</v>
      </c>
      <c r="E2638" s="66" t="s">
        <v>75</v>
      </c>
      <c r="F2638" s="71" t="s">
        <v>9617</v>
      </c>
      <c r="G2638" s="71" t="s">
        <v>2989</v>
      </c>
      <c r="H2638" s="68">
        <v>44382</v>
      </c>
      <c r="I2638" s="68">
        <v>44931</v>
      </c>
      <c r="J2638" s="57" t="str">
        <f>IF(Ugovori_OPULJP3[[#This Row],[DATUM ZAVRŠETKA OPERACIJE]]&gt;DATE(2024,12,31),"u provedbi","završen")</f>
        <v>završen</v>
      </c>
      <c r="K2638" s="67" t="s">
        <v>248</v>
      </c>
      <c r="L2638" s="67" t="s">
        <v>248</v>
      </c>
      <c r="M2638" s="82" t="s">
        <v>3093</v>
      </c>
      <c r="N2638" s="58">
        <v>0.15</v>
      </c>
      <c r="O2638" s="59">
        <f>Ugovori_OPULJP3[[#This Row],[Bespovratna sredstva - Ukupno (EU+Nac) HRK
= Ukupna ugovorena vrijednost bespovratnih sredstava]]*Ugovori_OPULJP3[[#This Row],[EU STOPA SUFINANCIRANJA %
EU CO-FINANCING RATE %]]</f>
        <v>1699164.2034999998</v>
      </c>
      <c r="P2638" s="60">
        <f>Ugovori_OPULJP3[[#This Row],[Bespovratna sredstva - EU dio - HRK]]/7.5345</f>
        <v>225517.84504612113</v>
      </c>
      <c r="Q2638" s="59">
        <f>Ugovori_OPULJP3[[#This Row],[Bespovratna sredstva - Ukupno (EU+Nac) HRK
= Ukupna ugovorena vrijednost bespovratnih sredstava]]*Ugovori_OPULJP3[[#This Row],[STOPA NACIONALNOG SUFINANCIRANJA %]]</f>
        <v>299852.50649999996</v>
      </c>
      <c r="R2638" s="60">
        <f>Ugovori_OPULJP3[[#This Row],[Bespovratna sredstva - Nacionalni dio - HRK]]/7.5345</f>
        <v>39797.266772844909</v>
      </c>
      <c r="S2638" s="59">
        <v>1999016.71</v>
      </c>
      <c r="T2638" s="60">
        <f>Ugovori_OPULJP3[[#This Row],[Bespovratna sredstva - Ukupno (EU+Nac) HRK
= Ukupna ugovorena vrijednost bespovratnih sredstava]]/7.5345</f>
        <v>265315.11181896605</v>
      </c>
      <c r="U2638" s="59">
        <v>0</v>
      </c>
      <c r="V2638" s="60">
        <f>Ugovori_OPULJP3[[#This Row],[Javni doprinos korisnika - HRK]]/7.5345</f>
        <v>0</v>
      </c>
      <c r="W2638" s="59">
        <v>0</v>
      </c>
      <c r="X2638" s="60">
        <f>Ugovori_OPULJP3[[#This Row],[Privatni doprinos korisnika - HRK]]/7.5345</f>
        <v>0</v>
      </c>
      <c r="Y2638" s="61">
        <v>1999016.71</v>
      </c>
      <c r="Z2638" s="62">
        <f>Ugovori_OPULJP3[[#This Row],[UKUPNI PRIHVATLJIVI IZDACI
TOTAL ELIGIBLE EXPENDITURE
= Bespovratna sredstva ukupno + doprinos korisnika
= Ukupni prihvatljivi troškovi
= Ukupna ugovorena vrijednost projekta HRK]]/7.5345</f>
        <v>265315.11181896605</v>
      </c>
      <c r="AA2638" s="66" t="s">
        <v>37</v>
      </c>
      <c r="AB2638" s="66" t="s">
        <v>34</v>
      </c>
      <c r="AC2638" s="40" t="s">
        <v>9618</v>
      </c>
      <c r="AD2638" s="72" t="s">
        <v>746</v>
      </c>
    </row>
    <row r="2639" spans="1:30" ht="89.25" x14ac:dyDescent="0.2">
      <c r="A2639" s="70" t="s">
        <v>9619</v>
      </c>
      <c r="B2639" s="38" t="s">
        <v>742</v>
      </c>
      <c r="C2639" s="65" t="s">
        <v>7264</v>
      </c>
      <c r="D2639" s="65" t="s">
        <v>9559</v>
      </c>
      <c r="E2639" s="66" t="s">
        <v>75</v>
      </c>
      <c r="F2639" s="71" t="s">
        <v>9620</v>
      </c>
      <c r="G2639" s="54" t="s">
        <v>1929</v>
      </c>
      <c r="H2639" s="68">
        <v>44378</v>
      </c>
      <c r="I2639" s="68">
        <v>44986</v>
      </c>
      <c r="J2639" s="57" t="str">
        <f>IF(Ugovori_OPULJP3[[#This Row],[DATUM ZAVRŠETKA OPERACIJE]]&gt;DATE(2024,12,31),"u provedbi","završen")</f>
        <v>završen</v>
      </c>
      <c r="K2639" s="67" t="s">
        <v>248</v>
      </c>
      <c r="L2639" s="67" t="s">
        <v>248</v>
      </c>
      <c r="M2639" s="82" t="s">
        <v>3093</v>
      </c>
      <c r="N2639" s="58">
        <v>0.15</v>
      </c>
      <c r="O2639" s="59">
        <f>Ugovori_OPULJP3[[#This Row],[Bespovratna sredstva - Ukupno (EU+Nac) HRK
= Ukupna ugovorena vrijednost bespovratnih sredstava]]*Ugovori_OPULJP3[[#This Row],[EU STOPA SUFINANCIRANJA %
EU CO-FINANCING RATE %]]</f>
        <v>1672388.6340000001</v>
      </c>
      <c r="P2639" s="60">
        <f>Ugovori_OPULJP3[[#This Row],[Bespovratna sredstva - EU dio - HRK]]/7.5345</f>
        <v>221964.11626518017</v>
      </c>
      <c r="Q2639" s="59">
        <f>Ugovori_OPULJP3[[#This Row],[Bespovratna sredstva - Ukupno (EU+Nac) HRK
= Ukupna ugovorena vrijednost bespovratnih sredstava]]*Ugovori_OPULJP3[[#This Row],[STOPA NACIONALNOG SUFINANCIRANJA %]]</f>
        <v>295127.40600000002</v>
      </c>
      <c r="R2639" s="60">
        <f>Ugovori_OPULJP3[[#This Row],[Bespovratna sredstva - Nacionalni dio - HRK]]/7.5345</f>
        <v>39170.138164443561</v>
      </c>
      <c r="S2639" s="59">
        <v>1967516.04</v>
      </c>
      <c r="T2639" s="60">
        <f>Ugovori_OPULJP3[[#This Row],[Bespovratna sredstva - Ukupno (EU+Nac) HRK
= Ukupna ugovorena vrijednost bespovratnih sredstava]]/7.5345</f>
        <v>261134.25442962372</v>
      </c>
      <c r="U2639" s="59">
        <v>0</v>
      </c>
      <c r="V2639" s="60">
        <f>Ugovori_OPULJP3[[#This Row],[Javni doprinos korisnika - HRK]]/7.5345</f>
        <v>0</v>
      </c>
      <c r="W2639" s="59">
        <v>0</v>
      </c>
      <c r="X2639" s="60">
        <f>Ugovori_OPULJP3[[#This Row],[Privatni doprinos korisnika - HRK]]/7.5345</f>
        <v>0</v>
      </c>
      <c r="Y2639" s="61">
        <v>1967516.04</v>
      </c>
      <c r="Z2639" s="62">
        <f>Ugovori_OPULJP3[[#This Row],[UKUPNI PRIHVATLJIVI IZDACI
TOTAL ELIGIBLE EXPENDITURE
= Bespovratna sredstva ukupno + doprinos korisnika
= Ukupni prihvatljivi troškovi
= Ukupna ugovorena vrijednost projekta HRK]]/7.5345</f>
        <v>261134.25442962372</v>
      </c>
      <c r="AA2639" s="66" t="s">
        <v>37</v>
      </c>
      <c r="AB2639" s="66" t="s">
        <v>34</v>
      </c>
      <c r="AC2639" s="40" t="s">
        <v>9621</v>
      </c>
      <c r="AD2639" s="72" t="s">
        <v>746</v>
      </c>
    </row>
    <row r="2640" spans="1:30" ht="51" x14ac:dyDescent="0.2">
      <c r="A2640" s="70" t="s">
        <v>9622</v>
      </c>
      <c r="B2640" s="38" t="s">
        <v>742</v>
      </c>
      <c r="C2640" s="65" t="s">
        <v>7264</v>
      </c>
      <c r="D2640" s="65" t="s">
        <v>9559</v>
      </c>
      <c r="E2640" s="66" t="s">
        <v>75</v>
      </c>
      <c r="F2640" s="71" t="s">
        <v>9623</v>
      </c>
      <c r="G2640" s="71" t="s">
        <v>3345</v>
      </c>
      <c r="H2640" s="68">
        <v>44379</v>
      </c>
      <c r="I2640" s="68">
        <v>45109</v>
      </c>
      <c r="J2640" s="57" t="str">
        <f>IF(Ugovori_OPULJP3[[#This Row],[DATUM ZAVRŠETKA OPERACIJE]]&gt;DATE(2024,12,31),"u provedbi","završen")</f>
        <v>završen</v>
      </c>
      <c r="K2640" s="67" t="s">
        <v>248</v>
      </c>
      <c r="L2640" s="67" t="s">
        <v>248</v>
      </c>
      <c r="M2640" s="82" t="s">
        <v>3093</v>
      </c>
      <c r="N2640" s="58">
        <v>0.15</v>
      </c>
      <c r="O2640" s="59">
        <f>Ugovori_OPULJP3[[#This Row],[Bespovratna sredstva - Ukupno (EU+Nac) HRK
= Ukupna ugovorena vrijednost bespovratnih sredstava]]*Ugovori_OPULJP3[[#This Row],[EU STOPA SUFINANCIRANJA %
EU CO-FINANCING RATE %]]</f>
        <v>1697892</v>
      </c>
      <c r="P2640" s="60">
        <f>Ugovori_OPULJP3[[#This Row],[Bespovratna sredstva - EU dio - HRK]]/7.5345</f>
        <v>225348.99462472624</v>
      </c>
      <c r="Q2640" s="59">
        <f>Ugovori_OPULJP3[[#This Row],[Bespovratna sredstva - Ukupno (EU+Nac) HRK
= Ukupna ugovorena vrijednost bespovratnih sredstava]]*Ugovori_OPULJP3[[#This Row],[STOPA NACIONALNOG SUFINANCIRANJA %]]</f>
        <v>299628</v>
      </c>
      <c r="R2640" s="60">
        <f>Ugovori_OPULJP3[[#This Row],[Bespovratna sredstva - Nacionalni dio - HRK]]/7.5345</f>
        <v>39767.469639657575</v>
      </c>
      <c r="S2640" s="59">
        <v>1997520</v>
      </c>
      <c r="T2640" s="60">
        <f>Ugovori_OPULJP3[[#This Row],[Bespovratna sredstva - Ukupno (EU+Nac) HRK
= Ukupna ugovorena vrijednost bespovratnih sredstava]]/7.5345</f>
        <v>265116.46426438383</v>
      </c>
      <c r="U2640" s="59">
        <v>0</v>
      </c>
      <c r="V2640" s="60">
        <f>Ugovori_OPULJP3[[#This Row],[Javni doprinos korisnika - HRK]]/7.5345</f>
        <v>0</v>
      </c>
      <c r="W2640" s="59">
        <v>0</v>
      </c>
      <c r="X2640" s="60">
        <f>Ugovori_OPULJP3[[#This Row],[Privatni doprinos korisnika - HRK]]/7.5345</f>
        <v>0</v>
      </c>
      <c r="Y2640" s="61">
        <v>1997520</v>
      </c>
      <c r="Z2640" s="62">
        <f>Ugovori_OPULJP3[[#This Row],[UKUPNI PRIHVATLJIVI IZDACI
TOTAL ELIGIBLE EXPENDITURE
= Bespovratna sredstva ukupno + doprinos korisnika
= Ukupni prihvatljivi troškovi
= Ukupna ugovorena vrijednost projekta HRK]]/7.5345</f>
        <v>265116.46426438383</v>
      </c>
      <c r="AA2640" s="66" t="s">
        <v>37</v>
      </c>
      <c r="AB2640" s="66" t="s">
        <v>34</v>
      </c>
      <c r="AC2640" s="40" t="s">
        <v>9624</v>
      </c>
      <c r="AD2640" s="72" t="s">
        <v>746</v>
      </c>
    </row>
    <row r="2641" spans="1:30" ht="114.75" x14ac:dyDescent="0.2">
      <c r="A2641" s="70" t="s">
        <v>9625</v>
      </c>
      <c r="B2641" s="38" t="s">
        <v>742</v>
      </c>
      <c r="C2641" s="65" t="s">
        <v>7264</v>
      </c>
      <c r="D2641" s="65" t="s">
        <v>9559</v>
      </c>
      <c r="E2641" s="66" t="s">
        <v>75</v>
      </c>
      <c r="F2641" s="71" t="s">
        <v>9568</v>
      </c>
      <c r="G2641" s="54" t="s">
        <v>1642</v>
      </c>
      <c r="H2641" s="68">
        <v>44480</v>
      </c>
      <c r="I2641" s="68">
        <v>45210</v>
      </c>
      <c r="J2641" s="57" t="str">
        <f>IF(Ugovori_OPULJP3[[#This Row],[DATUM ZAVRŠETKA OPERACIJE]]&gt;DATE(2024,12,31),"u provedbi","završen")</f>
        <v>završen</v>
      </c>
      <c r="K2641" s="67" t="s">
        <v>98</v>
      </c>
      <c r="L2641" s="67" t="s">
        <v>98</v>
      </c>
      <c r="M2641" s="58">
        <v>0.85</v>
      </c>
      <c r="N2641" s="58">
        <v>0.15</v>
      </c>
      <c r="O2641" s="59">
        <f>Ugovori_OPULJP3[[#This Row],[Bespovratna sredstva - Ukupno (EU+Nac) HRK
= Ukupna ugovorena vrijednost bespovratnih sredstava]]*Ugovori_OPULJP3[[#This Row],[EU STOPA SUFINANCIRANJA %
EU CO-FINANCING RATE %]]</f>
        <v>1410939.514</v>
      </c>
      <c r="P2641" s="60">
        <f>Ugovori_OPULJP3[[#This Row],[Bespovratna sredstva - EU dio - HRK]]/7.5345</f>
        <v>187263.85480124757</v>
      </c>
      <c r="Q2641" s="59">
        <f>Ugovori_OPULJP3[[#This Row],[Bespovratna sredstva - Ukupno (EU+Nac) HRK
= Ukupna ugovorena vrijednost bespovratnih sredstava]]*Ugovori_OPULJP3[[#This Row],[STOPA NACIONALNOG SUFINANCIRANJA %]]</f>
        <v>248989.326</v>
      </c>
      <c r="R2641" s="60">
        <f>Ugovori_OPULJP3[[#This Row],[Bespovratna sredstva - Nacionalni dio - HRK]]/7.5345</f>
        <v>33046.562611984868</v>
      </c>
      <c r="S2641" s="59">
        <v>1659928.84</v>
      </c>
      <c r="T2641" s="60">
        <f>Ugovori_OPULJP3[[#This Row],[Bespovratna sredstva - Ukupno (EU+Nac) HRK
= Ukupna ugovorena vrijednost bespovratnih sredstava]]/7.5345</f>
        <v>220310.41741323247</v>
      </c>
      <c r="U2641" s="59">
        <v>0</v>
      </c>
      <c r="V2641" s="60">
        <f>Ugovori_OPULJP3[[#This Row],[Javni doprinos korisnika - HRK]]/7.5345</f>
        <v>0</v>
      </c>
      <c r="W2641" s="59">
        <v>0</v>
      </c>
      <c r="X2641" s="60">
        <f>Ugovori_OPULJP3[[#This Row],[Privatni doprinos korisnika - HRK]]/7.5345</f>
        <v>0</v>
      </c>
      <c r="Y2641" s="61">
        <v>1659928.84</v>
      </c>
      <c r="Z2641" s="62">
        <f>Ugovori_OPULJP3[[#This Row],[UKUPNI PRIHVATLJIVI IZDACI
TOTAL ELIGIBLE EXPENDITURE
= Bespovratna sredstva ukupno + doprinos korisnika
= Ukupni prihvatljivi troškovi
= Ukupna ugovorena vrijednost projekta HRK]]/7.5345</f>
        <v>220310.41741323247</v>
      </c>
      <c r="AA2641" s="53" t="s">
        <v>37</v>
      </c>
      <c r="AB2641" s="53" t="s">
        <v>34</v>
      </c>
      <c r="AC2641" s="40" t="s">
        <v>9626</v>
      </c>
      <c r="AD2641" s="72" t="s">
        <v>746</v>
      </c>
    </row>
    <row r="2642" spans="1:30" ht="114.75" x14ac:dyDescent="0.2">
      <c r="A2642" s="70" t="s">
        <v>9627</v>
      </c>
      <c r="B2642" s="38" t="s">
        <v>742</v>
      </c>
      <c r="C2642" s="65" t="s">
        <v>7264</v>
      </c>
      <c r="D2642" s="65" t="s">
        <v>9559</v>
      </c>
      <c r="E2642" s="66" t="s">
        <v>75</v>
      </c>
      <c r="F2642" s="71" t="s">
        <v>9628</v>
      </c>
      <c r="G2642" s="71" t="s">
        <v>9629</v>
      </c>
      <c r="H2642" s="68">
        <v>44319</v>
      </c>
      <c r="I2642" s="68">
        <v>45049</v>
      </c>
      <c r="J2642" s="57" t="str">
        <f>IF(Ugovori_OPULJP3[[#This Row],[DATUM ZAVRŠETKA OPERACIJE]]&gt;DATE(2024,12,31),"u provedbi","završen")</f>
        <v>završen</v>
      </c>
      <c r="K2642" s="67" t="s">
        <v>424</v>
      </c>
      <c r="L2642" s="55" t="s">
        <v>424</v>
      </c>
      <c r="M2642" s="58">
        <v>0.85</v>
      </c>
      <c r="N2642" s="58">
        <v>0.15</v>
      </c>
      <c r="O2642" s="59">
        <f>Ugovori_OPULJP3[[#This Row],[Bespovratna sredstva - Ukupno (EU+Nac) HRK
= Ukupna ugovorena vrijednost bespovratnih sredstava]]*Ugovori_OPULJP3[[#This Row],[EU STOPA SUFINANCIRANJA %
EU CO-FINANCING RATE %]]</f>
        <v>1554378</v>
      </c>
      <c r="P2642" s="60">
        <f>Ugovori_OPULJP3[[#This Row],[Bespovratna sredstva - EU dio - HRK]]/7.5345</f>
        <v>206301.41349790961</v>
      </c>
      <c r="Q2642" s="59">
        <f>Ugovori_OPULJP3[[#This Row],[Bespovratna sredstva - Ukupno (EU+Nac) HRK
= Ukupna ugovorena vrijednost bespovratnih sredstava]]*Ugovori_OPULJP3[[#This Row],[STOPA NACIONALNOG SUFINANCIRANJA %]]</f>
        <v>274302</v>
      </c>
      <c r="R2642" s="60">
        <f>Ugovori_OPULJP3[[#This Row],[Bespovratna sredstva - Nacionalni dio - HRK]]/7.5345</f>
        <v>36406.131793748755</v>
      </c>
      <c r="S2642" s="59">
        <v>1828680</v>
      </c>
      <c r="T2642" s="60">
        <f>Ugovori_OPULJP3[[#This Row],[Bespovratna sredstva - Ukupno (EU+Nac) HRK
= Ukupna ugovorena vrijednost bespovratnih sredstava]]/7.5345</f>
        <v>242707.54529165835</v>
      </c>
      <c r="U2642" s="59">
        <v>0</v>
      </c>
      <c r="V2642" s="60">
        <f>Ugovori_OPULJP3[[#This Row],[Javni doprinos korisnika - HRK]]/7.5345</f>
        <v>0</v>
      </c>
      <c r="W2642" s="59">
        <v>0</v>
      </c>
      <c r="X2642" s="60">
        <f>Ugovori_OPULJP3[[#This Row],[Privatni doprinos korisnika - HRK]]/7.5345</f>
        <v>0</v>
      </c>
      <c r="Y2642" s="61">
        <v>1828680</v>
      </c>
      <c r="Z2642" s="62">
        <f>Ugovori_OPULJP3[[#This Row],[UKUPNI PRIHVATLJIVI IZDACI
TOTAL ELIGIBLE EXPENDITURE
= Bespovratna sredstva ukupno + doprinos korisnika
= Ukupni prihvatljivi troškovi
= Ukupna ugovorena vrijednost projekta HRK]]/7.5345</f>
        <v>242707.54529165835</v>
      </c>
      <c r="AA2642" s="53" t="s">
        <v>37</v>
      </c>
      <c r="AB2642" s="53" t="s">
        <v>34</v>
      </c>
      <c r="AC2642" s="40" t="s">
        <v>9630</v>
      </c>
      <c r="AD2642" s="72" t="s">
        <v>746</v>
      </c>
    </row>
    <row r="2643" spans="1:30" ht="114.75" x14ac:dyDescent="0.2">
      <c r="A2643" s="70" t="s">
        <v>9631</v>
      </c>
      <c r="B2643" s="38" t="s">
        <v>742</v>
      </c>
      <c r="C2643" s="65" t="s">
        <v>7264</v>
      </c>
      <c r="D2643" s="65" t="s">
        <v>9559</v>
      </c>
      <c r="E2643" s="66" t="s">
        <v>75</v>
      </c>
      <c r="F2643" s="71" t="s">
        <v>9632</v>
      </c>
      <c r="G2643" s="71" t="s">
        <v>9633</v>
      </c>
      <c r="H2643" s="68">
        <v>44316</v>
      </c>
      <c r="I2643" s="68">
        <v>45046</v>
      </c>
      <c r="J2643" s="57" t="str">
        <f>IF(Ugovori_OPULJP3[[#This Row],[DATUM ZAVRŠETKA OPERACIJE]]&gt;DATE(2024,12,31),"u provedbi","završen")</f>
        <v>završen</v>
      </c>
      <c r="K2643" s="67" t="s">
        <v>424</v>
      </c>
      <c r="L2643" s="55" t="s">
        <v>424</v>
      </c>
      <c r="M2643" s="58">
        <v>0.85</v>
      </c>
      <c r="N2643" s="58">
        <v>0.15</v>
      </c>
      <c r="O2643" s="59">
        <v>1494045</v>
      </c>
      <c r="P2643" s="60">
        <f>Ugovori_OPULJP3[[#This Row],[Bespovratna sredstva - EU dio - HRK]]/7.5345</f>
        <v>198293.84829782997</v>
      </c>
      <c r="Q2643" s="59">
        <v>263655</v>
      </c>
      <c r="R2643" s="60">
        <f>Ugovori_OPULJP3[[#This Row],[Bespovratna sredstva - Nacionalni dio - HRK]]/7.5345</f>
        <v>34993.032052558228</v>
      </c>
      <c r="S2643" s="59">
        <v>1757700</v>
      </c>
      <c r="T2643" s="60">
        <f>Ugovori_OPULJP3[[#This Row],[Bespovratna sredstva - Ukupno (EU+Nac) HRK
= Ukupna ugovorena vrijednost bespovratnih sredstava]]/7.5345</f>
        <v>233286.88035038821</v>
      </c>
      <c r="U2643" s="59">
        <v>0</v>
      </c>
      <c r="V2643" s="60">
        <f>Ugovori_OPULJP3[[#This Row],[Javni doprinos korisnika - HRK]]/7.5345</f>
        <v>0</v>
      </c>
      <c r="W2643" s="59">
        <v>0</v>
      </c>
      <c r="X2643" s="60">
        <f>Ugovori_OPULJP3[[#This Row],[Privatni doprinos korisnika - HRK]]/7.5345</f>
        <v>0</v>
      </c>
      <c r="Y2643" s="61">
        <v>1757700</v>
      </c>
      <c r="Z2643" s="62">
        <f>Ugovori_OPULJP3[[#This Row],[UKUPNI PRIHVATLJIVI IZDACI
TOTAL ELIGIBLE EXPENDITURE
= Bespovratna sredstva ukupno + doprinos korisnika
= Ukupni prihvatljivi troškovi
= Ukupna ugovorena vrijednost projekta HRK]]/7.5345</f>
        <v>233286.88035038821</v>
      </c>
      <c r="AA2643" s="66" t="s">
        <v>37</v>
      </c>
      <c r="AB2643" s="66" t="s">
        <v>34</v>
      </c>
      <c r="AC2643" s="40" t="s">
        <v>9634</v>
      </c>
      <c r="AD2643" s="72" t="s">
        <v>746</v>
      </c>
    </row>
    <row r="2644" spans="1:30" ht="114.75" x14ac:dyDescent="0.2">
      <c r="A2644" s="70" t="s">
        <v>9635</v>
      </c>
      <c r="B2644" s="38" t="s">
        <v>742</v>
      </c>
      <c r="C2644" s="65" t="s">
        <v>7264</v>
      </c>
      <c r="D2644" s="65" t="s">
        <v>9559</v>
      </c>
      <c r="E2644" s="66" t="s">
        <v>75</v>
      </c>
      <c r="F2644" s="71" t="s">
        <v>9636</v>
      </c>
      <c r="G2644" s="54" t="s">
        <v>2432</v>
      </c>
      <c r="H2644" s="68">
        <v>44480</v>
      </c>
      <c r="I2644" s="68">
        <v>45210</v>
      </c>
      <c r="J2644" s="57" t="str">
        <f>IF(Ugovori_OPULJP3[[#This Row],[DATUM ZAVRŠETKA OPERACIJE]]&gt;DATE(2024,12,31),"u provedbi","završen")</f>
        <v>završen</v>
      </c>
      <c r="K2644" s="67" t="s">
        <v>98</v>
      </c>
      <c r="L2644" s="67" t="s">
        <v>98</v>
      </c>
      <c r="M2644" s="58">
        <v>0.85</v>
      </c>
      <c r="N2644" s="58">
        <v>0.15</v>
      </c>
      <c r="O2644" s="59">
        <f>Ugovori_OPULJP3[[#This Row],[Bespovratna sredstva - Ukupno (EU+Nac) HRK
= Ukupna ugovorena vrijednost bespovratnih sredstava]]*Ugovori_OPULJP3[[#This Row],[EU STOPA SUFINANCIRANJA %
EU CO-FINANCING RATE %]]</f>
        <v>1663961.53</v>
      </c>
      <c r="P2644" s="60">
        <f>Ugovori_OPULJP3[[#This Row],[Bespovratna sredstva - EU dio - HRK]]/7.5345</f>
        <v>220845.64735549805</v>
      </c>
      <c r="Q2644" s="59">
        <f>Ugovori_OPULJP3[[#This Row],[Bespovratna sredstva - Ukupno (EU+Nac) HRK
= Ukupna ugovorena vrijednost bespovratnih sredstava]]*Ugovori_OPULJP3[[#This Row],[STOPA NACIONALNOG SUFINANCIRANJA %]]</f>
        <v>293640.27</v>
      </c>
      <c r="R2644" s="60">
        <f>Ugovori_OPULJP3[[#This Row],[Bespovratna sredstva - Nacionalni dio - HRK]]/7.5345</f>
        <v>38972.761298029065</v>
      </c>
      <c r="S2644" s="59">
        <v>1957601.8</v>
      </c>
      <c r="T2644" s="60">
        <f>Ugovori_OPULJP3[[#This Row],[Bespovratna sredstva - Ukupno (EU+Nac) HRK
= Ukupna ugovorena vrijednost bespovratnih sredstava]]/7.5345</f>
        <v>259818.40865352709</v>
      </c>
      <c r="U2644" s="59">
        <v>0</v>
      </c>
      <c r="V2644" s="60">
        <f>Ugovori_OPULJP3[[#This Row],[Javni doprinos korisnika - HRK]]/7.5345</f>
        <v>0</v>
      </c>
      <c r="W2644" s="59">
        <v>0</v>
      </c>
      <c r="X2644" s="60">
        <f>Ugovori_OPULJP3[[#This Row],[Privatni doprinos korisnika - HRK]]/7.5345</f>
        <v>0</v>
      </c>
      <c r="Y2644" s="61">
        <v>1957601.8</v>
      </c>
      <c r="Z2644" s="62">
        <f>Ugovori_OPULJP3[[#This Row],[UKUPNI PRIHVATLJIVI IZDACI
TOTAL ELIGIBLE EXPENDITURE
= Bespovratna sredstva ukupno + doprinos korisnika
= Ukupni prihvatljivi troškovi
= Ukupna ugovorena vrijednost projekta HRK]]/7.5345</f>
        <v>259818.40865352709</v>
      </c>
      <c r="AA2644" s="66" t="s">
        <v>37</v>
      </c>
      <c r="AB2644" s="66" t="s">
        <v>34</v>
      </c>
      <c r="AC2644" s="40" t="s">
        <v>9637</v>
      </c>
      <c r="AD2644" s="65" t="s">
        <v>746</v>
      </c>
    </row>
    <row r="2645" spans="1:30" ht="76.5" customHeight="1" x14ac:dyDescent="0.2">
      <c r="A2645" s="97" t="s">
        <v>9638</v>
      </c>
      <c r="B2645" s="38" t="s">
        <v>742</v>
      </c>
      <c r="C2645" s="65" t="s">
        <v>7264</v>
      </c>
      <c r="D2645" s="96" t="s">
        <v>9559</v>
      </c>
      <c r="E2645" s="66" t="s">
        <v>75</v>
      </c>
      <c r="F2645" s="81" t="s">
        <v>9639</v>
      </c>
      <c r="G2645" s="54" t="s">
        <v>465</v>
      </c>
      <c r="H2645" s="98">
        <v>44274</v>
      </c>
      <c r="I2645" s="98">
        <v>45004</v>
      </c>
      <c r="J2645" s="57" t="str">
        <f>IF(Ugovori_OPULJP3[[#This Row],[DATUM ZAVRŠETKA OPERACIJE]]&gt;DATE(2024,12,31),"u provedbi","završen")</f>
        <v>završen</v>
      </c>
      <c r="K2645" s="76" t="s">
        <v>93</v>
      </c>
      <c r="L2645" s="76" t="s">
        <v>93</v>
      </c>
      <c r="M2645" s="95" t="s">
        <v>3093</v>
      </c>
      <c r="N2645" s="77">
        <v>0.15</v>
      </c>
      <c r="O2645" s="114">
        <f>Ugovori_OPULJP3[[#This Row],[Bespovratna sredstva - Ukupno (EU+Nac) HRK
= Ukupna ugovorena vrijednost bespovratnih sredstava]]*Ugovori_OPULJP3[[#This Row],[EU STOPA SUFINANCIRANJA %
EU CO-FINANCING RATE %]]</f>
        <v>1696940</v>
      </c>
      <c r="P2645" s="115">
        <f>Ugovori_OPULJP3[[#This Row],[Bespovratna sredstva - EU dio - HRK]]/7.5345</f>
        <v>225222.64251111553</v>
      </c>
      <c r="Q2645" s="114">
        <f>Ugovori_OPULJP3[[#This Row],[Bespovratna sredstva - Ukupno (EU+Nac) HRK
= Ukupna ugovorena vrijednost bespovratnih sredstava]]*Ugovori_OPULJP3[[#This Row],[STOPA NACIONALNOG SUFINANCIRANJA %]]</f>
        <v>299460</v>
      </c>
      <c r="R2645" s="115">
        <f>Ugovori_OPULJP3[[#This Row],[Bespovratna sredstva - Nacionalni dio - HRK]]/7.5345</f>
        <v>39745.172207843912</v>
      </c>
      <c r="S2645" s="114">
        <v>1996400</v>
      </c>
      <c r="T2645" s="115">
        <f>Ugovori_OPULJP3[[#This Row],[Bespovratna sredstva - Ukupno (EU+Nac) HRK
= Ukupna ugovorena vrijednost bespovratnih sredstava]]/7.5345</f>
        <v>264967.81471895945</v>
      </c>
      <c r="U2645" s="59">
        <v>0</v>
      </c>
      <c r="V2645" s="60">
        <f>Ugovori_OPULJP3[[#This Row],[Javni doprinos korisnika - HRK]]/7.5345</f>
        <v>0</v>
      </c>
      <c r="W2645" s="59">
        <v>0</v>
      </c>
      <c r="X2645" s="60">
        <f>Ugovori_OPULJP3[[#This Row],[Privatni doprinos korisnika - HRK]]/7.5345</f>
        <v>0</v>
      </c>
      <c r="Y2645" s="116">
        <v>1996400</v>
      </c>
      <c r="Z2645" s="117">
        <f>Ugovori_OPULJP3[[#This Row],[UKUPNI PRIHVATLJIVI IZDACI
TOTAL ELIGIBLE EXPENDITURE
= Bespovratna sredstva ukupno + doprinos korisnika
= Ukupni prihvatljivi troškovi
= Ukupna ugovorena vrijednost projekta HRK]]/7.5345</f>
        <v>264967.81471895945</v>
      </c>
      <c r="AA2645" s="66" t="s">
        <v>37</v>
      </c>
      <c r="AB2645" s="66" t="s">
        <v>34</v>
      </c>
      <c r="AC2645" s="41" t="s">
        <v>9640</v>
      </c>
      <c r="AD2645" s="72" t="s">
        <v>746</v>
      </c>
    </row>
    <row r="2646" spans="1:30" ht="114.75" x14ac:dyDescent="0.2">
      <c r="A2646" s="70" t="s">
        <v>9641</v>
      </c>
      <c r="B2646" s="38" t="s">
        <v>742</v>
      </c>
      <c r="C2646" s="65" t="s">
        <v>7264</v>
      </c>
      <c r="D2646" s="65" t="s">
        <v>9559</v>
      </c>
      <c r="E2646" s="66" t="s">
        <v>75</v>
      </c>
      <c r="F2646" s="71" t="s">
        <v>9642</v>
      </c>
      <c r="G2646" s="71" t="s">
        <v>9643</v>
      </c>
      <c r="H2646" s="68">
        <v>44481</v>
      </c>
      <c r="I2646" s="68">
        <v>45211</v>
      </c>
      <c r="J2646" s="57" t="str">
        <f>IF(Ugovori_OPULJP3[[#This Row],[DATUM ZAVRŠETKA OPERACIJE]]&gt;DATE(2024,12,31),"u provedbi","završen")</f>
        <v>završen</v>
      </c>
      <c r="K2646" s="67" t="s">
        <v>98</v>
      </c>
      <c r="L2646" s="67" t="s">
        <v>98</v>
      </c>
      <c r="M2646" s="58">
        <v>0.85</v>
      </c>
      <c r="N2646" s="58">
        <v>0.15</v>
      </c>
      <c r="O2646" s="59">
        <f>Ugovori_OPULJP3[[#This Row],[Bespovratna sredstva - Ukupno (EU+Nac) HRK
= Ukupna ugovorena vrijednost bespovratnih sredstava]]*Ugovori_OPULJP3[[#This Row],[EU STOPA SUFINANCIRANJA %
EU CO-FINANCING RATE %]]</f>
        <v>1699320</v>
      </c>
      <c r="P2646" s="60">
        <f>Ugovori_OPULJP3[[#This Row],[Bespovratna sredstva - EU dio - HRK]]/7.5345</f>
        <v>225538.52279514234</v>
      </c>
      <c r="Q2646" s="59">
        <f>Ugovori_OPULJP3[[#This Row],[Bespovratna sredstva - Ukupno (EU+Nac) HRK
= Ukupna ugovorena vrijednost bespovratnih sredstava]]*Ugovori_OPULJP3[[#This Row],[STOPA NACIONALNOG SUFINANCIRANJA %]]</f>
        <v>299880</v>
      </c>
      <c r="R2646" s="60">
        <f>Ugovori_OPULJP3[[#This Row],[Bespovratna sredstva - Nacionalni dio - HRK]]/7.5345</f>
        <v>39800.915787378057</v>
      </c>
      <c r="S2646" s="59">
        <v>1999200</v>
      </c>
      <c r="T2646" s="60">
        <f>Ugovori_OPULJP3[[#This Row],[Bespovratna sredstva - Ukupno (EU+Nac) HRK
= Ukupna ugovorena vrijednost bespovratnih sredstava]]/7.5345</f>
        <v>265339.43858252041</v>
      </c>
      <c r="U2646" s="59">
        <v>0</v>
      </c>
      <c r="V2646" s="60">
        <f>Ugovori_OPULJP3[[#This Row],[Javni doprinos korisnika - HRK]]/7.5345</f>
        <v>0</v>
      </c>
      <c r="W2646" s="59">
        <v>0</v>
      </c>
      <c r="X2646" s="60">
        <f>Ugovori_OPULJP3[[#This Row],[Privatni doprinos korisnika - HRK]]/7.5345</f>
        <v>0</v>
      </c>
      <c r="Y2646" s="61">
        <v>1999200</v>
      </c>
      <c r="Z2646" s="62">
        <f>Ugovori_OPULJP3[[#This Row],[UKUPNI PRIHVATLJIVI IZDACI
TOTAL ELIGIBLE EXPENDITURE
= Bespovratna sredstva ukupno + doprinos korisnika
= Ukupni prihvatljivi troškovi
= Ukupna ugovorena vrijednost projekta HRK]]/7.5345</f>
        <v>265339.43858252041</v>
      </c>
      <c r="AA2646" s="66" t="s">
        <v>37</v>
      </c>
      <c r="AB2646" s="66" t="s">
        <v>34</v>
      </c>
      <c r="AC2646" s="40" t="s">
        <v>9644</v>
      </c>
      <c r="AD2646" s="65" t="s">
        <v>746</v>
      </c>
    </row>
    <row r="2647" spans="1:30" ht="61.5" customHeight="1" x14ac:dyDescent="0.2">
      <c r="A2647" s="70" t="s">
        <v>9645</v>
      </c>
      <c r="B2647" s="38" t="s">
        <v>742</v>
      </c>
      <c r="C2647" s="65" t="s">
        <v>7264</v>
      </c>
      <c r="D2647" s="65" t="s">
        <v>9559</v>
      </c>
      <c r="E2647" s="66" t="s">
        <v>75</v>
      </c>
      <c r="F2647" s="71" t="s">
        <v>9646</v>
      </c>
      <c r="G2647" s="71" t="s">
        <v>233</v>
      </c>
      <c r="H2647" s="68">
        <v>44477</v>
      </c>
      <c r="I2647" s="68">
        <v>45085</v>
      </c>
      <c r="J2647" s="57" t="str">
        <f>IF(Ugovori_OPULJP3[[#This Row],[DATUM ZAVRŠETKA OPERACIJE]]&gt;DATE(2024,12,31),"u provedbi","završen")</f>
        <v>završen</v>
      </c>
      <c r="K2647" s="67" t="s">
        <v>98</v>
      </c>
      <c r="L2647" s="67" t="s">
        <v>98</v>
      </c>
      <c r="M2647" s="58">
        <v>0.85</v>
      </c>
      <c r="N2647" s="58">
        <v>0.15</v>
      </c>
      <c r="O2647" s="59">
        <f>Ugovori_OPULJP3[[#This Row],[Bespovratna sredstva - Ukupno (EU+Nac) HRK
= Ukupna ugovorena vrijednost bespovratnih sredstava]]*Ugovori_OPULJP3[[#This Row],[EU STOPA SUFINANCIRANJA %
EU CO-FINANCING RATE %]]</f>
        <v>1667428</v>
      </c>
      <c r="P2647" s="60">
        <f>Ugovori_OPULJP3[[#This Row],[Bespovratna sredstva - EU dio - HRK]]/7.5345</f>
        <v>221305.72698918308</v>
      </c>
      <c r="Q2647" s="59">
        <f>Ugovori_OPULJP3[[#This Row],[Bespovratna sredstva - Ukupno (EU+Nac) HRK
= Ukupna ugovorena vrijednost bespovratnih sredstava]]*Ugovori_OPULJP3[[#This Row],[STOPA NACIONALNOG SUFINANCIRANJA %]]</f>
        <v>294252</v>
      </c>
      <c r="R2647" s="60">
        <f>Ugovori_OPULJP3[[#This Row],[Bespovratna sredstva - Nacionalni dio - HRK]]/7.5345</f>
        <v>39053.95182162054</v>
      </c>
      <c r="S2647" s="59">
        <v>1961680</v>
      </c>
      <c r="T2647" s="60">
        <f>Ugovori_OPULJP3[[#This Row],[Bespovratna sredstva - Ukupno (EU+Nac) HRK
= Ukupna ugovorena vrijednost bespovratnih sredstava]]/7.5345</f>
        <v>260359.67881080363</v>
      </c>
      <c r="U2647" s="59">
        <v>0</v>
      </c>
      <c r="V2647" s="60">
        <f>Ugovori_OPULJP3[[#This Row],[Javni doprinos korisnika - HRK]]/7.5345</f>
        <v>0</v>
      </c>
      <c r="W2647" s="59">
        <v>0</v>
      </c>
      <c r="X2647" s="60">
        <f>Ugovori_OPULJP3[[#This Row],[Privatni doprinos korisnika - HRK]]/7.5345</f>
        <v>0</v>
      </c>
      <c r="Y2647" s="61">
        <v>1961680</v>
      </c>
      <c r="Z2647" s="62">
        <f>Ugovori_OPULJP3[[#This Row],[UKUPNI PRIHVATLJIVI IZDACI
TOTAL ELIGIBLE EXPENDITURE
= Bespovratna sredstva ukupno + doprinos korisnika
= Ukupni prihvatljivi troškovi
= Ukupna ugovorena vrijednost projekta HRK]]/7.5345</f>
        <v>260359.67881080363</v>
      </c>
      <c r="AA2647" s="66" t="s">
        <v>37</v>
      </c>
      <c r="AB2647" s="66" t="s">
        <v>34</v>
      </c>
      <c r="AC2647" s="40" t="s">
        <v>9647</v>
      </c>
      <c r="AD2647" s="65" t="s">
        <v>746</v>
      </c>
    </row>
    <row r="2648" spans="1:30" ht="89.25" x14ac:dyDescent="0.2">
      <c r="A2648" s="70" t="s">
        <v>9648</v>
      </c>
      <c r="B2648" s="38" t="s">
        <v>742</v>
      </c>
      <c r="C2648" s="65" t="s">
        <v>7264</v>
      </c>
      <c r="D2648" s="65" t="s">
        <v>9559</v>
      </c>
      <c r="E2648" s="66" t="s">
        <v>75</v>
      </c>
      <c r="F2648" s="71" t="s">
        <v>9649</v>
      </c>
      <c r="G2648" s="71" t="s">
        <v>9650</v>
      </c>
      <c r="H2648" s="68">
        <v>44501</v>
      </c>
      <c r="I2648" s="68">
        <v>45231</v>
      </c>
      <c r="J2648" s="57" t="str">
        <f>IF(Ugovori_OPULJP3[[#This Row],[DATUM ZAVRŠETKA OPERACIJE]]&gt;DATE(2024,12,31),"u provedbi","završen")</f>
        <v>završen</v>
      </c>
      <c r="K2648" s="67" t="s">
        <v>36</v>
      </c>
      <c r="L2648" s="67" t="s">
        <v>36</v>
      </c>
      <c r="M2648" s="82" t="s">
        <v>3093</v>
      </c>
      <c r="N2648" s="58">
        <v>0.15</v>
      </c>
      <c r="O2648" s="59">
        <f>Ugovori_OPULJP3[[#This Row],[Bespovratna sredstva - Ukupno (EU+Nac) HRK
= Ukupna ugovorena vrijednost bespovratnih sredstava]]*Ugovori_OPULJP3[[#This Row],[EU STOPA SUFINANCIRANJA %
EU CO-FINANCING RATE %]]</f>
        <v>634596.59549999994</v>
      </c>
      <c r="P2648" s="60">
        <f>Ugovori_OPULJP3[[#This Row],[Bespovratna sredstva - EU dio - HRK]]/7.5345</f>
        <v>84225.442365120427</v>
      </c>
      <c r="Q2648" s="59">
        <f>Ugovori_OPULJP3[[#This Row],[Bespovratna sredstva - Ukupno (EU+Nac) HRK
= Ukupna ugovorena vrijednost bespovratnih sredstava]]*Ugovori_OPULJP3[[#This Row],[STOPA NACIONALNOG SUFINANCIRANJA %]]</f>
        <v>111987.6345</v>
      </c>
      <c r="R2648" s="60">
        <f>Ugovori_OPULJP3[[#This Row],[Bespovratna sredstva - Nacionalni dio - HRK]]/7.5345</f>
        <v>14863.313358550666</v>
      </c>
      <c r="S2648" s="59">
        <v>746584.23</v>
      </c>
      <c r="T2648" s="60">
        <f>Ugovori_OPULJP3[[#This Row],[Bespovratna sredstva - Ukupno (EU+Nac) HRK
= Ukupna ugovorena vrijednost bespovratnih sredstava]]/7.5345</f>
        <v>99088.7557236711</v>
      </c>
      <c r="U2648" s="59">
        <v>0</v>
      </c>
      <c r="V2648" s="60">
        <f>Ugovori_OPULJP3[[#This Row],[Javni doprinos korisnika - HRK]]/7.5345</f>
        <v>0</v>
      </c>
      <c r="W2648" s="59">
        <v>0</v>
      </c>
      <c r="X2648" s="60">
        <f>Ugovori_OPULJP3[[#This Row],[Privatni doprinos korisnika - HRK]]/7.5345</f>
        <v>0</v>
      </c>
      <c r="Y2648" s="61">
        <v>746584.23</v>
      </c>
      <c r="Z2648" s="62">
        <f>Ugovori_OPULJP3[[#This Row],[UKUPNI PRIHVATLJIVI IZDACI
TOTAL ELIGIBLE EXPENDITURE
= Bespovratna sredstva ukupno + doprinos korisnika
= Ukupni prihvatljivi troškovi
= Ukupna ugovorena vrijednost projekta HRK]]/7.5345</f>
        <v>99088.7557236711</v>
      </c>
      <c r="AA2648" s="66" t="s">
        <v>37</v>
      </c>
      <c r="AB2648" s="66" t="s">
        <v>34</v>
      </c>
      <c r="AC2648" s="40" t="s">
        <v>9651</v>
      </c>
      <c r="AD2648" s="72" t="s">
        <v>746</v>
      </c>
    </row>
    <row r="2649" spans="1:30" ht="114.75" x14ac:dyDescent="0.2">
      <c r="A2649" s="70" t="s">
        <v>9652</v>
      </c>
      <c r="B2649" s="38" t="s">
        <v>742</v>
      </c>
      <c r="C2649" s="65" t="s">
        <v>7264</v>
      </c>
      <c r="D2649" s="65" t="s">
        <v>9559</v>
      </c>
      <c r="E2649" s="66" t="s">
        <v>75</v>
      </c>
      <c r="F2649" s="71" t="s">
        <v>9653</v>
      </c>
      <c r="G2649" s="71" t="s">
        <v>9654</v>
      </c>
      <c r="H2649" s="68">
        <v>44502</v>
      </c>
      <c r="I2649" s="68">
        <v>45232</v>
      </c>
      <c r="J2649" s="57" t="str">
        <f>IF(Ugovori_OPULJP3[[#This Row],[DATUM ZAVRŠETKA OPERACIJE]]&gt;DATE(2024,12,31),"u provedbi","završen")</f>
        <v>završen</v>
      </c>
      <c r="K2649" s="67" t="s">
        <v>36</v>
      </c>
      <c r="L2649" s="67" t="s">
        <v>36</v>
      </c>
      <c r="M2649" s="58">
        <v>0.85</v>
      </c>
      <c r="N2649" s="58">
        <v>0.15</v>
      </c>
      <c r="O2649" s="59">
        <f>Ugovori_OPULJP3[[#This Row],[Bespovratna sredstva - Ukupno (EU+Nac) HRK
= Ukupna ugovorena vrijednost bespovratnih sredstava]]*Ugovori_OPULJP3[[#This Row],[EU STOPA SUFINANCIRANJA %
EU CO-FINANCING RATE %]]</f>
        <v>1509110.4</v>
      </c>
      <c r="P2649" s="60">
        <f>Ugovori_OPULJP3[[#This Row],[Bespovratna sredstva - EU dio - HRK]]/7.5345</f>
        <v>200293.37049571966</v>
      </c>
      <c r="Q2649" s="59">
        <f>Ugovori_OPULJP3[[#This Row],[Bespovratna sredstva - Ukupno (EU+Nac) HRK
= Ukupna ugovorena vrijednost bespovratnih sredstava]]*Ugovori_OPULJP3[[#This Row],[STOPA NACIONALNOG SUFINANCIRANJA %]]</f>
        <v>266313.59999999998</v>
      </c>
      <c r="R2649" s="60">
        <f>Ugovori_OPULJP3[[#This Row],[Bespovratna sredstva - Nacionalni dio - HRK]]/7.5345</f>
        <v>35345.888911009351</v>
      </c>
      <c r="S2649" s="59">
        <v>1775424</v>
      </c>
      <c r="T2649" s="60">
        <f>Ugovori_OPULJP3[[#This Row],[Bespovratna sredstva - Ukupno (EU+Nac) HRK
= Ukupna ugovorena vrijednost bespovratnih sredstava]]/7.5345</f>
        <v>235639.25940672902</v>
      </c>
      <c r="U2649" s="59">
        <v>0</v>
      </c>
      <c r="V2649" s="60">
        <f>Ugovori_OPULJP3[[#This Row],[Javni doprinos korisnika - HRK]]/7.5345</f>
        <v>0</v>
      </c>
      <c r="W2649" s="59">
        <v>0</v>
      </c>
      <c r="X2649" s="60">
        <f>Ugovori_OPULJP3[[#This Row],[Privatni doprinos korisnika - HRK]]/7.5345</f>
        <v>0</v>
      </c>
      <c r="Y2649" s="61">
        <v>1775424</v>
      </c>
      <c r="Z2649" s="62">
        <f>Ugovori_OPULJP3[[#This Row],[UKUPNI PRIHVATLJIVI IZDACI
TOTAL ELIGIBLE EXPENDITURE
= Bespovratna sredstva ukupno + doprinos korisnika
= Ukupni prihvatljivi troškovi
= Ukupna ugovorena vrijednost projekta HRK]]/7.5345</f>
        <v>235639.25940672902</v>
      </c>
      <c r="AA2649" s="66" t="s">
        <v>37</v>
      </c>
      <c r="AB2649" s="66" t="s">
        <v>34</v>
      </c>
      <c r="AC2649" s="40" t="s">
        <v>9655</v>
      </c>
      <c r="AD2649" s="72" t="s">
        <v>746</v>
      </c>
    </row>
    <row r="2650" spans="1:30" ht="89.25" x14ac:dyDescent="0.2">
      <c r="A2650" s="70" t="s">
        <v>9656</v>
      </c>
      <c r="B2650" s="38" t="s">
        <v>742</v>
      </c>
      <c r="C2650" s="65" t="s">
        <v>7264</v>
      </c>
      <c r="D2650" s="65" t="s">
        <v>9559</v>
      </c>
      <c r="E2650" s="66" t="s">
        <v>75</v>
      </c>
      <c r="F2650" s="71" t="s">
        <v>9657</v>
      </c>
      <c r="G2650" s="71" t="s">
        <v>9658</v>
      </c>
      <c r="H2650" s="68">
        <v>44495</v>
      </c>
      <c r="I2650" s="68">
        <v>45103</v>
      </c>
      <c r="J2650" s="57" t="str">
        <f>IF(Ugovori_OPULJP3[[#This Row],[DATUM ZAVRŠETKA OPERACIJE]]&gt;DATE(2024,12,31),"u provedbi","završen")</f>
        <v>završen</v>
      </c>
      <c r="K2650" s="67" t="s">
        <v>36</v>
      </c>
      <c r="L2650" s="67" t="s">
        <v>36</v>
      </c>
      <c r="M2650" s="58">
        <v>0.85</v>
      </c>
      <c r="N2650" s="58">
        <v>0.15</v>
      </c>
      <c r="O2650" s="59">
        <f>Ugovori_OPULJP3[[#This Row],[Bespovratna sredstva - Ukupno (EU+Nac) HRK
= Ukupna ugovorena vrijednost bespovratnih sredstava]]*Ugovori_OPULJP3[[#This Row],[EU STOPA SUFINANCIRANJA %
EU CO-FINANCING RATE %]]</f>
        <v>1413058.2919999999</v>
      </c>
      <c r="P2650" s="60">
        <f>Ugovori_OPULJP3[[#This Row],[Bespovratna sredstva - EU dio - HRK]]/7.5345</f>
        <v>187545.06496781469</v>
      </c>
      <c r="Q2650" s="59">
        <f>Ugovori_OPULJP3[[#This Row],[Bespovratna sredstva - Ukupno (EU+Nac) HRK
= Ukupna ugovorena vrijednost bespovratnih sredstava]]*Ugovori_OPULJP3[[#This Row],[STOPA NACIONALNOG SUFINANCIRANJA %]]</f>
        <v>249363.228</v>
      </c>
      <c r="R2650" s="60">
        <f>Ugovori_OPULJP3[[#This Row],[Bespovratna sredstva - Nacionalni dio - HRK]]/7.5345</f>
        <v>33096.187935496717</v>
      </c>
      <c r="S2650" s="59">
        <v>1662421.52</v>
      </c>
      <c r="T2650" s="60">
        <f>Ugovori_OPULJP3[[#This Row],[Bespovratna sredstva - Ukupno (EU+Nac) HRK
= Ukupna ugovorena vrijednost bespovratnih sredstava]]/7.5345</f>
        <v>220641.25290331143</v>
      </c>
      <c r="U2650" s="59">
        <v>0</v>
      </c>
      <c r="V2650" s="60">
        <f>Ugovori_OPULJP3[[#This Row],[Javni doprinos korisnika - HRK]]/7.5345</f>
        <v>0</v>
      </c>
      <c r="W2650" s="59">
        <v>0</v>
      </c>
      <c r="X2650" s="60">
        <f>Ugovori_OPULJP3[[#This Row],[Privatni doprinos korisnika - HRK]]/7.5345</f>
        <v>0</v>
      </c>
      <c r="Y2650" s="61">
        <v>1662421.52</v>
      </c>
      <c r="Z2650" s="62">
        <f>Ugovori_OPULJP3[[#This Row],[UKUPNI PRIHVATLJIVI IZDACI
TOTAL ELIGIBLE EXPENDITURE
= Bespovratna sredstva ukupno + doprinos korisnika
= Ukupni prihvatljivi troškovi
= Ukupna ugovorena vrijednost projekta HRK]]/7.5345</f>
        <v>220641.25290331143</v>
      </c>
      <c r="AA2650" s="66" t="s">
        <v>37</v>
      </c>
      <c r="AB2650" s="66" t="s">
        <v>34</v>
      </c>
      <c r="AC2650" s="40" t="s">
        <v>9659</v>
      </c>
      <c r="AD2650" s="65" t="s">
        <v>746</v>
      </c>
    </row>
    <row r="2651" spans="1:30" ht="89.25" x14ac:dyDescent="0.2">
      <c r="A2651" s="70" t="s">
        <v>9660</v>
      </c>
      <c r="B2651" s="38" t="s">
        <v>742</v>
      </c>
      <c r="C2651" s="65" t="s">
        <v>7264</v>
      </c>
      <c r="D2651" s="65" t="s">
        <v>9559</v>
      </c>
      <c r="E2651" s="66" t="s">
        <v>75</v>
      </c>
      <c r="F2651" s="71" t="s">
        <v>9661</v>
      </c>
      <c r="G2651" s="71" t="s">
        <v>2651</v>
      </c>
      <c r="H2651" s="68">
        <v>44497</v>
      </c>
      <c r="I2651" s="68">
        <v>45227</v>
      </c>
      <c r="J2651" s="57" t="str">
        <f>IF(Ugovori_OPULJP3[[#This Row],[DATUM ZAVRŠETKA OPERACIJE]]&gt;DATE(2024,12,31),"u provedbi","završen")</f>
        <v>završen</v>
      </c>
      <c r="K2651" s="76" t="s">
        <v>36</v>
      </c>
      <c r="L2651" s="67" t="s">
        <v>36</v>
      </c>
      <c r="M2651" s="58">
        <v>0.85</v>
      </c>
      <c r="N2651" s="58">
        <v>0.15</v>
      </c>
      <c r="O2651" s="59">
        <f>Ugovori_OPULJP3[[#This Row],[Bespovratna sredstva - Ukupno (EU+Nac) HRK
= Ukupna ugovorena vrijednost bespovratnih sredstava]]*Ugovori_OPULJP3[[#This Row],[EU STOPA SUFINANCIRANJA %
EU CO-FINANCING RATE %]]</f>
        <v>1126973.7324999999</v>
      </c>
      <c r="P2651" s="60">
        <f>Ugovori_OPULJP3[[#This Row],[Bespovratna sredstva - EU dio - HRK]]/7.5345</f>
        <v>149575.11878691352</v>
      </c>
      <c r="Q2651" s="59">
        <f>Ugovori_OPULJP3[[#This Row],[Bespovratna sredstva - Ukupno (EU+Nac) HRK
= Ukupna ugovorena vrijednost bespovratnih sredstava]]*Ugovori_OPULJP3[[#This Row],[STOPA NACIONALNOG SUFINANCIRANJA %]]</f>
        <v>198877.7175</v>
      </c>
      <c r="R2651" s="60">
        <f>Ugovori_OPULJP3[[#This Row],[Bespovratna sredstva - Nacionalni dio - HRK]]/7.5345</f>
        <v>26395.609197690621</v>
      </c>
      <c r="S2651" s="59">
        <v>1325851.45</v>
      </c>
      <c r="T2651" s="60">
        <f>Ugovori_OPULJP3[[#This Row],[Bespovratna sredstva - Ukupno (EU+Nac) HRK
= Ukupna ugovorena vrijednost bespovratnih sredstava]]/7.5345</f>
        <v>175970.72798460413</v>
      </c>
      <c r="U2651" s="59">
        <v>0</v>
      </c>
      <c r="V2651" s="60">
        <f>Ugovori_OPULJP3[[#This Row],[Javni doprinos korisnika - HRK]]/7.5345</f>
        <v>0</v>
      </c>
      <c r="W2651" s="59">
        <v>0</v>
      </c>
      <c r="X2651" s="60">
        <f>Ugovori_OPULJP3[[#This Row],[Privatni doprinos korisnika - HRK]]/7.5345</f>
        <v>0</v>
      </c>
      <c r="Y2651" s="61">
        <v>1325851.45</v>
      </c>
      <c r="Z2651" s="62">
        <f>Ugovori_OPULJP3[[#This Row],[UKUPNI PRIHVATLJIVI IZDACI
TOTAL ELIGIBLE EXPENDITURE
= Bespovratna sredstva ukupno + doprinos korisnika
= Ukupni prihvatljivi troškovi
= Ukupna ugovorena vrijednost projekta HRK]]/7.5345</f>
        <v>175970.72798460413</v>
      </c>
      <c r="AA2651" s="53" t="s">
        <v>37</v>
      </c>
      <c r="AB2651" s="53" t="s">
        <v>34</v>
      </c>
      <c r="AC2651" s="40" t="s">
        <v>9662</v>
      </c>
      <c r="AD2651" s="72" t="s">
        <v>746</v>
      </c>
    </row>
    <row r="2652" spans="1:30" ht="102" x14ac:dyDescent="0.2">
      <c r="A2652" s="70" t="s">
        <v>9663</v>
      </c>
      <c r="B2652" s="38" t="s">
        <v>742</v>
      </c>
      <c r="C2652" s="65" t="s">
        <v>7264</v>
      </c>
      <c r="D2652" s="65" t="s">
        <v>9559</v>
      </c>
      <c r="E2652" s="66" t="s">
        <v>75</v>
      </c>
      <c r="F2652" s="71" t="s">
        <v>9664</v>
      </c>
      <c r="G2652" s="54" t="s">
        <v>8704</v>
      </c>
      <c r="H2652" s="68">
        <v>44317</v>
      </c>
      <c r="I2652" s="68">
        <v>45047</v>
      </c>
      <c r="J2652" s="57" t="str">
        <f>IF(Ugovori_OPULJP3[[#This Row],[DATUM ZAVRŠETKA OPERACIJE]]&gt;DATE(2024,12,31),"u provedbi","završen")</f>
        <v>završen</v>
      </c>
      <c r="K2652" s="67" t="s">
        <v>199</v>
      </c>
      <c r="L2652" s="67" t="s">
        <v>199</v>
      </c>
      <c r="M2652" s="58">
        <v>0.85</v>
      </c>
      <c r="N2652" s="58">
        <v>0.15</v>
      </c>
      <c r="O2652" s="59">
        <f>Ugovori_OPULJP3[[#This Row],[Bespovratna sredstva - Ukupno (EU+Nac) HRK
= Ukupna ugovorena vrijednost bespovratnih sredstava]]*Ugovori_OPULJP3[[#This Row],[EU STOPA SUFINANCIRANJA %
EU CO-FINANCING RATE %]]</f>
        <v>1695300.18</v>
      </c>
      <c r="P2652" s="60">
        <f>Ugovori_OPULJP3[[#This Row],[Bespovratna sredstva - EU dio - HRK]]/7.5345</f>
        <v>225005.00099542105</v>
      </c>
      <c r="Q2652" s="59">
        <f>Ugovori_OPULJP3[[#This Row],[Bespovratna sredstva - Ukupno (EU+Nac) HRK
= Ukupna ugovorena vrijednost bespovratnih sredstava]]*Ugovori_OPULJP3[[#This Row],[STOPA NACIONALNOG SUFINANCIRANJA %]]</f>
        <v>299170.62</v>
      </c>
      <c r="R2652" s="60">
        <f>Ugovori_OPULJP3[[#This Row],[Bespovratna sredstva - Nacionalni dio - HRK]]/7.5345</f>
        <v>39706.764881544892</v>
      </c>
      <c r="S2652" s="59">
        <v>1994470.8</v>
      </c>
      <c r="T2652" s="60">
        <f>Ugovori_OPULJP3[[#This Row],[Bespovratna sredstva - Ukupno (EU+Nac) HRK
= Ukupna ugovorena vrijednost bespovratnih sredstava]]/7.5345</f>
        <v>264711.76587696595</v>
      </c>
      <c r="U2652" s="59">
        <v>0</v>
      </c>
      <c r="V2652" s="60">
        <f>Ugovori_OPULJP3[[#This Row],[Javni doprinos korisnika - HRK]]/7.5345</f>
        <v>0</v>
      </c>
      <c r="W2652" s="59">
        <v>0</v>
      </c>
      <c r="X2652" s="60">
        <f>Ugovori_OPULJP3[[#This Row],[Privatni doprinos korisnika - HRK]]/7.5345</f>
        <v>0</v>
      </c>
      <c r="Y2652" s="61">
        <v>1994470.8</v>
      </c>
      <c r="Z2652" s="62">
        <f>Ugovori_OPULJP3[[#This Row],[UKUPNI PRIHVATLJIVI IZDACI
TOTAL ELIGIBLE EXPENDITURE
= Bespovratna sredstva ukupno + doprinos korisnika
= Ukupni prihvatljivi troškovi
= Ukupna ugovorena vrijednost projekta HRK]]/7.5345</f>
        <v>264711.76587696595</v>
      </c>
      <c r="AA2652" s="53" t="s">
        <v>37</v>
      </c>
      <c r="AB2652" s="53" t="s">
        <v>34</v>
      </c>
      <c r="AC2652" s="40" t="s">
        <v>9665</v>
      </c>
      <c r="AD2652" s="72" t="s">
        <v>746</v>
      </c>
    </row>
    <row r="2653" spans="1:30" ht="114.75" x14ac:dyDescent="0.2">
      <c r="A2653" s="70" t="s">
        <v>9666</v>
      </c>
      <c r="B2653" s="38" t="s">
        <v>742</v>
      </c>
      <c r="C2653" s="65" t="s">
        <v>7264</v>
      </c>
      <c r="D2653" s="65" t="s">
        <v>9559</v>
      </c>
      <c r="E2653" s="66" t="s">
        <v>75</v>
      </c>
      <c r="F2653" s="71" t="s">
        <v>9667</v>
      </c>
      <c r="G2653" s="71" t="s">
        <v>9668</v>
      </c>
      <c r="H2653" s="68">
        <v>44375</v>
      </c>
      <c r="I2653" s="68">
        <v>45105</v>
      </c>
      <c r="J2653" s="57" t="str">
        <f>IF(Ugovori_OPULJP3[[#This Row],[DATUM ZAVRŠETKA OPERACIJE]]&gt;DATE(2024,12,31),"u provedbi","završen")</f>
        <v>završen</v>
      </c>
      <c r="K2653" s="67" t="s">
        <v>248</v>
      </c>
      <c r="L2653" s="67" t="s">
        <v>248</v>
      </c>
      <c r="M2653" s="82" t="s">
        <v>3093</v>
      </c>
      <c r="N2653" s="58">
        <v>0.15</v>
      </c>
      <c r="O2653" s="59">
        <f>Ugovori_OPULJP3[[#This Row],[Bespovratna sredstva - Ukupno (EU+Nac) HRK
= Ukupna ugovorena vrijednost bespovratnih sredstava]]*Ugovori_OPULJP3[[#This Row],[EU STOPA SUFINANCIRANJA %
EU CO-FINANCING RATE %]]</f>
        <v>1366720.0149999999</v>
      </c>
      <c r="P2653" s="60">
        <f>Ugovori_OPULJP3[[#This Row],[Bespovratna sredstva - EU dio - HRK]]/7.5345</f>
        <v>181394.91870727981</v>
      </c>
      <c r="Q2653" s="59">
        <f>Ugovori_OPULJP3[[#This Row],[Bespovratna sredstva - Ukupno (EU+Nac) HRK
= Ukupna ugovorena vrijednost bespovratnih sredstava]]*Ugovori_OPULJP3[[#This Row],[STOPA NACIONALNOG SUFINANCIRANJA %]]</f>
        <v>241185.88499999998</v>
      </c>
      <c r="R2653" s="60">
        <f>Ugovori_OPULJP3[[#This Row],[Bespovratna sredstva - Nacionalni dio - HRK]]/7.5345</f>
        <v>32010.868007167028</v>
      </c>
      <c r="S2653" s="59">
        <v>1607905.9</v>
      </c>
      <c r="T2653" s="60">
        <f>Ugovori_OPULJP3[[#This Row],[Bespovratna sredstva - Ukupno (EU+Nac) HRK
= Ukupna ugovorena vrijednost bespovratnih sredstava]]/7.5345</f>
        <v>213405.78671444685</v>
      </c>
      <c r="U2653" s="59">
        <v>0</v>
      </c>
      <c r="V2653" s="60">
        <f>Ugovori_OPULJP3[[#This Row],[Javni doprinos korisnika - HRK]]/7.5345</f>
        <v>0</v>
      </c>
      <c r="W2653" s="59">
        <v>0</v>
      </c>
      <c r="X2653" s="60">
        <f>Ugovori_OPULJP3[[#This Row],[Privatni doprinos korisnika - HRK]]/7.5345</f>
        <v>0</v>
      </c>
      <c r="Y2653" s="61">
        <v>1607905.9</v>
      </c>
      <c r="Z2653" s="62">
        <f>Ugovori_OPULJP3[[#This Row],[UKUPNI PRIHVATLJIVI IZDACI
TOTAL ELIGIBLE EXPENDITURE
= Bespovratna sredstva ukupno + doprinos korisnika
= Ukupni prihvatljivi troškovi
= Ukupna ugovorena vrijednost projekta HRK]]/7.5345</f>
        <v>213405.78671444685</v>
      </c>
      <c r="AA2653" s="66" t="s">
        <v>37</v>
      </c>
      <c r="AB2653" s="66" t="s">
        <v>34</v>
      </c>
      <c r="AC2653" s="40" t="s">
        <v>9669</v>
      </c>
      <c r="AD2653" s="72" t="s">
        <v>746</v>
      </c>
    </row>
    <row r="2654" spans="1:30" ht="51" x14ac:dyDescent="0.2">
      <c r="A2654" s="70" t="s">
        <v>9670</v>
      </c>
      <c r="B2654" s="38" t="s">
        <v>742</v>
      </c>
      <c r="C2654" s="65" t="s">
        <v>7264</v>
      </c>
      <c r="D2654" s="65" t="s">
        <v>9559</v>
      </c>
      <c r="E2654" s="66" t="s">
        <v>75</v>
      </c>
      <c r="F2654" s="71" t="s">
        <v>9671</v>
      </c>
      <c r="G2654" s="71" t="s">
        <v>4310</v>
      </c>
      <c r="H2654" s="68">
        <v>44377</v>
      </c>
      <c r="I2654" s="68">
        <v>45107</v>
      </c>
      <c r="J2654" s="57" t="str">
        <f>IF(Ugovori_OPULJP3[[#This Row],[DATUM ZAVRŠETKA OPERACIJE]]&gt;DATE(2024,12,31),"u provedbi","završen")</f>
        <v>završen</v>
      </c>
      <c r="K2654" s="67" t="s">
        <v>248</v>
      </c>
      <c r="L2654" s="67" t="s">
        <v>248</v>
      </c>
      <c r="M2654" s="82" t="s">
        <v>3093</v>
      </c>
      <c r="N2654" s="58">
        <v>0.15</v>
      </c>
      <c r="O2654" s="59">
        <f>Ugovori_OPULJP3[[#This Row],[Bespovratna sredstva - Ukupno (EU+Nac) HRK
= Ukupna ugovorena vrijednost bespovratnih sredstava]]*Ugovori_OPULJP3[[#This Row],[EU STOPA SUFINANCIRANJA %
EU CO-FINANCING RATE %]]</f>
        <v>1697892</v>
      </c>
      <c r="P2654" s="60">
        <f>Ugovori_OPULJP3[[#This Row],[Bespovratna sredstva - EU dio - HRK]]/7.5345</f>
        <v>225348.99462472624</v>
      </c>
      <c r="Q2654" s="59">
        <f>Ugovori_OPULJP3[[#This Row],[Bespovratna sredstva - Ukupno (EU+Nac) HRK
= Ukupna ugovorena vrijednost bespovratnih sredstava]]*Ugovori_OPULJP3[[#This Row],[STOPA NACIONALNOG SUFINANCIRANJA %]]</f>
        <v>299628</v>
      </c>
      <c r="R2654" s="60">
        <f>Ugovori_OPULJP3[[#This Row],[Bespovratna sredstva - Nacionalni dio - HRK]]/7.5345</f>
        <v>39767.469639657575</v>
      </c>
      <c r="S2654" s="59">
        <v>1997520</v>
      </c>
      <c r="T2654" s="60">
        <f>Ugovori_OPULJP3[[#This Row],[Bespovratna sredstva - Ukupno (EU+Nac) HRK
= Ukupna ugovorena vrijednost bespovratnih sredstava]]/7.5345</f>
        <v>265116.46426438383</v>
      </c>
      <c r="U2654" s="59">
        <v>0</v>
      </c>
      <c r="V2654" s="60">
        <f>Ugovori_OPULJP3[[#This Row],[Javni doprinos korisnika - HRK]]/7.5345</f>
        <v>0</v>
      </c>
      <c r="W2654" s="59">
        <v>0</v>
      </c>
      <c r="X2654" s="60">
        <f>Ugovori_OPULJP3[[#This Row],[Privatni doprinos korisnika - HRK]]/7.5345</f>
        <v>0</v>
      </c>
      <c r="Y2654" s="61">
        <v>1997520</v>
      </c>
      <c r="Z2654" s="62">
        <f>Ugovori_OPULJP3[[#This Row],[UKUPNI PRIHVATLJIVI IZDACI
TOTAL ELIGIBLE EXPENDITURE
= Bespovratna sredstva ukupno + doprinos korisnika
= Ukupni prihvatljivi troškovi
= Ukupna ugovorena vrijednost projekta HRK]]/7.5345</f>
        <v>265116.46426438383</v>
      </c>
      <c r="AA2654" s="66" t="s">
        <v>37</v>
      </c>
      <c r="AB2654" s="66" t="s">
        <v>34</v>
      </c>
      <c r="AC2654" s="40" t="s">
        <v>9672</v>
      </c>
      <c r="AD2654" s="72" t="s">
        <v>746</v>
      </c>
    </row>
    <row r="2655" spans="1:30" ht="89.25" x14ac:dyDescent="0.2">
      <c r="A2655" s="70" t="s">
        <v>9673</v>
      </c>
      <c r="B2655" s="38" t="s">
        <v>742</v>
      </c>
      <c r="C2655" s="65" t="s">
        <v>7264</v>
      </c>
      <c r="D2655" s="65" t="s">
        <v>9559</v>
      </c>
      <c r="E2655" s="66" t="s">
        <v>75</v>
      </c>
      <c r="F2655" s="71" t="s">
        <v>9674</v>
      </c>
      <c r="G2655" s="71" t="s">
        <v>3019</v>
      </c>
      <c r="H2655" s="68">
        <v>44320</v>
      </c>
      <c r="I2655" s="68">
        <v>45050</v>
      </c>
      <c r="J2655" s="57" t="str">
        <f>IF(Ugovori_OPULJP3[[#This Row],[DATUM ZAVRŠETKA OPERACIJE]]&gt;DATE(2024,12,31),"u provedbi","završen")</f>
        <v>završen</v>
      </c>
      <c r="K2655" s="67" t="s">
        <v>93</v>
      </c>
      <c r="L2655" s="67" t="s">
        <v>93</v>
      </c>
      <c r="M2655" s="58">
        <v>0.85</v>
      </c>
      <c r="N2655" s="58">
        <v>0.15</v>
      </c>
      <c r="O2655" s="59">
        <f>Ugovori_OPULJP3[[#This Row],[Bespovratna sredstva - Ukupno (EU+Nac) HRK
= Ukupna ugovorena vrijednost bespovratnih sredstava]]*Ugovori_OPULJP3[[#This Row],[EU STOPA SUFINANCIRANJA %
EU CO-FINANCING RATE %]]</f>
        <v>1491438.5515000001</v>
      </c>
      <c r="P2655" s="60">
        <f>Ugovori_OPULJP3[[#This Row],[Bespovratna sredstva - EU dio - HRK]]/7.5345</f>
        <v>197947.91313292188</v>
      </c>
      <c r="Q2655" s="59">
        <f>Ugovori_OPULJP3[[#This Row],[Bespovratna sredstva - Ukupno (EU+Nac) HRK
= Ukupna ugovorena vrijednost bespovratnih sredstava]]*Ugovori_OPULJP3[[#This Row],[STOPA NACIONALNOG SUFINANCIRANJA %]]</f>
        <v>263195.03850000002</v>
      </c>
      <c r="R2655" s="60">
        <f>Ugovori_OPULJP3[[#This Row],[Bespovratna sredstva - Nacionalni dio - HRK]]/7.5345</f>
        <v>34931.984670515631</v>
      </c>
      <c r="S2655" s="59">
        <v>1754633.59</v>
      </c>
      <c r="T2655" s="60">
        <f>Ugovori_OPULJP3[[#This Row],[Bespovratna sredstva - Ukupno (EU+Nac) HRK
= Ukupna ugovorena vrijednost bespovratnih sredstava]]/7.5345</f>
        <v>232879.89780343752</v>
      </c>
      <c r="U2655" s="59">
        <v>0</v>
      </c>
      <c r="V2655" s="60">
        <f>Ugovori_OPULJP3[[#This Row],[Javni doprinos korisnika - HRK]]/7.5345</f>
        <v>0</v>
      </c>
      <c r="W2655" s="59">
        <v>0</v>
      </c>
      <c r="X2655" s="60">
        <f>Ugovori_OPULJP3[[#This Row],[Privatni doprinos korisnika - HRK]]/7.5345</f>
        <v>0</v>
      </c>
      <c r="Y2655" s="61">
        <v>1754633.59</v>
      </c>
      <c r="Z2655" s="62">
        <f>Ugovori_OPULJP3[[#This Row],[UKUPNI PRIHVATLJIVI IZDACI
TOTAL ELIGIBLE EXPENDITURE
= Bespovratna sredstva ukupno + doprinos korisnika
= Ukupni prihvatljivi troškovi
= Ukupna ugovorena vrijednost projekta HRK]]/7.5345</f>
        <v>232879.89780343752</v>
      </c>
      <c r="AA2655" s="53" t="s">
        <v>37</v>
      </c>
      <c r="AB2655" s="53" t="s">
        <v>34</v>
      </c>
      <c r="AC2655" s="40" t="s">
        <v>9675</v>
      </c>
      <c r="AD2655" s="72" t="s">
        <v>746</v>
      </c>
    </row>
    <row r="2656" spans="1:30" ht="51" x14ac:dyDescent="0.2">
      <c r="A2656" s="70" t="s">
        <v>9676</v>
      </c>
      <c r="B2656" s="38" t="s">
        <v>742</v>
      </c>
      <c r="C2656" s="65" t="s">
        <v>7264</v>
      </c>
      <c r="D2656" s="65" t="s">
        <v>9559</v>
      </c>
      <c r="E2656" s="66" t="s">
        <v>75</v>
      </c>
      <c r="F2656" s="71" t="s">
        <v>9677</v>
      </c>
      <c r="G2656" s="71" t="s">
        <v>3015</v>
      </c>
      <c r="H2656" s="68">
        <v>44319</v>
      </c>
      <c r="I2656" s="68">
        <v>45049</v>
      </c>
      <c r="J2656" s="57" t="str">
        <f>IF(Ugovori_OPULJP3[[#This Row],[DATUM ZAVRŠETKA OPERACIJE]]&gt;DATE(2024,12,31),"u provedbi","završen")</f>
        <v>završen</v>
      </c>
      <c r="K2656" s="67" t="s">
        <v>153</v>
      </c>
      <c r="L2656" s="55" t="s">
        <v>154</v>
      </c>
      <c r="M2656" s="58">
        <v>0.85</v>
      </c>
      <c r="N2656" s="58">
        <v>0.15</v>
      </c>
      <c r="O2656" s="59">
        <f>Ugovori_OPULJP3[[#This Row],[Bespovratna sredstva - Ukupno (EU+Nac) HRK
= Ukupna ugovorena vrijednost bespovratnih sredstava]]*Ugovori_OPULJP3[[#This Row],[EU STOPA SUFINANCIRANJA %
EU CO-FINANCING RATE %]]</f>
        <v>1699320</v>
      </c>
      <c r="P2656" s="60">
        <f>Ugovori_OPULJP3[[#This Row],[Bespovratna sredstva - EU dio - HRK]]/7.5345</f>
        <v>225538.52279514234</v>
      </c>
      <c r="Q2656" s="59">
        <f>Ugovori_OPULJP3[[#This Row],[Bespovratna sredstva - Ukupno (EU+Nac) HRK
= Ukupna ugovorena vrijednost bespovratnih sredstava]]*Ugovori_OPULJP3[[#This Row],[STOPA NACIONALNOG SUFINANCIRANJA %]]</f>
        <v>299880</v>
      </c>
      <c r="R2656" s="60">
        <f>Ugovori_OPULJP3[[#This Row],[Bespovratna sredstva - Nacionalni dio - HRK]]/7.5345</f>
        <v>39800.915787378057</v>
      </c>
      <c r="S2656" s="59">
        <v>1999200</v>
      </c>
      <c r="T2656" s="60">
        <f>Ugovori_OPULJP3[[#This Row],[Bespovratna sredstva - Ukupno (EU+Nac) HRK
= Ukupna ugovorena vrijednost bespovratnih sredstava]]/7.5345</f>
        <v>265339.43858252041</v>
      </c>
      <c r="U2656" s="59">
        <v>0</v>
      </c>
      <c r="V2656" s="60">
        <f>Ugovori_OPULJP3[[#This Row],[Javni doprinos korisnika - HRK]]/7.5345</f>
        <v>0</v>
      </c>
      <c r="W2656" s="59">
        <v>0</v>
      </c>
      <c r="X2656" s="60">
        <f>Ugovori_OPULJP3[[#This Row],[Privatni doprinos korisnika - HRK]]/7.5345</f>
        <v>0</v>
      </c>
      <c r="Y2656" s="61">
        <v>1999200</v>
      </c>
      <c r="Z2656" s="62">
        <f>Ugovori_OPULJP3[[#This Row],[UKUPNI PRIHVATLJIVI IZDACI
TOTAL ELIGIBLE EXPENDITURE
= Bespovratna sredstva ukupno + doprinos korisnika
= Ukupni prihvatljivi troškovi
= Ukupna ugovorena vrijednost projekta HRK]]/7.5345</f>
        <v>265339.43858252041</v>
      </c>
      <c r="AA2656" s="53" t="s">
        <v>37</v>
      </c>
      <c r="AB2656" s="53" t="s">
        <v>34</v>
      </c>
      <c r="AC2656" s="40" t="s">
        <v>9678</v>
      </c>
      <c r="AD2656" s="72" t="s">
        <v>746</v>
      </c>
    </row>
    <row r="2657" spans="1:30" ht="114.75" x14ac:dyDescent="0.2">
      <c r="A2657" s="70" t="s">
        <v>9679</v>
      </c>
      <c r="B2657" s="38" t="s">
        <v>742</v>
      </c>
      <c r="C2657" s="65" t="s">
        <v>7264</v>
      </c>
      <c r="D2657" s="65" t="s">
        <v>9559</v>
      </c>
      <c r="E2657" s="66" t="s">
        <v>75</v>
      </c>
      <c r="F2657" s="71" t="s">
        <v>9680</v>
      </c>
      <c r="G2657" s="71" t="s">
        <v>9681</v>
      </c>
      <c r="H2657" s="68">
        <v>44379</v>
      </c>
      <c r="I2657" s="68">
        <v>45109</v>
      </c>
      <c r="J2657" s="57" t="str">
        <f>IF(Ugovori_OPULJP3[[#This Row],[DATUM ZAVRŠETKA OPERACIJE]]&gt;DATE(2024,12,31),"u provedbi","završen")</f>
        <v>završen</v>
      </c>
      <c r="K2657" s="67" t="s">
        <v>199</v>
      </c>
      <c r="L2657" s="67" t="s">
        <v>199</v>
      </c>
      <c r="M2657" s="82" t="s">
        <v>3093</v>
      </c>
      <c r="N2657" s="58">
        <v>0.15</v>
      </c>
      <c r="O2657" s="59">
        <f>Ugovori_OPULJP3[[#This Row],[Bespovratna sredstva - Ukupno (EU+Nac) HRK
= Ukupna ugovorena vrijednost bespovratnih sredstava]]*Ugovori_OPULJP3[[#This Row],[EU STOPA SUFINANCIRANJA %
EU CO-FINANCING RATE %]]</f>
        <v>1628593.5314999998</v>
      </c>
      <c r="P2657" s="60">
        <f>Ugovori_OPULJP3[[#This Row],[Bespovratna sredstva - EU dio - HRK]]/7.5345</f>
        <v>216151.50726657372</v>
      </c>
      <c r="Q2657" s="59">
        <f>Ugovori_OPULJP3[[#This Row],[Bespovratna sredstva - Ukupno (EU+Nac) HRK
= Ukupna ugovorena vrijednost bespovratnih sredstava]]*Ugovori_OPULJP3[[#This Row],[STOPA NACIONALNOG SUFINANCIRANJA %]]</f>
        <v>287398.85849999997</v>
      </c>
      <c r="R2657" s="60">
        <f>Ugovori_OPULJP3[[#This Row],[Bespovratna sredstva - Nacionalni dio - HRK]]/7.5345</f>
        <v>38144.383635277714</v>
      </c>
      <c r="S2657" s="59">
        <v>1915992.39</v>
      </c>
      <c r="T2657" s="60">
        <f>Ugovori_OPULJP3[[#This Row],[Bespovratna sredstva - Ukupno (EU+Nac) HRK
= Ukupna ugovorena vrijednost bespovratnih sredstava]]/7.5345</f>
        <v>254295.89090185147</v>
      </c>
      <c r="U2657" s="59">
        <v>0</v>
      </c>
      <c r="V2657" s="60">
        <f>Ugovori_OPULJP3[[#This Row],[Javni doprinos korisnika - HRK]]/7.5345</f>
        <v>0</v>
      </c>
      <c r="W2657" s="59">
        <v>0</v>
      </c>
      <c r="X2657" s="60">
        <f>Ugovori_OPULJP3[[#This Row],[Privatni doprinos korisnika - HRK]]/7.5345</f>
        <v>0</v>
      </c>
      <c r="Y2657" s="61">
        <v>1915992.39</v>
      </c>
      <c r="Z2657" s="62">
        <f>Ugovori_OPULJP3[[#This Row],[UKUPNI PRIHVATLJIVI IZDACI
TOTAL ELIGIBLE EXPENDITURE
= Bespovratna sredstva ukupno + doprinos korisnika
= Ukupni prihvatljivi troškovi
= Ukupna ugovorena vrijednost projekta HRK]]/7.5345</f>
        <v>254295.89090185147</v>
      </c>
      <c r="AA2657" s="66" t="s">
        <v>37</v>
      </c>
      <c r="AB2657" s="66" t="s">
        <v>34</v>
      </c>
      <c r="AC2657" s="40" t="s">
        <v>9682</v>
      </c>
      <c r="AD2657" s="72" t="s">
        <v>746</v>
      </c>
    </row>
    <row r="2658" spans="1:30" ht="114.75" x14ac:dyDescent="0.2">
      <c r="A2658" s="70" t="s">
        <v>9683</v>
      </c>
      <c r="B2658" s="38" t="s">
        <v>742</v>
      </c>
      <c r="C2658" s="65" t="s">
        <v>7264</v>
      </c>
      <c r="D2658" s="65" t="s">
        <v>9559</v>
      </c>
      <c r="E2658" s="66" t="s">
        <v>75</v>
      </c>
      <c r="F2658" s="71" t="s">
        <v>9684</v>
      </c>
      <c r="G2658" s="54" t="s">
        <v>1094</v>
      </c>
      <c r="H2658" s="68">
        <v>44377</v>
      </c>
      <c r="I2658" s="68">
        <v>45107</v>
      </c>
      <c r="J2658" s="57" t="str">
        <f>IF(Ugovori_OPULJP3[[#This Row],[DATUM ZAVRŠETKA OPERACIJE]]&gt;DATE(2024,12,31),"u provedbi","završen")</f>
        <v>završen</v>
      </c>
      <c r="K2658" s="67" t="s">
        <v>199</v>
      </c>
      <c r="L2658" s="67" t="s">
        <v>199</v>
      </c>
      <c r="M2658" s="82" t="s">
        <v>3093</v>
      </c>
      <c r="N2658" s="58">
        <v>0.15</v>
      </c>
      <c r="O2658" s="59">
        <f>Ugovori_OPULJP3[[#This Row],[Bespovratna sredstva - Ukupno (EU+Nac) HRK
= Ukupna ugovorena vrijednost bespovratnih sredstava]]*Ugovori_OPULJP3[[#This Row],[EU STOPA SUFINANCIRANJA %
EU CO-FINANCING RATE %]]</f>
        <v>1628515.952</v>
      </c>
      <c r="P2658" s="60">
        <f>Ugovori_OPULJP3[[#This Row],[Bespovratna sredstva - EU dio - HRK]]/7.5345</f>
        <v>216141.21069745836</v>
      </c>
      <c r="Q2658" s="59">
        <f>Ugovori_OPULJP3[[#This Row],[Bespovratna sredstva - Ukupno (EU+Nac) HRK
= Ukupna ugovorena vrijednost bespovratnih sredstava]]*Ugovori_OPULJP3[[#This Row],[STOPA NACIONALNOG SUFINANCIRANJA %]]</f>
        <v>287385.16800000001</v>
      </c>
      <c r="R2658" s="60">
        <f>Ugovori_OPULJP3[[#This Row],[Bespovratna sredstva - Nacionalni dio - HRK]]/7.5345</f>
        <v>38142.566593669122</v>
      </c>
      <c r="S2658" s="59">
        <v>1915901.12</v>
      </c>
      <c r="T2658" s="60">
        <f>Ugovori_OPULJP3[[#This Row],[Bespovratna sredstva - Ukupno (EU+Nac) HRK
= Ukupna ugovorena vrijednost bespovratnih sredstava]]/7.5345</f>
        <v>254283.77729112748</v>
      </c>
      <c r="U2658" s="59">
        <v>0</v>
      </c>
      <c r="V2658" s="60">
        <f>Ugovori_OPULJP3[[#This Row],[Javni doprinos korisnika - HRK]]/7.5345</f>
        <v>0</v>
      </c>
      <c r="W2658" s="59">
        <v>0</v>
      </c>
      <c r="X2658" s="60">
        <f>Ugovori_OPULJP3[[#This Row],[Privatni doprinos korisnika - HRK]]/7.5345</f>
        <v>0</v>
      </c>
      <c r="Y2658" s="61">
        <v>1915901.12</v>
      </c>
      <c r="Z2658" s="62">
        <f>Ugovori_OPULJP3[[#This Row],[UKUPNI PRIHVATLJIVI IZDACI
TOTAL ELIGIBLE EXPENDITURE
= Bespovratna sredstva ukupno + doprinos korisnika
= Ukupni prihvatljivi troškovi
= Ukupna ugovorena vrijednost projekta HRK]]/7.5345</f>
        <v>254283.77729112748</v>
      </c>
      <c r="AA2658" s="66" t="s">
        <v>37</v>
      </c>
      <c r="AB2658" s="66" t="s">
        <v>34</v>
      </c>
      <c r="AC2658" s="40" t="s">
        <v>9685</v>
      </c>
      <c r="AD2658" s="72" t="s">
        <v>746</v>
      </c>
    </row>
    <row r="2659" spans="1:30" ht="114.75" x14ac:dyDescent="0.2">
      <c r="A2659" s="70" t="s">
        <v>9686</v>
      </c>
      <c r="B2659" s="38" t="s">
        <v>742</v>
      </c>
      <c r="C2659" s="65" t="s">
        <v>7264</v>
      </c>
      <c r="D2659" s="65" t="s">
        <v>9559</v>
      </c>
      <c r="E2659" s="66" t="s">
        <v>75</v>
      </c>
      <c r="F2659" s="71" t="s">
        <v>9687</v>
      </c>
      <c r="G2659" s="71" t="s">
        <v>9688</v>
      </c>
      <c r="H2659" s="68">
        <v>44498</v>
      </c>
      <c r="I2659" s="68">
        <v>45228</v>
      </c>
      <c r="J2659" s="57" t="str">
        <f>IF(Ugovori_OPULJP3[[#This Row],[DATUM ZAVRŠETKA OPERACIJE]]&gt;DATE(2024,12,31),"u provedbi","završen")</f>
        <v>završen</v>
      </c>
      <c r="K2659" s="76" t="s">
        <v>199</v>
      </c>
      <c r="L2659" s="67" t="s">
        <v>199</v>
      </c>
      <c r="M2659" s="58">
        <v>0.85</v>
      </c>
      <c r="N2659" s="58">
        <v>0.15</v>
      </c>
      <c r="O2659" s="59">
        <f>Ugovori_OPULJP3[[#This Row],[Bespovratna sredstva - Ukupno (EU+Nac) HRK
= Ukupna ugovorena vrijednost bespovratnih sredstava]]*Ugovori_OPULJP3[[#This Row],[EU STOPA SUFINANCIRANJA %
EU CO-FINANCING RATE %]]</f>
        <v>1579385.5865</v>
      </c>
      <c r="P2659" s="60">
        <f>Ugovori_OPULJP3[[#This Row],[Bespovratna sredstva - EU dio - HRK]]/7.5345</f>
        <v>209620.4906098613</v>
      </c>
      <c r="Q2659" s="59">
        <f>Ugovori_OPULJP3[[#This Row],[Bespovratna sredstva - Ukupno (EU+Nac) HRK
= Ukupna ugovorena vrijednost bespovratnih sredstava]]*Ugovori_OPULJP3[[#This Row],[STOPA NACIONALNOG SUFINANCIRANJA %]]</f>
        <v>278715.10349999997</v>
      </c>
      <c r="R2659" s="60">
        <f>Ugovori_OPULJP3[[#This Row],[Bespovratna sredstva - Nacionalni dio - HRK]]/7.5345</f>
        <v>36991.851284093165</v>
      </c>
      <c r="S2659" s="59">
        <v>1858100.69</v>
      </c>
      <c r="T2659" s="60">
        <f>Ugovori_OPULJP3[[#This Row],[Bespovratna sredstva - Ukupno (EU+Nac) HRK
= Ukupna ugovorena vrijednost bespovratnih sredstava]]/7.5345</f>
        <v>246612.34189395446</v>
      </c>
      <c r="U2659" s="59">
        <v>0</v>
      </c>
      <c r="V2659" s="60">
        <f>Ugovori_OPULJP3[[#This Row],[Javni doprinos korisnika - HRK]]/7.5345</f>
        <v>0</v>
      </c>
      <c r="W2659" s="59">
        <v>0</v>
      </c>
      <c r="X2659" s="60">
        <f>Ugovori_OPULJP3[[#This Row],[Privatni doprinos korisnika - HRK]]/7.5345</f>
        <v>0</v>
      </c>
      <c r="Y2659" s="61">
        <v>1858100.69</v>
      </c>
      <c r="Z2659" s="62">
        <f>Ugovori_OPULJP3[[#This Row],[UKUPNI PRIHVATLJIVI IZDACI
TOTAL ELIGIBLE EXPENDITURE
= Bespovratna sredstva ukupno + doprinos korisnika
= Ukupni prihvatljivi troškovi
= Ukupna ugovorena vrijednost projekta HRK]]/7.5345</f>
        <v>246612.34189395446</v>
      </c>
      <c r="AA2659" s="53" t="s">
        <v>37</v>
      </c>
      <c r="AB2659" s="53" t="s">
        <v>34</v>
      </c>
      <c r="AC2659" s="40" t="s">
        <v>9689</v>
      </c>
      <c r="AD2659" s="72" t="s">
        <v>746</v>
      </c>
    </row>
    <row r="2660" spans="1:30" ht="114.75" x14ac:dyDescent="0.2">
      <c r="A2660" s="70" t="s">
        <v>9690</v>
      </c>
      <c r="B2660" s="38" t="s">
        <v>742</v>
      </c>
      <c r="C2660" s="65" t="s">
        <v>7264</v>
      </c>
      <c r="D2660" s="65" t="s">
        <v>9559</v>
      </c>
      <c r="E2660" s="66" t="s">
        <v>75</v>
      </c>
      <c r="F2660" s="71" t="s">
        <v>9691</v>
      </c>
      <c r="G2660" s="71" t="s">
        <v>9692</v>
      </c>
      <c r="H2660" s="68">
        <v>44503</v>
      </c>
      <c r="I2660" s="68">
        <v>45233</v>
      </c>
      <c r="J2660" s="57" t="str">
        <f>IF(Ugovori_OPULJP3[[#This Row],[DATUM ZAVRŠETKA OPERACIJE]]&gt;DATE(2024,12,31),"u provedbi","završen")</f>
        <v>završen</v>
      </c>
      <c r="K2660" s="76" t="s">
        <v>199</v>
      </c>
      <c r="L2660" s="76" t="s">
        <v>199</v>
      </c>
      <c r="M2660" s="58">
        <v>0.85</v>
      </c>
      <c r="N2660" s="58">
        <v>0.15</v>
      </c>
      <c r="O2660" s="59">
        <f>Ugovori_OPULJP3[[#This Row],[Bespovratna sredstva - Ukupno (EU+Nac) HRK
= Ukupna ugovorena vrijednost bespovratnih sredstava]]*Ugovori_OPULJP3[[#This Row],[EU STOPA SUFINANCIRANJA %
EU CO-FINANCING RATE %]]</f>
        <v>1067447.1359999999</v>
      </c>
      <c r="P2660" s="60">
        <f>Ugovori_OPULJP3[[#This Row],[Bespovratna sredstva - EU dio - HRK]]/7.5345</f>
        <v>141674.58172406926</v>
      </c>
      <c r="Q2660" s="59">
        <f>Ugovori_OPULJP3[[#This Row],[Bespovratna sredstva - Ukupno (EU+Nac) HRK
= Ukupna ugovorena vrijednost bespovratnih sredstava]]*Ugovori_OPULJP3[[#This Row],[STOPA NACIONALNOG SUFINANCIRANJA %]]</f>
        <v>188373.02399999998</v>
      </c>
      <c r="R2660" s="60">
        <f>Ugovori_OPULJP3[[#This Row],[Bespovratna sredstva - Nacionalni dio - HRK]]/7.5345</f>
        <v>25001.39677483575</v>
      </c>
      <c r="S2660" s="59">
        <v>1255820.1599999999</v>
      </c>
      <c r="T2660" s="60">
        <f>Ugovori_OPULJP3[[#This Row],[Bespovratna sredstva - Ukupno (EU+Nac) HRK
= Ukupna ugovorena vrijednost bespovratnih sredstava]]/7.5345</f>
        <v>166675.97849890502</v>
      </c>
      <c r="U2660" s="59">
        <v>0</v>
      </c>
      <c r="V2660" s="60">
        <f>Ugovori_OPULJP3[[#This Row],[Javni doprinos korisnika - HRK]]/7.5345</f>
        <v>0</v>
      </c>
      <c r="W2660" s="59">
        <v>0</v>
      </c>
      <c r="X2660" s="60">
        <f>Ugovori_OPULJP3[[#This Row],[Privatni doprinos korisnika - HRK]]/7.5345</f>
        <v>0</v>
      </c>
      <c r="Y2660" s="61">
        <v>1255820.1599999999</v>
      </c>
      <c r="Z2660" s="62">
        <f>Ugovori_OPULJP3[[#This Row],[UKUPNI PRIHVATLJIVI IZDACI
TOTAL ELIGIBLE EXPENDITURE
= Bespovratna sredstva ukupno + doprinos korisnika
= Ukupni prihvatljivi troškovi
= Ukupna ugovorena vrijednost projekta HRK]]/7.5345</f>
        <v>166675.97849890502</v>
      </c>
      <c r="AA2660" s="66" t="s">
        <v>37</v>
      </c>
      <c r="AB2660" s="66" t="s">
        <v>34</v>
      </c>
      <c r="AC2660" s="40" t="s">
        <v>9693</v>
      </c>
      <c r="AD2660" s="72" t="s">
        <v>746</v>
      </c>
    </row>
    <row r="2661" spans="1:30" ht="102" x14ac:dyDescent="0.2">
      <c r="A2661" s="70" t="s">
        <v>9694</v>
      </c>
      <c r="B2661" s="38" t="s">
        <v>742</v>
      </c>
      <c r="C2661" s="65" t="s">
        <v>7264</v>
      </c>
      <c r="D2661" s="65" t="s">
        <v>9559</v>
      </c>
      <c r="E2661" s="66" t="s">
        <v>75</v>
      </c>
      <c r="F2661" s="71" t="s">
        <v>9695</v>
      </c>
      <c r="G2661" s="71" t="s">
        <v>9696</v>
      </c>
      <c r="H2661" s="68">
        <v>44389</v>
      </c>
      <c r="I2661" s="68">
        <v>45119</v>
      </c>
      <c r="J2661" s="57" t="str">
        <f>IF(Ugovori_OPULJP3[[#This Row],[DATUM ZAVRŠETKA OPERACIJE]]&gt;DATE(2024,12,31),"u provedbi","završen")</f>
        <v>završen</v>
      </c>
      <c r="K2661" s="67" t="s">
        <v>248</v>
      </c>
      <c r="L2661" s="67" t="s">
        <v>248</v>
      </c>
      <c r="M2661" s="82" t="s">
        <v>3093</v>
      </c>
      <c r="N2661" s="58">
        <v>0.15</v>
      </c>
      <c r="O2661" s="59">
        <f>Ugovori_OPULJP3[[#This Row],[Bespovratna sredstva - Ukupno (EU+Nac) HRK
= Ukupna ugovorena vrijednost bespovratnih sredstava]]*Ugovori_OPULJP3[[#This Row],[EU STOPA SUFINANCIRANJA %
EU CO-FINANCING RATE %]]</f>
        <v>1558607.26</v>
      </c>
      <c r="P2661" s="60">
        <f>Ugovori_OPULJP3[[#This Row],[Bespovratna sredstva - EU dio - HRK]]/7.5345</f>
        <v>206862.73276262524</v>
      </c>
      <c r="Q2661" s="59">
        <f>Ugovori_OPULJP3[[#This Row],[Bespovratna sredstva - Ukupno (EU+Nac) HRK
= Ukupna ugovorena vrijednost bespovratnih sredstava]]*Ugovori_OPULJP3[[#This Row],[STOPA NACIONALNOG SUFINANCIRANJA %]]</f>
        <v>275048.34000000003</v>
      </c>
      <c r="R2661" s="60">
        <f>Ugovori_OPULJP3[[#This Row],[Bespovratna sredstva - Nacionalni dio - HRK]]/7.5345</f>
        <v>36505.188134580931</v>
      </c>
      <c r="S2661" s="59">
        <v>1833655.6</v>
      </c>
      <c r="T2661" s="60">
        <f>Ugovori_OPULJP3[[#This Row],[Bespovratna sredstva - Ukupno (EU+Nac) HRK
= Ukupna ugovorena vrijednost bespovratnih sredstava]]/7.5345</f>
        <v>243367.92089720618</v>
      </c>
      <c r="U2661" s="59">
        <v>0</v>
      </c>
      <c r="V2661" s="60">
        <f>Ugovori_OPULJP3[[#This Row],[Javni doprinos korisnika - HRK]]/7.5345</f>
        <v>0</v>
      </c>
      <c r="W2661" s="59">
        <v>0</v>
      </c>
      <c r="X2661" s="60">
        <f>Ugovori_OPULJP3[[#This Row],[Privatni doprinos korisnika - HRK]]/7.5345</f>
        <v>0</v>
      </c>
      <c r="Y2661" s="61">
        <v>1833655.6</v>
      </c>
      <c r="Z2661" s="62">
        <f>Ugovori_OPULJP3[[#This Row],[UKUPNI PRIHVATLJIVI IZDACI
TOTAL ELIGIBLE EXPENDITURE
= Bespovratna sredstva ukupno + doprinos korisnika
= Ukupni prihvatljivi troškovi
= Ukupna ugovorena vrijednost projekta HRK]]/7.5345</f>
        <v>243367.92089720618</v>
      </c>
      <c r="AA2661" s="66" t="s">
        <v>37</v>
      </c>
      <c r="AB2661" s="66" t="s">
        <v>34</v>
      </c>
      <c r="AC2661" s="40" t="s">
        <v>9697</v>
      </c>
      <c r="AD2661" s="72" t="s">
        <v>746</v>
      </c>
    </row>
    <row r="2662" spans="1:30" ht="114.75" x14ac:dyDescent="0.2">
      <c r="A2662" s="70" t="s">
        <v>9698</v>
      </c>
      <c r="B2662" s="38" t="s">
        <v>742</v>
      </c>
      <c r="C2662" s="65" t="s">
        <v>7264</v>
      </c>
      <c r="D2662" s="65" t="s">
        <v>9559</v>
      </c>
      <c r="E2662" s="66" t="s">
        <v>75</v>
      </c>
      <c r="F2662" s="71" t="s">
        <v>9699</v>
      </c>
      <c r="G2662" s="71" t="s">
        <v>2665</v>
      </c>
      <c r="H2662" s="68">
        <v>44550</v>
      </c>
      <c r="I2662" s="68">
        <v>45280</v>
      </c>
      <c r="J2662" s="57" t="str">
        <f>IF(Ugovori_OPULJP3[[#This Row],[DATUM ZAVRŠETKA OPERACIJE]]&gt;DATE(2024,12,31),"u provedbi","završen")</f>
        <v>završen</v>
      </c>
      <c r="K2662" s="67" t="s">
        <v>78</v>
      </c>
      <c r="L2662" s="55" t="s">
        <v>78</v>
      </c>
      <c r="M2662" s="82" t="s">
        <v>3093</v>
      </c>
      <c r="N2662" s="58">
        <v>0.15</v>
      </c>
      <c r="O2662" s="59">
        <f>Ugovori_OPULJP3[[#This Row],[Bespovratna sredstva - Ukupno (EU+Nac) HRK
= Ukupna ugovorena vrijednost bespovratnih sredstava]]*Ugovori_OPULJP3[[#This Row],[EU STOPA SUFINANCIRANJA %
EU CO-FINANCING RATE %]]</f>
        <v>827389.55799999996</v>
      </c>
      <c r="P2662" s="60">
        <f>Ugovori_OPULJP3[[#This Row],[Bespovratna sredstva - EU dio - HRK]]/7.5345</f>
        <v>109813.46579069612</v>
      </c>
      <c r="Q2662" s="59">
        <f>Ugovori_OPULJP3[[#This Row],[Bespovratna sredstva - Ukupno (EU+Nac) HRK
= Ukupna ugovorena vrijednost bespovratnih sredstava]]*Ugovori_OPULJP3[[#This Row],[STOPA NACIONALNOG SUFINANCIRANJA %]]</f>
        <v>146009.92199999999</v>
      </c>
      <c r="R2662" s="60">
        <f>Ugovori_OPULJP3[[#This Row],[Bespovratna sredstva - Nacionalni dio - HRK]]/7.5345</f>
        <v>19378.84690424049</v>
      </c>
      <c r="S2662" s="59">
        <v>973399.48</v>
      </c>
      <c r="T2662" s="60">
        <f>Ugovori_OPULJP3[[#This Row],[Bespovratna sredstva - Ukupno (EU+Nac) HRK
= Ukupna ugovorena vrijednost bespovratnih sredstava]]/7.5345</f>
        <v>129192.31269493661</v>
      </c>
      <c r="U2662" s="59">
        <v>0</v>
      </c>
      <c r="V2662" s="60">
        <f>Ugovori_OPULJP3[[#This Row],[Javni doprinos korisnika - HRK]]/7.5345</f>
        <v>0</v>
      </c>
      <c r="W2662" s="59">
        <v>0</v>
      </c>
      <c r="X2662" s="60">
        <f>Ugovori_OPULJP3[[#This Row],[Privatni doprinos korisnika - HRK]]/7.5345</f>
        <v>0</v>
      </c>
      <c r="Y2662" s="61">
        <v>973399.48</v>
      </c>
      <c r="Z2662" s="62">
        <f>Ugovori_OPULJP3[[#This Row],[UKUPNI PRIHVATLJIVI IZDACI
TOTAL ELIGIBLE EXPENDITURE
= Bespovratna sredstva ukupno + doprinos korisnika
= Ukupni prihvatljivi troškovi
= Ukupna ugovorena vrijednost projekta HRK]]/7.5345</f>
        <v>129192.31269493661</v>
      </c>
      <c r="AA2662" s="66" t="s">
        <v>37</v>
      </c>
      <c r="AB2662" s="66" t="s">
        <v>34</v>
      </c>
      <c r="AC2662" s="40" t="s">
        <v>9700</v>
      </c>
      <c r="AD2662" s="72" t="s">
        <v>746</v>
      </c>
    </row>
    <row r="2663" spans="1:30" ht="114.75" x14ac:dyDescent="0.2">
      <c r="A2663" s="70" t="s">
        <v>9701</v>
      </c>
      <c r="B2663" s="38" t="s">
        <v>742</v>
      </c>
      <c r="C2663" s="65" t="s">
        <v>7264</v>
      </c>
      <c r="D2663" s="65" t="s">
        <v>9559</v>
      </c>
      <c r="E2663" s="66" t="s">
        <v>75</v>
      </c>
      <c r="F2663" s="71" t="s">
        <v>9702</v>
      </c>
      <c r="G2663" s="71" t="s">
        <v>4096</v>
      </c>
      <c r="H2663" s="68">
        <v>44544</v>
      </c>
      <c r="I2663" s="68">
        <v>45274</v>
      </c>
      <c r="J2663" s="57" t="str">
        <f>IF(Ugovori_OPULJP3[[#This Row],[DATUM ZAVRŠETKA OPERACIJE]]&gt;DATE(2024,12,31),"u provedbi","završen")</f>
        <v>završen</v>
      </c>
      <c r="K2663" s="67" t="s">
        <v>78</v>
      </c>
      <c r="L2663" s="55" t="s">
        <v>78</v>
      </c>
      <c r="M2663" s="82" t="s">
        <v>3093</v>
      </c>
      <c r="N2663" s="58">
        <v>0.15</v>
      </c>
      <c r="O2663" s="59">
        <f>Ugovori_OPULJP3[[#This Row],[Bespovratna sredstva - Ukupno (EU+Nac) HRK
= Ukupna ugovorena vrijednost bespovratnih sredstava]]*Ugovori_OPULJP3[[#This Row],[EU STOPA SUFINANCIRANJA %
EU CO-FINANCING RATE %]]</f>
        <v>1484519.9850000001</v>
      </c>
      <c r="P2663" s="60">
        <f>Ugovori_OPULJP3[[#This Row],[Bespovratna sredstva - EU dio - HRK]]/7.5345</f>
        <v>197029.66155683855</v>
      </c>
      <c r="Q2663" s="59">
        <f>Ugovori_OPULJP3[[#This Row],[Bespovratna sredstva - Ukupno (EU+Nac) HRK
= Ukupna ugovorena vrijednost bespovratnih sredstava]]*Ugovori_OPULJP3[[#This Row],[STOPA NACIONALNOG SUFINANCIRANJA %]]</f>
        <v>261974.11499999999</v>
      </c>
      <c r="R2663" s="60">
        <f>Ugovori_OPULJP3[[#This Row],[Bespovratna sredstva - Nacionalni dio - HRK]]/7.5345</f>
        <v>34769.940274736211</v>
      </c>
      <c r="S2663" s="59">
        <v>1746494.1</v>
      </c>
      <c r="T2663" s="60">
        <f>Ugovori_OPULJP3[[#This Row],[Bespovratna sredstva - Ukupno (EU+Nac) HRK
= Ukupna ugovorena vrijednost bespovratnih sredstava]]/7.5345</f>
        <v>231799.60183157475</v>
      </c>
      <c r="U2663" s="59">
        <v>0</v>
      </c>
      <c r="V2663" s="60">
        <f>Ugovori_OPULJP3[[#This Row],[Javni doprinos korisnika - HRK]]/7.5345</f>
        <v>0</v>
      </c>
      <c r="W2663" s="59">
        <v>0</v>
      </c>
      <c r="X2663" s="60">
        <f>Ugovori_OPULJP3[[#This Row],[Privatni doprinos korisnika - HRK]]/7.5345</f>
        <v>0</v>
      </c>
      <c r="Y2663" s="61">
        <v>1746494.1</v>
      </c>
      <c r="Z2663" s="62">
        <f>Ugovori_OPULJP3[[#This Row],[UKUPNI PRIHVATLJIVI IZDACI
TOTAL ELIGIBLE EXPENDITURE
= Bespovratna sredstva ukupno + doprinos korisnika
= Ukupni prihvatljivi troškovi
= Ukupna ugovorena vrijednost projekta HRK]]/7.5345</f>
        <v>231799.60183157475</v>
      </c>
      <c r="AA2663" s="66" t="s">
        <v>37</v>
      </c>
      <c r="AB2663" s="66" t="s">
        <v>34</v>
      </c>
      <c r="AC2663" s="40" t="s">
        <v>9703</v>
      </c>
      <c r="AD2663" s="72" t="s">
        <v>746</v>
      </c>
    </row>
    <row r="2664" spans="1:30" ht="114.75" x14ac:dyDescent="0.2">
      <c r="A2664" s="70" t="s">
        <v>9704</v>
      </c>
      <c r="B2664" s="38" t="s">
        <v>742</v>
      </c>
      <c r="C2664" s="65" t="s">
        <v>7264</v>
      </c>
      <c r="D2664" s="65" t="s">
        <v>9559</v>
      </c>
      <c r="E2664" s="66" t="s">
        <v>75</v>
      </c>
      <c r="F2664" s="71" t="s">
        <v>9705</v>
      </c>
      <c r="G2664" s="71" t="s">
        <v>2986</v>
      </c>
      <c r="H2664" s="68">
        <v>44544</v>
      </c>
      <c r="I2664" s="68">
        <v>45274</v>
      </c>
      <c r="J2664" s="57" t="str">
        <f>IF(Ugovori_OPULJP3[[#This Row],[DATUM ZAVRŠETKA OPERACIJE]]&gt;DATE(2024,12,31),"u provedbi","završen")</f>
        <v>završen</v>
      </c>
      <c r="K2664" s="67" t="s">
        <v>248</v>
      </c>
      <c r="L2664" s="55" t="s">
        <v>248</v>
      </c>
      <c r="M2664" s="82" t="s">
        <v>3093</v>
      </c>
      <c r="N2664" s="58">
        <v>0.15</v>
      </c>
      <c r="O2664" s="59">
        <f>Ugovori_OPULJP3[[#This Row],[Bespovratna sredstva - Ukupno (EU+Nac) HRK
= Ukupna ugovorena vrijednost bespovratnih sredstava]]*Ugovori_OPULJP3[[#This Row],[EU STOPA SUFINANCIRANJA %
EU CO-FINANCING RATE %]]</f>
        <v>1508474.94</v>
      </c>
      <c r="P2664" s="60">
        <f>Ugovori_OPULJP3[[#This Row],[Bespovratna sredstva - EU dio - HRK]]/7.5345</f>
        <v>200209.03045988453</v>
      </c>
      <c r="Q2664" s="59">
        <f>Ugovori_OPULJP3[[#This Row],[Bespovratna sredstva - Ukupno (EU+Nac) HRK
= Ukupna ugovorena vrijednost bespovratnih sredstava]]*Ugovori_OPULJP3[[#This Row],[STOPA NACIONALNOG SUFINANCIRANJA %]]</f>
        <v>266201.45999999996</v>
      </c>
      <c r="R2664" s="60">
        <f>Ugovori_OPULJP3[[#This Row],[Bespovratna sredstva - Nacionalni dio - HRK]]/7.5345</f>
        <v>35331.005375273737</v>
      </c>
      <c r="S2664" s="59">
        <v>1774676.4</v>
      </c>
      <c r="T2664" s="60">
        <f>Ugovori_OPULJP3[[#This Row],[Bespovratna sredstva - Ukupno (EU+Nac) HRK
= Ukupna ugovorena vrijednost bespovratnih sredstava]]/7.5345</f>
        <v>235540.03583515825</v>
      </c>
      <c r="U2664" s="59">
        <v>0</v>
      </c>
      <c r="V2664" s="60">
        <f>Ugovori_OPULJP3[[#This Row],[Javni doprinos korisnika - HRK]]/7.5345</f>
        <v>0</v>
      </c>
      <c r="W2664" s="59">
        <v>0</v>
      </c>
      <c r="X2664" s="60">
        <f>Ugovori_OPULJP3[[#This Row],[Privatni doprinos korisnika - HRK]]/7.5345</f>
        <v>0</v>
      </c>
      <c r="Y2664" s="61">
        <v>1774676.4</v>
      </c>
      <c r="Z2664" s="62">
        <f>Ugovori_OPULJP3[[#This Row],[UKUPNI PRIHVATLJIVI IZDACI
TOTAL ELIGIBLE EXPENDITURE
= Bespovratna sredstva ukupno + doprinos korisnika
= Ukupni prihvatljivi troškovi
= Ukupna ugovorena vrijednost projekta HRK]]/7.5345</f>
        <v>235540.03583515825</v>
      </c>
      <c r="AA2664" s="66" t="s">
        <v>37</v>
      </c>
      <c r="AB2664" s="66" t="s">
        <v>34</v>
      </c>
      <c r="AC2664" s="40" t="s">
        <v>9566</v>
      </c>
      <c r="AD2664" s="72" t="s">
        <v>746</v>
      </c>
    </row>
    <row r="2665" spans="1:30" ht="114.75" x14ac:dyDescent="0.2">
      <c r="A2665" s="70" t="s">
        <v>9706</v>
      </c>
      <c r="B2665" s="38" t="s">
        <v>742</v>
      </c>
      <c r="C2665" s="65" t="s">
        <v>7264</v>
      </c>
      <c r="D2665" s="65" t="s">
        <v>9559</v>
      </c>
      <c r="E2665" s="66" t="s">
        <v>75</v>
      </c>
      <c r="F2665" s="71" t="s">
        <v>9707</v>
      </c>
      <c r="G2665" s="71" t="s">
        <v>9708</v>
      </c>
      <c r="H2665" s="68">
        <v>44544</v>
      </c>
      <c r="I2665" s="68">
        <v>45274</v>
      </c>
      <c r="J2665" s="57" t="str">
        <f>IF(Ugovori_OPULJP3[[#This Row],[DATUM ZAVRŠETKA OPERACIJE]]&gt;DATE(2024,12,31),"u provedbi","završen")</f>
        <v>završen</v>
      </c>
      <c r="K2665" s="67" t="s">
        <v>248</v>
      </c>
      <c r="L2665" s="67" t="s">
        <v>248</v>
      </c>
      <c r="M2665" s="82" t="s">
        <v>3093</v>
      </c>
      <c r="N2665" s="58">
        <v>0.15</v>
      </c>
      <c r="O2665" s="59">
        <f>Ugovori_OPULJP3[[#This Row],[Bespovratna sredstva - Ukupno (EU+Nac) HRK
= Ukupna ugovorena vrijednost bespovratnih sredstava]]*Ugovori_OPULJP3[[#This Row],[EU STOPA SUFINANCIRANJA %
EU CO-FINANCING RATE %]]</f>
        <v>1625977.3759999999</v>
      </c>
      <c r="P2665" s="60">
        <f>Ugovori_OPULJP3[[#This Row],[Bespovratna sredstva - EU dio - HRK]]/7.5345</f>
        <v>215804.28376136438</v>
      </c>
      <c r="Q2665" s="59">
        <f>Ugovori_OPULJP3[[#This Row],[Bespovratna sredstva - Ukupno (EU+Nac) HRK
= Ukupna ugovorena vrijednost bespovratnih sredstava]]*Ugovori_OPULJP3[[#This Row],[STOPA NACIONALNOG SUFINANCIRANJA %]]</f>
        <v>286937.18400000001</v>
      </c>
      <c r="R2665" s="60">
        <f>Ugovori_OPULJP3[[#This Row],[Bespovratna sredstva - Nacionalni dio - HRK]]/7.5345</f>
        <v>38083.108899064304</v>
      </c>
      <c r="S2665" s="59">
        <v>1912914.56</v>
      </c>
      <c r="T2665" s="60">
        <f>Ugovori_OPULJP3[[#This Row],[Bespovratna sredstva - Ukupno (EU+Nac) HRK
= Ukupna ugovorena vrijednost bespovratnih sredstava]]/7.5345</f>
        <v>253887.39266042868</v>
      </c>
      <c r="U2665" s="59">
        <v>0</v>
      </c>
      <c r="V2665" s="60">
        <f>Ugovori_OPULJP3[[#This Row],[Javni doprinos korisnika - HRK]]/7.5345</f>
        <v>0</v>
      </c>
      <c r="W2665" s="59">
        <v>0</v>
      </c>
      <c r="X2665" s="60">
        <f>Ugovori_OPULJP3[[#This Row],[Privatni doprinos korisnika - HRK]]/7.5345</f>
        <v>0</v>
      </c>
      <c r="Y2665" s="61">
        <v>1912914.56</v>
      </c>
      <c r="Z2665" s="62">
        <f>Ugovori_OPULJP3[[#This Row],[UKUPNI PRIHVATLJIVI IZDACI
TOTAL ELIGIBLE EXPENDITURE
= Bespovratna sredstva ukupno + doprinos korisnika
= Ukupni prihvatljivi troškovi
= Ukupna ugovorena vrijednost projekta HRK]]/7.5345</f>
        <v>253887.39266042868</v>
      </c>
      <c r="AA2665" s="66" t="s">
        <v>37</v>
      </c>
      <c r="AB2665" s="66" t="s">
        <v>34</v>
      </c>
      <c r="AC2665" s="40" t="s">
        <v>9709</v>
      </c>
      <c r="AD2665" s="72" t="s">
        <v>746</v>
      </c>
    </row>
    <row r="2666" spans="1:30" ht="102" x14ac:dyDescent="0.2">
      <c r="A2666" s="50" t="s">
        <v>9710</v>
      </c>
      <c r="B2666" s="38" t="s">
        <v>742</v>
      </c>
      <c r="C2666" s="65" t="s">
        <v>7264</v>
      </c>
      <c r="D2666" s="65" t="s">
        <v>9559</v>
      </c>
      <c r="E2666" s="66" t="s">
        <v>75</v>
      </c>
      <c r="F2666" s="71" t="s">
        <v>9711</v>
      </c>
      <c r="G2666" s="71" t="s">
        <v>9712</v>
      </c>
      <c r="H2666" s="68">
        <v>44545</v>
      </c>
      <c r="I2666" s="68">
        <v>45275</v>
      </c>
      <c r="J2666" s="57" t="str">
        <f>IF(Ugovori_OPULJP3[[#This Row],[DATUM ZAVRŠETKA OPERACIJE]]&gt;DATE(2024,12,31),"u provedbi","završen")</f>
        <v>završen</v>
      </c>
      <c r="K2666" s="76" t="s">
        <v>248</v>
      </c>
      <c r="L2666" s="76" t="s">
        <v>248</v>
      </c>
      <c r="M2666" s="58">
        <v>0.85</v>
      </c>
      <c r="N2666" s="58">
        <v>0.15</v>
      </c>
      <c r="O2666" s="59">
        <f>Ugovori_OPULJP3[[#This Row],[Bespovratna sredstva - Ukupno (EU+Nac) HRK
= Ukupna ugovorena vrijednost bespovratnih sredstava]]*Ugovori_OPULJP3[[#This Row],[EU STOPA SUFINANCIRANJA %
EU CO-FINANCING RATE %]]</f>
        <v>725441.39949999994</v>
      </c>
      <c r="P2666" s="60">
        <f>Ugovori_OPULJP3[[#This Row],[Bespovratna sredstva - EU dio - HRK]]/7.5345</f>
        <v>96282.619881876686</v>
      </c>
      <c r="Q2666" s="59">
        <f>Ugovori_OPULJP3[[#This Row],[Bespovratna sredstva - Ukupno (EU+Nac) HRK
= Ukupna ugovorena vrijednost bespovratnih sredstava]]*Ugovori_OPULJP3[[#This Row],[STOPA NACIONALNOG SUFINANCIRANJA %]]</f>
        <v>128019.07049999999</v>
      </c>
      <c r="R2666" s="60">
        <f>Ugovori_OPULJP3[[#This Row],[Bespovratna sredstva - Nacionalni dio - HRK]]/7.5345</f>
        <v>16991.050567390004</v>
      </c>
      <c r="S2666" s="59">
        <v>853460.47</v>
      </c>
      <c r="T2666" s="60">
        <f>Ugovori_OPULJP3[[#This Row],[Bespovratna sredstva - Ukupno (EU+Nac) HRK
= Ukupna ugovorena vrijednost bespovratnih sredstava]]/7.5345</f>
        <v>113273.67044926669</v>
      </c>
      <c r="U2666" s="59">
        <v>0</v>
      </c>
      <c r="V2666" s="60">
        <f>Ugovori_OPULJP3[[#This Row],[Javni doprinos korisnika - HRK]]/7.5345</f>
        <v>0</v>
      </c>
      <c r="W2666" s="59">
        <v>0</v>
      </c>
      <c r="X2666" s="60">
        <f>Ugovori_OPULJP3[[#This Row],[Privatni doprinos korisnika - HRK]]/7.5345</f>
        <v>0</v>
      </c>
      <c r="Y2666" s="61">
        <v>853460.47</v>
      </c>
      <c r="Z2666" s="62">
        <f>Ugovori_OPULJP3[[#This Row],[UKUPNI PRIHVATLJIVI IZDACI
TOTAL ELIGIBLE EXPENDITURE
= Bespovratna sredstva ukupno + doprinos korisnika
= Ukupni prihvatljivi troškovi
= Ukupna ugovorena vrijednost projekta HRK]]/7.5345</f>
        <v>113273.67044926669</v>
      </c>
      <c r="AA2666" s="66" t="s">
        <v>37</v>
      </c>
      <c r="AB2666" s="66" t="s">
        <v>34</v>
      </c>
      <c r="AC2666" s="40" t="s">
        <v>9713</v>
      </c>
      <c r="AD2666" s="72" t="s">
        <v>746</v>
      </c>
    </row>
    <row r="2667" spans="1:30" ht="102" x14ac:dyDescent="0.2">
      <c r="A2667" s="70" t="s">
        <v>9714</v>
      </c>
      <c r="B2667" s="38" t="s">
        <v>742</v>
      </c>
      <c r="C2667" s="65" t="s">
        <v>7264</v>
      </c>
      <c r="D2667" s="65" t="s">
        <v>9559</v>
      </c>
      <c r="E2667" s="66" t="s">
        <v>75</v>
      </c>
      <c r="F2667" s="71" t="s">
        <v>9715</v>
      </c>
      <c r="G2667" s="71" t="s">
        <v>9716</v>
      </c>
      <c r="H2667" s="68">
        <v>44545</v>
      </c>
      <c r="I2667" s="68">
        <v>45275</v>
      </c>
      <c r="J2667" s="57" t="str">
        <f>IF(Ugovori_OPULJP3[[#This Row],[DATUM ZAVRŠETKA OPERACIJE]]&gt;DATE(2024,12,31),"u provedbi","završen")</f>
        <v>završen</v>
      </c>
      <c r="K2667" s="67" t="s">
        <v>248</v>
      </c>
      <c r="L2667" s="67" t="s">
        <v>248</v>
      </c>
      <c r="M2667" s="82" t="s">
        <v>3093</v>
      </c>
      <c r="N2667" s="58">
        <v>0.15</v>
      </c>
      <c r="O2667" s="59">
        <f>Ugovori_OPULJP3[[#This Row],[Bespovratna sredstva - Ukupno (EU+Nac) HRK
= Ukupna ugovorena vrijednost bespovratnih sredstava]]*Ugovori_OPULJP3[[#This Row],[EU STOPA SUFINANCIRANJA %
EU CO-FINANCING RATE %]]</f>
        <v>911761.94350000005</v>
      </c>
      <c r="P2667" s="60">
        <f>Ugovori_OPULJP3[[#This Row],[Bespovratna sredstva - EU dio - HRK]]/7.5345</f>
        <v>121011.60574689761</v>
      </c>
      <c r="Q2667" s="59">
        <f>Ugovori_OPULJP3[[#This Row],[Bespovratna sredstva - Ukupno (EU+Nac) HRK
= Ukupna ugovorena vrijednost bespovratnih sredstava]]*Ugovori_OPULJP3[[#This Row],[STOPA NACIONALNOG SUFINANCIRANJA %]]</f>
        <v>160899.16650000002</v>
      </c>
      <c r="R2667" s="60">
        <f>Ugovori_OPULJP3[[#This Row],[Bespovratna sredstva - Nacionalni dio - HRK]]/7.5345</f>
        <v>21354.989249452519</v>
      </c>
      <c r="S2667" s="59">
        <v>1072661.1100000001</v>
      </c>
      <c r="T2667" s="60">
        <f>Ugovori_OPULJP3[[#This Row],[Bespovratna sredstva - Ukupno (EU+Nac) HRK
= Ukupna ugovorena vrijednost bespovratnih sredstava]]/7.5345</f>
        <v>142366.59499635012</v>
      </c>
      <c r="U2667" s="59">
        <v>0</v>
      </c>
      <c r="V2667" s="60">
        <f>Ugovori_OPULJP3[[#This Row],[Javni doprinos korisnika - HRK]]/7.5345</f>
        <v>0</v>
      </c>
      <c r="W2667" s="59">
        <v>0</v>
      </c>
      <c r="X2667" s="60">
        <f>Ugovori_OPULJP3[[#This Row],[Privatni doprinos korisnika - HRK]]/7.5345</f>
        <v>0</v>
      </c>
      <c r="Y2667" s="61">
        <v>1072661.1100000001</v>
      </c>
      <c r="Z2667" s="62">
        <f>Ugovori_OPULJP3[[#This Row],[UKUPNI PRIHVATLJIVI IZDACI
TOTAL ELIGIBLE EXPENDITURE
= Bespovratna sredstva ukupno + doprinos korisnika
= Ukupni prihvatljivi troškovi
= Ukupna ugovorena vrijednost projekta HRK]]/7.5345</f>
        <v>142366.59499635012</v>
      </c>
      <c r="AA2667" s="66" t="s">
        <v>37</v>
      </c>
      <c r="AB2667" s="66" t="s">
        <v>34</v>
      </c>
      <c r="AC2667" s="40" t="s">
        <v>9717</v>
      </c>
      <c r="AD2667" s="72" t="s">
        <v>746</v>
      </c>
    </row>
    <row r="2668" spans="1:30" ht="89.25" x14ac:dyDescent="0.2">
      <c r="A2668" s="70" t="s">
        <v>9718</v>
      </c>
      <c r="B2668" s="38" t="s">
        <v>742</v>
      </c>
      <c r="C2668" s="65" t="s">
        <v>7264</v>
      </c>
      <c r="D2668" s="96" t="s">
        <v>9719</v>
      </c>
      <c r="E2668" s="66" t="s">
        <v>75</v>
      </c>
      <c r="F2668" s="71" t="s">
        <v>9720</v>
      </c>
      <c r="G2668" s="71" t="s">
        <v>9721</v>
      </c>
      <c r="H2668" s="68">
        <v>44595</v>
      </c>
      <c r="I2668" s="68">
        <v>45202</v>
      </c>
      <c r="J2668" s="57" t="str">
        <f>IF(Ugovori_OPULJP3[[#This Row],[DATUM ZAVRŠETKA OPERACIJE]]&gt;DATE(2024,12,31),"u provedbi","završen")</f>
        <v>završen</v>
      </c>
      <c r="K2668" s="76" t="s">
        <v>210</v>
      </c>
      <c r="L2668" s="76" t="s">
        <v>210</v>
      </c>
      <c r="M2668" s="58">
        <v>0.85</v>
      </c>
      <c r="N2668" s="58">
        <v>0.15</v>
      </c>
      <c r="O2668" s="59">
        <f>Ugovori_OPULJP3[[#This Row],[Bespovratna sredstva - Ukupno (EU+Nac) HRK
= Ukupna ugovorena vrijednost bespovratnih sredstava]]*Ugovori_OPULJP3[[#This Row],[EU STOPA SUFINANCIRANJA %
EU CO-FINANCING RATE %]]</f>
        <v>3032959.2559999996</v>
      </c>
      <c r="P2668" s="60">
        <f>Ugovori_OPULJP3[[#This Row],[Bespovratna sredstva - EU dio - HRK]]/7.5345</f>
        <v>402542.87026345468</v>
      </c>
      <c r="Q2668" s="59">
        <f>Ugovori_OPULJP3[[#This Row],[Bespovratna sredstva - Ukupno (EU+Nac) HRK
= Ukupna ugovorena vrijednost bespovratnih sredstava]]*Ugovori_OPULJP3[[#This Row],[STOPA NACIONALNOG SUFINANCIRANJA %]]</f>
        <v>535228.10399999993</v>
      </c>
      <c r="R2668" s="60">
        <f>Ugovori_OPULJP3[[#This Row],[Bespovratna sredstva - Nacionalni dio - HRK]]/7.5345</f>
        <v>71036.977105315542</v>
      </c>
      <c r="S2668" s="59">
        <v>3568187.36</v>
      </c>
      <c r="T2668" s="60">
        <f>Ugovori_OPULJP3[[#This Row],[Bespovratna sredstva - Ukupno (EU+Nac) HRK
= Ukupna ugovorena vrijednost bespovratnih sredstava]]/7.5345</f>
        <v>473579.84736877028</v>
      </c>
      <c r="U2668" s="59">
        <v>0</v>
      </c>
      <c r="V2668" s="60">
        <f>Ugovori_OPULJP3[[#This Row],[Javni doprinos korisnika - HRK]]/7.5345</f>
        <v>0</v>
      </c>
      <c r="W2668" s="59">
        <v>0</v>
      </c>
      <c r="X2668" s="60">
        <f>Ugovori_OPULJP3[[#This Row],[Privatni doprinos korisnika - HRK]]/7.5345</f>
        <v>0</v>
      </c>
      <c r="Y2668" s="61">
        <v>3568187.36</v>
      </c>
      <c r="Z2668" s="62">
        <f>Ugovori_OPULJP3[[#This Row],[UKUPNI PRIHVATLJIVI IZDACI
TOTAL ELIGIBLE EXPENDITURE
= Bespovratna sredstva ukupno + doprinos korisnika
= Ukupni prihvatljivi troškovi
= Ukupna ugovorena vrijednost projekta HRK]]/7.5345</f>
        <v>473579.84736877028</v>
      </c>
      <c r="AA2668" s="66" t="s">
        <v>37</v>
      </c>
      <c r="AB2668" s="66" t="s">
        <v>34</v>
      </c>
      <c r="AC2668" s="40" t="s">
        <v>9722</v>
      </c>
      <c r="AD2668" s="72" t="s">
        <v>6564</v>
      </c>
    </row>
    <row r="2669" spans="1:30" ht="76.5" x14ac:dyDescent="0.2">
      <c r="A2669" s="75" t="s">
        <v>9723</v>
      </c>
      <c r="B2669" s="38" t="s">
        <v>742</v>
      </c>
      <c r="C2669" s="65" t="s">
        <v>7264</v>
      </c>
      <c r="D2669" s="96" t="s">
        <v>9719</v>
      </c>
      <c r="E2669" s="66" t="s">
        <v>75</v>
      </c>
      <c r="F2669" s="71" t="s">
        <v>9724</v>
      </c>
      <c r="G2669" s="71" t="s">
        <v>9725</v>
      </c>
      <c r="H2669" s="68">
        <v>44553</v>
      </c>
      <c r="I2669" s="68">
        <v>45161</v>
      </c>
      <c r="J2669" s="57" t="str">
        <f>IF(Ugovori_OPULJP3[[#This Row],[DATUM ZAVRŠETKA OPERACIJE]]&gt;DATE(2024,12,31),"u provedbi","završen")</f>
        <v>završen</v>
      </c>
      <c r="K2669" s="67" t="s">
        <v>83</v>
      </c>
      <c r="L2669" s="55" t="s">
        <v>83</v>
      </c>
      <c r="M2669" s="82" t="s">
        <v>3093</v>
      </c>
      <c r="N2669" s="58">
        <v>0.15</v>
      </c>
      <c r="O2669" s="59">
        <f>Ugovori_OPULJP3[[#This Row],[Bespovratna sredstva - Ukupno (EU+Nac) HRK
= Ukupna ugovorena vrijednost bespovratnih sredstava]]*Ugovori_OPULJP3[[#This Row],[EU STOPA SUFINANCIRANJA %
EU CO-FINANCING RATE %]]</f>
        <v>3680177.2889999999</v>
      </c>
      <c r="P2669" s="60">
        <f>Ugovori_OPULJP3[[#This Row],[Bespovratna sredstva - EU dio - HRK]]/7.5345</f>
        <v>488443.46525980486</v>
      </c>
      <c r="Q2669" s="59">
        <f>Ugovori_OPULJP3[[#This Row],[Bespovratna sredstva - Ukupno (EU+Nac) HRK
= Ukupna ugovorena vrijednost bespovratnih sredstava]]*Ugovori_OPULJP3[[#This Row],[STOPA NACIONALNOG SUFINANCIRANJA %]]</f>
        <v>649443.05099999998</v>
      </c>
      <c r="R2669" s="60">
        <f>Ugovori_OPULJP3[[#This Row],[Bespovratna sredstva - Nacionalni dio - HRK]]/7.5345</f>
        <v>86195.905634083203</v>
      </c>
      <c r="S2669" s="59">
        <v>4329620.34</v>
      </c>
      <c r="T2669" s="60">
        <f>Ugovori_OPULJP3[[#This Row],[Bespovratna sredstva - Ukupno (EU+Nac) HRK
= Ukupna ugovorena vrijednost bespovratnih sredstava]]/7.5345</f>
        <v>574639.37089388806</v>
      </c>
      <c r="U2669" s="59">
        <v>0</v>
      </c>
      <c r="V2669" s="60">
        <f>Ugovori_OPULJP3[[#This Row],[Javni doprinos korisnika - HRK]]/7.5345</f>
        <v>0</v>
      </c>
      <c r="W2669" s="59">
        <v>0</v>
      </c>
      <c r="X2669" s="60">
        <f>Ugovori_OPULJP3[[#This Row],[Privatni doprinos korisnika - HRK]]/7.5345</f>
        <v>0</v>
      </c>
      <c r="Y2669" s="61">
        <v>4329620.34</v>
      </c>
      <c r="Z2669" s="62">
        <f>Ugovori_OPULJP3[[#This Row],[UKUPNI PRIHVATLJIVI IZDACI
TOTAL ELIGIBLE EXPENDITURE
= Bespovratna sredstva ukupno + doprinos korisnika
= Ukupni prihvatljivi troškovi
= Ukupna ugovorena vrijednost projekta HRK]]/7.5345</f>
        <v>574639.37089388806</v>
      </c>
      <c r="AA2669" s="66" t="s">
        <v>37</v>
      </c>
      <c r="AB2669" s="66" t="s">
        <v>34</v>
      </c>
      <c r="AC2669" s="40" t="s">
        <v>9726</v>
      </c>
      <c r="AD2669" s="72" t="s">
        <v>6564</v>
      </c>
    </row>
    <row r="2670" spans="1:30" ht="89.25" customHeight="1" x14ac:dyDescent="0.2">
      <c r="A2670" s="70" t="s">
        <v>9727</v>
      </c>
      <c r="B2670" s="38" t="s">
        <v>742</v>
      </c>
      <c r="C2670" s="65" t="s">
        <v>7264</v>
      </c>
      <c r="D2670" s="96" t="s">
        <v>9719</v>
      </c>
      <c r="E2670" s="66" t="s">
        <v>75</v>
      </c>
      <c r="F2670" s="71" t="s">
        <v>9728</v>
      </c>
      <c r="G2670" s="54" t="s">
        <v>1418</v>
      </c>
      <c r="H2670" s="68">
        <v>44553</v>
      </c>
      <c r="I2670" s="68">
        <v>45161</v>
      </c>
      <c r="J2670" s="57" t="str">
        <f>IF(Ugovori_OPULJP3[[#This Row],[DATUM ZAVRŠETKA OPERACIJE]]&gt;DATE(2024,12,31),"u provedbi","završen")</f>
        <v>završen</v>
      </c>
      <c r="K2670" s="76" t="s">
        <v>593</v>
      </c>
      <c r="L2670" s="67" t="s">
        <v>593</v>
      </c>
      <c r="M2670" s="82" t="s">
        <v>3093</v>
      </c>
      <c r="N2670" s="58">
        <v>0.15</v>
      </c>
      <c r="O2670" s="59">
        <f>Ugovori_OPULJP3[[#This Row],[Bespovratna sredstva - Ukupno (EU+Nac) HRK
= Ukupna ugovorena vrijednost bespovratnih sredstava]]*Ugovori_OPULJP3[[#This Row],[EU STOPA SUFINANCIRANJA %
EU CO-FINANCING RATE %]]</f>
        <v>3792286.4409999996</v>
      </c>
      <c r="P2670" s="60">
        <f>Ugovori_OPULJP3[[#This Row],[Bespovratna sredstva - EU dio - HRK]]/7.5345</f>
        <v>503322.90676222701</v>
      </c>
      <c r="Q2670" s="59">
        <f>Ugovori_OPULJP3[[#This Row],[Bespovratna sredstva - Ukupno (EU+Nac) HRK
= Ukupna ugovorena vrijednost bespovratnih sredstava]]*Ugovori_OPULJP3[[#This Row],[STOPA NACIONALNOG SUFINANCIRANJA %]]</f>
        <v>669227.01899999997</v>
      </c>
      <c r="R2670" s="60">
        <f>Ugovori_OPULJP3[[#This Row],[Bespovratna sredstva - Nacionalni dio - HRK]]/7.5345</f>
        <v>88821.689428628306</v>
      </c>
      <c r="S2670" s="59">
        <v>4461513.46</v>
      </c>
      <c r="T2670" s="60">
        <f>Ugovori_OPULJP3[[#This Row],[Bespovratna sredstva - Ukupno (EU+Nac) HRK
= Ukupna ugovorena vrijednost bespovratnih sredstava]]/7.5345</f>
        <v>592144.59619085537</v>
      </c>
      <c r="U2670" s="59">
        <v>0</v>
      </c>
      <c r="V2670" s="60">
        <f>Ugovori_OPULJP3[[#This Row],[Javni doprinos korisnika - HRK]]/7.5345</f>
        <v>0</v>
      </c>
      <c r="W2670" s="59">
        <v>0</v>
      </c>
      <c r="X2670" s="60">
        <f>Ugovori_OPULJP3[[#This Row],[Privatni doprinos korisnika - HRK]]/7.5345</f>
        <v>0</v>
      </c>
      <c r="Y2670" s="61">
        <v>4461513.46</v>
      </c>
      <c r="Z2670" s="62">
        <f>Ugovori_OPULJP3[[#This Row],[UKUPNI PRIHVATLJIVI IZDACI
TOTAL ELIGIBLE EXPENDITURE
= Bespovratna sredstva ukupno + doprinos korisnika
= Ukupni prihvatljivi troškovi
= Ukupna ugovorena vrijednost projekta HRK]]/7.5345</f>
        <v>592144.59619085537</v>
      </c>
      <c r="AA2670" s="66" t="s">
        <v>37</v>
      </c>
      <c r="AB2670" s="66" t="s">
        <v>34</v>
      </c>
      <c r="AC2670" s="40" t="s">
        <v>9729</v>
      </c>
      <c r="AD2670" s="72" t="s">
        <v>6564</v>
      </c>
    </row>
    <row r="2671" spans="1:30" ht="114.75" x14ac:dyDescent="0.2">
      <c r="A2671" s="70" t="s">
        <v>9730</v>
      </c>
      <c r="B2671" s="38" t="s">
        <v>742</v>
      </c>
      <c r="C2671" s="65" t="s">
        <v>7264</v>
      </c>
      <c r="D2671" s="96" t="s">
        <v>9719</v>
      </c>
      <c r="E2671" s="66" t="s">
        <v>75</v>
      </c>
      <c r="F2671" s="71" t="s">
        <v>9731</v>
      </c>
      <c r="G2671" s="71" t="s">
        <v>9732</v>
      </c>
      <c r="H2671" s="68">
        <v>44553</v>
      </c>
      <c r="I2671" s="68">
        <v>45161</v>
      </c>
      <c r="J2671" s="57" t="str">
        <f>IF(Ugovori_OPULJP3[[#This Row],[DATUM ZAVRŠETKA OPERACIJE]]&gt;DATE(2024,12,31),"u provedbi","završen")</f>
        <v>završen</v>
      </c>
      <c r="K2671" s="76" t="s">
        <v>270</v>
      </c>
      <c r="L2671" s="67" t="s">
        <v>270</v>
      </c>
      <c r="M2671" s="82" t="s">
        <v>3093</v>
      </c>
      <c r="N2671" s="58">
        <v>0.15</v>
      </c>
      <c r="O2671" s="59">
        <f>Ugovori_OPULJP3[[#This Row],[Bespovratna sredstva - Ukupno (EU+Nac) HRK
= Ukupna ugovorena vrijednost bespovratnih sredstava]]*Ugovori_OPULJP3[[#This Row],[EU STOPA SUFINANCIRANJA %
EU CO-FINANCING RATE %]]</f>
        <v>431454.90850000002</v>
      </c>
      <c r="P2671" s="60">
        <f>Ugovori_OPULJP3[[#This Row],[Bespovratna sredstva - EU dio - HRK]]/7.5345</f>
        <v>57263.907160395516</v>
      </c>
      <c r="Q2671" s="59">
        <f>Ugovori_OPULJP3[[#This Row],[Bespovratna sredstva - Ukupno (EU+Nac) HRK
= Ukupna ugovorena vrijednost bespovratnih sredstava]]*Ugovori_OPULJP3[[#This Row],[STOPA NACIONALNOG SUFINANCIRANJA %]]</f>
        <v>76139.101500000004</v>
      </c>
      <c r="R2671" s="60">
        <f>Ugovori_OPULJP3[[#This Row],[Bespovratna sredstva - Nacionalni dio - HRK]]/7.5345</f>
        <v>10105.395381246268</v>
      </c>
      <c r="S2671" s="59">
        <v>507594.01</v>
      </c>
      <c r="T2671" s="60">
        <f>Ugovori_OPULJP3[[#This Row],[Bespovratna sredstva - Ukupno (EU+Nac) HRK
= Ukupna ugovorena vrijednost bespovratnih sredstava]]/7.5345</f>
        <v>67369.30254164178</v>
      </c>
      <c r="U2671" s="59">
        <v>0</v>
      </c>
      <c r="V2671" s="60">
        <f>Ugovori_OPULJP3[[#This Row],[Javni doprinos korisnika - HRK]]/7.5345</f>
        <v>0</v>
      </c>
      <c r="W2671" s="59">
        <v>0</v>
      </c>
      <c r="X2671" s="60">
        <f>Ugovori_OPULJP3[[#This Row],[Privatni doprinos korisnika - HRK]]/7.5345</f>
        <v>0</v>
      </c>
      <c r="Y2671" s="61">
        <v>507594.01</v>
      </c>
      <c r="Z2671" s="62">
        <f>Ugovori_OPULJP3[[#This Row],[UKUPNI PRIHVATLJIVI IZDACI
TOTAL ELIGIBLE EXPENDITURE
= Bespovratna sredstva ukupno + doprinos korisnika
= Ukupni prihvatljivi troškovi
= Ukupna ugovorena vrijednost projekta HRK]]/7.5345</f>
        <v>67369.30254164178</v>
      </c>
      <c r="AA2671" s="66" t="s">
        <v>37</v>
      </c>
      <c r="AB2671" s="66" t="s">
        <v>34</v>
      </c>
      <c r="AC2671" s="40" t="s">
        <v>9733</v>
      </c>
      <c r="AD2671" s="72" t="s">
        <v>6564</v>
      </c>
    </row>
    <row r="2672" spans="1:30" ht="89.25" x14ac:dyDescent="0.2">
      <c r="A2672" s="75" t="s">
        <v>9734</v>
      </c>
      <c r="B2672" s="38" t="s">
        <v>742</v>
      </c>
      <c r="C2672" s="65" t="s">
        <v>7264</v>
      </c>
      <c r="D2672" s="65" t="s">
        <v>9719</v>
      </c>
      <c r="E2672" s="66" t="s">
        <v>75</v>
      </c>
      <c r="F2672" s="71" t="s">
        <v>9735</v>
      </c>
      <c r="G2672" s="54" t="s">
        <v>8478</v>
      </c>
      <c r="H2672" s="68">
        <v>44553</v>
      </c>
      <c r="I2672" s="68">
        <v>45161</v>
      </c>
      <c r="J2672" s="57" t="str">
        <f>IF(Ugovori_OPULJP3[[#This Row],[DATUM ZAVRŠETKA OPERACIJE]]&gt;DATE(2024,12,31),"u provedbi","završen")</f>
        <v>završen</v>
      </c>
      <c r="K2672" s="55" t="s">
        <v>243</v>
      </c>
      <c r="L2672" s="55" t="s">
        <v>243</v>
      </c>
      <c r="M2672" s="58">
        <v>0.85</v>
      </c>
      <c r="N2672" s="58">
        <v>0.15</v>
      </c>
      <c r="O2672" s="59">
        <f>Ugovori_OPULJP3[[#This Row],[Bespovratna sredstva - Ukupno (EU+Nac) HRK
= Ukupna ugovorena vrijednost bespovratnih sredstava]]*Ugovori_OPULJP3[[#This Row],[EU STOPA SUFINANCIRANJA %
EU CO-FINANCING RATE %]]</f>
        <v>3867454.5929999999</v>
      </c>
      <c r="P2672" s="60">
        <f>Ugovori_OPULJP3[[#This Row],[Bespovratna sredstva - EU dio - HRK]]/7.5345</f>
        <v>513299.43499900453</v>
      </c>
      <c r="Q2672" s="59">
        <f>Ugovori_OPULJP3[[#This Row],[Bespovratna sredstva - Ukupno (EU+Nac) HRK
= Ukupna ugovorena vrijednost bespovratnih sredstava]]*Ugovori_OPULJP3[[#This Row],[STOPA NACIONALNOG SUFINANCIRANJA %]]</f>
        <v>682491.98699999996</v>
      </c>
      <c r="R2672" s="60">
        <f>Ugovori_OPULJP3[[#This Row],[Bespovratna sredstva - Nacionalni dio - HRK]]/7.5345</f>
        <v>90582.253235118449</v>
      </c>
      <c r="S2672" s="59">
        <v>4549946.58</v>
      </c>
      <c r="T2672" s="60">
        <f>Ugovori_OPULJP3[[#This Row],[Bespovratna sredstva - Ukupno (EU+Nac) HRK
= Ukupna ugovorena vrijednost bespovratnih sredstava]]/7.5345</f>
        <v>603881.68823412305</v>
      </c>
      <c r="U2672" s="59">
        <v>0</v>
      </c>
      <c r="V2672" s="60">
        <f>Ugovori_OPULJP3[[#This Row],[Javni doprinos korisnika - HRK]]/7.5345</f>
        <v>0</v>
      </c>
      <c r="W2672" s="59">
        <v>0</v>
      </c>
      <c r="X2672" s="60">
        <f>Ugovori_OPULJP3[[#This Row],[Privatni doprinos korisnika - HRK]]/7.5345</f>
        <v>0</v>
      </c>
      <c r="Y2672" s="61">
        <v>4549946.58</v>
      </c>
      <c r="Z2672" s="62">
        <f>Ugovori_OPULJP3[[#This Row],[UKUPNI PRIHVATLJIVI IZDACI
TOTAL ELIGIBLE EXPENDITURE
= Bespovratna sredstva ukupno + doprinos korisnika
= Ukupni prihvatljivi troškovi
= Ukupna ugovorena vrijednost projekta HRK]]/7.5345</f>
        <v>603881.68823412305</v>
      </c>
      <c r="AA2672" s="66" t="s">
        <v>37</v>
      </c>
      <c r="AB2672" s="66" t="s">
        <v>34</v>
      </c>
      <c r="AC2672" s="40" t="s">
        <v>9736</v>
      </c>
      <c r="AD2672" s="72" t="s">
        <v>6564</v>
      </c>
    </row>
    <row r="2673" spans="1:30" ht="102" x14ac:dyDescent="0.2">
      <c r="A2673" s="70" t="s">
        <v>9737</v>
      </c>
      <c r="B2673" s="38" t="s">
        <v>742</v>
      </c>
      <c r="C2673" s="65" t="s">
        <v>7264</v>
      </c>
      <c r="D2673" s="96" t="s">
        <v>9719</v>
      </c>
      <c r="E2673" s="66" t="s">
        <v>75</v>
      </c>
      <c r="F2673" s="71" t="s">
        <v>9738</v>
      </c>
      <c r="G2673" s="71" t="s">
        <v>9739</v>
      </c>
      <c r="H2673" s="68">
        <v>44553</v>
      </c>
      <c r="I2673" s="68">
        <v>45161</v>
      </c>
      <c r="J2673" s="57" t="str">
        <f>IF(Ugovori_OPULJP3[[#This Row],[DATUM ZAVRŠETKA OPERACIJE]]&gt;DATE(2024,12,31),"u provedbi","završen")</f>
        <v>završen</v>
      </c>
      <c r="K2673" s="67" t="s">
        <v>9740</v>
      </c>
      <c r="L2673" s="67" t="s">
        <v>98</v>
      </c>
      <c r="M2673" s="82" t="s">
        <v>3093</v>
      </c>
      <c r="N2673" s="58">
        <v>0.15</v>
      </c>
      <c r="O2673" s="59">
        <f>Ugovori_OPULJP3[[#This Row],[Bespovratna sredstva - Ukupno (EU+Nac) HRK
= Ukupna ugovorena vrijednost bespovratnih sredstava]]*Ugovori_OPULJP3[[#This Row],[EU STOPA SUFINANCIRANJA %
EU CO-FINANCING RATE %]]</f>
        <v>1353234.68</v>
      </c>
      <c r="P2673" s="60">
        <f>Ugovori_OPULJP3[[#This Row],[Bespovratna sredstva - EU dio - HRK]]/7.5345</f>
        <v>179605.10717366778</v>
      </c>
      <c r="Q2673" s="59">
        <f>Ugovori_OPULJP3[[#This Row],[Bespovratna sredstva - Ukupno (EU+Nac) HRK
= Ukupna ugovorena vrijednost bespovratnih sredstava]]*Ugovori_OPULJP3[[#This Row],[STOPA NACIONALNOG SUFINANCIRANJA %]]</f>
        <v>238806.12</v>
      </c>
      <c r="R2673" s="60">
        <f>Ugovori_OPULJP3[[#This Row],[Bespovratna sredstva - Nacionalni dio - HRK]]/7.5345</f>
        <v>31695.018913000196</v>
      </c>
      <c r="S2673" s="59">
        <v>1592040.8</v>
      </c>
      <c r="T2673" s="60">
        <f>Ugovori_OPULJP3[[#This Row],[Bespovratna sredstva - Ukupno (EU+Nac) HRK
= Ukupna ugovorena vrijednost bespovratnih sredstava]]/7.5345</f>
        <v>211300.12608666799</v>
      </c>
      <c r="U2673" s="59">
        <v>0</v>
      </c>
      <c r="V2673" s="60">
        <f>Ugovori_OPULJP3[[#This Row],[Javni doprinos korisnika - HRK]]/7.5345</f>
        <v>0</v>
      </c>
      <c r="W2673" s="59">
        <v>0</v>
      </c>
      <c r="X2673" s="60">
        <f>Ugovori_OPULJP3[[#This Row],[Privatni doprinos korisnika - HRK]]/7.5345</f>
        <v>0</v>
      </c>
      <c r="Y2673" s="61">
        <v>1592040.8</v>
      </c>
      <c r="Z2673" s="62">
        <f>Ugovori_OPULJP3[[#This Row],[UKUPNI PRIHVATLJIVI IZDACI
TOTAL ELIGIBLE EXPENDITURE
= Bespovratna sredstva ukupno + doprinos korisnika
= Ukupni prihvatljivi troškovi
= Ukupna ugovorena vrijednost projekta HRK]]/7.5345</f>
        <v>211300.12608666799</v>
      </c>
      <c r="AA2673" s="66" t="s">
        <v>37</v>
      </c>
      <c r="AB2673" s="66" t="s">
        <v>34</v>
      </c>
      <c r="AC2673" s="40" t="s">
        <v>9741</v>
      </c>
      <c r="AD2673" s="72" t="s">
        <v>6564</v>
      </c>
    </row>
    <row r="2674" spans="1:30" ht="76.5" x14ac:dyDescent="0.2">
      <c r="A2674" s="70" t="s">
        <v>9742</v>
      </c>
      <c r="B2674" s="38" t="s">
        <v>742</v>
      </c>
      <c r="C2674" s="65" t="s">
        <v>7264</v>
      </c>
      <c r="D2674" s="96" t="s">
        <v>9719</v>
      </c>
      <c r="E2674" s="66" t="s">
        <v>75</v>
      </c>
      <c r="F2674" s="71" t="s">
        <v>9743</v>
      </c>
      <c r="G2674" s="71" t="s">
        <v>9744</v>
      </c>
      <c r="H2674" s="68">
        <v>44553</v>
      </c>
      <c r="I2674" s="68">
        <v>45161</v>
      </c>
      <c r="J2674" s="57" t="str">
        <f>IF(Ugovori_OPULJP3[[#This Row],[DATUM ZAVRŠETKA OPERACIJE]]&gt;DATE(2024,12,31),"u provedbi","završen")</f>
        <v>završen</v>
      </c>
      <c r="K2674" s="76" t="s">
        <v>36</v>
      </c>
      <c r="L2674" s="67" t="s">
        <v>36</v>
      </c>
      <c r="M2674" s="82" t="s">
        <v>3093</v>
      </c>
      <c r="N2674" s="58">
        <v>0.15</v>
      </c>
      <c r="O2674" s="59">
        <f>Ugovori_OPULJP3[[#This Row],[Bespovratna sredstva - Ukupno (EU+Nac) HRK
= Ukupna ugovorena vrijednost bespovratnih sredstava]]*Ugovori_OPULJP3[[#This Row],[EU STOPA SUFINANCIRANJA %
EU CO-FINANCING RATE %]]</f>
        <v>1703293.6479999998</v>
      </c>
      <c r="P2674" s="60">
        <f>Ugovori_OPULJP3[[#This Row],[Bespovratna sredstva - EU dio - HRK]]/7.5345</f>
        <v>226065.91651735347</v>
      </c>
      <c r="Q2674" s="59">
        <f>Ugovori_OPULJP3[[#This Row],[Bespovratna sredstva - Ukupno (EU+Nac) HRK
= Ukupna ugovorena vrijednost bespovratnih sredstava]]*Ugovori_OPULJP3[[#This Row],[STOPA NACIONALNOG SUFINANCIRANJA %]]</f>
        <v>300581.23199999996</v>
      </c>
      <c r="R2674" s="60">
        <f>Ugovori_OPULJP3[[#This Row],[Bespovratna sredstva - Nacionalni dio - HRK]]/7.5345</f>
        <v>39893.985267768257</v>
      </c>
      <c r="S2674" s="59">
        <v>2003874.88</v>
      </c>
      <c r="T2674" s="60">
        <f>Ugovori_OPULJP3[[#This Row],[Bespovratna sredstva - Ukupno (EU+Nac) HRK
= Ukupna ugovorena vrijednost bespovratnih sredstava]]/7.5345</f>
        <v>265959.90178512176</v>
      </c>
      <c r="U2674" s="59">
        <v>0</v>
      </c>
      <c r="V2674" s="60">
        <f>Ugovori_OPULJP3[[#This Row],[Javni doprinos korisnika - HRK]]/7.5345</f>
        <v>0</v>
      </c>
      <c r="W2674" s="59">
        <v>0</v>
      </c>
      <c r="X2674" s="60">
        <f>Ugovori_OPULJP3[[#This Row],[Privatni doprinos korisnika - HRK]]/7.5345</f>
        <v>0</v>
      </c>
      <c r="Y2674" s="61">
        <v>2003874.88</v>
      </c>
      <c r="Z2674" s="62">
        <f>Ugovori_OPULJP3[[#This Row],[UKUPNI PRIHVATLJIVI IZDACI
TOTAL ELIGIBLE EXPENDITURE
= Bespovratna sredstva ukupno + doprinos korisnika
= Ukupni prihvatljivi troškovi
= Ukupna ugovorena vrijednost projekta HRK]]/7.5345</f>
        <v>265959.90178512176</v>
      </c>
      <c r="AA2674" s="66" t="s">
        <v>37</v>
      </c>
      <c r="AB2674" s="66" t="s">
        <v>34</v>
      </c>
      <c r="AC2674" s="40" t="s">
        <v>9745</v>
      </c>
      <c r="AD2674" s="72" t="s">
        <v>6564</v>
      </c>
    </row>
    <row r="2675" spans="1:30" ht="114.75" customHeight="1" x14ac:dyDescent="0.2">
      <c r="A2675" s="75" t="s">
        <v>9746</v>
      </c>
      <c r="B2675" s="38" t="s">
        <v>742</v>
      </c>
      <c r="C2675" s="65" t="s">
        <v>7264</v>
      </c>
      <c r="D2675" s="96" t="s">
        <v>9719</v>
      </c>
      <c r="E2675" s="66" t="s">
        <v>75</v>
      </c>
      <c r="F2675" s="71" t="s">
        <v>9747</v>
      </c>
      <c r="G2675" s="71" t="s">
        <v>9748</v>
      </c>
      <c r="H2675" s="68">
        <v>44553</v>
      </c>
      <c r="I2675" s="68">
        <v>45161</v>
      </c>
      <c r="J2675" s="57" t="str">
        <f>IF(Ugovori_OPULJP3[[#This Row],[DATUM ZAVRŠETKA OPERACIJE]]&gt;DATE(2024,12,31),"u provedbi","završen")</f>
        <v>završen</v>
      </c>
      <c r="K2675" s="76" t="s">
        <v>36</v>
      </c>
      <c r="L2675" s="67" t="s">
        <v>36</v>
      </c>
      <c r="M2675" s="82" t="s">
        <v>3093</v>
      </c>
      <c r="N2675" s="58">
        <v>0.15</v>
      </c>
      <c r="O2675" s="59">
        <f>Ugovori_OPULJP3[[#This Row],[Bespovratna sredstva - Ukupno (EU+Nac) HRK
= Ukupna ugovorena vrijednost bespovratnih sredstava]]*Ugovori_OPULJP3[[#This Row],[EU STOPA SUFINANCIRANJA %
EU CO-FINANCING RATE %]]</f>
        <v>4253832.9134999998</v>
      </c>
      <c r="P2675" s="60">
        <f>Ugovori_OPULJP3[[#This Row],[Bespovratna sredstva - EU dio - HRK]]/7.5345</f>
        <v>564580.65080629103</v>
      </c>
      <c r="Q2675" s="59">
        <f>Ugovori_OPULJP3[[#This Row],[Bespovratna sredstva - Ukupno (EU+Nac) HRK
= Ukupna ugovorena vrijednost bespovratnih sredstava]]*Ugovori_OPULJP3[[#This Row],[STOPA NACIONALNOG SUFINANCIRANJA %]]</f>
        <v>750676.39649999992</v>
      </c>
      <c r="R2675" s="60">
        <f>Ugovori_OPULJP3[[#This Row],[Bespovratna sredstva - Nacionalni dio - HRK]]/7.5345</f>
        <v>99631.879554051353</v>
      </c>
      <c r="S2675" s="59">
        <v>5004509.3099999996</v>
      </c>
      <c r="T2675" s="60">
        <f>Ugovori_OPULJP3[[#This Row],[Bespovratna sredstva - Ukupno (EU+Nac) HRK
= Ukupna ugovorena vrijednost bespovratnih sredstava]]/7.5345</f>
        <v>664212.53036034235</v>
      </c>
      <c r="U2675" s="59">
        <v>0</v>
      </c>
      <c r="V2675" s="60">
        <f>Ugovori_OPULJP3[[#This Row],[Javni doprinos korisnika - HRK]]/7.5345</f>
        <v>0</v>
      </c>
      <c r="W2675" s="59">
        <v>0</v>
      </c>
      <c r="X2675" s="60">
        <f>Ugovori_OPULJP3[[#This Row],[Privatni doprinos korisnika - HRK]]/7.5345</f>
        <v>0</v>
      </c>
      <c r="Y2675" s="61">
        <v>5004509.3099999996</v>
      </c>
      <c r="Z2675" s="62">
        <f>Ugovori_OPULJP3[[#This Row],[UKUPNI PRIHVATLJIVI IZDACI
TOTAL ELIGIBLE EXPENDITURE
= Bespovratna sredstva ukupno + doprinos korisnika
= Ukupni prihvatljivi troškovi
= Ukupna ugovorena vrijednost projekta HRK]]/7.5345</f>
        <v>664212.53036034235</v>
      </c>
      <c r="AA2675" s="66" t="s">
        <v>37</v>
      </c>
      <c r="AB2675" s="66" t="s">
        <v>34</v>
      </c>
      <c r="AC2675" s="40" t="s">
        <v>9749</v>
      </c>
      <c r="AD2675" s="72" t="s">
        <v>6564</v>
      </c>
    </row>
    <row r="2676" spans="1:30" ht="89.25" customHeight="1" x14ac:dyDescent="0.2">
      <c r="A2676" s="70" t="s">
        <v>9750</v>
      </c>
      <c r="B2676" s="38" t="s">
        <v>742</v>
      </c>
      <c r="C2676" s="65" t="s">
        <v>7264</v>
      </c>
      <c r="D2676" s="96" t="s">
        <v>9719</v>
      </c>
      <c r="E2676" s="66" t="s">
        <v>75</v>
      </c>
      <c r="F2676" s="71" t="s">
        <v>9751</v>
      </c>
      <c r="G2676" s="54" t="s">
        <v>8474</v>
      </c>
      <c r="H2676" s="68">
        <v>44595</v>
      </c>
      <c r="I2676" s="68">
        <v>45202</v>
      </c>
      <c r="J2676" s="57" t="str">
        <f>IF(Ugovori_OPULJP3[[#This Row],[DATUM ZAVRŠETKA OPERACIJE]]&gt;DATE(2024,12,31),"u provedbi","završen")</f>
        <v>završen</v>
      </c>
      <c r="K2676" s="55" t="s">
        <v>36</v>
      </c>
      <c r="L2676" s="55" t="s">
        <v>36</v>
      </c>
      <c r="M2676" s="58">
        <v>0.85</v>
      </c>
      <c r="N2676" s="58">
        <v>0.15</v>
      </c>
      <c r="O2676" s="59">
        <f>Ugovori_OPULJP3[[#This Row],[Bespovratna sredstva - Ukupno (EU+Nac) HRK
= Ukupna ugovorena vrijednost bespovratnih sredstava]]*Ugovori_OPULJP3[[#This Row],[EU STOPA SUFINANCIRANJA %
EU CO-FINANCING RATE %]]</f>
        <v>3918650.6369999996</v>
      </c>
      <c r="P2676" s="60">
        <f>Ugovori_OPULJP3[[#This Row],[Bespovratna sredstva - EU dio - HRK]]/7.5345</f>
        <v>520094.31773840328</v>
      </c>
      <c r="Q2676" s="59">
        <f>Ugovori_OPULJP3[[#This Row],[Bespovratna sredstva - Ukupno (EU+Nac) HRK
= Ukupna ugovorena vrijednost bespovratnih sredstava]]*Ugovori_OPULJP3[[#This Row],[STOPA NACIONALNOG SUFINANCIRANJA %]]</f>
        <v>691526.58299999998</v>
      </c>
      <c r="R2676" s="60">
        <f>Ugovori_OPULJP3[[#This Row],[Bespovratna sredstva - Nacionalni dio - HRK]]/7.5345</f>
        <v>91781.350189129997</v>
      </c>
      <c r="S2676" s="59">
        <v>4610177.22</v>
      </c>
      <c r="T2676" s="60">
        <f>Ugovori_OPULJP3[[#This Row],[Bespovratna sredstva - Ukupno (EU+Nac) HRK
= Ukupna ugovorena vrijednost bespovratnih sredstava]]/7.5345</f>
        <v>611875.66792753327</v>
      </c>
      <c r="U2676" s="59">
        <v>0</v>
      </c>
      <c r="V2676" s="60">
        <f>Ugovori_OPULJP3[[#This Row],[Javni doprinos korisnika - HRK]]/7.5345</f>
        <v>0</v>
      </c>
      <c r="W2676" s="59">
        <v>0</v>
      </c>
      <c r="X2676" s="60">
        <f>Ugovori_OPULJP3[[#This Row],[Privatni doprinos korisnika - HRK]]/7.5345</f>
        <v>0</v>
      </c>
      <c r="Y2676" s="61">
        <v>4610177.22</v>
      </c>
      <c r="Z2676" s="62">
        <f>Ugovori_OPULJP3[[#This Row],[UKUPNI PRIHVATLJIVI IZDACI
TOTAL ELIGIBLE EXPENDITURE
= Bespovratna sredstva ukupno + doprinos korisnika
= Ukupni prihvatljivi troškovi
= Ukupna ugovorena vrijednost projekta HRK]]/7.5345</f>
        <v>611875.66792753327</v>
      </c>
      <c r="AA2676" s="66" t="s">
        <v>37</v>
      </c>
      <c r="AB2676" s="66" t="s">
        <v>34</v>
      </c>
      <c r="AC2676" s="40" t="s">
        <v>9752</v>
      </c>
      <c r="AD2676" s="72" t="s">
        <v>6564</v>
      </c>
    </row>
    <row r="2677" spans="1:30" ht="102" customHeight="1" x14ac:dyDescent="0.2">
      <c r="A2677" s="75" t="s">
        <v>9753</v>
      </c>
      <c r="B2677" s="38" t="s">
        <v>742</v>
      </c>
      <c r="C2677" s="65" t="s">
        <v>7264</v>
      </c>
      <c r="D2677" s="96" t="s">
        <v>9719</v>
      </c>
      <c r="E2677" s="66" t="s">
        <v>75</v>
      </c>
      <c r="F2677" s="71" t="s">
        <v>7825</v>
      </c>
      <c r="G2677" s="71" t="s">
        <v>9754</v>
      </c>
      <c r="H2677" s="68">
        <v>44553</v>
      </c>
      <c r="I2677" s="68">
        <v>45161</v>
      </c>
      <c r="J2677" s="57" t="str">
        <f>IF(Ugovori_OPULJP3[[#This Row],[DATUM ZAVRŠETKA OPERACIJE]]&gt;DATE(2024,12,31),"u provedbi","završen")</f>
        <v>završen</v>
      </c>
      <c r="K2677" s="76" t="s">
        <v>154</v>
      </c>
      <c r="L2677" s="55" t="s">
        <v>154</v>
      </c>
      <c r="M2677" s="82" t="s">
        <v>3093</v>
      </c>
      <c r="N2677" s="58">
        <v>0.15</v>
      </c>
      <c r="O2677" s="59">
        <f>Ugovori_OPULJP3[[#This Row],[Bespovratna sredstva - Ukupno (EU+Nac) HRK
= Ukupna ugovorena vrijednost bespovratnih sredstava]]*Ugovori_OPULJP3[[#This Row],[EU STOPA SUFINANCIRANJA %
EU CO-FINANCING RATE %]]</f>
        <v>1687031.703</v>
      </c>
      <c r="P2677" s="60">
        <f>Ugovori_OPULJP3[[#This Row],[Bespovratna sredstva - EU dio - HRK]]/7.5345</f>
        <v>223907.5855066693</v>
      </c>
      <c r="Q2677" s="59">
        <f>Ugovori_OPULJP3[[#This Row],[Bespovratna sredstva - Ukupno (EU+Nac) HRK
= Ukupna ugovorena vrijednost bespovratnih sredstava]]*Ugovori_OPULJP3[[#This Row],[STOPA NACIONALNOG SUFINANCIRANJA %]]</f>
        <v>297711.47699999996</v>
      </c>
      <c r="R2677" s="60">
        <f>Ugovori_OPULJP3[[#This Row],[Bespovratna sredstva - Nacionalni dio - HRK]]/7.5345</f>
        <v>39513.103324706346</v>
      </c>
      <c r="S2677" s="59">
        <v>1984743.18</v>
      </c>
      <c r="T2677" s="60">
        <f>Ugovori_OPULJP3[[#This Row],[Bespovratna sredstva - Ukupno (EU+Nac) HRK
= Ukupna ugovorena vrijednost bespovratnih sredstava]]/7.5345</f>
        <v>263420.68883137562</v>
      </c>
      <c r="U2677" s="59">
        <v>0</v>
      </c>
      <c r="V2677" s="60">
        <f>Ugovori_OPULJP3[[#This Row],[Javni doprinos korisnika - HRK]]/7.5345</f>
        <v>0</v>
      </c>
      <c r="W2677" s="59">
        <v>0</v>
      </c>
      <c r="X2677" s="60">
        <f>Ugovori_OPULJP3[[#This Row],[Privatni doprinos korisnika - HRK]]/7.5345</f>
        <v>0</v>
      </c>
      <c r="Y2677" s="61">
        <v>1984743.18</v>
      </c>
      <c r="Z2677" s="62">
        <f>Ugovori_OPULJP3[[#This Row],[UKUPNI PRIHVATLJIVI IZDACI
TOTAL ELIGIBLE EXPENDITURE
= Bespovratna sredstva ukupno + doprinos korisnika
= Ukupni prihvatljivi troškovi
= Ukupna ugovorena vrijednost projekta HRK]]/7.5345</f>
        <v>263420.68883137562</v>
      </c>
      <c r="AA2677" s="66" t="s">
        <v>37</v>
      </c>
      <c r="AB2677" s="66" t="s">
        <v>34</v>
      </c>
      <c r="AC2677" s="40" t="s">
        <v>9755</v>
      </c>
      <c r="AD2677" s="72" t="s">
        <v>6564</v>
      </c>
    </row>
    <row r="2678" spans="1:30" ht="114.75" x14ac:dyDescent="0.2">
      <c r="A2678" s="75" t="s">
        <v>9756</v>
      </c>
      <c r="B2678" s="38" t="s">
        <v>742</v>
      </c>
      <c r="C2678" s="65" t="s">
        <v>7264</v>
      </c>
      <c r="D2678" s="96" t="s">
        <v>9719</v>
      </c>
      <c r="E2678" s="66" t="s">
        <v>75</v>
      </c>
      <c r="F2678" s="71" t="s">
        <v>9757</v>
      </c>
      <c r="G2678" s="71" t="s">
        <v>9758</v>
      </c>
      <c r="H2678" s="68">
        <v>44553</v>
      </c>
      <c r="I2678" s="68">
        <v>45161</v>
      </c>
      <c r="J2678" s="57" t="str">
        <f>IF(Ugovori_OPULJP3[[#This Row],[DATUM ZAVRŠETKA OPERACIJE]]&gt;DATE(2024,12,31),"u provedbi","završen")</f>
        <v>završen</v>
      </c>
      <c r="K2678" s="76" t="s">
        <v>36</v>
      </c>
      <c r="L2678" s="67" t="s">
        <v>36</v>
      </c>
      <c r="M2678" s="82" t="s">
        <v>3093</v>
      </c>
      <c r="N2678" s="58">
        <v>0.15</v>
      </c>
      <c r="O2678" s="59">
        <f>Ugovori_OPULJP3[[#This Row],[Bespovratna sredstva - Ukupno (EU+Nac) HRK
= Ukupna ugovorena vrijednost bespovratnih sredstava]]*Ugovori_OPULJP3[[#This Row],[EU STOPA SUFINANCIRANJA %
EU CO-FINANCING RATE %]]</f>
        <v>2567710.838</v>
      </c>
      <c r="P2678" s="60">
        <f>Ugovori_OPULJP3[[#This Row],[Bespovratna sredstva - EU dio - HRK]]/7.5345</f>
        <v>340793.79361603287</v>
      </c>
      <c r="Q2678" s="59">
        <f>Ugovori_OPULJP3[[#This Row],[Bespovratna sredstva - Ukupno (EU+Nac) HRK
= Ukupna ugovorena vrijednost bespovratnih sredstava]]*Ugovori_OPULJP3[[#This Row],[STOPA NACIONALNOG SUFINANCIRANJA %]]</f>
        <v>453125.44199999998</v>
      </c>
      <c r="R2678" s="60">
        <f>Ugovori_OPULJP3[[#This Row],[Bespovratna sredstva - Nacionalni dio - HRK]]/7.5345</f>
        <v>60140.081226358743</v>
      </c>
      <c r="S2678" s="59">
        <v>3020836.28</v>
      </c>
      <c r="T2678" s="60">
        <f>Ugovori_OPULJP3[[#This Row],[Bespovratna sredstva - Ukupno (EU+Nac) HRK
= Ukupna ugovorena vrijednost bespovratnih sredstava]]/7.5345</f>
        <v>400933.87484239164</v>
      </c>
      <c r="U2678" s="59">
        <v>0</v>
      </c>
      <c r="V2678" s="60">
        <f>Ugovori_OPULJP3[[#This Row],[Javni doprinos korisnika - HRK]]/7.5345</f>
        <v>0</v>
      </c>
      <c r="W2678" s="59">
        <v>0</v>
      </c>
      <c r="X2678" s="60">
        <f>Ugovori_OPULJP3[[#This Row],[Privatni doprinos korisnika - HRK]]/7.5345</f>
        <v>0</v>
      </c>
      <c r="Y2678" s="61">
        <v>3020836.28</v>
      </c>
      <c r="Z2678" s="62">
        <f>Ugovori_OPULJP3[[#This Row],[UKUPNI PRIHVATLJIVI IZDACI
TOTAL ELIGIBLE EXPENDITURE
= Bespovratna sredstva ukupno + doprinos korisnika
= Ukupni prihvatljivi troškovi
= Ukupna ugovorena vrijednost projekta HRK]]/7.5345</f>
        <v>400933.87484239164</v>
      </c>
      <c r="AA2678" s="66" t="s">
        <v>37</v>
      </c>
      <c r="AB2678" s="66" t="s">
        <v>34</v>
      </c>
      <c r="AC2678" s="40" t="s">
        <v>9759</v>
      </c>
      <c r="AD2678" s="72" t="s">
        <v>6564</v>
      </c>
    </row>
    <row r="2679" spans="1:30" ht="63.75" x14ac:dyDescent="0.2">
      <c r="A2679" s="70" t="s">
        <v>9760</v>
      </c>
      <c r="B2679" s="38" t="s">
        <v>742</v>
      </c>
      <c r="C2679" s="65" t="s">
        <v>7264</v>
      </c>
      <c r="D2679" s="96" t="s">
        <v>9719</v>
      </c>
      <c r="E2679" s="66" t="s">
        <v>75</v>
      </c>
      <c r="F2679" s="71" t="s">
        <v>9761</v>
      </c>
      <c r="G2679" s="71" t="s">
        <v>9762</v>
      </c>
      <c r="H2679" s="68">
        <v>44553</v>
      </c>
      <c r="I2679" s="68">
        <v>45161</v>
      </c>
      <c r="J2679" s="57" t="str">
        <f>IF(Ugovori_OPULJP3[[#This Row],[DATUM ZAVRŠETKA OPERACIJE]]&gt;DATE(2024,12,31),"u provedbi","završen")</f>
        <v>završen</v>
      </c>
      <c r="K2679" s="76" t="s">
        <v>153</v>
      </c>
      <c r="L2679" s="67" t="s">
        <v>36</v>
      </c>
      <c r="M2679" s="82" t="s">
        <v>3093</v>
      </c>
      <c r="N2679" s="58">
        <v>0.15</v>
      </c>
      <c r="O2679" s="59">
        <f>Ugovori_OPULJP3[[#This Row],[Bespovratna sredstva - Ukupno (EU+Nac) HRK
= Ukupna ugovorena vrijednost bespovratnih sredstava]]*Ugovori_OPULJP3[[#This Row],[EU STOPA SUFINANCIRANJA %
EU CO-FINANCING RATE %]]</f>
        <v>1634752.504</v>
      </c>
      <c r="P2679" s="60">
        <f>Ugovori_OPULJP3[[#This Row],[Bespovratna sredstva - EU dio - HRK]]/7.5345</f>
        <v>216968.94339372221</v>
      </c>
      <c r="Q2679" s="59">
        <f>Ugovori_OPULJP3[[#This Row],[Bespovratna sredstva - Ukupno (EU+Nac) HRK
= Ukupna ugovorena vrijednost bespovratnih sredstava]]*Ugovori_OPULJP3[[#This Row],[STOPA NACIONALNOG SUFINANCIRANJA %]]</f>
        <v>288485.73599999998</v>
      </c>
      <c r="R2679" s="60">
        <f>Ugovori_OPULJP3[[#This Row],[Bespovratna sredstva - Nacionalni dio - HRK]]/7.5345</f>
        <v>38288.637069480385</v>
      </c>
      <c r="S2679" s="59">
        <v>1923238.24</v>
      </c>
      <c r="T2679" s="60">
        <f>Ugovori_OPULJP3[[#This Row],[Bespovratna sredstva - Ukupno (EU+Nac) HRK
= Ukupna ugovorena vrijednost bespovratnih sredstava]]/7.5345</f>
        <v>255257.58046320258</v>
      </c>
      <c r="U2679" s="59">
        <v>0</v>
      </c>
      <c r="V2679" s="60">
        <f>Ugovori_OPULJP3[[#This Row],[Javni doprinos korisnika - HRK]]/7.5345</f>
        <v>0</v>
      </c>
      <c r="W2679" s="59">
        <v>0</v>
      </c>
      <c r="X2679" s="60">
        <f>Ugovori_OPULJP3[[#This Row],[Privatni doprinos korisnika - HRK]]/7.5345</f>
        <v>0</v>
      </c>
      <c r="Y2679" s="61">
        <v>1923238.24</v>
      </c>
      <c r="Z2679" s="62">
        <f>Ugovori_OPULJP3[[#This Row],[UKUPNI PRIHVATLJIVI IZDACI
TOTAL ELIGIBLE EXPENDITURE
= Bespovratna sredstva ukupno + doprinos korisnika
= Ukupni prihvatljivi troškovi
= Ukupna ugovorena vrijednost projekta HRK]]/7.5345</f>
        <v>255257.58046320258</v>
      </c>
      <c r="AA2679" s="66" t="s">
        <v>37</v>
      </c>
      <c r="AB2679" s="66" t="s">
        <v>34</v>
      </c>
      <c r="AC2679" s="40" t="s">
        <v>9763</v>
      </c>
      <c r="AD2679" s="72" t="s">
        <v>6564</v>
      </c>
    </row>
    <row r="2680" spans="1:30" ht="102" x14ac:dyDescent="0.2">
      <c r="A2680" s="70" t="s">
        <v>9764</v>
      </c>
      <c r="B2680" s="38" t="s">
        <v>742</v>
      </c>
      <c r="C2680" s="65" t="s">
        <v>7264</v>
      </c>
      <c r="D2680" s="96" t="s">
        <v>9719</v>
      </c>
      <c r="E2680" s="66" t="s">
        <v>75</v>
      </c>
      <c r="F2680" s="71" t="s">
        <v>9765</v>
      </c>
      <c r="G2680" s="71" t="s">
        <v>9766</v>
      </c>
      <c r="H2680" s="68">
        <v>44574</v>
      </c>
      <c r="I2680" s="68">
        <v>45182</v>
      </c>
      <c r="J2680" s="57" t="str">
        <f>IF(Ugovori_OPULJP3[[#This Row],[DATUM ZAVRŠETKA OPERACIJE]]&gt;DATE(2024,12,31),"u provedbi","završen")</f>
        <v>završen</v>
      </c>
      <c r="K2680" s="55" t="s">
        <v>36</v>
      </c>
      <c r="L2680" s="55" t="s">
        <v>36</v>
      </c>
      <c r="M2680" s="58">
        <v>0.85</v>
      </c>
      <c r="N2680" s="58">
        <v>0.15</v>
      </c>
      <c r="O2680" s="59">
        <f>Ugovori_OPULJP3[[#This Row],[Bespovratna sredstva - Ukupno (EU+Nac) HRK
= Ukupna ugovorena vrijednost bespovratnih sredstava]]*Ugovori_OPULJP3[[#This Row],[EU STOPA SUFINANCIRANJA %
EU CO-FINANCING RATE %]]</f>
        <v>2494752.5584999998</v>
      </c>
      <c r="P2680" s="60">
        <f>Ugovori_OPULJP3[[#This Row],[Bespovratna sredstva - EU dio - HRK]]/7.5345</f>
        <v>331110.56586369366</v>
      </c>
      <c r="Q2680" s="59">
        <f>Ugovori_OPULJP3[[#This Row],[Bespovratna sredstva - Ukupno (EU+Nac) HRK
= Ukupna ugovorena vrijednost bespovratnih sredstava]]*Ugovori_OPULJP3[[#This Row],[STOPA NACIONALNOG SUFINANCIRANJA %]]</f>
        <v>440250.45149999997</v>
      </c>
      <c r="R2680" s="60">
        <f>Ugovori_OPULJP3[[#This Row],[Bespovratna sredstva - Nacionalni dio - HRK]]/7.5345</f>
        <v>58431.276328887114</v>
      </c>
      <c r="S2680" s="59">
        <v>2935003.01</v>
      </c>
      <c r="T2680" s="60">
        <f>Ugovori_OPULJP3[[#This Row],[Bespovratna sredstva - Ukupno (EU+Nac) HRK
= Ukupna ugovorena vrijednost bespovratnih sredstava]]/7.5345</f>
        <v>389541.84219258075</v>
      </c>
      <c r="U2680" s="59">
        <v>0</v>
      </c>
      <c r="V2680" s="60">
        <f>Ugovori_OPULJP3[[#This Row],[Javni doprinos korisnika - HRK]]/7.5345</f>
        <v>0</v>
      </c>
      <c r="W2680" s="59">
        <v>0</v>
      </c>
      <c r="X2680" s="60">
        <f>Ugovori_OPULJP3[[#This Row],[Privatni doprinos korisnika - HRK]]/7.5345</f>
        <v>0</v>
      </c>
      <c r="Y2680" s="61">
        <v>2935003.01</v>
      </c>
      <c r="Z2680" s="62">
        <f>Ugovori_OPULJP3[[#This Row],[UKUPNI PRIHVATLJIVI IZDACI
TOTAL ELIGIBLE EXPENDITURE
= Bespovratna sredstva ukupno + doprinos korisnika
= Ukupni prihvatljivi troškovi
= Ukupna ugovorena vrijednost projekta HRK]]/7.5345</f>
        <v>389541.84219258075</v>
      </c>
      <c r="AA2680" s="66" t="s">
        <v>37</v>
      </c>
      <c r="AB2680" s="66" t="s">
        <v>34</v>
      </c>
      <c r="AC2680" s="40" t="s">
        <v>9767</v>
      </c>
      <c r="AD2680" s="72" t="s">
        <v>6564</v>
      </c>
    </row>
    <row r="2681" spans="1:30" ht="102" x14ac:dyDescent="0.2">
      <c r="A2681" s="70" t="s">
        <v>9768</v>
      </c>
      <c r="B2681" s="38" t="s">
        <v>742</v>
      </c>
      <c r="C2681" s="65" t="s">
        <v>7264</v>
      </c>
      <c r="D2681" s="96" t="s">
        <v>9719</v>
      </c>
      <c r="E2681" s="66" t="s">
        <v>75</v>
      </c>
      <c r="F2681" s="71" t="s">
        <v>9769</v>
      </c>
      <c r="G2681" s="71" t="s">
        <v>9770</v>
      </c>
      <c r="H2681" s="68">
        <v>44553</v>
      </c>
      <c r="I2681" s="68">
        <v>45161</v>
      </c>
      <c r="J2681" s="57" t="str">
        <f>IF(Ugovori_OPULJP3[[#This Row],[DATUM ZAVRŠETKA OPERACIJE]]&gt;DATE(2024,12,31),"u provedbi","završen")</f>
        <v>završen</v>
      </c>
      <c r="K2681" s="67" t="s">
        <v>172</v>
      </c>
      <c r="L2681" s="67" t="s">
        <v>172</v>
      </c>
      <c r="M2681" s="82" t="s">
        <v>3093</v>
      </c>
      <c r="N2681" s="58">
        <v>0.15</v>
      </c>
      <c r="O2681" s="59">
        <f>Ugovori_OPULJP3[[#This Row],[Bespovratna sredstva - Ukupno (EU+Nac) HRK
= Ukupna ugovorena vrijednost bespovratnih sredstava]]*Ugovori_OPULJP3[[#This Row],[EU STOPA SUFINANCIRANJA %
EU CO-FINANCING RATE %]]</f>
        <v>481448.6275</v>
      </c>
      <c r="P2681" s="60">
        <f>Ugovori_OPULJP3[[#This Row],[Bespovratna sredstva - EU dio - HRK]]/7.5345</f>
        <v>63899.213949167162</v>
      </c>
      <c r="Q2681" s="59">
        <f>Ugovori_OPULJP3[[#This Row],[Bespovratna sredstva - Ukupno (EU+Nac) HRK
= Ukupna ugovorena vrijednost bespovratnih sredstava]]*Ugovori_OPULJP3[[#This Row],[STOPA NACIONALNOG SUFINANCIRANJA %]]</f>
        <v>84961.522500000006</v>
      </c>
      <c r="R2681" s="60">
        <f>Ugovori_OPULJP3[[#This Row],[Bespovratna sredstva - Nacionalni dio - HRK]]/7.5345</f>
        <v>11276.331873382442</v>
      </c>
      <c r="S2681" s="59">
        <v>566410.15</v>
      </c>
      <c r="T2681" s="60">
        <f>Ugovori_OPULJP3[[#This Row],[Bespovratna sredstva - Ukupno (EU+Nac) HRK
= Ukupna ugovorena vrijednost bespovratnih sredstava]]/7.5345</f>
        <v>75175.545822549611</v>
      </c>
      <c r="U2681" s="59">
        <v>0</v>
      </c>
      <c r="V2681" s="60">
        <f>Ugovori_OPULJP3[[#This Row],[Javni doprinos korisnika - HRK]]/7.5345</f>
        <v>0</v>
      </c>
      <c r="W2681" s="59">
        <v>0</v>
      </c>
      <c r="X2681" s="60">
        <f>Ugovori_OPULJP3[[#This Row],[Privatni doprinos korisnika - HRK]]/7.5345</f>
        <v>0</v>
      </c>
      <c r="Y2681" s="61">
        <v>566410.15</v>
      </c>
      <c r="Z2681" s="62">
        <f>Ugovori_OPULJP3[[#This Row],[UKUPNI PRIHVATLJIVI IZDACI
TOTAL ELIGIBLE EXPENDITURE
= Bespovratna sredstva ukupno + doprinos korisnika
= Ukupni prihvatljivi troškovi
= Ukupna ugovorena vrijednost projekta HRK]]/7.5345</f>
        <v>75175.545822549611</v>
      </c>
      <c r="AA2681" s="66" t="s">
        <v>37</v>
      </c>
      <c r="AB2681" s="66" t="s">
        <v>34</v>
      </c>
      <c r="AC2681" s="40" t="s">
        <v>9771</v>
      </c>
      <c r="AD2681" s="72" t="s">
        <v>6564</v>
      </c>
    </row>
    <row r="2682" spans="1:30" ht="76.5" x14ac:dyDescent="0.2">
      <c r="A2682" s="70" t="s">
        <v>9772</v>
      </c>
      <c r="B2682" s="38" t="s">
        <v>742</v>
      </c>
      <c r="C2682" s="65" t="s">
        <v>7264</v>
      </c>
      <c r="D2682" s="65" t="s">
        <v>9719</v>
      </c>
      <c r="E2682" s="66" t="s">
        <v>75</v>
      </c>
      <c r="F2682" s="71" t="s">
        <v>9773</v>
      </c>
      <c r="G2682" s="71" t="s">
        <v>9774</v>
      </c>
      <c r="H2682" s="68">
        <v>44580</v>
      </c>
      <c r="I2682" s="68">
        <v>45188</v>
      </c>
      <c r="J2682" s="57" t="str">
        <f>IF(Ugovori_OPULJP3[[#This Row],[DATUM ZAVRŠETKA OPERACIJE]]&gt;DATE(2024,12,31),"u provedbi","završen")</f>
        <v>završen</v>
      </c>
      <c r="K2682" s="76" t="s">
        <v>154</v>
      </c>
      <c r="L2682" s="55" t="s">
        <v>154</v>
      </c>
      <c r="M2682" s="58">
        <v>0.85</v>
      </c>
      <c r="N2682" s="58">
        <v>0.15</v>
      </c>
      <c r="O2682" s="59">
        <f>Ugovori_OPULJP3[[#This Row],[Bespovratna sredstva - Ukupno (EU+Nac) HRK
= Ukupna ugovorena vrijednost bespovratnih sredstava]]*Ugovori_OPULJP3[[#This Row],[EU STOPA SUFINANCIRANJA %
EU CO-FINANCING RATE %]]</f>
        <v>2040275.3405000002</v>
      </c>
      <c r="P2682" s="60">
        <f>Ugovori_OPULJP3[[#This Row],[Bespovratna sredstva - EU dio - HRK]]/7.5345</f>
        <v>270791.07313026744</v>
      </c>
      <c r="Q2682" s="59">
        <f>Ugovori_OPULJP3[[#This Row],[Bespovratna sredstva - Ukupno (EU+Nac) HRK
= Ukupna ugovorena vrijednost bespovratnih sredstava]]*Ugovori_OPULJP3[[#This Row],[STOPA NACIONALNOG SUFINANCIRANJA %]]</f>
        <v>360048.5895</v>
      </c>
      <c r="R2682" s="60">
        <f>Ugovori_OPULJP3[[#This Row],[Bespovratna sredstva - Nacionalni dio - HRK]]/7.5345</f>
        <v>47786.659964164843</v>
      </c>
      <c r="S2682" s="59">
        <v>2400323.9300000002</v>
      </c>
      <c r="T2682" s="60">
        <f>Ugovori_OPULJP3[[#This Row],[Bespovratna sredstva - Ukupno (EU+Nac) HRK
= Ukupna ugovorena vrijednost bespovratnih sredstava]]/7.5345</f>
        <v>318577.73309443227</v>
      </c>
      <c r="U2682" s="59">
        <v>0</v>
      </c>
      <c r="V2682" s="60">
        <f>Ugovori_OPULJP3[[#This Row],[Javni doprinos korisnika - HRK]]/7.5345</f>
        <v>0</v>
      </c>
      <c r="W2682" s="59">
        <v>0</v>
      </c>
      <c r="X2682" s="60">
        <f>Ugovori_OPULJP3[[#This Row],[Privatni doprinos korisnika - HRK]]/7.5345</f>
        <v>0</v>
      </c>
      <c r="Y2682" s="61">
        <v>2400323.9300000002</v>
      </c>
      <c r="Z2682" s="62">
        <f>Ugovori_OPULJP3[[#This Row],[UKUPNI PRIHVATLJIVI IZDACI
TOTAL ELIGIBLE EXPENDITURE
= Bespovratna sredstva ukupno + doprinos korisnika
= Ukupni prihvatljivi troškovi
= Ukupna ugovorena vrijednost projekta HRK]]/7.5345</f>
        <v>318577.73309443227</v>
      </c>
      <c r="AA2682" s="66" t="s">
        <v>37</v>
      </c>
      <c r="AB2682" s="66" t="s">
        <v>34</v>
      </c>
      <c r="AC2682" s="40" t="s">
        <v>9775</v>
      </c>
      <c r="AD2682" s="72" t="s">
        <v>6564</v>
      </c>
    </row>
    <row r="2683" spans="1:30" ht="63.75" x14ac:dyDescent="0.2">
      <c r="A2683" s="70" t="s">
        <v>9776</v>
      </c>
      <c r="B2683" s="38" t="s">
        <v>742</v>
      </c>
      <c r="C2683" s="65" t="s">
        <v>7264</v>
      </c>
      <c r="D2683" s="96" t="s">
        <v>9719</v>
      </c>
      <c r="E2683" s="66" t="s">
        <v>75</v>
      </c>
      <c r="F2683" s="71" t="s">
        <v>9777</v>
      </c>
      <c r="G2683" s="71" t="s">
        <v>9778</v>
      </c>
      <c r="H2683" s="68">
        <v>44553</v>
      </c>
      <c r="I2683" s="68">
        <v>45161</v>
      </c>
      <c r="J2683" s="57" t="str">
        <f>IF(Ugovori_OPULJP3[[#This Row],[DATUM ZAVRŠETKA OPERACIJE]]&gt;DATE(2024,12,31),"u provedbi","završen")</f>
        <v>završen</v>
      </c>
      <c r="K2683" s="67" t="s">
        <v>154</v>
      </c>
      <c r="L2683" s="55" t="s">
        <v>154</v>
      </c>
      <c r="M2683" s="82" t="s">
        <v>3093</v>
      </c>
      <c r="N2683" s="58">
        <v>0.15</v>
      </c>
      <c r="O2683" s="59">
        <f>Ugovori_OPULJP3[[#This Row],[Bespovratna sredstva - Ukupno (EU+Nac) HRK
= Ukupna ugovorena vrijednost bespovratnih sredstava]]*Ugovori_OPULJP3[[#This Row],[EU STOPA SUFINANCIRANJA %
EU CO-FINANCING RATE %]]</f>
        <v>1418748.8125</v>
      </c>
      <c r="P2683" s="60">
        <f>Ugovori_OPULJP3[[#This Row],[Bespovratna sredstva - EU dio - HRK]]/7.5345</f>
        <v>188300.32682991572</v>
      </c>
      <c r="Q2683" s="59">
        <f>Ugovori_OPULJP3[[#This Row],[Bespovratna sredstva - Ukupno (EU+Nac) HRK
= Ukupna ugovorena vrijednost bespovratnih sredstava]]*Ugovori_OPULJP3[[#This Row],[STOPA NACIONALNOG SUFINANCIRANJA %]]</f>
        <v>250367.4375</v>
      </c>
      <c r="R2683" s="60">
        <f>Ugovori_OPULJP3[[#This Row],[Bespovratna sredstva - Nacionalni dio - HRK]]/7.5345</f>
        <v>33229.469440573361</v>
      </c>
      <c r="S2683" s="59">
        <v>1669116.25</v>
      </c>
      <c r="T2683" s="60">
        <f>Ugovori_OPULJP3[[#This Row],[Bespovratna sredstva - Ukupno (EU+Nac) HRK
= Ukupna ugovorena vrijednost bespovratnih sredstava]]/7.5345</f>
        <v>221529.79627048908</v>
      </c>
      <c r="U2683" s="59">
        <v>0</v>
      </c>
      <c r="V2683" s="60">
        <f>Ugovori_OPULJP3[[#This Row],[Javni doprinos korisnika - HRK]]/7.5345</f>
        <v>0</v>
      </c>
      <c r="W2683" s="59">
        <v>0</v>
      </c>
      <c r="X2683" s="60">
        <f>Ugovori_OPULJP3[[#This Row],[Privatni doprinos korisnika - HRK]]/7.5345</f>
        <v>0</v>
      </c>
      <c r="Y2683" s="61">
        <v>1669116.25</v>
      </c>
      <c r="Z2683" s="62">
        <f>Ugovori_OPULJP3[[#This Row],[UKUPNI PRIHVATLJIVI IZDACI
TOTAL ELIGIBLE EXPENDITURE
= Bespovratna sredstva ukupno + doprinos korisnika
= Ukupni prihvatljivi troškovi
= Ukupna ugovorena vrijednost projekta HRK]]/7.5345</f>
        <v>221529.79627048908</v>
      </c>
      <c r="AA2683" s="66" t="s">
        <v>37</v>
      </c>
      <c r="AB2683" s="66" t="s">
        <v>34</v>
      </c>
      <c r="AC2683" s="40" t="s">
        <v>9755</v>
      </c>
      <c r="AD2683" s="72" t="s">
        <v>6564</v>
      </c>
    </row>
    <row r="2684" spans="1:30" ht="102" x14ac:dyDescent="0.2">
      <c r="A2684" s="70" t="s">
        <v>9779</v>
      </c>
      <c r="B2684" s="38" t="s">
        <v>742</v>
      </c>
      <c r="C2684" s="65" t="s">
        <v>7264</v>
      </c>
      <c r="D2684" s="65" t="s">
        <v>9719</v>
      </c>
      <c r="E2684" s="66" t="s">
        <v>75</v>
      </c>
      <c r="F2684" s="71" t="s">
        <v>9780</v>
      </c>
      <c r="G2684" s="54" t="s">
        <v>8324</v>
      </c>
      <c r="H2684" s="68">
        <v>44581</v>
      </c>
      <c r="I2684" s="68">
        <v>45189</v>
      </c>
      <c r="J2684" s="57" t="str">
        <f>IF(Ugovori_OPULJP3[[#This Row],[DATUM ZAVRŠETKA OPERACIJE]]&gt;DATE(2024,12,31),"u provedbi","završen")</f>
        <v>završen</v>
      </c>
      <c r="K2684" s="67" t="s">
        <v>172</v>
      </c>
      <c r="L2684" s="67" t="s">
        <v>172</v>
      </c>
      <c r="M2684" s="58">
        <v>0.85</v>
      </c>
      <c r="N2684" s="58">
        <v>0.15</v>
      </c>
      <c r="O2684" s="59">
        <f>Ugovori_OPULJP3[[#This Row],[Bespovratna sredstva - Ukupno (EU+Nac) HRK
= Ukupna ugovorena vrijednost bespovratnih sredstava]]*Ugovori_OPULJP3[[#This Row],[EU STOPA SUFINANCIRANJA %
EU CO-FINANCING RATE %]]</f>
        <v>704093.777</v>
      </c>
      <c r="P2684" s="60">
        <f>Ugovori_OPULJP3[[#This Row],[Bespovratna sredstva - EU dio - HRK]]/7.5345</f>
        <v>93449.30347070143</v>
      </c>
      <c r="Q2684" s="59">
        <f>Ugovori_OPULJP3[[#This Row],[Bespovratna sredstva - Ukupno (EU+Nac) HRK
= Ukupna ugovorena vrijednost bespovratnih sredstava]]*Ugovori_OPULJP3[[#This Row],[STOPA NACIONALNOG SUFINANCIRANJA %]]</f>
        <v>124251.84299999999</v>
      </c>
      <c r="R2684" s="60">
        <f>Ugovori_OPULJP3[[#This Row],[Bespovratna sredstva - Nacionalni dio - HRK]]/7.5345</f>
        <v>16491.053553653193</v>
      </c>
      <c r="S2684" s="59">
        <v>828345.62</v>
      </c>
      <c r="T2684" s="60">
        <f>Ugovori_OPULJP3[[#This Row],[Bespovratna sredstva - Ukupno (EU+Nac) HRK
= Ukupna ugovorena vrijednost bespovratnih sredstava]]/7.5345</f>
        <v>109940.35702435463</v>
      </c>
      <c r="U2684" s="59">
        <v>0</v>
      </c>
      <c r="V2684" s="60">
        <f>Ugovori_OPULJP3[[#This Row],[Javni doprinos korisnika - HRK]]/7.5345</f>
        <v>0</v>
      </c>
      <c r="W2684" s="59">
        <v>0</v>
      </c>
      <c r="X2684" s="60">
        <f>Ugovori_OPULJP3[[#This Row],[Privatni doprinos korisnika - HRK]]/7.5345</f>
        <v>0</v>
      </c>
      <c r="Y2684" s="61">
        <v>828345.62</v>
      </c>
      <c r="Z2684" s="62">
        <f>Ugovori_OPULJP3[[#This Row],[UKUPNI PRIHVATLJIVI IZDACI
TOTAL ELIGIBLE EXPENDITURE
= Bespovratna sredstva ukupno + doprinos korisnika
= Ukupni prihvatljivi troškovi
= Ukupna ugovorena vrijednost projekta HRK]]/7.5345</f>
        <v>109940.35702435463</v>
      </c>
      <c r="AA2684" s="66" t="s">
        <v>37</v>
      </c>
      <c r="AB2684" s="66" t="s">
        <v>34</v>
      </c>
      <c r="AC2684" s="40" t="s">
        <v>9781</v>
      </c>
      <c r="AD2684" s="72" t="s">
        <v>6564</v>
      </c>
    </row>
    <row r="2685" spans="1:30" ht="114.75" x14ac:dyDescent="0.2">
      <c r="A2685" s="70" t="s">
        <v>9782</v>
      </c>
      <c r="B2685" s="38" t="s">
        <v>742</v>
      </c>
      <c r="C2685" s="65" t="s">
        <v>7264</v>
      </c>
      <c r="D2685" s="96" t="s">
        <v>9719</v>
      </c>
      <c r="E2685" s="66" t="s">
        <v>75</v>
      </c>
      <c r="F2685" s="71" t="s">
        <v>9783</v>
      </c>
      <c r="G2685" s="71" t="s">
        <v>9784</v>
      </c>
      <c r="H2685" s="68">
        <v>44553</v>
      </c>
      <c r="I2685" s="68">
        <v>45161</v>
      </c>
      <c r="J2685" s="57" t="str">
        <f>IF(Ugovori_OPULJP3[[#This Row],[DATUM ZAVRŠETKA OPERACIJE]]&gt;DATE(2024,12,31),"u provedbi","završen")</f>
        <v>završen</v>
      </c>
      <c r="K2685" s="67" t="s">
        <v>2988</v>
      </c>
      <c r="L2685" s="67" t="s">
        <v>172</v>
      </c>
      <c r="M2685" s="82" t="s">
        <v>3093</v>
      </c>
      <c r="N2685" s="58">
        <v>0.15</v>
      </c>
      <c r="O2685" s="59">
        <f>Ugovori_OPULJP3[[#This Row],[Bespovratna sredstva - Ukupno (EU+Nac) HRK
= Ukupna ugovorena vrijednost bespovratnih sredstava]]*Ugovori_OPULJP3[[#This Row],[EU STOPA SUFINANCIRANJA %
EU CO-FINANCING RATE %]]</f>
        <v>2125672.0440000002</v>
      </c>
      <c r="P2685" s="60">
        <f>Ugovori_OPULJP3[[#This Row],[Bespovratna sredstva - EU dio - HRK]]/7.5345</f>
        <v>282125.16344813857</v>
      </c>
      <c r="Q2685" s="59">
        <f>Ugovori_OPULJP3[[#This Row],[Bespovratna sredstva - Ukupno (EU+Nac) HRK
= Ukupna ugovorena vrijednost bespovratnih sredstava]]*Ugovori_OPULJP3[[#This Row],[STOPA NACIONALNOG SUFINANCIRANJA %]]</f>
        <v>375118.59600000002</v>
      </c>
      <c r="R2685" s="60">
        <f>Ugovori_OPULJP3[[#This Row],[Bespovratna sredstva - Nacionalni dio - HRK]]/7.5345</f>
        <v>49786.793549671514</v>
      </c>
      <c r="S2685" s="59">
        <v>2500790.64</v>
      </c>
      <c r="T2685" s="60">
        <f>Ugovori_OPULJP3[[#This Row],[Bespovratna sredstva - Ukupno (EU+Nac) HRK
= Ukupna ugovorena vrijednost bespovratnih sredstava]]/7.5345</f>
        <v>331911.95699781005</v>
      </c>
      <c r="U2685" s="59">
        <v>0</v>
      </c>
      <c r="V2685" s="60">
        <f>Ugovori_OPULJP3[[#This Row],[Javni doprinos korisnika - HRK]]/7.5345</f>
        <v>0</v>
      </c>
      <c r="W2685" s="59">
        <v>0</v>
      </c>
      <c r="X2685" s="60">
        <f>Ugovori_OPULJP3[[#This Row],[Privatni doprinos korisnika - HRK]]/7.5345</f>
        <v>0</v>
      </c>
      <c r="Y2685" s="61">
        <v>2500790.64</v>
      </c>
      <c r="Z2685" s="62">
        <f>Ugovori_OPULJP3[[#This Row],[UKUPNI PRIHVATLJIVI IZDACI
TOTAL ELIGIBLE EXPENDITURE
= Bespovratna sredstva ukupno + doprinos korisnika
= Ukupni prihvatljivi troškovi
= Ukupna ugovorena vrijednost projekta HRK]]/7.5345</f>
        <v>331911.95699781005</v>
      </c>
      <c r="AA2685" s="66" t="s">
        <v>37</v>
      </c>
      <c r="AB2685" s="66" t="s">
        <v>34</v>
      </c>
      <c r="AC2685" s="40" t="s">
        <v>9785</v>
      </c>
      <c r="AD2685" s="72" t="s">
        <v>6564</v>
      </c>
    </row>
    <row r="2686" spans="1:30" ht="51" x14ac:dyDescent="0.2">
      <c r="A2686" s="70" t="s">
        <v>9786</v>
      </c>
      <c r="B2686" s="38" t="s">
        <v>742</v>
      </c>
      <c r="C2686" s="65" t="s">
        <v>7264</v>
      </c>
      <c r="D2686" s="96" t="s">
        <v>9719</v>
      </c>
      <c r="E2686" s="66" t="s">
        <v>75</v>
      </c>
      <c r="F2686" s="71" t="s">
        <v>9787</v>
      </c>
      <c r="G2686" s="71" t="s">
        <v>9788</v>
      </c>
      <c r="H2686" s="68">
        <v>44553</v>
      </c>
      <c r="I2686" s="68">
        <v>45161</v>
      </c>
      <c r="J2686" s="57" t="str">
        <f>IF(Ugovori_OPULJP3[[#This Row],[DATUM ZAVRŠETKA OPERACIJE]]&gt;DATE(2024,12,31),"u provedbi","završen")</f>
        <v>završen</v>
      </c>
      <c r="K2686" s="76" t="s">
        <v>36</v>
      </c>
      <c r="L2686" s="67" t="s">
        <v>36</v>
      </c>
      <c r="M2686" s="82" t="s">
        <v>3093</v>
      </c>
      <c r="N2686" s="58">
        <v>0.15</v>
      </c>
      <c r="O2686" s="59">
        <f>Ugovori_OPULJP3[[#This Row],[Bespovratna sredstva - Ukupno (EU+Nac) HRK
= Ukupna ugovorena vrijednost bespovratnih sredstava]]*Ugovori_OPULJP3[[#This Row],[EU STOPA SUFINANCIRANJA %
EU CO-FINANCING RATE %]]</f>
        <v>1203659.2024999999</v>
      </c>
      <c r="P2686" s="60">
        <f>Ugovori_OPULJP3[[#This Row],[Bespovratna sredstva - EU dio - HRK]]/7.5345</f>
        <v>159753.02972990906</v>
      </c>
      <c r="Q2686" s="59">
        <f>Ugovori_OPULJP3[[#This Row],[Bespovratna sredstva - Ukupno (EU+Nac) HRK
= Ukupna ugovorena vrijednost bespovratnih sredstava]]*Ugovori_OPULJP3[[#This Row],[STOPA NACIONALNOG SUFINANCIRANJA %]]</f>
        <v>212410.44749999998</v>
      </c>
      <c r="R2686" s="60">
        <f>Ugovori_OPULJP3[[#This Row],[Bespovratna sredstva - Nacionalni dio - HRK]]/7.5345</f>
        <v>28191.711128807481</v>
      </c>
      <c r="S2686" s="59">
        <v>1416069.65</v>
      </c>
      <c r="T2686" s="60">
        <f>Ugovori_OPULJP3[[#This Row],[Bespovratna sredstva - Ukupno (EU+Nac) HRK
= Ukupna ugovorena vrijednost bespovratnih sredstava]]/7.5345</f>
        <v>187944.74085871654</v>
      </c>
      <c r="U2686" s="59">
        <v>0</v>
      </c>
      <c r="V2686" s="60">
        <f>Ugovori_OPULJP3[[#This Row],[Javni doprinos korisnika - HRK]]/7.5345</f>
        <v>0</v>
      </c>
      <c r="W2686" s="59">
        <v>0</v>
      </c>
      <c r="X2686" s="60">
        <f>Ugovori_OPULJP3[[#This Row],[Privatni doprinos korisnika - HRK]]/7.5345</f>
        <v>0</v>
      </c>
      <c r="Y2686" s="61">
        <v>1416069.65</v>
      </c>
      <c r="Z2686" s="62">
        <f>Ugovori_OPULJP3[[#This Row],[UKUPNI PRIHVATLJIVI IZDACI
TOTAL ELIGIBLE EXPENDITURE
= Bespovratna sredstva ukupno + doprinos korisnika
= Ukupni prihvatljivi troškovi
= Ukupna ugovorena vrijednost projekta HRK]]/7.5345</f>
        <v>187944.74085871654</v>
      </c>
      <c r="AA2686" s="66" t="s">
        <v>37</v>
      </c>
      <c r="AB2686" s="66" t="s">
        <v>34</v>
      </c>
      <c r="AC2686" s="40" t="s">
        <v>9789</v>
      </c>
      <c r="AD2686" s="72" t="s">
        <v>6564</v>
      </c>
    </row>
    <row r="2687" spans="1:30" ht="63.75" x14ac:dyDescent="0.2">
      <c r="A2687" s="75" t="s">
        <v>9790</v>
      </c>
      <c r="B2687" s="38" t="s">
        <v>742</v>
      </c>
      <c r="C2687" s="65" t="s">
        <v>7264</v>
      </c>
      <c r="D2687" s="96" t="s">
        <v>9719</v>
      </c>
      <c r="E2687" s="66" t="s">
        <v>75</v>
      </c>
      <c r="F2687" s="71" t="s">
        <v>9791</v>
      </c>
      <c r="G2687" s="71" t="s">
        <v>1977</v>
      </c>
      <c r="H2687" s="68">
        <v>44553</v>
      </c>
      <c r="I2687" s="68">
        <v>45161</v>
      </c>
      <c r="J2687" s="57" t="str">
        <f>IF(Ugovori_OPULJP3[[#This Row],[DATUM ZAVRŠETKA OPERACIJE]]&gt;DATE(2024,12,31),"u provedbi","završen")</f>
        <v>završen</v>
      </c>
      <c r="K2687" s="76" t="s">
        <v>598</v>
      </c>
      <c r="L2687" s="67" t="s">
        <v>598</v>
      </c>
      <c r="M2687" s="82" t="s">
        <v>3093</v>
      </c>
      <c r="N2687" s="58">
        <v>0.15</v>
      </c>
      <c r="O2687" s="59">
        <f>Ugovori_OPULJP3[[#This Row],[Bespovratna sredstva - Ukupno (EU+Nac) HRK
= Ukupna ugovorena vrijednost bespovratnih sredstava]]*Ugovori_OPULJP3[[#This Row],[EU STOPA SUFINANCIRANJA %
EU CO-FINANCING RATE %]]</f>
        <v>855005.24199999997</v>
      </c>
      <c r="P2687" s="60">
        <f>Ugovori_OPULJP3[[#This Row],[Bespovratna sredstva - EU dio - HRK]]/7.5345</f>
        <v>113478.69692746697</v>
      </c>
      <c r="Q2687" s="59">
        <f>Ugovori_OPULJP3[[#This Row],[Bespovratna sredstva - Ukupno (EU+Nac) HRK
= Ukupna ugovorena vrijednost bespovratnih sredstava]]*Ugovori_OPULJP3[[#This Row],[STOPA NACIONALNOG SUFINANCIRANJA %]]</f>
        <v>150883.27799999999</v>
      </c>
      <c r="R2687" s="60">
        <f>Ugovori_OPULJP3[[#This Row],[Bespovratna sredstva - Nacionalni dio - HRK]]/7.5345</f>
        <v>20025.652398964761</v>
      </c>
      <c r="S2687" s="59">
        <v>1005888.52</v>
      </c>
      <c r="T2687" s="60">
        <f>Ugovori_OPULJP3[[#This Row],[Bespovratna sredstva - Ukupno (EU+Nac) HRK
= Ukupna ugovorena vrijednost bespovratnih sredstava]]/7.5345</f>
        <v>133504.34932643175</v>
      </c>
      <c r="U2687" s="59">
        <v>0</v>
      </c>
      <c r="V2687" s="60">
        <f>Ugovori_OPULJP3[[#This Row],[Javni doprinos korisnika - HRK]]/7.5345</f>
        <v>0</v>
      </c>
      <c r="W2687" s="59">
        <v>0</v>
      </c>
      <c r="X2687" s="60">
        <f>Ugovori_OPULJP3[[#This Row],[Privatni doprinos korisnika - HRK]]/7.5345</f>
        <v>0</v>
      </c>
      <c r="Y2687" s="61">
        <v>1005888.52</v>
      </c>
      <c r="Z2687" s="62">
        <f>Ugovori_OPULJP3[[#This Row],[UKUPNI PRIHVATLJIVI IZDACI
TOTAL ELIGIBLE EXPENDITURE
= Bespovratna sredstva ukupno + doprinos korisnika
= Ukupni prihvatljivi troškovi
= Ukupna ugovorena vrijednost projekta HRK]]/7.5345</f>
        <v>133504.34932643175</v>
      </c>
      <c r="AA2687" s="66" t="s">
        <v>37</v>
      </c>
      <c r="AB2687" s="66" t="s">
        <v>34</v>
      </c>
      <c r="AC2687" s="40" t="s">
        <v>9792</v>
      </c>
      <c r="AD2687" s="72" t="s">
        <v>6564</v>
      </c>
    </row>
    <row r="2688" spans="1:30" ht="102" x14ac:dyDescent="0.2">
      <c r="A2688" s="75" t="s">
        <v>9793</v>
      </c>
      <c r="B2688" s="38" t="s">
        <v>742</v>
      </c>
      <c r="C2688" s="65" t="s">
        <v>7264</v>
      </c>
      <c r="D2688" s="96" t="s">
        <v>9719</v>
      </c>
      <c r="E2688" s="66" t="s">
        <v>75</v>
      </c>
      <c r="F2688" s="71" t="s">
        <v>9794</v>
      </c>
      <c r="G2688" s="71" t="s">
        <v>9795</v>
      </c>
      <c r="H2688" s="68">
        <v>44553</v>
      </c>
      <c r="I2688" s="68">
        <v>45161</v>
      </c>
      <c r="J2688" s="57" t="str">
        <f>IF(Ugovori_OPULJP3[[#This Row],[DATUM ZAVRŠETKA OPERACIJE]]&gt;DATE(2024,12,31),"u provedbi","završen")</f>
        <v>završen</v>
      </c>
      <c r="K2688" s="76" t="s">
        <v>36</v>
      </c>
      <c r="L2688" s="67" t="s">
        <v>36</v>
      </c>
      <c r="M2688" s="82" t="s">
        <v>3093</v>
      </c>
      <c r="N2688" s="58">
        <v>0.15</v>
      </c>
      <c r="O2688" s="59">
        <f>Ugovori_OPULJP3[[#This Row],[Bespovratna sredstva - Ukupno (EU+Nac) HRK
= Ukupna ugovorena vrijednost bespovratnih sredstava]]*Ugovori_OPULJP3[[#This Row],[EU STOPA SUFINANCIRANJA %
EU CO-FINANCING RATE %]]</f>
        <v>1627490.24</v>
      </c>
      <c r="P2688" s="60">
        <f>Ugovori_OPULJP3[[#This Row],[Bespovratna sredstva - EU dio - HRK]]/7.5345</f>
        <v>216005.07532019375</v>
      </c>
      <c r="Q2688" s="59">
        <f>Ugovori_OPULJP3[[#This Row],[Bespovratna sredstva - Ukupno (EU+Nac) HRK
= Ukupna ugovorena vrijednost bespovratnih sredstava]]*Ugovori_OPULJP3[[#This Row],[STOPA NACIONALNOG SUFINANCIRANJA %]]</f>
        <v>287204.15999999997</v>
      </c>
      <c r="R2688" s="60">
        <f>Ugovori_OPULJP3[[#This Row],[Bespovratna sredstva - Nacionalni dio - HRK]]/7.5345</f>
        <v>38118.542703563602</v>
      </c>
      <c r="S2688" s="59">
        <v>1914694.4</v>
      </c>
      <c r="T2688" s="60">
        <f>Ugovori_OPULJP3[[#This Row],[Bespovratna sredstva - Ukupno (EU+Nac) HRK
= Ukupna ugovorena vrijednost bespovratnih sredstava]]/7.5345</f>
        <v>254123.61802375736</v>
      </c>
      <c r="U2688" s="59">
        <v>0</v>
      </c>
      <c r="V2688" s="60">
        <f>Ugovori_OPULJP3[[#This Row],[Javni doprinos korisnika - HRK]]/7.5345</f>
        <v>0</v>
      </c>
      <c r="W2688" s="59">
        <v>0</v>
      </c>
      <c r="X2688" s="60">
        <f>Ugovori_OPULJP3[[#This Row],[Privatni doprinos korisnika - HRK]]/7.5345</f>
        <v>0</v>
      </c>
      <c r="Y2688" s="61">
        <v>1914694.4</v>
      </c>
      <c r="Z2688" s="62">
        <f>Ugovori_OPULJP3[[#This Row],[UKUPNI PRIHVATLJIVI IZDACI
TOTAL ELIGIBLE EXPENDITURE
= Bespovratna sredstva ukupno + doprinos korisnika
= Ukupni prihvatljivi troškovi
= Ukupna ugovorena vrijednost projekta HRK]]/7.5345</f>
        <v>254123.61802375736</v>
      </c>
      <c r="AA2688" s="66" t="s">
        <v>37</v>
      </c>
      <c r="AB2688" s="66" t="s">
        <v>34</v>
      </c>
      <c r="AC2688" s="40" t="s">
        <v>9796</v>
      </c>
      <c r="AD2688" s="72" t="s">
        <v>6564</v>
      </c>
    </row>
    <row r="2689" spans="1:30" ht="89.25" x14ac:dyDescent="0.2">
      <c r="A2689" s="70" t="s">
        <v>9797</v>
      </c>
      <c r="B2689" s="38" t="s">
        <v>742</v>
      </c>
      <c r="C2689" s="65" t="s">
        <v>7264</v>
      </c>
      <c r="D2689" s="65" t="s">
        <v>9719</v>
      </c>
      <c r="E2689" s="66" t="s">
        <v>75</v>
      </c>
      <c r="F2689" s="71" t="s">
        <v>9798</v>
      </c>
      <c r="G2689" s="71" t="s">
        <v>1694</v>
      </c>
      <c r="H2689" s="68">
        <v>44578</v>
      </c>
      <c r="I2689" s="68">
        <v>45186</v>
      </c>
      <c r="J2689" s="57" t="str">
        <f>IF(Ugovori_OPULJP3[[#This Row],[DATUM ZAVRŠETKA OPERACIJE]]&gt;DATE(2024,12,31),"u provedbi","završen")</f>
        <v>završen</v>
      </c>
      <c r="K2689" s="67" t="s">
        <v>337</v>
      </c>
      <c r="L2689" s="67" t="s">
        <v>337</v>
      </c>
      <c r="M2689" s="58">
        <v>0.85</v>
      </c>
      <c r="N2689" s="58">
        <v>0.15</v>
      </c>
      <c r="O2689" s="59">
        <f>Ugovori_OPULJP3[[#This Row],[Bespovratna sredstva - Ukupno (EU+Nac) HRK
= Ukupna ugovorena vrijednost bespovratnih sredstava]]*Ugovori_OPULJP3[[#This Row],[EU STOPA SUFINANCIRANJA %
EU CO-FINANCING RATE %]]</f>
        <v>3621150.4924999997</v>
      </c>
      <c r="P2689" s="60">
        <f>Ugovori_OPULJP3[[#This Row],[Bespovratna sredstva - EU dio - HRK]]/7.5345</f>
        <v>480609.26305660623</v>
      </c>
      <c r="Q2689" s="59">
        <f>Ugovori_OPULJP3[[#This Row],[Bespovratna sredstva - Ukupno (EU+Nac) HRK
= Ukupna ugovorena vrijednost bespovratnih sredstava]]*Ugovori_OPULJP3[[#This Row],[STOPA NACIONALNOG SUFINANCIRANJA %]]</f>
        <v>639026.5575</v>
      </c>
      <c r="R2689" s="60">
        <f>Ugovori_OPULJP3[[#This Row],[Bespovratna sredstva - Nacionalni dio - HRK]]/7.5345</f>
        <v>84813.399362930519</v>
      </c>
      <c r="S2689" s="59">
        <v>4260177.05</v>
      </c>
      <c r="T2689" s="60">
        <f>Ugovori_OPULJP3[[#This Row],[Bespovratna sredstva - Ukupno (EU+Nac) HRK
= Ukupna ugovorena vrijednost bespovratnih sredstava]]/7.5345</f>
        <v>565422.66241953673</v>
      </c>
      <c r="U2689" s="59">
        <v>0</v>
      </c>
      <c r="V2689" s="60">
        <f>Ugovori_OPULJP3[[#This Row],[Javni doprinos korisnika - HRK]]/7.5345</f>
        <v>0</v>
      </c>
      <c r="W2689" s="59">
        <v>0</v>
      </c>
      <c r="X2689" s="60">
        <f>Ugovori_OPULJP3[[#This Row],[Privatni doprinos korisnika - HRK]]/7.5345</f>
        <v>0</v>
      </c>
      <c r="Y2689" s="61">
        <v>4260177.05</v>
      </c>
      <c r="Z2689" s="62">
        <f>Ugovori_OPULJP3[[#This Row],[UKUPNI PRIHVATLJIVI IZDACI
TOTAL ELIGIBLE EXPENDITURE
= Bespovratna sredstva ukupno + doprinos korisnika
= Ukupni prihvatljivi troškovi
= Ukupna ugovorena vrijednost projekta HRK]]/7.5345</f>
        <v>565422.66241953673</v>
      </c>
      <c r="AA2689" s="66" t="s">
        <v>37</v>
      </c>
      <c r="AB2689" s="66" t="s">
        <v>34</v>
      </c>
      <c r="AC2689" s="40" t="s">
        <v>9799</v>
      </c>
      <c r="AD2689" s="72" t="s">
        <v>6564</v>
      </c>
    </row>
    <row r="2690" spans="1:30" ht="34.5" customHeight="1" x14ac:dyDescent="0.2">
      <c r="A2690" s="70" t="s">
        <v>9800</v>
      </c>
      <c r="B2690" s="38" t="s">
        <v>742</v>
      </c>
      <c r="C2690" s="65" t="s">
        <v>7264</v>
      </c>
      <c r="D2690" s="96" t="s">
        <v>9719</v>
      </c>
      <c r="E2690" s="66" t="s">
        <v>75</v>
      </c>
      <c r="F2690" s="71" t="s">
        <v>9801</v>
      </c>
      <c r="G2690" s="71" t="s">
        <v>9802</v>
      </c>
      <c r="H2690" s="68">
        <v>44553</v>
      </c>
      <c r="I2690" s="68">
        <v>45161</v>
      </c>
      <c r="J2690" s="57" t="str">
        <f>IF(Ugovori_OPULJP3[[#This Row],[DATUM ZAVRŠETKA OPERACIJE]]&gt;DATE(2024,12,31),"u provedbi","završen")</f>
        <v>završen</v>
      </c>
      <c r="K2690" s="76" t="s">
        <v>36</v>
      </c>
      <c r="L2690" s="67" t="s">
        <v>36</v>
      </c>
      <c r="M2690" s="82" t="s">
        <v>3093</v>
      </c>
      <c r="N2690" s="58">
        <v>0.15</v>
      </c>
      <c r="O2690" s="59">
        <f>Ugovori_OPULJP3[[#This Row],[Bespovratna sredstva - Ukupno (EU+Nac) HRK
= Ukupna ugovorena vrijednost bespovratnih sredstava]]*Ugovori_OPULJP3[[#This Row],[EU STOPA SUFINANCIRANJA %
EU CO-FINANCING RATE %]]</f>
        <v>1621528.459</v>
      </c>
      <c r="P2690" s="60">
        <f>Ugovori_OPULJP3[[#This Row],[Bespovratna sredstva - EU dio - HRK]]/7.5345</f>
        <v>215213.81100272082</v>
      </c>
      <c r="Q2690" s="59">
        <f>Ugovori_OPULJP3[[#This Row],[Bespovratna sredstva - Ukupno (EU+Nac) HRK
= Ukupna ugovorena vrijednost bespovratnih sredstava]]*Ugovori_OPULJP3[[#This Row],[STOPA NACIONALNOG SUFINANCIRANJA %]]</f>
        <v>286152.08100000001</v>
      </c>
      <c r="R2690" s="60">
        <f>Ugovori_OPULJP3[[#This Row],[Bespovratna sredstva - Nacionalni dio - HRK]]/7.5345</f>
        <v>37978.907824009555</v>
      </c>
      <c r="S2690" s="59">
        <v>1907680.54</v>
      </c>
      <c r="T2690" s="60">
        <f>Ugovori_OPULJP3[[#This Row],[Bespovratna sredstva - Ukupno (EU+Nac) HRK
= Ukupna ugovorena vrijednost bespovratnih sredstava]]/7.5345</f>
        <v>253192.71882673036</v>
      </c>
      <c r="U2690" s="59">
        <v>0</v>
      </c>
      <c r="V2690" s="60">
        <f>Ugovori_OPULJP3[[#This Row],[Javni doprinos korisnika - HRK]]/7.5345</f>
        <v>0</v>
      </c>
      <c r="W2690" s="59">
        <v>0</v>
      </c>
      <c r="X2690" s="60">
        <f>Ugovori_OPULJP3[[#This Row],[Privatni doprinos korisnika - HRK]]/7.5345</f>
        <v>0</v>
      </c>
      <c r="Y2690" s="61">
        <v>1907680.54</v>
      </c>
      <c r="Z2690" s="62">
        <f>Ugovori_OPULJP3[[#This Row],[UKUPNI PRIHVATLJIVI IZDACI
TOTAL ELIGIBLE EXPENDITURE
= Bespovratna sredstva ukupno + doprinos korisnika
= Ukupni prihvatljivi troškovi
= Ukupna ugovorena vrijednost projekta HRK]]/7.5345</f>
        <v>253192.71882673036</v>
      </c>
      <c r="AA2690" s="66" t="s">
        <v>37</v>
      </c>
      <c r="AB2690" s="66" t="s">
        <v>34</v>
      </c>
      <c r="AC2690" s="40" t="s">
        <v>9803</v>
      </c>
      <c r="AD2690" s="72" t="s">
        <v>6564</v>
      </c>
    </row>
    <row r="2691" spans="1:30" ht="63.75" x14ac:dyDescent="0.2">
      <c r="A2691" s="75" t="s">
        <v>9804</v>
      </c>
      <c r="B2691" s="64" t="s">
        <v>742</v>
      </c>
      <c r="C2691" s="65" t="s">
        <v>7264</v>
      </c>
      <c r="D2691" s="96" t="s">
        <v>9719</v>
      </c>
      <c r="E2691" s="66" t="s">
        <v>75</v>
      </c>
      <c r="F2691" s="71" t="s">
        <v>9805</v>
      </c>
      <c r="G2691" s="71" t="s">
        <v>9806</v>
      </c>
      <c r="H2691" s="68">
        <v>44553</v>
      </c>
      <c r="I2691" s="68">
        <v>45161</v>
      </c>
      <c r="J2691" s="57" t="str">
        <f>IF(Ugovori_OPULJP3[[#This Row],[DATUM ZAVRŠETKA OPERACIJE]]&gt;DATE(2024,12,31),"u provedbi","završen")</f>
        <v>završen</v>
      </c>
      <c r="K2691" s="76" t="s">
        <v>36</v>
      </c>
      <c r="L2691" s="67" t="s">
        <v>36</v>
      </c>
      <c r="M2691" s="82" t="s">
        <v>3093</v>
      </c>
      <c r="N2691" s="58">
        <v>0.15</v>
      </c>
      <c r="O2691" s="59">
        <f>Ugovori_OPULJP3[[#This Row],[Bespovratna sredstva - Ukupno (EU+Nac) HRK
= Ukupna ugovorena vrijednost bespovratnih sredstava]]*Ugovori_OPULJP3[[#This Row],[EU STOPA SUFINANCIRANJA %
EU CO-FINANCING RATE %]]</f>
        <v>811948.18599999999</v>
      </c>
      <c r="P2691" s="60">
        <f>Ugovori_OPULJP3[[#This Row],[Bespovratna sredstva - EU dio - HRK]]/7.5345</f>
        <v>107764.04353308115</v>
      </c>
      <c r="Q2691" s="59">
        <f>Ugovori_OPULJP3[[#This Row],[Bespovratna sredstva - Ukupno (EU+Nac) HRK
= Ukupna ugovorena vrijednost bespovratnih sredstava]]*Ugovori_OPULJP3[[#This Row],[STOPA NACIONALNOG SUFINANCIRANJA %]]</f>
        <v>143284.97399999999</v>
      </c>
      <c r="R2691" s="60">
        <f>Ugovori_OPULJP3[[#This Row],[Bespovratna sredstva - Nacionalni dio - HRK]]/7.5345</f>
        <v>19017.184152896672</v>
      </c>
      <c r="S2691" s="59">
        <v>955233.16</v>
      </c>
      <c r="T2691" s="60">
        <f>Ugovori_OPULJP3[[#This Row],[Bespovratna sredstva - Ukupno (EU+Nac) HRK
= Ukupna ugovorena vrijednost bespovratnih sredstava]]/7.5345</f>
        <v>126781.22768597784</v>
      </c>
      <c r="U2691" s="59">
        <v>0</v>
      </c>
      <c r="V2691" s="60">
        <f>Ugovori_OPULJP3[[#This Row],[Javni doprinos korisnika - HRK]]/7.5345</f>
        <v>0</v>
      </c>
      <c r="W2691" s="59">
        <v>0</v>
      </c>
      <c r="X2691" s="60">
        <f>Ugovori_OPULJP3[[#This Row],[Privatni doprinos korisnika - HRK]]/7.5345</f>
        <v>0</v>
      </c>
      <c r="Y2691" s="61">
        <v>955233.16</v>
      </c>
      <c r="Z2691" s="62">
        <f>Ugovori_OPULJP3[[#This Row],[UKUPNI PRIHVATLJIVI IZDACI
TOTAL ELIGIBLE EXPENDITURE
= Bespovratna sredstva ukupno + doprinos korisnika
= Ukupni prihvatljivi troškovi
= Ukupna ugovorena vrijednost projekta HRK]]/7.5345</f>
        <v>126781.22768597784</v>
      </c>
      <c r="AA2691" s="66" t="s">
        <v>37</v>
      </c>
      <c r="AB2691" s="66" t="s">
        <v>34</v>
      </c>
      <c r="AC2691" s="40" t="s">
        <v>9755</v>
      </c>
      <c r="AD2691" s="72" t="s">
        <v>6564</v>
      </c>
    </row>
    <row r="2692" spans="1:30" ht="114.75" x14ac:dyDescent="0.2">
      <c r="A2692" s="75" t="s">
        <v>9807</v>
      </c>
      <c r="B2692" s="64" t="s">
        <v>742</v>
      </c>
      <c r="C2692" s="65" t="s">
        <v>7264</v>
      </c>
      <c r="D2692" s="96" t="s">
        <v>9719</v>
      </c>
      <c r="E2692" s="66" t="s">
        <v>75</v>
      </c>
      <c r="F2692" s="71" t="s">
        <v>9808</v>
      </c>
      <c r="G2692" s="54" t="s">
        <v>8357</v>
      </c>
      <c r="H2692" s="68">
        <v>44553</v>
      </c>
      <c r="I2692" s="68">
        <v>45161</v>
      </c>
      <c r="J2692" s="57" t="str">
        <f>IF(Ugovori_OPULJP3[[#This Row],[DATUM ZAVRŠETKA OPERACIJE]]&gt;DATE(2024,12,31),"u provedbi","završen")</f>
        <v>završen</v>
      </c>
      <c r="K2692" s="76" t="s">
        <v>36</v>
      </c>
      <c r="L2692" s="67" t="s">
        <v>36</v>
      </c>
      <c r="M2692" s="82" t="s">
        <v>3093</v>
      </c>
      <c r="N2692" s="58">
        <v>0.15</v>
      </c>
      <c r="O2692" s="59">
        <f>Ugovori_OPULJP3[[#This Row],[Bespovratna sredstva - Ukupno (EU+Nac) HRK
= Ukupna ugovorena vrijednost bespovratnih sredstava]]*Ugovori_OPULJP3[[#This Row],[EU STOPA SUFINANCIRANJA %
EU CO-FINANCING RATE %]]</f>
        <v>1723675.8489999999</v>
      </c>
      <c r="P2692" s="60">
        <f>Ugovori_OPULJP3[[#This Row],[Bespovratna sredstva - EU dio - HRK]]/7.5345</f>
        <v>228771.09947574488</v>
      </c>
      <c r="Q2692" s="59">
        <f>Ugovori_OPULJP3[[#This Row],[Bespovratna sredstva - Ukupno (EU+Nac) HRK
= Ukupna ugovorena vrijednost bespovratnih sredstava]]*Ugovori_OPULJP3[[#This Row],[STOPA NACIONALNOG SUFINANCIRANJA %]]</f>
        <v>304178.09099999996</v>
      </c>
      <c r="R2692" s="60">
        <f>Ugovori_OPULJP3[[#This Row],[Bespovratna sredstva - Nacionalni dio - HRK]]/7.5345</f>
        <v>40371.370495719682</v>
      </c>
      <c r="S2692" s="59">
        <v>2027853.94</v>
      </c>
      <c r="T2692" s="60">
        <f>Ugovori_OPULJP3[[#This Row],[Bespovratna sredstva - Ukupno (EU+Nac) HRK
= Ukupna ugovorena vrijednost bespovratnih sredstava]]/7.5345</f>
        <v>269142.4699714646</v>
      </c>
      <c r="U2692" s="59">
        <v>0</v>
      </c>
      <c r="V2692" s="60">
        <f>Ugovori_OPULJP3[[#This Row],[Javni doprinos korisnika - HRK]]/7.5345</f>
        <v>0</v>
      </c>
      <c r="W2692" s="59">
        <v>0</v>
      </c>
      <c r="X2692" s="60">
        <f>Ugovori_OPULJP3[[#This Row],[Privatni doprinos korisnika - HRK]]/7.5345</f>
        <v>0</v>
      </c>
      <c r="Y2692" s="61">
        <v>2027853.94</v>
      </c>
      <c r="Z2692" s="62">
        <f>Ugovori_OPULJP3[[#This Row],[UKUPNI PRIHVATLJIVI IZDACI
TOTAL ELIGIBLE EXPENDITURE
= Bespovratna sredstva ukupno + doprinos korisnika
= Ukupni prihvatljivi troškovi
= Ukupna ugovorena vrijednost projekta HRK]]/7.5345</f>
        <v>269142.4699714646</v>
      </c>
      <c r="AA2692" s="66" t="s">
        <v>37</v>
      </c>
      <c r="AB2692" s="66" t="s">
        <v>34</v>
      </c>
      <c r="AC2692" s="40" t="s">
        <v>9809</v>
      </c>
      <c r="AD2692" s="72" t="s">
        <v>6564</v>
      </c>
    </row>
    <row r="2693" spans="1:30" ht="51" x14ac:dyDescent="0.2">
      <c r="A2693" s="70" t="s">
        <v>9810</v>
      </c>
      <c r="B2693" s="64" t="s">
        <v>742</v>
      </c>
      <c r="C2693" s="65" t="s">
        <v>7264</v>
      </c>
      <c r="D2693" s="96" t="s">
        <v>9719</v>
      </c>
      <c r="E2693" s="66" t="s">
        <v>75</v>
      </c>
      <c r="F2693" s="71" t="s">
        <v>9811</v>
      </c>
      <c r="G2693" s="54" t="s">
        <v>8399</v>
      </c>
      <c r="H2693" s="68">
        <v>44595</v>
      </c>
      <c r="I2693" s="68">
        <v>45202</v>
      </c>
      <c r="J2693" s="57" t="str">
        <f>IF(Ugovori_OPULJP3[[#This Row],[DATUM ZAVRŠETKA OPERACIJE]]&gt;DATE(2024,12,31),"u provedbi","završen")</f>
        <v>završen</v>
      </c>
      <c r="K2693" s="76" t="s">
        <v>83</v>
      </c>
      <c r="L2693" s="55" t="s">
        <v>83</v>
      </c>
      <c r="M2693" s="58">
        <v>0.85</v>
      </c>
      <c r="N2693" s="58">
        <v>0.15</v>
      </c>
      <c r="O2693" s="59">
        <f>Ugovori_OPULJP3[[#This Row],[Bespovratna sredstva - Ukupno (EU+Nac) HRK
= Ukupna ugovorena vrijednost bespovratnih sredstava]]*Ugovori_OPULJP3[[#This Row],[EU STOPA SUFINANCIRANJA %
EU CO-FINANCING RATE %]]</f>
        <v>2619865.5969999996</v>
      </c>
      <c r="P2693" s="60">
        <f>Ugovori_OPULJP3[[#This Row],[Bespovratna sredstva - EU dio - HRK]]/7.5345</f>
        <v>347715.91970270086</v>
      </c>
      <c r="Q2693" s="59">
        <f>Ugovori_OPULJP3[[#This Row],[Bespovratna sredstva - Ukupno (EU+Nac) HRK
= Ukupna ugovorena vrijednost bespovratnih sredstava]]*Ugovori_OPULJP3[[#This Row],[STOPA NACIONALNOG SUFINANCIRANJA %]]</f>
        <v>462329.22299999994</v>
      </c>
      <c r="R2693" s="60">
        <f>Ugovori_OPULJP3[[#This Row],[Bespovratna sredstva - Nacionalni dio - HRK]]/7.5345</f>
        <v>61361.632888711916</v>
      </c>
      <c r="S2693" s="59">
        <v>3082194.82</v>
      </c>
      <c r="T2693" s="60">
        <f>Ugovori_OPULJP3[[#This Row],[Bespovratna sredstva - Ukupno (EU+Nac) HRK
= Ukupna ugovorena vrijednost bespovratnih sredstava]]/7.5345</f>
        <v>409077.55259141279</v>
      </c>
      <c r="U2693" s="59">
        <v>0</v>
      </c>
      <c r="V2693" s="60">
        <f>Ugovori_OPULJP3[[#This Row],[Javni doprinos korisnika - HRK]]/7.5345</f>
        <v>0</v>
      </c>
      <c r="W2693" s="59">
        <v>0</v>
      </c>
      <c r="X2693" s="60">
        <f>Ugovori_OPULJP3[[#This Row],[Privatni doprinos korisnika - HRK]]/7.5345</f>
        <v>0</v>
      </c>
      <c r="Y2693" s="61">
        <v>3082194.82</v>
      </c>
      <c r="Z2693" s="62">
        <f>Ugovori_OPULJP3[[#This Row],[UKUPNI PRIHVATLJIVI IZDACI
TOTAL ELIGIBLE EXPENDITURE
= Bespovratna sredstva ukupno + doprinos korisnika
= Ukupni prihvatljivi troškovi
= Ukupna ugovorena vrijednost projekta HRK]]/7.5345</f>
        <v>409077.55259141279</v>
      </c>
      <c r="AA2693" s="66" t="s">
        <v>37</v>
      </c>
      <c r="AB2693" s="66" t="s">
        <v>34</v>
      </c>
      <c r="AC2693" s="40" t="s">
        <v>9812</v>
      </c>
      <c r="AD2693" s="72" t="s">
        <v>6564</v>
      </c>
    </row>
    <row r="2694" spans="1:30" ht="114.75" x14ac:dyDescent="0.2">
      <c r="A2694" s="70" t="s">
        <v>9813</v>
      </c>
      <c r="B2694" s="64" t="s">
        <v>742</v>
      </c>
      <c r="C2694" s="65" t="s">
        <v>7264</v>
      </c>
      <c r="D2694" s="96" t="s">
        <v>9719</v>
      </c>
      <c r="E2694" s="66" t="s">
        <v>75</v>
      </c>
      <c r="F2694" s="71" t="s">
        <v>9814</v>
      </c>
      <c r="G2694" s="71" t="s">
        <v>6200</v>
      </c>
      <c r="H2694" s="68">
        <v>44595</v>
      </c>
      <c r="I2694" s="68">
        <v>45202</v>
      </c>
      <c r="J2694" s="57" t="str">
        <f>IF(Ugovori_OPULJP3[[#This Row],[DATUM ZAVRŠETKA OPERACIJE]]&gt;DATE(2024,12,31),"u provedbi","završen")</f>
        <v>završen</v>
      </c>
      <c r="K2694" s="76" t="s">
        <v>172</v>
      </c>
      <c r="L2694" s="76" t="s">
        <v>172</v>
      </c>
      <c r="M2694" s="58">
        <v>0.85</v>
      </c>
      <c r="N2694" s="58">
        <v>0.15</v>
      </c>
      <c r="O2694" s="59">
        <f>Ugovori_OPULJP3[[#This Row],[Bespovratna sredstva - Ukupno (EU+Nac) HRK
= Ukupna ugovorena vrijednost bespovratnih sredstava]]*Ugovori_OPULJP3[[#This Row],[EU STOPA SUFINANCIRANJA %
EU CO-FINANCING RATE %]]</f>
        <v>499893.91649999999</v>
      </c>
      <c r="P2694" s="60">
        <f>Ugovori_OPULJP3[[#This Row],[Bespovratna sredstva - EU dio - HRK]]/7.5345</f>
        <v>66347.324507266574</v>
      </c>
      <c r="Q2694" s="59">
        <f>Ugovori_OPULJP3[[#This Row],[Bespovratna sredstva - Ukupno (EU+Nac) HRK
= Ukupna ugovorena vrijednost bespovratnih sredstava]]*Ugovori_OPULJP3[[#This Row],[STOPA NACIONALNOG SUFINANCIRANJA %]]</f>
        <v>88216.573499999999</v>
      </c>
      <c r="R2694" s="60">
        <f>Ugovori_OPULJP3[[#This Row],[Bespovratna sredstva - Nacionalni dio - HRK]]/7.5345</f>
        <v>11708.351383635278</v>
      </c>
      <c r="S2694" s="59">
        <v>588110.49</v>
      </c>
      <c r="T2694" s="60">
        <f>Ugovori_OPULJP3[[#This Row],[Bespovratna sredstva - Ukupno (EU+Nac) HRK
= Ukupna ugovorena vrijednost bespovratnih sredstava]]/7.5345</f>
        <v>78055.675890901839</v>
      </c>
      <c r="U2694" s="59">
        <v>0</v>
      </c>
      <c r="V2694" s="60">
        <f>Ugovori_OPULJP3[[#This Row],[Javni doprinos korisnika - HRK]]/7.5345</f>
        <v>0</v>
      </c>
      <c r="W2694" s="59">
        <v>0</v>
      </c>
      <c r="X2694" s="60">
        <f>Ugovori_OPULJP3[[#This Row],[Privatni doprinos korisnika - HRK]]/7.5345</f>
        <v>0</v>
      </c>
      <c r="Y2694" s="61">
        <v>588110.49</v>
      </c>
      <c r="Z2694" s="62">
        <f>Ugovori_OPULJP3[[#This Row],[UKUPNI PRIHVATLJIVI IZDACI
TOTAL ELIGIBLE EXPENDITURE
= Bespovratna sredstva ukupno + doprinos korisnika
= Ukupni prihvatljivi troškovi
= Ukupna ugovorena vrijednost projekta HRK]]/7.5345</f>
        <v>78055.675890901839</v>
      </c>
      <c r="AA2694" s="66" t="s">
        <v>37</v>
      </c>
      <c r="AB2694" s="66" t="s">
        <v>34</v>
      </c>
      <c r="AC2694" s="40" t="s">
        <v>9815</v>
      </c>
      <c r="AD2694" s="72" t="s">
        <v>6564</v>
      </c>
    </row>
    <row r="2695" spans="1:30" ht="51" x14ac:dyDescent="0.2">
      <c r="A2695" s="70" t="s">
        <v>9816</v>
      </c>
      <c r="B2695" s="64" t="s">
        <v>742</v>
      </c>
      <c r="C2695" s="65" t="s">
        <v>7264</v>
      </c>
      <c r="D2695" s="96" t="s">
        <v>9719</v>
      </c>
      <c r="E2695" s="66" t="s">
        <v>75</v>
      </c>
      <c r="F2695" s="71" t="s">
        <v>9720</v>
      </c>
      <c r="G2695" s="71" t="s">
        <v>9817</v>
      </c>
      <c r="H2695" s="68">
        <v>44585</v>
      </c>
      <c r="I2695" s="68">
        <v>45193</v>
      </c>
      <c r="J2695" s="57" t="str">
        <f>IF(Ugovori_OPULJP3[[#This Row],[DATUM ZAVRŠETKA OPERACIJE]]&gt;DATE(2024,12,31),"u provedbi","završen")</f>
        <v>završen</v>
      </c>
      <c r="K2695" s="76" t="s">
        <v>154</v>
      </c>
      <c r="L2695" s="55" t="s">
        <v>154</v>
      </c>
      <c r="M2695" s="58">
        <v>0.85</v>
      </c>
      <c r="N2695" s="58">
        <v>0.15</v>
      </c>
      <c r="O2695" s="59">
        <f>Ugovori_OPULJP3[[#This Row],[Bespovratna sredstva - Ukupno (EU+Nac) HRK
= Ukupna ugovorena vrijednost bespovratnih sredstava]]*Ugovori_OPULJP3[[#This Row],[EU STOPA SUFINANCIRANJA %
EU CO-FINANCING RATE %]]</f>
        <v>1243526.2509999999</v>
      </c>
      <c r="P2695" s="60">
        <f>Ugovori_OPULJP3[[#This Row],[Bespovratna sredstva - EU dio - HRK]]/7.5345</f>
        <v>165044.29637003117</v>
      </c>
      <c r="Q2695" s="59">
        <f>Ugovori_OPULJP3[[#This Row],[Bespovratna sredstva - Ukupno (EU+Nac) HRK
= Ukupna ugovorena vrijednost bespovratnih sredstava]]*Ugovori_OPULJP3[[#This Row],[STOPA NACIONALNOG SUFINANCIRANJA %]]</f>
        <v>219445.80900000001</v>
      </c>
      <c r="R2695" s="60">
        <f>Ugovori_OPULJP3[[#This Row],[Bespovratna sredstva - Nacionalni dio - HRK]]/7.5345</f>
        <v>29125.46406529962</v>
      </c>
      <c r="S2695" s="59">
        <v>1462972.06</v>
      </c>
      <c r="T2695" s="60">
        <f>Ugovori_OPULJP3[[#This Row],[Bespovratna sredstva - Ukupno (EU+Nac) HRK
= Ukupna ugovorena vrijednost bespovratnih sredstava]]/7.5345</f>
        <v>194169.7604353308</v>
      </c>
      <c r="U2695" s="59">
        <v>0</v>
      </c>
      <c r="V2695" s="60">
        <f>Ugovori_OPULJP3[[#This Row],[Javni doprinos korisnika - HRK]]/7.5345</f>
        <v>0</v>
      </c>
      <c r="W2695" s="59">
        <v>0</v>
      </c>
      <c r="X2695" s="60">
        <f>Ugovori_OPULJP3[[#This Row],[Privatni doprinos korisnika - HRK]]/7.5345</f>
        <v>0</v>
      </c>
      <c r="Y2695" s="61">
        <v>1462972.06</v>
      </c>
      <c r="Z2695" s="62">
        <f>Ugovori_OPULJP3[[#This Row],[UKUPNI PRIHVATLJIVI IZDACI
TOTAL ELIGIBLE EXPENDITURE
= Bespovratna sredstva ukupno + doprinos korisnika
= Ukupni prihvatljivi troškovi
= Ukupna ugovorena vrijednost projekta HRK]]/7.5345</f>
        <v>194169.7604353308</v>
      </c>
      <c r="AA2695" s="66" t="s">
        <v>37</v>
      </c>
      <c r="AB2695" s="66" t="s">
        <v>34</v>
      </c>
      <c r="AC2695" s="40" t="s">
        <v>9818</v>
      </c>
      <c r="AD2695" s="72" t="s">
        <v>6564</v>
      </c>
    </row>
    <row r="2696" spans="1:30" ht="63.75" x14ac:dyDescent="0.2">
      <c r="A2696" s="70" t="s">
        <v>9819</v>
      </c>
      <c r="B2696" s="64" t="s">
        <v>742</v>
      </c>
      <c r="C2696" s="65" t="s">
        <v>7264</v>
      </c>
      <c r="D2696" s="96" t="s">
        <v>9719</v>
      </c>
      <c r="E2696" s="66" t="s">
        <v>75</v>
      </c>
      <c r="F2696" s="71" t="s">
        <v>9820</v>
      </c>
      <c r="G2696" s="71" t="s">
        <v>9821</v>
      </c>
      <c r="H2696" s="68">
        <v>44553</v>
      </c>
      <c r="I2696" s="68">
        <v>45161</v>
      </c>
      <c r="J2696" s="57" t="str">
        <f>IF(Ugovori_OPULJP3[[#This Row],[DATUM ZAVRŠETKA OPERACIJE]]&gt;DATE(2024,12,31),"u provedbi","završen")</f>
        <v>završen</v>
      </c>
      <c r="K2696" s="67" t="s">
        <v>78</v>
      </c>
      <c r="L2696" s="67" t="s">
        <v>78</v>
      </c>
      <c r="M2696" s="82" t="s">
        <v>3093</v>
      </c>
      <c r="N2696" s="58">
        <v>0.15</v>
      </c>
      <c r="O2696" s="59">
        <f>Ugovori_OPULJP3[[#This Row],[Bespovratna sredstva - Ukupno (EU+Nac) HRK
= Ukupna ugovorena vrijednost bespovratnih sredstava]]*Ugovori_OPULJP3[[#This Row],[EU STOPA SUFINANCIRANJA %
EU CO-FINANCING RATE %]]</f>
        <v>1350633.578</v>
      </c>
      <c r="P2696" s="60">
        <f>Ugovori_OPULJP3[[#This Row],[Bespovratna sredstva - EU dio - HRK]]/7.5345</f>
        <v>179259.88161125488</v>
      </c>
      <c r="Q2696" s="59">
        <f>Ugovori_OPULJP3[[#This Row],[Bespovratna sredstva - Ukupno (EU+Nac) HRK
= Ukupna ugovorena vrijednost bespovratnih sredstava]]*Ugovori_OPULJP3[[#This Row],[STOPA NACIONALNOG SUFINANCIRANJA %]]</f>
        <v>238347.10199999998</v>
      </c>
      <c r="R2696" s="60">
        <f>Ugovori_OPULJP3[[#This Row],[Bespovratna sredstva - Nacionalni dio - HRK]]/7.5345</f>
        <v>31634.09675492733</v>
      </c>
      <c r="S2696" s="59">
        <v>1588980.68</v>
      </c>
      <c r="T2696" s="60">
        <f>Ugovori_OPULJP3[[#This Row],[Bespovratna sredstva - Ukupno (EU+Nac) HRK
= Ukupna ugovorena vrijednost bespovratnih sredstava]]/7.5345</f>
        <v>210893.97836618221</v>
      </c>
      <c r="U2696" s="59">
        <v>0</v>
      </c>
      <c r="V2696" s="60">
        <f>Ugovori_OPULJP3[[#This Row],[Javni doprinos korisnika - HRK]]/7.5345</f>
        <v>0</v>
      </c>
      <c r="W2696" s="59">
        <v>0</v>
      </c>
      <c r="X2696" s="60">
        <f>Ugovori_OPULJP3[[#This Row],[Privatni doprinos korisnika - HRK]]/7.5345</f>
        <v>0</v>
      </c>
      <c r="Y2696" s="61">
        <v>1588980.68</v>
      </c>
      <c r="Z2696" s="62">
        <f>Ugovori_OPULJP3[[#This Row],[UKUPNI PRIHVATLJIVI IZDACI
TOTAL ELIGIBLE EXPENDITURE
= Bespovratna sredstva ukupno + doprinos korisnika
= Ukupni prihvatljivi troškovi
= Ukupna ugovorena vrijednost projekta HRK]]/7.5345</f>
        <v>210893.97836618221</v>
      </c>
      <c r="AA2696" s="66" t="s">
        <v>37</v>
      </c>
      <c r="AB2696" s="66" t="s">
        <v>34</v>
      </c>
      <c r="AC2696" s="40" t="s">
        <v>9755</v>
      </c>
      <c r="AD2696" s="72" t="s">
        <v>6564</v>
      </c>
    </row>
    <row r="2697" spans="1:30" ht="89.25" x14ac:dyDescent="0.2">
      <c r="A2697" s="75" t="s">
        <v>9822</v>
      </c>
      <c r="B2697" s="64" t="s">
        <v>742</v>
      </c>
      <c r="C2697" s="65" t="s">
        <v>7264</v>
      </c>
      <c r="D2697" s="96" t="s">
        <v>9719</v>
      </c>
      <c r="E2697" s="66" t="s">
        <v>75</v>
      </c>
      <c r="F2697" s="71" t="s">
        <v>9823</v>
      </c>
      <c r="G2697" s="71" t="s">
        <v>1341</v>
      </c>
      <c r="H2697" s="68">
        <v>44553</v>
      </c>
      <c r="I2697" s="68">
        <v>45161</v>
      </c>
      <c r="J2697" s="57" t="str">
        <f>IF(Ugovori_OPULJP3[[#This Row],[DATUM ZAVRŠETKA OPERACIJE]]&gt;DATE(2024,12,31),"u provedbi","završen")</f>
        <v>završen</v>
      </c>
      <c r="K2697" s="76" t="s">
        <v>98</v>
      </c>
      <c r="L2697" s="67" t="s">
        <v>98</v>
      </c>
      <c r="M2697" s="82" t="s">
        <v>3093</v>
      </c>
      <c r="N2697" s="58">
        <v>0.15</v>
      </c>
      <c r="O2697" s="59">
        <f>Ugovori_OPULJP3[[#This Row],[Bespovratna sredstva - Ukupno (EU+Nac) HRK
= Ukupna ugovorena vrijednost bespovratnih sredstava]]*Ugovori_OPULJP3[[#This Row],[EU STOPA SUFINANCIRANJA %
EU CO-FINANCING RATE %]]</f>
        <v>2084516.9395000001</v>
      </c>
      <c r="P2697" s="60">
        <f>Ugovori_OPULJP3[[#This Row],[Bespovratna sredstva - EU dio - HRK]]/7.5345</f>
        <v>276662.94239830115</v>
      </c>
      <c r="Q2697" s="59">
        <f>Ugovori_OPULJP3[[#This Row],[Bespovratna sredstva - Ukupno (EU+Nac) HRK
= Ukupna ugovorena vrijednost bespovratnih sredstava]]*Ugovori_OPULJP3[[#This Row],[STOPA NACIONALNOG SUFINANCIRANJA %]]</f>
        <v>367855.93050000002</v>
      </c>
      <c r="R2697" s="60">
        <f>Ugovori_OPULJP3[[#This Row],[Bespovratna sredstva - Nacionalni dio - HRK]]/7.5345</f>
        <v>48822.8721879355</v>
      </c>
      <c r="S2697" s="59">
        <v>2452372.87</v>
      </c>
      <c r="T2697" s="60">
        <f>Ugovori_OPULJP3[[#This Row],[Bespovratna sredstva - Ukupno (EU+Nac) HRK
= Ukupna ugovorena vrijednost bespovratnih sredstava]]/7.5345</f>
        <v>325485.81458623667</v>
      </c>
      <c r="U2697" s="59">
        <v>0</v>
      </c>
      <c r="V2697" s="60">
        <f>Ugovori_OPULJP3[[#This Row],[Javni doprinos korisnika - HRK]]/7.5345</f>
        <v>0</v>
      </c>
      <c r="W2697" s="59">
        <v>0</v>
      </c>
      <c r="X2697" s="60">
        <f>Ugovori_OPULJP3[[#This Row],[Privatni doprinos korisnika - HRK]]/7.5345</f>
        <v>0</v>
      </c>
      <c r="Y2697" s="61">
        <v>2452372.87</v>
      </c>
      <c r="Z2697" s="62">
        <f>Ugovori_OPULJP3[[#This Row],[UKUPNI PRIHVATLJIVI IZDACI
TOTAL ELIGIBLE EXPENDITURE
= Bespovratna sredstva ukupno + doprinos korisnika
= Ukupni prihvatljivi troškovi
= Ukupna ugovorena vrijednost projekta HRK]]/7.5345</f>
        <v>325485.81458623667</v>
      </c>
      <c r="AA2697" s="66" t="s">
        <v>37</v>
      </c>
      <c r="AB2697" s="66" t="s">
        <v>34</v>
      </c>
      <c r="AC2697" s="40" t="s">
        <v>9824</v>
      </c>
      <c r="AD2697" s="72" t="s">
        <v>6564</v>
      </c>
    </row>
    <row r="2698" spans="1:30" ht="89.25" x14ac:dyDescent="0.2">
      <c r="A2698" s="75" t="s">
        <v>9825</v>
      </c>
      <c r="B2698" s="64" t="s">
        <v>742</v>
      </c>
      <c r="C2698" s="65" t="s">
        <v>7264</v>
      </c>
      <c r="D2698" s="96" t="s">
        <v>9719</v>
      </c>
      <c r="E2698" s="66" t="s">
        <v>75</v>
      </c>
      <c r="F2698" s="71" t="s">
        <v>9826</v>
      </c>
      <c r="G2698" s="54" t="s">
        <v>8298</v>
      </c>
      <c r="H2698" s="68">
        <v>44553</v>
      </c>
      <c r="I2698" s="68">
        <v>45161</v>
      </c>
      <c r="J2698" s="57" t="str">
        <f>IF(Ugovori_OPULJP3[[#This Row],[DATUM ZAVRŠETKA OPERACIJE]]&gt;DATE(2024,12,31),"u provedbi","završen")</f>
        <v>završen</v>
      </c>
      <c r="K2698" s="76" t="s">
        <v>83</v>
      </c>
      <c r="L2698" s="55" t="s">
        <v>83</v>
      </c>
      <c r="M2698" s="82" t="s">
        <v>3093</v>
      </c>
      <c r="N2698" s="58">
        <v>0.15</v>
      </c>
      <c r="O2698" s="59">
        <f>Ugovori_OPULJP3[[#This Row],[Bespovratna sredstva - Ukupno (EU+Nac) HRK
= Ukupna ugovorena vrijednost bespovratnih sredstava]]*Ugovori_OPULJP3[[#This Row],[EU STOPA SUFINANCIRANJA %
EU CO-FINANCING RATE %]]</f>
        <v>2399002.753</v>
      </c>
      <c r="P2698" s="60">
        <f>Ugovori_OPULJP3[[#This Row],[Bespovratna sredstva - EU dio - HRK]]/7.5345</f>
        <v>318402.38277257944</v>
      </c>
      <c r="Q2698" s="59">
        <f>Ugovori_OPULJP3[[#This Row],[Bespovratna sredstva - Ukupno (EU+Nac) HRK
= Ukupna ugovorena vrijednost bespovratnih sredstava]]*Ugovori_OPULJP3[[#This Row],[STOPA NACIONALNOG SUFINANCIRANJA %]]</f>
        <v>423353.42700000003</v>
      </c>
      <c r="R2698" s="60">
        <f>Ugovori_OPULJP3[[#This Row],[Bespovratna sredstva - Nacionalni dio - HRK]]/7.5345</f>
        <v>56188.655783396374</v>
      </c>
      <c r="S2698" s="59">
        <v>2822356.18</v>
      </c>
      <c r="T2698" s="60">
        <f>Ugovori_OPULJP3[[#This Row],[Bespovratna sredstva - Ukupno (EU+Nac) HRK
= Ukupna ugovorena vrijednost bespovratnih sredstava]]/7.5345</f>
        <v>374591.03855597583</v>
      </c>
      <c r="U2698" s="59">
        <v>0</v>
      </c>
      <c r="V2698" s="60">
        <f>Ugovori_OPULJP3[[#This Row],[Javni doprinos korisnika - HRK]]/7.5345</f>
        <v>0</v>
      </c>
      <c r="W2698" s="59">
        <v>0</v>
      </c>
      <c r="X2698" s="60">
        <f>Ugovori_OPULJP3[[#This Row],[Privatni doprinos korisnika - HRK]]/7.5345</f>
        <v>0</v>
      </c>
      <c r="Y2698" s="61">
        <v>2822356.18</v>
      </c>
      <c r="Z2698" s="62">
        <f>Ugovori_OPULJP3[[#This Row],[UKUPNI PRIHVATLJIVI IZDACI
TOTAL ELIGIBLE EXPENDITURE
= Bespovratna sredstva ukupno + doprinos korisnika
= Ukupni prihvatljivi troškovi
= Ukupna ugovorena vrijednost projekta HRK]]/7.5345</f>
        <v>374591.03855597583</v>
      </c>
      <c r="AA2698" s="66" t="s">
        <v>37</v>
      </c>
      <c r="AB2698" s="66" t="s">
        <v>34</v>
      </c>
      <c r="AC2698" s="40" t="s">
        <v>9827</v>
      </c>
      <c r="AD2698" s="72" t="s">
        <v>6564</v>
      </c>
    </row>
    <row r="2699" spans="1:30" ht="89.25" x14ac:dyDescent="0.2">
      <c r="A2699" s="75" t="s">
        <v>9828</v>
      </c>
      <c r="B2699" s="64" t="s">
        <v>742</v>
      </c>
      <c r="C2699" s="65" t="s">
        <v>7264</v>
      </c>
      <c r="D2699" s="96" t="s">
        <v>9719</v>
      </c>
      <c r="E2699" s="66" t="s">
        <v>75</v>
      </c>
      <c r="F2699" s="71" t="s">
        <v>9829</v>
      </c>
      <c r="G2699" s="71" t="s">
        <v>9830</v>
      </c>
      <c r="H2699" s="68">
        <v>44553</v>
      </c>
      <c r="I2699" s="68">
        <v>45161</v>
      </c>
      <c r="J2699" s="57" t="str">
        <f>IF(Ugovori_OPULJP3[[#This Row],[DATUM ZAVRŠETKA OPERACIJE]]&gt;DATE(2024,12,31),"u provedbi","završen")</f>
        <v>završen</v>
      </c>
      <c r="K2699" s="76" t="s">
        <v>83</v>
      </c>
      <c r="L2699" s="55" t="s">
        <v>83</v>
      </c>
      <c r="M2699" s="82" t="s">
        <v>3093</v>
      </c>
      <c r="N2699" s="58">
        <v>0.15</v>
      </c>
      <c r="O2699" s="59">
        <f>Ugovori_OPULJP3[[#This Row],[Bespovratna sredstva - Ukupno (EU+Nac) HRK
= Ukupna ugovorena vrijednost bespovratnih sredstava]]*Ugovori_OPULJP3[[#This Row],[EU STOPA SUFINANCIRANJA %
EU CO-FINANCING RATE %]]</f>
        <v>3532324.5405000001</v>
      </c>
      <c r="P2699" s="60">
        <f>Ugovori_OPULJP3[[#This Row],[Bespovratna sredstva - EU dio - HRK]]/7.5345</f>
        <v>468820.03324706352</v>
      </c>
      <c r="Q2699" s="59">
        <f>Ugovori_OPULJP3[[#This Row],[Bespovratna sredstva - Ukupno (EU+Nac) HRK
= Ukupna ugovorena vrijednost bespovratnih sredstava]]*Ugovori_OPULJP3[[#This Row],[STOPA NACIONALNOG SUFINANCIRANJA %]]</f>
        <v>623351.38950000005</v>
      </c>
      <c r="R2699" s="60">
        <f>Ugovori_OPULJP3[[#This Row],[Bespovratna sredstva - Nacionalni dio - HRK]]/7.5345</f>
        <v>82732.947043599444</v>
      </c>
      <c r="S2699" s="59">
        <v>4155675.93</v>
      </c>
      <c r="T2699" s="60">
        <f>Ugovori_OPULJP3[[#This Row],[Bespovratna sredstva - Ukupno (EU+Nac) HRK
= Ukupna ugovorena vrijednost bespovratnih sredstava]]/7.5345</f>
        <v>551552.98029066296</v>
      </c>
      <c r="U2699" s="59">
        <v>0</v>
      </c>
      <c r="V2699" s="60">
        <f>Ugovori_OPULJP3[[#This Row],[Javni doprinos korisnika - HRK]]/7.5345</f>
        <v>0</v>
      </c>
      <c r="W2699" s="59">
        <v>0</v>
      </c>
      <c r="X2699" s="60">
        <f>Ugovori_OPULJP3[[#This Row],[Privatni doprinos korisnika - HRK]]/7.5345</f>
        <v>0</v>
      </c>
      <c r="Y2699" s="61">
        <v>4155675.93</v>
      </c>
      <c r="Z2699" s="62">
        <f>Ugovori_OPULJP3[[#This Row],[UKUPNI PRIHVATLJIVI IZDACI
TOTAL ELIGIBLE EXPENDITURE
= Bespovratna sredstva ukupno + doprinos korisnika
= Ukupni prihvatljivi troškovi
= Ukupna ugovorena vrijednost projekta HRK]]/7.5345</f>
        <v>551552.98029066296</v>
      </c>
      <c r="AA2699" s="66" t="s">
        <v>37</v>
      </c>
      <c r="AB2699" s="66" t="s">
        <v>34</v>
      </c>
      <c r="AC2699" s="40" t="s">
        <v>9831</v>
      </c>
      <c r="AD2699" s="72" t="s">
        <v>6564</v>
      </c>
    </row>
    <row r="2700" spans="1:30" ht="51" x14ac:dyDescent="0.2">
      <c r="A2700" s="70" t="s">
        <v>9832</v>
      </c>
      <c r="B2700" s="64" t="s">
        <v>742</v>
      </c>
      <c r="C2700" s="65" t="s">
        <v>7264</v>
      </c>
      <c r="D2700" s="65" t="s">
        <v>9719</v>
      </c>
      <c r="E2700" s="66" t="s">
        <v>75</v>
      </c>
      <c r="F2700" s="71" t="s">
        <v>9833</v>
      </c>
      <c r="G2700" s="71" t="s">
        <v>9834</v>
      </c>
      <c r="H2700" s="68">
        <v>44580</v>
      </c>
      <c r="I2700" s="68">
        <v>45188</v>
      </c>
      <c r="J2700" s="57" t="str">
        <f>IF(Ugovori_OPULJP3[[#This Row],[DATUM ZAVRŠETKA OPERACIJE]]&gt;DATE(2024,12,31),"u provedbi","završen")</f>
        <v>završen</v>
      </c>
      <c r="K2700" s="67" t="s">
        <v>83</v>
      </c>
      <c r="L2700" s="55" t="s">
        <v>83</v>
      </c>
      <c r="M2700" s="58">
        <v>0.85</v>
      </c>
      <c r="N2700" s="58">
        <v>0.15</v>
      </c>
      <c r="O2700" s="59">
        <v>4150125.2379999999</v>
      </c>
      <c r="P2700" s="60">
        <f>Ugovori_OPULJP3[[#This Row],[Bespovratna sredstva - EU dio - HRK]]/7.5345</f>
        <v>550816.27685977833</v>
      </c>
      <c r="Q2700" s="59">
        <v>732375.04200000002</v>
      </c>
      <c r="R2700" s="60">
        <f>Ugovori_OPULJP3[[#This Row],[Bespovratna sredstva - Nacionalni dio - HRK]]/7.5345</f>
        <v>97202.872387019699</v>
      </c>
      <c r="S2700" s="59">
        <v>4882500.28</v>
      </c>
      <c r="T2700" s="60">
        <f>Ugovori_OPULJP3[[#This Row],[Bespovratna sredstva - Ukupno (EU+Nac) HRK
= Ukupna ugovorena vrijednost bespovratnih sredstava]]/7.5345</f>
        <v>648019.14924679801</v>
      </c>
      <c r="U2700" s="59">
        <v>0</v>
      </c>
      <c r="V2700" s="60">
        <f>Ugovori_OPULJP3[[#This Row],[Javni doprinos korisnika - HRK]]/7.5345</f>
        <v>0</v>
      </c>
      <c r="W2700" s="59">
        <v>0</v>
      </c>
      <c r="X2700" s="60">
        <f>Ugovori_OPULJP3[[#This Row],[Privatni doprinos korisnika - HRK]]/7.5345</f>
        <v>0</v>
      </c>
      <c r="Y2700" s="61">
        <v>4882500.28</v>
      </c>
      <c r="Z2700" s="62">
        <f>Ugovori_OPULJP3[[#This Row],[UKUPNI PRIHVATLJIVI IZDACI
TOTAL ELIGIBLE EXPENDITURE
= Bespovratna sredstva ukupno + doprinos korisnika
= Ukupni prihvatljivi troškovi
= Ukupna ugovorena vrijednost projekta HRK]]/7.5345</f>
        <v>648019.14924679801</v>
      </c>
      <c r="AA2700" s="66" t="s">
        <v>37</v>
      </c>
      <c r="AB2700" s="66" t="s">
        <v>34</v>
      </c>
      <c r="AC2700" s="40" t="s">
        <v>9835</v>
      </c>
      <c r="AD2700" s="72" t="s">
        <v>6564</v>
      </c>
    </row>
    <row r="2701" spans="1:30" ht="89.25" x14ac:dyDescent="0.2">
      <c r="A2701" s="70" t="s">
        <v>9836</v>
      </c>
      <c r="B2701" s="64" t="s">
        <v>742</v>
      </c>
      <c r="C2701" s="65" t="s">
        <v>7264</v>
      </c>
      <c r="D2701" s="96" t="s">
        <v>9719</v>
      </c>
      <c r="E2701" s="66" t="s">
        <v>75</v>
      </c>
      <c r="F2701" s="71" t="s">
        <v>9837</v>
      </c>
      <c r="G2701" s="71" t="s">
        <v>9838</v>
      </c>
      <c r="H2701" s="68">
        <v>44559</v>
      </c>
      <c r="I2701" s="68">
        <v>45167</v>
      </c>
      <c r="J2701" s="57" t="str">
        <f>IF(Ugovori_OPULJP3[[#This Row],[DATUM ZAVRŠETKA OPERACIJE]]&gt;DATE(2024,12,31),"u provedbi","završen")</f>
        <v>završen</v>
      </c>
      <c r="K2701" s="76" t="s">
        <v>248</v>
      </c>
      <c r="L2701" s="67" t="s">
        <v>248</v>
      </c>
      <c r="M2701" s="82" t="s">
        <v>3093</v>
      </c>
      <c r="N2701" s="58">
        <v>0.15</v>
      </c>
      <c r="O2701" s="59">
        <f>Ugovori_OPULJP3[[#This Row],[Bespovratna sredstva - Ukupno (EU+Nac) HRK
= Ukupna ugovorena vrijednost bespovratnih sredstava]]*Ugovori_OPULJP3[[#This Row],[EU STOPA SUFINANCIRANJA %
EU CO-FINANCING RATE %]]</f>
        <v>644353.32049999991</v>
      </c>
      <c r="P2701" s="60">
        <f>Ugovori_OPULJP3[[#This Row],[Bespovratna sredstva - EU dio - HRK]]/7.5345</f>
        <v>85520.382308049622</v>
      </c>
      <c r="Q2701" s="59">
        <f>Ugovori_OPULJP3[[#This Row],[Bespovratna sredstva - Ukupno (EU+Nac) HRK
= Ukupna ugovorena vrijednost bespovratnih sredstava]]*Ugovori_OPULJP3[[#This Row],[STOPA NACIONALNOG SUFINANCIRANJA %]]</f>
        <v>113709.40949999999</v>
      </c>
      <c r="R2701" s="60">
        <f>Ugovori_OPULJP3[[#This Row],[Bespovratna sredstva - Nacionalni dio - HRK]]/7.5345</f>
        <v>15091.832172008759</v>
      </c>
      <c r="S2701" s="59">
        <v>758062.73</v>
      </c>
      <c r="T2701" s="60">
        <f>Ugovori_OPULJP3[[#This Row],[Bespovratna sredstva - Ukupno (EU+Nac) HRK
= Ukupna ugovorena vrijednost bespovratnih sredstava]]/7.5345</f>
        <v>100612.21448005839</v>
      </c>
      <c r="U2701" s="59">
        <v>0</v>
      </c>
      <c r="V2701" s="60">
        <f>Ugovori_OPULJP3[[#This Row],[Javni doprinos korisnika - HRK]]/7.5345</f>
        <v>0</v>
      </c>
      <c r="W2701" s="59">
        <v>0</v>
      </c>
      <c r="X2701" s="60">
        <f>Ugovori_OPULJP3[[#This Row],[Privatni doprinos korisnika - HRK]]/7.5345</f>
        <v>0</v>
      </c>
      <c r="Y2701" s="61">
        <v>758062.73</v>
      </c>
      <c r="Z2701" s="62">
        <f>Ugovori_OPULJP3[[#This Row],[UKUPNI PRIHVATLJIVI IZDACI
TOTAL ELIGIBLE EXPENDITURE
= Bespovratna sredstva ukupno + doprinos korisnika
= Ukupni prihvatljivi troškovi
= Ukupna ugovorena vrijednost projekta HRK]]/7.5345</f>
        <v>100612.21448005839</v>
      </c>
      <c r="AA2701" s="66" t="s">
        <v>37</v>
      </c>
      <c r="AB2701" s="66" t="s">
        <v>34</v>
      </c>
      <c r="AC2701" s="40" t="s">
        <v>9839</v>
      </c>
      <c r="AD2701" s="72" t="s">
        <v>6564</v>
      </c>
    </row>
    <row r="2702" spans="1:30" ht="42.75" customHeight="1" x14ac:dyDescent="0.2">
      <c r="A2702" s="75" t="s">
        <v>9840</v>
      </c>
      <c r="B2702" s="64" t="s">
        <v>742</v>
      </c>
      <c r="C2702" s="65" t="s">
        <v>7264</v>
      </c>
      <c r="D2702" s="96" t="s">
        <v>9719</v>
      </c>
      <c r="E2702" s="66" t="s">
        <v>75</v>
      </c>
      <c r="F2702" s="71" t="s">
        <v>9841</v>
      </c>
      <c r="G2702" s="71" t="s">
        <v>9842</v>
      </c>
      <c r="H2702" s="68">
        <v>44553</v>
      </c>
      <c r="I2702" s="68">
        <v>45161</v>
      </c>
      <c r="J2702" s="57" t="str">
        <f>IF(Ugovori_OPULJP3[[#This Row],[DATUM ZAVRŠETKA OPERACIJE]]&gt;DATE(2024,12,31),"u provedbi","završen")</f>
        <v>završen</v>
      </c>
      <c r="K2702" s="76" t="s">
        <v>248</v>
      </c>
      <c r="L2702" s="67" t="s">
        <v>248</v>
      </c>
      <c r="M2702" s="82" t="s">
        <v>3093</v>
      </c>
      <c r="N2702" s="58">
        <v>0.15</v>
      </c>
      <c r="O2702" s="59">
        <f>Ugovori_OPULJP3[[#This Row],[Bespovratna sredstva - Ukupno (EU+Nac) HRK
= Ukupna ugovorena vrijednost bespovratnih sredstava]]*Ugovori_OPULJP3[[#This Row],[EU STOPA SUFINANCIRANJA %
EU CO-FINANCING RATE %]]</f>
        <v>2546326.4190000002</v>
      </c>
      <c r="P2702" s="60">
        <f>Ugovori_OPULJP3[[#This Row],[Bespovratna sredstva - EU dio - HRK]]/7.5345</f>
        <v>337955.59347003786</v>
      </c>
      <c r="Q2702" s="59">
        <f>Ugovori_OPULJP3[[#This Row],[Bespovratna sredstva - Ukupno (EU+Nac) HRK
= Ukupna ugovorena vrijednost bespovratnih sredstava]]*Ugovori_OPULJP3[[#This Row],[STOPA NACIONALNOG SUFINANCIRANJA %]]</f>
        <v>449351.72100000002</v>
      </c>
      <c r="R2702" s="60">
        <f>Ugovori_OPULJP3[[#This Row],[Bespovratna sredstva - Nacionalni dio - HRK]]/7.5345</f>
        <v>59639.222377065496</v>
      </c>
      <c r="S2702" s="59">
        <v>2995678.14</v>
      </c>
      <c r="T2702" s="60">
        <f>Ugovori_OPULJP3[[#This Row],[Bespovratna sredstva - Ukupno (EU+Nac) HRK
= Ukupna ugovorena vrijednost bespovratnih sredstava]]/7.5345</f>
        <v>397594.81584710331</v>
      </c>
      <c r="U2702" s="59">
        <v>0</v>
      </c>
      <c r="V2702" s="60">
        <f>Ugovori_OPULJP3[[#This Row],[Javni doprinos korisnika - HRK]]/7.5345</f>
        <v>0</v>
      </c>
      <c r="W2702" s="59">
        <v>0</v>
      </c>
      <c r="X2702" s="60">
        <f>Ugovori_OPULJP3[[#This Row],[Privatni doprinos korisnika - HRK]]/7.5345</f>
        <v>0</v>
      </c>
      <c r="Y2702" s="61">
        <v>2995678.14</v>
      </c>
      <c r="Z2702" s="62">
        <f>Ugovori_OPULJP3[[#This Row],[UKUPNI PRIHVATLJIVI IZDACI
TOTAL ELIGIBLE EXPENDITURE
= Bespovratna sredstva ukupno + doprinos korisnika
= Ukupni prihvatljivi troškovi
= Ukupna ugovorena vrijednost projekta HRK]]/7.5345</f>
        <v>397594.81584710331</v>
      </c>
      <c r="AA2702" s="66" t="s">
        <v>37</v>
      </c>
      <c r="AB2702" s="66" t="s">
        <v>34</v>
      </c>
      <c r="AC2702" s="40" t="s">
        <v>9843</v>
      </c>
      <c r="AD2702" s="72" t="s">
        <v>6564</v>
      </c>
    </row>
    <row r="2703" spans="1:30" ht="76.5" x14ac:dyDescent="0.2">
      <c r="A2703" s="70" t="s">
        <v>9844</v>
      </c>
      <c r="B2703" s="64" t="s">
        <v>742</v>
      </c>
      <c r="C2703" s="65" t="s">
        <v>7264</v>
      </c>
      <c r="D2703" s="96" t="s">
        <v>9719</v>
      </c>
      <c r="E2703" s="66" t="s">
        <v>75</v>
      </c>
      <c r="F2703" s="71" t="s">
        <v>9845</v>
      </c>
      <c r="G2703" s="71" t="s">
        <v>1317</v>
      </c>
      <c r="H2703" s="68">
        <v>44553</v>
      </c>
      <c r="I2703" s="68">
        <v>45161</v>
      </c>
      <c r="J2703" s="57" t="str">
        <f>IF(Ugovori_OPULJP3[[#This Row],[DATUM ZAVRŠETKA OPERACIJE]]&gt;DATE(2024,12,31),"u provedbi","završen")</f>
        <v>završen</v>
      </c>
      <c r="K2703" s="55" t="s">
        <v>83</v>
      </c>
      <c r="L2703" s="55" t="s">
        <v>83</v>
      </c>
      <c r="M2703" s="82" t="s">
        <v>3093</v>
      </c>
      <c r="N2703" s="58">
        <v>0.15</v>
      </c>
      <c r="O2703" s="59">
        <f>Ugovori_OPULJP3[[#This Row],[Bespovratna sredstva - Ukupno (EU+Nac) HRK
= Ukupna ugovorena vrijednost bespovratnih sredstava]]*Ugovori_OPULJP3[[#This Row],[EU STOPA SUFINANCIRANJA %
EU CO-FINANCING RATE %]]</f>
        <v>2679898.9125000001</v>
      </c>
      <c r="P2703" s="60">
        <f>Ugovori_OPULJP3[[#This Row],[Bespovratna sredstva - EU dio - HRK]]/7.5345</f>
        <v>355683.7099343022</v>
      </c>
      <c r="Q2703" s="59">
        <f>Ugovori_OPULJP3[[#This Row],[Bespovratna sredstva - Ukupno (EU+Nac) HRK
= Ukupna ugovorena vrijednost bespovratnih sredstava]]*Ugovori_OPULJP3[[#This Row],[STOPA NACIONALNOG SUFINANCIRANJA %]]</f>
        <v>472923.33749999997</v>
      </c>
      <c r="R2703" s="60">
        <f>Ugovori_OPULJP3[[#This Row],[Bespovratna sredstva - Nacionalni dio - HRK]]/7.5345</f>
        <v>62767.713517818032</v>
      </c>
      <c r="S2703" s="59">
        <v>3152822.25</v>
      </c>
      <c r="T2703" s="60">
        <f>Ugovori_OPULJP3[[#This Row],[Bespovratna sredstva - Ukupno (EU+Nac) HRK
= Ukupna ugovorena vrijednost bespovratnih sredstava]]/7.5345</f>
        <v>418451.42345212022</v>
      </c>
      <c r="U2703" s="59">
        <v>0</v>
      </c>
      <c r="V2703" s="60">
        <f>Ugovori_OPULJP3[[#This Row],[Javni doprinos korisnika - HRK]]/7.5345</f>
        <v>0</v>
      </c>
      <c r="W2703" s="59">
        <v>0</v>
      </c>
      <c r="X2703" s="60">
        <f>Ugovori_OPULJP3[[#This Row],[Privatni doprinos korisnika - HRK]]/7.5345</f>
        <v>0</v>
      </c>
      <c r="Y2703" s="61">
        <v>3152822.25</v>
      </c>
      <c r="Z2703" s="62">
        <f>Ugovori_OPULJP3[[#This Row],[UKUPNI PRIHVATLJIVI IZDACI
TOTAL ELIGIBLE EXPENDITURE
= Bespovratna sredstva ukupno + doprinos korisnika
= Ukupni prihvatljivi troškovi
= Ukupna ugovorena vrijednost projekta HRK]]/7.5345</f>
        <v>418451.42345212022</v>
      </c>
      <c r="AA2703" s="66" t="s">
        <v>37</v>
      </c>
      <c r="AB2703" s="66" t="s">
        <v>34</v>
      </c>
      <c r="AC2703" s="40" t="s">
        <v>9846</v>
      </c>
      <c r="AD2703" s="72" t="s">
        <v>6564</v>
      </c>
    </row>
    <row r="2704" spans="1:30" ht="51" x14ac:dyDescent="0.2">
      <c r="A2704" s="70" t="s">
        <v>9847</v>
      </c>
      <c r="B2704" s="64" t="s">
        <v>742</v>
      </c>
      <c r="C2704" s="65" t="s">
        <v>7264</v>
      </c>
      <c r="D2704" s="96" t="s">
        <v>9719</v>
      </c>
      <c r="E2704" s="66" t="s">
        <v>75</v>
      </c>
      <c r="F2704" s="71" t="s">
        <v>9848</v>
      </c>
      <c r="G2704" s="71" t="s">
        <v>3033</v>
      </c>
      <c r="H2704" s="68">
        <v>44616</v>
      </c>
      <c r="I2704" s="68">
        <v>45223</v>
      </c>
      <c r="J2704" s="57" t="str">
        <f>IF(Ugovori_OPULJP3[[#This Row],[DATUM ZAVRŠETKA OPERACIJE]]&gt;DATE(2024,12,31),"u provedbi","završen")</f>
        <v>završen</v>
      </c>
      <c r="K2704" s="76" t="s">
        <v>424</v>
      </c>
      <c r="L2704" s="76" t="s">
        <v>424</v>
      </c>
      <c r="M2704" s="82" t="s">
        <v>3093</v>
      </c>
      <c r="N2704" s="58">
        <v>0.15</v>
      </c>
      <c r="O2704" s="59">
        <f>Ugovori_OPULJP3[[#This Row],[Bespovratna sredstva - Ukupno (EU+Nac) HRK
= Ukupna ugovorena vrijednost bespovratnih sredstava]]*Ugovori_OPULJP3[[#This Row],[EU STOPA SUFINANCIRANJA %
EU CO-FINANCING RATE %]]</f>
        <v>2206260</v>
      </c>
      <c r="P2704" s="60">
        <f>Ugovori_OPULJP3[[#This Row],[Bespovratna sredstva - EU dio - HRK]]/7.5345</f>
        <v>292821.02329285286</v>
      </c>
      <c r="Q2704" s="59">
        <f>Ugovori_OPULJP3[[#This Row],[Bespovratna sredstva - Ukupno (EU+Nac) HRK
= Ukupna ugovorena vrijednost bespovratnih sredstava]]*Ugovori_OPULJP3[[#This Row],[STOPA NACIONALNOG SUFINANCIRANJA %]]</f>
        <v>389340</v>
      </c>
      <c r="R2704" s="60">
        <f>Ugovori_OPULJP3[[#This Row],[Bespovratna sredstva - Nacionalni dio - HRK]]/7.5345</f>
        <v>51674.298228150503</v>
      </c>
      <c r="S2704" s="59">
        <v>2595600</v>
      </c>
      <c r="T2704" s="60">
        <f>Ugovori_OPULJP3[[#This Row],[Bespovratna sredstva - Ukupno (EU+Nac) HRK
= Ukupna ugovorena vrijednost bespovratnih sredstava]]/7.5345</f>
        <v>344495.32152100338</v>
      </c>
      <c r="U2704" s="59">
        <v>0</v>
      </c>
      <c r="V2704" s="60">
        <f>Ugovori_OPULJP3[[#This Row],[Javni doprinos korisnika - HRK]]/7.5345</f>
        <v>0</v>
      </c>
      <c r="W2704" s="59">
        <v>0</v>
      </c>
      <c r="X2704" s="60">
        <f>Ugovori_OPULJP3[[#This Row],[Privatni doprinos korisnika - HRK]]/7.5345</f>
        <v>0</v>
      </c>
      <c r="Y2704" s="61">
        <v>2595600</v>
      </c>
      <c r="Z2704" s="62">
        <f>Ugovori_OPULJP3[[#This Row],[UKUPNI PRIHVATLJIVI IZDACI
TOTAL ELIGIBLE EXPENDITURE
= Bespovratna sredstva ukupno + doprinos korisnika
= Ukupni prihvatljivi troškovi
= Ukupna ugovorena vrijednost projekta HRK]]/7.5345</f>
        <v>344495.32152100338</v>
      </c>
      <c r="AA2704" s="66" t="s">
        <v>37</v>
      </c>
      <c r="AB2704" s="66" t="s">
        <v>34</v>
      </c>
      <c r="AC2704" s="40" t="s">
        <v>9849</v>
      </c>
      <c r="AD2704" s="72" t="s">
        <v>6564</v>
      </c>
    </row>
    <row r="2705" spans="1:30" ht="102" x14ac:dyDescent="0.2">
      <c r="A2705" s="75" t="s">
        <v>9850</v>
      </c>
      <c r="B2705" s="64" t="s">
        <v>742</v>
      </c>
      <c r="C2705" s="65" t="s">
        <v>7264</v>
      </c>
      <c r="D2705" s="96" t="s">
        <v>9719</v>
      </c>
      <c r="E2705" s="66" t="s">
        <v>75</v>
      </c>
      <c r="F2705" s="71" t="s">
        <v>9851</v>
      </c>
      <c r="G2705" s="71" t="s">
        <v>9852</v>
      </c>
      <c r="H2705" s="68">
        <v>44553</v>
      </c>
      <c r="I2705" s="68">
        <v>45161</v>
      </c>
      <c r="J2705" s="57" t="str">
        <f>IF(Ugovori_OPULJP3[[#This Row],[DATUM ZAVRŠETKA OPERACIJE]]&gt;DATE(2024,12,31),"u provedbi","završen")</f>
        <v>završen</v>
      </c>
      <c r="K2705" s="76" t="s">
        <v>83</v>
      </c>
      <c r="L2705" s="55" t="s">
        <v>83</v>
      </c>
      <c r="M2705" s="82" t="s">
        <v>3093</v>
      </c>
      <c r="N2705" s="58">
        <v>0.15</v>
      </c>
      <c r="O2705" s="59">
        <f>Ugovori_OPULJP3[[#This Row],[Bespovratna sredstva - Ukupno (EU+Nac) HRK
= Ukupna ugovorena vrijednost bespovratnih sredstava]]*Ugovori_OPULJP3[[#This Row],[EU STOPA SUFINANCIRANJA %
EU CO-FINANCING RATE %]]</f>
        <v>3836560</v>
      </c>
      <c r="P2705" s="60">
        <f>Ugovori_OPULJP3[[#This Row],[Bespovratna sredstva - EU dio - HRK]]/7.5345</f>
        <v>509199.01785121771</v>
      </c>
      <c r="Q2705" s="59">
        <f>Ugovori_OPULJP3[[#This Row],[Bespovratna sredstva - Ukupno (EU+Nac) HRK
= Ukupna ugovorena vrijednost bespovratnih sredstava]]*Ugovori_OPULJP3[[#This Row],[STOPA NACIONALNOG SUFINANCIRANJA %]]</f>
        <v>677040</v>
      </c>
      <c r="R2705" s="60">
        <f>Ugovori_OPULJP3[[#This Row],[Bespovratna sredstva - Nacionalni dio - HRK]]/7.5345</f>
        <v>89858.650209038417</v>
      </c>
      <c r="S2705" s="59">
        <v>4513600</v>
      </c>
      <c r="T2705" s="60">
        <f>Ugovori_OPULJP3[[#This Row],[Bespovratna sredstva - Ukupno (EU+Nac) HRK
= Ukupna ugovorena vrijednost bespovratnih sredstava]]/7.5345</f>
        <v>599057.66806025617</v>
      </c>
      <c r="U2705" s="59">
        <v>0</v>
      </c>
      <c r="V2705" s="60">
        <f>Ugovori_OPULJP3[[#This Row],[Javni doprinos korisnika - HRK]]/7.5345</f>
        <v>0</v>
      </c>
      <c r="W2705" s="59">
        <v>0</v>
      </c>
      <c r="X2705" s="60">
        <f>Ugovori_OPULJP3[[#This Row],[Privatni doprinos korisnika - HRK]]/7.5345</f>
        <v>0</v>
      </c>
      <c r="Y2705" s="61">
        <v>4513600</v>
      </c>
      <c r="Z2705" s="62">
        <f>Ugovori_OPULJP3[[#This Row],[UKUPNI PRIHVATLJIVI IZDACI
TOTAL ELIGIBLE EXPENDITURE
= Bespovratna sredstva ukupno + doprinos korisnika
= Ukupni prihvatljivi troškovi
= Ukupna ugovorena vrijednost projekta HRK]]/7.5345</f>
        <v>599057.66806025617</v>
      </c>
      <c r="AA2705" s="66" t="s">
        <v>37</v>
      </c>
      <c r="AB2705" s="66" t="s">
        <v>34</v>
      </c>
      <c r="AC2705" s="40" t="s">
        <v>9853</v>
      </c>
      <c r="AD2705" s="72" t="s">
        <v>6564</v>
      </c>
    </row>
    <row r="2706" spans="1:30" ht="102" x14ac:dyDescent="0.2">
      <c r="A2706" s="75" t="s">
        <v>9854</v>
      </c>
      <c r="B2706" s="64" t="s">
        <v>742</v>
      </c>
      <c r="C2706" s="65" t="s">
        <v>7264</v>
      </c>
      <c r="D2706" s="96" t="s">
        <v>9719</v>
      </c>
      <c r="E2706" s="66" t="s">
        <v>75</v>
      </c>
      <c r="F2706" s="71" t="s">
        <v>9855</v>
      </c>
      <c r="G2706" s="71" t="s">
        <v>9856</v>
      </c>
      <c r="H2706" s="68">
        <v>44553</v>
      </c>
      <c r="I2706" s="68">
        <v>45161</v>
      </c>
      <c r="J2706" s="57" t="str">
        <f>IF(Ugovori_OPULJP3[[#This Row],[DATUM ZAVRŠETKA OPERACIJE]]&gt;DATE(2024,12,31),"u provedbi","završen")</f>
        <v>završen</v>
      </c>
      <c r="K2706" s="76" t="s">
        <v>83</v>
      </c>
      <c r="L2706" s="55" t="s">
        <v>83</v>
      </c>
      <c r="M2706" s="82" t="s">
        <v>3093</v>
      </c>
      <c r="N2706" s="58">
        <v>0.15</v>
      </c>
      <c r="O2706" s="59">
        <f>Ugovori_OPULJP3[[#This Row],[Bespovratna sredstva - Ukupno (EU+Nac) HRK
= Ukupna ugovorena vrijednost bespovratnih sredstava]]*Ugovori_OPULJP3[[#This Row],[EU STOPA SUFINANCIRANJA %
EU CO-FINANCING RATE %]]</f>
        <v>1533799.0919999999</v>
      </c>
      <c r="P2706" s="60">
        <f>Ugovori_OPULJP3[[#This Row],[Bespovratna sredstva - EU dio - HRK]]/7.5345</f>
        <v>203570.12303404338</v>
      </c>
      <c r="Q2706" s="59">
        <f>Ugovori_OPULJP3[[#This Row],[Bespovratna sredstva - Ukupno (EU+Nac) HRK
= Ukupna ugovorena vrijednost bespovratnih sredstava]]*Ugovori_OPULJP3[[#This Row],[STOPA NACIONALNOG SUFINANCIRANJA %]]</f>
        <v>270670.42800000001</v>
      </c>
      <c r="R2706" s="60">
        <f>Ugovori_OPULJP3[[#This Row],[Bespovratna sredstva - Nacionalni dio - HRK]]/7.5345</f>
        <v>35924.139358948836</v>
      </c>
      <c r="S2706" s="59">
        <v>1804469.52</v>
      </c>
      <c r="T2706" s="60">
        <f>Ugovori_OPULJP3[[#This Row],[Bespovratna sredstva - Ukupno (EU+Nac) HRK
= Ukupna ugovorena vrijednost bespovratnih sredstava]]/7.5345</f>
        <v>239494.26239299221</v>
      </c>
      <c r="U2706" s="59">
        <v>0</v>
      </c>
      <c r="V2706" s="60">
        <f>Ugovori_OPULJP3[[#This Row],[Javni doprinos korisnika - HRK]]/7.5345</f>
        <v>0</v>
      </c>
      <c r="W2706" s="59">
        <v>0</v>
      </c>
      <c r="X2706" s="60">
        <f>Ugovori_OPULJP3[[#This Row],[Privatni doprinos korisnika - HRK]]/7.5345</f>
        <v>0</v>
      </c>
      <c r="Y2706" s="61">
        <v>1804469.52</v>
      </c>
      <c r="Z2706" s="62">
        <f>Ugovori_OPULJP3[[#This Row],[UKUPNI PRIHVATLJIVI IZDACI
TOTAL ELIGIBLE EXPENDITURE
= Bespovratna sredstva ukupno + doprinos korisnika
= Ukupni prihvatljivi troškovi
= Ukupna ugovorena vrijednost projekta HRK]]/7.5345</f>
        <v>239494.26239299221</v>
      </c>
      <c r="AA2706" s="66" t="s">
        <v>37</v>
      </c>
      <c r="AB2706" s="66" t="s">
        <v>34</v>
      </c>
      <c r="AC2706" s="40" t="s">
        <v>9857</v>
      </c>
      <c r="AD2706" s="72" t="s">
        <v>6564</v>
      </c>
    </row>
    <row r="2707" spans="1:30" ht="102" x14ac:dyDescent="0.2">
      <c r="A2707" s="75" t="s">
        <v>9858</v>
      </c>
      <c r="B2707" s="64" t="s">
        <v>742</v>
      </c>
      <c r="C2707" s="65" t="s">
        <v>7264</v>
      </c>
      <c r="D2707" s="96" t="s">
        <v>9719</v>
      </c>
      <c r="E2707" s="66" t="s">
        <v>75</v>
      </c>
      <c r="F2707" s="71" t="s">
        <v>9859</v>
      </c>
      <c r="G2707" s="71" t="s">
        <v>9860</v>
      </c>
      <c r="H2707" s="68">
        <v>44553</v>
      </c>
      <c r="I2707" s="68">
        <v>45161</v>
      </c>
      <c r="J2707" s="57" t="str">
        <f>IF(Ugovori_OPULJP3[[#This Row],[DATUM ZAVRŠETKA OPERACIJE]]&gt;DATE(2024,12,31),"u provedbi","završen")</f>
        <v>završen</v>
      </c>
      <c r="K2707" s="76" t="s">
        <v>424</v>
      </c>
      <c r="L2707" s="55" t="s">
        <v>424</v>
      </c>
      <c r="M2707" s="82" t="s">
        <v>3093</v>
      </c>
      <c r="N2707" s="58">
        <v>0.15</v>
      </c>
      <c r="O2707" s="59">
        <f>Ugovori_OPULJP3[[#This Row],[Bespovratna sredstva - Ukupno (EU+Nac) HRK
= Ukupna ugovorena vrijednost bespovratnih sredstava]]*Ugovori_OPULJP3[[#This Row],[EU STOPA SUFINANCIRANJA %
EU CO-FINANCING RATE %]]</f>
        <v>1029647.5</v>
      </c>
      <c r="P2707" s="60">
        <f>Ugovori_OPULJP3[[#This Row],[Bespovratna sredstva - EU dio - HRK]]/7.5345</f>
        <v>136657.70787709867</v>
      </c>
      <c r="Q2707" s="59">
        <f>Ugovori_OPULJP3[[#This Row],[Bespovratna sredstva - Ukupno (EU+Nac) HRK
= Ukupna ugovorena vrijednost bespovratnih sredstava]]*Ugovori_OPULJP3[[#This Row],[STOPA NACIONALNOG SUFINANCIRANJA %]]</f>
        <v>181702.5</v>
      </c>
      <c r="R2707" s="60">
        <f>Ugovori_OPULJP3[[#This Row],[Bespovratna sredstva - Nacionalni dio - HRK]]/7.5345</f>
        <v>24116.066095958588</v>
      </c>
      <c r="S2707" s="59">
        <v>1211350</v>
      </c>
      <c r="T2707" s="60">
        <f>Ugovori_OPULJP3[[#This Row],[Bespovratna sredstva - Ukupno (EU+Nac) HRK
= Ukupna ugovorena vrijednost bespovratnih sredstava]]/7.5345</f>
        <v>160773.77397305725</v>
      </c>
      <c r="U2707" s="59">
        <v>0</v>
      </c>
      <c r="V2707" s="60">
        <f>Ugovori_OPULJP3[[#This Row],[Javni doprinos korisnika - HRK]]/7.5345</f>
        <v>0</v>
      </c>
      <c r="W2707" s="59">
        <v>0</v>
      </c>
      <c r="X2707" s="60">
        <f>Ugovori_OPULJP3[[#This Row],[Privatni doprinos korisnika - HRK]]/7.5345</f>
        <v>0</v>
      </c>
      <c r="Y2707" s="61">
        <v>1211350</v>
      </c>
      <c r="Z2707" s="62">
        <f>Ugovori_OPULJP3[[#This Row],[UKUPNI PRIHVATLJIVI IZDACI
TOTAL ELIGIBLE EXPENDITURE
= Bespovratna sredstva ukupno + doprinos korisnika
= Ukupni prihvatljivi troškovi
= Ukupna ugovorena vrijednost projekta HRK]]/7.5345</f>
        <v>160773.77397305725</v>
      </c>
      <c r="AA2707" s="66" t="s">
        <v>37</v>
      </c>
      <c r="AB2707" s="66" t="s">
        <v>34</v>
      </c>
      <c r="AC2707" s="40" t="s">
        <v>9861</v>
      </c>
      <c r="AD2707" s="72" t="s">
        <v>6564</v>
      </c>
    </row>
    <row r="2708" spans="1:30" ht="76.5" x14ac:dyDescent="0.2">
      <c r="A2708" s="70" t="s">
        <v>9862</v>
      </c>
      <c r="B2708" s="64" t="s">
        <v>742</v>
      </c>
      <c r="C2708" s="65" t="s">
        <v>7264</v>
      </c>
      <c r="D2708" s="96" t="s">
        <v>9719</v>
      </c>
      <c r="E2708" s="66" t="s">
        <v>75</v>
      </c>
      <c r="F2708" s="71" t="s">
        <v>9863</v>
      </c>
      <c r="G2708" s="71" t="s">
        <v>9864</v>
      </c>
      <c r="H2708" s="68">
        <v>44561</v>
      </c>
      <c r="I2708" s="68">
        <v>45169</v>
      </c>
      <c r="J2708" s="57" t="str">
        <f>IF(Ugovori_OPULJP3[[#This Row],[DATUM ZAVRŠETKA OPERACIJE]]&gt;DATE(2024,12,31),"u provedbi","završen")</f>
        <v>završen</v>
      </c>
      <c r="K2708" s="67" t="s">
        <v>248</v>
      </c>
      <c r="L2708" s="67" t="s">
        <v>248</v>
      </c>
      <c r="M2708" s="82" t="s">
        <v>3093</v>
      </c>
      <c r="N2708" s="58">
        <v>0.15</v>
      </c>
      <c r="O2708" s="59">
        <f>Ugovori_OPULJP3[[#This Row],[Bespovratna sredstva - Ukupno (EU+Nac) HRK
= Ukupna ugovorena vrijednost bespovratnih sredstava]]*Ugovori_OPULJP3[[#This Row],[EU STOPA SUFINANCIRANJA %
EU CO-FINANCING RATE %]]</f>
        <v>3063317.7454999997</v>
      </c>
      <c r="P2708" s="60">
        <f>Ugovori_OPULJP3[[#This Row],[Bespovratna sredstva - EU dio - HRK]]/7.5345</f>
        <v>406572.13424912066</v>
      </c>
      <c r="Q2708" s="59">
        <f>Ugovori_OPULJP3[[#This Row],[Bespovratna sredstva - Ukupno (EU+Nac) HRK
= Ukupna ugovorena vrijednost bespovratnih sredstava]]*Ugovori_OPULJP3[[#This Row],[STOPA NACIONALNOG SUFINANCIRANJA %]]</f>
        <v>540585.48450000002</v>
      </c>
      <c r="R2708" s="60">
        <f>Ugovori_OPULJP3[[#This Row],[Bespovratna sredstva - Nacionalni dio - HRK]]/7.5345</f>
        <v>71748.023691021299</v>
      </c>
      <c r="S2708" s="59">
        <v>3603903.23</v>
      </c>
      <c r="T2708" s="60">
        <f>Ugovori_OPULJP3[[#This Row],[Bespovratna sredstva - Ukupno (EU+Nac) HRK
= Ukupna ugovorena vrijednost bespovratnih sredstava]]/7.5345</f>
        <v>478320.15794014197</v>
      </c>
      <c r="U2708" s="59">
        <v>0</v>
      </c>
      <c r="V2708" s="60">
        <f>Ugovori_OPULJP3[[#This Row],[Javni doprinos korisnika - HRK]]/7.5345</f>
        <v>0</v>
      </c>
      <c r="W2708" s="59">
        <v>0</v>
      </c>
      <c r="X2708" s="60">
        <f>Ugovori_OPULJP3[[#This Row],[Privatni doprinos korisnika - HRK]]/7.5345</f>
        <v>0</v>
      </c>
      <c r="Y2708" s="61">
        <v>3603903.23</v>
      </c>
      <c r="Z2708" s="62">
        <f>Ugovori_OPULJP3[[#This Row],[UKUPNI PRIHVATLJIVI IZDACI
TOTAL ELIGIBLE EXPENDITURE
= Bespovratna sredstva ukupno + doprinos korisnika
= Ukupni prihvatljivi troškovi
= Ukupna ugovorena vrijednost projekta HRK]]/7.5345</f>
        <v>478320.15794014197</v>
      </c>
      <c r="AA2708" s="66" t="s">
        <v>37</v>
      </c>
      <c r="AB2708" s="66" t="s">
        <v>34</v>
      </c>
      <c r="AC2708" s="40" t="s">
        <v>9865</v>
      </c>
      <c r="AD2708" s="72" t="s">
        <v>6564</v>
      </c>
    </row>
    <row r="2709" spans="1:30" ht="114.75" x14ac:dyDescent="0.2">
      <c r="A2709" s="70" t="s">
        <v>9866</v>
      </c>
      <c r="B2709" s="64" t="s">
        <v>742</v>
      </c>
      <c r="C2709" s="65" t="s">
        <v>7264</v>
      </c>
      <c r="D2709" s="96" t="s">
        <v>9719</v>
      </c>
      <c r="E2709" s="66" t="s">
        <v>75</v>
      </c>
      <c r="F2709" s="71" t="s">
        <v>9867</v>
      </c>
      <c r="G2709" s="71" t="s">
        <v>9868</v>
      </c>
      <c r="H2709" s="68">
        <v>44595</v>
      </c>
      <c r="I2709" s="68">
        <v>45202</v>
      </c>
      <c r="J2709" s="57" t="str">
        <f>IF(Ugovori_OPULJP3[[#This Row],[DATUM ZAVRŠETKA OPERACIJE]]&gt;DATE(2024,12,31),"u provedbi","završen")</f>
        <v>završen</v>
      </c>
      <c r="K2709" s="76" t="s">
        <v>248</v>
      </c>
      <c r="L2709" s="76" t="s">
        <v>248</v>
      </c>
      <c r="M2709" s="58">
        <v>0.85</v>
      </c>
      <c r="N2709" s="58">
        <v>0.15</v>
      </c>
      <c r="O2709" s="59">
        <f>Ugovori_OPULJP3[[#This Row],[Bespovratna sredstva - Ukupno (EU+Nac) HRK
= Ukupna ugovorena vrijednost bespovratnih sredstava]]*Ugovori_OPULJP3[[#This Row],[EU STOPA SUFINANCIRANJA %
EU CO-FINANCING RATE %]]</f>
        <v>649036.56550000003</v>
      </c>
      <c r="P2709" s="60">
        <f>Ugovori_OPULJP3[[#This Row],[Bespovratna sredstva - EU dio - HRK]]/7.5345</f>
        <v>86141.95573694339</v>
      </c>
      <c r="Q2709" s="59">
        <f>Ugovori_OPULJP3[[#This Row],[Bespovratna sredstva - Ukupno (EU+Nac) HRK
= Ukupna ugovorena vrijednost bespovratnih sredstava]]*Ugovori_OPULJP3[[#This Row],[STOPA NACIONALNOG SUFINANCIRANJA %]]</f>
        <v>114535.86450000001</v>
      </c>
      <c r="R2709" s="60">
        <f>Ugovori_OPULJP3[[#This Row],[Bespovratna sredstva - Nacionalni dio - HRK]]/7.5345</f>
        <v>15201.52160063707</v>
      </c>
      <c r="S2709" s="59">
        <v>763572.43</v>
      </c>
      <c r="T2709" s="60">
        <f>Ugovori_OPULJP3[[#This Row],[Bespovratna sredstva - Ukupno (EU+Nac) HRK
= Ukupna ugovorena vrijednost bespovratnih sredstava]]/7.5345</f>
        <v>101343.47733758047</v>
      </c>
      <c r="U2709" s="59">
        <v>0</v>
      </c>
      <c r="V2709" s="60">
        <f>Ugovori_OPULJP3[[#This Row],[Javni doprinos korisnika - HRK]]/7.5345</f>
        <v>0</v>
      </c>
      <c r="W2709" s="59">
        <v>0</v>
      </c>
      <c r="X2709" s="60">
        <f>Ugovori_OPULJP3[[#This Row],[Privatni doprinos korisnika - HRK]]/7.5345</f>
        <v>0</v>
      </c>
      <c r="Y2709" s="61">
        <v>763572.43</v>
      </c>
      <c r="Z2709" s="62">
        <f>Ugovori_OPULJP3[[#This Row],[UKUPNI PRIHVATLJIVI IZDACI
TOTAL ELIGIBLE EXPENDITURE
= Bespovratna sredstva ukupno + doprinos korisnika
= Ukupni prihvatljivi troškovi
= Ukupna ugovorena vrijednost projekta HRK]]/7.5345</f>
        <v>101343.47733758047</v>
      </c>
      <c r="AA2709" s="66" t="s">
        <v>37</v>
      </c>
      <c r="AB2709" s="66" t="s">
        <v>34</v>
      </c>
      <c r="AC2709" s="40" t="s">
        <v>9869</v>
      </c>
      <c r="AD2709" s="72" t="s">
        <v>6564</v>
      </c>
    </row>
    <row r="2710" spans="1:30" ht="114.75" x14ac:dyDescent="0.2">
      <c r="A2710" s="70" t="s">
        <v>9870</v>
      </c>
      <c r="B2710" s="64" t="s">
        <v>742</v>
      </c>
      <c r="C2710" s="65" t="s">
        <v>7264</v>
      </c>
      <c r="D2710" s="96" t="s">
        <v>9719</v>
      </c>
      <c r="E2710" s="66" t="s">
        <v>75</v>
      </c>
      <c r="F2710" s="71" t="s">
        <v>9871</v>
      </c>
      <c r="G2710" s="71" t="s">
        <v>8489</v>
      </c>
      <c r="H2710" s="68">
        <v>44595</v>
      </c>
      <c r="I2710" s="68">
        <v>45202</v>
      </c>
      <c r="J2710" s="57" t="str">
        <f>IF(Ugovori_OPULJP3[[#This Row],[DATUM ZAVRŠETKA OPERACIJE]]&gt;DATE(2024,12,31),"u provedbi","završen")</f>
        <v>završen</v>
      </c>
      <c r="K2710" s="67" t="s">
        <v>199</v>
      </c>
      <c r="L2710" s="67" t="s">
        <v>199</v>
      </c>
      <c r="M2710" s="58">
        <v>0.85</v>
      </c>
      <c r="N2710" s="58">
        <v>0.15</v>
      </c>
      <c r="O2710" s="59">
        <f>Ugovori_OPULJP3[[#This Row],[Bespovratna sredstva - Ukupno (EU+Nac) HRK
= Ukupna ugovorena vrijednost bespovratnih sredstava]]*Ugovori_OPULJP3[[#This Row],[EU STOPA SUFINANCIRANJA %
EU CO-FINANCING RATE %]]</f>
        <v>798111.34199999995</v>
      </c>
      <c r="P2710" s="60">
        <f>Ugovori_OPULJP3[[#This Row],[Bespovratna sredstva - EU dio - HRK]]/7.5345</f>
        <v>105927.57873780608</v>
      </c>
      <c r="Q2710" s="59">
        <f>Ugovori_OPULJP3[[#This Row],[Bespovratna sredstva - Ukupno (EU+Nac) HRK
= Ukupna ugovorena vrijednost bespovratnih sredstava]]*Ugovori_OPULJP3[[#This Row],[STOPA NACIONALNOG SUFINANCIRANJA %]]</f>
        <v>140843.17799999999</v>
      </c>
      <c r="R2710" s="60">
        <f>Ugovori_OPULJP3[[#This Row],[Bespovratna sredstva - Nacionalni dio - HRK]]/7.5345</f>
        <v>18693.10213020107</v>
      </c>
      <c r="S2710" s="59">
        <v>938954.52</v>
      </c>
      <c r="T2710" s="60">
        <f>Ugovori_OPULJP3[[#This Row],[Bespovratna sredstva - Ukupno (EU+Nac) HRK
= Ukupna ugovorena vrijednost bespovratnih sredstava]]/7.5345</f>
        <v>124620.68086800716</v>
      </c>
      <c r="U2710" s="59">
        <v>0</v>
      </c>
      <c r="V2710" s="60">
        <f>Ugovori_OPULJP3[[#This Row],[Javni doprinos korisnika - HRK]]/7.5345</f>
        <v>0</v>
      </c>
      <c r="W2710" s="59">
        <v>0</v>
      </c>
      <c r="X2710" s="60">
        <f>Ugovori_OPULJP3[[#This Row],[Privatni doprinos korisnika - HRK]]/7.5345</f>
        <v>0</v>
      </c>
      <c r="Y2710" s="61">
        <v>938954.52</v>
      </c>
      <c r="Z2710" s="62">
        <f>Ugovori_OPULJP3[[#This Row],[UKUPNI PRIHVATLJIVI IZDACI
TOTAL ELIGIBLE EXPENDITURE
= Bespovratna sredstva ukupno + doprinos korisnika
= Ukupni prihvatljivi troškovi
= Ukupna ugovorena vrijednost projekta HRK]]/7.5345</f>
        <v>124620.68086800716</v>
      </c>
      <c r="AA2710" s="66" t="s">
        <v>37</v>
      </c>
      <c r="AB2710" s="66" t="s">
        <v>34</v>
      </c>
      <c r="AC2710" s="40" t="s">
        <v>9872</v>
      </c>
      <c r="AD2710" s="72" t="s">
        <v>6564</v>
      </c>
    </row>
    <row r="2711" spans="1:30" ht="76.5" x14ac:dyDescent="0.2">
      <c r="A2711" s="70" t="s">
        <v>9873</v>
      </c>
      <c r="B2711" s="64" t="s">
        <v>742</v>
      </c>
      <c r="C2711" s="65" t="s">
        <v>7264</v>
      </c>
      <c r="D2711" s="96" t="s">
        <v>9719</v>
      </c>
      <c r="E2711" s="66" t="s">
        <v>75</v>
      </c>
      <c r="F2711" s="71" t="s">
        <v>9874</v>
      </c>
      <c r="G2711" s="71" t="s">
        <v>8335</v>
      </c>
      <c r="H2711" s="68">
        <v>44657</v>
      </c>
      <c r="I2711" s="68">
        <v>45266</v>
      </c>
      <c r="J2711" s="57" t="str">
        <f>IF(Ugovori_OPULJP3[[#This Row],[DATUM ZAVRŠETKA OPERACIJE]]&gt;DATE(2024,12,31),"u provedbi","završen")</f>
        <v>završen</v>
      </c>
      <c r="K2711" s="76" t="s">
        <v>248</v>
      </c>
      <c r="L2711" s="76" t="s">
        <v>248</v>
      </c>
      <c r="M2711" s="58">
        <v>0.85</v>
      </c>
      <c r="N2711" s="58">
        <v>0.15</v>
      </c>
      <c r="O2711" s="59">
        <f>Ugovori_OPULJP3[[#This Row],[Bespovratna sredstva - Ukupno (EU+Nac) HRK
= Ukupna ugovorena vrijednost bespovratnih sredstava]]*Ugovori_OPULJP3[[#This Row],[EU STOPA SUFINANCIRANJA %
EU CO-FINANCING RATE %]]</f>
        <v>2159165.0274999999</v>
      </c>
      <c r="P2711" s="60">
        <f>Ugovori_OPULJP3[[#This Row],[Bespovratna sredstva - EU dio - HRK]]/7.5345</f>
        <v>286570.44628044328</v>
      </c>
      <c r="Q2711" s="59">
        <f>Ugovori_OPULJP3[[#This Row],[Bespovratna sredstva - Ukupno (EU+Nac) HRK
= Ukupna ugovorena vrijednost bespovratnih sredstava]]*Ugovori_OPULJP3[[#This Row],[STOPA NACIONALNOG SUFINANCIRANJA %]]</f>
        <v>381029.1225</v>
      </c>
      <c r="R2711" s="60">
        <f>Ugovori_OPULJP3[[#This Row],[Bespovratna sredstva - Nacionalni dio - HRK]]/7.5345</f>
        <v>50571.25522596058</v>
      </c>
      <c r="S2711" s="59">
        <v>2540194.15</v>
      </c>
      <c r="T2711" s="60">
        <f>Ugovori_OPULJP3[[#This Row],[Bespovratna sredstva - Ukupno (EU+Nac) HRK
= Ukupna ugovorena vrijednost bespovratnih sredstava]]/7.5345</f>
        <v>337141.70150640386</v>
      </c>
      <c r="U2711" s="59">
        <v>0</v>
      </c>
      <c r="V2711" s="60">
        <f>Ugovori_OPULJP3[[#This Row],[Javni doprinos korisnika - HRK]]/7.5345</f>
        <v>0</v>
      </c>
      <c r="W2711" s="59">
        <v>0</v>
      </c>
      <c r="X2711" s="60">
        <f>Ugovori_OPULJP3[[#This Row],[Privatni doprinos korisnika - HRK]]/7.5345</f>
        <v>0</v>
      </c>
      <c r="Y2711" s="61">
        <v>2540194.15</v>
      </c>
      <c r="Z2711" s="62">
        <f>Ugovori_OPULJP3[[#This Row],[UKUPNI PRIHVATLJIVI IZDACI
TOTAL ELIGIBLE EXPENDITURE
= Bespovratna sredstva ukupno + doprinos korisnika
= Ukupni prihvatljivi troškovi
= Ukupna ugovorena vrijednost projekta HRK]]/7.5345</f>
        <v>337141.70150640386</v>
      </c>
      <c r="AA2711" s="66" t="s">
        <v>37</v>
      </c>
      <c r="AB2711" s="66" t="s">
        <v>34</v>
      </c>
      <c r="AC2711" s="40" t="s">
        <v>9875</v>
      </c>
      <c r="AD2711" s="72" t="s">
        <v>6564</v>
      </c>
    </row>
    <row r="2712" spans="1:30" ht="76.5" x14ac:dyDescent="0.2">
      <c r="A2712" s="70" t="s">
        <v>9876</v>
      </c>
      <c r="B2712" s="64" t="s">
        <v>742</v>
      </c>
      <c r="C2712" s="65" t="s">
        <v>7264</v>
      </c>
      <c r="D2712" s="96" t="s">
        <v>9719</v>
      </c>
      <c r="E2712" s="66" t="s">
        <v>75</v>
      </c>
      <c r="F2712" s="71" t="s">
        <v>9877</v>
      </c>
      <c r="G2712" s="71" t="s">
        <v>9878</v>
      </c>
      <c r="H2712" s="68">
        <v>44553</v>
      </c>
      <c r="I2712" s="68">
        <v>45161</v>
      </c>
      <c r="J2712" s="57" t="str">
        <f>IF(Ugovori_OPULJP3[[#This Row],[DATUM ZAVRŠETKA OPERACIJE]]&gt;DATE(2024,12,31),"u provedbi","završen")</f>
        <v>završen</v>
      </c>
      <c r="K2712" s="76" t="s">
        <v>248</v>
      </c>
      <c r="L2712" s="67" t="s">
        <v>248</v>
      </c>
      <c r="M2712" s="82" t="s">
        <v>3093</v>
      </c>
      <c r="N2712" s="58">
        <v>0.15</v>
      </c>
      <c r="O2712" s="59">
        <f>Ugovori_OPULJP3[[#This Row],[Bespovratna sredstva - Ukupno (EU+Nac) HRK
= Ukupna ugovorena vrijednost bespovratnih sredstava]]*Ugovori_OPULJP3[[#This Row],[EU STOPA SUFINANCIRANJA %
EU CO-FINANCING RATE %]]</f>
        <v>2100329.3024999998</v>
      </c>
      <c r="P2712" s="60">
        <f>Ugovori_OPULJP3[[#This Row],[Bespovratna sredstva - EU dio - HRK]]/7.5345</f>
        <v>278761.60362333263</v>
      </c>
      <c r="Q2712" s="59">
        <f>Ugovori_OPULJP3[[#This Row],[Bespovratna sredstva - Ukupno (EU+Nac) HRK
= Ukupna ugovorena vrijednost bespovratnih sredstava]]*Ugovori_OPULJP3[[#This Row],[STOPA NACIONALNOG SUFINANCIRANJA %]]</f>
        <v>370646.34749999997</v>
      </c>
      <c r="R2712" s="60">
        <f>Ugovori_OPULJP3[[#This Row],[Bespovratna sredstva - Nacionalni dio - HRK]]/7.5345</f>
        <v>49193.224168823406</v>
      </c>
      <c r="S2712" s="59">
        <v>2470975.65</v>
      </c>
      <c r="T2712" s="60">
        <f>Ugovori_OPULJP3[[#This Row],[Bespovratna sredstva - Ukupno (EU+Nac) HRK
= Ukupna ugovorena vrijednost bespovratnih sredstava]]/7.5345</f>
        <v>327954.82779215608</v>
      </c>
      <c r="U2712" s="59">
        <v>0</v>
      </c>
      <c r="V2712" s="60">
        <f>Ugovori_OPULJP3[[#This Row],[Javni doprinos korisnika - HRK]]/7.5345</f>
        <v>0</v>
      </c>
      <c r="W2712" s="59">
        <v>0</v>
      </c>
      <c r="X2712" s="60">
        <f>Ugovori_OPULJP3[[#This Row],[Privatni doprinos korisnika - HRK]]/7.5345</f>
        <v>0</v>
      </c>
      <c r="Y2712" s="61">
        <v>2470975.65</v>
      </c>
      <c r="Z2712" s="62">
        <f>Ugovori_OPULJP3[[#This Row],[UKUPNI PRIHVATLJIVI IZDACI
TOTAL ELIGIBLE EXPENDITURE
= Bespovratna sredstva ukupno + doprinos korisnika
= Ukupni prihvatljivi troškovi
= Ukupna ugovorena vrijednost projekta HRK]]/7.5345</f>
        <v>327954.82779215608</v>
      </c>
      <c r="AA2712" s="66" t="s">
        <v>37</v>
      </c>
      <c r="AB2712" s="66" t="s">
        <v>34</v>
      </c>
      <c r="AC2712" s="40" t="s">
        <v>9879</v>
      </c>
      <c r="AD2712" s="72" t="s">
        <v>6564</v>
      </c>
    </row>
    <row r="2713" spans="1:30" ht="102" x14ac:dyDescent="0.2">
      <c r="A2713" s="75" t="s">
        <v>9880</v>
      </c>
      <c r="B2713" s="64" t="s">
        <v>742</v>
      </c>
      <c r="C2713" s="65" t="s">
        <v>7264</v>
      </c>
      <c r="D2713" s="96" t="s">
        <v>9719</v>
      </c>
      <c r="E2713" s="66" t="s">
        <v>75</v>
      </c>
      <c r="F2713" s="71" t="s">
        <v>9881</v>
      </c>
      <c r="G2713" s="71" t="s">
        <v>9882</v>
      </c>
      <c r="H2713" s="68">
        <v>44553</v>
      </c>
      <c r="I2713" s="68">
        <v>45161</v>
      </c>
      <c r="J2713" s="57" t="str">
        <f>IF(Ugovori_OPULJP3[[#This Row],[DATUM ZAVRŠETKA OPERACIJE]]&gt;DATE(2024,12,31),"u provedbi","završen")</f>
        <v>završen</v>
      </c>
      <c r="K2713" s="76" t="s">
        <v>199</v>
      </c>
      <c r="L2713" s="67" t="s">
        <v>199</v>
      </c>
      <c r="M2713" s="82" t="s">
        <v>3093</v>
      </c>
      <c r="N2713" s="58">
        <v>0.15</v>
      </c>
      <c r="O2713" s="59">
        <f>Ugovori_OPULJP3[[#This Row],[Bespovratna sredstva - Ukupno (EU+Nac) HRK
= Ukupna ugovorena vrijednost bespovratnih sredstava]]*Ugovori_OPULJP3[[#This Row],[EU STOPA SUFINANCIRANJA %
EU CO-FINANCING RATE %]]</f>
        <v>654140.62</v>
      </c>
      <c r="P2713" s="60">
        <f>Ugovori_OPULJP3[[#This Row],[Bespovratna sredstva - EU dio - HRK]]/7.5345</f>
        <v>86819.380184484704</v>
      </c>
      <c r="Q2713" s="59">
        <f>Ugovori_OPULJP3[[#This Row],[Bespovratna sredstva - Ukupno (EU+Nac) HRK
= Ukupna ugovorena vrijednost bespovratnih sredstava]]*Ugovori_OPULJP3[[#This Row],[STOPA NACIONALNOG SUFINANCIRANJA %]]</f>
        <v>115436.57999999999</v>
      </c>
      <c r="R2713" s="60">
        <f>Ugovori_OPULJP3[[#This Row],[Bespovratna sredstva - Nacionalni dio - HRK]]/7.5345</f>
        <v>15321.067091379651</v>
      </c>
      <c r="S2713" s="59">
        <v>769577.2</v>
      </c>
      <c r="T2713" s="60">
        <f>Ugovori_OPULJP3[[#This Row],[Bespovratna sredstva - Ukupno (EU+Nac) HRK
= Ukupna ugovorena vrijednost bespovratnih sredstava]]/7.5345</f>
        <v>102140.44727586434</v>
      </c>
      <c r="U2713" s="59">
        <v>0</v>
      </c>
      <c r="V2713" s="60">
        <f>Ugovori_OPULJP3[[#This Row],[Javni doprinos korisnika - HRK]]/7.5345</f>
        <v>0</v>
      </c>
      <c r="W2713" s="59">
        <v>0</v>
      </c>
      <c r="X2713" s="60">
        <f>Ugovori_OPULJP3[[#This Row],[Privatni doprinos korisnika - HRK]]/7.5345</f>
        <v>0</v>
      </c>
      <c r="Y2713" s="61">
        <v>769577.2</v>
      </c>
      <c r="Z2713" s="62">
        <f>Ugovori_OPULJP3[[#This Row],[UKUPNI PRIHVATLJIVI IZDACI
TOTAL ELIGIBLE EXPENDITURE
= Bespovratna sredstva ukupno + doprinos korisnika
= Ukupni prihvatljivi troškovi
= Ukupna ugovorena vrijednost projekta HRK]]/7.5345</f>
        <v>102140.44727586434</v>
      </c>
      <c r="AA2713" s="66" t="s">
        <v>37</v>
      </c>
      <c r="AB2713" s="66" t="s">
        <v>34</v>
      </c>
      <c r="AC2713" s="40" t="s">
        <v>9883</v>
      </c>
      <c r="AD2713" s="72" t="s">
        <v>6564</v>
      </c>
    </row>
    <row r="2714" spans="1:30" ht="89.25" x14ac:dyDescent="0.2">
      <c r="A2714" s="70" t="s">
        <v>9884</v>
      </c>
      <c r="B2714" s="64" t="s">
        <v>742</v>
      </c>
      <c r="C2714" s="65" t="s">
        <v>7264</v>
      </c>
      <c r="D2714" s="96" t="s">
        <v>9719</v>
      </c>
      <c r="E2714" s="66" t="s">
        <v>75</v>
      </c>
      <c r="F2714" s="71" t="s">
        <v>9885</v>
      </c>
      <c r="G2714" s="54" t="s">
        <v>8302</v>
      </c>
      <c r="H2714" s="68">
        <v>44553</v>
      </c>
      <c r="I2714" s="68">
        <v>45161</v>
      </c>
      <c r="J2714" s="57" t="str">
        <f>IF(Ugovori_OPULJP3[[#This Row],[DATUM ZAVRŠETKA OPERACIJE]]&gt;DATE(2024,12,31),"u provedbi","završen")</f>
        <v>završen</v>
      </c>
      <c r="K2714" s="67" t="s">
        <v>248</v>
      </c>
      <c r="L2714" s="67" t="s">
        <v>248</v>
      </c>
      <c r="M2714" s="82" t="s">
        <v>3093</v>
      </c>
      <c r="N2714" s="58">
        <v>0.15</v>
      </c>
      <c r="O2714" s="59">
        <f>Ugovori_OPULJP3[[#This Row],[Bespovratna sredstva - Ukupno (EU+Nac) HRK
= Ukupna ugovorena vrijednost bespovratnih sredstava]]*Ugovori_OPULJP3[[#This Row],[EU STOPA SUFINANCIRANJA %
EU CO-FINANCING RATE %]]</f>
        <v>2952279.2705000001</v>
      </c>
      <c r="P2714" s="60">
        <f>Ugovori_OPULJP3[[#This Row],[Bespovratna sredstva - EU dio - HRK]]/7.5345</f>
        <v>391834.79600504343</v>
      </c>
      <c r="Q2714" s="59">
        <f>Ugovori_OPULJP3[[#This Row],[Bespovratna sredstva - Ukupno (EU+Nac) HRK
= Ukupna ugovorena vrijednost bespovratnih sredstava]]*Ugovori_OPULJP3[[#This Row],[STOPA NACIONALNOG SUFINANCIRANJA %]]</f>
        <v>520990.4595</v>
      </c>
      <c r="R2714" s="60">
        <f>Ugovori_OPULJP3[[#This Row],[Bespovratna sredstva - Nacionalni dio - HRK]]/7.5345</f>
        <v>69147.316942066493</v>
      </c>
      <c r="S2714" s="59">
        <v>3473269.73</v>
      </c>
      <c r="T2714" s="60">
        <f>Ugovori_OPULJP3[[#This Row],[Bespovratna sredstva - Ukupno (EU+Nac) HRK
= Ukupna ugovorena vrijednost bespovratnih sredstava]]/7.5345</f>
        <v>460982.11294710991</v>
      </c>
      <c r="U2714" s="59">
        <v>0</v>
      </c>
      <c r="V2714" s="60">
        <f>Ugovori_OPULJP3[[#This Row],[Javni doprinos korisnika - HRK]]/7.5345</f>
        <v>0</v>
      </c>
      <c r="W2714" s="59">
        <v>0</v>
      </c>
      <c r="X2714" s="60">
        <f>Ugovori_OPULJP3[[#This Row],[Privatni doprinos korisnika - HRK]]/7.5345</f>
        <v>0</v>
      </c>
      <c r="Y2714" s="61">
        <v>3473269.73</v>
      </c>
      <c r="Z2714" s="62">
        <f>Ugovori_OPULJP3[[#This Row],[UKUPNI PRIHVATLJIVI IZDACI
TOTAL ELIGIBLE EXPENDITURE
= Bespovratna sredstva ukupno + doprinos korisnika
= Ukupni prihvatljivi troškovi
= Ukupna ugovorena vrijednost projekta HRK]]/7.5345</f>
        <v>460982.11294710991</v>
      </c>
      <c r="AA2714" s="66" t="s">
        <v>37</v>
      </c>
      <c r="AB2714" s="66" t="s">
        <v>34</v>
      </c>
      <c r="AC2714" s="40" t="s">
        <v>9886</v>
      </c>
      <c r="AD2714" s="72" t="s">
        <v>6564</v>
      </c>
    </row>
    <row r="2715" spans="1:30" ht="102" x14ac:dyDescent="0.2">
      <c r="A2715" s="70" t="s">
        <v>9887</v>
      </c>
      <c r="B2715" s="64" t="s">
        <v>742</v>
      </c>
      <c r="C2715" s="65" t="s">
        <v>7264</v>
      </c>
      <c r="D2715" s="96" t="s">
        <v>9719</v>
      </c>
      <c r="E2715" s="66" t="s">
        <v>75</v>
      </c>
      <c r="F2715" s="71" t="s">
        <v>9888</v>
      </c>
      <c r="G2715" s="71" t="s">
        <v>9889</v>
      </c>
      <c r="H2715" s="68">
        <v>44553</v>
      </c>
      <c r="I2715" s="68">
        <v>45161</v>
      </c>
      <c r="J2715" s="57" t="str">
        <f>IF(Ugovori_OPULJP3[[#This Row],[DATUM ZAVRŠETKA OPERACIJE]]&gt;DATE(2024,12,31),"u provedbi","završen")</f>
        <v>završen</v>
      </c>
      <c r="K2715" s="67" t="s">
        <v>78</v>
      </c>
      <c r="L2715" s="67" t="s">
        <v>78</v>
      </c>
      <c r="M2715" s="82" t="s">
        <v>3093</v>
      </c>
      <c r="N2715" s="58">
        <v>0.15</v>
      </c>
      <c r="O2715" s="59">
        <f>Ugovori_OPULJP3[[#This Row],[Bespovratna sredstva - Ukupno (EU+Nac) HRK
= Ukupna ugovorena vrijednost bespovratnih sredstava]]*Ugovori_OPULJP3[[#This Row],[EU STOPA SUFINANCIRANJA %
EU CO-FINANCING RATE %]]</f>
        <v>1787713.7355</v>
      </c>
      <c r="P2715" s="60">
        <f>Ugovori_OPULJP3[[#This Row],[Bespovratna sredstva - EU dio - HRK]]/7.5345</f>
        <v>237270.38761696196</v>
      </c>
      <c r="Q2715" s="59">
        <f>Ugovori_OPULJP3[[#This Row],[Bespovratna sredstva - Ukupno (EU+Nac) HRK
= Ukupna ugovorena vrijednost bespovratnih sredstava]]*Ugovori_OPULJP3[[#This Row],[STOPA NACIONALNOG SUFINANCIRANJA %]]</f>
        <v>315478.89449999999</v>
      </c>
      <c r="R2715" s="60">
        <f>Ugovori_OPULJP3[[#This Row],[Bespovratna sredstva - Nacionalni dio - HRK]]/7.5345</f>
        <v>41871.24487358152</v>
      </c>
      <c r="S2715" s="59">
        <v>2103192.63</v>
      </c>
      <c r="T2715" s="60">
        <f>Ugovori_OPULJP3[[#This Row],[Bespovratna sredstva - Ukupno (EU+Nac) HRK
= Ukupna ugovorena vrijednost bespovratnih sredstava]]/7.5345</f>
        <v>279141.63249054347</v>
      </c>
      <c r="U2715" s="59">
        <v>0</v>
      </c>
      <c r="V2715" s="60">
        <f>Ugovori_OPULJP3[[#This Row],[Javni doprinos korisnika - HRK]]/7.5345</f>
        <v>0</v>
      </c>
      <c r="W2715" s="59">
        <v>0</v>
      </c>
      <c r="X2715" s="60">
        <f>Ugovori_OPULJP3[[#This Row],[Privatni doprinos korisnika - HRK]]/7.5345</f>
        <v>0</v>
      </c>
      <c r="Y2715" s="61">
        <v>2103192.63</v>
      </c>
      <c r="Z2715" s="62">
        <f>Ugovori_OPULJP3[[#This Row],[UKUPNI PRIHVATLJIVI IZDACI
TOTAL ELIGIBLE EXPENDITURE
= Bespovratna sredstva ukupno + doprinos korisnika
= Ukupni prihvatljivi troškovi
= Ukupna ugovorena vrijednost projekta HRK]]/7.5345</f>
        <v>279141.63249054347</v>
      </c>
      <c r="AA2715" s="66" t="s">
        <v>37</v>
      </c>
      <c r="AB2715" s="66" t="s">
        <v>34</v>
      </c>
      <c r="AC2715" s="40" t="s">
        <v>9890</v>
      </c>
      <c r="AD2715" s="72" t="s">
        <v>6564</v>
      </c>
    </row>
    <row r="2716" spans="1:30" ht="89.25" x14ac:dyDescent="0.2">
      <c r="A2716" s="70" t="s">
        <v>9891</v>
      </c>
      <c r="B2716" s="64" t="s">
        <v>742</v>
      </c>
      <c r="C2716" s="65" t="s">
        <v>7264</v>
      </c>
      <c r="D2716" s="96" t="s">
        <v>9719</v>
      </c>
      <c r="E2716" s="66" t="s">
        <v>75</v>
      </c>
      <c r="F2716" s="71" t="s">
        <v>9892</v>
      </c>
      <c r="G2716" s="71" t="s">
        <v>9893</v>
      </c>
      <c r="H2716" s="68">
        <v>44553</v>
      </c>
      <c r="I2716" s="68">
        <v>45161</v>
      </c>
      <c r="J2716" s="57" t="str">
        <f>IF(Ugovori_OPULJP3[[#This Row],[DATUM ZAVRŠETKA OPERACIJE]]&gt;DATE(2024,12,31),"u provedbi","završen")</f>
        <v>završen</v>
      </c>
      <c r="K2716" s="76" t="s">
        <v>248</v>
      </c>
      <c r="L2716" s="67" t="s">
        <v>248</v>
      </c>
      <c r="M2716" s="82" t="s">
        <v>3093</v>
      </c>
      <c r="N2716" s="58">
        <v>0.15</v>
      </c>
      <c r="O2716" s="59">
        <f>Ugovori_OPULJP3[[#This Row],[Bespovratna sredstva - Ukupno (EU+Nac) HRK
= Ukupna ugovorena vrijednost bespovratnih sredstava]]*Ugovori_OPULJP3[[#This Row],[EU STOPA SUFINANCIRANJA %
EU CO-FINANCING RATE %]]</f>
        <v>3218044.2909999997</v>
      </c>
      <c r="P2716" s="60">
        <f>Ugovori_OPULJP3[[#This Row],[Bespovratna sredstva - EU dio - HRK]]/7.5345</f>
        <v>427107.87590417406</v>
      </c>
      <c r="Q2716" s="59">
        <f>Ugovori_OPULJP3[[#This Row],[Bespovratna sredstva - Ukupno (EU+Nac) HRK
= Ukupna ugovorena vrijednost bespovratnih sredstava]]*Ugovori_OPULJP3[[#This Row],[STOPA NACIONALNOG SUFINANCIRANJA %]]</f>
        <v>567890.16899999999</v>
      </c>
      <c r="R2716" s="60">
        <f>Ugovori_OPULJP3[[#This Row],[Bespovratna sredstva - Nacionalni dio - HRK]]/7.5345</f>
        <v>75371.978100736611</v>
      </c>
      <c r="S2716" s="59">
        <v>3785934.46</v>
      </c>
      <c r="T2716" s="60">
        <f>Ugovori_OPULJP3[[#This Row],[Bespovratna sredstva - Ukupno (EU+Nac) HRK
= Ukupna ugovorena vrijednost bespovratnih sredstava]]/7.5345</f>
        <v>502479.85400491074</v>
      </c>
      <c r="U2716" s="59">
        <v>0</v>
      </c>
      <c r="V2716" s="60">
        <f>Ugovori_OPULJP3[[#This Row],[Javni doprinos korisnika - HRK]]/7.5345</f>
        <v>0</v>
      </c>
      <c r="W2716" s="59">
        <v>0</v>
      </c>
      <c r="X2716" s="60">
        <f>Ugovori_OPULJP3[[#This Row],[Privatni doprinos korisnika - HRK]]/7.5345</f>
        <v>0</v>
      </c>
      <c r="Y2716" s="61">
        <v>3785934.46</v>
      </c>
      <c r="Z2716" s="62">
        <f>Ugovori_OPULJP3[[#This Row],[UKUPNI PRIHVATLJIVI IZDACI
TOTAL ELIGIBLE EXPENDITURE
= Bespovratna sredstva ukupno + doprinos korisnika
= Ukupni prihvatljivi troškovi
= Ukupna ugovorena vrijednost projekta HRK]]/7.5345</f>
        <v>502479.85400491074</v>
      </c>
      <c r="AA2716" s="66" t="s">
        <v>37</v>
      </c>
      <c r="AB2716" s="66" t="s">
        <v>34</v>
      </c>
      <c r="AC2716" s="40" t="s">
        <v>9894</v>
      </c>
      <c r="AD2716" s="72" t="s">
        <v>6564</v>
      </c>
    </row>
    <row r="2717" spans="1:30" ht="114.75" x14ac:dyDescent="0.2">
      <c r="A2717" s="70" t="s">
        <v>9895</v>
      </c>
      <c r="B2717" s="64" t="s">
        <v>742</v>
      </c>
      <c r="C2717" s="65" t="s">
        <v>7264</v>
      </c>
      <c r="D2717" s="96" t="s">
        <v>9719</v>
      </c>
      <c r="E2717" s="66" t="s">
        <v>75</v>
      </c>
      <c r="F2717" s="71" t="s">
        <v>9896</v>
      </c>
      <c r="G2717" s="71" t="s">
        <v>9897</v>
      </c>
      <c r="H2717" s="68">
        <v>44553</v>
      </c>
      <c r="I2717" s="68">
        <v>45161</v>
      </c>
      <c r="J2717" s="57" t="str">
        <f>IF(Ugovori_OPULJP3[[#This Row],[DATUM ZAVRŠETKA OPERACIJE]]&gt;DATE(2024,12,31),"u provedbi","završen")</f>
        <v>završen</v>
      </c>
      <c r="K2717" s="76" t="s">
        <v>248</v>
      </c>
      <c r="L2717" s="67" t="s">
        <v>248</v>
      </c>
      <c r="M2717" s="82" t="s">
        <v>3093</v>
      </c>
      <c r="N2717" s="58">
        <v>0.15</v>
      </c>
      <c r="O2717" s="59">
        <f>Ugovori_OPULJP3[[#This Row],[Bespovratna sredstva - Ukupno (EU+Nac) HRK
= Ukupna ugovorena vrijednost bespovratnih sredstava]]*Ugovori_OPULJP3[[#This Row],[EU STOPA SUFINANCIRANJA %
EU CO-FINANCING RATE %]]</f>
        <v>5037234.4445000002</v>
      </c>
      <c r="P2717" s="60">
        <f>Ugovori_OPULJP3[[#This Row],[Bespovratna sredstva - EU dio - HRK]]/7.5345</f>
        <v>668555.90211692883</v>
      </c>
      <c r="Q2717" s="59">
        <f>Ugovori_OPULJP3[[#This Row],[Bespovratna sredstva - Ukupno (EU+Nac) HRK
= Ukupna ugovorena vrijednost bespovratnih sredstava]]*Ugovori_OPULJP3[[#This Row],[STOPA NACIONALNOG SUFINANCIRANJA %]]</f>
        <v>888923.72549999994</v>
      </c>
      <c r="R2717" s="60">
        <f>Ugovori_OPULJP3[[#This Row],[Bespovratna sredstva - Nacionalni dio - HRK]]/7.5345</f>
        <v>117980.45331475213</v>
      </c>
      <c r="S2717" s="59">
        <v>5926158.1699999999</v>
      </c>
      <c r="T2717" s="60">
        <f>Ugovori_OPULJP3[[#This Row],[Bespovratna sredstva - Ukupno (EU+Nac) HRK
= Ukupna ugovorena vrijednost bespovratnih sredstava]]/7.5345</f>
        <v>786536.35543168092</v>
      </c>
      <c r="U2717" s="59">
        <v>0</v>
      </c>
      <c r="V2717" s="60">
        <f>Ugovori_OPULJP3[[#This Row],[Javni doprinos korisnika - HRK]]/7.5345</f>
        <v>0</v>
      </c>
      <c r="W2717" s="59">
        <v>0</v>
      </c>
      <c r="X2717" s="60">
        <f>Ugovori_OPULJP3[[#This Row],[Privatni doprinos korisnika - HRK]]/7.5345</f>
        <v>0</v>
      </c>
      <c r="Y2717" s="61">
        <v>5926158.1699999999</v>
      </c>
      <c r="Z2717" s="62">
        <f>Ugovori_OPULJP3[[#This Row],[UKUPNI PRIHVATLJIVI IZDACI
TOTAL ELIGIBLE EXPENDITURE
= Bespovratna sredstva ukupno + doprinos korisnika
= Ukupni prihvatljivi troškovi
= Ukupna ugovorena vrijednost projekta HRK]]/7.5345</f>
        <v>786536.35543168092</v>
      </c>
      <c r="AA2717" s="66" t="s">
        <v>37</v>
      </c>
      <c r="AB2717" s="66" t="s">
        <v>34</v>
      </c>
      <c r="AC2717" s="40" t="s">
        <v>9898</v>
      </c>
      <c r="AD2717" s="72" t="s">
        <v>6564</v>
      </c>
    </row>
    <row r="2718" spans="1:30" ht="76.5" x14ac:dyDescent="0.2">
      <c r="A2718" s="50" t="s">
        <v>9899</v>
      </c>
      <c r="B2718" s="64" t="s">
        <v>742</v>
      </c>
      <c r="C2718" s="65" t="s">
        <v>7264</v>
      </c>
      <c r="D2718" s="96" t="s">
        <v>9719</v>
      </c>
      <c r="E2718" s="66" t="s">
        <v>75</v>
      </c>
      <c r="F2718" s="71" t="s">
        <v>9900</v>
      </c>
      <c r="G2718" s="54" t="s">
        <v>8285</v>
      </c>
      <c r="H2718" s="68">
        <v>44571</v>
      </c>
      <c r="I2718" s="68">
        <v>45179</v>
      </c>
      <c r="J2718" s="57" t="str">
        <f>IF(Ugovori_OPULJP3[[#This Row],[DATUM ZAVRŠETKA OPERACIJE]]&gt;DATE(2024,12,31),"u provedbi","završen")</f>
        <v>završen</v>
      </c>
      <c r="K2718" s="76" t="s">
        <v>248</v>
      </c>
      <c r="L2718" s="76" t="s">
        <v>248</v>
      </c>
      <c r="M2718" s="58">
        <v>0.85</v>
      </c>
      <c r="N2718" s="58">
        <v>0.15</v>
      </c>
      <c r="O2718" s="59">
        <f>Ugovori_OPULJP3[[#This Row],[Bespovratna sredstva - Ukupno (EU+Nac) HRK
= Ukupna ugovorena vrijednost bespovratnih sredstava]]*Ugovori_OPULJP3[[#This Row],[EU STOPA SUFINANCIRANJA %
EU CO-FINANCING RATE %]]</f>
        <v>2314021.9035</v>
      </c>
      <c r="P2718" s="60">
        <f>Ugovori_OPULJP3[[#This Row],[Bespovratna sredstva - EU dio - HRK]]/7.5345</f>
        <v>307123.48576547881</v>
      </c>
      <c r="Q2718" s="59">
        <f>Ugovori_OPULJP3[[#This Row],[Bespovratna sredstva - Ukupno (EU+Nac) HRK
= Ukupna ugovorena vrijednost bespovratnih sredstava]]*Ugovori_OPULJP3[[#This Row],[STOPA NACIONALNOG SUFINANCIRANJA %]]</f>
        <v>408356.80650000001</v>
      </c>
      <c r="R2718" s="60">
        <f>Ugovori_OPULJP3[[#This Row],[Bespovratna sredstva - Nacionalni dio - HRK]]/7.5345</f>
        <v>54198.26219390802</v>
      </c>
      <c r="S2718" s="59">
        <v>2722378.71</v>
      </c>
      <c r="T2718" s="60">
        <f>Ugovori_OPULJP3[[#This Row],[Bespovratna sredstva - Ukupno (EU+Nac) HRK
= Ukupna ugovorena vrijednost bespovratnih sredstava]]/7.5345</f>
        <v>361321.74795938679</v>
      </c>
      <c r="U2718" s="59">
        <v>0</v>
      </c>
      <c r="V2718" s="60">
        <f>Ugovori_OPULJP3[[#This Row],[Javni doprinos korisnika - HRK]]/7.5345</f>
        <v>0</v>
      </c>
      <c r="W2718" s="59">
        <v>0</v>
      </c>
      <c r="X2718" s="60">
        <f>Ugovori_OPULJP3[[#This Row],[Privatni doprinos korisnika - HRK]]/7.5345</f>
        <v>0</v>
      </c>
      <c r="Y2718" s="61">
        <v>2722378.71</v>
      </c>
      <c r="Z2718" s="62">
        <f>Ugovori_OPULJP3[[#This Row],[UKUPNI PRIHVATLJIVI IZDACI
TOTAL ELIGIBLE EXPENDITURE
= Bespovratna sredstva ukupno + doprinos korisnika
= Ukupni prihvatljivi troškovi
= Ukupna ugovorena vrijednost projekta HRK]]/7.5345</f>
        <v>361321.74795938679</v>
      </c>
      <c r="AA2718" s="66" t="s">
        <v>37</v>
      </c>
      <c r="AB2718" s="66" t="s">
        <v>34</v>
      </c>
      <c r="AC2718" s="40" t="s">
        <v>9901</v>
      </c>
      <c r="AD2718" s="72" t="s">
        <v>6564</v>
      </c>
    </row>
    <row r="2719" spans="1:30" ht="89.25" x14ac:dyDescent="0.2">
      <c r="A2719" s="70" t="s">
        <v>9902</v>
      </c>
      <c r="B2719" s="64" t="s">
        <v>742</v>
      </c>
      <c r="C2719" s="65" t="s">
        <v>7264</v>
      </c>
      <c r="D2719" s="96" t="s">
        <v>9719</v>
      </c>
      <c r="E2719" s="66" t="s">
        <v>75</v>
      </c>
      <c r="F2719" s="71" t="s">
        <v>9903</v>
      </c>
      <c r="G2719" s="54" t="s">
        <v>8281</v>
      </c>
      <c r="H2719" s="68">
        <v>44553</v>
      </c>
      <c r="I2719" s="68">
        <v>45161</v>
      </c>
      <c r="J2719" s="57" t="str">
        <f>IF(Ugovori_OPULJP3[[#This Row],[DATUM ZAVRŠETKA OPERACIJE]]&gt;DATE(2024,12,31),"u provedbi","završen")</f>
        <v>završen</v>
      </c>
      <c r="K2719" s="76" t="s">
        <v>248</v>
      </c>
      <c r="L2719" s="67" t="s">
        <v>248</v>
      </c>
      <c r="M2719" s="82" t="s">
        <v>3093</v>
      </c>
      <c r="N2719" s="58">
        <v>0.15</v>
      </c>
      <c r="O2719" s="59">
        <f>Ugovori_OPULJP3[[#This Row],[Bespovratna sredstva - Ukupno (EU+Nac) HRK
= Ukupna ugovorena vrijednost bespovratnih sredstava]]*Ugovori_OPULJP3[[#This Row],[EU STOPA SUFINANCIRANJA %
EU CO-FINANCING RATE %]]</f>
        <v>1243090.6600000001</v>
      </c>
      <c r="P2719" s="60">
        <f>Ugovori_OPULJP3[[#This Row],[Bespovratna sredstva - EU dio - HRK]]/7.5345</f>
        <v>164986.48350919108</v>
      </c>
      <c r="Q2719" s="59">
        <f>Ugovori_OPULJP3[[#This Row],[Bespovratna sredstva - Ukupno (EU+Nac) HRK
= Ukupna ugovorena vrijednost bespovratnih sredstava]]*Ugovori_OPULJP3[[#This Row],[STOPA NACIONALNOG SUFINANCIRANJA %]]</f>
        <v>219368.94</v>
      </c>
      <c r="R2719" s="60">
        <f>Ugovori_OPULJP3[[#This Row],[Bespovratna sredstva - Nacionalni dio - HRK]]/7.5345</f>
        <v>29115.261795739596</v>
      </c>
      <c r="S2719" s="59">
        <v>1462459.6</v>
      </c>
      <c r="T2719" s="60">
        <f>Ugovori_OPULJP3[[#This Row],[Bespovratna sredstva - Ukupno (EU+Nac) HRK
= Ukupna ugovorena vrijednost bespovratnih sredstava]]/7.5345</f>
        <v>194101.74530493066</v>
      </c>
      <c r="U2719" s="59">
        <v>0</v>
      </c>
      <c r="V2719" s="60">
        <f>Ugovori_OPULJP3[[#This Row],[Javni doprinos korisnika - HRK]]/7.5345</f>
        <v>0</v>
      </c>
      <c r="W2719" s="59">
        <v>0</v>
      </c>
      <c r="X2719" s="60">
        <f>Ugovori_OPULJP3[[#This Row],[Privatni doprinos korisnika - HRK]]/7.5345</f>
        <v>0</v>
      </c>
      <c r="Y2719" s="61">
        <v>1462459.6</v>
      </c>
      <c r="Z2719" s="62">
        <f>Ugovori_OPULJP3[[#This Row],[UKUPNI PRIHVATLJIVI IZDACI
TOTAL ELIGIBLE EXPENDITURE
= Bespovratna sredstva ukupno + doprinos korisnika
= Ukupni prihvatljivi troškovi
= Ukupna ugovorena vrijednost projekta HRK]]/7.5345</f>
        <v>194101.74530493066</v>
      </c>
      <c r="AA2719" s="66" t="s">
        <v>37</v>
      </c>
      <c r="AB2719" s="66" t="s">
        <v>34</v>
      </c>
      <c r="AC2719" s="40" t="s">
        <v>9904</v>
      </c>
      <c r="AD2719" s="72" t="s">
        <v>6564</v>
      </c>
    </row>
    <row r="2720" spans="1:30" ht="89.25" x14ac:dyDescent="0.2">
      <c r="A2720" s="70" t="s">
        <v>9905</v>
      </c>
      <c r="B2720" s="64" t="s">
        <v>742</v>
      </c>
      <c r="C2720" s="65" t="s">
        <v>7264</v>
      </c>
      <c r="D2720" s="96" t="s">
        <v>9719</v>
      </c>
      <c r="E2720" s="66" t="s">
        <v>75</v>
      </c>
      <c r="F2720" s="71" t="s">
        <v>9906</v>
      </c>
      <c r="G2720" s="71" t="s">
        <v>8343</v>
      </c>
      <c r="H2720" s="68">
        <v>44553</v>
      </c>
      <c r="I2720" s="68">
        <v>45161</v>
      </c>
      <c r="J2720" s="57" t="str">
        <f>IF(Ugovori_OPULJP3[[#This Row],[DATUM ZAVRŠETKA OPERACIJE]]&gt;DATE(2024,12,31),"u provedbi","završen")</f>
        <v>završen</v>
      </c>
      <c r="K2720" s="67" t="s">
        <v>248</v>
      </c>
      <c r="L2720" s="67" t="s">
        <v>248</v>
      </c>
      <c r="M2720" s="82" t="s">
        <v>3093</v>
      </c>
      <c r="N2720" s="58">
        <v>0.15</v>
      </c>
      <c r="O2720" s="59">
        <f>Ugovori_OPULJP3[[#This Row],[Bespovratna sredstva - Ukupno (EU+Nac) HRK
= Ukupna ugovorena vrijednost bespovratnih sredstava]]*Ugovori_OPULJP3[[#This Row],[EU STOPA SUFINANCIRANJA %
EU CO-FINANCING RATE %]]</f>
        <v>1672289.507</v>
      </c>
      <c r="P2720" s="60">
        <f>Ugovori_OPULJP3[[#This Row],[Bespovratna sredstva - EU dio - HRK]]/7.5345</f>
        <v>221950.95985135043</v>
      </c>
      <c r="Q2720" s="59">
        <f>Ugovori_OPULJP3[[#This Row],[Bespovratna sredstva - Ukupno (EU+Nac) HRK
= Ukupna ugovorena vrijednost bespovratnih sredstava]]*Ugovori_OPULJP3[[#This Row],[STOPA NACIONALNOG SUFINANCIRANJA %]]</f>
        <v>295109.913</v>
      </c>
      <c r="R2720" s="60">
        <f>Ugovori_OPULJP3[[#This Row],[Bespovratna sredstva - Nacionalni dio - HRK]]/7.5345</f>
        <v>39167.816444355958</v>
      </c>
      <c r="S2720" s="59">
        <v>1967399.42</v>
      </c>
      <c r="T2720" s="60">
        <f>Ugovori_OPULJP3[[#This Row],[Bespovratna sredstva - Ukupno (EU+Nac) HRK
= Ukupna ugovorena vrijednost bespovratnih sredstava]]/7.5345</f>
        <v>261118.7762957064</v>
      </c>
      <c r="U2720" s="59">
        <v>0</v>
      </c>
      <c r="V2720" s="60">
        <f>Ugovori_OPULJP3[[#This Row],[Javni doprinos korisnika - HRK]]/7.5345</f>
        <v>0</v>
      </c>
      <c r="W2720" s="59">
        <v>0</v>
      </c>
      <c r="X2720" s="60">
        <f>Ugovori_OPULJP3[[#This Row],[Privatni doprinos korisnika - HRK]]/7.5345</f>
        <v>0</v>
      </c>
      <c r="Y2720" s="61">
        <v>1967399.42</v>
      </c>
      <c r="Z2720" s="62">
        <f>Ugovori_OPULJP3[[#This Row],[UKUPNI PRIHVATLJIVI IZDACI
TOTAL ELIGIBLE EXPENDITURE
= Bespovratna sredstva ukupno + doprinos korisnika
= Ukupni prihvatljivi troškovi
= Ukupna ugovorena vrijednost projekta HRK]]/7.5345</f>
        <v>261118.7762957064</v>
      </c>
      <c r="AA2720" s="66" t="s">
        <v>37</v>
      </c>
      <c r="AB2720" s="66" t="s">
        <v>34</v>
      </c>
      <c r="AC2720" s="40" t="s">
        <v>9907</v>
      </c>
      <c r="AD2720" s="72" t="s">
        <v>6564</v>
      </c>
    </row>
    <row r="2721" spans="1:30" ht="102" x14ac:dyDescent="0.2">
      <c r="A2721" s="70" t="s">
        <v>9908</v>
      </c>
      <c r="B2721" s="64" t="s">
        <v>742</v>
      </c>
      <c r="C2721" s="65" t="s">
        <v>7264</v>
      </c>
      <c r="D2721" s="96" t="s">
        <v>9719</v>
      </c>
      <c r="E2721" s="66" t="s">
        <v>75</v>
      </c>
      <c r="F2721" s="71" t="s">
        <v>9909</v>
      </c>
      <c r="G2721" s="71" t="s">
        <v>1094</v>
      </c>
      <c r="H2721" s="68">
        <v>44621</v>
      </c>
      <c r="I2721" s="68">
        <v>45231</v>
      </c>
      <c r="J2721" s="57" t="str">
        <f>IF(Ugovori_OPULJP3[[#This Row],[DATUM ZAVRŠETKA OPERACIJE]]&gt;DATE(2024,12,31),"u provedbi","završen")</f>
        <v>završen</v>
      </c>
      <c r="K2721" s="67" t="s">
        <v>199</v>
      </c>
      <c r="L2721" s="67" t="s">
        <v>199</v>
      </c>
      <c r="M2721" s="58">
        <v>0.85</v>
      </c>
      <c r="N2721" s="58">
        <v>0.15</v>
      </c>
      <c r="O2721" s="59">
        <f>Ugovori_OPULJP3[[#This Row],[Bespovratna sredstva - Ukupno (EU+Nac) HRK
= Ukupna ugovorena vrijednost bespovratnih sredstava]]*Ugovori_OPULJP3[[#This Row],[EU STOPA SUFINANCIRANJA %
EU CO-FINANCING RATE %]]</f>
        <v>2461465.5299999998</v>
      </c>
      <c r="P2721" s="60">
        <f>Ugovori_OPULJP3[[#This Row],[Bespovratna sredstva - EU dio - HRK]]/7.5345</f>
        <v>326692.61795739591</v>
      </c>
      <c r="Q2721" s="59">
        <f>Ugovori_OPULJP3[[#This Row],[Bespovratna sredstva - Ukupno (EU+Nac) HRK
= Ukupna ugovorena vrijednost bespovratnih sredstava]]*Ugovori_OPULJP3[[#This Row],[STOPA NACIONALNOG SUFINANCIRANJA %]]</f>
        <v>434376.26999999996</v>
      </c>
      <c r="R2721" s="60">
        <f>Ugovori_OPULJP3[[#This Row],[Bespovratna sredstva - Nacionalni dio - HRK]]/7.5345</f>
        <v>57651.638463069867</v>
      </c>
      <c r="S2721" s="59">
        <v>2895841.8</v>
      </c>
      <c r="T2721" s="60">
        <f>Ugovori_OPULJP3[[#This Row],[Bespovratna sredstva - Ukupno (EU+Nac) HRK
= Ukupna ugovorena vrijednost bespovratnih sredstava]]/7.5345</f>
        <v>384344.25642046583</v>
      </c>
      <c r="U2721" s="59">
        <v>0</v>
      </c>
      <c r="V2721" s="60">
        <f>Ugovori_OPULJP3[[#This Row],[Javni doprinos korisnika - HRK]]/7.5345</f>
        <v>0</v>
      </c>
      <c r="W2721" s="59">
        <v>0</v>
      </c>
      <c r="X2721" s="60">
        <f>Ugovori_OPULJP3[[#This Row],[Privatni doprinos korisnika - HRK]]/7.5345</f>
        <v>0</v>
      </c>
      <c r="Y2721" s="61">
        <v>2895841.8</v>
      </c>
      <c r="Z2721" s="62">
        <f>Ugovori_OPULJP3[[#This Row],[UKUPNI PRIHVATLJIVI IZDACI
TOTAL ELIGIBLE EXPENDITURE
= Bespovratna sredstva ukupno + doprinos korisnika
= Ukupni prihvatljivi troškovi
= Ukupna ugovorena vrijednost projekta HRK]]/7.5345</f>
        <v>384344.25642046583</v>
      </c>
      <c r="AA2721" s="66" t="s">
        <v>37</v>
      </c>
      <c r="AB2721" s="66" t="s">
        <v>34</v>
      </c>
      <c r="AC2721" s="40" t="s">
        <v>9910</v>
      </c>
      <c r="AD2721" s="72" t="s">
        <v>6564</v>
      </c>
    </row>
    <row r="2722" spans="1:30" ht="76.5" x14ac:dyDescent="0.2">
      <c r="A2722" s="70" t="s">
        <v>9911</v>
      </c>
      <c r="B2722" s="64" t="s">
        <v>742</v>
      </c>
      <c r="C2722" s="65" t="s">
        <v>7264</v>
      </c>
      <c r="D2722" s="96" t="s">
        <v>9719</v>
      </c>
      <c r="E2722" s="66" t="s">
        <v>75</v>
      </c>
      <c r="F2722" s="71" t="s">
        <v>9912</v>
      </c>
      <c r="G2722" s="71" t="s">
        <v>3040</v>
      </c>
      <c r="H2722" s="68">
        <v>44588</v>
      </c>
      <c r="I2722" s="68">
        <v>45196</v>
      </c>
      <c r="J2722" s="57" t="str">
        <f>IF(Ugovori_OPULJP3[[#This Row],[DATUM ZAVRŠETKA OPERACIJE]]&gt;DATE(2024,12,31),"u provedbi","završen")</f>
        <v>završen</v>
      </c>
      <c r="K2722" s="76" t="s">
        <v>78</v>
      </c>
      <c r="L2722" s="76" t="s">
        <v>78</v>
      </c>
      <c r="M2722" s="58">
        <v>0.85</v>
      </c>
      <c r="N2722" s="58">
        <v>0.15</v>
      </c>
      <c r="O2722" s="59">
        <f>Ugovori_OPULJP3[[#This Row],[Bespovratna sredstva - Ukupno (EU+Nac) HRK
= Ukupna ugovorena vrijednost bespovratnih sredstava]]*Ugovori_OPULJP3[[#This Row],[EU STOPA SUFINANCIRANJA %
EU CO-FINANCING RATE %]]</f>
        <v>738240.41899999999</v>
      </c>
      <c r="P2722" s="60">
        <f>Ugovori_OPULJP3[[#This Row],[Bespovratna sredstva - EU dio - HRK]]/7.5345</f>
        <v>97981.341694870251</v>
      </c>
      <c r="Q2722" s="59">
        <f>Ugovori_OPULJP3[[#This Row],[Bespovratna sredstva - Ukupno (EU+Nac) HRK
= Ukupna ugovorena vrijednost bespovratnih sredstava]]*Ugovori_OPULJP3[[#This Row],[STOPA NACIONALNOG SUFINANCIRANJA %]]</f>
        <v>130277.72099999999</v>
      </c>
      <c r="R2722" s="60">
        <f>Ugovori_OPULJP3[[#This Row],[Bespovratna sredstva - Nacionalni dio - HRK]]/7.5345</f>
        <v>17290.825004977101</v>
      </c>
      <c r="S2722" s="59">
        <v>868518.14</v>
      </c>
      <c r="T2722" s="60">
        <f>Ugovori_OPULJP3[[#This Row],[Bespovratna sredstva - Ukupno (EU+Nac) HRK
= Ukupna ugovorena vrijednost bespovratnih sredstava]]/7.5345</f>
        <v>115272.16669984737</v>
      </c>
      <c r="U2722" s="59">
        <v>0</v>
      </c>
      <c r="V2722" s="60">
        <f>Ugovori_OPULJP3[[#This Row],[Javni doprinos korisnika - HRK]]/7.5345</f>
        <v>0</v>
      </c>
      <c r="W2722" s="59">
        <v>0</v>
      </c>
      <c r="X2722" s="60">
        <f>Ugovori_OPULJP3[[#This Row],[Privatni doprinos korisnika - HRK]]/7.5345</f>
        <v>0</v>
      </c>
      <c r="Y2722" s="61">
        <v>868518.14</v>
      </c>
      <c r="Z2722" s="62">
        <f>Ugovori_OPULJP3[[#This Row],[UKUPNI PRIHVATLJIVI IZDACI
TOTAL ELIGIBLE EXPENDITURE
= Bespovratna sredstva ukupno + doprinos korisnika
= Ukupni prihvatljivi troškovi
= Ukupna ugovorena vrijednost projekta HRK]]/7.5345</f>
        <v>115272.16669984737</v>
      </c>
      <c r="AA2722" s="66" t="s">
        <v>37</v>
      </c>
      <c r="AB2722" s="66" t="s">
        <v>34</v>
      </c>
      <c r="AC2722" s="40" t="s">
        <v>9913</v>
      </c>
      <c r="AD2722" s="72" t="s">
        <v>6564</v>
      </c>
    </row>
    <row r="2723" spans="1:30" ht="102" x14ac:dyDescent="0.2">
      <c r="A2723" s="75" t="s">
        <v>9914</v>
      </c>
      <c r="B2723" s="64" t="s">
        <v>742</v>
      </c>
      <c r="C2723" s="65" t="s">
        <v>7264</v>
      </c>
      <c r="D2723" s="96" t="s">
        <v>9719</v>
      </c>
      <c r="E2723" s="66" t="s">
        <v>75</v>
      </c>
      <c r="F2723" s="71" t="s">
        <v>9915</v>
      </c>
      <c r="G2723" s="71" t="s">
        <v>1201</v>
      </c>
      <c r="H2723" s="68">
        <v>44553</v>
      </c>
      <c r="I2723" s="68">
        <v>45161</v>
      </c>
      <c r="J2723" s="57" t="str">
        <f>IF(Ugovori_OPULJP3[[#This Row],[DATUM ZAVRŠETKA OPERACIJE]]&gt;DATE(2024,12,31),"u provedbi","završen")</f>
        <v>završen</v>
      </c>
      <c r="K2723" s="76" t="s">
        <v>248</v>
      </c>
      <c r="L2723" s="67" t="s">
        <v>248</v>
      </c>
      <c r="M2723" s="82" t="s">
        <v>3093</v>
      </c>
      <c r="N2723" s="58">
        <v>0.15</v>
      </c>
      <c r="O2723" s="59">
        <f>Ugovori_OPULJP3[[#This Row],[Bespovratna sredstva - Ukupno (EU+Nac) HRK
= Ukupna ugovorena vrijednost bespovratnih sredstava]]*Ugovori_OPULJP3[[#This Row],[EU STOPA SUFINANCIRANJA %
EU CO-FINANCING RATE %]]</f>
        <v>1600788</v>
      </c>
      <c r="P2723" s="60">
        <f>Ugovori_OPULJP3[[#This Row],[Bespovratna sredstva - EU dio - HRK]]/7.5345</f>
        <v>212461.07903643241</v>
      </c>
      <c r="Q2723" s="59">
        <f>Ugovori_OPULJP3[[#This Row],[Bespovratna sredstva - Ukupno (EU+Nac) HRK
= Ukupna ugovorena vrijednost bespovratnih sredstava]]*Ugovori_OPULJP3[[#This Row],[STOPA NACIONALNOG SUFINANCIRANJA %]]</f>
        <v>282492</v>
      </c>
      <c r="R2723" s="60">
        <f>Ugovori_OPULJP3[[#This Row],[Bespovratna sredstva - Nacionalni dio - HRK]]/7.5345</f>
        <v>37493.131594664541</v>
      </c>
      <c r="S2723" s="59">
        <v>1883280</v>
      </c>
      <c r="T2723" s="60">
        <f>Ugovori_OPULJP3[[#This Row],[Bespovratna sredstva - Ukupno (EU+Nac) HRK
= Ukupna ugovorena vrijednost bespovratnih sredstava]]/7.5345</f>
        <v>249954.21063109694</v>
      </c>
      <c r="U2723" s="59">
        <v>0</v>
      </c>
      <c r="V2723" s="60">
        <f>Ugovori_OPULJP3[[#This Row],[Javni doprinos korisnika - HRK]]/7.5345</f>
        <v>0</v>
      </c>
      <c r="W2723" s="59">
        <v>0</v>
      </c>
      <c r="X2723" s="60">
        <f>Ugovori_OPULJP3[[#This Row],[Privatni doprinos korisnika - HRK]]/7.5345</f>
        <v>0</v>
      </c>
      <c r="Y2723" s="61">
        <v>1883280</v>
      </c>
      <c r="Z2723" s="62">
        <f>Ugovori_OPULJP3[[#This Row],[UKUPNI PRIHVATLJIVI IZDACI
TOTAL ELIGIBLE EXPENDITURE
= Bespovratna sredstva ukupno + doprinos korisnika
= Ukupni prihvatljivi troškovi
= Ukupna ugovorena vrijednost projekta HRK]]/7.5345</f>
        <v>249954.21063109694</v>
      </c>
      <c r="AA2723" s="66" t="s">
        <v>37</v>
      </c>
      <c r="AB2723" s="66" t="s">
        <v>34</v>
      </c>
      <c r="AC2723" s="40" t="s">
        <v>9916</v>
      </c>
      <c r="AD2723" s="72" t="s">
        <v>6564</v>
      </c>
    </row>
    <row r="2724" spans="1:30" ht="89.25" x14ac:dyDescent="0.2">
      <c r="A2724" s="75" t="s">
        <v>9917</v>
      </c>
      <c r="B2724" s="64" t="s">
        <v>742</v>
      </c>
      <c r="C2724" s="65" t="s">
        <v>7264</v>
      </c>
      <c r="D2724" s="96" t="s">
        <v>9719</v>
      </c>
      <c r="E2724" s="66" t="s">
        <v>75</v>
      </c>
      <c r="F2724" s="71" t="s">
        <v>9918</v>
      </c>
      <c r="G2724" s="54" t="s">
        <v>8310</v>
      </c>
      <c r="H2724" s="68">
        <v>44553</v>
      </c>
      <c r="I2724" s="68">
        <v>45161</v>
      </c>
      <c r="J2724" s="57" t="str">
        <f>IF(Ugovori_OPULJP3[[#This Row],[DATUM ZAVRŠETKA OPERACIJE]]&gt;DATE(2024,12,31),"u provedbi","završen")</f>
        <v>završen</v>
      </c>
      <c r="K2724" s="76" t="s">
        <v>248</v>
      </c>
      <c r="L2724" s="67" t="s">
        <v>248</v>
      </c>
      <c r="M2724" s="82" t="s">
        <v>3093</v>
      </c>
      <c r="N2724" s="58">
        <v>0.15</v>
      </c>
      <c r="O2724" s="59">
        <f>Ugovori_OPULJP3[[#This Row],[Bespovratna sredstva - Ukupno (EU+Nac) HRK
= Ukupna ugovorena vrijednost bespovratnih sredstava]]*Ugovori_OPULJP3[[#This Row],[EU STOPA SUFINANCIRANJA %
EU CO-FINANCING RATE %]]</f>
        <v>4760809.2</v>
      </c>
      <c r="P2724" s="60">
        <f>Ugovori_OPULJP3[[#This Row],[Bespovratna sredstva - EU dio - HRK]]/7.5345</f>
        <v>631867.96735018911</v>
      </c>
      <c r="Q2724" s="59">
        <f>Ugovori_OPULJP3[[#This Row],[Bespovratna sredstva - Ukupno (EU+Nac) HRK
= Ukupna ugovorena vrijednost bespovratnih sredstava]]*Ugovori_OPULJP3[[#This Row],[STOPA NACIONALNOG SUFINANCIRANJA %]]</f>
        <v>840142.79999999993</v>
      </c>
      <c r="R2724" s="60">
        <f>Ugovori_OPULJP3[[#This Row],[Bespovratna sredstva - Nacionalni dio - HRK]]/7.5345</f>
        <v>111506.11188532748</v>
      </c>
      <c r="S2724" s="59">
        <v>5600952</v>
      </c>
      <c r="T2724" s="60">
        <f>Ugovori_OPULJP3[[#This Row],[Bespovratna sredstva - Ukupno (EU+Nac) HRK
= Ukupna ugovorena vrijednost bespovratnih sredstava]]/7.5345</f>
        <v>743374.0792355166</v>
      </c>
      <c r="U2724" s="59">
        <v>0</v>
      </c>
      <c r="V2724" s="60">
        <f>Ugovori_OPULJP3[[#This Row],[Javni doprinos korisnika - HRK]]/7.5345</f>
        <v>0</v>
      </c>
      <c r="W2724" s="59">
        <v>0</v>
      </c>
      <c r="X2724" s="60">
        <f>Ugovori_OPULJP3[[#This Row],[Privatni doprinos korisnika - HRK]]/7.5345</f>
        <v>0</v>
      </c>
      <c r="Y2724" s="61">
        <v>5600952</v>
      </c>
      <c r="Z2724" s="62">
        <f>Ugovori_OPULJP3[[#This Row],[UKUPNI PRIHVATLJIVI IZDACI
TOTAL ELIGIBLE EXPENDITURE
= Bespovratna sredstva ukupno + doprinos korisnika
= Ukupni prihvatljivi troškovi
= Ukupna ugovorena vrijednost projekta HRK]]/7.5345</f>
        <v>743374.0792355166</v>
      </c>
      <c r="AA2724" s="66" t="s">
        <v>37</v>
      </c>
      <c r="AB2724" s="66" t="s">
        <v>34</v>
      </c>
      <c r="AC2724" s="40" t="s">
        <v>9919</v>
      </c>
      <c r="AD2724" s="72" t="s">
        <v>6564</v>
      </c>
    </row>
    <row r="2725" spans="1:30" ht="89.25" x14ac:dyDescent="0.2">
      <c r="A2725" s="75" t="s">
        <v>9920</v>
      </c>
      <c r="B2725" s="64" t="s">
        <v>742</v>
      </c>
      <c r="C2725" s="65" t="s">
        <v>7264</v>
      </c>
      <c r="D2725" s="96" t="s">
        <v>9719</v>
      </c>
      <c r="E2725" s="66" t="s">
        <v>75</v>
      </c>
      <c r="F2725" s="71" t="s">
        <v>9921</v>
      </c>
      <c r="G2725" s="71" t="s">
        <v>9922</v>
      </c>
      <c r="H2725" s="68">
        <v>44553</v>
      </c>
      <c r="I2725" s="68">
        <v>45161</v>
      </c>
      <c r="J2725" s="57" t="str">
        <f>IF(Ugovori_OPULJP3[[#This Row],[DATUM ZAVRŠETKA OPERACIJE]]&gt;DATE(2024,12,31),"u provedbi","završen")</f>
        <v>završen</v>
      </c>
      <c r="K2725" s="76" t="s">
        <v>248</v>
      </c>
      <c r="L2725" s="67" t="s">
        <v>248</v>
      </c>
      <c r="M2725" s="82" t="s">
        <v>3093</v>
      </c>
      <c r="N2725" s="58">
        <v>0.15</v>
      </c>
      <c r="O2725" s="59">
        <f>Ugovori_OPULJP3[[#This Row],[Bespovratna sredstva - Ukupno (EU+Nac) HRK
= Ukupna ugovorena vrijednost bespovratnih sredstava]]*Ugovori_OPULJP3[[#This Row],[EU STOPA SUFINANCIRANJA %
EU CO-FINANCING RATE %]]</f>
        <v>1112459.2515</v>
      </c>
      <c r="P2725" s="60">
        <f>Ugovori_OPULJP3[[#This Row],[Bespovratna sredstva - EU dio - HRK]]/7.5345</f>
        <v>147648.71610591278</v>
      </c>
      <c r="Q2725" s="59">
        <f>Ugovori_OPULJP3[[#This Row],[Bespovratna sredstva - Ukupno (EU+Nac) HRK
= Ukupna ugovorena vrijednost bespovratnih sredstava]]*Ugovori_OPULJP3[[#This Row],[STOPA NACIONALNOG SUFINANCIRANJA %]]</f>
        <v>196316.33850000001</v>
      </c>
      <c r="R2725" s="60">
        <f>Ugovori_OPULJP3[[#This Row],[Bespovratna sredstva - Nacionalni dio - HRK]]/7.5345</f>
        <v>26055.655783396378</v>
      </c>
      <c r="S2725" s="59">
        <v>1308775.5900000001</v>
      </c>
      <c r="T2725" s="60">
        <f>Ugovori_OPULJP3[[#This Row],[Bespovratna sredstva - Ukupno (EU+Nac) HRK
= Ukupna ugovorena vrijednost bespovratnih sredstava]]/7.5345</f>
        <v>173704.37188930917</v>
      </c>
      <c r="U2725" s="59">
        <v>0</v>
      </c>
      <c r="V2725" s="60">
        <f>Ugovori_OPULJP3[[#This Row],[Javni doprinos korisnika - HRK]]/7.5345</f>
        <v>0</v>
      </c>
      <c r="W2725" s="59">
        <v>0</v>
      </c>
      <c r="X2725" s="60">
        <f>Ugovori_OPULJP3[[#This Row],[Privatni doprinos korisnika - HRK]]/7.5345</f>
        <v>0</v>
      </c>
      <c r="Y2725" s="61">
        <v>1308775.5900000001</v>
      </c>
      <c r="Z2725" s="62">
        <f>Ugovori_OPULJP3[[#This Row],[UKUPNI PRIHVATLJIVI IZDACI
TOTAL ELIGIBLE EXPENDITURE
= Bespovratna sredstva ukupno + doprinos korisnika
= Ukupni prihvatljivi troškovi
= Ukupna ugovorena vrijednost projekta HRK]]/7.5345</f>
        <v>173704.37188930917</v>
      </c>
      <c r="AA2725" s="66" t="s">
        <v>37</v>
      </c>
      <c r="AB2725" s="66" t="s">
        <v>34</v>
      </c>
      <c r="AC2725" s="40" t="s">
        <v>9923</v>
      </c>
      <c r="AD2725" s="72" t="s">
        <v>6564</v>
      </c>
    </row>
    <row r="2726" spans="1:30" ht="89.25" x14ac:dyDescent="0.2">
      <c r="A2726" s="50" t="s">
        <v>9924</v>
      </c>
      <c r="B2726" s="64" t="s">
        <v>742</v>
      </c>
      <c r="C2726" s="65" t="s">
        <v>7264</v>
      </c>
      <c r="D2726" s="96" t="s">
        <v>9719</v>
      </c>
      <c r="E2726" s="66" t="s">
        <v>75</v>
      </c>
      <c r="F2726" s="71" t="s">
        <v>9925</v>
      </c>
      <c r="G2726" s="71" t="s">
        <v>9926</v>
      </c>
      <c r="H2726" s="68">
        <v>44564</v>
      </c>
      <c r="I2726" s="68">
        <v>45172</v>
      </c>
      <c r="J2726" s="57" t="str">
        <f>IF(Ugovori_OPULJP3[[#This Row],[DATUM ZAVRŠETKA OPERACIJE]]&gt;DATE(2024,12,31),"u provedbi","završen")</f>
        <v>završen</v>
      </c>
      <c r="K2726" s="76" t="s">
        <v>9927</v>
      </c>
      <c r="L2726" s="76" t="s">
        <v>248</v>
      </c>
      <c r="M2726" s="58">
        <v>0.85</v>
      </c>
      <c r="N2726" s="58">
        <v>0.15</v>
      </c>
      <c r="O2726" s="59">
        <f>Ugovori_OPULJP3[[#This Row],[Bespovratna sredstva - Ukupno (EU+Nac) HRK
= Ukupna ugovorena vrijednost bespovratnih sredstava]]*Ugovori_OPULJP3[[#This Row],[EU STOPA SUFINANCIRANJA %
EU CO-FINANCING RATE %]]</f>
        <v>1416202.3229999999</v>
      </c>
      <c r="P2726" s="60">
        <f>Ugovori_OPULJP3[[#This Row],[Bespovratna sredstva - EU dio - HRK]]/7.5345</f>
        <v>187962.34959187734</v>
      </c>
      <c r="Q2726" s="59">
        <f>Ugovori_OPULJP3[[#This Row],[Bespovratna sredstva - Ukupno (EU+Nac) HRK
= Ukupna ugovorena vrijednost bespovratnih sredstava]]*Ugovori_OPULJP3[[#This Row],[STOPA NACIONALNOG SUFINANCIRANJA %]]</f>
        <v>249918.05699999997</v>
      </c>
      <c r="R2726" s="60">
        <f>Ugovori_OPULJP3[[#This Row],[Bespovratna sredstva - Nacionalni dio - HRK]]/7.5345</f>
        <v>33169.826398566591</v>
      </c>
      <c r="S2726" s="59">
        <v>1666120.38</v>
      </c>
      <c r="T2726" s="60">
        <f>Ugovori_OPULJP3[[#This Row],[Bespovratna sredstva - Ukupno (EU+Nac) HRK
= Ukupna ugovorena vrijednost bespovratnih sredstava]]/7.5345</f>
        <v>221132.17599044394</v>
      </c>
      <c r="U2726" s="59">
        <v>0</v>
      </c>
      <c r="V2726" s="60">
        <f>Ugovori_OPULJP3[[#This Row],[Javni doprinos korisnika - HRK]]/7.5345</f>
        <v>0</v>
      </c>
      <c r="W2726" s="59">
        <v>0</v>
      </c>
      <c r="X2726" s="60">
        <f>Ugovori_OPULJP3[[#This Row],[Privatni doprinos korisnika - HRK]]/7.5345</f>
        <v>0</v>
      </c>
      <c r="Y2726" s="61">
        <v>1666120.38</v>
      </c>
      <c r="Z2726" s="62">
        <f>Ugovori_OPULJP3[[#This Row],[UKUPNI PRIHVATLJIVI IZDACI
TOTAL ELIGIBLE EXPENDITURE
= Bespovratna sredstva ukupno + doprinos korisnika
= Ukupni prihvatljivi troškovi
= Ukupna ugovorena vrijednost projekta HRK]]/7.5345</f>
        <v>221132.17599044394</v>
      </c>
      <c r="AA2726" s="66" t="s">
        <v>37</v>
      </c>
      <c r="AB2726" s="66" t="s">
        <v>34</v>
      </c>
      <c r="AC2726" s="40" t="s">
        <v>9928</v>
      </c>
      <c r="AD2726" s="72" t="s">
        <v>6564</v>
      </c>
    </row>
    <row r="2727" spans="1:30" ht="102" x14ac:dyDescent="0.2">
      <c r="A2727" s="70" t="s">
        <v>9929</v>
      </c>
      <c r="B2727" s="64" t="s">
        <v>742</v>
      </c>
      <c r="C2727" s="65" t="s">
        <v>7264</v>
      </c>
      <c r="D2727" s="96" t="s">
        <v>9719</v>
      </c>
      <c r="E2727" s="66" t="s">
        <v>75</v>
      </c>
      <c r="F2727" s="71" t="s">
        <v>9930</v>
      </c>
      <c r="G2727" s="54" t="s">
        <v>2012</v>
      </c>
      <c r="H2727" s="68">
        <v>44553</v>
      </c>
      <c r="I2727" s="68">
        <v>45161</v>
      </c>
      <c r="J2727" s="57" t="str">
        <f>IF(Ugovori_OPULJP3[[#This Row],[DATUM ZAVRŠETKA OPERACIJE]]&gt;DATE(2024,12,31),"u provedbi","završen")</f>
        <v>završen</v>
      </c>
      <c r="K2727" s="67" t="s">
        <v>248</v>
      </c>
      <c r="L2727" s="67" t="s">
        <v>248</v>
      </c>
      <c r="M2727" s="82" t="s">
        <v>3093</v>
      </c>
      <c r="N2727" s="58">
        <v>0.15</v>
      </c>
      <c r="O2727" s="59">
        <f>Ugovori_OPULJP3[[#This Row],[Bespovratna sredstva - Ukupno (EU+Nac) HRK
= Ukupna ugovorena vrijednost bespovratnih sredstava]]*Ugovori_OPULJP3[[#This Row],[EU STOPA SUFINANCIRANJA %
EU CO-FINANCING RATE %]]</f>
        <v>1648150</v>
      </c>
      <c r="P2727" s="60">
        <f>Ugovori_OPULJP3[[#This Row],[Bespovratna sredstva - EU dio - HRK]]/7.5345</f>
        <v>218747.09668856591</v>
      </c>
      <c r="Q2727" s="59">
        <f>Ugovori_OPULJP3[[#This Row],[Bespovratna sredstva - Ukupno (EU+Nac) HRK
= Ukupna ugovorena vrijednost bespovratnih sredstava]]*Ugovori_OPULJP3[[#This Row],[STOPA NACIONALNOG SUFINANCIRANJA %]]</f>
        <v>290850</v>
      </c>
      <c r="R2727" s="60">
        <f>Ugovori_OPULJP3[[#This Row],[Bespovratna sredstva - Nacionalni dio - HRK]]/7.5345</f>
        <v>38602.428827393982</v>
      </c>
      <c r="S2727" s="59">
        <v>1939000</v>
      </c>
      <c r="T2727" s="60">
        <f>Ugovori_OPULJP3[[#This Row],[Bespovratna sredstva - Ukupno (EU+Nac) HRK
= Ukupna ugovorena vrijednost bespovratnih sredstava]]/7.5345</f>
        <v>257349.52551595989</v>
      </c>
      <c r="U2727" s="59">
        <v>0</v>
      </c>
      <c r="V2727" s="60">
        <f>Ugovori_OPULJP3[[#This Row],[Javni doprinos korisnika - HRK]]/7.5345</f>
        <v>0</v>
      </c>
      <c r="W2727" s="59">
        <v>0</v>
      </c>
      <c r="X2727" s="60">
        <f>Ugovori_OPULJP3[[#This Row],[Privatni doprinos korisnika - HRK]]/7.5345</f>
        <v>0</v>
      </c>
      <c r="Y2727" s="61">
        <v>1939000</v>
      </c>
      <c r="Z2727" s="62">
        <f>Ugovori_OPULJP3[[#This Row],[UKUPNI PRIHVATLJIVI IZDACI
TOTAL ELIGIBLE EXPENDITURE
= Bespovratna sredstva ukupno + doprinos korisnika
= Ukupni prihvatljivi troškovi
= Ukupna ugovorena vrijednost projekta HRK]]/7.5345</f>
        <v>257349.52551595989</v>
      </c>
      <c r="AA2727" s="66" t="s">
        <v>37</v>
      </c>
      <c r="AB2727" s="66" t="s">
        <v>34</v>
      </c>
      <c r="AC2727" s="40" t="s">
        <v>9931</v>
      </c>
      <c r="AD2727" s="72" t="s">
        <v>6564</v>
      </c>
    </row>
    <row r="2728" spans="1:30" ht="114.75" x14ac:dyDescent="0.2">
      <c r="A2728" s="70" t="s">
        <v>9932</v>
      </c>
      <c r="B2728" s="64" t="s">
        <v>742</v>
      </c>
      <c r="C2728" s="65" t="s">
        <v>7264</v>
      </c>
      <c r="D2728" s="65" t="s">
        <v>9719</v>
      </c>
      <c r="E2728" s="66" t="s">
        <v>75</v>
      </c>
      <c r="F2728" s="71" t="s">
        <v>9933</v>
      </c>
      <c r="G2728" s="71" t="s">
        <v>9934</v>
      </c>
      <c r="H2728" s="68">
        <v>44579</v>
      </c>
      <c r="I2728" s="68">
        <v>45187</v>
      </c>
      <c r="J2728" s="57" t="str">
        <f>IF(Ugovori_OPULJP3[[#This Row],[DATUM ZAVRŠETKA OPERACIJE]]&gt;DATE(2024,12,31),"u provedbi","završen")</f>
        <v>završen</v>
      </c>
      <c r="K2728" s="67" t="s">
        <v>199</v>
      </c>
      <c r="L2728" s="67" t="s">
        <v>199</v>
      </c>
      <c r="M2728" s="58">
        <v>0.85</v>
      </c>
      <c r="N2728" s="58">
        <v>0.15</v>
      </c>
      <c r="O2728" s="59">
        <f>Ugovori_OPULJP3[[#This Row],[Bespovratna sredstva - Ukupno (EU+Nac) HRK
= Ukupna ugovorena vrijednost bespovratnih sredstava]]*Ugovori_OPULJP3[[#This Row],[EU STOPA SUFINANCIRANJA %
EU CO-FINANCING RATE %]]</f>
        <v>378960.25999999995</v>
      </c>
      <c r="P2728" s="60">
        <f>Ugovori_OPULJP3[[#This Row],[Bespovratna sredstva - EU dio - HRK]]/7.5345</f>
        <v>50296.669984736865</v>
      </c>
      <c r="Q2728" s="59">
        <f>Ugovori_OPULJP3[[#This Row],[Bespovratna sredstva - Ukupno (EU+Nac) HRK
= Ukupna ugovorena vrijednost bespovratnih sredstava]]*Ugovori_OPULJP3[[#This Row],[STOPA NACIONALNOG SUFINANCIRANJA %]]</f>
        <v>66875.34</v>
      </c>
      <c r="R2728" s="60">
        <f>Ugovori_OPULJP3[[#This Row],[Bespovratna sredstva - Nacionalni dio - HRK]]/7.5345</f>
        <v>8875.8829384829769</v>
      </c>
      <c r="S2728" s="59">
        <v>445835.6</v>
      </c>
      <c r="T2728" s="60">
        <f>Ugovori_OPULJP3[[#This Row],[Bespovratna sredstva - Ukupno (EU+Nac) HRK
= Ukupna ugovorena vrijednost bespovratnih sredstava]]/7.5345</f>
        <v>59172.552923219846</v>
      </c>
      <c r="U2728" s="59">
        <v>0</v>
      </c>
      <c r="V2728" s="60">
        <f>Ugovori_OPULJP3[[#This Row],[Javni doprinos korisnika - HRK]]/7.5345</f>
        <v>0</v>
      </c>
      <c r="W2728" s="59">
        <v>0</v>
      </c>
      <c r="X2728" s="60">
        <f>Ugovori_OPULJP3[[#This Row],[Privatni doprinos korisnika - HRK]]/7.5345</f>
        <v>0</v>
      </c>
      <c r="Y2728" s="61">
        <v>445835.6</v>
      </c>
      <c r="Z2728" s="62">
        <f>Ugovori_OPULJP3[[#This Row],[UKUPNI PRIHVATLJIVI IZDACI
TOTAL ELIGIBLE EXPENDITURE
= Bespovratna sredstva ukupno + doprinos korisnika
= Ukupni prihvatljivi troškovi
= Ukupna ugovorena vrijednost projekta HRK]]/7.5345</f>
        <v>59172.552923219846</v>
      </c>
      <c r="AA2728" s="66" t="s">
        <v>37</v>
      </c>
      <c r="AB2728" s="66" t="s">
        <v>34</v>
      </c>
      <c r="AC2728" s="40" t="s">
        <v>9935</v>
      </c>
      <c r="AD2728" s="72" t="s">
        <v>6564</v>
      </c>
    </row>
    <row r="2729" spans="1:30" ht="102" x14ac:dyDescent="0.2">
      <c r="A2729" s="70" t="s">
        <v>9936</v>
      </c>
      <c r="B2729" s="64" t="s">
        <v>742</v>
      </c>
      <c r="C2729" s="65" t="s">
        <v>7264</v>
      </c>
      <c r="D2729" s="65" t="s">
        <v>9719</v>
      </c>
      <c r="E2729" s="66" t="s">
        <v>75</v>
      </c>
      <c r="F2729" s="71" t="s">
        <v>9937</v>
      </c>
      <c r="G2729" s="71" t="s">
        <v>3257</v>
      </c>
      <c r="H2729" s="68">
        <v>44581</v>
      </c>
      <c r="I2729" s="68">
        <v>45189</v>
      </c>
      <c r="J2729" s="57" t="str">
        <f>IF(Ugovori_OPULJP3[[#This Row],[DATUM ZAVRŠETKA OPERACIJE]]&gt;DATE(2024,12,31),"u provedbi","završen")</f>
        <v>završen</v>
      </c>
      <c r="K2729" s="67" t="s">
        <v>593</v>
      </c>
      <c r="L2729" s="67" t="s">
        <v>593</v>
      </c>
      <c r="M2729" s="58">
        <v>0.85</v>
      </c>
      <c r="N2729" s="58">
        <v>0.15</v>
      </c>
      <c r="O2729" s="59">
        <f>Ugovori_OPULJP3[[#This Row],[Bespovratna sredstva - Ukupno (EU+Nac) HRK
= Ukupna ugovorena vrijednost bespovratnih sredstava]]*Ugovori_OPULJP3[[#This Row],[EU STOPA SUFINANCIRANJA %
EU CO-FINANCING RATE %]]</f>
        <v>2772158.074</v>
      </c>
      <c r="P2729" s="60">
        <f>Ugovori_OPULJP3[[#This Row],[Bespovratna sredstva - EU dio - HRK]]/7.5345</f>
        <v>367928.60495056072</v>
      </c>
      <c r="Q2729" s="59">
        <f>Ugovori_OPULJP3[[#This Row],[Bespovratna sredstva - Ukupno (EU+Nac) HRK
= Ukupna ugovorena vrijednost bespovratnih sredstava]]*Ugovori_OPULJP3[[#This Row],[STOPA NACIONALNOG SUFINANCIRANJA %]]</f>
        <v>489204.36599999998</v>
      </c>
      <c r="R2729" s="60">
        <f>Ugovori_OPULJP3[[#This Row],[Bespovratna sredstva - Nacionalni dio - HRK]]/7.5345</f>
        <v>64928.577344216596</v>
      </c>
      <c r="S2729" s="59">
        <v>3261362.44</v>
      </c>
      <c r="T2729" s="60">
        <f>Ugovori_OPULJP3[[#This Row],[Bespovratna sredstva - Ukupno (EU+Nac) HRK
= Ukupna ugovorena vrijednost bespovratnih sredstava]]/7.5345</f>
        <v>432857.1822947773</v>
      </c>
      <c r="U2729" s="59">
        <v>0</v>
      </c>
      <c r="V2729" s="60">
        <f>Ugovori_OPULJP3[[#This Row],[Javni doprinos korisnika - HRK]]/7.5345</f>
        <v>0</v>
      </c>
      <c r="W2729" s="59">
        <v>0</v>
      </c>
      <c r="X2729" s="60">
        <f>Ugovori_OPULJP3[[#This Row],[Privatni doprinos korisnika - HRK]]/7.5345</f>
        <v>0</v>
      </c>
      <c r="Y2729" s="61">
        <v>3261362.44</v>
      </c>
      <c r="Z2729" s="62">
        <f>Ugovori_OPULJP3[[#This Row],[UKUPNI PRIHVATLJIVI IZDACI
TOTAL ELIGIBLE EXPENDITURE
= Bespovratna sredstva ukupno + doprinos korisnika
= Ukupni prihvatljivi troškovi
= Ukupna ugovorena vrijednost projekta HRK]]/7.5345</f>
        <v>432857.1822947773</v>
      </c>
      <c r="AA2729" s="66" t="s">
        <v>37</v>
      </c>
      <c r="AB2729" s="66" t="s">
        <v>34</v>
      </c>
      <c r="AC2729" s="40" t="s">
        <v>9938</v>
      </c>
      <c r="AD2729" s="72" t="s">
        <v>6564</v>
      </c>
    </row>
    <row r="2730" spans="1:30" ht="102" x14ac:dyDescent="0.2">
      <c r="A2730" s="70" t="s">
        <v>9939</v>
      </c>
      <c r="B2730" s="64" t="s">
        <v>742</v>
      </c>
      <c r="C2730" s="65" t="s">
        <v>7264</v>
      </c>
      <c r="D2730" s="96" t="s">
        <v>9719</v>
      </c>
      <c r="E2730" s="66" t="s">
        <v>75</v>
      </c>
      <c r="F2730" s="71" t="s">
        <v>9940</v>
      </c>
      <c r="G2730" s="71" t="s">
        <v>9941</v>
      </c>
      <c r="H2730" s="68">
        <v>44620</v>
      </c>
      <c r="I2730" s="68">
        <v>45227</v>
      </c>
      <c r="J2730" s="57" t="str">
        <f>IF(Ugovori_OPULJP3[[#This Row],[DATUM ZAVRŠETKA OPERACIJE]]&gt;DATE(2024,12,31),"u provedbi","završen")</f>
        <v>završen</v>
      </c>
      <c r="K2730" s="67" t="s">
        <v>593</v>
      </c>
      <c r="L2730" s="67" t="s">
        <v>593</v>
      </c>
      <c r="M2730" s="58">
        <v>0.85</v>
      </c>
      <c r="N2730" s="58">
        <v>0.15</v>
      </c>
      <c r="O2730" s="59">
        <f>Ugovori_OPULJP3[[#This Row],[Bespovratna sredstva - Ukupno (EU+Nac) HRK
= Ukupna ugovorena vrijednost bespovratnih sredstava]]*Ugovori_OPULJP3[[#This Row],[EU STOPA SUFINANCIRANJA %
EU CO-FINANCING RATE %]]</f>
        <v>2208736.3899999997</v>
      </c>
      <c r="P2730" s="60">
        <f>Ugovori_OPULJP3[[#This Row],[Bespovratna sredstva - EU dio - HRK]]/7.5345</f>
        <v>293149.69672838273</v>
      </c>
      <c r="Q2730" s="59">
        <f>Ugovori_OPULJP3[[#This Row],[Bespovratna sredstva - Ukupno (EU+Nac) HRK
= Ukupna ugovorena vrijednost bespovratnih sredstava]]*Ugovori_OPULJP3[[#This Row],[STOPA NACIONALNOG SUFINANCIRANJA %]]</f>
        <v>389777.00999999995</v>
      </c>
      <c r="R2730" s="60">
        <f>Ugovori_OPULJP3[[#This Row],[Bespovratna sredstva - Nacionalni dio - HRK]]/7.5345</f>
        <v>51732.299422655771</v>
      </c>
      <c r="S2730" s="59">
        <v>2598513.4</v>
      </c>
      <c r="T2730" s="60">
        <f>Ugovori_OPULJP3[[#This Row],[Bespovratna sredstva - Ukupno (EU+Nac) HRK
= Ukupna ugovorena vrijednost bespovratnih sredstava]]/7.5345</f>
        <v>344881.9961510385</v>
      </c>
      <c r="U2730" s="59">
        <v>0</v>
      </c>
      <c r="V2730" s="60">
        <f>Ugovori_OPULJP3[[#This Row],[Javni doprinos korisnika - HRK]]/7.5345</f>
        <v>0</v>
      </c>
      <c r="W2730" s="59">
        <v>0</v>
      </c>
      <c r="X2730" s="60">
        <f>Ugovori_OPULJP3[[#This Row],[Privatni doprinos korisnika - HRK]]/7.5345</f>
        <v>0</v>
      </c>
      <c r="Y2730" s="61">
        <v>2598513.4</v>
      </c>
      <c r="Z2730" s="62">
        <f>Ugovori_OPULJP3[[#This Row],[UKUPNI PRIHVATLJIVI IZDACI
TOTAL ELIGIBLE EXPENDITURE
= Bespovratna sredstva ukupno + doprinos korisnika
= Ukupni prihvatljivi troškovi
= Ukupna ugovorena vrijednost projekta HRK]]/7.5345</f>
        <v>344881.9961510385</v>
      </c>
      <c r="AA2730" s="66" t="s">
        <v>37</v>
      </c>
      <c r="AB2730" s="66" t="s">
        <v>34</v>
      </c>
      <c r="AC2730" s="40" t="s">
        <v>9942</v>
      </c>
      <c r="AD2730" s="72" t="s">
        <v>6564</v>
      </c>
    </row>
    <row r="2731" spans="1:30" ht="89.25" x14ac:dyDescent="0.2">
      <c r="A2731" s="75" t="s">
        <v>9943</v>
      </c>
      <c r="B2731" s="64" t="s">
        <v>742</v>
      </c>
      <c r="C2731" s="65" t="s">
        <v>7264</v>
      </c>
      <c r="D2731" s="96" t="s">
        <v>9719</v>
      </c>
      <c r="E2731" s="66" t="s">
        <v>75</v>
      </c>
      <c r="F2731" s="71" t="s">
        <v>9944</v>
      </c>
      <c r="G2731" s="54" t="s">
        <v>8455</v>
      </c>
      <c r="H2731" s="68">
        <v>44553</v>
      </c>
      <c r="I2731" s="68">
        <v>45161</v>
      </c>
      <c r="J2731" s="57" t="str">
        <f>IF(Ugovori_OPULJP3[[#This Row],[DATUM ZAVRŠETKA OPERACIJE]]&gt;DATE(2024,12,31),"u provedbi","završen")</f>
        <v>završen</v>
      </c>
      <c r="K2731" s="76" t="s">
        <v>98</v>
      </c>
      <c r="L2731" s="67" t="s">
        <v>98</v>
      </c>
      <c r="M2731" s="82" t="s">
        <v>3093</v>
      </c>
      <c r="N2731" s="58">
        <v>0.15</v>
      </c>
      <c r="O2731" s="59">
        <f>Ugovori_OPULJP3[[#This Row],[Bespovratna sredstva - Ukupno (EU+Nac) HRK
= Ukupna ugovorena vrijednost bespovratnih sredstava]]*Ugovori_OPULJP3[[#This Row],[EU STOPA SUFINANCIRANJA %
EU CO-FINANCING RATE %]]</f>
        <v>3072329.5389999999</v>
      </c>
      <c r="P2731" s="60">
        <f>Ugovori_OPULJP3[[#This Row],[Bespovratna sredstva - EU dio - HRK]]/7.5345</f>
        <v>407768.20479129336</v>
      </c>
      <c r="Q2731" s="59">
        <f>Ugovori_OPULJP3[[#This Row],[Bespovratna sredstva - Ukupno (EU+Nac) HRK
= Ukupna ugovorena vrijednost bespovratnih sredstava]]*Ugovori_OPULJP3[[#This Row],[STOPA NACIONALNOG SUFINANCIRANJA %]]</f>
        <v>542175.80099999998</v>
      </c>
      <c r="R2731" s="60">
        <f>Ugovori_OPULJP3[[#This Row],[Bespovratna sredstva - Nacionalni dio - HRK]]/7.5345</f>
        <v>71959.094963169409</v>
      </c>
      <c r="S2731" s="59">
        <v>3614505.34</v>
      </c>
      <c r="T2731" s="60">
        <f>Ugovori_OPULJP3[[#This Row],[Bespovratna sredstva - Ukupno (EU+Nac) HRK
= Ukupna ugovorena vrijednost bespovratnih sredstava]]/7.5345</f>
        <v>479727.29975446279</v>
      </c>
      <c r="U2731" s="59">
        <v>0</v>
      </c>
      <c r="V2731" s="60">
        <f>Ugovori_OPULJP3[[#This Row],[Javni doprinos korisnika - HRK]]/7.5345</f>
        <v>0</v>
      </c>
      <c r="W2731" s="59">
        <v>0</v>
      </c>
      <c r="X2731" s="60">
        <f>Ugovori_OPULJP3[[#This Row],[Privatni doprinos korisnika - HRK]]/7.5345</f>
        <v>0</v>
      </c>
      <c r="Y2731" s="61">
        <v>3614505.34</v>
      </c>
      <c r="Z2731" s="62">
        <f>Ugovori_OPULJP3[[#This Row],[UKUPNI PRIHVATLJIVI IZDACI
TOTAL ELIGIBLE EXPENDITURE
= Bespovratna sredstva ukupno + doprinos korisnika
= Ukupni prihvatljivi troškovi
= Ukupna ugovorena vrijednost projekta HRK]]/7.5345</f>
        <v>479727.29975446279</v>
      </c>
      <c r="AA2731" s="66" t="s">
        <v>37</v>
      </c>
      <c r="AB2731" s="66" t="s">
        <v>34</v>
      </c>
      <c r="AC2731" s="40" t="s">
        <v>9945</v>
      </c>
      <c r="AD2731" s="72" t="s">
        <v>6564</v>
      </c>
    </row>
    <row r="2732" spans="1:30" ht="89.25" x14ac:dyDescent="0.2">
      <c r="A2732" s="70" t="s">
        <v>9946</v>
      </c>
      <c r="B2732" s="64" t="s">
        <v>742</v>
      </c>
      <c r="C2732" s="65" t="s">
        <v>7264</v>
      </c>
      <c r="D2732" s="65" t="s">
        <v>9719</v>
      </c>
      <c r="E2732" s="66" t="s">
        <v>75</v>
      </c>
      <c r="F2732" s="71" t="s">
        <v>9947</v>
      </c>
      <c r="G2732" s="71" t="s">
        <v>3023</v>
      </c>
      <c r="H2732" s="68">
        <v>44581</v>
      </c>
      <c r="I2732" s="68">
        <v>45189</v>
      </c>
      <c r="J2732" s="57" t="str">
        <f>IF(Ugovori_OPULJP3[[#This Row],[DATUM ZAVRŠETKA OPERACIJE]]&gt;DATE(2024,12,31),"u provedbi","završen")</f>
        <v>završen</v>
      </c>
      <c r="K2732" s="67" t="s">
        <v>93</v>
      </c>
      <c r="L2732" s="67" t="s">
        <v>93</v>
      </c>
      <c r="M2732" s="58">
        <v>0.85</v>
      </c>
      <c r="N2732" s="58">
        <v>0.15</v>
      </c>
      <c r="O2732" s="59">
        <f>Ugovori_OPULJP3[[#This Row],[Bespovratna sredstva - Ukupno (EU+Nac) HRK
= Ukupna ugovorena vrijednost bespovratnih sredstava]]*Ugovori_OPULJP3[[#This Row],[EU STOPA SUFINANCIRANJA %
EU CO-FINANCING RATE %]]</f>
        <v>2619844.1940000001</v>
      </c>
      <c r="P2732" s="60">
        <f>Ugovori_OPULJP3[[#This Row],[Bespovratna sredstva - EU dio - HRK]]/7.5345</f>
        <v>347713.07903643243</v>
      </c>
      <c r="Q2732" s="59">
        <f>Ugovori_OPULJP3[[#This Row],[Bespovratna sredstva - Ukupno (EU+Nac) HRK
= Ukupna ugovorena vrijednost bespovratnih sredstava]]*Ugovori_OPULJP3[[#This Row],[STOPA NACIONALNOG SUFINANCIRANJA %]]</f>
        <v>462325.446</v>
      </c>
      <c r="R2732" s="60">
        <f>Ugovori_OPULJP3[[#This Row],[Bespovratna sredstva - Nacionalni dio - HRK]]/7.5345</f>
        <v>61361.131594664541</v>
      </c>
      <c r="S2732" s="59">
        <v>3082169.64</v>
      </c>
      <c r="T2732" s="60">
        <f>Ugovori_OPULJP3[[#This Row],[Bespovratna sredstva - Ukupno (EU+Nac) HRK
= Ukupna ugovorena vrijednost bespovratnih sredstava]]/7.5345</f>
        <v>409074.21063109697</v>
      </c>
      <c r="U2732" s="59">
        <v>0</v>
      </c>
      <c r="V2732" s="60">
        <f>Ugovori_OPULJP3[[#This Row],[Javni doprinos korisnika - HRK]]/7.5345</f>
        <v>0</v>
      </c>
      <c r="W2732" s="59">
        <v>0</v>
      </c>
      <c r="X2732" s="60">
        <f>Ugovori_OPULJP3[[#This Row],[Privatni doprinos korisnika - HRK]]/7.5345</f>
        <v>0</v>
      </c>
      <c r="Y2732" s="61">
        <v>3082169.64</v>
      </c>
      <c r="Z2732" s="62">
        <f>Ugovori_OPULJP3[[#This Row],[UKUPNI PRIHVATLJIVI IZDACI
TOTAL ELIGIBLE EXPENDITURE
= Bespovratna sredstva ukupno + doprinos korisnika
= Ukupni prihvatljivi troškovi
= Ukupna ugovorena vrijednost projekta HRK]]/7.5345</f>
        <v>409074.21063109697</v>
      </c>
      <c r="AA2732" s="66" t="s">
        <v>37</v>
      </c>
      <c r="AB2732" s="66" t="s">
        <v>34</v>
      </c>
      <c r="AC2732" s="40" t="s">
        <v>9948</v>
      </c>
      <c r="AD2732" s="72" t="s">
        <v>6564</v>
      </c>
    </row>
    <row r="2733" spans="1:30" ht="51" x14ac:dyDescent="0.2">
      <c r="A2733" s="70" t="s">
        <v>9949</v>
      </c>
      <c r="B2733" s="64" t="s">
        <v>742</v>
      </c>
      <c r="C2733" s="65" t="s">
        <v>7264</v>
      </c>
      <c r="D2733" s="65" t="s">
        <v>9719</v>
      </c>
      <c r="E2733" s="66" t="s">
        <v>75</v>
      </c>
      <c r="F2733" s="71" t="s">
        <v>9950</v>
      </c>
      <c r="G2733" s="71" t="s">
        <v>1174</v>
      </c>
      <c r="H2733" s="68">
        <v>44579</v>
      </c>
      <c r="I2733" s="68">
        <v>45187</v>
      </c>
      <c r="J2733" s="57" t="str">
        <f>IF(Ugovori_OPULJP3[[#This Row],[DATUM ZAVRŠETKA OPERACIJE]]&gt;DATE(2024,12,31),"u provedbi","završen")</f>
        <v>završen</v>
      </c>
      <c r="K2733" s="67" t="s">
        <v>332</v>
      </c>
      <c r="L2733" s="67" t="s">
        <v>332</v>
      </c>
      <c r="M2733" s="58">
        <v>0.85</v>
      </c>
      <c r="N2733" s="58">
        <v>0.15</v>
      </c>
      <c r="O2733" s="59">
        <v>1049416.97</v>
      </c>
      <c r="P2733" s="60">
        <f>Ugovori_OPULJP3[[#This Row],[Bespovratna sredstva - EU dio - HRK]]/7.5345</f>
        <v>139281.56745636737</v>
      </c>
      <c r="Q2733" s="59">
        <v>185191.22999999998</v>
      </c>
      <c r="R2733" s="60">
        <f>Ugovori_OPULJP3[[#This Row],[Bespovratna sredstva - Nacionalni dio - HRK]]/7.5345</f>
        <v>24579.100139358947</v>
      </c>
      <c r="S2733" s="59">
        <v>1234608.2</v>
      </c>
      <c r="T2733" s="60">
        <f>Ugovori_OPULJP3[[#This Row],[Bespovratna sredstva - Ukupno (EU+Nac) HRK
= Ukupna ugovorena vrijednost bespovratnih sredstava]]/7.5345</f>
        <v>163860.66759572632</v>
      </c>
      <c r="U2733" s="59">
        <v>0</v>
      </c>
      <c r="V2733" s="60">
        <f>Ugovori_OPULJP3[[#This Row],[Javni doprinos korisnika - HRK]]/7.5345</f>
        <v>0</v>
      </c>
      <c r="W2733" s="59">
        <v>0</v>
      </c>
      <c r="X2733" s="60">
        <f>Ugovori_OPULJP3[[#This Row],[Privatni doprinos korisnika - HRK]]/7.5345</f>
        <v>0</v>
      </c>
      <c r="Y2733" s="61">
        <v>1234608.2</v>
      </c>
      <c r="Z2733" s="62">
        <f>Ugovori_OPULJP3[[#This Row],[UKUPNI PRIHVATLJIVI IZDACI
TOTAL ELIGIBLE EXPENDITURE
= Bespovratna sredstva ukupno + doprinos korisnika
= Ukupni prihvatljivi troškovi
= Ukupna ugovorena vrijednost projekta HRK]]/7.5345</f>
        <v>163860.66759572632</v>
      </c>
      <c r="AA2733" s="66" t="s">
        <v>37</v>
      </c>
      <c r="AB2733" s="66" t="s">
        <v>34</v>
      </c>
      <c r="AC2733" s="40" t="s">
        <v>9951</v>
      </c>
      <c r="AD2733" s="72" t="s">
        <v>6564</v>
      </c>
    </row>
    <row r="2734" spans="1:30" ht="114.75" x14ac:dyDescent="0.2">
      <c r="A2734" s="70" t="s">
        <v>9952</v>
      </c>
      <c r="B2734" s="64" t="s">
        <v>742</v>
      </c>
      <c r="C2734" s="65" t="s">
        <v>7264</v>
      </c>
      <c r="D2734" s="96" t="s">
        <v>9719</v>
      </c>
      <c r="E2734" s="66" t="s">
        <v>75</v>
      </c>
      <c r="F2734" s="71" t="s">
        <v>9953</v>
      </c>
      <c r="G2734" s="71" t="s">
        <v>9954</v>
      </c>
      <c r="H2734" s="68">
        <v>44595</v>
      </c>
      <c r="I2734" s="68">
        <v>45202</v>
      </c>
      <c r="J2734" s="57" t="str">
        <f>IF(Ugovori_OPULJP3[[#This Row],[DATUM ZAVRŠETKA OPERACIJE]]&gt;DATE(2024,12,31),"u provedbi","završen")</f>
        <v>završen</v>
      </c>
      <c r="K2734" s="76" t="s">
        <v>332</v>
      </c>
      <c r="L2734" s="76" t="s">
        <v>332</v>
      </c>
      <c r="M2734" s="58">
        <v>0.85</v>
      </c>
      <c r="N2734" s="58">
        <v>0.15</v>
      </c>
      <c r="O2734" s="59">
        <f>Ugovori_OPULJP3[[#This Row],[Bespovratna sredstva - Ukupno (EU+Nac) HRK
= Ukupna ugovorena vrijednost bespovratnih sredstava]]*Ugovori_OPULJP3[[#This Row],[EU STOPA SUFINANCIRANJA %
EU CO-FINANCING RATE %]]</f>
        <v>997777.32799999986</v>
      </c>
      <c r="P2734" s="60">
        <f>Ugovori_OPULJP3[[#This Row],[Bespovratna sredstva - EU dio - HRK]]/7.5345</f>
        <v>132427.80914460149</v>
      </c>
      <c r="Q2734" s="59">
        <f>Ugovori_OPULJP3[[#This Row],[Bespovratna sredstva - Ukupno (EU+Nac) HRK
= Ukupna ugovorena vrijednost bespovratnih sredstava]]*Ugovori_OPULJP3[[#This Row],[STOPA NACIONALNOG SUFINANCIRANJA %]]</f>
        <v>176078.35199999998</v>
      </c>
      <c r="R2734" s="60">
        <f>Ugovori_OPULJP3[[#This Row],[Bespovratna sredstva - Nacionalni dio - HRK]]/7.5345</f>
        <v>23369.613378459086</v>
      </c>
      <c r="S2734" s="59">
        <v>1173855.68</v>
      </c>
      <c r="T2734" s="60">
        <f>Ugovori_OPULJP3[[#This Row],[Bespovratna sredstva - Ukupno (EU+Nac) HRK
= Ukupna ugovorena vrijednost bespovratnih sredstava]]/7.5345</f>
        <v>155797.42252306058</v>
      </c>
      <c r="U2734" s="59">
        <v>0</v>
      </c>
      <c r="V2734" s="60">
        <f>Ugovori_OPULJP3[[#This Row],[Javni doprinos korisnika - HRK]]/7.5345</f>
        <v>0</v>
      </c>
      <c r="W2734" s="59">
        <v>0</v>
      </c>
      <c r="X2734" s="60">
        <f>Ugovori_OPULJP3[[#This Row],[Privatni doprinos korisnika - HRK]]/7.5345</f>
        <v>0</v>
      </c>
      <c r="Y2734" s="61">
        <v>1173855.68</v>
      </c>
      <c r="Z2734" s="62">
        <f>Ugovori_OPULJP3[[#This Row],[UKUPNI PRIHVATLJIVI IZDACI
TOTAL ELIGIBLE EXPENDITURE
= Bespovratna sredstva ukupno + doprinos korisnika
= Ukupni prihvatljivi troškovi
= Ukupna ugovorena vrijednost projekta HRK]]/7.5345</f>
        <v>155797.42252306058</v>
      </c>
      <c r="AA2734" s="66" t="s">
        <v>37</v>
      </c>
      <c r="AB2734" s="66" t="s">
        <v>34</v>
      </c>
      <c r="AC2734" s="40" t="s">
        <v>9955</v>
      </c>
      <c r="AD2734" s="72" t="s">
        <v>6564</v>
      </c>
    </row>
    <row r="2735" spans="1:30" ht="102" x14ac:dyDescent="0.2">
      <c r="A2735" s="75" t="s">
        <v>9956</v>
      </c>
      <c r="B2735" s="64" t="s">
        <v>742</v>
      </c>
      <c r="C2735" s="65" t="s">
        <v>7264</v>
      </c>
      <c r="D2735" s="96" t="s">
        <v>9719</v>
      </c>
      <c r="E2735" s="66" t="s">
        <v>75</v>
      </c>
      <c r="F2735" s="71" t="s">
        <v>9957</v>
      </c>
      <c r="G2735" s="71" t="s">
        <v>9958</v>
      </c>
      <c r="H2735" s="68">
        <v>44553</v>
      </c>
      <c r="I2735" s="68">
        <v>45161</v>
      </c>
      <c r="J2735" s="57" t="str">
        <f>IF(Ugovori_OPULJP3[[#This Row],[DATUM ZAVRŠETKA OPERACIJE]]&gt;DATE(2024,12,31),"u provedbi","završen")</f>
        <v>završen</v>
      </c>
      <c r="K2735" s="76" t="s">
        <v>98</v>
      </c>
      <c r="L2735" s="67" t="s">
        <v>98</v>
      </c>
      <c r="M2735" s="82" t="s">
        <v>3093</v>
      </c>
      <c r="N2735" s="58">
        <v>0.15</v>
      </c>
      <c r="O2735" s="59">
        <f>Ugovori_OPULJP3[[#This Row],[Bespovratna sredstva - Ukupno (EU+Nac) HRK
= Ukupna ugovorena vrijednost bespovratnih sredstava]]*Ugovori_OPULJP3[[#This Row],[EU STOPA SUFINANCIRANJA %
EU CO-FINANCING RATE %]]</f>
        <v>3458874.3829999999</v>
      </c>
      <c r="P2735" s="60">
        <f>Ugovori_OPULJP3[[#This Row],[Bespovratna sredstva - EU dio - HRK]]/7.5345</f>
        <v>459071.52206516685</v>
      </c>
      <c r="Q2735" s="59">
        <f>Ugovori_OPULJP3[[#This Row],[Bespovratna sredstva - Ukupno (EU+Nac) HRK
= Ukupna ugovorena vrijednost bespovratnih sredstava]]*Ugovori_OPULJP3[[#This Row],[STOPA NACIONALNOG SUFINANCIRANJA %]]</f>
        <v>610389.59699999995</v>
      </c>
      <c r="R2735" s="60">
        <f>Ugovori_OPULJP3[[#This Row],[Bespovratna sredstva - Nacionalni dio - HRK]]/7.5345</f>
        <v>81012.621540911801</v>
      </c>
      <c r="S2735" s="59">
        <v>4069263.98</v>
      </c>
      <c r="T2735" s="60">
        <f>Ugovori_OPULJP3[[#This Row],[Bespovratna sredstva - Ukupno (EU+Nac) HRK
= Ukupna ugovorena vrijednost bespovratnih sredstava]]/7.5345</f>
        <v>540084.14360607869</v>
      </c>
      <c r="U2735" s="59">
        <v>0</v>
      </c>
      <c r="V2735" s="60">
        <f>Ugovori_OPULJP3[[#This Row],[Javni doprinos korisnika - HRK]]/7.5345</f>
        <v>0</v>
      </c>
      <c r="W2735" s="59">
        <v>0</v>
      </c>
      <c r="X2735" s="60">
        <f>Ugovori_OPULJP3[[#This Row],[Privatni doprinos korisnika - HRK]]/7.5345</f>
        <v>0</v>
      </c>
      <c r="Y2735" s="61">
        <v>4069263.98</v>
      </c>
      <c r="Z2735" s="62">
        <f>Ugovori_OPULJP3[[#This Row],[UKUPNI PRIHVATLJIVI IZDACI
TOTAL ELIGIBLE EXPENDITURE
= Bespovratna sredstva ukupno + doprinos korisnika
= Ukupni prihvatljivi troškovi
= Ukupna ugovorena vrijednost projekta HRK]]/7.5345</f>
        <v>540084.14360607869</v>
      </c>
      <c r="AA2735" s="66" t="s">
        <v>37</v>
      </c>
      <c r="AB2735" s="66" t="s">
        <v>34</v>
      </c>
      <c r="AC2735" s="40" t="s">
        <v>9959</v>
      </c>
      <c r="AD2735" s="72" t="s">
        <v>6564</v>
      </c>
    </row>
    <row r="2736" spans="1:30" ht="63.75" x14ac:dyDescent="0.2">
      <c r="A2736" s="70" t="s">
        <v>9960</v>
      </c>
      <c r="B2736" s="64" t="s">
        <v>742</v>
      </c>
      <c r="C2736" s="65" t="s">
        <v>7264</v>
      </c>
      <c r="D2736" s="96" t="s">
        <v>9719</v>
      </c>
      <c r="E2736" s="66" t="s">
        <v>75</v>
      </c>
      <c r="F2736" s="71" t="s">
        <v>9961</v>
      </c>
      <c r="G2736" s="71" t="s">
        <v>9962</v>
      </c>
      <c r="H2736" s="68">
        <v>44553</v>
      </c>
      <c r="I2736" s="68">
        <v>45161</v>
      </c>
      <c r="J2736" s="57" t="str">
        <f>IF(Ugovori_OPULJP3[[#This Row],[DATUM ZAVRŠETKA OPERACIJE]]&gt;DATE(2024,12,31),"u provedbi","završen")</f>
        <v>završen</v>
      </c>
      <c r="K2736" s="67" t="s">
        <v>332</v>
      </c>
      <c r="L2736" s="67" t="s">
        <v>332</v>
      </c>
      <c r="M2736" s="82" t="s">
        <v>3093</v>
      </c>
      <c r="N2736" s="58">
        <v>0.15</v>
      </c>
      <c r="O2736" s="59">
        <f>Ugovori_OPULJP3[[#This Row],[Bespovratna sredstva - Ukupno (EU+Nac) HRK
= Ukupna ugovorena vrijednost bespovratnih sredstava]]*Ugovori_OPULJP3[[#This Row],[EU STOPA SUFINANCIRANJA %
EU CO-FINANCING RATE %]]</f>
        <v>684029.70549999992</v>
      </c>
      <c r="P2736" s="60">
        <f>Ugovori_OPULJP3[[#This Row],[Bespovratna sredstva - EU dio - HRK]]/7.5345</f>
        <v>90786.343552989565</v>
      </c>
      <c r="Q2736" s="59">
        <f>Ugovori_OPULJP3[[#This Row],[Bespovratna sredstva - Ukupno (EU+Nac) HRK
= Ukupna ugovorena vrijednost bespovratnih sredstava]]*Ugovori_OPULJP3[[#This Row],[STOPA NACIONALNOG SUFINANCIRANJA %]]</f>
        <v>120711.12449999999</v>
      </c>
      <c r="R2736" s="60">
        <f>Ugovori_OPULJP3[[#This Row],[Bespovratna sredstva - Nacionalni dio - HRK]]/7.5345</f>
        <v>16021.119450527571</v>
      </c>
      <c r="S2736" s="59">
        <v>804740.83</v>
      </c>
      <c r="T2736" s="60">
        <f>Ugovori_OPULJP3[[#This Row],[Bespovratna sredstva - Ukupno (EU+Nac) HRK
= Ukupna ugovorena vrijednost bespovratnih sredstava]]/7.5345</f>
        <v>106807.46300351714</v>
      </c>
      <c r="U2736" s="59">
        <v>0</v>
      </c>
      <c r="V2736" s="60">
        <f>Ugovori_OPULJP3[[#This Row],[Javni doprinos korisnika - HRK]]/7.5345</f>
        <v>0</v>
      </c>
      <c r="W2736" s="59">
        <v>0</v>
      </c>
      <c r="X2736" s="60">
        <f>Ugovori_OPULJP3[[#This Row],[Privatni doprinos korisnika - HRK]]/7.5345</f>
        <v>0</v>
      </c>
      <c r="Y2736" s="61">
        <v>804740.83</v>
      </c>
      <c r="Z2736" s="62">
        <f>Ugovori_OPULJP3[[#This Row],[UKUPNI PRIHVATLJIVI IZDACI
TOTAL ELIGIBLE EXPENDITURE
= Bespovratna sredstva ukupno + doprinos korisnika
= Ukupni prihvatljivi troškovi
= Ukupna ugovorena vrijednost projekta HRK]]/7.5345</f>
        <v>106807.46300351714</v>
      </c>
      <c r="AA2736" s="66" t="s">
        <v>37</v>
      </c>
      <c r="AB2736" s="66" t="s">
        <v>34</v>
      </c>
      <c r="AC2736" s="40" t="s">
        <v>9963</v>
      </c>
      <c r="AD2736" s="72" t="s">
        <v>6564</v>
      </c>
    </row>
    <row r="2737" spans="1:30" ht="89.25" x14ac:dyDescent="0.2">
      <c r="A2737" s="70" t="s">
        <v>9964</v>
      </c>
      <c r="B2737" s="64" t="s">
        <v>742</v>
      </c>
      <c r="C2737" s="65" t="s">
        <v>7264</v>
      </c>
      <c r="D2737" s="96" t="s">
        <v>9719</v>
      </c>
      <c r="E2737" s="66" t="s">
        <v>75</v>
      </c>
      <c r="F2737" s="71" t="s">
        <v>9965</v>
      </c>
      <c r="G2737" s="54" t="s">
        <v>8364</v>
      </c>
      <c r="H2737" s="68">
        <v>44553</v>
      </c>
      <c r="I2737" s="68">
        <v>45161</v>
      </c>
      <c r="J2737" s="57" t="str">
        <f>IF(Ugovori_OPULJP3[[#This Row],[DATUM ZAVRŠETKA OPERACIJE]]&gt;DATE(2024,12,31),"u provedbi","završen")</f>
        <v>završen</v>
      </c>
      <c r="K2737" s="76" t="s">
        <v>36</v>
      </c>
      <c r="L2737" s="67" t="s">
        <v>36</v>
      </c>
      <c r="M2737" s="82" t="s">
        <v>3093</v>
      </c>
      <c r="N2737" s="58">
        <v>0.15</v>
      </c>
      <c r="O2737" s="59">
        <f>Ugovori_OPULJP3[[#This Row],[Bespovratna sredstva - Ukupno (EU+Nac) HRK
= Ukupna ugovorena vrijednost bespovratnih sredstava]]*Ugovori_OPULJP3[[#This Row],[EU STOPA SUFINANCIRANJA %
EU CO-FINANCING RATE %]]</f>
        <v>2906805.4350000001</v>
      </c>
      <c r="P2737" s="60">
        <f>Ugovori_OPULJP3[[#This Row],[Bespovratna sredstva - EU dio - HRK]]/7.5345</f>
        <v>385799.38084809872</v>
      </c>
      <c r="Q2737" s="59">
        <f>Ugovori_OPULJP3[[#This Row],[Bespovratna sredstva - Ukupno (EU+Nac) HRK
= Ukupna ugovorena vrijednost bespovratnih sredstava]]*Ugovori_OPULJP3[[#This Row],[STOPA NACIONALNOG SUFINANCIRANJA %]]</f>
        <v>512965.66499999998</v>
      </c>
      <c r="R2737" s="60">
        <f>Ugovori_OPULJP3[[#This Row],[Bespovratna sredstva - Nacionalni dio - HRK]]/7.5345</f>
        <v>68082.243679076244</v>
      </c>
      <c r="S2737" s="59">
        <v>3419771.1</v>
      </c>
      <c r="T2737" s="60">
        <f>Ugovori_OPULJP3[[#This Row],[Bespovratna sredstva - Ukupno (EU+Nac) HRK
= Ukupna ugovorena vrijednost bespovratnih sredstava]]/7.5345</f>
        <v>453881.62452717498</v>
      </c>
      <c r="U2737" s="59">
        <v>0</v>
      </c>
      <c r="V2737" s="60">
        <f>Ugovori_OPULJP3[[#This Row],[Javni doprinos korisnika - HRK]]/7.5345</f>
        <v>0</v>
      </c>
      <c r="W2737" s="59">
        <v>0</v>
      </c>
      <c r="X2737" s="60">
        <f>Ugovori_OPULJP3[[#This Row],[Privatni doprinos korisnika - HRK]]/7.5345</f>
        <v>0</v>
      </c>
      <c r="Y2737" s="61">
        <v>3419771.1</v>
      </c>
      <c r="Z2737" s="62">
        <f>Ugovori_OPULJP3[[#This Row],[UKUPNI PRIHVATLJIVI IZDACI
TOTAL ELIGIBLE EXPENDITURE
= Bespovratna sredstva ukupno + doprinos korisnika
= Ukupni prihvatljivi troškovi
= Ukupna ugovorena vrijednost projekta HRK]]/7.5345</f>
        <v>453881.62452717498</v>
      </c>
      <c r="AA2737" s="66" t="s">
        <v>37</v>
      </c>
      <c r="AB2737" s="66" t="s">
        <v>34</v>
      </c>
      <c r="AC2737" s="40" t="s">
        <v>9966</v>
      </c>
      <c r="AD2737" s="72" t="s">
        <v>6564</v>
      </c>
    </row>
    <row r="2738" spans="1:30" ht="114.75" x14ac:dyDescent="0.2">
      <c r="A2738" s="50" t="s">
        <v>9967</v>
      </c>
      <c r="B2738" s="64" t="s">
        <v>742</v>
      </c>
      <c r="C2738" s="65" t="s">
        <v>7264</v>
      </c>
      <c r="D2738" s="96" t="s">
        <v>9719</v>
      </c>
      <c r="E2738" s="66" t="s">
        <v>75</v>
      </c>
      <c r="F2738" s="54" t="s">
        <v>9968</v>
      </c>
      <c r="G2738" s="71" t="s">
        <v>912</v>
      </c>
      <c r="H2738" s="68">
        <v>44575</v>
      </c>
      <c r="I2738" s="68">
        <v>45121</v>
      </c>
      <c r="J2738" s="57" t="str">
        <f>IF(Ugovori_OPULJP3[[#This Row],[DATUM ZAVRŠETKA OPERACIJE]]&gt;DATE(2024,12,31),"u provedbi","završen")</f>
        <v>završen</v>
      </c>
      <c r="K2738" s="76" t="s">
        <v>593</v>
      </c>
      <c r="L2738" s="76" t="s">
        <v>593</v>
      </c>
      <c r="M2738" s="58">
        <v>0.85</v>
      </c>
      <c r="N2738" s="58">
        <v>0.15</v>
      </c>
      <c r="O2738" s="59">
        <f>Ugovori_OPULJP3[[#This Row],[Bespovratna sredstva - Ukupno (EU+Nac) HRK
= Ukupna ugovorena vrijednost bespovratnih sredstava]]*Ugovori_OPULJP3[[#This Row],[EU STOPA SUFINANCIRANJA %
EU CO-FINANCING RATE %]]</f>
        <v>5099923.5</v>
      </c>
      <c r="P2738" s="60">
        <f>Ugovori_OPULJP3[[#This Row],[Bespovratna sredstva - EU dio - HRK]]/7.5345</f>
        <v>676876.16961974907</v>
      </c>
      <c r="Q2738" s="59">
        <f>Ugovori_OPULJP3[[#This Row],[Bespovratna sredstva - Ukupno (EU+Nac) HRK
= Ukupna ugovorena vrijednost bespovratnih sredstava]]*Ugovori_OPULJP3[[#This Row],[STOPA NACIONALNOG SUFINANCIRANJA %]]</f>
        <v>899986.5</v>
      </c>
      <c r="R2738" s="60">
        <f>Ugovori_OPULJP3[[#This Row],[Bespovratna sredstva - Nacionalni dio - HRK]]/7.5345</f>
        <v>119448.73581524985</v>
      </c>
      <c r="S2738" s="59">
        <v>5999910</v>
      </c>
      <c r="T2738" s="60">
        <f>Ugovori_OPULJP3[[#This Row],[Bespovratna sredstva - Ukupno (EU+Nac) HRK
= Ukupna ugovorena vrijednost bespovratnih sredstava]]/7.5345</f>
        <v>796324.90543499892</v>
      </c>
      <c r="U2738" s="59">
        <v>0</v>
      </c>
      <c r="V2738" s="60">
        <f>Ugovori_OPULJP3[[#This Row],[Javni doprinos korisnika - HRK]]/7.5345</f>
        <v>0</v>
      </c>
      <c r="W2738" s="59">
        <v>0</v>
      </c>
      <c r="X2738" s="60">
        <f>Ugovori_OPULJP3[[#This Row],[Privatni doprinos korisnika - HRK]]/7.5345</f>
        <v>0</v>
      </c>
      <c r="Y2738" s="61">
        <v>5999910</v>
      </c>
      <c r="Z2738" s="62">
        <f>Ugovori_OPULJP3[[#This Row],[UKUPNI PRIHVATLJIVI IZDACI
TOTAL ELIGIBLE EXPENDITURE
= Bespovratna sredstva ukupno + doprinos korisnika
= Ukupni prihvatljivi troškovi
= Ukupna ugovorena vrijednost projekta HRK]]/7.5345</f>
        <v>796324.90543499892</v>
      </c>
      <c r="AA2738" s="66" t="s">
        <v>37</v>
      </c>
      <c r="AB2738" s="66" t="s">
        <v>34</v>
      </c>
      <c r="AC2738" s="40" t="s">
        <v>9969</v>
      </c>
      <c r="AD2738" s="72" t="s">
        <v>6564</v>
      </c>
    </row>
    <row r="2739" spans="1:30" ht="114.75" x14ac:dyDescent="0.2">
      <c r="A2739" s="70" t="s">
        <v>9970</v>
      </c>
      <c r="B2739" s="64" t="s">
        <v>742</v>
      </c>
      <c r="C2739" s="65" t="s">
        <v>7264</v>
      </c>
      <c r="D2739" s="96" t="s">
        <v>9719</v>
      </c>
      <c r="E2739" s="66" t="s">
        <v>75</v>
      </c>
      <c r="F2739" s="71" t="s">
        <v>9971</v>
      </c>
      <c r="G2739" s="71" t="s">
        <v>3245</v>
      </c>
      <c r="H2739" s="68">
        <v>44553</v>
      </c>
      <c r="I2739" s="68">
        <v>45161</v>
      </c>
      <c r="J2739" s="57" t="str">
        <f>IF(Ugovori_OPULJP3[[#This Row],[DATUM ZAVRŠETKA OPERACIJE]]&gt;DATE(2024,12,31),"u provedbi","završen")</f>
        <v>završen</v>
      </c>
      <c r="K2739" s="67" t="s">
        <v>129</v>
      </c>
      <c r="L2739" s="67" t="s">
        <v>129</v>
      </c>
      <c r="M2739" s="82" t="s">
        <v>3093</v>
      </c>
      <c r="N2739" s="58">
        <v>0.15</v>
      </c>
      <c r="O2739" s="59">
        <f>Ugovori_OPULJP3[[#This Row],[Bespovratna sredstva - Ukupno (EU+Nac) HRK
= Ukupna ugovorena vrijednost bespovratnih sredstava]]*Ugovori_OPULJP3[[#This Row],[EU STOPA SUFINANCIRANJA %
EU CO-FINANCING RATE %]]</f>
        <v>952287.98</v>
      </c>
      <c r="P2739" s="60">
        <f>Ugovori_OPULJP3[[#This Row],[Bespovratna sredstva - EU dio - HRK]]/7.5345</f>
        <v>126390.33512509124</v>
      </c>
      <c r="Q2739" s="59">
        <f>Ugovori_OPULJP3[[#This Row],[Bespovratna sredstva - Ukupno (EU+Nac) HRK
= Ukupna ugovorena vrijednost bespovratnih sredstava]]*Ugovori_OPULJP3[[#This Row],[STOPA NACIONALNOG SUFINANCIRANJA %]]</f>
        <v>168050.82</v>
      </c>
      <c r="R2739" s="60">
        <f>Ugovori_OPULJP3[[#This Row],[Bespovratna sredstva - Nacionalni dio - HRK]]/7.5345</f>
        <v>22304.176786780808</v>
      </c>
      <c r="S2739" s="59">
        <v>1120338.8</v>
      </c>
      <c r="T2739" s="60">
        <f>Ugovori_OPULJP3[[#This Row],[Bespovratna sredstva - Ukupno (EU+Nac) HRK
= Ukupna ugovorena vrijednost bespovratnih sredstava]]/7.5345</f>
        <v>148694.51191187205</v>
      </c>
      <c r="U2739" s="59">
        <v>0</v>
      </c>
      <c r="V2739" s="60">
        <f>Ugovori_OPULJP3[[#This Row],[Javni doprinos korisnika - HRK]]/7.5345</f>
        <v>0</v>
      </c>
      <c r="W2739" s="59">
        <v>0</v>
      </c>
      <c r="X2739" s="60">
        <f>Ugovori_OPULJP3[[#This Row],[Privatni doprinos korisnika - HRK]]/7.5345</f>
        <v>0</v>
      </c>
      <c r="Y2739" s="61">
        <v>1120338.8</v>
      </c>
      <c r="Z2739" s="62">
        <f>Ugovori_OPULJP3[[#This Row],[UKUPNI PRIHVATLJIVI IZDACI
TOTAL ELIGIBLE EXPENDITURE
= Bespovratna sredstva ukupno + doprinos korisnika
= Ukupni prihvatljivi troškovi
= Ukupna ugovorena vrijednost projekta HRK]]/7.5345</f>
        <v>148694.51191187205</v>
      </c>
      <c r="AA2739" s="66" t="s">
        <v>37</v>
      </c>
      <c r="AB2739" s="66" t="s">
        <v>34</v>
      </c>
      <c r="AC2739" s="40" t="s">
        <v>9972</v>
      </c>
      <c r="AD2739" s="72" t="s">
        <v>6564</v>
      </c>
    </row>
    <row r="2740" spans="1:30" ht="76.5" x14ac:dyDescent="0.2">
      <c r="A2740" s="70" t="s">
        <v>9973</v>
      </c>
      <c r="B2740" s="64" t="s">
        <v>742</v>
      </c>
      <c r="C2740" s="65" t="s">
        <v>7264</v>
      </c>
      <c r="D2740" s="65" t="s">
        <v>9719</v>
      </c>
      <c r="E2740" s="66" t="s">
        <v>75</v>
      </c>
      <c r="F2740" s="71" t="s">
        <v>9974</v>
      </c>
      <c r="G2740" s="54" t="s">
        <v>8380</v>
      </c>
      <c r="H2740" s="68">
        <v>44580</v>
      </c>
      <c r="I2740" s="68">
        <v>45188</v>
      </c>
      <c r="J2740" s="57" t="str">
        <f>IF(Ugovori_OPULJP3[[#This Row],[DATUM ZAVRŠETKA OPERACIJE]]&gt;DATE(2024,12,31),"u provedbi","završen")</f>
        <v>završen</v>
      </c>
      <c r="K2740" s="67" t="s">
        <v>172</v>
      </c>
      <c r="L2740" s="67" t="s">
        <v>172</v>
      </c>
      <c r="M2740" s="58">
        <v>0.85</v>
      </c>
      <c r="N2740" s="58">
        <v>0.15</v>
      </c>
      <c r="O2740" s="59">
        <v>800895.88249999995</v>
      </c>
      <c r="P2740" s="60">
        <f>Ugovori_OPULJP3[[#This Row],[Bespovratna sredstva - EU dio - HRK]]/7.5345</f>
        <v>106297.15077311035</v>
      </c>
      <c r="Q2740" s="59">
        <v>141334.56749999998</v>
      </c>
      <c r="R2740" s="60">
        <f>Ugovori_OPULJP3[[#This Row],[Bespovratna sredstva - Nacionalni dio - HRK]]/7.5345</f>
        <v>18758.32072466653</v>
      </c>
      <c r="S2740" s="59">
        <v>942230.45</v>
      </c>
      <c r="T2740" s="60">
        <f>Ugovori_OPULJP3[[#This Row],[Bespovratna sredstva - Ukupno (EU+Nac) HRK
= Ukupna ugovorena vrijednost bespovratnih sredstava]]/7.5345</f>
        <v>125055.47149777687</v>
      </c>
      <c r="U2740" s="59">
        <v>0</v>
      </c>
      <c r="V2740" s="60">
        <f>Ugovori_OPULJP3[[#This Row],[Javni doprinos korisnika - HRK]]/7.5345</f>
        <v>0</v>
      </c>
      <c r="W2740" s="59">
        <v>0</v>
      </c>
      <c r="X2740" s="60">
        <f>Ugovori_OPULJP3[[#This Row],[Privatni doprinos korisnika - HRK]]/7.5345</f>
        <v>0</v>
      </c>
      <c r="Y2740" s="61">
        <v>942230.45</v>
      </c>
      <c r="Z2740" s="62">
        <f>Ugovori_OPULJP3[[#This Row],[UKUPNI PRIHVATLJIVI IZDACI
TOTAL ELIGIBLE EXPENDITURE
= Bespovratna sredstva ukupno + doprinos korisnika
= Ukupni prihvatljivi troškovi
= Ukupna ugovorena vrijednost projekta HRK]]/7.5345</f>
        <v>125055.47149777687</v>
      </c>
      <c r="AA2740" s="66" t="s">
        <v>37</v>
      </c>
      <c r="AB2740" s="66" t="s">
        <v>34</v>
      </c>
      <c r="AC2740" s="40" t="s">
        <v>9975</v>
      </c>
      <c r="AD2740" s="72" t="s">
        <v>6564</v>
      </c>
    </row>
    <row r="2741" spans="1:30" ht="51" x14ac:dyDescent="0.2">
      <c r="A2741" s="75" t="s">
        <v>9976</v>
      </c>
      <c r="B2741" s="64" t="s">
        <v>742</v>
      </c>
      <c r="C2741" s="65" t="s">
        <v>7264</v>
      </c>
      <c r="D2741" s="96" t="s">
        <v>9719</v>
      </c>
      <c r="E2741" s="66" t="s">
        <v>75</v>
      </c>
      <c r="F2741" s="71" t="s">
        <v>9977</v>
      </c>
      <c r="G2741" s="71" t="s">
        <v>9978</v>
      </c>
      <c r="H2741" s="68">
        <v>44553</v>
      </c>
      <c r="I2741" s="68">
        <v>45161</v>
      </c>
      <c r="J2741" s="57" t="str">
        <f>IF(Ugovori_OPULJP3[[#This Row],[DATUM ZAVRŠETKA OPERACIJE]]&gt;DATE(2024,12,31),"u provedbi","završen")</f>
        <v>završen</v>
      </c>
      <c r="K2741" s="67" t="s">
        <v>103</v>
      </c>
      <c r="L2741" s="67" t="s">
        <v>103</v>
      </c>
      <c r="M2741" s="82" t="s">
        <v>3093</v>
      </c>
      <c r="N2741" s="58">
        <v>0.15</v>
      </c>
      <c r="O2741" s="59">
        <f>Ugovori_OPULJP3[[#This Row],[Bespovratna sredstva - Ukupno (EU+Nac) HRK
= Ukupna ugovorena vrijednost bespovratnih sredstava]]*Ugovori_OPULJP3[[#This Row],[EU STOPA SUFINANCIRANJA %
EU CO-FINANCING RATE %]]</f>
        <v>1380092.385</v>
      </c>
      <c r="P2741" s="60">
        <f>Ugovori_OPULJP3[[#This Row],[Bespovratna sredstva - EU dio - HRK]]/7.5345</f>
        <v>183169.73720883933</v>
      </c>
      <c r="Q2741" s="59">
        <f>Ugovori_OPULJP3[[#This Row],[Bespovratna sredstva - Ukupno (EU+Nac) HRK
= Ukupna ugovorena vrijednost bespovratnih sredstava]]*Ugovori_OPULJP3[[#This Row],[STOPA NACIONALNOG SUFINANCIRANJA %]]</f>
        <v>243545.715</v>
      </c>
      <c r="R2741" s="60">
        <f>Ugovori_OPULJP3[[#This Row],[Bespovratna sredstva - Nacionalni dio - HRK]]/7.5345</f>
        <v>32324.071272148118</v>
      </c>
      <c r="S2741" s="59">
        <v>1623638.1</v>
      </c>
      <c r="T2741" s="60">
        <f>Ugovori_OPULJP3[[#This Row],[Bespovratna sredstva - Ukupno (EU+Nac) HRK
= Ukupna ugovorena vrijednost bespovratnih sredstava]]/7.5345</f>
        <v>215493.80848098747</v>
      </c>
      <c r="U2741" s="59">
        <v>0</v>
      </c>
      <c r="V2741" s="60">
        <f>Ugovori_OPULJP3[[#This Row],[Javni doprinos korisnika - HRK]]/7.5345</f>
        <v>0</v>
      </c>
      <c r="W2741" s="59">
        <v>0</v>
      </c>
      <c r="X2741" s="60">
        <f>Ugovori_OPULJP3[[#This Row],[Privatni doprinos korisnika - HRK]]/7.5345</f>
        <v>0</v>
      </c>
      <c r="Y2741" s="61">
        <v>1623638.1</v>
      </c>
      <c r="Z2741" s="62">
        <f>Ugovori_OPULJP3[[#This Row],[UKUPNI PRIHVATLJIVI IZDACI
TOTAL ELIGIBLE EXPENDITURE
= Bespovratna sredstva ukupno + doprinos korisnika
= Ukupni prihvatljivi troškovi
= Ukupna ugovorena vrijednost projekta HRK]]/7.5345</f>
        <v>215493.80848098747</v>
      </c>
      <c r="AA2741" s="66" t="s">
        <v>37</v>
      </c>
      <c r="AB2741" s="66" t="s">
        <v>34</v>
      </c>
      <c r="AC2741" s="40" t="s">
        <v>9979</v>
      </c>
      <c r="AD2741" s="72" t="s">
        <v>6564</v>
      </c>
    </row>
    <row r="2742" spans="1:30" ht="76.5" x14ac:dyDescent="0.2">
      <c r="A2742" s="70" t="s">
        <v>9980</v>
      </c>
      <c r="B2742" s="64" t="s">
        <v>742</v>
      </c>
      <c r="C2742" s="65" t="s">
        <v>7264</v>
      </c>
      <c r="D2742" s="96" t="s">
        <v>9719</v>
      </c>
      <c r="E2742" s="66" t="s">
        <v>75</v>
      </c>
      <c r="F2742" s="71" t="s">
        <v>9981</v>
      </c>
      <c r="G2742" s="71" t="s">
        <v>9982</v>
      </c>
      <c r="H2742" s="68">
        <v>44553</v>
      </c>
      <c r="I2742" s="68">
        <v>45161</v>
      </c>
      <c r="J2742" s="57" t="str">
        <f>IF(Ugovori_OPULJP3[[#This Row],[DATUM ZAVRŠETKA OPERACIJE]]&gt;DATE(2024,12,31),"u provedbi","završen")</f>
        <v>završen</v>
      </c>
      <c r="K2742" s="67" t="s">
        <v>129</v>
      </c>
      <c r="L2742" s="67" t="s">
        <v>129</v>
      </c>
      <c r="M2742" s="82" t="s">
        <v>3093</v>
      </c>
      <c r="N2742" s="58">
        <v>0.15</v>
      </c>
      <c r="O2742" s="59">
        <f>Ugovori_OPULJP3[[#This Row],[Bespovratna sredstva - Ukupno (EU+Nac) HRK
= Ukupna ugovorena vrijednost bespovratnih sredstava]]*Ugovori_OPULJP3[[#This Row],[EU STOPA SUFINANCIRANJA %
EU CO-FINANCING RATE %]]</f>
        <v>2687980.3299999996</v>
      </c>
      <c r="P2742" s="60">
        <f>Ugovori_OPULJP3[[#This Row],[Bespovratna sredstva - EU dio - HRK]]/7.5345</f>
        <v>356756.29836087325</v>
      </c>
      <c r="Q2742" s="59">
        <f>Ugovori_OPULJP3[[#This Row],[Bespovratna sredstva - Ukupno (EU+Nac) HRK
= Ukupna ugovorena vrijednost bespovratnih sredstava]]*Ugovori_OPULJP3[[#This Row],[STOPA NACIONALNOG SUFINANCIRANJA %]]</f>
        <v>474349.47</v>
      </c>
      <c r="R2742" s="60">
        <f>Ugovori_OPULJP3[[#This Row],[Bespovratna sredstva - Nacionalni dio - HRK]]/7.5345</f>
        <v>62956.993828389401</v>
      </c>
      <c r="S2742" s="59">
        <v>3162329.8</v>
      </c>
      <c r="T2742" s="60">
        <f>Ugovori_OPULJP3[[#This Row],[Bespovratna sredstva - Ukupno (EU+Nac) HRK
= Ukupna ugovorena vrijednost bespovratnih sredstava]]/7.5345</f>
        <v>419713.29218926269</v>
      </c>
      <c r="U2742" s="59">
        <v>0</v>
      </c>
      <c r="V2742" s="60">
        <f>Ugovori_OPULJP3[[#This Row],[Javni doprinos korisnika - HRK]]/7.5345</f>
        <v>0</v>
      </c>
      <c r="W2742" s="59">
        <v>0</v>
      </c>
      <c r="X2742" s="60">
        <f>Ugovori_OPULJP3[[#This Row],[Privatni doprinos korisnika - HRK]]/7.5345</f>
        <v>0</v>
      </c>
      <c r="Y2742" s="61">
        <v>3162329.8</v>
      </c>
      <c r="Z2742" s="62">
        <f>Ugovori_OPULJP3[[#This Row],[UKUPNI PRIHVATLJIVI IZDACI
TOTAL ELIGIBLE EXPENDITURE
= Bespovratna sredstva ukupno + doprinos korisnika
= Ukupni prihvatljivi troškovi
= Ukupna ugovorena vrijednost projekta HRK]]/7.5345</f>
        <v>419713.29218926269</v>
      </c>
      <c r="AA2742" s="66" t="s">
        <v>37</v>
      </c>
      <c r="AB2742" s="66" t="s">
        <v>34</v>
      </c>
      <c r="AC2742" s="40" t="s">
        <v>9983</v>
      </c>
      <c r="AD2742" s="72" t="s">
        <v>6564</v>
      </c>
    </row>
    <row r="2743" spans="1:30" ht="63.75" x14ac:dyDescent="0.2">
      <c r="A2743" s="70" t="s">
        <v>9984</v>
      </c>
      <c r="B2743" s="64" t="s">
        <v>742</v>
      </c>
      <c r="C2743" s="65" t="s">
        <v>7264</v>
      </c>
      <c r="D2743" s="96" t="s">
        <v>9719</v>
      </c>
      <c r="E2743" s="66" t="s">
        <v>75</v>
      </c>
      <c r="F2743" s="71" t="s">
        <v>9985</v>
      </c>
      <c r="G2743" s="71" t="s">
        <v>9986</v>
      </c>
      <c r="H2743" s="68">
        <v>44595</v>
      </c>
      <c r="I2743" s="68">
        <v>45202</v>
      </c>
      <c r="J2743" s="57" t="str">
        <f>IF(Ugovori_OPULJP3[[#This Row],[DATUM ZAVRŠETKA OPERACIJE]]&gt;DATE(2024,12,31),"u provedbi","završen")</f>
        <v>završen</v>
      </c>
      <c r="K2743" s="55" t="s">
        <v>36</v>
      </c>
      <c r="L2743" s="55" t="s">
        <v>36</v>
      </c>
      <c r="M2743" s="58">
        <v>0.85</v>
      </c>
      <c r="N2743" s="58">
        <v>0.15</v>
      </c>
      <c r="O2743" s="59">
        <f>Ugovori_OPULJP3[[#This Row],[Bespovratna sredstva - Ukupno (EU+Nac) HRK
= Ukupna ugovorena vrijednost bespovratnih sredstava]]*Ugovori_OPULJP3[[#This Row],[EU STOPA SUFINANCIRANJA %
EU CO-FINANCING RATE %]]</f>
        <v>1109450.4725000001</v>
      </c>
      <c r="P2743" s="60">
        <f>Ugovori_OPULJP3[[#This Row],[Bespovratna sredstva - EU dio - HRK]]/7.5345</f>
        <v>147249.38250713385</v>
      </c>
      <c r="Q2743" s="59">
        <f>Ugovori_OPULJP3[[#This Row],[Bespovratna sredstva - Ukupno (EU+Nac) HRK
= Ukupna ugovorena vrijednost bespovratnih sredstava]]*Ugovori_OPULJP3[[#This Row],[STOPA NACIONALNOG SUFINANCIRANJA %]]</f>
        <v>195785.3775</v>
      </c>
      <c r="R2743" s="60">
        <f>Ugovori_OPULJP3[[#This Row],[Bespovratna sredstva - Nacionalni dio - HRK]]/7.5345</f>
        <v>25985.185148317738</v>
      </c>
      <c r="S2743" s="59">
        <v>1305235.8500000001</v>
      </c>
      <c r="T2743" s="60">
        <f>Ugovori_OPULJP3[[#This Row],[Bespovratna sredstva - Ukupno (EU+Nac) HRK
= Ukupna ugovorena vrijednost bespovratnih sredstava]]/7.5345</f>
        <v>173234.5676554516</v>
      </c>
      <c r="U2743" s="59">
        <v>0</v>
      </c>
      <c r="V2743" s="60">
        <f>Ugovori_OPULJP3[[#This Row],[Javni doprinos korisnika - HRK]]/7.5345</f>
        <v>0</v>
      </c>
      <c r="W2743" s="59">
        <v>0</v>
      </c>
      <c r="X2743" s="60">
        <f>Ugovori_OPULJP3[[#This Row],[Privatni doprinos korisnika - HRK]]/7.5345</f>
        <v>0</v>
      </c>
      <c r="Y2743" s="61">
        <v>1305235.8500000001</v>
      </c>
      <c r="Z2743" s="62">
        <f>Ugovori_OPULJP3[[#This Row],[UKUPNI PRIHVATLJIVI IZDACI
TOTAL ELIGIBLE EXPENDITURE
= Bespovratna sredstva ukupno + doprinos korisnika
= Ukupni prihvatljivi troškovi
= Ukupna ugovorena vrijednost projekta HRK]]/7.5345</f>
        <v>173234.5676554516</v>
      </c>
      <c r="AA2743" s="66" t="s">
        <v>37</v>
      </c>
      <c r="AB2743" s="66" t="s">
        <v>34</v>
      </c>
      <c r="AC2743" s="40" t="s">
        <v>9987</v>
      </c>
      <c r="AD2743" s="72" t="s">
        <v>6564</v>
      </c>
    </row>
    <row r="2744" spans="1:30" ht="89.25" x14ac:dyDescent="0.2">
      <c r="A2744" s="70" t="s">
        <v>9988</v>
      </c>
      <c r="B2744" s="64" t="s">
        <v>742</v>
      </c>
      <c r="C2744" s="65" t="s">
        <v>7264</v>
      </c>
      <c r="D2744" s="96" t="s">
        <v>9719</v>
      </c>
      <c r="E2744" s="66" t="s">
        <v>75</v>
      </c>
      <c r="F2744" s="71" t="s">
        <v>9989</v>
      </c>
      <c r="G2744" s="71" t="s">
        <v>8314</v>
      </c>
      <c r="H2744" s="68">
        <v>44595</v>
      </c>
      <c r="I2744" s="68">
        <v>45202</v>
      </c>
      <c r="J2744" s="57" t="str">
        <f>IF(Ugovori_OPULJP3[[#This Row],[DATUM ZAVRŠETKA OPERACIJE]]&gt;DATE(2024,12,31),"u provedbi","završen")</f>
        <v>završen</v>
      </c>
      <c r="K2744" s="76" t="s">
        <v>332</v>
      </c>
      <c r="L2744" s="76" t="s">
        <v>332</v>
      </c>
      <c r="M2744" s="58">
        <v>0.85</v>
      </c>
      <c r="N2744" s="58">
        <v>0.15</v>
      </c>
      <c r="O2744" s="59">
        <f>Ugovori_OPULJP3[[#This Row],[Bespovratna sredstva - Ukupno (EU+Nac) HRK
= Ukupna ugovorena vrijednost bespovratnih sredstava]]*Ugovori_OPULJP3[[#This Row],[EU STOPA SUFINANCIRANJA %
EU CO-FINANCING RATE %]]</f>
        <v>459423.68249999994</v>
      </c>
      <c r="P2744" s="60">
        <f>Ugovori_OPULJP3[[#This Row],[Bespovratna sredstva - EU dio - HRK]]/7.5345</f>
        <v>60976.001393589475</v>
      </c>
      <c r="Q2744" s="59">
        <f>Ugovori_OPULJP3[[#This Row],[Bespovratna sredstva - Ukupno (EU+Nac) HRK
= Ukupna ugovorena vrijednost bespovratnih sredstava]]*Ugovori_OPULJP3[[#This Row],[STOPA NACIONALNOG SUFINANCIRANJA %]]</f>
        <v>81074.767499999987</v>
      </c>
      <c r="R2744" s="60">
        <f>Ugovori_OPULJP3[[#This Row],[Bespovratna sredstva - Nacionalni dio - HRK]]/7.5345</f>
        <v>10760.470834162848</v>
      </c>
      <c r="S2744" s="59">
        <v>540498.44999999995</v>
      </c>
      <c r="T2744" s="60">
        <f>Ugovori_OPULJP3[[#This Row],[Bespovratna sredstva - Ukupno (EU+Nac) HRK
= Ukupna ugovorena vrijednost bespovratnih sredstava]]/7.5345</f>
        <v>71736.472227752325</v>
      </c>
      <c r="U2744" s="59">
        <v>0</v>
      </c>
      <c r="V2744" s="60">
        <f>Ugovori_OPULJP3[[#This Row],[Javni doprinos korisnika - HRK]]/7.5345</f>
        <v>0</v>
      </c>
      <c r="W2744" s="59">
        <v>0</v>
      </c>
      <c r="X2744" s="60">
        <f>Ugovori_OPULJP3[[#This Row],[Privatni doprinos korisnika - HRK]]/7.5345</f>
        <v>0</v>
      </c>
      <c r="Y2744" s="61">
        <v>540498.44999999995</v>
      </c>
      <c r="Z2744" s="62">
        <f>Ugovori_OPULJP3[[#This Row],[UKUPNI PRIHVATLJIVI IZDACI
TOTAL ELIGIBLE EXPENDITURE
= Bespovratna sredstva ukupno + doprinos korisnika
= Ukupni prihvatljivi troškovi
= Ukupna ugovorena vrijednost projekta HRK]]/7.5345</f>
        <v>71736.472227752325</v>
      </c>
      <c r="AA2744" s="66" t="s">
        <v>37</v>
      </c>
      <c r="AB2744" s="66" t="s">
        <v>34</v>
      </c>
      <c r="AC2744" s="40" t="s">
        <v>9990</v>
      </c>
      <c r="AD2744" s="72" t="s">
        <v>6564</v>
      </c>
    </row>
    <row r="2745" spans="1:30" ht="89.25" x14ac:dyDescent="0.2">
      <c r="A2745" s="70" t="s">
        <v>9991</v>
      </c>
      <c r="B2745" s="64" t="s">
        <v>742</v>
      </c>
      <c r="C2745" s="65" t="s">
        <v>7264</v>
      </c>
      <c r="D2745" s="96" t="s">
        <v>9719</v>
      </c>
      <c r="E2745" s="66" t="s">
        <v>75</v>
      </c>
      <c r="F2745" s="71" t="s">
        <v>9992</v>
      </c>
      <c r="G2745" s="71" t="s">
        <v>9993</v>
      </c>
      <c r="H2745" s="68">
        <v>44553</v>
      </c>
      <c r="I2745" s="68">
        <v>45161</v>
      </c>
      <c r="J2745" s="57" t="str">
        <f>IF(Ugovori_OPULJP3[[#This Row],[DATUM ZAVRŠETKA OPERACIJE]]&gt;DATE(2024,12,31),"u provedbi","završen")</f>
        <v>završen</v>
      </c>
      <c r="K2745" s="67" t="s">
        <v>199</v>
      </c>
      <c r="L2745" s="67" t="s">
        <v>199</v>
      </c>
      <c r="M2745" s="82" t="s">
        <v>3093</v>
      </c>
      <c r="N2745" s="58">
        <v>0.15</v>
      </c>
      <c r="O2745" s="59">
        <f>Ugovori_OPULJP3[[#This Row],[Bespovratna sredstva - Ukupno (EU+Nac) HRK
= Ukupna ugovorena vrijednost bespovratnih sredstava]]*Ugovori_OPULJP3[[#This Row],[EU STOPA SUFINANCIRANJA %
EU CO-FINANCING RATE %]]</f>
        <v>531799.96699999995</v>
      </c>
      <c r="P2745" s="60">
        <f>Ugovori_OPULJP3[[#This Row],[Bespovratna sredstva - EU dio - HRK]]/7.5345</f>
        <v>70581.985135045441</v>
      </c>
      <c r="Q2745" s="59">
        <f>Ugovori_OPULJP3[[#This Row],[Bespovratna sredstva - Ukupno (EU+Nac) HRK
= Ukupna ugovorena vrijednost bespovratnih sredstava]]*Ugovori_OPULJP3[[#This Row],[STOPA NACIONALNOG SUFINANCIRANJA %]]</f>
        <v>93847.053</v>
      </c>
      <c r="R2745" s="60">
        <f>Ugovori_OPULJP3[[#This Row],[Bespovratna sredstva - Nacionalni dio - HRK]]/7.5345</f>
        <v>12455.644435596256</v>
      </c>
      <c r="S2745" s="59">
        <v>625647.02</v>
      </c>
      <c r="T2745" s="60">
        <f>Ugovori_OPULJP3[[#This Row],[Bespovratna sredstva - Ukupno (EU+Nac) HRK
= Ukupna ugovorena vrijednost bespovratnih sredstava]]/7.5345</f>
        <v>83037.629570641715</v>
      </c>
      <c r="U2745" s="59">
        <v>0</v>
      </c>
      <c r="V2745" s="60">
        <f>Ugovori_OPULJP3[[#This Row],[Javni doprinos korisnika - HRK]]/7.5345</f>
        <v>0</v>
      </c>
      <c r="W2745" s="59">
        <v>0</v>
      </c>
      <c r="X2745" s="60">
        <f>Ugovori_OPULJP3[[#This Row],[Privatni doprinos korisnika - HRK]]/7.5345</f>
        <v>0</v>
      </c>
      <c r="Y2745" s="61">
        <v>625647.02</v>
      </c>
      <c r="Z2745" s="62">
        <f>Ugovori_OPULJP3[[#This Row],[UKUPNI PRIHVATLJIVI IZDACI
TOTAL ELIGIBLE EXPENDITURE
= Bespovratna sredstva ukupno + doprinos korisnika
= Ukupni prihvatljivi troškovi
= Ukupna ugovorena vrijednost projekta HRK]]/7.5345</f>
        <v>83037.629570641715</v>
      </c>
      <c r="AA2745" s="66" t="s">
        <v>37</v>
      </c>
      <c r="AB2745" s="66" t="s">
        <v>34</v>
      </c>
      <c r="AC2745" s="40" t="s">
        <v>9994</v>
      </c>
      <c r="AD2745" s="72" t="s">
        <v>6564</v>
      </c>
    </row>
    <row r="2746" spans="1:30" ht="102" x14ac:dyDescent="0.2">
      <c r="A2746" s="70" t="s">
        <v>9995</v>
      </c>
      <c r="B2746" s="64" t="s">
        <v>742</v>
      </c>
      <c r="C2746" s="65" t="s">
        <v>7264</v>
      </c>
      <c r="D2746" s="96" t="s">
        <v>9719</v>
      </c>
      <c r="E2746" s="66" t="s">
        <v>75</v>
      </c>
      <c r="F2746" s="71" t="s">
        <v>9996</v>
      </c>
      <c r="G2746" s="54" t="s">
        <v>8423</v>
      </c>
      <c r="H2746" s="68">
        <v>44595</v>
      </c>
      <c r="I2746" s="68">
        <v>45202</v>
      </c>
      <c r="J2746" s="57" t="str">
        <f>IF(Ugovori_OPULJP3[[#This Row],[DATUM ZAVRŠETKA OPERACIJE]]&gt;DATE(2024,12,31),"u provedbi","završen")</f>
        <v>završen</v>
      </c>
      <c r="K2746" s="76" t="s">
        <v>370</v>
      </c>
      <c r="L2746" s="76" t="s">
        <v>370</v>
      </c>
      <c r="M2746" s="58">
        <v>0.85</v>
      </c>
      <c r="N2746" s="58">
        <v>0.15</v>
      </c>
      <c r="O2746" s="59">
        <f>Ugovori_OPULJP3[[#This Row],[Bespovratna sredstva - Ukupno (EU+Nac) HRK
= Ukupna ugovorena vrijednost bespovratnih sredstava]]*Ugovori_OPULJP3[[#This Row],[EU STOPA SUFINANCIRANJA %
EU CO-FINANCING RATE %]]</f>
        <v>1303387.1185000001</v>
      </c>
      <c r="P2746" s="60">
        <f>Ugovori_OPULJP3[[#This Row],[Bespovratna sredstva - EU dio - HRK]]/7.5345</f>
        <v>172989.19881876701</v>
      </c>
      <c r="Q2746" s="59">
        <f>Ugovori_OPULJP3[[#This Row],[Bespovratna sredstva - Ukupno (EU+Nac) HRK
= Ukupna ugovorena vrijednost bespovratnih sredstava]]*Ugovori_OPULJP3[[#This Row],[STOPA NACIONALNOG SUFINANCIRANJA %]]</f>
        <v>230009.4915</v>
      </c>
      <c r="R2746" s="60">
        <f>Ugovori_OPULJP3[[#This Row],[Bespovratna sredstva - Nacionalni dio - HRK]]/7.5345</f>
        <v>30527.505673900057</v>
      </c>
      <c r="S2746" s="59">
        <v>1533396.61</v>
      </c>
      <c r="T2746" s="60">
        <f>Ugovori_OPULJP3[[#This Row],[Bespovratna sredstva - Ukupno (EU+Nac) HRK
= Ukupna ugovorena vrijednost bespovratnih sredstava]]/7.5345</f>
        <v>203516.70449266708</v>
      </c>
      <c r="U2746" s="59">
        <v>0</v>
      </c>
      <c r="V2746" s="60">
        <f>Ugovori_OPULJP3[[#This Row],[Javni doprinos korisnika - HRK]]/7.5345</f>
        <v>0</v>
      </c>
      <c r="W2746" s="59">
        <v>0</v>
      </c>
      <c r="X2746" s="60">
        <f>Ugovori_OPULJP3[[#This Row],[Privatni doprinos korisnika - HRK]]/7.5345</f>
        <v>0</v>
      </c>
      <c r="Y2746" s="61">
        <v>1533396.61</v>
      </c>
      <c r="Z2746" s="62">
        <f>Ugovori_OPULJP3[[#This Row],[UKUPNI PRIHVATLJIVI IZDACI
TOTAL ELIGIBLE EXPENDITURE
= Bespovratna sredstva ukupno + doprinos korisnika
= Ukupni prihvatljivi troškovi
= Ukupna ugovorena vrijednost projekta HRK]]/7.5345</f>
        <v>203516.70449266708</v>
      </c>
      <c r="AA2746" s="66" t="s">
        <v>37</v>
      </c>
      <c r="AB2746" s="66" t="s">
        <v>34</v>
      </c>
      <c r="AC2746" s="40" t="s">
        <v>9997</v>
      </c>
      <c r="AD2746" s="72" t="s">
        <v>6564</v>
      </c>
    </row>
    <row r="2747" spans="1:30" ht="89.25" x14ac:dyDescent="0.2">
      <c r="A2747" s="70" t="s">
        <v>9998</v>
      </c>
      <c r="B2747" s="64" t="s">
        <v>742</v>
      </c>
      <c r="C2747" s="65" t="s">
        <v>7264</v>
      </c>
      <c r="D2747" s="96" t="s">
        <v>9719</v>
      </c>
      <c r="E2747" s="66" t="s">
        <v>75</v>
      </c>
      <c r="F2747" s="71" t="s">
        <v>9999</v>
      </c>
      <c r="G2747" s="54" t="s">
        <v>3690</v>
      </c>
      <c r="H2747" s="68">
        <v>44553</v>
      </c>
      <c r="I2747" s="68">
        <v>45161</v>
      </c>
      <c r="J2747" s="57" t="str">
        <f>IF(Ugovori_OPULJP3[[#This Row],[DATUM ZAVRŠETKA OPERACIJE]]&gt;DATE(2024,12,31),"u provedbi","završen")</f>
        <v>završen</v>
      </c>
      <c r="K2747" s="67" t="s">
        <v>185</v>
      </c>
      <c r="L2747" s="67" t="s">
        <v>185</v>
      </c>
      <c r="M2747" s="82" t="s">
        <v>3093</v>
      </c>
      <c r="N2747" s="58">
        <v>0.15</v>
      </c>
      <c r="O2747" s="59">
        <f>Ugovori_OPULJP3[[#This Row],[Bespovratna sredstva - Ukupno (EU+Nac) HRK
= Ukupna ugovorena vrijednost bespovratnih sredstava]]*Ugovori_OPULJP3[[#This Row],[EU STOPA SUFINANCIRANJA %
EU CO-FINANCING RATE %]]</f>
        <v>1284585.3905</v>
      </c>
      <c r="P2747" s="60">
        <f>Ugovori_OPULJP3[[#This Row],[Bespovratna sredstva - EU dio - HRK]]/7.5345</f>
        <v>170493.78067555907</v>
      </c>
      <c r="Q2747" s="59">
        <f>Ugovori_OPULJP3[[#This Row],[Bespovratna sredstva - Ukupno (EU+Nac) HRK
= Ukupna ugovorena vrijednost bespovratnih sredstava]]*Ugovori_OPULJP3[[#This Row],[STOPA NACIONALNOG SUFINANCIRANJA %]]</f>
        <v>226691.53949999998</v>
      </c>
      <c r="R2747" s="60">
        <f>Ugovori_OPULJP3[[#This Row],[Bespovratna sredstva - Nacionalni dio - HRK]]/7.5345</f>
        <v>30087.137766275129</v>
      </c>
      <c r="S2747" s="59">
        <v>1511276.93</v>
      </c>
      <c r="T2747" s="60">
        <f>Ugovori_OPULJP3[[#This Row],[Bespovratna sredstva - Ukupno (EU+Nac) HRK
= Ukupna ugovorena vrijednost bespovratnih sredstava]]/7.5345</f>
        <v>200580.91844183422</v>
      </c>
      <c r="U2747" s="59">
        <v>0</v>
      </c>
      <c r="V2747" s="60">
        <f>Ugovori_OPULJP3[[#This Row],[Javni doprinos korisnika - HRK]]/7.5345</f>
        <v>0</v>
      </c>
      <c r="W2747" s="59">
        <v>0</v>
      </c>
      <c r="X2747" s="60">
        <f>Ugovori_OPULJP3[[#This Row],[Privatni doprinos korisnika - HRK]]/7.5345</f>
        <v>0</v>
      </c>
      <c r="Y2747" s="61">
        <v>1511276.93</v>
      </c>
      <c r="Z2747" s="62">
        <f>Ugovori_OPULJP3[[#This Row],[UKUPNI PRIHVATLJIVI IZDACI
TOTAL ELIGIBLE EXPENDITURE
= Bespovratna sredstva ukupno + doprinos korisnika
= Ukupni prihvatljivi troškovi
= Ukupna ugovorena vrijednost projekta HRK]]/7.5345</f>
        <v>200580.91844183422</v>
      </c>
      <c r="AA2747" s="66" t="s">
        <v>37</v>
      </c>
      <c r="AB2747" s="66" t="s">
        <v>34</v>
      </c>
      <c r="AC2747" s="40" t="s">
        <v>10000</v>
      </c>
      <c r="AD2747" s="72" t="s">
        <v>6564</v>
      </c>
    </row>
    <row r="2748" spans="1:30" ht="114.75" x14ac:dyDescent="0.2">
      <c r="A2748" s="70" t="s">
        <v>10001</v>
      </c>
      <c r="B2748" s="64" t="s">
        <v>742</v>
      </c>
      <c r="C2748" s="65" t="s">
        <v>7264</v>
      </c>
      <c r="D2748" s="96" t="s">
        <v>9719</v>
      </c>
      <c r="E2748" s="66" t="s">
        <v>75</v>
      </c>
      <c r="F2748" s="71" t="s">
        <v>10002</v>
      </c>
      <c r="G2748" s="71" t="s">
        <v>10003</v>
      </c>
      <c r="H2748" s="68">
        <v>44595</v>
      </c>
      <c r="I2748" s="68">
        <v>45202</v>
      </c>
      <c r="J2748" s="57" t="str">
        <f>IF(Ugovori_OPULJP3[[#This Row],[DATUM ZAVRŠETKA OPERACIJE]]&gt;DATE(2024,12,31),"u provedbi","završen")</f>
        <v>završen</v>
      </c>
      <c r="K2748" s="67" t="s">
        <v>337</v>
      </c>
      <c r="L2748" s="67" t="s">
        <v>337</v>
      </c>
      <c r="M2748" s="58">
        <v>0.85</v>
      </c>
      <c r="N2748" s="58">
        <v>0.15</v>
      </c>
      <c r="O2748" s="59">
        <f>Ugovori_OPULJP3[[#This Row],[Bespovratna sredstva - Ukupno (EU+Nac) HRK
= Ukupna ugovorena vrijednost bespovratnih sredstava]]*Ugovori_OPULJP3[[#This Row],[EU STOPA SUFINANCIRANJA %
EU CO-FINANCING RATE %]]</f>
        <v>4048673.9044999997</v>
      </c>
      <c r="P2748" s="60">
        <f>Ugovori_OPULJP3[[#This Row],[Bespovratna sredstva - EU dio - HRK]]/7.5345</f>
        <v>537351.37096024945</v>
      </c>
      <c r="Q2748" s="59">
        <f>Ugovori_OPULJP3[[#This Row],[Bespovratna sredstva - Ukupno (EU+Nac) HRK
= Ukupna ugovorena vrijednost bespovratnih sredstava]]*Ugovori_OPULJP3[[#This Row],[STOPA NACIONALNOG SUFINANCIRANJA %]]</f>
        <v>714471.86549999996</v>
      </c>
      <c r="R2748" s="60">
        <f>Ugovori_OPULJP3[[#This Row],[Bespovratna sredstva - Nacionalni dio - HRK]]/7.5345</f>
        <v>94826.712522396963</v>
      </c>
      <c r="S2748" s="59">
        <v>4763145.7699999996</v>
      </c>
      <c r="T2748" s="60">
        <f>Ugovori_OPULJP3[[#This Row],[Bespovratna sredstva - Ukupno (EU+Nac) HRK
= Ukupna ugovorena vrijednost bespovratnih sredstava]]/7.5345</f>
        <v>632178.08348264638</v>
      </c>
      <c r="U2748" s="59">
        <v>0</v>
      </c>
      <c r="V2748" s="60">
        <f>Ugovori_OPULJP3[[#This Row],[Javni doprinos korisnika - HRK]]/7.5345</f>
        <v>0</v>
      </c>
      <c r="W2748" s="59">
        <v>0</v>
      </c>
      <c r="X2748" s="60">
        <f>Ugovori_OPULJP3[[#This Row],[Privatni doprinos korisnika - HRK]]/7.5345</f>
        <v>0</v>
      </c>
      <c r="Y2748" s="61">
        <v>4763145.7699999996</v>
      </c>
      <c r="Z2748" s="62">
        <f>Ugovori_OPULJP3[[#This Row],[UKUPNI PRIHVATLJIVI IZDACI
TOTAL ELIGIBLE EXPENDITURE
= Bespovratna sredstva ukupno + doprinos korisnika
= Ukupni prihvatljivi troškovi
= Ukupna ugovorena vrijednost projekta HRK]]/7.5345</f>
        <v>632178.08348264638</v>
      </c>
      <c r="AA2748" s="66" t="s">
        <v>37</v>
      </c>
      <c r="AB2748" s="66" t="s">
        <v>34</v>
      </c>
      <c r="AC2748" s="40" t="s">
        <v>10004</v>
      </c>
      <c r="AD2748" s="72" t="s">
        <v>6564</v>
      </c>
    </row>
    <row r="2749" spans="1:30" ht="102" x14ac:dyDescent="0.2">
      <c r="A2749" s="70" t="s">
        <v>10005</v>
      </c>
      <c r="B2749" s="64" t="s">
        <v>742</v>
      </c>
      <c r="C2749" s="65" t="s">
        <v>7264</v>
      </c>
      <c r="D2749" s="65" t="s">
        <v>9719</v>
      </c>
      <c r="E2749" s="66" t="s">
        <v>75</v>
      </c>
      <c r="F2749" s="71" t="s">
        <v>10006</v>
      </c>
      <c r="G2749" s="71" t="s">
        <v>10007</v>
      </c>
      <c r="H2749" s="68">
        <v>44585</v>
      </c>
      <c r="I2749" s="68">
        <v>45193</v>
      </c>
      <c r="J2749" s="57" t="str">
        <f>IF(Ugovori_OPULJP3[[#This Row],[DATUM ZAVRŠETKA OPERACIJE]]&gt;DATE(2024,12,31),"u provedbi","završen")</f>
        <v>završen</v>
      </c>
      <c r="K2749" s="67" t="s">
        <v>337</v>
      </c>
      <c r="L2749" s="67" t="s">
        <v>337</v>
      </c>
      <c r="M2749" s="58">
        <v>0.85</v>
      </c>
      <c r="N2749" s="58">
        <v>0.15</v>
      </c>
      <c r="O2749" s="59">
        <f>Ugovori_OPULJP3[[#This Row],[Bespovratna sredstva - Ukupno (EU+Nac) HRK
= Ukupna ugovorena vrijednost bespovratnih sredstava]]*Ugovori_OPULJP3[[#This Row],[EU STOPA SUFINANCIRANJA %
EU CO-FINANCING RATE %]]</f>
        <v>1019559.2069999999</v>
      </c>
      <c r="P2749" s="60">
        <f>Ugovori_OPULJP3[[#This Row],[Bespovratna sredstva - EU dio - HRK]]/7.5345</f>
        <v>135318.76129802904</v>
      </c>
      <c r="Q2749" s="59">
        <f>Ugovori_OPULJP3[[#This Row],[Bespovratna sredstva - Ukupno (EU+Nac) HRK
= Ukupna ugovorena vrijednost bespovratnih sredstava]]*Ugovori_OPULJP3[[#This Row],[STOPA NACIONALNOG SUFINANCIRANJA %]]</f>
        <v>179922.21299999999</v>
      </c>
      <c r="R2749" s="60">
        <f>Ugovori_OPULJP3[[#This Row],[Bespovratna sredstva - Nacionalni dio - HRK]]/7.5345</f>
        <v>23879.781405534537</v>
      </c>
      <c r="S2749" s="59">
        <v>1199481.42</v>
      </c>
      <c r="T2749" s="60">
        <f>Ugovori_OPULJP3[[#This Row],[Bespovratna sredstva - Ukupno (EU+Nac) HRK
= Ukupna ugovorena vrijednost bespovratnih sredstava]]/7.5345</f>
        <v>159198.54270356358</v>
      </c>
      <c r="U2749" s="59">
        <v>0</v>
      </c>
      <c r="V2749" s="60">
        <f>Ugovori_OPULJP3[[#This Row],[Javni doprinos korisnika - HRK]]/7.5345</f>
        <v>0</v>
      </c>
      <c r="W2749" s="59">
        <v>0</v>
      </c>
      <c r="X2749" s="60">
        <f>Ugovori_OPULJP3[[#This Row],[Privatni doprinos korisnika - HRK]]/7.5345</f>
        <v>0</v>
      </c>
      <c r="Y2749" s="61">
        <v>1199481.42</v>
      </c>
      <c r="Z2749" s="62">
        <f>Ugovori_OPULJP3[[#This Row],[UKUPNI PRIHVATLJIVI IZDACI
TOTAL ELIGIBLE EXPENDITURE
= Bespovratna sredstva ukupno + doprinos korisnika
= Ukupni prihvatljivi troškovi
= Ukupna ugovorena vrijednost projekta HRK]]/7.5345</f>
        <v>159198.54270356358</v>
      </c>
      <c r="AA2749" s="66" t="s">
        <v>37</v>
      </c>
      <c r="AB2749" s="66" t="s">
        <v>34</v>
      </c>
      <c r="AC2749" s="40" t="s">
        <v>10008</v>
      </c>
      <c r="AD2749" s="72" t="s">
        <v>6564</v>
      </c>
    </row>
    <row r="2750" spans="1:30" ht="89.25" x14ac:dyDescent="0.2">
      <c r="A2750" s="70" t="s">
        <v>10009</v>
      </c>
      <c r="B2750" s="64" t="s">
        <v>742</v>
      </c>
      <c r="C2750" s="65" t="s">
        <v>7264</v>
      </c>
      <c r="D2750" s="65" t="s">
        <v>9719</v>
      </c>
      <c r="E2750" s="66" t="s">
        <v>75</v>
      </c>
      <c r="F2750" s="71" t="s">
        <v>10010</v>
      </c>
      <c r="G2750" s="71" t="s">
        <v>1170</v>
      </c>
      <c r="H2750" s="68">
        <v>44585</v>
      </c>
      <c r="I2750" s="68">
        <v>45193</v>
      </c>
      <c r="J2750" s="57" t="str">
        <f>IF(Ugovori_OPULJP3[[#This Row],[DATUM ZAVRŠETKA OPERACIJE]]&gt;DATE(2024,12,31),"u provedbi","završen")</f>
        <v>završen</v>
      </c>
      <c r="K2750" s="67" t="s">
        <v>332</v>
      </c>
      <c r="L2750" s="67" t="s">
        <v>332</v>
      </c>
      <c r="M2750" s="58">
        <v>0.85</v>
      </c>
      <c r="N2750" s="58">
        <v>0.15</v>
      </c>
      <c r="O2750" s="59">
        <v>1563108.3159999999</v>
      </c>
      <c r="P2750" s="60">
        <f>Ugovori_OPULJP3[[#This Row],[Bespovratna sredstva - EU dio - HRK]]/7.5345</f>
        <v>207460.12555577673</v>
      </c>
      <c r="Q2750" s="59">
        <v>275842.64399999997</v>
      </c>
      <c r="R2750" s="60">
        <f>Ugovori_OPULJP3[[#This Row],[Bespovratna sredstva - Nacionalni dio - HRK]]/7.5345</f>
        <v>36610.610392195893</v>
      </c>
      <c r="S2750" s="59">
        <v>1838950.96</v>
      </c>
      <c r="T2750" s="60">
        <f>Ugovori_OPULJP3[[#This Row],[Bespovratna sredstva - Ukupno (EU+Nac) HRK
= Ukupna ugovorena vrijednost bespovratnih sredstava]]/7.5345</f>
        <v>244070.73594797263</v>
      </c>
      <c r="U2750" s="59">
        <v>0</v>
      </c>
      <c r="V2750" s="60">
        <f>Ugovori_OPULJP3[[#This Row],[Javni doprinos korisnika - HRK]]/7.5345</f>
        <v>0</v>
      </c>
      <c r="W2750" s="59">
        <v>0</v>
      </c>
      <c r="X2750" s="60">
        <f>Ugovori_OPULJP3[[#This Row],[Privatni doprinos korisnika - HRK]]/7.5345</f>
        <v>0</v>
      </c>
      <c r="Y2750" s="61">
        <v>1838950.96</v>
      </c>
      <c r="Z2750" s="62">
        <f>Ugovori_OPULJP3[[#This Row],[UKUPNI PRIHVATLJIVI IZDACI
TOTAL ELIGIBLE EXPENDITURE
= Bespovratna sredstva ukupno + doprinos korisnika
= Ukupni prihvatljivi troškovi
= Ukupna ugovorena vrijednost projekta HRK]]/7.5345</f>
        <v>244070.73594797263</v>
      </c>
      <c r="AA2750" s="66" t="s">
        <v>37</v>
      </c>
      <c r="AB2750" s="66" t="s">
        <v>34</v>
      </c>
      <c r="AC2750" s="40" t="s">
        <v>10011</v>
      </c>
      <c r="AD2750" s="72" t="s">
        <v>6564</v>
      </c>
    </row>
    <row r="2751" spans="1:30" ht="89.25" x14ac:dyDescent="0.2">
      <c r="A2751" s="70" t="s">
        <v>10012</v>
      </c>
      <c r="B2751" s="64" t="s">
        <v>742</v>
      </c>
      <c r="C2751" s="65" t="s">
        <v>7264</v>
      </c>
      <c r="D2751" s="96" t="s">
        <v>9719</v>
      </c>
      <c r="E2751" s="66" t="s">
        <v>75</v>
      </c>
      <c r="F2751" s="71" t="s">
        <v>10013</v>
      </c>
      <c r="G2751" s="71" t="s">
        <v>10014</v>
      </c>
      <c r="H2751" s="68">
        <v>44553</v>
      </c>
      <c r="I2751" s="68">
        <v>45161</v>
      </c>
      <c r="J2751" s="57" t="str">
        <f>IF(Ugovori_OPULJP3[[#This Row],[DATUM ZAVRŠETKA OPERACIJE]]&gt;DATE(2024,12,31),"u provedbi","završen")</f>
        <v>završen</v>
      </c>
      <c r="K2751" s="67" t="s">
        <v>154</v>
      </c>
      <c r="L2751" s="55" t="s">
        <v>154</v>
      </c>
      <c r="M2751" s="82" t="s">
        <v>3093</v>
      </c>
      <c r="N2751" s="58">
        <v>0.15</v>
      </c>
      <c r="O2751" s="59">
        <f>Ugovori_OPULJP3[[#This Row],[Bespovratna sredstva - Ukupno (EU+Nac) HRK
= Ukupna ugovorena vrijednost bespovratnih sredstava]]*Ugovori_OPULJP3[[#This Row],[EU STOPA SUFINANCIRANJA %
EU CO-FINANCING RATE %]]</f>
        <v>4989075</v>
      </c>
      <c r="P2751" s="60">
        <f>Ugovori_OPULJP3[[#This Row],[Bespovratna sredstva - EU dio - HRK]]/7.5345</f>
        <v>662164.04539120046</v>
      </c>
      <c r="Q2751" s="59">
        <f>Ugovori_OPULJP3[[#This Row],[Bespovratna sredstva - Ukupno (EU+Nac) HRK
= Ukupna ugovorena vrijednost bespovratnih sredstava]]*Ugovori_OPULJP3[[#This Row],[STOPA NACIONALNOG SUFINANCIRANJA %]]</f>
        <v>880425</v>
      </c>
      <c r="R2751" s="60">
        <f>Ugovori_OPULJP3[[#This Row],[Bespovratna sredstva - Nacionalni dio - HRK]]/7.5345</f>
        <v>116852.47859844714</v>
      </c>
      <c r="S2751" s="59">
        <v>5869500</v>
      </c>
      <c r="T2751" s="60">
        <f>Ugovori_OPULJP3[[#This Row],[Bespovratna sredstva - Ukupno (EU+Nac) HRK
= Ukupna ugovorena vrijednost bespovratnih sredstava]]/7.5345</f>
        <v>779016.52398964763</v>
      </c>
      <c r="U2751" s="59">
        <v>0</v>
      </c>
      <c r="V2751" s="60">
        <f>Ugovori_OPULJP3[[#This Row],[Javni doprinos korisnika - HRK]]/7.5345</f>
        <v>0</v>
      </c>
      <c r="W2751" s="59">
        <v>0</v>
      </c>
      <c r="X2751" s="60">
        <f>Ugovori_OPULJP3[[#This Row],[Privatni doprinos korisnika - HRK]]/7.5345</f>
        <v>0</v>
      </c>
      <c r="Y2751" s="61">
        <v>5869500</v>
      </c>
      <c r="Z2751" s="62">
        <f>Ugovori_OPULJP3[[#This Row],[UKUPNI PRIHVATLJIVI IZDACI
TOTAL ELIGIBLE EXPENDITURE
= Bespovratna sredstva ukupno + doprinos korisnika
= Ukupni prihvatljivi troškovi
= Ukupna ugovorena vrijednost projekta HRK]]/7.5345</f>
        <v>779016.52398964763</v>
      </c>
      <c r="AA2751" s="66" t="s">
        <v>37</v>
      </c>
      <c r="AB2751" s="66" t="s">
        <v>34</v>
      </c>
      <c r="AC2751" s="40" t="s">
        <v>10015</v>
      </c>
      <c r="AD2751" s="72" t="s">
        <v>6564</v>
      </c>
    </row>
    <row r="2752" spans="1:30" ht="51" x14ac:dyDescent="0.2">
      <c r="A2752" s="70" t="s">
        <v>10016</v>
      </c>
      <c r="B2752" s="64" t="s">
        <v>742</v>
      </c>
      <c r="C2752" s="65" t="s">
        <v>7264</v>
      </c>
      <c r="D2752" s="65" t="s">
        <v>9719</v>
      </c>
      <c r="E2752" s="66" t="s">
        <v>75</v>
      </c>
      <c r="F2752" s="71" t="s">
        <v>10017</v>
      </c>
      <c r="G2752" s="71" t="s">
        <v>10018</v>
      </c>
      <c r="H2752" s="68">
        <v>44578</v>
      </c>
      <c r="I2752" s="68">
        <v>45186</v>
      </c>
      <c r="J2752" s="57" t="str">
        <f>IF(Ugovori_OPULJP3[[#This Row],[DATUM ZAVRŠETKA OPERACIJE]]&gt;DATE(2024,12,31),"u provedbi","završen")</f>
        <v>završen</v>
      </c>
      <c r="K2752" s="67" t="s">
        <v>98</v>
      </c>
      <c r="L2752" s="67" t="s">
        <v>98</v>
      </c>
      <c r="M2752" s="58">
        <v>0.85</v>
      </c>
      <c r="N2752" s="58">
        <v>0.15</v>
      </c>
      <c r="O2752" s="59">
        <v>806905.70549999992</v>
      </c>
      <c r="P2752" s="60">
        <f>Ugovori_OPULJP3[[#This Row],[Bespovratna sredstva - EU dio - HRK]]/7.5345</f>
        <v>107094.79135974516</v>
      </c>
      <c r="Q2752" s="59">
        <v>142395.12449999998</v>
      </c>
      <c r="R2752" s="60">
        <f>Ugovori_OPULJP3[[#This Row],[Bespovratna sredstva - Nacionalni dio - HRK]]/7.5345</f>
        <v>18899.080828190319</v>
      </c>
      <c r="S2752" s="59">
        <v>949300.83</v>
      </c>
      <c r="T2752" s="60">
        <f>Ugovori_OPULJP3[[#This Row],[Bespovratna sredstva - Ukupno (EU+Nac) HRK
= Ukupna ugovorena vrijednost bespovratnih sredstava]]/7.5345</f>
        <v>125993.87218793549</v>
      </c>
      <c r="U2752" s="59">
        <v>0</v>
      </c>
      <c r="V2752" s="60">
        <f>Ugovori_OPULJP3[[#This Row],[Javni doprinos korisnika - HRK]]/7.5345</f>
        <v>0</v>
      </c>
      <c r="W2752" s="59">
        <v>0</v>
      </c>
      <c r="X2752" s="60">
        <f>Ugovori_OPULJP3[[#This Row],[Privatni doprinos korisnika - HRK]]/7.5345</f>
        <v>0</v>
      </c>
      <c r="Y2752" s="61">
        <v>949300.83</v>
      </c>
      <c r="Z2752" s="62">
        <f>Ugovori_OPULJP3[[#This Row],[UKUPNI PRIHVATLJIVI IZDACI
TOTAL ELIGIBLE EXPENDITURE
= Bespovratna sredstva ukupno + doprinos korisnika
= Ukupni prihvatljivi troškovi
= Ukupna ugovorena vrijednost projekta HRK]]/7.5345</f>
        <v>125993.87218793549</v>
      </c>
      <c r="AA2752" s="66" t="s">
        <v>37</v>
      </c>
      <c r="AB2752" s="66" t="s">
        <v>34</v>
      </c>
      <c r="AC2752" s="40" t="s">
        <v>10019</v>
      </c>
      <c r="AD2752" s="72" t="s">
        <v>6564</v>
      </c>
    </row>
    <row r="2753" spans="1:30" ht="63.75" x14ac:dyDescent="0.2">
      <c r="A2753" s="70" t="s">
        <v>10020</v>
      </c>
      <c r="B2753" s="64" t="s">
        <v>742</v>
      </c>
      <c r="C2753" s="65" t="s">
        <v>7264</v>
      </c>
      <c r="D2753" s="96" t="s">
        <v>9719</v>
      </c>
      <c r="E2753" s="66" t="s">
        <v>75</v>
      </c>
      <c r="F2753" s="71" t="s">
        <v>10021</v>
      </c>
      <c r="G2753" s="71" t="s">
        <v>10022</v>
      </c>
      <c r="H2753" s="68">
        <v>44621</v>
      </c>
      <c r="I2753" s="68">
        <v>45231</v>
      </c>
      <c r="J2753" s="57" t="str">
        <f>IF(Ugovori_OPULJP3[[#This Row],[DATUM ZAVRŠETKA OPERACIJE]]&gt;DATE(2024,12,31),"u provedbi","završen")</f>
        <v>završen</v>
      </c>
      <c r="K2753" s="76" t="s">
        <v>36</v>
      </c>
      <c r="L2753" s="67" t="s">
        <v>36</v>
      </c>
      <c r="M2753" s="58">
        <v>0.85</v>
      </c>
      <c r="N2753" s="58">
        <v>0.15</v>
      </c>
      <c r="O2753" s="59">
        <f>Ugovori_OPULJP3[[#This Row],[Bespovratna sredstva - Ukupno (EU+Nac) HRK
= Ukupna ugovorena vrijednost bespovratnih sredstava]]*Ugovori_OPULJP3[[#This Row],[EU STOPA SUFINANCIRANJA %
EU CO-FINANCING RATE %]]</f>
        <v>2089878</v>
      </c>
      <c r="P2753" s="60">
        <f>Ugovori_OPULJP3[[#This Row],[Bespovratna sredstva - EU dio - HRK]]/7.5345</f>
        <v>277374.47740394186</v>
      </c>
      <c r="Q2753" s="59">
        <f>Ugovori_OPULJP3[[#This Row],[Bespovratna sredstva - Ukupno (EU+Nac) HRK
= Ukupna ugovorena vrijednost bespovratnih sredstava]]*Ugovori_OPULJP3[[#This Row],[STOPA NACIONALNOG SUFINANCIRANJA %]]</f>
        <v>368802</v>
      </c>
      <c r="R2753" s="60">
        <f>Ugovori_OPULJP3[[#This Row],[Bespovratna sredstva - Nacionalni dio - HRK]]/7.5345</f>
        <v>48948.437188930919</v>
      </c>
      <c r="S2753" s="59">
        <v>2458680</v>
      </c>
      <c r="T2753" s="60">
        <f>Ugovori_OPULJP3[[#This Row],[Bespovratna sredstva - Ukupno (EU+Nac) HRK
= Ukupna ugovorena vrijednost bespovratnih sredstava]]/7.5345</f>
        <v>326322.91459287278</v>
      </c>
      <c r="U2753" s="59">
        <v>0</v>
      </c>
      <c r="V2753" s="60">
        <f>Ugovori_OPULJP3[[#This Row],[Javni doprinos korisnika - HRK]]/7.5345</f>
        <v>0</v>
      </c>
      <c r="W2753" s="59">
        <v>0</v>
      </c>
      <c r="X2753" s="60">
        <f>Ugovori_OPULJP3[[#This Row],[Privatni doprinos korisnika - HRK]]/7.5345</f>
        <v>0</v>
      </c>
      <c r="Y2753" s="61">
        <v>2458680</v>
      </c>
      <c r="Z2753" s="62">
        <f>Ugovori_OPULJP3[[#This Row],[UKUPNI PRIHVATLJIVI IZDACI
TOTAL ELIGIBLE EXPENDITURE
= Bespovratna sredstva ukupno + doprinos korisnika
= Ukupni prihvatljivi troškovi
= Ukupna ugovorena vrijednost projekta HRK]]/7.5345</f>
        <v>326322.91459287278</v>
      </c>
      <c r="AA2753" s="66" t="s">
        <v>37</v>
      </c>
      <c r="AB2753" s="66" t="s">
        <v>34</v>
      </c>
      <c r="AC2753" s="40" t="s">
        <v>10023</v>
      </c>
      <c r="AD2753" s="72" t="s">
        <v>6564</v>
      </c>
    </row>
    <row r="2754" spans="1:30" ht="51" x14ac:dyDescent="0.2">
      <c r="A2754" s="70" t="s">
        <v>10024</v>
      </c>
      <c r="B2754" s="64" t="s">
        <v>742</v>
      </c>
      <c r="C2754" s="65" t="s">
        <v>7264</v>
      </c>
      <c r="D2754" s="96" t="s">
        <v>9719</v>
      </c>
      <c r="E2754" s="66" t="s">
        <v>75</v>
      </c>
      <c r="F2754" s="71" t="s">
        <v>10025</v>
      </c>
      <c r="G2754" s="71" t="s">
        <v>6447</v>
      </c>
      <c r="H2754" s="68">
        <v>44595</v>
      </c>
      <c r="I2754" s="68">
        <v>45202</v>
      </c>
      <c r="J2754" s="57" t="str">
        <f>IF(Ugovori_OPULJP3[[#This Row],[DATUM ZAVRŠETKA OPERACIJE]]&gt;DATE(2024,12,31),"u provedbi","završen")</f>
        <v>završen</v>
      </c>
      <c r="K2754" s="76" t="s">
        <v>103</v>
      </c>
      <c r="L2754" s="76" t="s">
        <v>103</v>
      </c>
      <c r="M2754" s="58">
        <v>0.85</v>
      </c>
      <c r="N2754" s="58">
        <v>0.15</v>
      </c>
      <c r="O2754" s="59">
        <f>Ugovori_OPULJP3[[#This Row],[Bespovratna sredstva - Ukupno (EU+Nac) HRK
= Ukupna ugovorena vrijednost bespovratnih sredstava]]*Ugovori_OPULJP3[[#This Row],[EU STOPA SUFINANCIRANJA %
EU CO-FINANCING RATE %]]</f>
        <v>2939106.0214999998</v>
      </c>
      <c r="P2754" s="60">
        <f>Ugovori_OPULJP3[[#This Row],[Bespovratna sredstva - EU dio - HRK]]/7.5345</f>
        <v>390086.40540181828</v>
      </c>
      <c r="Q2754" s="59">
        <f>Ugovori_OPULJP3[[#This Row],[Bespovratna sredstva - Ukupno (EU+Nac) HRK
= Ukupna ugovorena vrijednost bespovratnih sredstava]]*Ugovori_OPULJP3[[#This Row],[STOPA NACIONALNOG SUFINANCIRANJA %]]</f>
        <v>518665.76850000001</v>
      </c>
      <c r="R2754" s="60">
        <f>Ugovori_OPULJP3[[#This Row],[Bespovratna sredstva - Nacionalni dio - HRK]]/7.5345</f>
        <v>68838.77742385029</v>
      </c>
      <c r="S2754" s="59">
        <v>3457771.79</v>
      </c>
      <c r="T2754" s="60">
        <f>Ugovori_OPULJP3[[#This Row],[Bespovratna sredstva - Ukupno (EU+Nac) HRK
= Ukupna ugovorena vrijednost bespovratnih sredstava]]/7.5345</f>
        <v>458925.1828256686</v>
      </c>
      <c r="U2754" s="59">
        <v>0</v>
      </c>
      <c r="V2754" s="60">
        <f>Ugovori_OPULJP3[[#This Row],[Javni doprinos korisnika - HRK]]/7.5345</f>
        <v>0</v>
      </c>
      <c r="W2754" s="59">
        <v>0</v>
      </c>
      <c r="X2754" s="60">
        <f>Ugovori_OPULJP3[[#This Row],[Privatni doprinos korisnika - HRK]]/7.5345</f>
        <v>0</v>
      </c>
      <c r="Y2754" s="61">
        <v>3457771.79</v>
      </c>
      <c r="Z2754" s="62">
        <f>Ugovori_OPULJP3[[#This Row],[UKUPNI PRIHVATLJIVI IZDACI
TOTAL ELIGIBLE EXPENDITURE
= Bespovratna sredstva ukupno + doprinos korisnika
= Ukupni prihvatljivi troškovi
= Ukupna ugovorena vrijednost projekta HRK]]/7.5345</f>
        <v>458925.1828256686</v>
      </c>
      <c r="AA2754" s="66" t="s">
        <v>37</v>
      </c>
      <c r="AB2754" s="66" t="s">
        <v>34</v>
      </c>
      <c r="AC2754" s="40" t="s">
        <v>10026</v>
      </c>
      <c r="AD2754" s="72" t="s">
        <v>6564</v>
      </c>
    </row>
    <row r="2755" spans="1:30" ht="75" customHeight="1" x14ac:dyDescent="0.2">
      <c r="A2755" s="70" t="s">
        <v>10027</v>
      </c>
      <c r="B2755" s="64" t="s">
        <v>742</v>
      </c>
      <c r="C2755" s="65" t="s">
        <v>7264</v>
      </c>
      <c r="D2755" s="96" t="s">
        <v>9719</v>
      </c>
      <c r="E2755" s="66" t="s">
        <v>75</v>
      </c>
      <c r="F2755" s="71" t="s">
        <v>10028</v>
      </c>
      <c r="G2755" s="71" t="s">
        <v>10029</v>
      </c>
      <c r="H2755" s="68">
        <v>44621</v>
      </c>
      <c r="I2755" s="68">
        <v>45231</v>
      </c>
      <c r="J2755" s="57" t="str">
        <f>IF(Ugovori_OPULJP3[[#This Row],[DATUM ZAVRŠETKA OPERACIJE]]&gt;DATE(2024,12,31),"u provedbi","završen")</f>
        <v>završen</v>
      </c>
      <c r="K2755" s="67" t="s">
        <v>185</v>
      </c>
      <c r="L2755" s="67" t="s">
        <v>185</v>
      </c>
      <c r="M2755" s="58">
        <v>0.85</v>
      </c>
      <c r="N2755" s="58">
        <v>0.15</v>
      </c>
      <c r="O2755" s="59">
        <f>Ugovori_OPULJP3[[#This Row],[Bespovratna sredstva - Ukupno (EU+Nac) HRK
= Ukupna ugovorena vrijednost bespovratnih sredstava]]*Ugovori_OPULJP3[[#This Row],[EU STOPA SUFINANCIRANJA %
EU CO-FINANCING RATE %]]</f>
        <v>1044499.9835</v>
      </c>
      <c r="P2755" s="60">
        <f>Ugovori_OPULJP3[[#This Row],[Bespovratna sredstva - EU dio - HRK]]/7.5345</f>
        <v>138628.97119915058</v>
      </c>
      <c r="Q2755" s="59">
        <f>Ugovori_OPULJP3[[#This Row],[Bespovratna sredstva - Ukupno (EU+Nac) HRK
= Ukupna ugovorena vrijednost bespovratnih sredstava]]*Ugovori_OPULJP3[[#This Row],[STOPA NACIONALNOG SUFINANCIRANJA %]]</f>
        <v>184323.52650000001</v>
      </c>
      <c r="R2755" s="60">
        <f>Ugovori_OPULJP3[[#This Row],[Bespovratna sredstva - Nacionalni dio - HRK]]/7.5345</f>
        <v>24463.936093967746</v>
      </c>
      <c r="S2755" s="59">
        <v>1228823.51</v>
      </c>
      <c r="T2755" s="60">
        <f>Ugovori_OPULJP3[[#This Row],[Bespovratna sredstva - Ukupno (EU+Nac) HRK
= Ukupna ugovorena vrijednost bespovratnih sredstava]]/7.5345</f>
        <v>163092.9072931183</v>
      </c>
      <c r="U2755" s="59">
        <v>0</v>
      </c>
      <c r="V2755" s="60">
        <f>Ugovori_OPULJP3[[#This Row],[Javni doprinos korisnika - HRK]]/7.5345</f>
        <v>0</v>
      </c>
      <c r="W2755" s="59">
        <v>0</v>
      </c>
      <c r="X2755" s="60">
        <f>Ugovori_OPULJP3[[#This Row],[Privatni doprinos korisnika - HRK]]/7.5345</f>
        <v>0</v>
      </c>
      <c r="Y2755" s="61">
        <v>1228823.51</v>
      </c>
      <c r="Z2755" s="62">
        <f>Ugovori_OPULJP3[[#This Row],[UKUPNI PRIHVATLJIVI IZDACI
TOTAL ELIGIBLE EXPENDITURE
= Bespovratna sredstva ukupno + doprinos korisnika
= Ukupni prihvatljivi troškovi
= Ukupna ugovorena vrijednost projekta HRK]]/7.5345</f>
        <v>163092.9072931183</v>
      </c>
      <c r="AA2755" s="66" t="s">
        <v>37</v>
      </c>
      <c r="AB2755" s="66" t="s">
        <v>34</v>
      </c>
      <c r="AC2755" s="40" t="s">
        <v>10030</v>
      </c>
      <c r="AD2755" s="72" t="s">
        <v>6564</v>
      </c>
    </row>
    <row r="2756" spans="1:30" ht="89.25" x14ac:dyDescent="0.2">
      <c r="A2756" s="70" t="s">
        <v>10031</v>
      </c>
      <c r="B2756" s="64" t="s">
        <v>742</v>
      </c>
      <c r="C2756" s="65" t="s">
        <v>7264</v>
      </c>
      <c r="D2756" s="96" t="s">
        <v>9719</v>
      </c>
      <c r="E2756" s="66" t="s">
        <v>75</v>
      </c>
      <c r="F2756" s="71" t="s">
        <v>10032</v>
      </c>
      <c r="G2756" s="71" t="s">
        <v>10033</v>
      </c>
      <c r="H2756" s="68">
        <v>44553</v>
      </c>
      <c r="I2756" s="68">
        <v>45161</v>
      </c>
      <c r="J2756" s="57" t="str">
        <f>IF(Ugovori_OPULJP3[[#This Row],[DATUM ZAVRŠETKA OPERACIJE]]&gt;DATE(2024,12,31),"u provedbi","završen")</f>
        <v>završen</v>
      </c>
      <c r="K2756" s="67" t="s">
        <v>36</v>
      </c>
      <c r="L2756" s="67" t="s">
        <v>36</v>
      </c>
      <c r="M2756" s="82" t="s">
        <v>3093</v>
      </c>
      <c r="N2756" s="58">
        <v>0.15</v>
      </c>
      <c r="O2756" s="59">
        <f>Ugovori_OPULJP3[[#This Row],[Bespovratna sredstva - Ukupno (EU+Nac) HRK
= Ukupna ugovorena vrijednost bespovratnih sredstava]]*Ugovori_OPULJP3[[#This Row],[EU STOPA SUFINANCIRANJA %
EU CO-FINANCING RATE %]]</f>
        <v>1577471.0804999999</v>
      </c>
      <c r="P2756" s="60">
        <f>Ugovori_OPULJP3[[#This Row],[Bespovratna sredstva - EU dio - HRK]]/7.5345</f>
        <v>209366.39199681464</v>
      </c>
      <c r="Q2756" s="59">
        <f>Ugovori_OPULJP3[[#This Row],[Bespovratna sredstva - Ukupno (EU+Nac) HRK
= Ukupna ugovorena vrijednost bespovratnih sredstava]]*Ugovori_OPULJP3[[#This Row],[STOPA NACIONALNOG SUFINANCIRANJA %]]</f>
        <v>278377.24949999998</v>
      </c>
      <c r="R2756" s="60">
        <f>Ugovori_OPULJP3[[#This Row],[Bespovratna sredstva - Nacionalni dio - HRK]]/7.5345</f>
        <v>36947.010352379053</v>
      </c>
      <c r="S2756" s="59">
        <v>1855848.33</v>
      </c>
      <c r="T2756" s="60">
        <f>Ugovori_OPULJP3[[#This Row],[Bespovratna sredstva - Ukupno (EU+Nac) HRK
= Ukupna ugovorena vrijednost bespovratnih sredstava]]/7.5345</f>
        <v>246313.4023491937</v>
      </c>
      <c r="U2756" s="59">
        <v>0</v>
      </c>
      <c r="V2756" s="60">
        <f>Ugovori_OPULJP3[[#This Row],[Javni doprinos korisnika - HRK]]/7.5345</f>
        <v>0</v>
      </c>
      <c r="W2756" s="59">
        <v>0</v>
      </c>
      <c r="X2756" s="60">
        <f>Ugovori_OPULJP3[[#This Row],[Privatni doprinos korisnika - HRK]]/7.5345</f>
        <v>0</v>
      </c>
      <c r="Y2756" s="61">
        <v>1855848.33</v>
      </c>
      <c r="Z2756" s="62">
        <f>Ugovori_OPULJP3[[#This Row],[UKUPNI PRIHVATLJIVI IZDACI
TOTAL ELIGIBLE EXPENDITURE
= Bespovratna sredstva ukupno + doprinos korisnika
= Ukupni prihvatljivi troškovi
= Ukupna ugovorena vrijednost projekta HRK]]/7.5345</f>
        <v>246313.4023491937</v>
      </c>
      <c r="AA2756" s="66" t="s">
        <v>37</v>
      </c>
      <c r="AB2756" s="66" t="s">
        <v>34</v>
      </c>
      <c r="AC2756" s="40" t="s">
        <v>10034</v>
      </c>
      <c r="AD2756" s="72" t="s">
        <v>6564</v>
      </c>
    </row>
    <row r="2757" spans="1:30" ht="89.25" x14ac:dyDescent="0.2">
      <c r="A2757" s="70" t="s">
        <v>10035</v>
      </c>
      <c r="B2757" s="64" t="s">
        <v>742</v>
      </c>
      <c r="C2757" s="65" t="s">
        <v>7264</v>
      </c>
      <c r="D2757" s="96" t="s">
        <v>9719</v>
      </c>
      <c r="E2757" s="66" t="s">
        <v>75</v>
      </c>
      <c r="F2757" s="71" t="s">
        <v>10036</v>
      </c>
      <c r="G2757" s="71" t="s">
        <v>36</v>
      </c>
      <c r="H2757" s="68">
        <v>44627</v>
      </c>
      <c r="I2757" s="68">
        <v>45237</v>
      </c>
      <c r="J2757" s="57" t="str">
        <f>IF(Ugovori_OPULJP3[[#This Row],[DATUM ZAVRŠETKA OPERACIJE]]&gt;DATE(2024,12,31),"u provedbi","završen")</f>
        <v>završen</v>
      </c>
      <c r="K2757" s="67" t="s">
        <v>36</v>
      </c>
      <c r="L2757" s="67" t="s">
        <v>36</v>
      </c>
      <c r="M2757" s="58">
        <v>0.85</v>
      </c>
      <c r="N2757" s="58">
        <v>0.15</v>
      </c>
      <c r="O2757" s="59">
        <f>Ugovori_OPULJP3[[#This Row],[Bespovratna sredstva - Ukupno (EU+Nac) HRK
= Ukupna ugovorena vrijednost bespovratnih sredstava]]*Ugovori_OPULJP3[[#This Row],[EU STOPA SUFINANCIRANJA %
EU CO-FINANCING RATE %]]</f>
        <v>4471574.9145</v>
      </c>
      <c r="P2757" s="60">
        <f>Ugovori_OPULJP3[[#This Row],[Bespovratna sredstva - EU dio - HRK]]/7.5345</f>
        <v>593479.9806888313</v>
      </c>
      <c r="Q2757" s="59">
        <f>Ugovori_OPULJP3[[#This Row],[Bespovratna sredstva - Ukupno (EU+Nac) HRK
= Ukupna ugovorena vrijednost bespovratnih sredstava]]*Ugovori_OPULJP3[[#This Row],[STOPA NACIONALNOG SUFINANCIRANJA %]]</f>
        <v>789101.45550000004</v>
      </c>
      <c r="R2757" s="60">
        <f>Ugovori_OPULJP3[[#This Row],[Bespovratna sredstva - Nacionalni dio - HRK]]/7.5345</f>
        <v>104731.76129802907</v>
      </c>
      <c r="S2757" s="59">
        <v>5260676.37</v>
      </c>
      <c r="T2757" s="60">
        <f>Ugovori_OPULJP3[[#This Row],[Bespovratna sredstva - Ukupno (EU+Nac) HRK
= Ukupna ugovorena vrijednost bespovratnih sredstava]]/7.5345</f>
        <v>698211.7419868604</v>
      </c>
      <c r="U2757" s="59">
        <v>0</v>
      </c>
      <c r="V2757" s="60">
        <f>Ugovori_OPULJP3[[#This Row],[Javni doprinos korisnika - HRK]]/7.5345</f>
        <v>0</v>
      </c>
      <c r="W2757" s="59">
        <v>0</v>
      </c>
      <c r="X2757" s="60">
        <f>Ugovori_OPULJP3[[#This Row],[Privatni doprinos korisnika - HRK]]/7.5345</f>
        <v>0</v>
      </c>
      <c r="Y2757" s="61">
        <v>5260676.37</v>
      </c>
      <c r="Z2757" s="62">
        <f>Ugovori_OPULJP3[[#This Row],[UKUPNI PRIHVATLJIVI IZDACI
TOTAL ELIGIBLE EXPENDITURE
= Bespovratna sredstva ukupno + doprinos korisnika
= Ukupni prihvatljivi troškovi
= Ukupna ugovorena vrijednost projekta HRK]]/7.5345</f>
        <v>698211.7419868604</v>
      </c>
      <c r="AA2757" s="66" t="s">
        <v>37</v>
      </c>
      <c r="AB2757" s="66" t="s">
        <v>34</v>
      </c>
      <c r="AC2757" s="40" t="s">
        <v>10037</v>
      </c>
      <c r="AD2757" s="72" t="s">
        <v>6564</v>
      </c>
    </row>
    <row r="2758" spans="1:30" ht="89.25" x14ac:dyDescent="0.2">
      <c r="A2758" s="70" t="s">
        <v>10038</v>
      </c>
      <c r="B2758" s="64" t="s">
        <v>742</v>
      </c>
      <c r="C2758" s="65" t="s">
        <v>7264</v>
      </c>
      <c r="D2758" s="96" t="s">
        <v>9719</v>
      </c>
      <c r="E2758" s="66" t="s">
        <v>75</v>
      </c>
      <c r="F2758" s="71" t="s">
        <v>10039</v>
      </c>
      <c r="G2758" s="71" t="s">
        <v>10040</v>
      </c>
      <c r="H2758" s="68">
        <v>44600</v>
      </c>
      <c r="I2758" s="68">
        <v>45207</v>
      </c>
      <c r="J2758" s="57" t="str">
        <f>IF(Ugovori_OPULJP3[[#This Row],[DATUM ZAVRŠETKA OPERACIJE]]&gt;DATE(2024,12,31),"u provedbi","završen")</f>
        <v>završen</v>
      </c>
      <c r="K2758" s="55" t="s">
        <v>36</v>
      </c>
      <c r="L2758" s="55" t="s">
        <v>36</v>
      </c>
      <c r="M2758" s="58">
        <v>0.85</v>
      </c>
      <c r="N2758" s="58">
        <v>0.15</v>
      </c>
      <c r="O2758" s="59">
        <f>Ugovori_OPULJP3[[#This Row],[Bespovratna sredstva - Ukupno (EU+Nac) HRK
= Ukupna ugovorena vrijednost bespovratnih sredstava]]*Ugovori_OPULJP3[[#This Row],[EU STOPA SUFINANCIRANJA %
EU CO-FINANCING RATE %]]</f>
        <v>1298293.5699999998</v>
      </c>
      <c r="P2758" s="60">
        <f>Ugovori_OPULJP3[[#This Row],[Bespovratna sredstva - EU dio - HRK]]/7.5345</f>
        <v>172313.16875705088</v>
      </c>
      <c r="Q2758" s="59">
        <f>Ugovori_OPULJP3[[#This Row],[Bespovratna sredstva - Ukupno (EU+Nac) HRK
= Ukupna ugovorena vrijednost bespovratnih sredstava]]*Ugovori_OPULJP3[[#This Row],[STOPA NACIONALNOG SUFINANCIRANJA %]]</f>
        <v>229110.62999999998</v>
      </c>
      <c r="R2758" s="60">
        <f>Ugovori_OPULJP3[[#This Row],[Bespovratna sredstva - Nacionalni dio - HRK]]/7.5345</f>
        <v>30408.206251244272</v>
      </c>
      <c r="S2758" s="59">
        <v>1527404.2</v>
      </c>
      <c r="T2758" s="60">
        <f>Ugovori_OPULJP3[[#This Row],[Bespovratna sredstva - Ukupno (EU+Nac) HRK
= Ukupna ugovorena vrijednost bespovratnih sredstava]]/7.5345</f>
        <v>202721.37500829514</v>
      </c>
      <c r="U2758" s="59">
        <v>0</v>
      </c>
      <c r="V2758" s="60">
        <f>Ugovori_OPULJP3[[#This Row],[Javni doprinos korisnika - HRK]]/7.5345</f>
        <v>0</v>
      </c>
      <c r="W2758" s="59">
        <v>0</v>
      </c>
      <c r="X2758" s="60">
        <f>Ugovori_OPULJP3[[#This Row],[Privatni doprinos korisnika - HRK]]/7.5345</f>
        <v>0</v>
      </c>
      <c r="Y2758" s="61">
        <v>1527404.2</v>
      </c>
      <c r="Z2758" s="62">
        <f>Ugovori_OPULJP3[[#This Row],[UKUPNI PRIHVATLJIVI IZDACI
TOTAL ELIGIBLE EXPENDITURE
= Bespovratna sredstva ukupno + doprinos korisnika
= Ukupni prihvatljivi troškovi
= Ukupna ugovorena vrijednost projekta HRK]]/7.5345</f>
        <v>202721.37500829514</v>
      </c>
      <c r="AA2758" s="66" t="s">
        <v>37</v>
      </c>
      <c r="AB2758" s="66" t="s">
        <v>34</v>
      </c>
      <c r="AC2758" s="40" t="s">
        <v>10041</v>
      </c>
      <c r="AD2758" s="72" t="s">
        <v>6564</v>
      </c>
    </row>
    <row r="2759" spans="1:30" ht="89.25" x14ac:dyDescent="0.2">
      <c r="A2759" s="70" t="s">
        <v>10042</v>
      </c>
      <c r="B2759" s="64" t="s">
        <v>742</v>
      </c>
      <c r="C2759" s="65" t="s">
        <v>7264</v>
      </c>
      <c r="D2759" s="96" t="s">
        <v>9719</v>
      </c>
      <c r="E2759" s="66" t="s">
        <v>75</v>
      </c>
      <c r="F2759" s="71" t="s">
        <v>10043</v>
      </c>
      <c r="G2759" s="71" t="s">
        <v>10044</v>
      </c>
      <c r="H2759" s="68">
        <v>44553</v>
      </c>
      <c r="I2759" s="68">
        <v>45161</v>
      </c>
      <c r="J2759" s="57" t="str">
        <f>IF(Ugovori_OPULJP3[[#This Row],[DATUM ZAVRŠETKA OPERACIJE]]&gt;DATE(2024,12,31),"u provedbi","završen")</f>
        <v>završen</v>
      </c>
      <c r="K2759" s="67" t="s">
        <v>172</v>
      </c>
      <c r="L2759" s="67" t="s">
        <v>172</v>
      </c>
      <c r="M2759" s="82" t="s">
        <v>3093</v>
      </c>
      <c r="N2759" s="58">
        <v>0.15</v>
      </c>
      <c r="O2759" s="59">
        <f>Ugovori_OPULJP3[[#This Row],[Bespovratna sredstva - Ukupno (EU+Nac) HRK
= Ukupna ugovorena vrijednost bespovratnih sredstava]]*Ugovori_OPULJP3[[#This Row],[EU STOPA SUFINANCIRANJA %
EU CO-FINANCING RATE %]]</f>
        <v>546261.76500000001</v>
      </c>
      <c r="P2759" s="60">
        <f>Ugovori_OPULJP3[[#This Row],[Bespovratna sredstva - EU dio - HRK]]/7.5345</f>
        <v>72501.395580330471</v>
      </c>
      <c r="Q2759" s="59">
        <f>Ugovori_OPULJP3[[#This Row],[Bespovratna sredstva - Ukupno (EU+Nac) HRK
= Ukupna ugovorena vrijednost bespovratnih sredstava]]*Ugovori_OPULJP3[[#This Row],[STOPA NACIONALNOG SUFINANCIRANJA %]]</f>
        <v>96399.134999999995</v>
      </c>
      <c r="R2759" s="60">
        <f>Ugovori_OPULJP3[[#This Row],[Bespovratna sredstva - Nacionalni dio - HRK]]/7.5345</f>
        <v>12794.363925940672</v>
      </c>
      <c r="S2759" s="59">
        <v>642660.9</v>
      </c>
      <c r="T2759" s="60">
        <f>Ugovori_OPULJP3[[#This Row],[Bespovratna sredstva - Ukupno (EU+Nac) HRK
= Ukupna ugovorena vrijednost bespovratnih sredstava]]/7.5345</f>
        <v>85295.759506271148</v>
      </c>
      <c r="U2759" s="59">
        <v>0</v>
      </c>
      <c r="V2759" s="60">
        <f>Ugovori_OPULJP3[[#This Row],[Javni doprinos korisnika - HRK]]/7.5345</f>
        <v>0</v>
      </c>
      <c r="W2759" s="59">
        <v>0</v>
      </c>
      <c r="X2759" s="60">
        <f>Ugovori_OPULJP3[[#This Row],[Privatni doprinos korisnika - HRK]]/7.5345</f>
        <v>0</v>
      </c>
      <c r="Y2759" s="61">
        <v>642660.9</v>
      </c>
      <c r="Z2759" s="62">
        <f>Ugovori_OPULJP3[[#This Row],[UKUPNI PRIHVATLJIVI IZDACI
TOTAL ELIGIBLE EXPENDITURE
= Bespovratna sredstva ukupno + doprinos korisnika
= Ukupni prihvatljivi troškovi
= Ukupna ugovorena vrijednost projekta HRK]]/7.5345</f>
        <v>85295.759506271148</v>
      </c>
      <c r="AA2759" s="66" t="s">
        <v>37</v>
      </c>
      <c r="AB2759" s="66" t="s">
        <v>34</v>
      </c>
      <c r="AC2759" s="40" t="s">
        <v>10045</v>
      </c>
      <c r="AD2759" s="72" t="s">
        <v>6564</v>
      </c>
    </row>
    <row r="2760" spans="1:30" ht="76.5" x14ac:dyDescent="0.2">
      <c r="A2760" s="70" t="s">
        <v>10046</v>
      </c>
      <c r="B2760" s="64" t="s">
        <v>742</v>
      </c>
      <c r="C2760" s="65" t="s">
        <v>7264</v>
      </c>
      <c r="D2760" s="96" t="s">
        <v>9719</v>
      </c>
      <c r="E2760" s="66" t="s">
        <v>75</v>
      </c>
      <c r="F2760" s="71" t="s">
        <v>10047</v>
      </c>
      <c r="G2760" s="71" t="s">
        <v>10048</v>
      </c>
      <c r="H2760" s="68">
        <v>44560</v>
      </c>
      <c r="I2760" s="68">
        <v>45168</v>
      </c>
      <c r="J2760" s="57" t="str">
        <f>IF(Ugovori_OPULJP3[[#This Row],[DATUM ZAVRŠETKA OPERACIJE]]&gt;DATE(2024,12,31),"u provedbi","završen")</f>
        <v>završen</v>
      </c>
      <c r="K2760" s="67" t="s">
        <v>154</v>
      </c>
      <c r="L2760" s="55" t="s">
        <v>154</v>
      </c>
      <c r="M2760" s="82" t="s">
        <v>3093</v>
      </c>
      <c r="N2760" s="58">
        <v>0.15</v>
      </c>
      <c r="O2760" s="59">
        <f>Ugovori_OPULJP3[[#This Row],[Bespovratna sredstva - Ukupno (EU+Nac) HRK
= Ukupna ugovorena vrijednost bespovratnih sredstava]]*Ugovori_OPULJP3[[#This Row],[EU STOPA SUFINANCIRANJA %
EU CO-FINANCING RATE %]]</f>
        <v>834575.55999999994</v>
      </c>
      <c r="P2760" s="60">
        <f>Ugovori_OPULJP3[[#This Row],[Bespovratna sredstva - EU dio - HRK]]/7.5345</f>
        <v>110767.21215740923</v>
      </c>
      <c r="Q2760" s="59">
        <f>Ugovori_OPULJP3[[#This Row],[Bespovratna sredstva - Ukupno (EU+Nac) HRK
= Ukupna ugovorena vrijednost bespovratnih sredstava]]*Ugovori_OPULJP3[[#This Row],[STOPA NACIONALNOG SUFINANCIRANJA %]]</f>
        <v>147278.03999999998</v>
      </c>
      <c r="R2760" s="60">
        <f>Ugovori_OPULJP3[[#This Row],[Bespovratna sredstva - Nacionalni dio - HRK]]/7.5345</f>
        <v>19547.15508660163</v>
      </c>
      <c r="S2760" s="59">
        <v>981853.6</v>
      </c>
      <c r="T2760" s="60">
        <f>Ugovori_OPULJP3[[#This Row],[Bespovratna sredstva - Ukupno (EU+Nac) HRK
= Ukupna ugovorena vrijednost bespovratnih sredstava]]/7.5345</f>
        <v>130314.36724401088</v>
      </c>
      <c r="U2760" s="59">
        <v>0</v>
      </c>
      <c r="V2760" s="60">
        <f>Ugovori_OPULJP3[[#This Row],[Javni doprinos korisnika - HRK]]/7.5345</f>
        <v>0</v>
      </c>
      <c r="W2760" s="59">
        <v>0</v>
      </c>
      <c r="X2760" s="60">
        <f>Ugovori_OPULJP3[[#This Row],[Privatni doprinos korisnika - HRK]]/7.5345</f>
        <v>0</v>
      </c>
      <c r="Y2760" s="61">
        <v>981853.6</v>
      </c>
      <c r="Z2760" s="62">
        <f>Ugovori_OPULJP3[[#This Row],[UKUPNI PRIHVATLJIVI IZDACI
TOTAL ELIGIBLE EXPENDITURE
= Bespovratna sredstva ukupno + doprinos korisnika
= Ukupni prihvatljivi troškovi
= Ukupna ugovorena vrijednost projekta HRK]]/7.5345</f>
        <v>130314.36724401088</v>
      </c>
      <c r="AA2760" s="66" t="s">
        <v>37</v>
      </c>
      <c r="AB2760" s="66" t="s">
        <v>34</v>
      </c>
      <c r="AC2760" s="40" t="s">
        <v>10049</v>
      </c>
      <c r="AD2760" s="72" t="s">
        <v>6564</v>
      </c>
    </row>
    <row r="2761" spans="1:30" ht="63.75" x14ac:dyDescent="0.2">
      <c r="A2761" s="70" t="s">
        <v>10050</v>
      </c>
      <c r="B2761" s="64" t="s">
        <v>742</v>
      </c>
      <c r="C2761" s="65" t="s">
        <v>7264</v>
      </c>
      <c r="D2761" s="65" t="s">
        <v>9719</v>
      </c>
      <c r="E2761" s="66" t="s">
        <v>75</v>
      </c>
      <c r="F2761" s="71" t="s">
        <v>10051</v>
      </c>
      <c r="G2761" s="71" t="s">
        <v>10052</v>
      </c>
      <c r="H2761" s="68">
        <v>44579</v>
      </c>
      <c r="I2761" s="68">
        <v>45187</v>
      </c>
      <c r="J2761" s="57" t="str">
        <f>IF(Ugovori_OPULJP3[[#This Row],[DATUM ZAVRŠETKA OPERACIJE]]&gt;DATE(2024,12,31),"u provedbi","završen")</f>
        <v>završen</v>
      </c>
      <c r="K2761" s="67" t="s">
        <v>78</v>
      </c>
      <c r="L2761" s="67" t="s">
        <v>78</v>
      </c>
      <c r="M2761" s="58">
        <v>0.85</v>
      </c>
      <c r="N2761" s="58">
        <v>0.15</v>
      </c>
      <c r="O2761" s="59">
        <f>Ugovori_OPULJP3[[#This Row],[Bespovratna sredstva - Ukupno (EU+Nac) HRK
= Ukupna ugovorena vrijednost bespovratnih sredstava]]*Ugovori_OPULJP3[[#This Row],[EU STOPA SUFINANCIRANJA %
EU CO-FINANCING RATE %]]</f>
        <v>1582148.4265000001</v>
      </c>
      <c r="P2761" s="60">
        <f>Ugovori_OPULJP3[[#This Row],[Bespovratna sredstva - EU dio - HRK]]/7.5345</f>
        <v>209987.18249386156</v>
      </c>
      <c r="Q2761" s="59">
        <f>Ugovori_OPULJP3[[#This Row],[Bespovratna sredstva - Ukupno (EU+Nac) HRK
= Ukupna ugovorena vrijednost bespovratnih sredstava]]*Ugovori_OPULJP3[[#This Row],[STOPA NACIONALNOG SUFINANCIRANJA %]]</f>
        <v>279202.66350000002</v>
      </c>
      <c r="R2761" s="60">
        <f>Ugovori_OPULJP3[[#This Row],[Bespovratna sredstva - Nacionalni dio - HRK]]/7.5345</f>
        <v>37056.561616563806</v>
      </c>
      <c r="S2761" s="59">
        <v>1861351.09</v>
      </c>
      <c r="T2761" s="60">
        <f>Ugovori_OPULJP3[[#This Row],[Bespovratna sredstva - Ukupno (EU+Nac) HRK
= Ukupna ugovorena vrijednost bespovratnih sredstava]]/7.5345</f>
        <v>247043.74411042538</v>
      </c>
      <c r="U2761" s="59">
        <v>0</v>
      </c>
      <c r="V2761" s="60">
        <f>Ugovori_OPULJP3[[#This Row],[Javni doprinos korisnika - HRK]]/7.5345</f>
        <v>0</v>
      </c>
      <c r="W2761" s="59">
        <v>0</v>
      </c>
      <c r="X2761" s="60">
        <f>Ugovori_OPULJP3[[#This Row],[Privatni doprinos korisnika - HRK]]/7.5345</f>
        <v>0</v>
      </c>
      <c r="Y2761" s="61">
        <v>1861351.09</v>
      </c>
      <c r="Z2761" s="62">
        <f>Ugovori_OPULJP3[[#This Row],[UKUPNI PRIHVATLJIVI IZDACI
TOTAL ELIGIBLE EXPENDITURE
= Bespovratna sredstva ukupno + doprinos korisnika
= Ukupni prihvatljivi troškovi
= Ukupna ugovorena vrijednost projekta HRK]]/7.5345</f>
        <v>247043.74411042538</v>
      </c>
      <c r="AA2761" s="66" t="s">
        <v>37</v>
      </c>
      <c r="AB2761" s="66" t="s">
        <v>34</v>
      </c>
      <c r="AC2761" s="40" t="s">
        <v>10053</v>
      </c>
      <c r="AD2761" s="72" t="s">
        <v>6564</v>
      </c>
    </row>
    <row r="2762" spans="1:30" ht="114.75" x14ac:dyDescent="0.2">
      <c r="A2762" s="70" t="s">
        <v>10054</v>
      </c>
      <c r="B2762" s="64" t="s">
        <v>742</v>
      </c>
      <c r="C2762" s="65" t="s">
        <v>7264</v>
      </c>
      <c r="D2762" s="96" t="s">
        <v>9719</v>
      </c>
      <c r="E2762" s="66" t="s">
        <v>75</v>
      </c>
      <c r="F2762" s="71" t="s">
        <v>10055</v>
      </c>
      <c r="G2762" s="71" t="s">
        <v>10056</v>
      </c>
      <c r="H2762" s="68">
        <v>44595</v>
      </c>
      <c r="I2762" s="68">
        <v>45202</v>
      </c>
      <c r="J2762" s="57" t="str">
        <f>IF(Ugovori_OPULJP3[[#This Row],[DATUM ZAVRŠETKA OPERACIJE]]&gt;DATE(2024,12,31),"u provedbi","završen")</f>
        <v>završen</v>
      </c>
      <c r="K2762" s="67" t="s">
        <v>78</v>
      </c>
      <c r="L2762" s="67" t="s">
        <v>78</v>
      </c>
      <c r="M2762" s="58">
        <v>0.85</v>
      </c>
      <c r="N2762" s="58">
        <v>0.15</v>
      </c>
      <c r="O2762" s="59">
        <f>Ugovori_OPULJP3[[#This Row],[Bespovratna sredstva - Ukupno (EU+Nac) HRK
= Ukupna ugovorena vrijednost bespovratnih sredstava]]*Ugovori_OPULJP3[[#This Row],[EU STOPA SUFINANCIRANJA %
EU CO-FINANCING RATE %]]</f>
        <v>945551.47499999998</v>
      </c>
      <c r="P2762" s="60">
        <f>Ugovori_OPULJP3[[#This Row],[Bespovratna sredstva - EU dio - HRK]]/7.5345</f>
        <v>125496.24726259206</v>
      </c>
      <c r="Q2762" s="59">
        <f>Ugovori_OPULJP3[[#This Row],[Bespovratna sredstva - Ukupno (EU+Nac) HRK
= Ukupna ugovorena vrijednost bespovratnih sredstava]]*Ugovori_OPULJP3[[#This Row],[STOPA NACIONALNOG SUFINANCIRANJA %]]</f>
        <v>166862.02499999999</v>
      </c>
      <c r="R2762" s="60">
        <f>Ugovori_OPULJP3[[#This Row],[Bespovratna sredstva - Nacionalni dio - HRK]]/7.5345</f>
        <v>22146.39657575154</v>
      </c>
      <c r="S2762" s="59">
        <v>1112413.5</v>
      </c>
      <c r="T2762" s="60">
        <f>Ugovori_OPULJP3[[#This Row],[Bespovratna sredstva - Ukupno (EU+Nac) HRK
= Ukupna ugovorena vrijednost bespovratnih sredstava]]/7.5345</f>
        <v>147642.64383834362</v>
      </c>
      <c r="U2762" s="59">
        <v>0</v>
      </c>
      <c r="V2762" s="60">
        <f>Ugovori_OPULJP3[[#This Row],[Javni doprinos korisnika - HRK]]/7.5345</f>
        <v>0</v>
      </c>
      <c r="W2762" s="59">
        <v>0</v>
      </c>
      <c r="X2762" s="60">
        <f>Ugovori_OPULJP3[[#This Row],[Privatni doprinos korisnika - HRK]]/7.5345</f>
        <v>0</v>
      </c>
      <c r="Y2762" s="61">
        <v>1112413.5</v>
      </c>
      <c r="Z2762" s="62">
        <f>Ugovori_OPULJP3[[#This Row],[UKUPNI PRIHVATLJIVI IZDACI
TOTAL ELIGIBLE EXPENDITURE
= Bespovratna sredstva ukupno + doprinos korisnika
= Ukupni prihvatljivi troškovi
= Ukupna ugovorena vrijednost projekta HRK]]/7.5345</f>
        <v>147642.64383834362</v>
      </c>
      <c r="AA2762" s="66" t="s">
        <v>37</v>
      </c>
      <c r="AB2762" s="66" t="s">
        <v>34</v>
      </c>
      <c r="AC2762" s="40" t="s">
        <v>10057</v>
      </c>
      <c r="AD2762" s="72" t="s">
        <v>6564</v>
      </c>
    </row>
    <row r="2763" spans="1:30" ht="114.75" x14ac:dyDescent="0.2">
      <c r="A2763" s="70" t="s">
        <v>10058</v>
      </c>
      <c r="B2763" s="64" t="s">
        <v>742</v>
      </c>
      <c r="C2763" s="65" t="s">
        <v>7264</v>
      </c>
      <c r="D2763" s="96" t="s">
        <v>9719</v>
      </c>
      <c r="E2763" s="66" t="s">
        <v>75</v>
      </c>
      <c r="F2763" s="71" t="s">
        <v>10059</v>
      </c>
      <c r="G2763" s="54" t="s">
        <v>8403</v>
      </c>
      <c r="H2763" s="68">
        <v>44553</v>
      </c>
      <c r="I2763" s="68">
        <v>45161</v>
      </c>
      <c r="J2763" s="57" t="str">
        <f>IF(Ugovori_OPULJP3[[#This Row],[DATUM ZAVRŠETKA OPERACIJE]]&gt;DATE(2024,12,31),"u provedbi","završen")</f>
        <v>završen</v>
      </c>
      <c r="K2763" s="67" t="s">
        <v>83</v>
      </c>
      <c r="L2763" s="55" t="s">
        <v>83</v>
      </c>
      <c r="M2763" s="82" t="s">
        <v>3093</v>
      </c>
      <c r="N2763" s="58">
        <v>0.15</v>
      </c>
      <c r="O2763" s="59">
        <f>Ugovori_OPULJP3[[#This Row],[Bespovratna sredstva - Ukupno (EU+Nac) HRK
= Ukupna ugovorena vrijednost bespovratnih sredstava]]*Ugovori_OPULJP3[[#This Row],[EU STOPA SUFINANCIRANJA %
EU CO-FINANCING RATE %]]</f>
        <v>2795487.7859999998</v>
      </c>
      <c r="P2763" s="60">
        <f>Ugovori_OPULJP3[[#This Row],[Bespovratna sredstva - EU dio - HRK]]/7.5345</f>
        <v>371024.98984670511</v>
      </c>
      <c r="Q2763" s="59">
        <f>Ugovori_OPULJP3[[#This Row],[Bespovratna sredstva - Ukupno (EU+Nac) HRK
= Ukupna ugovorena vrijednost bespovratnih sredstava]]*Ugovori_OPULJP3[[#This Row],[STOPA NACIONALNOG SUFINANCIRANJA %]]</f>
        <v>493321.37400000001</v>
      </c>
      <c r="R2763" s="60">
        <f>Ugovori_OPULJP3[[#This Row],[Bespovratna sredstva - Nacionalni dio - HRK]]/7.5345</f>
        <v>65474.998208242083</v>
      </c>
      <c r="S2763" s="59">
        <v>3288809.16</v>
      </c>
      <c r="T2763" s="60">
        <f>Ugovori_OPULJP3[[#This Row],[Bespovratna sredstva - Ukupno (EU+Nac) HRK
= Ukupna ugovorena vrijednost bespovratnih sredstava]]/7.5345</f>
        <v>436499.98805494723</v>
      </c>
      <c r="U2763" s="59">
        <v>0</v>
      </c>
      <c r="V2763" s="60">
        <f>Ugovori_OPULJP3[[#This Row],[Javni doprinos korisnika - HRK]]/7.5345</f>
        <v>0</v>
      </c>
      <c r="W2763" s="59">
        <v>0</v>
      </c>
      <c r="X2763" s="60">
        <f>Ugovori_OPULJP3[[#This Row],[Privatni doprinos korisnika - HRK]]/7.5345</f>
        <v>0</v>
      </c>
      <c r="Y2763" s="61">
        <v>3288809.16</v>
      </c>
      <c r="Z2763" s="62">
        <f>Ugovori_OPULJP3[[#This Row],[UKUPNI PRIHVATLJIVI IZDACI
TOTAL ELIGIBLE EXPENDITURE
= Bespovratna sredstva ukupno + doprinos korisnika
= Ukupni prihvatljivi troškovi
= Ukupna ugovorena vrijednost projekta HRK]]/7.5345</f>
        <v>436499.98805494723</v>
      </c>
      <c r="AA2763" s="66" t="s">
        <v>37</v>
      </c>
      <c r="AB2763" s="66" t="s">
        <v>34</v>
      </c>
      <c r="AC2763" s="40" t="s">
        <v>10060</v>
      </c>
      <c r="AD2763" s="72" t="s">
        <v>6564</v>
      </c>
    </row>
    <row r="2764" spans="1:30" ht="76.5" x14ac:dyDescent="0.2">
      <c r="A2764" s="50" t="s">
        <v>10061</v>
      </c>
      <c r="B2764" s="64" t="s">
        <v>742</v>
      </c>
      <c r="C2764" s="65" t="s">
        <v>7264</v>
      </c>
      <c r="D2764" s="96" t="s">
        <v>9719</v>
      </c>
      <c r="E2764" s="66" t="s">
        <v>75</v>
      </c>
      <c r="F2764" s="71" t="s">
        <v>10062</v>
      </c>
      <c r="G2764" s="71" t="s">
        <v>1588</v>
      </c>
      <c r="H2764" s="68">
        <v>44562</v>
      </c>
      <c r="I2764" s="68">
        <v>45170</v>
      </c>
      <c r="J2764" s="57" t="str">
        <f>IF(Ugovori_OPULJP3[[#This Row],[DATUM ZAVRŠETKA OPERACIJE]]&gt;DATE(2024,12,31),"u provedbi","završen")</f>
        <v>završen</v>
      </c>
      <c r="K2764" s="76" t="s">
        <v>98</v>
      </c>
      <c r="L2764" s="76" t="s">
        <v>98</v>
      </c>
      <c r="M2764" s="58">
        <v>0.85</v>
      </c>
      <c r="N2764" s="58">
        <v>0.15</v>
      </c>
      <c r="O2764" s="59">
        <f>Ugovori_OPULJP3[[#This Row],[Bespovratna sredstva - Ukupno (EU+Nac) HRK
= Ukupna ugovorena vrijednost bespovratnih sredstava]]*Ugovori_OPULJP3[[#This Row],[EU STOPA SUFINANCIRANJA %
EU CO-FINANCING RATE %]]</f>
        <v>896823.21899999992</v>
      </c>
      <c r="P2764" s="60">
        <f>Ugovori_OPULJP3[[#This Row],[Bespovratna sredstva - EU dio - HRK]]/7.5345</f>
        <v>119028.89627712521</v>
      </c>
      <c r="Q2764" s="59">
        <f>Ugovori_OPULJP3[[#This Row],[Bespovratna sredstva - Ukupno (EU+Nac) HRK
= Ukupna ugovorena vrijednost bespovratnih sredstava]]*Ugovori_OPULJP3[[#This Row],[STOPA NACIONALNOG SUFINANCIRANJA %]]</f>
        <v>158262.92099999997</v>
      </c>
      <c r="R2764" s="60">
        <f>Ugovori_OPULJP3[[#This Row],[Bespovratna sredstva - Nacionalni dio - HRK]]/7.5345</f>
        <v>21005.099343022095</v>
      </c>
      <c r="S2764" s="59">
        <v>1055086.1399999999</v>
      </c>
      <c r="T2764" s="60">
        <f>Ugovori_OPULJP3[[#This Row],[Bespovratna sredstva - Ukupno (EU+Nac) HRK
= Ukupna ugovorena vrijednost bespovratnih sredstava]]/7.5345</f>
        <v>140033.9956201473</v>
      </c>
      <c r="U2764" s="59">
        <v>0</v>
      </c>
      <c r="V2764" s="60">
        <f>Ugovori_OPULJP3[[#This Row],[Javni doprinos korisnika - HRK]]/7.5345</f>
        <v>0</v>
      </c>
      <c r="W2764" s="59">
        <v>0</v>
      </c>
      <c r="X2764" s="60">
        <f>Ugovori_OPULJP3[[#This Row],[Privatni doprinos korisnika - HRK]]/7.5345</f>
        <v>0</v>
      </c>
      <c r="Y2764" s="61">
        <v>1055086.1399999999</v>
      </c>
      <c r="Z2764" s="62">
        <f>Ugovori_OPULJP3[[#This Row],[UKUPNI PRIHVATLJIVI IZDACI
TOTAL ELIGIBLE EXPENDITURE
= Bespovratna sredstva ukupno + doprinos korisnika
= Ukupni prihvatljivi troškovi
= Ukupna ugovorena vrijednost projekta HRK]]/7.5345</f>
        <v>140033.9956201473</v>
      </c>
      <c r="AA2764" s="66" t="s">
        <v>37</v>
      </c>
      <c r="AB2764" s="66" t="s">
        <v>34</v>
      </c>
      <c r="AC2764" s="40" t="s">
        <v>10063</v>
      </c>
      <c r="AD2764" s="72" t="s">
        <v>6564</v>
      </c>
    </row>
    <row r="2765" spans="1:30" ht="76.5" x14ac:dyDescent="0.2">
      <c r="A2765" s="70" t="s">
        <v>10064</v>
      </c>
      <c r="B2765" s="64" t="s">
        <v>742</v>
      </c>
      <c r="C2765" s="65" t="s">
        <v>7264</v>
      </c>
      <c r="D2765" s="96" t="s">
        <v>9719</v>
      </c>
      <c r="E2765" s="66" t="s">
        <v>75</v>
      </c>
      <c r="F2765" s="71" t="s">
        <v>10065</v>
      </c>
      <c r="G2765" s="54" t="s">
        <v>8376</v>
      </c>
      <c r="H2765" s="68">
        <v>44553</v>
      </c>
      <c r="I2765" s="68">
        <v>45161</v>
      </c>
      <c r="J2765" s="57" t="str">
        <f>IF(Ugovori_OPULJP3[[#This Row],[DATUM ZAVRŠETKA OPERACIJE]]&gt;DATE(2024,12,31),"u provedbi","završen")</f>
        <v>završen</v>
      </c>
      <c r="K2765" s="67" t="s">
        <v>248</v>
      </c>
      <c r="L2765" s="67" t="s">
        <v>248</v>
      </c>
      <c r="M2765" s="82" t="s">
        <v>3093</v>
      </c>
      <c r="N2765" s="58">
        <v>0.15</v>
      </c>
      <c r="O2765" s="59">
        <f>Ugovori_OPULJP3[[#This Row],[Bespovratna sredstva - Ukupno (EU+Nac) HRK
= Ukupna ugovorena vrijednost bespovratnih sredstava]]*Ugovori_OPULJP3[[#This Row],[EU STOPA SUFINANCIRANJA %
EU CO-FINANCING RATE %]]</f>
        <v>900304.94649999996</v>
      </c>
      <c r="P2765" s="60">
        <f>Ugovori_OPULJP3[[#This Row],[Bespovratna sredstva - EU dio - HRK]]/7.5345</f>
        <v>119491.00092905965</v>
      </c>
      <c r="Q2765" s="59">
        <f>Ugovori_OPULJP3[[#This Row],[Bespovratna sredstva - Ukupno (EU+Nac) HRK
= Ukupna ugovorena vrijednost bespovratnih sredstava]]*Ugovori_OPULJP3[[#This Row],[STOPA NACIONALNOG SUFINANCIRANJA %]]</f>
        <v>158877.34349999999</v>
      </c>
      <c r="R2765" s="60">
        <f>Ugovori_OPULJP3[[#This Row],[Bespovratna sredstva - Nacionalni dio - HRK]]/7.5345</f>
        <v>21086.647222775231</v>
      </c>
      <c r="S2765" s="59">
        <v>1059182.29</v>
      </c>
      <c r="T2765" s="60">
        <f>Ugovori_OPULJP3[[#This Row],[Bespovratna sredstva - Ukupno (EU+Nac) HRK
= Ukupna ugovorena vrijednost bespovratnih sredstava]]/7.5345</f>
        <v>140577.6481518349</v>
      </c>
      <c r="U2765" s="59">
        <v>0</v>
      </c>
      <c r="V2765" s="60">
        <f>Ugovori_OPULJP3[[#This Row],[Javni doprinos korisnika - HRK]]/7.5345</f>
        <v>0</v>
      </c>
      <c r="W2765" s="59">
        <v>0</v>
      </c>
      <c r="X2765" s="60">
        <f>Ugovori_OPULJP3[[#This Row],[Privatni doprinos korisnika - HRK]]/7.5345</f>
        <v>0</v>
      </c>
      <c r="Y2765" s="61">
        <v>1059182.29</v>
      </c>
      <c r="Z2765" s="62">
        <f>Ugovori_OPULJP3[[#This Row],[UKUPNI PRIHVATLJIVI IZDACI
TOTAL ELIGIBLE EXPENDITURE
= Bespovratna sredstva ukupno + doprinos korisnika
= Ukupni prihvatljivi troškovi
= Ukupna ugovorena vrijednost projekta HRK]]/7.5345</f>
        <v>140577.6481518349</v>
      </c>
      <c r="AA2765" s="66" t="s">
        <v>37</v>
      </c>
      <c r="AB2765" s="66" t="s">
        <v>34</v>
      </c>
      <c r="AC2765" s="40" t="s">
        <v>10066</v>
      </c>
      <c r="AD2765" s="72" t="s">
        <v>6564</v>
      </c>
    </row>
    <row r="2766" spans="1:30" ht="89.25" x14ac:dyDescent="0.2">
      <c r="A2766" s="70" t="s">
        <v>10067</v>
      </c>
      <c r="B2766" s="64" t="s">
        <v>742</v>
      </c>
      <c r="C2766" s="65" t="s">
        <v>7264</v>
      </c>
      <c r="D2766" s="96" t="s">
        <v>9719</v>
      </c>
      <c r="E2766" s="66" t="s">
        <v>75</v>
      </c>
      <c r="F2766" s="71" t="s">
        <v>10068</v>
      </c>
      <c r="G2766" s="71" t="s">
        <v>2982</v>
      </c>
      <c r="H2766" s="68">
        <v>44553</v>
      </c>
      <c r="I2766" s="68">
        <v>45161</v>
      </c>
      <c r="J2766" s="57" t="str">
        <f>IF(Ugovori_OPULJP3[[#This Row],[DATUM ZAVRŠETKA OPERACIJE]]&gt;DATE(2024,12,31),"u provedbi","završen")</f>
        <v>završen</v>
      </c>
      <c r="K2766" s="67" t="s">
        <v>248</v>
      </c>
      <c r="L2766" s="67" t="s">
        <v>248</v>
      </c>
      <c r="M2766" s="82" t="s">
        <v>3093</v>
      </c>
      <c r="N2766" s="58">
        <v>0.15</v>
      </c>
      <c r="O2766" s="59">
        <f>Ugovori_OPULJP3[[#This Row],[Bespovratna sredstva - Ukupno (EU+Nac) HRK
= Ukupna ugovorena vrijednost bespovratnih sredstava]]*Ugovori_OPULJP3[[#This Row],[EU STOPA SUFINANCIRANJA %
EU CO-FINANCING RATE %]]</f>
        <v>3913910</v>
      </c>
      <c r="P2766" s="60">
        <f>Ugovori_OPULJP3[[#This Row],[Bespovratna sredstva - EU dio - HRK]]/7.5345</f>
        <v>519465.12708208902</v>
      </c>
      <c r="Q2766" s="59">
        <f>Ugovori_OPULJP3[[#This Row],[Bespovratna sredstva - Ukupno (EU+Nac) HRK
= Ukupna ugovorena vrijednost bespovratnih sredstava]]*Ugovori_OPULJP3[[#This Row],[STOPA NACIONALNOG SUFINANCIRANJA %]]</f>
        <v>690690</v>
      </c>
      <c r="R2766" s="60">
        <f>Ugovori_OPULJP3[[#This Row],[Bespovratna sredstva - Nacionalni dio - HRK]]/7.5345</f>
        <v>91670.316543898065</v>
      </c>
      <c r="S2766" s="59">
        <v>4604600</v>
      </c>
      <c r="T2766" s="60">
        <f>Ugovori_OPULJP3[[#This Row],[Bespovratna sredstva - Ukupno (EU+Nac) HRK
= Ukupna ugovorena vrijednost bespovratnih sredstava]]/7.5345</f>
        <v>611135.44362598704</v>
      </c>
      <c r="U2766" s="59">
        <v>0</v>
      </c>
      <c r="V2766" s="60">
        <f>Ugovori_OPULJP3[[#This Row],[Javni doprinos korisnika - HRK]]/7.5345</f>
        <v>0</v>
      </c>
      <c r="W2766" s="59">
        <v>0</v>
      </c>
      <c r="X2766" s="60">
        <f>Ugovori_OPULJP3[[#This Row],[Privatni doprinos korisnika - HRK]]/7.5345</f>
        <v>0</v>
      </c>
      <c r="Y2766" s="61">
        <v>4604600</v>
      </c>
      <c r="Z2766" s="62">
        <f>Ugovori_OPULJP3[[#This Row],[UKUPNI PRIHVATLJIVI IZDACI
TOTAL ELIGIBLE EXPENDITURE
= Bespovratna sredstva ukupno + doprinos korisnika
= Ukupni prihvatljivi troškovi
= Ukupna ugovorena vrijednost projekta HRK]]/7.5345</f>
        <v>611135.44362598704</v>
      </c>
      <c r="AA2766" s="66" t="s">
        <v>37</v>
      </c>
      <c r="AB2766" s="66" t="s">
        <v>34</v>
      </c>
      <c r="AC2766" s="40" t="s">
        <v>10069</v>
      </c>
      <c r="AD2766" s="72" t="s">
        <v>6564</v>
      </c>
    </row>
    <row r="2767" spans="1:30" ht="76.5" x14ac:dyDescent="0.2">
      <c r="A2767" s="70" t="s">
        <v>10070</v>
      </c>
      <c r="B2767" s="64" t="s">
        <v>742</v>
      </c>
      <c r="C2767" s="65" t="s">
        <v>7264</v>
      </c>
      <c r="D2767" s="96" t="s">
        <v>9719</v>
      </c>
      <c r="E2767" s="66" t="s">
        <v>75</v>
      </c>
      <c r="F2767" s="71" t="s">
        <v>10071</v>
      </c>
      <c r="G2767" s="71" t="s">
        <v>1735</v>
      </c>
      <c r="H2767" s="68">
        <v>44553</v>
      </c>
      <c r="I2767" s="68">
        <v>45161</v>
      </c>
      <c r="J2767" s="57" t="str">
        <f>IF(Ugovori_OPULJP3[[#This Row],[DATUM ZAVRŠETKA OPERACIJE]]&gt;DATE(2024,12,31),"u provedbi","završen")</f>
        <v>završen</v>
      </c>
      <c r="K2767" s="67" t="s">
        <v>98</v>
      </c>
      <c r="L2767" s="67" t="s">
        <v>98</v>
      </c>
      <c r="M2767" s="82" t="s">
        <v>3093</v>
      </c>
      <c r="N2767" s="58">
        <v>0.15</v>
      </c>
      <c r="O2767" s="59">
        <f>Ugovori_OPULJP3[[#This Row],[Bespovratna sredstva - Ukupno (EU+Nac) HRK
= Ukupna ugovorena vrijednost bespovratnih sredstava]]*Ugovori_OPULJP3[[#This Row],[EU STOPA SUFINANCIRANJA %
EU CO-FINANCING RATE %]]</f>
        <v>2149282.6894999999</v>
      </c>
      <c r="P2767" s="60">
        <f>Ugovori_OPULJP3[[#This Row],[Bespovratna sredstva - EU dio - HRK]]/7.5345</f>
        <v>285258.83462738065</v>
      </c>
      <c r="Q2767" s="59">
        <f>Ugovori_OPULJP3[[#This Row],[Bespovratna sredstva - Ukupno (EU+Nac) HRK
= Ukupna ugovorena vrijednost bespovratnih sredstava]]*Ugovori_OPULJP3[[#This Row],[STOPA NACIONALNOG SUFINANCIRANJA %]]</f>
        <v>379285.18050000002</v>
      </c>
      <c r="R2767" s="60">
        <f>Ugovori_OPULJP3[[#This Row],[Bespovratna sredstva - Nacionalni dio - HRK]]/7.5345</f>
        <v>50339.794346008362</v>
      </c>
      <c r="S2767" s="59">
        <v>2528567.87</v>
      </c>
      <c r="T2767" s="60">
        <f>Ugovori_OPULJP3[[#This Row],[Bespovratna sredstva - Ukupno (EU+Nac) HRK
= Ukupna ugovorena vrijednost bespovratnih sredstava]]/7.5345</f>
        <v>335598.62897338904</v>
      </c>
      <c r="U2767" s="59">
        <v>0</v>
      </c>
      <c r="V2767" s="60">
        <f>Ugovori_OPULJP3[[#This Row],[Javni doprinos korisnika - HRK]]/7.5345</f>
        <v>0</v>
      </c>
      <c r="W2767" s="59">
        <v>0</v>
      </c>
      <c r="X2767" s="60">
        <f>Ugovori_OPULJP3[[#This Row],[Privatni doprinos korisnika - HRK]]/7.5345</f>
        <v>0</v>
      </c>
      <c r="Y2767" s="61">
        <v>2528567.87</v>
      </c>
      <c r="Z2767" s="62">
        <f>Ugovori_OPULJP3[[#This Row],[UKUPNI PRIHVATLJIVI IZDACI
TOTAL ELIGIBLE EXPENDITURE
= Bespovratna sredstva ukupno + doprinos korisnika
= Ukupni prihvatljivi troškovi
= Ukupna ugovorena vrijednost projekta HRK]]/7.5345</f>
        <v>335598.62897338904</v>
      </c>
      <c r="AA2767" s="66" t="s">
        <v>37</v>
      </c>
      <c r="AB2767" s="66" t="s">
        <v>34</v>
      </c>
      <c r="AC2767" s="40" t="s">
        <v>10072</v>
      </c>
      <c r="AD2767" s="72" t="s">
        <v>6564</v>
      </c>
    </row>
    <row r="2768" spans="1:30" ht="76.5" x14ac:dyDescent="0.2">
      <c r="A2768" s="70" t="s">
        <v>10073</v>
      </c>
      <c r="B2768" s="64" t="s">
        <v>742</v>
      </c>
      <c r="C2768" s="65" t="s">
        <v>7264</v>
      </c>
      <c r="D2768" s="65" t="s">
        <v>9719</v>
      </c>
      <c r="E2768" s="66" t="s">
        <v>75</v>
      </c>
      <c r="F2768" s="71" t="s">
        <v>10074</v>
      </c>
      <c r="G2768" s="71" t="s">
        <v>10075</v>
      </c>
      <c r="H2768" s="68">
        <v>44580</v>
      </c>
      <c r="I2768" s="68">
        <v>45188</v>
      </c>
      <c r="J2768" s="57" t="str">
        <f>IF(Ugovori_OPULJP3[[#This Row],[DATUM ZAVRŠETKA OPERACIJE]]&gt;DATE(2024,12,31),"u provedbi","završen")</f>
        <v>završen</v>
      </c>
      <c r="K2768" s="67" t="s">
        <v>199</v>
      </c>
      <c r="L2768" s="67" t="s">
        <v>199</v>
      </c>
      <c r="M2768" s="58">
        <v>0.85</v>
      </c>
      <c r="N2768" s="58">
        <v>0.15</v>
      </c>
      <c r="O2768" s="59">
        <f>Ugovori_OPULJP3[[#This Row],[Bespovratna sredstva - Ukupno (EU+Nac) HRK
= Ukupna ugovorena vrijednost bespovratnih sredstava]]*Ugovori_OPULJP3[[#This Row],[EU STOPA SUFINANCIRANJA %
EU CO-FINANCING RATE %]]</f>
        <v>859222.86550000007</v>
      </c>
      <c r="P2768" s="60">
        <f>Ugovori_OPULJP3[[#This Row],[Bespovratna sredstva - EU dio - HRK]]/7.5345</f>
        <v>114038.47176322251</v>
      </c>
      <c r="Q2768" s="59">
        <f>Ugovori_OPULJP3[[#This Row],[Bespovratna sredstva - Ukupno (EU+Nac) HRK
= Ukupna ugovorena vrijednost bespovratnih sredstava]]*Ugovori_OPULJP3[[#This Row],[STOPA NACIONALNOG SUFINANCIRANJA %]]</f>
        <v>151627.56450000001</v>
      </c>
      <c r="R2768" s="60">
        <f>Ugovori_OPULJP3[[#This Row],[Bespovratna sredstva - Nacionalni dio - HRK]]/7.5345</f>
        <v>20124.436193509853</v>
      </c>
      <c r="S2768" s="59">
        <v>1010850.43</v>
      </c>
      <c r="T2768" s="60">
        <f>Ugovori_OPULJP3[[#This Row],[Bespovratna sredstva - Ukupno (EU+Nac) HRK
= Ukupna ugovorena vrijednost bespovratnih sredstava]]/7.5345</f>
        <v>134162.90795673235</v>
      </c>
      <c r="U2768" s="59">
        <v>0</v>
      </c>
      <c r="V2768" s="60">
        <f>Ugovori_OPULJP3[[#This Row],[Javni doprinos korisnika - HRK]]/7.5345</f>
        <v>0</v>
      </c>
      <c r="W2768" s="59">
        <v>0</v>
      </c>
      <c r="X2768" s="60">
        <f>Ugovori_OPULJP3[[#This Row],[Privatni doprinos korisnika - HRK]]/7.5345</f>
        <v>0</v>
      </c>
      <c r="Y2768" s="61">
        <v>1010850.43</v>
      </c>
      <c r="Z2768" s="62">
        <f>Ugovori_OPULJP3[[#This Row],[UKUPNI PRIHVATLJIVI IZDACI
TOTAL ELIGIBLE EXPENDITURE
= Bespovratna sredstva ukupno + doprinos korisnika
= Ukupni prihvatljivi troškovi
= Ukupna ugovorena vrijednost projekta HRK]]/7.5345</f>
        <v>134162.90795673235</v>
      </c>
      <c r="AA2768" s="66" t="s">
        <v>37</v>
      </c>
      <c r="AB2768" s="66" t="s">
        <v>34</v>
      </c>
      <c r="AC2768" s="40" t="s">
        <v>10076</v>
      </c>
      <c r="AD2768" s="72" t="s">
        <v>6564</v>
      </c>
    </row>
    <row r="2769" spans="1:30" ht="102" x14ac:dyDescent="0.2">
      <c r="A2769" s="70" t="s">
        <v>10077</v>
      </c>
      <c r="B2769" s="64" t="s">
        <v>742</v>
      </c>
      <c r="C2769" s="65" t="s">
        <v>7264</v>
      </c>
      <c r="D2769" s="65" t="s">
        <v>9719</v>
      </c>
      <c r="E2769" s="66" t="s">
        <v>75</v>
      </c>
      <c r="F2769" s="71" t="s">
        <v>10078</v>
      </c>
      <c r="G2769" s="71" t="s">
        <v>2440</v>
      </c>
      <c r="H2769" s="68">
        <v>44581</v>
      </c>
      <c r="I2769" s="68">
        <v>45189</v>
      </c>
      <c r="J2769" s="57" t="str">
        <f>IF(Ugovori_OPULJP3[[#This Row],[DATUM ZAVRŠETKA OPERACIJE]]&gt;DATE(2024,12,31),"u provedbi","završen")</f>
        <v>završen</v>
      </c>
      <c r="K2769" s="67" t="s">
        <v>270</v>
      </c>
      <c r="L2769" s="67" t="s">
        <v>270</v>
      </c>
      <c r="M2769" s="58">
        <v>0.85</v>
      </c>
      <c r="N2769" s="58">
        <v>0.15</v>
      </c>
      <c r="O2769" s="59">
        <f>Ugovori_OPULJP3[[#This Row],[Bespovratna sredstva - Ukupno (EU+Nac) HRK
= Ukupna ugovorena vrijednost bespovratnih sredstava]]*Ugovori_OPULJP3[[#This Row],[EU STOPA SUFINANCIRANJA %
EU CO-FINANCING RATE %]]</f>
        <v>5019659.0965</v>
      </c>
      <c r="P2769" s="60">
        <f>Ugovori_OPULJP3[[#This Row],[Bespovratna sredstva - EU dio - HRK]]/7.5345</f>
        <v>666223.25257150433</v>
      </c>
      <c r="Q2769" s="59">
        <f>Ugovori_OPULJP3[[#This Row],[Bespovratna sredstva - Ukupno (EU+Nac) HRK
= Ukupna ugovorena vrijednost bespovratnih sredstava]]*Ugovori_OPULJP3[[#This Row],[STOPA NACIONALNOG SUFINANCIRANJA %]]</f>
        <v>885822.19349999994</v>
      </c>
      <c r="R2769" s="60">
        <f>Ugovori_OPULJP3[[#This Row],[Bespovratna sredstva - Nacionalni dio - HRK]]/7.5345</f>
        <v>117568.8092773243</v>
      </c>
      <c r="S2769" s="59">
        <v>5905481.29</v>
      </c>
      <c r="T2769" s="60">
        <f>Ugovori_OPULJP3[[#This Row],[Bespovratna sredstva - Ukupno (EU+Nac) HRK
= Ukupna ugovorena vrijednost bespovratnih sredstava]]/7.5345</f>
        <v>783792.06184882869</v>
      </c>
      <c r="U2769" s="59">
        <v>0</v>
      </c>
      <c r="V2769" s="60">
        <f>Ugovori_OPULJP3[[#This Row],[Javni doprinos korisnika - HRK]]/7.5345</f>
        <v>0</v>
      </c>
      <c r="W2769" s="59">
        <v>0</v>
      </c>
      <c r="X2769" s="60">
        <f>Ugovori_OPULJP3[[#This Row],[Privatni doprinos korisnika - HRK]]/7.5345</f>
        <v>0</v>
      </c>
      <c r="Y2769" s="61">
        <v>5905481.29</v>
      </c>
      <c r="Z2769" s="62">
        <f>Ugovori_OPULJP3[[#This Row],[UKUPNI PRIHVATLJIVI IZDACI
TOTAL ELIGIBLE EXPENDITURE
= Bespovratna sredstva ukupno + doprinos korisnika
= Ukupni prihvatljivi troškovi
= Ukupna ugovorena vrijednost projekta HRK]]/7.5345</f>
        <v>783792.06184882869</v>
      </c>
      <c r="AA2769" s="66" t="s">
        <v>37</v>
      </c>
      <c r="AB2769" s="66" t="s">
        <v>34</v>
      </c>
      <c r="AC2769" s="40" t="s">
        <v>10079</v>
      </c>
      <c r="AD2769" s="72" t="s">
        <v>6564</v>
      </c>
    </row>
    <row r="2770" spans="1:30" ht="76.5" x14ac:dyDescent="0.2">
      <c r="A2770" s="70" t="s">
        <v>10080</v>
      </c>
      <c r="B2770" s="64" t="s">
        <v>742</v>
      </c>
      <c r="C2770" s="65" t="s">
        <v>7264</v>
      </c>
      <c r="D2770" s="96" t="s">
        <v>9719</v>
      </c>
      <c r="E2770" s="66" t="s">
        <v>75</v>
      </c>
      <c r="F2770" s="71" t="s">
        <v>10081</v>
      </c>
      <c r="G2770" s="71" t="s">
        <v>10082</v>
      </c>
      <c r="H2770" s="68">
        <v>44553</v>
      </c>
      <c r="I2770" s="68">
        <v>45161</v>
      </c>
      <c r="J2770" s="57" t="str">
        <f>IF(Ugovori_OPULJP3[[#This Row],[DATUM ZAVRŠETKA OPERACIJE]]&gt;DATE(2024,12,31),"u provedbi","završen")</f>
        <v>završen</v>
      </c>
      <c r="K2770" s="67" t="s">
        <v>248</v>
      </c>
      <c r="L2770" s="67" t="s">
        <v>248</v>
      </c>
      <c r="M2770" s="82" t="s">
        <v>3093</v>
      </c>
      <c r="N2770" s="58">
        <v>0.15</v>
      </c>
      <c r="O2770" s="59">
        <f>Ugovori_OPULJP3[[#This Row],[Bespovratna sredstva - Ukupno (EU+Nac) HRK
= Ukupna ugovorena vrijednost bespovratnih sredstava]]*Ugovori_OPULJP3[[#This Row],[EU STOPA SUFINANCIRANJA %
EU CO-FINANCING RATE %]]</f>
        <v>1074318.9354999999</v>
      </c>
      <c r="P2770" s="60">
        <f>Ugovori_OPULJP3[[#This Row],[Bespovratna sredstva - EU dio - HRK]]/7.5345</f>
        <v>142586.62625257147</v>
      </c>
      <c r="Q2770" s="59">
        <f>Ugovori_OPULJP3[[#This Row],[Bespovratna sredstva - Ukupno (EU+Nac) HRK
= Ukupna ugovorena vrijednost bespovratnih sredstava]]*Ugovori_OPULJP3[[#This Row],[STOPA NACIONALNOG SUFINANCIRANJA %]]</f>
        <v>189585.69449999998</v>
      </c>
      <c r="R2770" s="60">
        <f>Ugovori_OPULJP3[[#This Row],[Bespovratna sredstva - Nacionalni dio - HRK]]/7.5345</f>
        <v>25162.345809277322</v>
      </c>
      <c r="S2770" s="59">
        <v>1263904.6299999999</v>
      </c>
      <c r="T2770" s="60">
        <f>Ugovori_OPULJP3[[#This Row],[Bespovratna sredstva - Ukupno (EU+Nac) HRK
= Ukupna ugovorena vrijednost bespovratnih sredstava]]/7.5345</f>
        <v>167748.97206184879</v>
      </c>
      <c r="U2770" s="59">
        <v>0</v>
      </c>
      <c r="V2770" s="60">
        <f>Ugovori_OPULJP3[[#This Row],[Javni doprinos korisnika - HRK]]/7.5345</f>
        <v>0</v>
      </c>
      <c r="W2770" s="59">
        <v>0</v>
      </c>
      <c r="X2770" s="60">
        <f>Ugovori_OPULJP3[[#This Row],[Privatni doprinos korisnika - HRK]]/7.5345</f>
        <v>0</v>
      </c>
      <c r="Y2770" s="61">
        <v>1263904.6299999999</v>
      </c>
      <c r="Z2770" s="62">
        <f>Ugovori_OPULJP3[[#This Row],[UKUPNI PRIHVATLJIVI IZDACI
TOTAL ELIGIBLE EXPENDITURE
= Bespovratna sredstva ukupno + doprinos korisnika
= Ukupni prihvatljivi troškovi
= Ukupna ugovorena vrijednost projekta HRK]]/7.5345</f>
        <v>167748.97206184879</v>
      </c>
      <c r="AA2770" s="66" t="s">
        <v>37</v>
      </c>
      <c r="AB2770" s="66" t="s">
        <v>34</v>
      </c>
      <c r="AC2770" s="40" t="s">
        <v>10083</v>
      </c>
      <c r="AD2770" s="72" t="s">
        <v>6564</v>
      </c>
    </row>
    <row r="2771" spans="1:30" ht="63.75" x14ac:dyDescent="0.2">
      <c r="A2771" s="70" t="s">
        <v>10084</v>
      </c>
      <c r="B2771" s="64" t="s">
        <v>742</v>
      </c>
      <c r="C2771" s="65" t="s">
        <v>7264</v>
      </c>
      <c r="D2771" s="96" t="s">
        <v>9719</v>
      </c>
      <c r="E2771" s="66" t="s">
        <v>75</v>
      </c>
      <c r="F2771" s="71" t="s">
        <v>10085</v>
      </c>
      <c r="G2771" s="71" t="s">
        <v>10086</v>
      </c>
      <c r="H2771" s="68">
        <v>44553</v>
      </c>
      <c r="I2771" s="68">
        <v>45161</v>
      </c>
      <c r="J2771" s="57" t="str">
        <f>IF(Ugovori_OPULJP3[[#This Row],[DATUM ZAVRŠETKA OPERACIJE]]&gt;DATE(2024,12,31),"u provedbi","završen")</f>
        <v>završen</v>
      </c>
      <c r="K2771" s="67" t="s">
        <v>78</v>
      </c>
      <c r="L2771" s="67" t="s">
        <v>78</v>
      </c>
      <c r="M2771" s="82" t="s">
        <v>3093</v>
      </c>
      <c r="N2771" s="58">
        <v>0.15</v>
      </c>
      <c r="O2771" s="59">
        <f>Ugovori_OPULJP3[[#This Row],[Bespovratna sredstva - Ukupno (EU+Nac) HRK
= Ukupna ugovorena vrijednost bespovratnih sredstava]]*Ugovori_OPULJP3[[#This Row],[EU STOPA SUFINANCIRANJA %
EU CO-FINANCING RATE %]]</f>
        <v>1582660.135</v>
      </c>
      <c r="P2771" s="60">
        <f>Ugovori_OPULJP3[[#This Row],[Bespovratna sredstva - EU dio - HRK]]/7.5345</f>
        <v>210055.0978830712</v>
      </c>
      <c r="Q2771" s="59">
        <f>Ugovori_OPULJP3[[#This Row],[Bespovratna sredstva - Ukupno (EU+Nac) HRK
= Ukupna ugovorena vrijednost bespovratnih sredstava]]*Ugovori_OPULJP3[[#This Row],[STOPA NACIONALNOG SUFINANCIRANJA %]]</f>
        <v>279292.96500000003</v>
      </c>
      <c r="R2771" s="60">
        <f>Ugovori_OPULJP3[[#This Row],[Bespovratna sredstva - Nacionalni dio - HRK]]/7.5345</f>
        <v>37068.546685247864</v>
      </c>
      <c r="S2771" s="59">
        <v>1861953.1</v>
      </c>
      <c r="T2771" s="60">
        <f>Ugovori_OPULJP3[[#This Row],[Bespovratna sredstva - Ukupno (EU+Nac) HRK
= Ukupna ugovorena vrijednost bespovratnih sredstava]]/7.5345</f>
        <v>247123.64456831905</v>
      </c>
      <c r="U2771" s="59">
        <v>0</v>
      </c>
      <c r="V2771" s="60">
        <f>Ugovori_OPULJP3[[#This Row],[Javni doprinos korisnika - HRK]]/7.5345</f>
        <v>0</v>
      </c>
      <c r="W2771" s="59">
        <v>0</v>
      </c>
      <c r="X2771" s="60">
        <f>Ugovori_OPULJP3[[#This Row],[Privatni doprinos korisnika - HRK]]/7.5345</f>
        <v>0</v>
      </c>
      <c r="Y2771" s="61">
        <v>1861953.1</v>
      </c>
      <c r="Z2771" s="62">
        <f>Ugovori_OPULJP3[[#This Row],[UKUPNI PRIHVATLJIVI IZDACI
TOTAL ELIGIBLE EXPENDITURE
= Bespovratna sredstva ukupno + doprinos korisnika
= Ukupni prihvatljivi troškovi
= Ukupna ugovorena vrijednost projekta HRK]]/7.5345</f>
        <v>247123.64456831905</v>
      </c>
      <c r="AA2771" s="66" t="s">
        <v>37</v>
      </c>
      <c r="AB2771" s="66" t="s">
        <v>34</v>
      </c>
      <c r="AC2771" s="40" t="s">
        <v>9755</v>
      </c>
      <c r="AD2771" s="72" t="s">
        <v>6564</v>
      </c>
    </row>
    <row r="2772" spans="1:30" ht="89.25" x14ac:dyDescent="0.2">
      <c r="A2772" s="70" t="s">
        <v>10087</v>
      </c>
      <c r="B2772" s="64" t="s">
        <v>742</v>
      </c>
      <c r="C2772" s="65" t="s">
        <v>7264</v>
      </c>
      <c r="D2772" s="65" t="s">
        <v>9719</v>
      </c>
      <c r="E2772" s="66" t="s">
        <v>75</v>
      </c>
      <c r="F2772" s="71" t="s">
        <v>10088</v>
      </c>
      <c r="G2772" s="71" t="s">
        <v>10089</v>
      </c>
      <c r="H2772" s="68">
        <v>44582</v>
      </c>
      <c r="I2772" s="68">
        <v>45190</v>
      </c>
      <c r="J2772" s="57" t="str">
        <f>IF(Ugovori_OPULJP3[[#This Row],[DATUM ZAVRŠETKA OPERACIJE]]&gt;DATE(2024,12,31),"u provedbi","završen")</f>
        <v>završen</v>
      </c>
      <c r="K2772" s="67" t="s">
        <v>154</v>
      </c>
      <c r="L2772" s="55" t="s">
        <v>154</v>
      </c>
      <c r="M2772" s="58">
        <v>0.85</v>
      </c>
      <c r="N2772" s="58">
        <v>0.15</v>
      </c>
      <c r="O2772" s="59">
        <f>Ugovori_OPULJP3[[#This Row],[Bespovratna sredstva - Ukupno (EU+Nac) HRK
= Ukupna ugovorena vrijednost bespovratnih sredstava]]*Ugovori_OPULJP3[[#This Row],[EU STOPA SUFINANCIRANJA %
EU CO-FINANCING RATE %]]</f>
        <v>1527175.0845000001</v>
      </c>
      <c r="P2772" s="60">
        <f>Ugovori_OPULJP3[[#This Row],[Bespovratna sredstva - EU dio - HRK]]/7.5345</f>
        <v>202690.96615568385</v>
      </c>
      <c r="Q2772" s="59">
        <f>Ugovori_OPULJP3[[#This Row],[Bespovratna sredstva - Ukupno (EU+Nac) HRK
= Ukupna ugovorena vrijednost bespovratnih sredstava]]*Ugovori_OPULJP3[[#This Row],[STOPA NACIONALNOG SUFINANCIRANJA %]]</f>
        <v>269501.48550000001</v>
      </c>
      <c r="R2772" s="60">
        <f>Ugovori_OPULJP3[[#This Row],[Bespovratna sredstva - Nacionalni dio - HRK]]/7.5345</f>
        <v>35768.994027473622</v>
      </c>
      <c r="S2772" s="59">
        <v>1796676.57</v>
      </c>
      <c r="T2772" s="60">
        <f>Ugovori_OPULJP3[[#This Row],[Bespovratna sredstva - Ukupno (EU+Nac) HRK
= Ukupna ugovorena vrijednost bespovratnih sredstava]]/7.5345</f>
        <v>238459.96018315747</v>
      </c>
      <c r="U2772" s="59">
        <v>0</v>
      </c>
      <c r="V2772" s="60">
        <f>Ugovori_OPULJP3[[#This Row],[Javni doprinos korisnika - HRK]]/7.5345</f>
        <v>0</v>
      </c>
      <c r="W2772" s="59">
        <v>0</v>
      </c>
      <c r="X2772" s="60">
        <f>Ugovori_OPULJP3[[#This Row],[Privatni doprinos korisnika - HRK]]/7.5345</f>
        <v>0</v>
      </c>
      <c r="Y2772" s="61">
        <v>1796676.57</v>
      </c>
      <c r="Z2772" s="62">
        <f>Ugovori_OPULJP3[[#This Row],[UKUPNI PRIHVATLJIVI IZDACI
TOTAL ELIGIBLE EXPENDITURE
= Bespovratna sredstva ukupno + doprinos korisnika
= Ukupni prihvatljivi troškovi
= Ukupna ugovorena vrijednost projekta HRK]]/7.5345</f>
        <v>238459.96018315747</v>
      </c>
      <c r="AA2772" s="66" t="s">
        <v>37</v>
      </c>
      <c r="AB2772" s="66" t="s">
        <v>34</v>
      </c>
      <c r="AC2772" s="40" t="s">
        <v>10090</v>
      </c>
      <c r="AD2772" s="72" t="s">
        <v>6564</v>
      </c>
    </row>
    <row r="2773" spans="1:30" ht="114.75" x14ac:dyDescent="0.2">
      <c r="A2773" s="70" t="s">
        <v>10091</v>
      </c>
      <c r="B2773" s="64" t="s">
        <v>742</v>
      </c>
      <c r="C2773" s="65" t="s">
        <v>7264</v>
      </c>
      <c r="D2773" s="96" t="s">
        <v>9719</v>
      </c>
      <c r="E2773" s="66" t="s">
        <v>75</v>
      </c>
      <c r="F2773" s="71" t="s">
        <v>10092</v>
      </c>
      <c r="G2773" s="71" t="s">
        <v>10093</v>
      </c>
      <c r="H2773" s="68">
        <v>44621</v>
      </c>
      <c r="I2773" s="68">
        <v>45231</v>
      </c>
      <c r="J2773" s="57" t="str">
        <f>IF(Ugovori_OPULJP3[[#This Row],[DATUM ZAVRŠETKA OPERACIJE]]&gt;DATE(2024,12,31),"u provedbi","završen")</f>
        <v>završen</v>
      </c>
      <c r="K2773" s="67" t="s">
        <v>270</v>
      </c>
      <c r="L2773" s="67" t="s">
        <v>270</v>
      </c>
      <c r="M2773" s="58">
        <v>0.85</v>
      </c>
      <c r="N2773" s="58">
        <v>0.15</v>
      </c>
      <c r="O2773" s="59">
        <f>Ugovori_OPULJP3[[#This Row],[Bespovratna sredstva - Ukupno (EU+Nac) HRK
= Ukupna ugovorena vrijednost bespovratnih sredstava]]*Ugovori_OPULJP3[[#This Row],[EU STOPA SUFINANCIRANJA %
EU CO-FINANCING RATE %]]</f>
        <v>849243.5</v>
      </c>
      <c r="P2773" s="60">
        <f>Ugovori_OPULJP3[[#This Row],[Bespovratna sredstva - EU dio - HRK]]/7.5345</f>
        <v>112713.98234786648</v>
      </c>
      <c r="Q2773" s="59">
        <f>Ugovori_OPULJP3[[#This Row],[Bespovratna sredstva - Ukupno (EU+Nac) HRK
= Ukupna ugovorena vrijednost bespovratnih sredstava]]*Ugovori_OPULJP3[[#This Row],[STOPA NACIONALNOG SUFINANCIRANJA %]]</f>
        <v>149866.5</v>
      </c>
      <c r="R2773" s="60">
        <f>Ugovori_OPULJP3[[#This Row],[Bespovratna sredstva - Nacionalni dio - HRK]]/7.5345</f>
        <v>19890.702767270555</v>
      </c>
      <c r="S2773" s="59">
        <v>999110</v>
      </c>
      <c r="T2773" s="60">
        <f>Ugovori_OPULJP3[[#This Row],[Bespovratna sredstva - Ukupno (EU+Nac) HRK
= Ukupna ugovorena vrijednost bespovratnih sredstava]]/7.5345</f>
        <v>132604.68511513702</v>
      </c>
      <c r="U2773" s="59">
        <v>0</v>
      </c>
      <c r="V2773" s="60">
        <f>Ugovori_OPULJP3[[#This Row],[Javni doprinos korisnika - HRK]]/7.5345</f>
        <v>0</v>
      </c>
      <c r="W2773" s="59">
        <v>0</v>
      </c>
      <c r="X2773" s="60">
        <f>Ugovori_OPULJP3[[#This Row],[Privatni doprinos korisnika - HRK]]/7.5345</f>
        <v>0</v>
      </c>
      <c r="Y2773" s="61">
        <v>999110</v>
      </c>
      <c r="Z2773" s="62">
        <f>Ugovori_OPULJP3[[#This Row],[UKUPNI PRIHVATLJIVI IZDACI
TOTAL ELIGIBLE EXPENDITURE
= Bespovratna sredstva ukupno + doprinos korisnika
= Ukupni prihvatljivi troškovi
= Ukupna ugovorena vrijednost projekta HRK]]/7.5345</f>
        <v>132604.68511513702</v>
      </c>
      <c r="AA2773" s="66" t="s">
        <v>37</v>
      </c>
      <c r="AB2773" s="66" t="s">
        <v>34</v>
      </c>
      <c r="AC2773" s="40" t="s">
        <v>10094</v>
      </c>
      <c r="AD2773" s="72" t="s">
        <v>6564</v>
      </c>
    </row>
    <row r="2774" spans="1:30" ht="102" x14ac:dyDescent="0.2">
      <c r="A2774" s="70" t="s">
        <v>10095</v>
      </c>
      <c r="B2774" s="64" t="s">
        <v>742</v>
      </c>
      <c r="C2774" s="65" t="s">
        <v>7264</v>
      </c>
      <c r="D2774" s="65" t="s">
        <v>9719</v>
      </c>
      <c r="E2774" s="66" t="s">
        <v>75</v>
      </c>
      <c r="F2774" s="71" t="s">
        <v>10096</v>
      </c>
      <c r="G2774" s="71" t="s">
        <v>10097</v>
      </c>
      <c r="H2774" s="68">
        <v>44579</v>
      </c>
      <c r="I2774" s="68">
        <v>45187</v>
      </c>
      <c r="J2774" s="57" t="str">
        <f>IF(Ugovori_OPULJP3[[#This Row],[DATUM ZAVRŠETKA OPERACIJE]]&gt;DATE(2024,12,31),"u provedbi","završen")</f>
        <v>završen</v>
      </c>
      <c r="K2774" s="67" t="s">
        <v>103</v>
      </c>
      <c r="L2774" s="55" t="s">
        <v>103</v>
      </c>
      <c r="M2774" s="58">
        <v>0.85</v>
      </c>
      <c r="N2774" s="58">
        <v>0.15</v>
      </c>
      <c r="O2774" s="59">
        <f>Ugovori_OPULJP3[[#This Row],[Bespovratna sredstva - Ukupno (EU+Nac) HRK
= Ukupna ugovorena vrijednost bespovratnih sredstava]]*Ugovori_OPULJP3[[#This Row],[EU STOPA SUFINANCIRANJA %
EU CO-FINANCING RATE %]]</f>
        <v>887128.22100000002</v>
      </c>
      <c r="P2774" s="60">
        <f>Ugovori_OPULJP3[[#This Row],[Bespovratna sredstva - EU dio - HRK]]/7.5345</f>
        <v>117742.14891499103</v>
      </c>
      <c r="Q2774" s="59">
        <f>Ugovori_OPULJP3[[#This Row],[Bespovratna sredstva - Ukupno (EU+Nac) HRK
= Ukupna ugovorena vrijednost bespovratnih sredstava]]*Ugovori_OPULJP3[[#This Row],[STOPA NACIONALNOG SUFINANCIRANJA %]]</f>
        <v>156552.03899999999</v>
      </c>
      <c r="R2774" s="60">
        <f>Ugovori_OPULJP3[[#This Row],[Bespovratna sredstva - Nacionalni dio - HRK]]/7.5345</f>
        <v>20778.026279116064</v>
      </c>
      <c r="S2774" s="59">
        <v>1043680.26</v>
      </c>
      <c r="T2774" s="60">
        <f>Ugovori_OPULJP3[[#This Row],[Bespovratna sredstva - Ukupno (EU+Nac) HRK
= Ukupna ugovorena vrijednost bespovratnih sredstava]]/7.5345</f>
        <v>138520.17519410711</v>
      </c>
      <c r="U2774" s="59">
        <v>0</v>
      </c>
      <c r="V2774" s="60">
        <f>Ugovori_OPULJP3[[#This Row],[Javni doprinos korisnika - HRK]]/7.5345</f>
        <v>0</v>
      </c>
      <c r="W2774" s="59">
        <v>0</v>
      </c>
      <c r="X2774" s="60">
        <f>Ugovori_OPULJP3[[#This Row],[Privatni doprinos korisnika - HRK]]/7.5345</f>
        <v>0</v>
      </c>
      <c r="Y2774" s="61">
        <v>1043680.26</v>
      </c>
      <c r="Z2774" s="62">
        <f>Ugovori_OPULJP3[[#This Row],[UKUPNI PRIHVATLJIVI IZDACI
TOTAL ELIGIBLE EXPENDITURE
= Bespovratna sredstva ukupno + doprinos korisnika
= Ukupni prihvatljivi troškovi
= Ukupna ugovorena vrijednost projekta HRK]]/7.5345</f>
        <v>138520.17519410711</v>
      </c>
      <c r="AA2774" s="66" t="s">
        <v>37</v>
      </c>
      <c r="AB2774" s="66" t="s">
        <v>34</v>
      </c>
      <c r="AC2774" s="40" t="s">
        <v>10098</v>
      </c>
      <c r="AD2774" s="72" t="s">
        <v>6564</v>
      </c>
    </row>
    <row r="2775" spans="1:30" ht="102" x14ac:dyDescent="0.2">
      <c r="A2775" s="70" t="s">
        <v>10099</v>
      </c>
      <c r="B2775" s="64" t="s">
        <v>742</v>
      </c>
      <c r="C2775" s="65" t="s">
        <v>7264</v>
      </c>
      <c r="D2775" s="65" t="s">
        <v>9719</v>
      </c>
      <c r="E2775" s="66" t="s">
        <v>75</v>
      </c>
      <c r="F2775" s="71" t="s">
        <v>10100</v>
      </c>
      <c r="G2775" s="71" t="s">
        <v>10101</v>
      </c>
      <c r="H2775" s="68">
        <v>44620</v>
      </c>
      <c r="I2775" s="68">
        <v>45227</v>
      </c>
      <c r="J2775" s="57" t="str">
        <f>IF(Ugovori_OPULJP3[[#This Row],[DATUM ZAVRŠETKA OPERACIJE]]&gt;DATE(2024,12,31),"u provedbi","završen")</f>
        <v>završen</v>
      </c>
      <c r="K2775" s="76" t="s">
        <v>424</v>
      </c>
      <c r="L2775" s="67" t="s">
        <v>424</v>
      </c>
      <c r="M2775" s="58">
        <v>0.85</v>
      </c>
      <c r="N2775" s="58">
        <v>0.15</v>
      </c>
      <c r="O2775" s="59">
        <f>Ugovori_OPULJP3[[#This Row],[Bespovratna sredstva - Ukupno (EU+Nac) HRK
= Ukupna ugovorena vrijednost bespovratnih sredstava]]*Ugovori_OPULJP3[[#This Row],[EU STOPA SUFINANCIRANJA %
EU CO-FINANCING RATE %]]</f>
        <v>950271.43149999983</v>
      </c>
      <c r="P2775" s="60">
        <f>Ugovori_OPULJP3[[#This Row],[Bespovratna sredstva - EU dio - HRK]]/7.5345</f>
        <v>126122.69314486692</v>
      </c>
      <c r="Q2775" s="59">
        <f>Ugovori_OPULJP3[[#This Row],[Bespovratna sredstva - Ukupno (EU+Nac) HRK
= Ukupna ugovorena vrijednost bespovratnih sredstava]]*Ugovori_OPULJP3[[#This Row],[STOPA NACIONALNOG SUFINANCIRANJA %]]</f>
        <v>167694.95849999998</v>
      </c>
      <c r="R2775" s="60">
        <f>Ugovori_OPULJP3[[#This Row],[Bespovratna sredstva - Nacionalni dio - HRK]]/7.5345</f>
        <v>22256.945849094162</v>
      </c>
      <c r="S2775" s="59">
        <v>1117966.3899999999</v>
      </c>
      <c r="T2775" s="60">
        <f>Ugovori_OPULJP3[[#This Row],[Bespovratna sredstva - Ukupno (EU+Nac) HRK
= Ukupna ugovorena vrijednost bespovratnih sredstava]]/7.5345</f>
        <v>148379.6389939611</v>
      </c>
      <c r="U2775" s="59">
        <v>0</v>
      </c>
      <c r="V2775" s="60">
        <f>Ugovori_OPULJP3[[#This Row],[Javni doprinos korisnika - HRK]]/7.5345</f>
        <v>0</v>
      </c>
      <c r="W2775" s="59">
        <v>0</v>
      </c>
      <c r="X2775" s="60">
        <f>Ugovori_OPULJP3[[#This Row],[Privatni doprinos korisnika - HRK]]/7.5345</f>
        <v>0</v>
      </c>
      <c r="Y2775" s="61">
        <v>1117966.3899999999</v>
      </c>
      <c r="Z2775" s="62">
        <f>Ugovori_OPULJP3[[#This Row],[UKUPNI PRIHVATLJIVI IZDACI
TOTAL ELIGIBLE EXPENDITURE
= Bespovratna sredstva ukupno + doprinos korisnika
= Ukupni prihvatljivi troškovi
= Ukupna ugovorena vrijednost projekta HRK]]/7.5345</f>
        <v>148379.6389939611</v>
      </c>
      <c r="AA2775" s="66" t="s">
        <v>37</v>
      </c>
      <c r="AB2775" s="66" t="s">
        <v>34</v>
      </c>
      <c r="AC2775" s="40" t="s">
        <v>9910</v>
      </c>
      <c r="AD2775" s="72" t="s">
        <v>6564</v>
      </c>
    </row>
    <row r="2776" spans="1:30" ht="89.25" x14ac:dyDescent="0.2">
      <c r="A2776" s="70" t="s">
        <v>10102</v>
      </c>
      <c r="B2776" s="64" t="s">
        <v>742</v>
      </c>
      <c r="C2776" s="65" t="s">
        <v>7264</v>
      </c>
      <c r="D2776" s="96" t="s">
        <v>9719</v>
      </c>
      <c r="E2776" s="66" t="s">
        <v>75</v>
      </c>
      <c r="F2776" s="71" t="s">
        <v>10103</v>
      </c>
      <c r="G2776" s="71" t="s">
        <v>916</v>
      </c>
      <c r="H2776" s="68">
        <v>44586</v>
      </c>
      <c r="I2776" s="68">
        <v>45194</v>
      </c>
      <c r="J2776" s="57" t="str">
        <f>IF(Ugovori_OPULJP3[[#This Row],[DATUM ZAVRŠETKA OPERACIJE]]&gt;DATE(2024,12,31),"u provedbi","završen")</f>
        <v>završen</v>
      </c>
      <c r="K2776" s="76" t="s">
        <v>129</v>
      </c>
      <c r="L2776" s="76" t="s">
        <v>129</v>
      </c>
      <c r="M2776" s="58">
        <v>0.85</v>
      </c>
      <c r="N2776" s="58">
        <v>0.15</v>
      </c>
      <c r="O2776" s="59">
        <f>Ugovori_OPULJP3[[#This Row],[Bespovratna sredstva - Ukupno (EU+Nac) HRK
= Ukupna ugovorena vrijednost bespovratnih sredstava]]*Ugovori_OPULJP3[[#This Row],[EU STOPA SUFINANCIRANJA %
EU CO-FINANCING RATE %]]</f>
        <v>2409826.5425</v>
      </c>
      <c r="P2776" s="60">
        <f>Ugovori_OPULJP3[[#This Row],[Bespovratna sredstva - EU dio - HRK]]/7.5345</f>
        <v>319838.94651270821</v>
      </c>
      <c r="Q2776" s="59">
        <f>Ugovori_OPULJP3[[#This Row],[Bespovratna sredstva - Ukupno (EU+Nac) HRK
= Ukupna ugovorena vrijednost bespovratnih sredstava]]*Ugovori_OPULJP3[[#This Row],[STOPA NACIONALNOG SUFINANCIRANJA %]]</f>
        <v>425263.50749999995</v>
      </c>
      <c r="R2776" s="60">
        <f>Ugovori_OPULJP3[[#This Row],[Bespovratna sredstva - Nacionalni dio - HRK]]/7.5345</f>
        <v>56442.167031654382</v>
      </c>
      <c r="S2776" s="59">
        <v>2835090.05</v>
      </c>
      <c r="T2776" s="60">
        <f>Ugovori_OPULJP3[[#This Row],[Bespovratna sredstva - Ukupno (EU+Nac) HRK
= Ukupna ugovorena vrijednost bespovratnih sredstava]]/7.5345</f>
        <v>376281.11354436254</v>
      </c>
      <c r="U2776" s="59">
        <v>0</v>
      </c>
      <c r="V2776" s="60">
        <f>Ugovori_OPULJP3[[#This Row],[Javni doprinos korisnika - HRK]]/7.5345</f>
        <v>0</v>
      </c>
      <c r="W2776" s="59">
        <v>0</v>
      </c>
      <c r="X2776" s="60">
        <f>Ugovori_OPULJP3[[#This Row],[Privatni doprinos korisnika - HRK]]/7.5345</f>
        <v>0</v>
      </c>
      <c r="Y2776" s="61">
        <v>2835090.05</v>
      </c>
      <c r="Z2776" s="62">
        <f>Ugovori_OPULJP3[[#This Row],[UKUPNI PRIHVATLJIVI IZDACI
TOTAL ELIGIBLE EXPENDITURE
= Bespovratna sredstva ukupno + doprinos korisnika
= Ukupni prihvatljivi troškovi
= Ukupna ugovorena vrijednost projekta HRK]]/7.5345</f>
        <v>376281.11354436254</v>
      </c>
      <c r="AA2776" s="66" t="s">
        <v>37</v>
      </c>
      <c r="AB2776" s="66" t="s">
        <v>34</v>
      </c>
      <c r="AC2776" s="40" t="s">
        <v>10104</v>
      </c>
      <c r="AD2776" s="72" t="s">
        <v>6564</v>
      </c>
    </row>
    <row r="2777" spans="1:30" ht="76.5" x14ac:dyDescent="0.2">
      <c r="A2777" s="70" t="s">
        <v>10105</v>
      </c>
      <c r="B2777" s="64" t="s">
        <v>742</v>
      </c>
      <c r="C2777" s="65" t="s">
        <v>7264</v>
      </c>
      <c r="D2777" s="65" t="s">
        <v>9719</v>
      </c>
      <c r="E2777" s="66" t="s">
        <v>75</v>
      </c>
      <c r="F2777" s="71" t="s">
        <v>10106</v>
      </c>
      <c r="G2777" s="71" t="s">
        <v>10107</v>
      </c>
      <c r="H2777" s="68">
        <v>44574</v>
      </c>
      <c r="I2777" s="68">
        <v>45182</v>
      </c>
      <c r="J2777" s="57" t="str">
        <f>IF(Ugovori_OPULJP3[[#This Row],[DATUM ZAVRŠETKA OPERACIJE]]&gt;DATE(2024,12,31),"u provedbi","završen")</f>
        <v>završen</v>
      </c>
      <c r="K2777" s="67" t="s">
        <v>593</v>
      </c>
      <c r="L2777" s="67" t="s">
        <v>593</v>
      </c>
      <c r="M2777" s="58">
        <v>0.85</v>
      </c>
      <c r="N2777" s="58">
        <v>0.15</v>
      </c>
      <c r="O2777" s="59">
        <f>Ugovori_OPULJP3[[#This Row],[Bespovratna sredstva - Ukupno (EU+Nac) HRK
= Ukupna ugovorena vrijednost bespovratnih sredstava]]*Ugovori_OPULJP3[[#This Row],[EU STOPA SUFINANCIRANJA %
EU CO-FINANCING RATE %]]</f>
        <v>2839288.8299999996</v>
      </c>
      <c r="P2777" s="60">
        <f>Ugovori_OPULJP3[[#This Row],[Bespovratna sredstva - EU dio - HRK]]/7.5345</f>
        <v>376838.38741787768</v>
      </c>
      <c r="Q2777" s="59">
        <f>Ugovori_OPULJP3[[#This Row],[Bespovratna sredstva - Ukupno (EU+Nac) HRK
= Ukupna ugovorena vrijednost bespovratnih sredstava]]*Ugovori_OPULJP3[[#This Row],[STOPA NACIONALNOG SUFINANCIRANJA %]]</f>
        <v>501050.97</v>
      </c>
      <c r="R2777" s="60">
        <f>Ugovori_OPULJP3[[#This Row],[Bespovratna sredstva - Nacionalni dio - HRK]]/7.5345</f>
        <v>66500.891897272537</v>
      </c>
      <c r="S2777" s="59">
        <v>3340339.8</v>
      </c>
      <c r="T2777" s="60">
        <f>Ugovori_OPULJP3[[#This Row],[Bespovratna sredstva - Ukupno (EU+Nac) HRK
= Ukupna ugovorena vrijednost bespovratnih sredstava]]/7.5345</f>
        <v>443339.27931515028</v>
      </c>
      <c r="U2777" s="59">
        <v>0</v>
      </c>
      <c r="V2777" s="60">
        <f>Ugovori_OPULJP3[[#This Row],[Javni doprinos korisnika - HRK]]/7.5345</f>
        <v>0</v>
      </c>
      <c r="W2777" s="59">
        <v>0</v>
      </c>
      <c r="X2777" s="60">
        <f>Ugovori_OPULJP3[[#This Row],[Privatni doprinos korisnika - HRK]]/7.5345</f>
        <v>0</v>
      </c>
      <c r="Y2777" s="61">
        <v>3340339.8</v>
      </c>
      <c r="Z2777" s="62">
        <f>Ugovori_OPULJP3[[#This Row],[UKUPNI PRIHVATLJIVI IZDACI
TOTAL ELIGIBLE EXPENDITURE
= Bespovratna sredstva ukupno + doprinos korisnika
= Ukupni prihvatljivi troškovi
= Ukupna ugovorena vrijednost projekta HRK]]/7.5345</f>
        <v>443339.27931515028</v>
      </c>
      <c r="AA2777" s="66" t="s">
        <v>37</v>
      </c>
      <c r="AB2777" s="66" t="s">
        <v>34</v>
      </c>
      <c r="AC2777" s="40" t="s">
        <v>10108</v>
      </c>
      <c r="AD2777" s="72" t="s">
        <v>6564</v>
      </c>
    </row>
    <row r="2778" spans="1:30" ht="89.25" x14ac:dyDescent="0.2">
      <c r="A2778" s="70" t="s">
        <v>10109</v>
      </c>
      <c r="B2778" s="64" t="s">
        <v>742</v>
      </c>
      <c r="C2778" s="65" t="s">
        <v>7264</v>
      </c>
      <c r="D2778" s="96" t="s">
        <v>9719</v>
      </c>
      <c r="E2778" s="66" t="s">
        <v>75</v>
      </c>
      <c r="F2778" s="71" t="s">
        <v>10110</v>
      </c>
      <c r="G2778" s="71" t="s">
        <v>10111</v>
      </c>
      <c r="H2778" s="68">
        <v>44553</v>
      </c>
      <c r="I2778" s="68">
        <v>45161</v>
      </c>
      <c r="J2778" s="57" t="str">
        <f>IF(Ugovori_OPULJP3[[#This Row],[DATUM ZAVRŠETKA OPERACIJE]]&gt;DATE(2024,12,31),"u provedbi","završen")</f>
        <v>završen</v>
      </c>
      <c r="K2778" s="67" t="s">
        <v>248</v>
      </c>
      <c r="L2778" s="67" t="s">
        <v>248</v>
      </c>
      <c r="M2778" s="82" t="s">
        <v>3093</v>
      </c>
      <c r="N2778" s="58">
        <v>0.15</v>
      </c>
      <c r="O2778" s="59">
        <f>Ugovori_OPULJP3[[#This Row],[Bespovratna sredstva - Ukupno (EU+Nac) HRK
= Ukupna ugovorena vrijednost bespovratnih sredstava]]*Ugovori_OPULJP3[[#This Row],[EU STOPA SUFINANCIRANJA %
EU CO-FINANCING RATE %]]</f>
        <v>2624854.9610000001</v>
      </c>
      <c r="P2778" s="60">
        <f>Ugovori_OPULJP3[[#This Row],[Bespovratna sredstva - EU dio - HRK]]/7.5345</f>
        <v>348378.12210498372</v>
      </c>
      <c r="Q2778" s="59">
        <f>Ugovori_OPULJP3[[#This Row],[Bespovratna sredstva - Ukupno (EU+Nac) HRK
= Ukupna ugovorena vrijednost bespovratnih sredstava]]*Ugovori_OPULJP3[[#This Row],[STOPA NACIONALNOG SUFINANCIRANJA %]]</f>
        <v>463209.69900000002</v>
      </c>
      <c r="R2778" s="60">
        <f>Ugovori_OPULJP3[[#This Row],[Bespovratna sredstva - Nacionalni dio - HRK]]/7.5345</f>
        <v>61478.492136173598</v>
      </c>
      <c r="S2778" s="59">
        <v>3088064.66</v>
      </c>
      <c r="T2778" s="60">
        <f>Ugovori_OPULJP3[[#This Row],[Bespovratna sredstva - Ukupno (EU+Nac) HRK
= Ukupna ugovorena vrijednost bespovratnih sredstava]]/7.5345</f>
        <v>409856.61424115737</v>
      </c>
      <c r="U2778" s="59">
        <v>0</v>
      </c>
      <c r="V2778" s="60">
        <f>Ugovori_OPULJP3[[#This Row],[Javni doprinos korisnika - HRK]]/7.5345</f>
        <v>0</v>
      </c>
      <c r="W2778" s="59">
        <v>0</v>
      </c>
      <c r="X2778" s="60">
        <f>Ugovori_OPULJP3[[#This Row],[Privatni doprinos korisnika - HRK]]/7.5345</f>
        <v>0</v>
      </c>
      <c r="Y2778" s="61">
        <v>3088064.66</v>
      </c>
      <c r="Z2778" s="62">
        <f>Ugovori_OPULJP3[[#This Row],[UKUPNI PRIHVATLJIVI IZDACI
TOTAL ELIGIBLE EXPENDITURE
= Bespovratna sredstva ukupno + doprinos korisnika
= Ukupni prihvatljivi troškovi
= Ukupna ugovorena vrijednost projekta HRK]]/7.5345</f>
        <v>409856.61424115737</v>
      </c>
      <c r="AA2778" s="66" t="s">
        <v>37</v>
      </c>
      <c r="AB2778" s="66" t="s">
        <v>34</v>
      </c>
      <c r="AC2778" s="40" t="s">
        <v>10112</v>
      </c>
      <c r="AD2778" s="72" t="s">
        <v>6564</v>
      </c>
    </row>
    <row r="2779" spans="1:30" ht="114.75" x14ac:dyDescent="0.2">
      <c r="A2779" s="70" t="s">
        <v>10113</v>
      </c>
      <c r="B2779" s="64" t="s">
        <v>742</v>
      </c>
      <c r="C2779" s="65" t="s">
        <v>7264</v>
      </c>
      <c r="D2779" s="96" t="s">
        <v>9719</v>
      </c>
      <c r="E2779" s="66" t="s">
        <v>75</v>
      </c>
      <c r="F2779" s="71" t="s">
        <v>10114</v>
      </c>
      <c r="G2779" s="71" t="s">
        <v>3392</v>
      </c>
      <c r="H2779" s="68">
        <v>44553</v>
      </c>
      <c r="I2779" s="68">
        <v>45161</v>
      </c>
      <c r="J2779" s="57" t="str">
        <f>IF(Ugovori_OPULJP3[[#This Row],[DATUM ZAVRŠETKA OPERACIJE]]&gt;DATE(2024,12,31),"u provedbi","završen")</f>
        <v>završen</v>
      </c>
      <c r="K2779" s="67" t="s">
        <v>248</v>
      </c>
      <c r="L2779" s="67" t="s">
        <v>248</v>
      </c>
      <c r="M2779" s="82" t="s">
        <v>3093</v>
      </c>
      <c r="N2779" s="58">
        <v>0.15</v>
      </c>
      <c r="O2779" s="59">
        <f>Ugovori_OPULJP3[[#This Row],[Bespovratna sredstva - Ukupno (EU+Nac) HRK
= Ukupna ugovorena vrijednost bespovratnih sredstava]]*Ugovori_OPULJP3[[#This Row],[EU STOPA SUFINANCIRANJA %
EU CO-FINANCING RATE %]]</f>
        <v>1133212.605</v>
      </c>
      <c r="P2779" s="60">
        <f>Ugovori_OPULJP3[[#This Row],[Bespovratna sredstva - EU dio - HRK]]/7.5345</f>
        <v>150403.15946645429</v>
      </c>
      <c r="Q2779" s="59">
        <f>Ugovori_OPULJP3[[#This Row],[Bespovratna sredstva - Ukupno (EU+Nac) HRK
= Ukupna ugovorena vrijednost bespovratnih sredstava]]*Ugovori_OPULJP3[[#This Row],[STOPA NACIONALNOG SUFINANCIRANJA %]]</f>
        <v>199978.69500000001</v>
      </c>
      <c r="R2779" s="60">
        <f>Ugovori_OPULJP3[[#This Row],[Bespovratna sredstva - Nacionalni dio - HRK]]/7.5345</f>
        <v>26541.734023491936</v>
      </c>
      <c r="S2779" s="59">
        <v>1333191.3</v>
      </c>
      <c r="T2779" s="60">
        <f>Ugovori_OPULJP3[[#This Row],[Bespovratna sredstva - Ukupno (EU+Nac) HRK
= Ukupna ugovorena vrijednost bespovratnih sredstava]]/7.5345</f>
        <v>176944.89348994623</v>
      </c>
      <c r="U2779" s="59">
        <v>0</v>
      </c>
      <c r="V2779" s="60">
        <f>Ugovori_OPULJP3[[#This Row],[Javni doprinos korisnika - HRK]]/7.5345</f>
        <v>0</v>
      </c>
      <c r="W2779" s="59">
        <v>0</v>
      </c>
      <c r="X2779" s="60">
        <f>Ugovori_OPULJP3[[#This Row],[Privatni doprinos korisnika - HRK]]/7.5345</f>
        <v>0</v>
      </c>
      <c r="Y2779" s="61">
        <v>1333191.3</v>
      </c>
      <c r="Z2779" s="62">
        <f>Ugovori_OPULJP3[[#This Row],[UKUPNI PRIHVATLJIVI IZDACI
TOTAL ELIGIBLE EXPENDITURE
= Bespovratna sredstva ukupno + doprinos korisnika
= Ukupni prihvatljivi troškovi
= Ukupna ugovorena vrijednost projekta HRK]]/7.5345</f>
        <v>176944.89348994623</v>
      </c>
      <c r="AA2779" s="66" t="s">
        <v>37</v>
      </c>
      <c r="AB2779" s="66" t="s">
        <v>34</v>
      </c>
      <c r="AC2779" s="40" t="s">
        <v>10115</v>
      </c>
      <c r="AD2779" s="72" t="s">
        <v>6564</v>
      </c>
    </row>
    <row r="2780" spans="1:30" ht="76.5" x14ac:dyDescent="0.2">
      <c r="A2780" s="70" t="s">
        <v>10116</v>
      </c>
      <c r="B2780" s="64" t="s">
        <v>742</v>
      </c>
      <c r="C2780" s="65" t="s">
        <v>7264</v>
      </c>
      <c r="D2780" s="96" t="s">
        <v>9719</v>
      </c>
      <c r="E2780" s="66" t="s">
        <v>75</v>
      </c>
      <c r="F2780" s="71" t="s">
        <v>10117</v>
      </c>
      <c r="G2780" s="71" t="s">
        <v>664</v>
      </c>
      <c r="H2780" s="68">
        <v>44559</v>
      </c>
      <c r="I2780" s="68">
        <v>45167</v>
      </c>
      <c r="J2780" s="57" t="str">
        <f>IF(Ugovori_OPULJP3[[#This Row],[DATUM ZAVRŠETKA OPERACIJE]]&gt;DATE(2024,12,31),"u provedbi","završen")</f>
        <v>završen</v>
      </c>
      <c r="K2780" s="76" t="s">
        <v>243</v>
      </c>
      <c r="L2780" s="67" t="s">
        <v>243</v>
      </c>
      <c r="M2780" s="95" t="s">
        <v>3093</v>
      </c>
      <c r="N2780" s="58">
        <v>0.15</v>
      </c>
      <c r="O2780" s="59">
        <f>Ugovori_OPULJP3[[#This Row],[Bespovratna sredstva - Ukupno (EU+Nac) HRK
= Ukupna ugovorena vrijednost bespovratnih sredstava]]*Ugovori_OPULJP3[[#This Row],[EU STOPA SUFINANCIRANJA %
EU CO-FINANCING RATE %]]</f>
        <v>1665928.1239999998</v>
      </c>
      <c r="P2780" s="60">
        <f>Ugovori_OPULJP3[[#This Row],[Bespovratna sredstva - EU dio - HRK]]/7.5345</f>
        <v>221106.65923418937</v>
      </c>
      <c r="Q2780" s="59">
        <f>Ugovori_OPULJP3[[#This Row],[Bespovratna sredstva - Ukupno (EU+Nac) HRK
= Ukupna ugovorena vrijednost bespovratnih sredstava]]*Ugovori_OPULJP3[[#This Row],[STOPA NACIONALNOG SUFINANCIRANJA %]]</f>
        <v>293987.31599999999</v>
      </c>
      <c r="R2780" s="60">
        <f>Ugovori_OPULJP3[[#This Row],[Bespovratna sredstva - Nacionalni dio - HRK]]/7.5345</f>
        <v>39018.822217798122</v>
      </c>
      <c r="S2780" s="59">
        <v>1959915.44</v>
      </c>
      <c r="T2780" s="60">
        <f>Ugovori_OPULJP3[[#This Row],[Bespovratna sredstva - Ukupno (EU+Nac) HRK
= Ukupna ugovorena vrijednost bespovratnih sredstava]]/7.5345</f>
        <v>260125.48145198749</v>
      </c>
      <c r="U2780" s="59">
        <v>0</v>
      </c>
      <c r="V2780" s="60">
        <f>Ugovori_OPULJP3[[#This Row],[Javni doprinos korisnika - HRK]]/7.5345</f>
        <v>0</v>
      </c>
      <c r="W2780" s="59">
        <v>0</v>
      </c>
      <c r="X2780" s="60">
        <f>Ugovori_OPULJP3[[#This Row],[Privatni doprinos korisnika - HRK]]/7.5345</f>
        <v>0</v>
      </c>
      <c r="Y2780" s="61">
        <v>1959915.44</v>
      </c>
      <c r="Z2780" s="62">
        <f>Ugovori_OPULJP3[[#This Row],[UKUPNI PRIHVATLJIVI IZDACI
TOTAL ELIGIBLE EXPENDITURE
= Bespovratna sredstva ukupno + doprinos korisnika
= Ukupni prihvatljivi troškovi
= Ukupna ugovorena vrijednost projekta HRK]]/7.5345</f>
        <v>260125.48145198749</v>
      </c>
      <c r="AA2780" s="66" t="s">
        <v>37</v>
      </c>
      <c r="AB2780" s="66" t="s">
        <v>34</v>
      </c>
      <c r="AC2780" s="40" t="s">
        <v>10118</v>
      </c>
      <c r="AD2780" s="72" t="s">
        <v>6564</v>
      </c>
    </row>
    <row r="2781" spans="1:30" ht="76.5" x14ac:dyDescent="0.2">
      <c r="A2781" s="70" t="s">
        <v>10119</v>
      </c>
      <c r="B2781" s="64" t="s">
        <v>742</v>
      </c>
      <c r="C2781" s="65" t="s">
        <v>7264</v>
      </c>
      <c r="D2781" s="96" t="s">
        <v>9719</v>
      </c>
      <c r="E2781" s="66" t="s">
        <v>75</v>
      </c>
      <c r="F2781" s="71" t="s">
        <v>10120</v>
      </c>
      <c r="G2781" s="71" t="s">
        <v>10121</v>
      </c>
      <c r="H2781" s="68">
        <v>44561</v>
      </c>
      <c r="I2781" s="68">
        <v>45169</v>
      </c>
      <c r="J2781" s="57" t="str">
        <f>IF(Ugovori_OPULJP3[[#This Row],[DATUM ZAVRŠETKA OPERACIJE]]&gt;DATE(2024,12,31),"u provedbi","završen")</f>
        <v>završen</v>
      </c>
      <c r="K2781" s="67" t="s">
        <v>248</v>
      </c>
      <c r="L2781" s="67" t="s">
        <v>248</v>
      </c>
      <c r="M2781" s="95" t="s">
        <v>3093</v>
      </c>
      <c r="N2781" s="58">
        <v>0.15</v>
      </c>
      <c r="O2781" s="59">
        <f>Ugovori_OPULJP3[[#This Row],[Bespovratna sredstva - Ukupno (EU+Nac) HRK
= Ukupna ugovorena vrijednost bespovratnih sredstava]]*Ugovori_OPULJP3[[#This Row],[EU STOPA SUFINANCIRANJA %
EU CO-FINANCING RATE %]]</f>
        <v>3615077.1999999997</v>
      </c>
      <c r="P2781" s="60">
        <f>Ugovori_OPULJP3[[#This Row],[Bespovratna sredstva - EU dio - HRK]]/7.5345</f>
        <v>479803.19861968275</v>
      </c>
      <c r="Q2781" s="59">
        <f>Ugovori_OPULJP3[[#This Row],[Bespovratna sredstva - Ukupno (EU+Nac) HRK
= Ukupna ugovorena vrijednost bespovratnih sredstava]]*Ugovori_OPULJP3[[#This Row],[STOPA NACIONALNOG SUFINANCIRANJA %]]</f>
        <v>637954.79999999993</v>
      </c>
      <c r="R2781" s="60">
        <f>Ugovori_OPULJP3[[#This Row],[Bespovratna sredstva - Nacionalni dio - HRK]]/7.5345</f>
        <v>84671.152697591067</v>
      </c>
      <c r="S2781" s="59">
        <v>4253032</v>
      </c>
      <c r="T2781" s="60">
        <f>Ugovori_OPULJP3[[#This Row],[Bespovratna sredstva - Ukupno (EU+Nac) HRK
= Ukupna ugovorena vrijednost bespovratnih sredstava]]/7.5345</f>
        <v>564474.3513172738</v>
      </c>
      <c r="U2781" s="59">
        <v>0</v>
      </c>
      <c r="V2781" s="60">
        <f>Ugovori_OPULJP3[[#This Row],[Javni doprinos korisnika - HRK]]/7.5345</f>
        <v>0</v>
      </c>
      <c r="W2781" s="59">
        <v>0</v>
      </c>
      <c r="X2781" s="60">
        <f>Ugovori_OPULJP3[[#This Row],[Privatni doprinos korisnika - HRK]]/7.5345</f>
        <v>0</v>
      </c>
      <c r="Y2781" s="61">
        <v>4253032</v>
      </c>
      <c r="Z2781" s="62">
        <f>Ugovori_OPULJP3[[#This Row],[UKUPNI PRIHVATLJIVI IZDACI
TOTAL ELIGIBLE EXPENDITURE
= Bespovratna sredstva ukupno + doprinos korisnika
= Ukupni prihvatljivi troškovi
= Ukupna ugovorena vrijednost projekta HRK]]/7.5345</f>
        <v>564474.3513172738</v>
      </c>
      <c r="AA2781" s="66" t="s">
        <v>37</v>
      </c>
      <c r="AB2781" s="66" t="s">
        <v>34</v>
      </c>
      <c r="AC2781" s="40" t="s">
        <v>10122</v>
      </c>
      <c r="AD2781" s="72" t="s">
        <v>6564</v>
      </c>
    </row>
    <row r="2782" spans="1:30" ht="76.5" x14ac:dyDescent="0.2">
      <c r="A2782" s="70" t="s">
        <v>10123</v>
      </c>
      <c r="B2782" s="64" t="s">
        <v>742</v>
      </c>
      <c r="C2782" s="65" t="s">
        <v>7264</v>
      </c>
      <c r="D2782" s="96" t="s">
        <v>9719</v>
      </c>
      <c r="E2782" s="66" t="s">
        <v>75</v>
      </c>
      <c r="F2782" s="71" t="s">
        <v>10124</v>
      </c>
      <c r="G2782" s="54" t="s">
        <v>8274</v>
      </c>
      <c r="H2782" s="68">
        <v>44595</v>
      </c>
      <c r="I2782" s="68">
        <v>45202</v>
      </c>
      <c r="J2782" s="57" t="str">
        <f>IF(Ugovori_OPULJP3[[#This Row],[DATUM ZAVRŠETKA OPERACIJE]]&gt;DATE(2024,12,31),"u provedbi","završen")</f>
        <v>završen</v>
      </c>
      <c r="K2782" s="55" t="s">
        <v>36</v>
      </c>
      <c r="L2782" s="55" t="s">
        <v>36</v>
      </c>
      <c r="M2782" s="58">
        <v>0.85</v>
      </c>
      <c r="N2782" s="58">
        <v>0.15</v>
      </c>
      <c r="O2782" s="59">
        <f>Ugovori_OPULJP3[[#This Row],[Bespovratna sredstva - Ukupno (EU+Nac) HRK
= Ukupna ugovorena vrijednost bespovratnih sredstava]]*Ugovori_OPULJP3[[#This Row],[EU STOPA SUFINANCIRANJA %
EU CO-FINANCING RATE %]]</f>
        <v>3021954.2719999999</v>
      </c>
      <c r="P2782" s="60">
        <f>Ugovori_OPULJP3[[#This Row],[Bespovratna sredstva - EU dio - HRK]]/7.5345</f>
        <v>401082.2578804167</v>
      </c>
      <c r="Q2782" s="59">
        <f>Ugovori_OPULJP3[[#This Row],[Bespovratna sredstva - Ukupno (EU+Nac) HRK
= Ukupna ugovorena vrijednost bespovratnih sredstava]]*Ugovori_OPULJP3[[#This Row],[STOPA NACIONALNOG SUFINANCIRANJA %]]</f>
        <v>533286.04799999995</v>
      </c>
      <c r="R2782" s="60">
        <f>Ugovori_OPULJP3[[#This Row],[Bespovratna sredstva - Nacionalni dio - HRK]]/7.5345</f>
        <v>70779.221978897069</v>
      </c>
      <c r="S2782" s="59">
        <v>3555240.32</v>
      </c>
      <c r="T2782" s="60">
        <f>Ugovori_OPULJP3[[#This Row],[Bespovratna sredstva - Ukupno (EU+Nac) HRK
= Ukupna ugovorena vrijednost bespovratnih sredstava]]/7.5345</f>
        <v>471861.47985931375</v>
      </c>
      <c r="U2782" s="59">
        <v>0</v>
      </c>
      <c r="V2782" s="60">
        <f>Ugovori_OPULJP3[[#This Row],[Javni doprinos korisnika - HRK]]/7.5345</f>
        <v>0</v>
      </c>
      <c r="W2782" s="59">
        <v>0</v>
      </c>
      <c r="X2782" s="60">
        <f>Ugovori_OPULJP3[[#This Row],[Privatni doprinos korisnika - HRK]]/7.5345</f>
        <v>0</v>
      </c>
      <c r="Y2782" s="61">
        <v>3555240.32</v>
      </c>
      <c r="Z2782" s="62">
        <f>Ugovori_OPULJP3[[#This Row],[UKUPNI PRIHVATLJIVI IZDACI
TOTAL ELIGIBLE EXPENDITURE
= Bespovratna sredstva ukupno + doprinos korisnika
= Ukupni prihvatljivi troškovi
= Ukupna ugovorena vrijednost projekta HRK]]/7.5345</f>
        <v>471861.47985931375</v>
      </c>
      <c r="AA2782" s="66" t="s">
        <v>37</v>
      </c>
      <c r="AB2782" s="66" t="s">
        <v>34</v>
      </c>
      <c r="AC2782" s="40" t="s">
        <v>10125</v>
      </c>
      <c r="AD2782" s="72" t="s">
        <v>6564</v>
      </c>
    </row>
    <row r="2783" spans="1:30" ht="89.25" x14ac:dyDescent="0.2">
      <c r="A2783" s="70" t="s">
        <v>10126</v>
      </c>
      <c r="B2783" s="64" t="s">
        <v>742</v>
      </c>
      <c r="C2783" s="65" t="s">
        <v>7264</v>
      </c>
      <c r="D2783" s="65" t="s">
        <v>9719</v>
      </c>
      <c r="E2783" s="66" t="s">
        <v>75</v>
      </c>
      <c r="F2783" s="71" t="s">
        <v>10127</v>
      </c>
      <c r="G2783" s="54" t="s">
        <v>10128</v>
      </c>
      <c r="H2783" s="68">
        <v>44580</v>
      </c>
      <c r="I2783" s="68">
        <v>45188</v>
      </c>
      <c r="J2783" s="57" t="str">
        <f>IF(Ugovori_OPULJP3[[#This Row],[DATUM ZAVRŠETKA OPERACIJE]]&gt;DATE(2024,12,31),"u provedbi","završen")</f>
        <v>završen</v>
      </c>
      <c r="K2783" s="67" t="s">
        <v>243</v>
      </c>
      <c r="L2783" s="67" t="s">
        <v>243</v>
      </c>
      <c r="M2783" s="58">
        <v>0.85</v>
      </c>
      <c r="N2783" s="58">
        <v>0.15</v>
      </c>
      <c r="O2783" s="59">
        <f>Ugovori_OPULJP3[[#This Row],[Bespovratna sredstva - Ukupno (EU+Nac) HRK
= Ukupna ugovorena vrijednost bespovratnih sredstava]]*Ugovori_OPULJP3[[#This Row],[EU STOPA SUFINANCIRANJA %
EU CO-FINANCING RATE %]]</f>
        <v>4767600.5894999998</v>
      </c>
      <c r="P2783" s="60">
        <f>Ugovori_OPULJP3[[#This Row],[Bespovratna sredstva - EU dio - HRK]]/7.5345</f>
        <v>632769.33963766671</v>
      </c>
      <c r="Q2783" s="59">
        <f>Ugovori_OPULJP3[[#This Row],[Bespovratna sredstva - Ukupno (EU+Nac) HRK
= Ukupna ugovorena vrijednost bespovratnih sredstava]]*Ugovori_OPULJP3[[#This Row],[STOPA NACIONALNOG SUFINANCIRANJA %]]</f>
        <v>841341.28049999999</v>
      </c>
      <c r="R2783" s="60">
        <f>Ugovori_OPULJP3[[#This Row],[Bespovratna sredstva - Nacionalni dio - HRK]]/7.5345</f>
        <v>111665.17758311765</v>
      </c>
      <c r="S2783" s="59">
        <v>5608941.8700000001</v>
      </c>
      <c r="T2783" s="60">
        <f>Ugovori_OPULJP3[[#This Row],[Bespovratna sredstva - Ukupno (EU+Nac) HRK
= Ukupna ugovorena vrijednost bespovratnih sredstava]]/7.5345</f>
        <v>744434.51722078433</v>
      </c>
      <c r="U2783" s="59">
        <v>0</v>
      </c>
      <c r="V2783" s="60">
        <f>Ugovori_OPULJP3[[#This Row],[Javni doprinos korisnika - HRK]]/7.5345</f>
        <v>0</v>
      </c>
      <c r="W2783" s="59">
        <v>0</v>
      </c>
      <c r="X2783" s="60">
        <f>Ugovori_OPULJP3[[#This Row],[Privatni doprinos korisnika - HRK]]/7.5345</f>
        <v>0</v>
      </c>
      <c r="Y2783" s="61">
        <v>5608941.8700000001</v>
      </c>
      <c r="Z2783" s="62">
        <f>Ugovori_OPULJP3[[#This Row],[UKUPNI PRIHVATLJIVI IZDACI
TOTAL ELIGIBLE EXPENDITURE
= Bespovratna sredstva ukupno + doprinos korisnika
= Ukupni prihvatljivi troškovi
= Ukupna ugovorena vrijednost projekta HRK]]/7.5345</f>
        <v>744434.51722078433</v>
      </c>
      <c r="AA2783" s="66" t="s">
        <v>37</v>
      </c>
      <c r="AB2783" s="66" t="s">
        <v>34</v>
      </c>
      <c r="AC2783" s="40" t="s">
        <v>10129</v>
      </c>
      <c r="AD2783" s="72" t="s">
        <v>6564</v>
      </c>
    </row>
    <row r="2784" spans="1:30" ht="89.25" x14ac:dyDescent="0.2">
      <c r="A2784" s="50" t="s">
        <v>10130</v>
      </c>
      <c r="B2784" s="64" t="s">
        <v>742</v>
      </c>
      <c r="C2784" s="65" t="s">
        <v>7264</v>
      </c>
      <c r="D2784" s="96" t="s">
        <v>9719</v>
      </c>
      <c r="E2784" s="66" t="s">
        <v>75</v>
      </c>
      <c r="F2784" s="71" t="s">
        <v>10131</v>
      </c>
      <c r="G2784" s="71" t="s">
        <v>6249</v>
      </c>
      <c r="H2784" s="68">
        <v>44564</v>
      </c>
      <c r="I2784" s="68">
        <v>45172</v>
      </c>
      <c r="J2784" s="57" t="str">
        <f>IF(Ugovori_OPULJP3[[#This Row],[DATUM ZAVRŠETKA OPERACIJE]]&gt;DATE(2024,12,31),"u provedbi","završen")</f>
        <v>završen</v>
      </c>
      <c r="K2784" s="76" t="s">
        <v>243</v>
      </c>
      <c r="L2784" s="76" t="s">
        <v>243</v>
      </c>
      <c r="M2784" s="58">
        <v>0.85</v>
      </c>
      <c r="N2784" s="58">
        <v>0.15</v>
      </c>
      <c r="O2784" s="59">
        <f>Ugovori_OPULJP3[[#This Row],[Bespovratna sredstva - Ukupno (EU+Nac) HRK
= Ukupna ugovorena vrijednost bespovratnih sredstava]]*Ugovori_OPULJP3[[#This Row],[EU STOPA SUFINANCIRANJA %
EU CO-FINANCING RATE %]]</f>
        <v>1211518.6765000001</v>
      </c>
      <c r="P2784" s="60">
        <f>Ugovori_OPULJP3[[#This Row],[Bespovratna sredstva - EU dio - HRK]]/7.5345</f>
        <v>160796.16119185081</v>
      </c>
      <c r="Q2784" s="59">
        <f>Ugovori_OPULJP3[[#This Row],[Bespovratna sredstva - Ukupno (EU+Nac) HRK
= Ukupna ugovorena vrijednost bespovratnih sredstava]]*Ugovori_OPULJP3[[#This Row],[STOPA NACIONALNOG SUFINANCIRANJA %]]</f>
        <v>213797.4135</v>
      </c>
      <c r="R2784" s="60">
        <f>Ugovori_OPULJP3[[#This Row],[Bespovratna sredstva - Nacionalni dio - HRK]]/7.5345</f>
        <v>28375.793151503083</v>
      </c>
      <c r="S2784" s="59">
        <v>1425316.09</v>
      </c>
      <c r="T2784" s="60">
        <f>Ugovori_OPULJP3[[#This Row],[Bespovratna sredstva - Ukupno (EU+Nac) HRK
= Ukupna ugovorena vrijednost bespovratnih sredstava]]/7.5345</f>
        <v>189171.95434335389</v>
      </c>
      <c r="U2784" s="59">
        <v>0</v>
      </c>
      <c r="V2784" s="60">
        <f>Ugovori_OPULJP3[[#This Row],[Javni doprinos korisnika - HRK]]/7.5345</f>
        <v>0</v>
      </c>
      <c r="W2784" s="59">
        <v>0</v>
      </c>
      <c r="X2784" s="60">
        <f>Ugovori_OPULJP3[[#This Row],[Privatni doprinos korisnika - HRK]]/7.5345</f>
        <v>0</v>
      </c>
      <c r="Y2784" s="61">
        <v>1425316.09</v>
      </c>
      <c r="Z2784" s="62">
        <f>Ugovori_OPULJP3[[#This Row],[UKUPNI PRIHVATLJIVI IZDACI
TOTAL ELIGIBLE EXPENDITURE
= Bespovratna sredstva ukupno + doprinos korisnika
= Ukupni prihvatljivi troškovi
= Ukupna ugovorena vrijednost projekta HRK]]/7.5345</f>
        <v>189171.95434335389</v>
      </c>
      <c r="AA2784" s="66" t="s">
        <v>37</v>
      </c>
      <c r="AB2784" s="66" t="s">
        <v>34</v>
      </c>
      <c r="AC2784" s="40" t="s">
        <v>10132</v>
      </c>
      <c r="AD2784" s="72" t="s">
        <v>6564</v>
      </c>
    </row>
    <row r="2785" spans="1:30" ht="51" x14ac:dyDescent="0.2">
      <c r="A2785" s="70" t="s">
        <v>10133</v>
      </c>
      <c r="B2785" s="64" t="s">
        <v>742</v>
      </c>
      <c r="C2785" s="65" t="s">
        <v>7264</v>
      </c>
      <c r="D2785" s="96" t="s">
        <v>9719</v>
      </c>
      <c r="E2785" s="66" t="s">
        <v>75</v>
      </c>
      <c r="F2785" s="71" t="s">
        <v>10134</v>
      </c>
      <c r="G2785" s="71" t="s">
        <v>10135</v>
      </c>
      <c r="H2785" s="68">
        <v>44553</v>
      </c>
      <c r="I2785" s="68">
        <v>45161</v>
      </c>
      <c r="J2785" s="57" t="str">
        <f>IF(Ugovori_OPULJP3[[#This Row],[DATUM ZAVRŠETKA OPERACIJE]]&gt;DATE(2024,12,31),"u provedbi","završen")</f>
        <v>završen</v>
      </c>
      <c r="K2785" s="67" t="s">
        <v>93</v>
      </c>
      <c r="L2785" s="67" t="s">
        <v>93</v>
      </c>
      <c r="M2785" s="82" t="s">
        <v>3093</v>
      </c>
      <c r="N2785" s="58">
        <v>0.15</v>
      </c>
      <c r="O2785" s="59">
        <f>Ugovori_OPULJP3[[#This Row],[Bespovratna sredstva - Ukupno (EU+Nac) HRK
= Ukupna ugovorena vrijednost bespovratnih sredstava]]*Ugovori_OPULJP3[[#This Row],[EU STOPA SUFINANCIRANJA %
EU CO-FINANCING RATE %]]</f>
        <v>1037962.914</v>
      </c>
      <c r="P2785" s="60">
        <f>Ugovori_OPULJP3[[#This Row],[Bespovratna sredstva - EU dio - HRK]]/7.5345</f>
        <v>137761.35297630896</v>
      </c>
      <c r="Q2785" s="59">
        <f>Ugovori_OPULJP3[[#This Row],[Bespovratna sredstva - Ukupno (EU+Nac) HRK
= Ukupna ugovorena vrijednost bespovratnih sredstava]]*Ugovori_OPULJP3[[#This Row],[STOPA NACIONALNOG SUFINANCIRANJA %]]</f>
        <v>183169.92600000001</v>
      </c>
      <c r="R2785" s="60">
        <f>Ugovori_OPULJP3[[#This Row],[Bespovratna sredstva - Nacionalni dio - HRK]]/7.5345</f>
        <v>24310.826995819232</v>
      </c>
      <c r="S2785" s="59">
        <v>1221132.8400000001</v>
      </c>
      <c r="T2785" s="60">
        <f>Ugovori_OPULJP3[[#This Row],[Bespovratna sredstva - Ukupno (EU+Nac) HRK
= Ukupna ugovorena vrijednost bespovratnih sredstava]]/7.5345</f>
        <v>162072.17997212822</v>
      </c>
      <c r="U2785" s="59">
        <v>0</v>
      </c>
      <c r="V2785" s="60">
        <f>Ugovori_OPULJP3[[#This Row],[Javni doprinos korisnika - HRK]]/7.5345</f>
        <v>0</v>
      </c>
      <c r="W2785" s="59">
        <v>0</v>
      </c>
      <c r="X2785" s="60">
        <f>Ugovori_OPULJP3[[#This Row],[Privatni doprinos korisnika - HRK]]/7.5345</f>
        <v>0</v>
      </c>
      <c r="Y2785" s="61">
        <v>1221132.8400000001</v>
      </c>
      <c r="Z2785" s="62">
        <f>Ugovori_OPULJP3[[#This Row],[UKUPNI PRIHVATLJIVI IZDACI
TOTAL ELIGIBLE EXPENDITURE
= Bespovratna sredstva ukupno + doprinos korisnika
= Ukupni prihvatljivi troškovi
= Ukupna ugovorena vrijednost projekta HRK]]/7.5345</f>
        <v>162072.17997212822</v>
      </c>
      <c r="AA2785" s="66" t="s">
        <v>37</v>
      </c>
      <c r="AB2785" s="66" t="s">
        <v>34</v>
      </c>
      <c r="AC2785" s="40" t="s">
        <v>10136</v>
      </c>
      <c r="AD2785" s="72" t="s">
        <v>6564</v>
      </c>
    </row>
    <row r="2786" spans="1:30" ht="102" x14ac:dyDescent="0.2">
      <c r="A2786" s="70" t="s">
        <v>10137</v>
      </c>
      <c r="B2786" s="64" t="s">
        <v>742</v>
      </c>
      <c r="C2786" s="65" t="s">
        <v>7264</v>
      </c>
      <c r="D2786" s="96" t="s">
        <v>9719</v>
      </c>
      <c r="E2786" s="66" t="s">
        <v>75</v>
      </c>
      <c r="F2786" s="71" t="s">
        <v>10138</v>
      </c>
      <c r="G2786" s="71" t="s">
        <v>10139</v>
      </c>
      <c r="H2786" s="68">
        <v>44595</v>
      </c>
      <c r="I2786" s="68">
        <v>45202</v>
      </c>
      <c r="J2786" s="57" t="str">
        <f>IF(Ugovori_OPULJP3[[#This Row],[DATUM ZAVRŠETKA OPERACIJE]]&gt;DATE(2024,12,31),"u provedbi","završen")</f>
        <v>završen</v>
      </c>
      <c r="K2786" s="67" t="s">
        <v>598</v>
      </c>
      <c r="L2786" s="67" t="s">
        <v>598</v>
      </c>
      <c r="M2786" s="77">
        <v>0.85</v>
      </c>
      <c r="N2786" s="58">
        <v>0.15</v>
      </c>
      <c r="O2786" s="59">
        <f>Ugovori_OPULJP3[[#This Row],[Bespovratna sredstva - Ukupno (EU+Nac) HRK
= Ukupna ugovorena vrijednost bespovratnih sredstava]]*Ugovori_OPULJP3[[#This Row],[EU STOPA SUFINANCIRANJA %
EU CO-FINANCING RATE %]]</f>
        <v>1282940.4024999999</v>
      </c>
      <c r="P2786" s="60">
        <f>Ugovori_OPULJP3[[#This Row],[Bespovratna sredstva - EU dio - HRK]]/7.5345</f>
        <v>170275.4532483907</v>
      </c>
      <c r="Q2786" s="59">
        <f>Ugovori_OPULJP3[[#This Row],[Bespovratna sredstva - Ukupno (EU+Nac) HRK
= Ukupna ugovorena vrijednost bespovratnih sredstava]]*Ugovori_OPULJP3[[#This Row],[STOPA NACIONALNOG SUFINANCIRANJA %]]</f>
        <v>226401.24749999997</v>
      </c>
      <c r="R2786" s="60">
        <f>Ugovori_OPULJP3[[#This Row],[Bespovratna sredstva - Nacionalni dio - HRK]]/7.5345</f>
        <v>30048.609396774831</v>
      </c>
      <c r="S2786" s="59">
        <v>1509341.65</v>
      </c>
      <c r="T2786" s="60">
        <f>Ugovori_OPULJP3[[#This Row],[Bespovratna sredstva - Ukupno (EU+Nac) HRK
= Ukupna ugovorena vrijednost bespovratnih sredstava]]/7.5345</f>
        <v>200324.06264516554</v>
      </c>
      <c r="U2786" s="59">
        <v>0</v>
      </c>
      <c r="V2786" s="60">
        <f>Ugovori_OPULJP3[[#This Row],[Javni doprinos korisnika - HRK]]/7.5345</f>
        <v>0</v>
      </c>
      <c r="W2786" s="59">
        <v>0</v>
      </c>
      <c r="X2786" s="60">
        <f>Ugovori_OPULJP3[[#This Row],[Privatni doprinos korisnika - HRK]]/7.5345</f>
        <v>0</v>
      </c>
      <c r="Y2786" s="61">
        <v>1509341.65</v>
      </c>
      <c r="Z2786" s="62">
        <f>Ugovori_OPULJP3[[#This Row],[UKUPNI PRIHVATLJIVI IZDACI
TOTAL ELIGIBLE EXPENDITURE
= Bespovratna sredstva ukupno + doprinos korisnika
= Ukupni prihvatljivi troškovi
= Ukupna ugovorena vrijednost projekta HRK]]/7.5345</f>
        <v>200324.06264516554</v>
      </c>
      <c r="AA2786" s="66" t="s">
        <v>37</v>
      </c>
      <c r="AB2786" s="66" t="s">
        <v>34</v>
      </c>
      <c r="AC2786" s="40" t="s">
        <v>10140</v>
      </c>
      <c r="AD2786" s="72" t="s">
        <v>6564</v>
      </c>
    </row>
    <row r="2787" spans="1:30" ht="63.75" x14ac:dyDescent="0.2">
      <c r="A2787" s="70" t="s">
        <v>10141</v>
      </c>
      <c r="B2787" s="64" t="s">
        <v>742</v>
      </c>
      <c r="C2787" s="65" t="s">
        <v>7264</v>
      </c>
      <c r="D2787" s="96" t="s">
        <v>9719</v>
      </c>
      <c r="E2787" s="66" t="s">
        <v>75</v>
      </c>
      <c r="F2787" s="71" t="s">
        <v>10142</v>
      </c>
      <c r="G2787" s="71" t="s">
        <v>10143</v>
      </c>
      <c r="H2787" s="68">
        <v>44553</v>
      </c>
      <c r="I2787" s="68">
        <v>45161</v>
      </c>
      <c r="J2787" s="57" t="str">
        <f>IF(Ugovori_OPULJP3[[#This Row],[DATUM ZAVRŠETKA OPERACIJE]]&gt;DATE(2024,12,31),"u provedbi","završen")</f>
        <v>završen</v>
      </c>
      <c r="K2787" s="67" t="s">
        <v>36</v>
      </c>
      <c r="L2787" s="67" t="s">
        <v>36</v>
      </c>
      <c r="M2787" s="82" t="s">
        <v>3093</v>
      </c>
      <c r="N2787" s="58">
        <v>0.15</v>
      </c>
      <c r="O2787" s="59">
        <f>Ugovori_OPULJP3[[#This Row],[Bespovratna sredstva - Ukupno (EU+Nac) HRK
= Ukupna ugovorena vrijednost bespovratnih sredstava]]*Ugovori_OPULJP3[[#This Row],[EU STOPA SUFINANCIRANJA %
EU CO-FINANCING RATE %]]</f>
        <v>1787516.7309999999</v>
      </c>
      <c r="P2787" s="60">
        <f>Ugovori_OPULJP3[[#This Row],[Bespovratna sredstva - EU dio - HRK]]/7.5345</f>
        <v>237244.24062645162</v>
      </c>
      <c r="Q2787" s="59">
        <f>Ugovori_OPULJP3[[#This Row],[Bespovratna sredstva - Ukupno (EU+Nac) HRK
= Ukupna ugovorena vrijednost bespovratnih sredstava]]*Ugovori_OPULJP3[[#This Row],[STOPA NACIONALNOG SUFINANCIRANJA %]]</f>
        <v>315444.12899999996</v>
      </c>
      <c r="R2787" s="60">
        <f>Ugovori_OPULJP3[[#This Row],[Bespovratna sredstva - Nacionalni dio - HRK]]/7.5345</f>
        <v>41866.630698785579</v>
      </c>
      <c r="S2787" s="59">
        <v>2102960.86</v>
      </c>
      <c r="T2787" s="60">
        <f>Ugovori_OPULJP3[[#This Row],[Bespovratna sredstva - Ukupno (EU+Nac) HRK
= Ukupna ugovorena vrijednost bespovratnih sredstava]]/7.5345</f>
        <v>279110.87132523721</v>
      </c>
      <c r="U2787" s="59">
        <v>0</v>
      </c>
      <c r="V2787" s="60">
        <f>Ugovori_OPULJP3[[#This Row],[Javni doprinos korisnika - HRK]]/7.5345</f>
        <v>0</v>
      </c>
      <c r="W2787" s="59">
        <v>0</v>
      </c>
      <c r="X2787" s="60">
        <f>Ugovori_OPULJP3[[#This Row],[Privatni doprinos korisnika - HRK]]/7.5345</f>
        <v>0</v>
      </c>
      <c r="Y2787" s="61">
        <v>2102960.86</v>
      </c>
      <c r="Z2787" s="62">
        <f>Ugovori_OPULJP3[[#This Row],[UKUPNI PRIHVATLJIVI IZDACI
TOTAL ELIGIBLE EXPENDITURE
= Bespovratna sredstva ukupno + doprinos korisnika
= Ukupni prihvatljivi troškovi
= Ukupna ugovorena vrijednost projekta HRK]]/7.5345</f>
        <v>279110.87132523721</v>
      </c>
      <c r="AA2787" s="66" t="s">
        <v>37</v>
      </c>
      <c r="AB2787" s="66" t="s">
        <v>34</v>
      </c>
      <c r="AC2787" s="40" t="s">
        <v>10144</v>
      </c>
      <c r="AD2787" s="72" t="s">
        <v>6564</v>
      </c>
    </row>
    <row r="2788" spans="1:30" ht="89.25" x14ac:dyDescent="0.2">
      <c r="A2788" s="70" t="s">
        <v>10145</v>
      </c>
      <c r="B2788" s="64" t="s">
        <v>742</v>
      </c>
      <c r="C2788" s="65" t="s">
        <v>7264</v>
      </c>
      <c r="D2788" s="96" t="s">
        <v>9719</v>
      </c>
      <c r="E2788" s="66" t="s">
        <v>75</v>
      </c>
      <c r="F2788" s="71" t="s">
        <v>10146</v>
      </c>
      <c r="G2788" s="71" t="s">
        <v>10147</v>
      </c>
      <c r="H2788" s="68">
        <v>44595</v>
      </c>
      <c r="I2788" s="68">
        <v>45202</v>
      </c>
      <c r="J2788" s="57" t="str">
        <f>IF(Ugovori_OPULJP3[[#This Row],[DATUM ZAVRŠETKA OPERACIJE]]&gt;DATE(2024,12,31),"u provedbi","završen")</f>
        <v>završen</v>
      </c>
      <c r="K2788" s="76" t="s">
        <v>243</v>
      </c>
      <c r="L2788" s="76" t="s">
        <v>243</v>
      </c>
      <c r="M2788" s="58">
        <v>0.85</v>
      </c>
      <c r="N2788" s="58">
        <v>0.15</v>
      </c>
      <c r="O2788" s="59">
        <f>Ugovori_OPULJP3[[#This Row],[Bespovratna sredstva - Ukupno (EU+Nac) HRK
= Ukupna ugovorena vrijednost bespovratnih sredstava]]*Ugovori_OPULJP3[[#This Row],[EU STOPA SUFINANCIRANJA %
EU CO-FINANCING RATE %]]</f>
        <v>1692716.095</v>
      </c>
      <c r="P2788" s="60">
        <f>Ugovori_OPULJP3[[#This Row],[Bespovratna sredstva - EU dio - HRK]]/7.5345</f>
        <v>224662.03397703893</v>
      </c>
      <c r="Q2788" s="59">
        <f>Ugovori_OPULJP3[[#This Row],[Bespovratna sredstva - Ukupno (EU+Nac) HRK
= Ukupna ugovorena vrijednost bespovratnih sredstava]]*Ugovori_OPULJP3[[#This Row],[STOPA NACIONALNOG SUFINANCIRANJA %]]</f>
        <v>298714.60499999998</v>
      </c>
      <c r="R2788" s="60">
        <f>Ugovori_OPULJP3[[#This Row],[Bespovratna sredstva - Nacionalni dio - HRK]]/7.5345</f>
        <v>39646.241290065693</v>
      </c>
      <c r="S2788" s="59">
        <v>1991430.7</v>
      </c>
      <c r="T2788" s="60">
        <f>Ugovori_OPULJP3[[#This Row],[Bespovratna sredstva - Ukupno (EU+Nac) HRK
= Ukupna ugovorena vrijednost bespovratnih sredstava]]/7.5345</f>
        <v>264308.27526710462</v>
      </c>
      <c r="U2788" s="59">
        <v>0</v>
      </c>
      <c r="V2788" s="60">
        <f>Ugovori_OPULJP3[[#This Row],[Javni doprinos korisnika - HRK]]/7.5345</f>
        <v>0</v>
      </c>
      <c r="W2788" s="59">
        <v>0</v>
      </c>
      <c r="X2788" s="60">
        <f>Ugovori_OPULJP3[[#This Row],[Privatni doprinos korisnika - HRK]]/7.5345</f>
        <v>0</v>
      </c>
      <c r="Y2788" s="61">
        <v>1991430.7</v>
      </c>
      <c r="Z2788" s="62">
        <f>Ugovori_OPULJP3[[#This Row],[UKUPNI PRIHVATLJIVI IZDACI
TOTAL ELIGIBLE EXPENDITURE
= Bespovratna sredstva ukupno + doprinos korisnika
= Ukupni prihvatljivi troškovi
= Ukupna ugovorena vrijednost projekta HRK]]/7.5345</f>
        <v>264308.27526710462</v>
      </c>
      <c r="AA2788" s="66" t="s">
        <v>37</v>
      </c>
      <c r="AB2788" s="66" t="s">
        <v>34</v>
      </c>
      <c r="AC2788" s="40" t="s">
        <v>10148</v>
      </c>
      <c r="AD2788" s="72" t="s">
        <v>6564</v>
      </c>
    </row>
    <row r="2789" spans="1:30" ht="114.75" x14ac:dyDescent="0.2">
      <c r="A2789" s="75" t="s">
        <v>10149</v>
      </c>
      <c r="B2789" s="64" t="s">
        <v>742</v>
      </c>
      <c r="C2789" s="65" t="s">
        <v>7264</v>
      </c>
      <c r="D2789" s="96" t="s">
        <v>10150</v>
      </c>
      <c r="E2789" s="53" t="s">
        <v>231</v>
      </c>
      <c r="F2789" s="71" t="s">
        <v>10151</v>
      </c>
      <c r="G2789" s="71" t="s">
        <v>10152</v>
      </c>
      <c r="H2789" s="68">
        <v>44631</v>
      </c>
      <c r="I2789" s="68">
        <v>45241</v>
      </c>
      <c r="J2789" s="57" t="str">
        <f>IF(Ugovori_OPULJP3[[#This Row],[DATUM ZAVRŠETKA OPERACIJE]]&gt;DATE(2024,12,31),"u provedbi","završen")</f>
        <v>završen</v>
      </c>
      <c r="K2789" s="76" t="s">
        <v>36</v>
      </c>
      <c r="L2789" s="67" t="s">
        <v>36</v>
      </c>
      <c r="M2789" s="58">
        <v>0.85</v>
      </c>
      <c r="N2789" s="58">
        <v>0.15</v>
      </c>
      <c r="O2789" s="59">
        <f>Ugovori_OPULJP3[[#This Row],[Bespovratna sredstva - Ukupno (EU+Nac) HRK
= Ukupna ugovorena vrijednost bespovratnih sredstava]]*Ugovori_OPULJP3[[#This Row],[EU STOPA SUFINANCIRANJA %
EU CO-FINANCING RATE %]]</f>
        <v>1939330.4709999997</v>
      </c>
      <c r="P2789" s="60">
        <f>Ugovori_OPULJP3[[#This Row],[Bespovratna sredstva - EU dio - HRK]]/7.5345</f>
        <v>257393.38655517946</v>
      </c>
      <c r="Q2789" s="59">
        <f>Ugovori_OPULJP3[[#This Row],[Bespovratna sredstva - Ukupno (EU+Nac) HRK
= Ukupna ugovorena vrijednost bespovratnih sredstava]]*Ugovori_OPULJP3[[#This Row],[STOPA NACIONALNOG SUFINANCIRANJA %]]</f>
        <v>342234.78899999993</v>
      </c>
      <c r="R2789" s="60">
        <f>Ugovori_OPULJP3[[#This Row],[Bespovratna sredstva - Nacionalni dio - HRK]]/7.5345</f>
        <v>45422.362333266959</v>
      </c>
      <c r="S2789" s="59">
        <v>2281565.2599999998</v>
      </c>
      <c r="T2789" s="60">
        <f>Ugovori_OPULJP3[[#This Row],[Bespovratna sredstva - Ukupno (EU+Nac) HRK
= Ukupna ugovorena vrijednost bespovratnih sredstava]]/7.5345</f>
        <v>302815.74888844643</v>
      </c>
      <c r="U2789" s="59">
        <v>0</v>
      </c>
      <c r="V2789" s="60">
        <f>Ugovori_OPULJP3[[#This Row],[Javni doprinos korisnika - HRK]]/7.5345</f>
        <v>0</v>
      </c>
      <c r="W2789" s="59">
        <v>0</v>
      </c>
      <c r="X2789" s="60">
        <f>Ugovori_OPULJP3[[#This Row],[Privatni doprinos korisnika - HRK]]/7.5345</f>
        <v>0</v>
      </c>
      <c r="Y2789" s="61">
        <v>2281565.2599999998</v>
      </c>
      <c r="Z2789" s="62">
        <f>Ugovori_OPULJP3[[#This Row],[UKUPNI PRIHVATLJIVI IZDACI
TOTAL ELIGIBLE EXPENDITURE
= Bespovratna sredstva ukupno + doprinos korisnika
= Ukupni prihvatljivi troškovi
= Ukupna ugovorena vrijednost projekta HRK]]/7.5345</f>
        <v>302815.74888844643</v>
      </c>
      <c r="AA2789" s="66" t="s">
        <v>7602</v>
      </c>
      <c r="AB2789" s="66" t="s">
        <v>34</v>
      </c>
      <c r="AC2789" s="40" t="s">
        <v>10153</v>
      </c>
      <c r="AD2789" s="72" t="s">
        <v>746</v>
      </c>
    </row>
    <row r="2790" spans="1:30" ht="114.75" x14ac:dyDescent="0.2">
      <c r="A2790" s="70" t="s">
        <v>10154</v>
      </c>
      <c r="B2790" s="64" t="s">
        <v>742</v>
      </c>
      <c r="C2790" s="65" t="s">
        <v>7264</v>
      </c>
      <c r="D2790" s="96" t="s">
        <v>10150</v>
      </c>
      <c r="E2790" s="53" t="s">
        <v>231</v>
      </c>
      <c r="F2790" s="71" t="s">
        <v>10155</v>
      </c>
      <c r="G2790" s="71" t="s">
        <v>10156</v>
      </c>
      <c r="H2790" s="68">
        <v>44631</v>
      </c>
      <c r="I2790" s="68">
        <v>45088</v>
      </c>
      <c r="J2790" s="57" t="str">
        <f>IF(Ugovori_OPULJP3[[#This Row],[DATUM ZAVRŠETKA OPERACIJE]]&gt;DATE(2024,12,31),"u provedbi","završen")</f>
        <v>završen</v>
      </c>
      <c r="K2790" s="76" t="s">
        <v>10157</v>
      </c>
      <c r="L2790" s="76" t="s">
        <v>243</v>
      </c>
      <c r="M2790" s="58">
        <v>0.85</v>
      </c>
      <c r="N2790" s="58">
        <v>0.15</v>
      </c>
      <c r="O2790" s="59">
        <f>Ugovori_OPULJP3[[#This Row],[Bespovratna sredstva - Ukupno (EU+Nac) HRK
= Ukupna ugovorena vrijednost bespovratnih sredstava]]*Ugovori_OPULJP3[[#This Row],[EU STOPA SUFINANCIRANJA %
EU CO-FINANCING RATE %]]</f>
        <v>2089485.0110000002</v>
      </c>
      <c r="P2790" s="60">
        <f>Ugovori_OPULJP3[[#This Row],[Bespovratna sredstva - EU dio - HRK]]/7.5345</f>
        <v>277322.31880018581</v>
      </c>
      <c r="Q2790" s="59">
        <f>Ugovori_OPULJP3[[#This Row],[Bespovratna sredstva - Ukupno (EU+Nac) HRK
= Ukupna ugovorena vrijednost bespovratnih sredstava]]*Ugovori_OPULJP3[[#This Row],[STOPA NACIONALNOG SUFINANCIRANJA %]]</f>
        <v>368732.64900000003</v>
      </c>
      <c r="R2790" s="60">
        <f>Ugovori_OPULJP3[[#This Row],[Bespovratna sredstva - Nacionalni dio - HRK]]/7.5345</f>
        <v>48939.232729444557</v>
      </c>
      <c r="S2790" s="59">
        <v>2458217.66</v>
      </c>
      <c r="T2790" s="60">
        <f>Ugovori_OPULJP3[[#This Row],[Bespovratna sredstva - Ukupno (EU+Nac) HRK
= Ukupna ugovorena vrijednost bespovratnih sredstava]]/7.5345</f>
        <v>326261.55152963038</v>
      </c>
      <c r="U2790" s="59">
        <v>0</v>
      </c>
      <c r="V2790" s="60">
        <f>Ugovori_OPULJP3[[#This Row],[Javni doprinos korisnika - HRK]]/7.5345</f>
        <v>0</v>
      </c>
      <c r="W2790" s="59">
        <v>0</v>
      </c>
      <c r="X2790" s="60">
        <f>Ugovori_OPULJP3[[#This Row],[Privatni doprinos korisnika - HRK]]/7.5345</f>
        <v>0</v>
      </c>
      <c r="Y2790" s="61">
        <v>2458217.66</v>
      </c>
      <c r="Z2790" s="62">
        <f>Ugovori_OPULJP3[[#This Row],[UKUPNI PRIHVATLJIVI IZDACI
TOTAL ELIGIBLE EXPENDITURE
= Bespovratna sredstva ukupno + doprinos korisnika
= Ukupni prihvatljivi troškovi
= Ukupna ugovorena vrijednost projekta HRK]]/7.5345</f>
        <v>326261.55152963038</v>
      </c>
      <c r="AA2790" s="66" t="s">
        <v>7602</v>
      </c>
      <c r="AB2790" s="66" t="s">
        <v>34</v>
      </c>
      <c r="AC2790" s="40" t="s">
        <v>10158</v>
      </c>
      <c r="AD2790" s="72" t="s">
        <v>746</v>
      </c>
    </row>
    <row r="2791" spans="1:30" ht="89.25" x14ac:dyDescent="0.2">
      <c r="A2791" s="70" t="s">
        <v>10159</v>
      </c>
      <c r="B2791" s="64" t="s">
        <v>742</v>
      </c>
      <c r="C2791" s="65" t="s">
        <v>7264</v>
      </c>
      <c r="D2791" s="96" t="s">
        <v>10150</v>
      </c>
      <c r="E2791" s="53" t="s">
        <v>231</v>
      </c>
      <c r="F2791" s="71" t="s">
        <v>10160</v>
      </c>
      <c r="G2791" s="71" t="s">
        <v>10161</v>
      </c>
      <c r="H2791" s="68">
        <v>44631</v>
      </c>
      <c r="I2791" s="68">
        <v>45280</v>
      </c>
      <c r="J2791" s="57" t="str">
        <f>IF(Ugovori_OPULJP3[[#This Row],[DATUM ZAVRŠETKA OPERACIJE]]&gt;DATE(2024,12,31),"u provedbi","završen")</f>
        <v>završen</v>
      </c>
      <c r="K2791" s="76" t="s">
        <v>10162</v>
      </c>
      <c r="L2791" s="76" t="s">
        <v>36</v>
      </c>
      <c r="M2791" s="58">
        <v>0.85</v>
      </c>
      <c r="N2791" s="58">
        <v>0.15</v>
      </c>
      <c r="O2791" s="59">
        <f>Ugovori_OPULJP3[[#This Row],[Bespovratna sredstva - Ukupno (EU+Nac) HRK
= Ukupna ugovorena vrijednost bespovratnih sredstava]]*Ugovori_OPULJP3[[#This Row],[EU STOPA SUFINANCIRANJA %
EU CO-FINANCING RATE %]]</f>
        <v>1951128.828</v>
      </c>
      <c r="P2791" s="60">
        <f>Ugovori_OPULJP3[[#This Row],[Bespovratna sredstva - EU dio - HRK]]/7.5345</f>
        <v>258959.29763089784</v>
      </c>
      <c r="Q2791" s="59">
        <f>Ugovori_OPULJP3[[#This Row],[Bespovratna sredstva - Ukupno (EU+Nac) HRK
= Ukupna ugovorena vrijednost bespovratnih sredstava]]*Ugovori_OPULJP3[[#This Row],[STOPA NACIONALNOG SUFINANCIRANJA %]]</f>
        <v>344316.85200000001</v>
      </c>
      <c r="R2791" s="60">
        <f>Ugovori_OPULJP3[[#This Row],[Bespovratna sredstva - Nacionalni dio - HRK]]/7.5345</f>
        <v>45698.699581923152</v>
      </c>
      <c r="S2791" s="59">
        <v>2295445.6800000002</v>
      </c>
      <c r="T2791" s="60">
        <f>Ugovori_OPULJP3[[#This Row],[Bespovratna sredstva - Ukupno (EU+Nac) HRK
= Ukupna ugovorena vrijednost bespovratnih sredstava]]/7.5345</f>
        <v>304657.99721282104</v>
      </c>
      <c r="U2791" s="59">
        <v>0</v>
      </c>
      <c r="V2791" s="60">
        <f>Ugovori_OPULJP3[[#This Row],[Javni doprinos korisnika - HRK]]/7.5345</f>
        <v>0</v>
      </c>
      <c r="W2791" s="59">
        <v>0</v>
      </c>
      <c r="X2791" s="60">
        <f>Ugovori_OPULJP3[[#This Row],[Privatni doprinos korisnika - HRK]]/7.5345</f>
        <v>0</v>
      </c>
      <c r="Y2791" s="61">
        <v>2295445.6800000002</v>
      </c>
      <c r="Z2791" s="62">
        <f>Ugovori_OPULJP3[[#This Row],[UKUPNI PRIHVATLJIVI IZDACI
TOTAL ELIGIBLE EXPENDITURE
= Bespovratna sredstva ukupno + doprinos korisnika
= Ukupni prihvatljivi troškovi
= Ukupna ugovorena vrijednost projekta HRK]]/7.5345</f>
        <v>304657.99721282104</v>
      </c>
      <c r="AA2791" s="66" t="s">
        <v>7602</v>
      </c>
      <c r="AB2791" s="66" t="s">
        <v>34</v>
      </c>
      <c r="AC2791" s="40" t="s">
        <v>10163</v>
      </c>
      <c r="AD2791" s="72" t="s">
        <v>746</v>
      </c>
    </row>
    <row r="2792" spans="1:30" ht="89.25" x14ac:dyDescent="0.2">
      <c r="A2792" s="70" t="s">
        <v>10164</v>
      </c>
      <c r="B2792" s="64" t="s">
        <v>742</v>
      </c>
      <c r="C2792" s="65" t="s">
        <v>7264</v>
      </c>
      <c r="D2792" s="96" t="s">
        <v>10150</v>
      </c>
      <c r="E2792" s="53" t="s">
        <v>231</v>
      </c>
      <c r="F2792" s="71" t="s">
        <v>10165</v>
      </c>
      <c r="G2792" s="71" t="s">
        <v>7693</v>
      </c>
      <c r="H2792" s="68">
        <v>44631</v>
      </c>
      <c r="I2792" s="68">
        <v>45241</v>
      </c>
      <c r="J2792" s="57" t="str">
        <f>IF(Ugovori_OPULJP3[[#This Row],[DATUM ZAVRŠETKA OPERACIJE]]&gt;DATE(2024,12,31),"u provedbi","završen")</f>
        <v>završen</v>
      </c>
      <c r="K2792" s="67" t="s">
        <v>891</v>
      </c>
      <c r="L2792" s="67" t="s">
        <v>36</v>
      </c>
      <c r="M2792" s="58">
        <v>0.85</v>
      </c>
      <c r="N2792" s="58">
        <v>0.15</v>
      </c>
      <c r="O2792" s="59">
        <f>Ugovori_OPULJP3[[#This Row],[Bespovratna sredstva - Ukupno (EU+Nac) HRK
= Ukupna ugovorena vrijednost bespovratnih sredstava]]*Ugovori_OPULJP3[[#This Row],[EU STOPA SUFINANCIRANJA %
EU CO-FINANCING RATE %]]</f>
        <v>1727664.8735</v>
      </c>
      <c r="P2792" s="60">
        <f>Ugovori_OPULJP3[[#This Row],[Bespovratna sredstva - EU dio - HRK]]/7.5345</f>
        <v>229300.53401021965</v>
      </c>
      <c r="Q2792" s="59">
        <f>Ugovori_OPULJP3[[#This Row],[Bespovratna sredstva - Ukupno (EU+Nac) HRK
= Ukupna ugovorena vrijednost bespovratnih sredstava]]*Ugovori_OPULJP3[[#This Row],[STOPA NACIONALNOG SUFINANCIRANJA %]]</f>
        <v>304882.03649999999</v>
      </c>
      <c r="R2792" s="60">
        <f>Ugovori_OPULJP3[[#This Row],[Bespovratna sredstva - Nacionalni dio - HRK]]/7.5345</f>
        <v>40464.800119450527</v>
      </c>
      <c r="S2792" s="59">
        <v>2032546.91</v>
      </c>
      <c r="T2792" s="60">
        <f>Ugovori_OPULJP3[[#This Row],[Bespovratna sredstva - Ukupno (EU+Nac) HRK
= Ukupna ugovorena vrijednost bespovratnih sredstava]]/7.5345</f>
        <v>269765.33412967017</v>
      </c>
      <c r="U2792" s="59">
        <v>0</v>
      </c>
      <c r="V2792" s="60">
        <f>Ugovori_OPULJP3[[#This Row],[Javni doprinos korisnika - HRK]]/7.5345</f>
        <v>0</v>
      </c>
      <c r="W2792" s="59">
        <v>0</v>
      </c>
      <c r="X2792" s="60">
        <f>Ugovori_OPULJP3[[#This Row],[Privatni doprinos korisnika - HRK]]/7.5345</f>
        <v>0</v>
      </c>
      <c r="Y2792" s="61">
        <v>2032546.91</v>
      </c>
      <c r="Z2792" s="62">
        <f>Ugovori_OPULJP3[[#This Row],[UKUPNI PRIHVATLJIVI IZDACI
TOTAL ELIGIBLE EXPENDITURE
= Bespovratna sredstva ukupno + doprinos korisnika
= Ukupni prihvatljivi troškovi
= Ukupna ugovorena vrijednost projekta HRK]]/7.5345</f>
        <v>269765.33412967017</v>
      </c>
      <c r="AA2792" s="66" t="s">
        <v>7602</v>
      </c>
      <c r="AB2792" s="66" t="s">
        <v>34</v>
      </c>
      <c r="AC2792" s="40" t="s">
        <v>10166</v>
      </c>
      <c r="AD2792" s="72" t="s">
        <v>746</v>
      </c>
    </row>
    <row r="2793" spans="1:30" ht="102" x14ac:dyDescent="0.2">
      <c r="A2793" s="70" t="s">
        <v>10167</v>
      </c>
      <c r="B2793" s="64" t="s">
        <v>742</v>
      </c>
      <c r="C2793" s="65" t="s">
        <v>7264</v>
      </c>
      <c r="D2793" s="96" t="s">
        <v>10150</v>
      </c>
      <c r="E2793" s="53" t="s">
        <v>231</v>
      </c>
      <c r="F2793" s="71" t="s">
        <v>10168</v>
      </c>
      <c r="G2793" s="71" t="s">
        <v>3081</v>
      </c>
      <c r="H2793" s="68">
        <v>44631</v>
      </c>
      <c r="I2793" s="68">
        <v>45241</v>
      </c>
      <c r="J2793" s="57" t="str">
        <f>IF(Ugovori_OPULJP3[[#This Row],[DATUM ZAVRŠETKA OPERACIJE]]&gt;DATE(2024,12,31),"u provedbi","završen")</f>
        <v>završen</v>
      </c>
      <c r="K2793" s="76" t="s">
        <v>108</v>
      </c>
      <c r="L2793" s="76" t="s">
        <v>98</v>
      </c>
      <c r="M2793" s="58">
        <v>0.85</v>
      </c>
      <c r="N2793" s="58">
        <v>0.15</v>
      </c>
      <c r="O2793" s="59">
        <f>Ugovori_OPULJP3[[#This Row],[Bespovratna sredstva - Ukupno (EU+Nac) HRK
= Ukupna ugovorena vrijednost bespovratnih sredstava]]*Ugovori_OPULJP3[[#This Row],[EU STOPA SUFINANCIRANJA %
EU CO-FINANCING RATE %]]</f>
        <v>1968978.5219999999</v>
      </c>
      <c r="P2793" s="60">
        <f>Ugovori_OPULJP3[[#This Row],[Bespovratna sredstva - EU dio - HRK]]/7.5345</f>
        <v>261328.35914791955</v>
      </c>
      <c r="Q2793" s="59">
        <f>Ugovori_OPULJP3[[#This Row],[Bespovratna sredstva - Ukupno (EU+Nac) HRK
= Ukupna ugovorena vrijednost bespovratnih sredstava]]*Ugovori_OPULJP3[[#This Row],[STOPA NACIONALNOG SUFINANCIRANJA %]]</f>
        <v>347466.79799999995</v>
      </c>
      <c r="R2793" s="60">
        <f>Ugovori_OPULJP3[[#This Row],[Bespovratna sredstva - Nacionalni dio - HRK]]/7.5345</f>
        <v>46116.76926139756</v>
      </c>
      <c r="S2793" s="59">
        <v>2316445.3199999998</v>
      </c>
      <c r="T2793" s="60">
        <f>Ugovori_OPULJP3[[#This Row],[Bespovratna sredstva - Ukupno (EU+Nac) HRK
= Ukupna ugovorena vrijednost bespovratnih sredstava]]/7.5345</f>
        <v>307445.12840931711</v>
      </c>
      <c r="U2793" s="59">
        <v>0</v>
      </c>
      <c r="V2793" s="60">
        <f>Ugovori_OPULJP3[[#This Row],[Javni doprinos korisnika - HRK]]/7.5345</f>
        <v>0</v>
      </c>
      <c r="W2793" s="59">
        <v>0</v>
      </c>
      <c r="X2793" s="60">
        <f>Ugovori_OPULJP3[[#This Row],[Privatni doprinos korisnika - HRK]]/7.5345</f>
        <v>0</v>
      </c>
      <c r="Y2793" s="61">
        <v>2316445.3199999998</v>
      </c>
      <c r="Z2793" s="62">
        <f>Ugovori_OPULJP3[[#This Row],[UKUPNI PRIHVATLJIVI IZDACI
TOTAL ELIGIBLE EXPENDITURE
= Bespovratna sredstva ukupno + doprinos korisnika
= Ukupni prihvatljivi troškovi
= Ukupna ugovorena vrijednost projekta HRK]]/7.5345</f>
        <v>307445.12840931711</v>
      </c>
      <c r="AA2793" s="66" t="s">
        <v>7602</v>
      </c>
      <c r="AB2793" s="66" t="s">
        <v>34</v>
      </c>
      <c r="AC2793" s="40" t="s">
        <v>10169</v>
      </c>
      <c r="AD2793" s="72" t="s">
        <v>746</v>
      </c>
    </row>
    <row r="2794" spans="1:30" ht="76.5" x14ac:dyDescent="0.2">
      <c r="A2794" s="70" t="s">
        <v>10170</v>
      </c>
      <c r="B2794" s="64" t="s">
        <v>742</v>
      </c>
      <c r="C2794" s="65" t="s">
        <v>7264</v>
      </c>
      <c r="D2794" s="96" t="s">
        <v>10150</v>
      </c>
      <c r="E2794" s="53" t="s">
        <v>231</v>
      </c>
      <c r="F2794" s="71" t="s">
        <v>10171</v>
      </c>
      <c r="G2794" s="71" t="s">
        <v>524</v>
      </c>
      <c r="H2794" s="68">
        <v>44631</v>
      </c>
      <c r="I2794" s="68">
        <v>45241</v>
      </c>
      <c r="J2794" s="57" t="str">
        <f>IF(Ugovori_OPULJP3[[#This Row],[DATUM ZAVRŠETKA OPERACIJE]]&gt;DATE(2024,12,31),"u provedbi","završen")</f>
        <v>završen</v>
      </c>
      <c r="K2794" s="76" t="s">
        <v>10172</v>
      </c>
      <c r="L2794" s="76" t="s">
        <v>199</v>
      </c>
      <c r="M2794" s="58">
        <v>0.85</v>
      </c>
      <c r="N2794" s="58">
        <v>0.15</v>
      </c>
      <c r="O2794" s="59">
        <f>Ugovori_OPULJP3[[#This Row],[Bespovratna sredstva - Ukupno (EU+Nac) HRK
= Ukupna ugovorena vrijednost bespovratnih sredstava]]*Ugovori_OPULJP3[[#This Row],[EU STOPA SUFINANCIRANJA %
EU CO-FINANCING RATE %]]</f>
        <v>1955916.5125</v>
      </c>
      <c r="P2794" s="60">
        <f>Ugovori_OPULJP3[[#This Row],[Bespovratna sredstva - EU dio - HRK]]/7.5345</f>
        <v>259594.73256354104</v>
      </c>
      <c r="Q2794" s="59">
        <f>Ugovori_OPULJP3[[#This Row],[Bespovratna sredstva - Ukupno (EU+Nac) HRK
= Ukupna ugovorena vrijednost bespovratnih sredstava]]*Ugovori_OPULJP3[[#This Row],[STOPA NACIONALNOG SUFINANCIRANJA %]]</f>
        <v>345161.73749999999</v>
      </c>
      <c r="R2794" s="60">
        <f>Ugovori_OPULJP3[[#This Row],[Bespovratna sredstva - Nacionalni dio - HRK]]/7.5345</f>
        <v>45810.835158271948</v>
      </c>
      <c r="S2794" s="59">
        <v>2301078.25</v>
      </c>
      <c r="T2794" s="60">
        <f>Ugovori_OPULJP3[[#This Row],[Bespovratna sredstva - Ukupno (EU+Nac) HRK
= Ukupna ugovorena vrijednost bespovratnih sredstava]]/7.5345</f>
        <v>305405.56772181299</v>
      </c>
      <c r="U2794" s="59">
        <v>0</v>
      </c>
      <c r="V2794" s="60">
        <f>Ugovori_OPULJP3[[#This Row],[Javni doprinos korisnika - HRK]]/7.5345</f>
        <v>0</v>
      </c>
      <c r="W2794" s="59">
        <v>0</v>
      </c>
      <c r="X2794" s="60">
        <f>Ugovori_OPULJP3[[#This Row],[Privatni doprinos korisnika - HRK]]/7.5345</f>
        <v>0</v>
      </c>
      <c r="Y2794" s="61">
        <v>2301078.25</v>
      </c>
      <c r="Z2794" s="62">
        <f>Ugovori_OPULJP3[[#This Row],[UKUPNI PRIHVATLJIVI IZDACI
TOTAL ELIGIBLE EXPENDITURE
= Bespovratna sredstva ukupno + doprinos korisnika
= Ukupni prihvatljivi troškovi
= Ukupna ugovorena vrijednost projekta HRK]]/7.5345</f>
        <v>305405.56772181299</v>
      </c>
      <c r="AA2794" s="66" t="s">
        <v>7602</v>
      </c>
      <c r="AB2794" s="66" t="s">
        <v>34</v>
      </c>
      <c r="AC2794" s="40" t="s">
        <v>10173</v>
      </c>
      <c r="AD2794" s="72" t="s">
        <v>746</v>
      </c>
    </row>
    <row r="2795" spans="1:30" ht="76.5" x14ac:dyDescent="0.2">
      <c r="A2795" s="70" t="s">
        <v>10174</v>
      </c>
      <c r="B2795" s="64" t="s">
        <v>742</v>
      </c>
      <c r="C2795" s="65" t="s">
        <v>7264</v>
      </c>
      <c r="D2795" s="96" t="s">
        <v>10150</v>
      </c>
      <c r="E2795" s="53" t="s">
        <v>231</v>
      </c>
      <c r="F2795" s="71" t="s">
        <v>10175</v>
      </c>
      <c r="G2795" s="71" t="s">
        <v>7601</v>
      </c>
      <c r="H2795" s="68">
        <v>44631</v>
      </c>
      <c r="I2795" s="68">
        <v>45291</v>
      </c>
      <c r="J2795" s="57" t="str">
        <f>IF(Ugovori_OPULJP3[[#This Row],[DATUM ZAVRŠETKA OPERACIJE]]&gt;DATE(2024,12,31),"u provedbi","završen")</f>
        <v>završen</v>
      </c>
      <c r="K2795" s="76" t="s">
        <v>10176</v>
      </c>
      <c r="L2795" s="76" t="s">
        <v>83</v>
      </c>
      <c r="M2795" s="58">
        <v>0.85</v>
      </c>
      <c r="N2795" s="58">
        <v>0.15</v>
      </c>
      <c r="O2795" s="59">
        <f>Ugovori_OPULJP3[[#This Row],[Bespovratna sredstva - Ukupno (EU+Nac) HRK
= Ukupna ugovorena vrijednost bespovratnih sredstava]]*Ugovori_OPULJP3[[#This Row],[EU STOPA SUFINANCIRANJA %
EU CO-FINANCING RATE %]]</f>
        <v>1426827.8499999999</v>
      </c>
      <c r="P2795" s="60">
        <f>Ugovori_OPULJP3[[#This Row],[Bespovratna sredstva - EU dio - HRK]]/7.5345</f>
        <v>189372.59937620276</v>
      </c>
      <c r="Q2795" s="59">
        <f>Ugovori_OPULJP3[[#This Row],[Bespovratna sredstva - Ukupno (EU+Nac) HRK
= Ukupna ugovorena vrijednost bespovratnih sredstava]]*Ugovori_OPULJP3[[#This Row],[STOPA NACIONALNOG SUFINANCIRANJA %]]</f>
        <v>251793.15</v>
      </c>
      <c r="R2795" s="60">
        <f>Ugovori_OPULJP3[[#This Row],[Bespovratna sredstva - Nacionalni dio - HRK]]/7.5345</f>
        <v>33418.694007565195</v>
      </c>
      <c r="S2795" s="59">
        <v>1678621</v>
      </c>
      <c r="T2795" s="60">
        <f>Ugovori_OPULJP3[[#This Row],[Bespovratna sredstva - Ukupno (EU+Nac) HRK
= Ukupna ugovorena vrijednost bespovratnih sredstava]]/7.5345</f>
        <v>222791.29338376797</v>
      </c>
      <c r="U2795" s="59">
        <v>0</v>
      </c>
      <c r="V2795" s="60">
        <f>Ugovori_OPULJP3[[#This Row],[Javni doprinos korisnika - HRK]]/7.5345</f>
        <v>0</v>
      </c>
      <c r="W2795" s="59">
        <v>0</v>
      </c>
      <c r="X2795" s="60">
        <f>Ugovori_OPULJP3[[#This Row],[Privatni doprinos korisnika - HRK]]/7.5345</f>
        <v>0</v>
      </c>
      <c r="Y2795" s="61">
        <v>1678621</v>
      </c>
      <c r="Z2795" s="62">
        <f>Ugovori_OPULJP3[[#This Row],[UKUPNI PRIHVATLJIVI IZDACI
TOTAL ELIGIBLE EXPENDITURE
= Bespovratna sredstva ukupno + doprinos korisnika
= Ukupni prihvatljivi troškovi
= Ukupna ugovorena vrijednost projekta HRK]]/7.5345</f>
        <v>222791.29338376797</v>
      </c>
      <c r="AA2795" s="66" t="s">
        <v>7602</v>
      </c>
      <c r="AB2795" s="66" t="s">
        <v>34</v>
      </c>
      <c r="AC2795" s="40" t="s">
        <v>10177</v>
      </c>
      <c r="AD2795" s="72" t="s">
        <v>746</v>
      </c>
    </row>
    <row r="2796" spans="1:30" ht="89.25" x14ac:dyDescent="0.2">
      <c r="A2796" s="70" t="s">
        <v>10178</v>
      </c>
      <c r="B2796" s="64" t="s">
        <v>742</v>
      </c>
      <c r="C2796" s="65" t="s">
        <v>7264</v>
      </c>
      <c r="D2796" s="96" t="s">
        <v>10150</v>
      </c>
      <c r="E2796" s="53" t="s">
        <v>231</v>
      </c>
      <c r="F2796" s="71" t="s">
        <v>10179</v>
      </c>
      <c r="G2796" s="71" t="s">
        <v>307</v>
      </c>
      <c r="H2796" s="68">
        <v>44631</v>
      </c>
      <c r="I2796" s="68">
        <v>45241</v>
      </c>
      <c r="J2796" s="57" t="str">
        <f>IF(Ugovori_OPULJP3[[#This Row],[DATUM ZAVRŠETKA OPERACIJE]]&gt;DATE(2024,12,31),"u provedbi","završen")</f>
        <v>završen</v>
      </c>
      <c r="K2796" s="76" t="s">
        <v>36</v>
      </c>
      <c r="L2796" s="67" t="s">
        <v>36</v>
      </c>
      <c r="M2796" s="58">
        <v>0.85</v>
      </c>
      <c r="N2796" s="58">
        <v>0.15</v>
      </c>
      <c r="O2796" s="59">
        <f>Ugovori_OPULJP3[[#This Row],[Bespovratna sredstva - Ukupno (EU+Nac) HRK
= Ukupna ugovorena vrijednost bespovratnih sredstava]]*Ugovori_OPULJP3[[#This Row],[EU STOPA SUFINANCIRANJA %
EU CO-FINANCING RATE %]]</f>
        <v>1736168.4435000001</v>
      </c>
      <c r="P2796" s="60">
        <f>Ugovori_OPULJP3[[#This Row],[Bespovratna sredstva - EU dio - HRK]]/7.5345</f>
        <v>230429.15170217</v>
      </c>
      <c r="Q2796" s="59">
        <f>Ugovori_OPULJP3[[#This Row],[Bespovratna sredstva - Ukupno (EU+Nac) HRK
= Ukupna ugovorena vrijednost bespovratnih sredstava]]*Ugovori_OPULJP3[[#This Row],[STOPA NACIONALNOG SUFINANCIRANJA %]]</f>
        <v>306382.66649999999</v>
      </c>
      <c r="R2796" s="60">
        <f>Ugovori_OPULJP3[[#This Row],[Bespovratna sredstva - Nacionalni dio - HRK]]/7.5345</f>
        <v>40663.967947441764</v>
      </c>
      <c r="S2796" s="59">
        <v>2042551.11</v>
      </c>
      <c r="T2796" s="60">
        <f>Ugovori_OPULJP3[[#This Row],[Bespovratna sredstva - Ukupno (EU+Nac) HRK
= Ukupna ugovorena vrijednost bespovratnih sredstava]]/7.5345</f>
        <v>271093.11964961176</v>
      </c>
      <c r="U2796" s="59">
        <v>0</v>
      </c>
      <c r="V2796" s="60">
        <f>Ugovori_OPULJP3[[#This Row],[Javni doprinos korisnika - HRK]]/7.5345</f>
        <v>0</v>
      </c>
      <c r="W2796" s="59">
        <v>0</v>
      </c>
      <c r="X2796" s="60">
        <f>Ugovori_OPULJP3[[#This Row],[Privatni doprinos korisnika - HRK]]/7.5345</f>
        <v>0</v>
      </c>
      <c r="Y2796" s="61">
        <v>2042551.11</v>
      </c>
      <c r="Z2796" s="62">
        <f>Ugovori_OPULJP3[[#This Row],[UKUPNI PRIHVATLJIVI IZDACI
TOTAL ELIGIBLE EXPENDITURE
= Bespovratna sredstva ukupno + doprinos korisnika
= Ukupni prihvatljivi troškovi
= Ukupna ugovorena vrijednost projekta HRK]]/7.5345</f>
        <v>271093.11964961176</v>
      </c>
      <c r="AA2796" s="66" t="s">
        <v>7602</v>
      </c>
      <c r="AB2796" s="66" t="s">
        <v>34</v>
      </c>
      <c r="AC2796" s="40" t="s">
        <v>10180</v>
      </c>
      <c r="AD2796" s="72" t="s">
        <v>746</v>
      </c>
    </row>
    <row r="2797" spans="1:30" ht="114.75" x14ac:dyDescent="0.2">
      <c r="A2797" s="70" t="s">
        <v>10181</v>
      </c>
      <c r="B2797" s="64" t="s">
        <v>742</v>
      </c>
      <c r="C2797" s="65" t="s">
        <v>7264</v>
      </c>
      <c r="D2797" s="96" t="s">
        <v>10150</v>
      </c>
      <c r="E2797" s="53" t="s">
        <v>231</v>
      </c>
      <c r="F2797" s="71" t="s">
        <v>10182</v>
      </c>
      <c r="G2797" s="54" t="s">
        <v>7685</v>
      </c>
      <c r="H2797" s="68">
        <v>44631</v>
      </c>
      <c r="I2797" s="68">
        <v>45241</v>
      </c>
      <c r="J2797" s="57" t="str">
        <f>IF(Ugovori_OPULJP3[[#This Row],[DATUM ZAVRŠETKA OPERACIJE]]&gt;DATE(2024,12,31),"u provedbi","završen")</f>
        <v>završen</v>
      </c>
      <c r="K2797" s="76" t="s">
        <v>2767</v>
      </c>
      <c r="L2797" s="76" t="s">
        <v>199</v>
      </c>
      <c r="M2797" s="58">
        <v>0.85</v>
      </c>
      <c r="N2797" s="58">
        <v>0.15</v>
      </c>
      <c r="O2797" s="59">
        <f>Ugovori_OPULJP3[[#This Row],[Bespovratna sredstva - Ukupno (EU+Nac) HRK
= Ukupna ugovorena vrijednost bespovratnih sredstava]]*Ugovori_OPULJP3[[#This Row],[EU STOPA SUFINANCIRANJA %
EU CO-FINANCING RATE %]]</f>
        <v>1054375.513</v>
      </c>
      <c r="P2797" s="60">
        <f>Ugovori_OPULJP3[[#This Row],[Bespovratna sredstva - EU dio - HRK]]/7.5345</f>
        <v>139939.67920897205</v>
      </c>
      <c r="Q2797" s="59">
        <f>Ugovori_OPULJP3[[#This Row],[Bespovratna sredstva - Ukupno (EU+Nac) HRK
= Ukupna ugovorena vrijednost bespovratnih sredstava]]*Ugovori_OPULJP3[[#This Row],[STOPA NACIONALNOG SUFINANCIRANJA %]]</f>
        <v>186066.26699999999</v>
      </c>
      <c r="R2797" s="60">
        <f>Ugovori_OPULJP3[[#This Row],[Bespovratna sredstva - Nacionalni dio - HRK]]/7.5345</f>
        <v>24695.237507465656</v>
      </c>
      <c r="S2797" s="59">
        <v>1240441.78</v>
      </c>
      <c r="T2797" s="60">
        <f>Ugovori_OPULJP3[[#This Row],[Bespovratna sredstva - Ukupno (EU+Nac) HRK
= Ukupna ugovorena vrijednost bespovratnih sredstava]]/7.5345</f>
        <v>164634.91671643773</v>
      </c>
      <c r="U2797" s="59">
        <v>0</v>
      </c>
      <c r="V2797" s="60">
        <f>Ugovori_OPULJP3[[#This Row],[Javni doprinos korisnika - HRK]]/7.5345</f>
        <v>0</v>
      </c>
      <c r="W2797" s="59">
        <v>0</v>
      </c>
      <c r="X2797" s="60">
        <f>Ugovori_OPULJP3[[#This Row],[Privatni doprinos korisnika - HRK]]/7.5345</f>
        <v>0</v>
      </c>
      <c r="Y2797" s="61">
        <v>1240441.78</v>
      </c>
      <c r="Z2797" s="62">
        <f>Ugovori_OPULJP3[[#This Row],[UKUPNI PRIHVATLJIVI IZDACI
TOTAL ELIGIBLE EXPENDITURE
= Bespovratna sredstva ukupno + doprinos korisnika
= Ukupni prihvatljivi troškovi
= Ukupna ugovorena vrijednost projekta HRK]]/7.5345</f>
        <v>164634.91671643773</v>
      </c>
      <c r="AA2797" s="66" t="s">
        <v>7602</v>
      </c>
      <c r="AB2797" s="66" t="s">
        <v>34</v>
      </c>
      <c r="AC2797" s="40" t="s">
        <v>10183</v>
      </c>
      <c r="AD2797" s="72" t="s">
        <v>746</v>
      </c>
    </row>
    <row r="2798" spans="1:30" ht="102" x14ac:dyDescent="0.2">
      <c r="A2798" s="70" t="s">
        <v>10184</v>
      </c>
      <c r="B2798" s="64" t="s">
        <v>742</v>
      </c>
      <c r="C2798" s="65" t="s">
        <v>7264</v>
      </c>
      <c r="D2798" s="96" t="s">
        <v>10150</v>
      </c>
      <c r="E2798" s="53" t="s">
        <v>231</v>
      </c>
      <c r="F2798" s="71" t="s">
        <v>10185</v>
      </c>
      <c r="G2798" s="71" t="s">
        <v>7708</v>
      </c>
      <c r="H2798" s="68">
        <v>44631</v>
      </c>
      <c r="I2798" s="68">
        <v>45241</v>
      </c>
      <c r="J2798" s="57" t="str">
        <f>IF(Ugovori_OPULJP3[[#This Row],[DATUM ZAVRŠETKA OPERACIJE]]&gt;DATE(2024,12,31),"u provedbi","završen")</f>
        <v>završen</v>
      </c>
      <c r="K2798" s="76" t="s">
        <v>10186</v>
      </c>
      <c r="L2798" s="76" t="s">
        <v>36</v>
      </c>
      <c r="M2798" s="58">
        <v>0.85</v>
      </c>
      <c r="N2798" s="58">
        <v>0.15</v>
      </c>
      <c r="O2798" s="59">
        <f>Ugovori_OPULJP3[[#This Row],[Bespovratna sredstva - Ukupno (EU+Nac) HRK
= Ukupna ugovorena vrijednost bespovratnih sredstava]]*Ugovori_OPULJP3[[#This Row],[EU STOPA SUFINANCIRANJA %
EU CO-FINANCING RATE %]]</f>
        <v>1843015.3559999999</v>
      </c>
      <c r="P2798" s="60">
        <f>Ugovori_OPULJP3[[#This Row],[Bespovratna sredstva - EU dio - HRK]]/7.5345</f>
        <v>244610.1739996018</v>
      </c>
      <c r="Q2798" s="59">
        <f>Ugovori_OPULJP3[[#This Row],[Bespovratna sredstva - Ukupno (EU+Nac) HRK
= Ukupna ugovorena vrijednost bespovratnih sredstava]]*Ugovori_OPULJP3[[#This Row],[STOPA NACIONALNOG SUFINANCIRANJA %]]</f>
        <v>325238.00399999996</v>
      </c>
      <c r="R2798" s="60">
        <f>Ugovori_OPULJP3[[#This Row],[Bespovratna sredstva - Nacionalni dio - HRK]]/7.5345</f>
        <v>43166.501294047375</v>
      </c>
      <c r="S2798" s="59">
        <v>2168253.36</v>
      </c>
      <c r="T2798" s="60">
        <f>Ugovori_OPULJP3[[#This Row],[Bespovratna sredstva - Ukupno (EU+Nac) HRK
= Ukupna ugovorena vrijednost bespovratnih sredstava]]/7.5345</f>
        <v>287776.6752936492</v>
      </c>
      <c r="U2798" s="59">
        <v>0</v>
      </c>
      <c r="V2798" s="60">
        <f>Ugovori_OPULJP3[[#This Row],[Javni doprinos korisnika - HRK]]/7.5345</f>
        <v>0</v>
      </c>
      <c r="W2798" s="59">
        <v>0</v>
      </c>
      <c r="X2798" s="60">
        <f>Ugovori_OPULJP3[[#This Row],[Privatni doprinos korisnika - HRK]]/7.5345</f>
        <v>0</v>
      </c>
      <c r="Y2798" s="61">
        <v>2168253.36</v>
      </c>
      <c r="Z2798" s="62">
        <f>Ugovori_OPULJP3[[#This Row],[UKUPNI PRIHVATLJIVI IZDACI
TOTAL ELIGIBLE EXPENDITURE
= Bespovratna sredstva ukupno + doprinos korisnika
= Ukupni prihvatljivi troškovi
= Ukupna ugovorena vrijednost projekta HRK]]/7.5345</f>
        <v>287776.6752936492</v>
      </c>
      <c r="AA2798" s="66" t="s">
        <v>7602</v>
      </c>
      <c r="AB2798" s="66" t="s">
        <v>34</v>
      </c>
      <c r="AC2798" s="40" t="s">
        <v>10187</v>
      </c>
      <c r="AD2798" s="72" t="s">
        <v>746</v>
      </c>
    </row>
    <row r="2799" spans="1:30" ht="89.25" x14ac:dyDescent="0.2">
      <c r="A2799" s="70" t="s">
        <v>10188</v>
      </c>
      <c r="B2799" s="64" t="s">
        <v>742</v>
      </c>
      <c r="C2799" s="65" t="s">
        <v>7264</v>
      </c>
      <c r="D2799" s="96" t="s">
        <v>10150</v>
      </c>
      <c r="E2799" s="53" t="s">
        <v>231</v>
      </c>
      <c r="F2799" s="71" t="s">
        <v>10189</v>
      </c>
      <c r="G2799" s="71" t="s">
        <v>378</v>
      </c>
      <c r="H2799" s="68">
        <v>44631</v>
      </c>
      <c r="I2799" s="68">
        <v>45180</v>
      </c>
      <c r="J2799" s="57" t="str">
        <f>IF(Ugovori_OPULJP3[[#This Row],[DATUM ZAVRŠETKA OPERACIJE]]&gt;DATE(2024,12,31),"u provedbi","završen")</f>
        <v>završen</v>
      </c>
      <c r="K2799" s="67" t="s">
        <v>36</v>
      </c>
      <c r="L2799" s="67" t="s">
        <v>36</v>
      </c>
      <c r="M2799" s="58">
        <v>0.85</v>
      </c>
      <c r="N2799" s="58">
        <v>0.15</v>
      </c>
      <c r="O2799" s="59">
        <f>Ugovori_OPULJP3[[#This Row],[Bespovratna sredstva - Ukupno (EU+Nac) HRK
= Ukupna ugovorena vrijednost bespovratnih sredstava]]*Ugovori_OPULJP3[[#This Row],[EU STOPA SUFINANCIRANJA %
EU CO-FINANCING RATE %]]</f>
        <v>852658.41749999998</v>
      </c>
      <c r="P2799" s="60">
        <f>Ugovori_OPULJP3[[#This Row],[Bespovratna sredstva - EU dio - HRK]]/7.5345</f>
        <v>113167.21978897073</v>
      </c>
      <c r="Q2799" s="59">
        <f>Ugovori_OPULJP3[[#This Row],[Bespovratna sredstva - Ukupno (EU+Nac) HRK
= Ukupna ugovorena vrijednost bespovratnih sredstava]]*Ugovori_OPULJP3[[#This Row],[STOPA NACIONALNOG SUFINANCIRANJA %]]</f>
        <v>150469.13250000001</v>
      </c>
      <c r="R2799" s="60">
        <f>Ugovori_OPULJP3[[#This Row],[Bespovratna sredstva - Nacionalni dio - HRK]]/7.5345</f>
        <v>19970.685845112483</v>
      </c>
      <c r="S2799" s="59">
        <v>1003127.55</v>
      </c>
      <c r="T2799" s="60">
        <f>Ugovori_OPULJP3[[#This Row],[Bespovratna sredstva - Ukupno (EU+Nac) HRK
= Ukupna ugovorena vrijednost bespovratnih sredstava]]/7.5345</f>
        <v>133137.9056340832</v>
      </c>
      <c r="U2799" s="59">
        <v>0</v>
      </c>
      <c r="V2799" s="60">
        <f>Ugovori_OPULJP3[[#This Row],[Javni doprinos korisnika - HRK]]/7.5345</f>
        <v>0</v>
      </c>
      <c r="W2799" s="59">
        <v>0</v>
      </c>
      <c r="X2799" s="60">
        <f>Ugovori_OPULJP3[[#This Row],[Privatni doprinos korisnika - HRK]]/7.5345</f>
        <v>0</v>
      </c>
      <c r="Y2799" s="61">
        <v>1003127.55</v>
      </c>
      <c r="Z2799" s="62">
        <f>Ugovori_OPULJP3[[#This Row],[UKUPNI PRIHVATLJIVI IZDACI
TOTAL ELIGIBLE EXPENDITURE
= Bespovratna sredstva ukupno + doprinos korisnika
= Ukupni prihvatljivi troškovi
= Ukupna ugovorena vrijednost projekta HRK]]/7.5345</f>
        <v>133137.9056340832</v>
      </c>
      <c r="AA2799" s="66" t="s">
        <v>7602</v>
      </c>
      <c r="AB2799" s="66" t="s">
        <v>34</v>
      </c>
      <c r="AC2799" s="40" t="s">
        <v>10190</v>
      </c>
      <c r="AD2799" s="72" t="s">
        <v>746</v>
      </c>
    </row>
    <row r="2800" spans="1:30" ht="102" x14ac:dyDescent="0.2">
      <c r="A2800" s="70" t="s">
        <v>10191</v>
      </c>
      <c r="B2800" s="64" t="s">
        <v>742</v>
      </c>
      <c r="C2800" s="65" t="s">
        <v>7264</v>
      </c>
      <c r="D2800" s="96" t="s">
        <v>10150</v>
      </c>
      <c r="E2800" s="53" t="s">
        <v>231</v>
      </c>
      <c r="F2800" s="71" t="s">
        <v>10192</v>
      </c>
      <c r="G2800" s="54" t="s">
        <v>7646</v>
      </c>
      <c r="H2800" s="68">
        <v>44631</v>
      </c>
      <c r="I2800" s="68">
        <v>45241</v>
      </c>
      <c r="J2800" s="57" t="str">
        <f>IF(Ugovori_OPULJP3[[#This Row],[DATUM ZAVRŠETKA OPERACIJE]]&gt;DATE(2024,12,31),"u provedbi","završen")</f>
        <v>završen</v>
      </c>
      <c r="K2800" s="76" t="s">
        <v>10193</v>
      </c>
      <c r="L2800" s="76" t="s">
        <v>172</v>
      </c>
      <c r="M2800" s="58">
        <v>0.85</v>
      </c>
      <c r="N2800" s="58">
        <v>0.15</v>
      </c>
      <c r="O2800" s="59">
        <f>Ugovori_OPULJP3[[#This Row],[Bespovratna sredstva - Ukupno (EU+Nac) HRK
= Ukupna ugovorena vrijednost bespovratnih sredstava]]*Ugovori_OPULJP3[[#This Row],[EU STOPA SUFINANCIRANJA %
EU CO-FINANCING RATE %]]</f>
        <v>1462689.18</v>
      </c>
      <c r="P2800" s="60">
        <f>Ugovori_OPULJP3[[#This Row],[Bespovratna sredstva - EU dio - HRK]]/7.5345</f>
        <v>194132.21580728647</v>
      </c>
      <c r="Q2800" s="59">
        <f>Ugovori_OPULJP3[[#This Row],[Bespovratna sredstva - Ukupno (EU+Nac) HRK
= Ukupna ugovorena vrijednost bespovratnih sredstava]]*Ugovori_OPULJP3[[#This Row],[STOPA NACIONALNOG SUFINANCIRANJA %]]</f>
        <v>258121.62</v>
      </c>
      <c r="R2800" s="60">
        <f>Ugovori_OPULJP3[[#This Row],[Bespovratna sredstva - Nacionalni dio - HRK]]/7.5345</f>
        <v>34258.626318932904</v>
      </c>
      <c r="S2800" s="59">
        <v>1720810.8</v>
      </c>
      <c r="T2800" s="60">
        <f>Ugovori_OPULJP3[[#This Row],[Bespovratna sredstva - Ukupno (EU+Nac) HRK
= Ukupna ugovorena vrijednost bespovratnih sredstava]]/7.5345</f>
        <v>228390.84212621939</v>
      </c>
      <c r="U2800" s="59">
        <v>0</v>
      </c>
      <c r="V2800" s="60">
        <f>Ugovori_OPULJP3[[#This Row],[Javni doprinos korisnika - HRK]]/7.5345</f>
        <v>0</v>
      </c>
      <c r="W2800" s="59">
        <v>0</v>
      </c>
      <c r="X2800" s="60">
        <f>Ugovori_OPULJP3[[#This Row],[Privatni doprinos korisnika - HRK]]/7.5345</f>
        <v>0</v>
      </c>
      <c r="Y2800" s="61">
        <v>1720810.8</v>
      </c>
      <c r="Z2800" s="62">
        <f>Ugovori_OPULJP3[[#This Row],[UKUPNI PRIHVATLJIVI IZDACI
TOTAL ELIGIBLE EXPENDITURE
= Bespovratna sredstva ukupno + doprinos korisnika
= Ukupni prihvatljivi troškovi
= Ukupna ugovorena vrijednost projekta HRK]]/7.5345</f>
        <v>228390.84212621939</v>
      </c>
      <c r="AA2800" s="66" t="s">
        <v>7602</v>
      </c>
      <c r="AB2800" s="66" t="s">
        <v>34</v>
      </c>
      <c r="AC2800" s="40" t="s">
        <v>10194</v>
      </c>
      <c r="AD2800" s="72" t="s">
        <v>746</v>
      </c>
    </row>
    <row r="2801" spans="1:30" ht="114.75" x14ac:dyDescent="0.2">
      <c r="A2801" s="70" t="s">
        <v>10195</v>
      </c>
      <c r="B2801" s="64" t="s">
        <v>742</v>
      </c>
      <c r="C2801" s="65" t="s">
        <v>7264</v>
      </c>
      <c r="D2801" s="96" t="s">
        <v>10150</v>
      </c>
      <c r="E2801" s="53" t="s">
        <v>231</v>
      </c>
      <c r="F2801" s="71" t="s">
        <v>10196</v>
      </c>
      <c r="G2801" s="71" t="s">
        <v>5009</v>
      </c>
      <c r="H2801" s="68">
        <v>44643</v>
      </c>
      <c r="I2801" s="68">
        <v>45253</v>
      </c>
      <c r="J2801" s="57" t="str">
        <f>IF(Ugovori_OPULJP3[[#This Row],[DATUM ZAVRŠETKA OPERACIJE]]&gt;DATE(2024,12,31),"u provedbi","završen")</f>
        <v>završen</v>
      </c>
      <c r="K2801" s="76" t="s">
        <v>8577</v>
      </c>
      <c r="L2801" s="67" t="s">
        <v>36</v>
      </c>
      <c r="M2801" s="58">
        <v>0.85</v>
      </c>
      <c r="N2801" s="58">
        <v>0.15</v>
      </c>
      <c r="O2801" s="59">
        <f>Ugovori_OPULJP3[[#This Row],[Bespovratna sredstva - Ukupno (EU+Nac) HRK
= Ukupna ugovorena vrijednost bespovratnih sredstava]]*Ugovori_OPULJP3[[#This Row],[EU STOPA SUFINANCIRANJA %
EU CO-FINANCING RATE %]]</f>
        <v>2079406</v>
      </c>
      <c r="P2801" s="60">
        <f>Ugovori_OPULJP3[[#This Row],[Bespovratna sredstva - EU dio - HRK]]/7.5345</f>
        <v>275984.60415422387</v>
      </c>
      <c r="Q2801" s="59">
        <f>Ugovori_OPULJP3[[#This Row],[Bespovratna sredstva - Ukupno (EU+Nac) HRK
= Ukupna ugovorena vrijednost bespovratnih sredstava]]*Ugovori_OPULJP3[[#This Row],[STOPA NACIONALNOG SUFINANCIRANJA %]]</f>
        <v>366954</v>
      </c>
      <c r="R2801" s="60">
        <f>Ugovori_OPULJP3[[#This Row],[Bespovratna sredstva - Nacionalni dio - HRK]]/7.5345</f>
        <v>48703.165438980686</v>
      </c>
      <c r="S2801" s="59">
        <v>2446360</v>
      </c>
      <c r="T2801" s="60">
        <f>Ugovori_OPULJP3[[#This Row],[Bespovratna sredstva - Ukupno (EU+Nac) HRK
= Ukupna ugovorena vrijednost bespovratnih sredstava]]/7.5345</f>
        <v>324687.76959320455</v>
      </c>
      <c r="U2801" s="59">
        <v>0</v>
      </c>
      <c r="V2801" s="60">
        <f>Ugovori_OPULJP3[[#This Row],[Javni doprinos korisnika - HRK]]/7.5345</f>
        <v>0</v>
      </c>
      <c r="W2801" s="59">
        <v>0</v>
      </c>
      <c r="X2801" s="60">
        <f>Ugovori_OPULJP3[[#This Row],[Privatni doprinos korisnika - HRK]]/7.5345</f>
        <v>0</v>
      </c>
      <c r="Y2801" s="61">
        <v>2446360</v>
      </c>
      <c r="Z2801" s="62">
        <f>Ugovori_OPULJP3[[#This Row],[UKUPNI PRIHVATLJIVI IZDACI
TOTAL ELIGIBLE EXPENDITURE
= Bespovratna sredstva ukupno + doprinos korisnika
= Ukupni prihvatljivi troškovi
= Ukupna ugovorena vrijednost projekta HRK]]/7.5345</f>
        <v>324687.76959320455</v>
      </c>
      <c r="AA2801" s="66" t="s">
        <v>7602</v>
      </c>
      <c r="AB2801" s="66" t="s">
        <v>34</v>
      </c>
      <c r="AC2801" s="40" t="s">
        <v>10197</v>
      </c>
      <c r="AD2801" s="72" t="s">
        <v>746</v>
      </c>
    </row>
    <row r="2802" spans="1:30" ht="114.75" x14ac:dyDescent="0.2">
      <c r="A2802" s="70" t="s">
        <v>10198</v>
      </c>
      <c r="B2802" s="64" t="s">
        <v>742</v>
      </c>
      <c r="C2802" s="65" t="s">
        <v>7264</v>
      </c>
      <c r="D2802" s="96" t="s">
        <v>10150</v>
      </c>
      <c r="E2802" s="53" t="s">
        <v>231</v>
      </c>
      <c r="F2802" s="71" t="s">
        <v>10199</v>
      </c>
      <c r="G2802" s="71" t="s">
        <v>10200</v>
      </c>
      <c r="H2802" s="68">
        <v>44631</v>
      </c>
      <c r="I2802" s="68">
        <v>45241</v>
      </c>
      <c r="J2802" s="57" t="str">
        <f>IF(Ugovori_OPULJP3[[#This Row],[DATUM ZAVRŠETKA OPERACIJE]]&gt;DATE(2024,12,31),"u provedbi","završen")</f>
        <v>završen</v>
      </c>
      <c r="K2802" s="76" t="s">
        <v>103</v>
      </c>
      <c r="L2802" s="67" t="s">
        <v>103</v>
      </c>
      <c r="M2802" s="58">
        <v>0.85</v>
      </c>
      <c r="N2802" s="58">
        <v>0.15</v>
      </c>
      <c r="O2802" s="59">
        <f>Ugovori_OPULJP3[[#This Row],[Bespovratna sredstva - Ukupno (EU+Nac) HRK
= Ukupna ugovorena vrijednost bespovratnih sredstava]]*Ugovori_OPULJP3[[#This Row],[EU STOPA SUFINANCIRANJA %
EU CO-FINANCING RATE %]]</f>
        <v>1064389.9664999999</v>
      </c>
      <c r="P2802" s="60">
        <f>Ugovori_OPULJP3[[#This Row],[Bespovratna sredstva - EU dio - HRK]]/7.5345</f>
        <v>141268.82560222971</v>
      </c>
      <c r="Q2802" s="59">
        <f>Ugovori_OPULJP3[[#This Row],[Bespovratna sredstva - Ukupno (EU+Nac) HRK
= Ukupna ugovorena vrijednost bespovratnih sredstava]]*Ugovori_OPULJP3[[#This Row],[STOPA NACIONALNOG SUFINANCIRANJA %]]</f>
        <v>187833.52349999998</v>
      </c>
      <c r="R2802" s="60">
        <f>Ugovori_OPULJP3[[#This Row],[Bespovratna sredstva - Nacionalni dio - HRK]]/7.5345</f>
        <v>24929.792753334656</v>
      </c>
      <c r="S2802" s="59">
        <v>1252223.49</v>
      </c>
      <c r="T2802" s="60">
        <f>Ugovori_OPULJP3[[#This Row],[Bespovratna sredstva - Ukupno (EU+Nac) HRK
= Ukupna ugovorena vrijednost bespovratnih sredstava]]/7.5345</f>
        <v>166198.61835556439</v>
      </c>
      <c r="U2802" s="59">
        <v>0</v>
      </c>
      <c r="V2802" s="60">
        <f>Ugovori_OPULJP3[[#This Row],[Javni doprinos korisnika - HRK]]/7.5345</f>
        <v>0</v>
      </c>
      <c r="W2802" s="59">
        <v>0</v>
      </c>
      <c r="X2802" s="60">
        <f>Ugovori_OPULJP3[[#This Row],[Privatni doprinos korisnika - HRK]]/7.5345</f>
        <v>0</v>
      </c>
      <c r="Y2802" s="61">
        <v>1252223.49</v>
      </c>
      <c r="Z2802" s="62">
        <f>Ugovori_OPULJP3[[#This Row],[UKUPNI PRIHVATLJIVI IZDACI
TOTAL ELIGIBLE EXPENDITURE
= Bespovratna sredstva ukupno + doprinos korisnika
= Ukupni prihvatljivi troškovi
= Ukupna ugovorena vrijednost projekta HRK]]/7.5345</f>
        <v>166198.61835556439</v>
      </c>
      <c r="AA2802" s="66" t="s">
        <v>7602</v>
      </c>
      <c r="AB2802" s="66" t="s">
        <v>34</v>
      </c>
      <c r="AC2802" s="40" t="s">
        <v>10201</v>
      </c>
      <c r="AD2802" s="72" t="s">
        <v>746</v>
      </c>
    </row>
    <row r="2803" spans="1:30" ht="114.75" x14ac:dyDescent="0.2">
      <c r="A2803" s="50" t="s">
        <v>10202</v>
      </c>
      <c r="B2803" s="51" t="s">
        <v>742</v>
      </c>
      <c r="C2803" s="52" t="s">
        <v>10203</v>
      </c>
      <c r="D2803" s="52" t="s">
        <v>10204</v>
      </c>
      <c r="E2803" s="66" t="s">
        <v>231</v>
      </c>
      <c r="F2803" s="54" t="s">
        <v>10205</v>
      </c>
      <c r="G2803" s="54" t="s">
        <v>10206</v>
      </c>
      <c r="H2803" s="56">
        <v>42887</v>
      </c>
      <c r="I2803" s="56">
        <v>43251</v>
      </c>
      <c r="J2803" s="57" t="str">
        <f>IF(Ugovori_OPULJP3[[#This Row],[DATUM ZAVRŠETKA OPERACIJE]]&gt;DATE(2024,12,31),"u provedbi","završen")</f>
        <v>završen</v>
      </c>
      <c r="K2803" s="55" t="s">
        <v>7083</v>
      </c>
      <c r="L2803" s="55" t="s">
        <v>36</v>
      </c>
      <c r="M2803" s="58">
        <v>0.85</v>
      </c>
      <c r="N2803" s="58">
        <v>0.15</v>
      </c>
      <c r="O2803" s="59">
        <f>Ugovori_OPULJP3[[#This Row],[Bespovratna sredstva - Ukupno (EU+Nac) HRK
= Ukupna ugovorena vrijednost bespovratnih sredstava]]*Ugovori_OPULJP3[[#This Row],[EU STOPA SUFINANCIRANJA %
EU CO-FINANCING RATE %]]</f>
        <v>421168.41249999998</v>
      </c>
      <c r="P2803" s="60">
        <f>Ugovori_OPULJP3[[#This Row],[Bespovratna sredstva - EU dio - HRK]]/7.5345</f>
        <v>55898.654522529694</v>
      </c>
      <c r="Q2803" s="59">
        <f>Ugovori_OPULJP3[[#This Row],[Bespovratna sredstva - Ukupno (EU+Nac) HRK
= Ukupna ugovorena vrijednost bespovratnih sredstava]]*Ugovori_OPULJP3[[#This Row],[STOPA NACIONALNOG SUFINANCIRANJA %]]</f>
        <v>74323.837499999994</v>
      </c>
      <c r="R2803" s="60">
        <f>Ugovori_OPULJP3[[#This Row],[Bespovratna sredstva - Nacionalni dio - HRK]]/7.5345</f>
        <v>9864.468445152299</v>
      </c>
      <c r="S2803" s="59">
        <v>495492.25</v>
      </c>
      <c r="T2803" s="60">
        <f>Ugovori_OPULJP3[[#This Row],[Bespovratna sredstva - Ukupno (EU+Nac) HRK
= Ukupna ugovorena vrijednost bespovratnih sredstava]]/7.5345</f>
        <v>65763.122967681993</v>
      </c>
      <c r="U2803" s="59">
        <v>0</v>
      </c>
      <c r="V2803" s="60">
        <f>Ugovori_OPULJP3[[#This Row],[Javni doprinos korisnika - HRK]]/7.5345</f>
        <v>0</v>
      </c>
      <c r="W2803" s="59">
        <v>0</v>
      </c>
      <c r="X2803" s="60">
        <f>Ugovori_OPULJP3[[#This Row],[Privatni doprinos korisnika - HRK]]/7.5345</f>
        <v>0</v>
      </c>
      <c r="Y2803" s="61">
        <v>495492.25</v>
      </c>
      <c r="Z2803" s="62">
        <f>Ugovori_OPULJP3[[#This Row],[UKUPNI PRIHVATLJIVI IZDACI
TOTAL ELIGIBLE EXPENDITURE
= Bespovratna sredstva ukupno + doprinos korisnika
= Ukupni prihvatljivi troškovi
= Ukupna ugovorena vrijednost projekta HRK]]/7.5345</f>
        <v>65763.122967681993</v>
      </c>
      <c r="AA2803" s="53" t="s">
        <v>37</v>
      </c>
      <c r="AB2803" s="53" t="s">
        <v>752</v>
      </c>
      <c r="AC2803" s="42" t="s">
        <v>10207</v>
      </c>
      <c r="AD2803" s="52" t="s">
        <v>10208</v>
      </c>
    </row>
    <row r="2804" spans="1:30" ht="102" x14ac:dyDescent="0.2">
      <c r="A2804" s="50" t="s">
        <v>10209</v>
      </c>
      <c r="B2804" s="51" t="s">
        <v>742</v>
      </c>
      <c r="C2804" s="52" t="s">
        <v>10203</v>
      </c>
      <c r="D2804" s="52" t="s">
        <v>10204</v>
      </c>
      <c r="E2804" s="66" t="s">
        <v>231</v>
      </c>
      <c r="F2804" s="54" t="s">
        <v>10210</v>
      </c>
      <c r="G2804" s="54" t="s">
        <v>10211</v>
      </c>
      <c r="H2804" s="56">
        <v>42887</v>
      </c>
      <c r="I2804" s="56">
        <v>43251</v>
      </c>
      <c r="J2804" s="57" t="str">
        <f>IF(Ugovori_OPULJP3[[#This Row],[DATUM ZAVRŠETKA OPERACIJE]]&gt;DATE(2024,12,31),"u provedbi","završen")</f>
        <v>završen</v>
      </c>
      <c r="K2804" s="55" t="s">
        <v>10212</v>
      </c>
      <c r="L2804" s="55" t="s">
        <v>103</v>
      </c>
      <c r="M2804" s="58">
        <v>0.85</v>
      </c>
      <c r="N2804" s="58">
        <v>0.15</v>
      </c>
      <c r="O2804" s="59">
        <f>Ugovori_OPULJP3[[#This Row],[Bespovratna sredstva - Ukupno (EU+Nac) HRK
= Ukupna ugovorena vrijednost bespovratnih sredstava]]*Ugovori_OPULJP3[[#This Row],[EU STOPA SUFINANCIRANJA %
EU CO-FINANCING RATE %]]</f>
        <v>482839.44</v>
      </c>
      <c r="P2804" s="60">
        <f>Ugovori_OPULJP3[[#This Row],[Bespovratna sredstva - EU dio - HRK]]/7.5345</f>
        <v>64083.806490145325</v>
      </c>
      <c r="Q2804" s="59">
        <f>Ugovori_OPULJP3[[#This Row],[Bespovratna sredstva - Ukupno (EU+Nac) HRK
= Ukupna ugovorena vrijednost bespovratnih sredstava]]*Ugovori_OPULJP3[[#This Row],[STOPA NACIONALNOG SUFINANCIRANJA %]]</f>
        <v>85206.96</v>
      </c>
      <c r="R2804" s="60">
        <f>Ugovori_OPULJP3[[#This Row],[Bespovratna sredstva - Nacionalni dio - HRK]]/7.5345</f>
        <v>11308.907027672705</v>
      </c>
      <c r="S2804" s="59">
        <v>568046.4</v>
      </c>
      <c r="T2804" s="60">
        <f>Ugovori_OPULJP3[[#This Row],[Bespovratna sredstva - Ukupno (EU+Nac) HRK
= Ukupna ugovorena vrijednost bespovratnih sredstava]]/7.5345</f>
        <v>75392.713517818032</v>
      </c>
      <c r="U2804" s="59">
        <v>0</v>
      </c>
      <c r="V2804" s="60">
        <f>Ugovori_OPULJP3[[#This Row],[Javni doprinos korisnika - HRK]]/7.5345</f>
        <v>0</v>
      </c>
      <c r="W2804" s="59">
        <v>0</v>
      </c>
      <c r="X2804" s="60">
        <f>Ugovori_OPULJP3[[#This Row],[Privatni doprinos korisnika - HRK]]/7.5345</f>
        <v>0</v>
      </c>
      <c r="Y2804" s="61">
        <v>568046.4</v>
      </c>
      <c r="Z2804" s="62">
        <f>Ugovori_OPULJP3[[#This Row],[UKUPNI PRIHVATLJIVI IZDACI
TOTAL ELIGIBLE EXPENDITURE
= Bespovratna sredstva ukupno + doprinos korisnika
= Ukupni prihvatljivi troškovi
= Ukupna ugovorena vrijednost projekta HRK]]/7.5345</f>
        <v>75392.713517818032</v>
      </c>
      <c r="AA2804" s="53" t="s">
        <v>37</v>
      </c>
      <c r="AB2804" s="53" t="s">
        <v>752</v>
      </c>
      <c r="AC2804" s="42" t="s">
        <v>10213</v>
      </c>
      <c r="AD2804" s="52" t="s">
        <v>10208</v>
      </c>
    </row>
    <row r="2805" spans="1:30" ht="89.25" x14ac:dyDescent="0.2">
      <c r="A2805" s="50" t="s">
        <v>10214</v>
      </c>
      <c r="B2805" s="51" t="s">
        <v>742</v>
      </c>
      <c r="C2805" s="52" t="s">
        <v>10203</v>
      </c>
      <c r="D2805" s="52" t="s">
        <v>10204</v>
      </c>
      <c r="E2805" s="66" t="s">
        <v>231</v>
      </c>
      <c r="F2805" s="54" t="s">
        <v>10215</v>
      </c>
      <c r="G2805" s="54" t="s">
        <v>2569</v>
      </c>
      <c r="H2805" s="56">
        <v>42887</v>
      </c>
      <c r="I2805" s="56">
        <v>43251</v>
      </c>
      <c r="J2805" s="57" t="str">
        <f>IF(Ugovori_OPULJP3[[#This Row],[DATUM ZAVRŠETKA OPERACIJE]]&gt;DATE(2024,12,31),"u provedbi","završen")</f>
        <v>završen</v>
      </c>
      <c r="K2805" s="55" t="s">
        <v>337</v>
      </c>
      <c r="L2805" s="55" t="s">
        <v>337</v>
      </c>
      <c r="M2805" s="58">
        <v>0.85</v>
      </c>
      <c r="N2805" s="58">
        <v>0.15</v>
      </c>
      <c r="O2805" s="59">
        <f>Ugovori_OPULJP3[[#This Row],[Bespovratna sredstva - Ukupno (EU+Nac) HRK
= Ukupna ugovorena vrijednost bespovratnih sredstava]]*Ugovori_OPULJP3[[#This Row],[EU STOPA SUFINANCIRANJA %
EU CO-FINANCING RATE %]]</f>
        <v>434706.76199999999</v>
      </c>
      <c r="P2805" s="60">
        <f>Ugovori_OPULJP3[[#This Row],[Bespovratna sredstva - EU dio - HRK]]/7.5345</f>
        <v>57695.502289468437</v>
      </c>
      <c r="Q2805" s="59">
        <f>Ugovori_OPULJP3[[#This Row],[Bespovratna sredstva - Ukupno (EU+Nac) HRK
= Ukupna ugovorena vrijednost bespovratnih sredstava]]*Ugovori_OPULJP3[[#This Row],[STOPA NACIONALNOG SUFINANCIRANJA %]]</f>
        <v>76712.957999999999</v>
      </c>
      <c r="R2805" s="60">
        <f>Ugovori_OPULJP3[[#This Row],[Bespovratna sredstva - Nacionalni dio - HRK]]/7.5345</f>
        <v>10181.559227553254</v>
      </c>
      <c r="S2805" s="59">
        <v>511419.72</v>
      </c>
      <c r="T2805" s="60">
        <f>Ugovori_OPULJP3[[#This Row],[Bespovratna sredstva - Ukupno (EU+Nac) HRK
= Ukupna ugovorena vrijednost bespovratnih sredstava]]/7.5345</f>
        <v>67877.061517021692</v>
      </c>
      <c r="U2805" s="59">
        <v>0</v>
      </c>
      <c r="V2805" s="60">
        <f>Ugovori_OPULJP3[[#This Row],[Javni doprinos korisnika - HRK]]/7.5345</f>
        <v>0</v>
      </c>
      <c r="W2805" s="59">
        <v>0</v>
      </c>
      <c r="X2805" s="60">
        <f>Ugovori_OPULJP3[[#This Row],[Privatni doprinos korisnika - HRK]]/7.5345</f>
        <v>0</v>
      </c>
      <c r="Y2805" s="61">
        <v>511419.72</v>
      </c>
      <c r="Z2805" s="62">
        <f>Ugovori_OPULJP3[[#This Row],[UKUPNI PRIHVATLJIVI IZDACI
TOTAL ELIGIBLE EXPENDITURE
= Bespovratna sredstva ukupno + doprinos korisnika
= Ukupni prihvatljivi troškovi
= Ukupna ugovorena vrijednost projekta HRK]]/7.5345</f>
        <v>67877.061517021692</v>
      </c>
      <c r="AA2805" s="53" t="s">
        <v>37</v>
      </c>
      <c r="AB2805" s="53" t="s">
        <v>752</v>
      </c>
      <c r="AC2805" s="42" t="s">
        <v>10216</v>
      </c>
      <c r="AD2805" s="52" t="s">
        <v>10208</v>
      </c>
    </row>
    <row r="2806" spans="1:30" ht="102" x14ac:dyDescent="0.2">
      <c r="A2806" s="50" t="s">
        <v>10217</v>
      </c>
      <c r="B2806" s="51" t="s">
        <v>742</v>
      </c>
      <c r="C2806" s="52" t="s">
        <v>10203</v>
      </c>
      <c r="D2806" s="52" t="s">
        <v>10204</v>
      </c>
      <c r="E2806" s="66" t="s">
        <v>231</v>
      </c>
      <c r="F2806" s="54" t="s">
        <v>10218</v>
      </c>
      <c r="G2806" s="54" t="s">
        <v>10219</v>
      </c>
      <c r="H2806" s="56">
        <v>42887</v>
      </c>
      <c r="I2806" s="56">
        <v>43251</v>
      </c>
      <c r="J2806" s="57" t="str">
        <f>IF(Ugovori_OPULJP3[[#This Row],[DATUM ZAVRŠETKA OPERACIJE]]&gt;DATE(2024,12,31),"u provedbi","završen")</f>
        <v>završen</v>
      </c>
      <c r="K2806" s="55" t="s">
        <v>10220</v>
      </c>
      <c r="L2806" s="55" t="s">
        <v>36</v>
      </c>
      <c r="M2806" s="58">
        <v>0.85</v>
      </c>
      <c r="N2806" s="58">
        <v>0.15</v>
      </c>
      <c r="O2806" s="59">
        <f>Ugovori_OPULJP3[[#This Row],[Bespovratna sredstva - Ukupno (EU+Nac) HRK
= Ukupna ugovorena vrijednost bespovratnih sredstava]]*Ugovori_OPULJP3[[#This Row],[EU STOPA SUFINANCIRANJA %
EU CO-FINANCING RATE %]]</f>
        <v>621663.72649999999</v>
      </c>
      <c r="P2806" s="60">
        <f>Ugovori_OPULJP3[[#This Row],[Bespovratna sredstva - EU dio - HRK]]/7.5345</f>
        <v>82508.955670581985</v>
      </c>
      <c r="Q2806" s="59">
        <f>Ugovori_OPULJP3[[#This Row],[Bespovratna sredstva - Ukupno (EU+Nac) HRK
= Ukupna ugovorena vrijednost bespovratnih sredstava]]*Ugovori_OPULJP3[[#This Row],[STOPA NACIONALNOG SUFINANCIRANJA %]]</f>
        <v>109705.36349999999</v>
      </c>
      <c r="R2806" s="60">
        <f>Ugovori_OPULJP3[[#This Row],[Bespovratna sredstva - Nacionalni dio - HRK]]/7.5345</f>
        <v>14560.403941867407</v>
      </c>
      <c r="S2806" s="59">
        <v>731369.09</v>
      </c>
      <c r="T2806" s="60">
        <f>Ugovori_OPULJP3[[#This Row],[Bespovratna sredstva - Ukupno (EU+Nac) HRK
= Ukupna ugovorena vrijednost bespovratnih sredstava]]/7.5345</f>
        <v>97069.359612449392</v>
      </c>
      <c r="U2806" s="59">
        <v>0</v>
      </c>
      <c r="V2806" s="60">
        <f>Ugovori_OPULJP3[[#This Row],[Javni doprinos korisnika - HRK]]/7.5345</f>
        <v>0</v>
      </c>
      <c r="W2806" s="59">
        <v>0</v>
      </c>
      <c r="X2806" s="60">
        <f>Ugovori_OPULJP3[[#This Row],[Privatni doprinos korisnika - HRK]]/7.5345</f>
        <v>0</v>
      </c>
      <c r="Y2806" s="61">
        <v>731369.09</v>
      </c>
      <c r="Z2806" s="62">
        <f>Ugovori_OPULJP3[[#This Row],[UKUPNI PRIHVATLJIVI IZDACI
TOTAL ELIGIBLE EXPENDITURE
= Bespovratna sredstva ukupno + doprinos korisnika
= Ukupni prihvatljivi troškovi
= Ukupna ugovorena vrijednost projekta HRK]]/7.5345</f>
        <v>97069.359612449392</v>
      </c>
      <c r="AA2806" s="53" t="s">
        <v>37</v>
      </c>
      <c r="AB2806" s="53" t="s">
        <v>752</v>
      </c>
      <c r="AC2806" s="42" t="s">
        <v>10221</v>
      </c>
      <c r="AD2806" s="52" t="s">
        <v>10208</v>
      </c>
    </row>
    <row r="2807" spans="1:30" ht="51" x14ac:dyDescent="0.2">
      <c r="A2807" s="50" t="s">
        <v>10222</v>
      </c>
      <c r="B2807" s="51" t="s">
        <v>742</v>
      </c>
      <c r="C2807" s="52" t="s">
        <v>10203</v>
      </c>
      <c r="D2807" s="52" t="s">
        <v>10204</v>
      </c>
      <c r="E2807" s="66" t="s">
        <v>231</v>
      </c>
      <c r="F2807" s="54" t="s">
        <v>10223</v>
      </c>
      <c r="G2807" s="54" t="s">
        <v>484</v>
      </c>
      <c r="H2807" s="56">
        <v>42887</v>
      </c>
      <c r="I2807" s="56">
        <v>43251</v>
      </c>
      <c r="J2807" s="57" t="str">
        <f>IF(Ugovori_OPULJP3[[#This Row],[DATUM ZAVRŠETKA OPERACIJE]]&gt;DATE(2024,12,31),"u provedbi","završen")</f>
        <v>završen</v>
      </c>
      <c r="K2807" s="55" t="s">
        <v>185</v>
      </c>
      <c r="L2807" s="55" t="s">
        <v>185</v>
      </c>
      <c r="M2807" s="58">
        <v>0.85</v>
      </c>
      <c r="N2807" s="58">
        <v>0.15</v>
      </c>
      <c r="O2807" s="59">
        <f>Ugovori_OPULJP3[[#This Row],[Bespovratna sredstva - Ukupno (EU+Nac) HRK
= Ukupna ugovorena vrijednost bespovratnih sredstava]]*Ugovori_OPULJP3[[#This Row],[EU STOPA SUFINANCIRANJA %
EU CO-FINANCING RATE %]]</f>
        <v>345359.59849999996</v>
      </c>
      <c r="P2807" s="60">
        <f>Ugovori_OPULJP3[[#This Row],[Bespovratna sredstva - EU dio - HRK]]/7.5345</f>
        <v>45837.095825867669</v>
      </c>
      <c r="Q2807" s="59">
        <f>Ugovori_OPULJP3[[#This Row],[Bespovratna sredstva - Ukupno (EU+Nac) HRK
= Ukupna ugovorena vrijednost bespovratnih sredstava]]*Ugovori_OPULJP3[[#This Row],[STOPA NACIONALNOG SUFINANCIRANJA %]]</f>
        <v>60945.811499999996</v>
      </c>
      <c r="R2807" s="60">
        <f>Ugovori_OPULJP3[[#This Row],[Bespovratna sredstva - Nacionalni dio - HRK]]/7.5345</f>
        <v>8088.8992633884127</v>
      </c>
      <c r="S2807" s="59">
        <v>406305.41</v>
      </c>
      <c r="T2807" s="60">
        <f>Ugovori_OPULJP3[[#This Row],[Bespovratna sredstva - Ukupno (EU+Nac) HRK
= Ukupna ugovorena vrijednost bespovratnih sredstava]]/7.5345</f>
        <v>53925.995089256081</v>
      </c>
      <c r="U2807" s="59">
        <v>0</v>
      </c>
      <c r="V2807" s="60">
        <f>Ugovori_OPULJP3[[#This Row],[Javni doprinos korisnika - HRK]]/7.5345</f>
        <v>0</v>
      </c>
      <c r="W2807" s="59">
        <v>0</v>
      </c>
      <c r="X2807" s="60">
        <f>Ugovori_OPULJP3[[#This Row],[Privatni doprinos korisnika - HRK]]/7.5345</f>
        <v>0</v>
      </c>
      <c r="Y2807" s="61">
        <v>406305.41</v>
      </c>
      <c r="Z2807" s="62">
        <f>Ugovori_OPULJP3[[#This Row],[UKUPNI PRIHVATLJIVI IZDACI
TOTAL ELIGIBLE EXPENDITURE
= Bespovratna sredstva ukupno + doprinos korisnika
= Ukupni prihvatljivi troškovi
= Ukupna ugovorena vrijednost projekta HRK]]/7.5345</f>
        <v>53925.995089256081</v>
      </c>
      <c r="AA2807" s="53" t="s">
        <v>37</v>
      </c>
      <c r="AB2807" s="53" t="s">
        <v>752</v>
      </c>
      <c r="AC2807" s="42" t="s">
        <v>10224</v>
      </c>
      <c r="AD2807" s="52" t="s">
        <v>10208</v>
      </c>
    </row>
    <row r="2808" spans="1:30" ht="114.75" x14ac:dyDescent="0.2">
      <c r="A2808" s="50" t="s">
        <v>10225</v>
      </c>
      <c r="B2808" s="51" t="s">
        <v>742</v>
      </c>
      <c r="C2808" s="52" t="s">
        <v>10203</v>
      </c>
      <c r="D2808" s="52" t="s">
        <v>10204</v>
      </c>
      <c r="E2808" s="66" t="s">
        <v>231</v>
      </c>
      <c r="F2808" s="54" t="s">
        <v>10226</v>
      </c>
      <c r="G2808" s="54" t="s">
        <v>10227</v>
      </c>
      <c r="H2808" s="56">
        <v>42887</v>
      </c>
      <c r="I2808" s="56">
        <v>43251</v>
      </c>
      <c r="J2808" s="57" t="str">
        <f>IF(Ugovori_OPULJP3[[#This Row],[DATUM ZAVRŠETKA OPERACIJE]]&gt;DATE(2024,12,31),"u provedbi","završen")</f>
        <v>završen</v>
      </c>
      <c r="K2808" s="55" t="s">
        <v>10228</v>
      </c>
      <c r="L2808" s="55" t="s">
        <v>593</v>
      </c>
      <c r="M2808" s="58">
        <v>0.85</v>
      </c>
      <c r="N2808" s="58">
        <v>0.15</v>
      </c>
      <c r="O2808" s="59">
        <f>Ugovori_OPULJP3[[#This Row],[Bespovratna sredstva - Ukupno (EU+Nac) HRK
= Ukupna ugovorena vrijednost bespovratnih sredstava]]*Ugovori_OPULJP3[[#This Row],[EU STOPA SUFINANCIRANJA %
EU CO-FINANCING RATE %]]</f>
        <v>674208.15949999995</v>
      </c>
      <c r="P2808" s="60">
        <f>Ugovori_OPULJP3[[#This Row],[Bespovratna sredstva - EU dio - HRK]]/7.5345</f>
        <v>89482.800384896138</v>
      </c>
      <c r="Q2808" s="59">
        <f>Ugovori_OPULJP3[[#This Row],[Bespovratna sredstva - Ukupno (EU+Nac) HRK
= Ukupna ugovorena vrijednost bespovratnih sredstava]]*Ugovori_OPULJP3[[#This Row],[STOPA NACIONALNOG SUFINANCIRANJA %]]</f>
        <v>118977.91049999998</v>
      </c>
      <c r="R2808" s="60">
        <f>Ugovori_OPULJP3[[#This Row],[Bespovratna sredstva - Nacionalni dio - HRK]]/7.5345</f>
        <v>15791.082420864022</v>
      </c>
      <c r="S2808" s="59">
        <v>793186.07</v>
      </c>
      <c r="T2808" s="60">
        <f>Ugovori_OPULJP3[[#This Row],[Bespovratna sredstva - Ukupno (EU+Nac) HRK
= Ukupna ugovorena vrijednost bespovratnih sredstava]]/7.5345</f>
        <v>105273.88280576016</v>
      </c>
      <c r="U2808" s="59">
        <v>0</v>
      </c>
      <c r="V2808" s="60">
        <f>Ugovori_OPULJP3[[#This Row],[Javni doprinos korisnika - HRK]]/7.5345</f>
        <v>0</v>
      </c>
      <c r="W2808" s="59">
        <v>0</v>
      </c>
      <c r="X2808" s="60">
        <f>Ugovori_OPULJP3[[#This Row],[Privatni doprinos korisnika - HRK]]/7.5345</f>
        <v>0</v>
      </c>
      <c r="Y2808" s="61">
        <v>793186.07</v>
      </c>
      <c r="Z2808" s="62">
        <f>Ugovori_OPULJP3[[#This Row],[UKUPNI PRIHVATLJIVI IZDACI
TOTAL ELIGIBLE EXPENDITURE
= Bespovratna sredstva ukupno + doprinos korisnika
= Ukupni prihvatljivi troškovi
= Ukupna ugovorena vrijednost projekta HRK]]/7.5345</f>
        <v>105273.88280576016</v>
      </c>
      <c r="AA2808" s="53" t="s">
        <v>37</v>
      </c>
      <c r="AB2808" s="53" t="s">
        <v>752</v>
      </c>
      <c r="AC2808" s="42" t="s">
        <v>10229</v>
      </c>
      <c r="AD2808" s="52" t="s">
        <v>10208</v>
      </c>
    </row>
    <row r="2809" spans="1:30" ht="114.75" x14ac:dyDescent="0.2">
      <c r="A2809" s="50" t="s">
        <v>10230</v>
      </c>
      <c r="B2809" s="51" t="s">
        <v>742</v>
      </c>
      <c r="C2809" s="52" t="s">
        <v>10203</v>
      </c>
      <c r="D2809" s="52" t="s">
        <v>10204</v>
      </c>
      <c r="E2809" s="66" t="s">
        <v>231</v>
      </c>
      <c r="F2809" s="54" t="s">
        <v>10231</v>
      </c>
      <c r="G2809" s="54" t="s">
        <v>1658</v>
      </c>
      <c r="H2809" s="56">
        <v>42887</v>
      </c>
      <c r="I2809" s="56">
        <v>43251</v>
      </c>
      <c r="J2809" s="57" t="str">
        <f>IF(Ugovori_OPULJP3[[#This Row],[DATUM ZAVRŠETKA OPERACIJE]]&gt;DATE(2024,12,31),"u provedbi","završen")</f>
        <v>završen</v>
      </c>
      <c r="K2809" s="55" t="s">
        <v>154</v>
      </c>
      <c r="L2809" s="55" t="s">
        <v>154</v>
      </c>
      <c r="M2809" s="58">
        <v>0.85</v>
      </c>
      <c r="N2809" s="58">
        <v>0.15</v>
      </c>
      <c r="O2809" s="59">
        <f>Ugovori_OPULJP3[[#This Row],[Bespovratna sredstva - Ukupno (EU+Nac) HRK
= Ukupna ugovorena vrijednost bespovratnih sredstava]]*Ugovori_OPULJP3[[#This Row],[EU STOPA SUFINANCIRANJA %
EU CO-FINANCING RATE %]]</f>
        <v>469851.10849999997</v>
      </c>
      <c r="P2809" s="60">
        <f>Ugovori_OPULJP3[[#This Row],[Bespovratna sredstva - EU dio - HRK]]/7.5345</f>
        <v>62359.95865684517</v>
      </c>
      <c r="Q2809" s="59">
        <f>Ugovori_OPULJP3[[#This Row],[Bespovratna sredstva - Ukupno (EU+Nac) HRK
= Ukupna ugovorena vrijednost bespovratnih sredstava]]*Ugovori_OPULJP3[[#This Row],[STOPA NACIONALNOG SUFINANCIRANJA %]]</f>
        <v>82914.901499999993</v>
      </c>
      <c r="R2809" s="60">
        <f>Ugovori_OPULJP3[[#This Row],[Bespovratna sredstva - Nacionalni dio - HRK]]/7.5345</f>
        <v>11004.698586502089</v>
      </c>
      <c r="S2809" s="59">
        <v>552766.01</v>
      </c>
      <c r="T2809" s="60">
        <f>Ugovori_OPULJP3[[#This Row],[Bespovratna sredstva - Ukupno (EU+Nac) HRK
= Ukupna ugovorena vrijednost bespovratnih sredstava]]/7.5345</f>
        <v>73364.657243347261</v>
      </c>
      <c r="U2809" s="59">
        <v>0</v>
      </c>
      <c r="V2809" s="60">
        <f>Ugovori_OPULJP3[[#This Row],[Javni doprinos korisnika - HRK]]/7.5345</f>
        <v>0</v>
      </c>
      <c r="W2809" s="59">
        <v>0</v>
      </c>
      <c r="X2809" s="60">
        <f>Ugovori_OPULJP3[[#This Row],[Privatni doprinos korisnika - HRK]]/7.5345</f>
        <v>0</v>
      </c>
      <c r="Y2809" s="61">
        <v>552766.01</v>
      </c>
      <c r="Z2809" s="62">
        <f>Ugovori_OPULJP3[[#This Row],[UKUPNI PRIHVATLJIVI IZDACI
TOTAL ELIGIBLE EXPENDITURE
= Bespovratna sredstva ukupno + doprinos korisnika
= Ukupni prihvatljivi troškovi
= Ukupna ugovorena vrijednost projekta HRK]]/7.5345</f>
        <v>73364.657243347261</v>
      </c>
      <c r="AA2809" s="53" t="s">
        <v>37</v>
      </c>
      <c r="AB2809" s="53" t="s">
        <v>752</v>
      </c>
      <c r="AC2809" s="42" t="s">
        <v>10232</v>
      </c>
      <c r="AD2809" s="52" t="s">
        <v>10208</v>
      </c>
    </row>
    <row r="2810" spans="1:30" ht="89.25" x14ac:dyDescent="0.2">
      <c r="A2810" s="50" t="s">
        <v>10233</v>
      </c>
      <c r="B2810" s="51" t="s">
        <v>742</v>
      </c>
      <c r="C2810" s="52" t="s">
        <v>10203</v>
      </c>
      <c r="D2810" s="52" t="s">
        <v>10204</v>
      </c>
      <c r="E2810" s="66" t="s">
        <v>231</v>
      </c>
      <c r="F2810" s="54" t="s">
        <v>10234</v>
      </c>
      <c r="G2810" s="54" t="s">
        <v>10235</v>
      </c>
      <c r="H2810" s="56">
        <v>42887</v>
      </c>
      <c r="I2810" s="56">
        <v>43312</v>
      </c>
      <c r="J2810" s="57" t="str">
        <f>IF(Ugovori_OPULJP3[[#This Row],[DATUM ZAVRŠETKA OPERACIJE]]&gt;DATE(2024,12,31),"u provedbi","završen")</f>
        <v>završen</v>
      </c>
      <c r="K2810" s="55" t="s">
        <v>2969</v>
      </c>
      <c r="L2810" s="55" t="s">
        <v>199</v>
      </c>
      <c r="M2810" s="58">
        <v>0.85</v>
      </c>
      <c r="N2810" s="58">
        <v>0.15</v>
      </c>
      <c r="O2810" s="59">
        <f>Ugovori_OPULJP3[[#This Row],[Bespovratna sredstva - Ukupno (EU+Nac) HRK
= Ukupna ugovorena vrijednost bespovratnih sredstava]]*Ugovori_OPULJP3[[#This Row],[EU STOPA SUFINANCIRANJA %
EU CO-FINANCING RATE %]]</f>
        <v>677546.04149999993</v>
      </c>
      <c r="P2810" s="60">
        <f>Ugovori_OPULJP3[[#This Row],[Bespovratna sredstva - EU dio - HRK]]/7.5345</f>
        <v>89925.813458092758</v>
      </c>
      <c r="Q2810" s="59">
        <f>Ugovori_OPULJP3[[#This Row],[Bespovratna sredstva - Ukupno (EU+Nac) HRK
= Ukupna ugovorena vrijednost bespovratnih sredstava]]*Ugovori_OPULJP3[[#This Row],[STOPA NACIONALNOG SUFINANCIRANJA %]]</f>
        <v>119566.9485</v>
      </c>
      <c r="R2810" s="60">
        <f>Ugovori_OPULJP3[[#This Row],[Bespovratna sredstva - Nacionalni dio - HRK]]/7.5345</f>
        <v>15869.261198486958</v>
      </c>
      <c r="S2810" s="59">
        <v>797112.99</v>
      </c>
      <c r="T2810" s="60">
        <f>Ugovori_OPULJP3[[#This Row],[Bespovratna sredstva - Ukupno (EU+Nac) HRK
= Ukupna ugovorena vrijednost bespovratnih sredstava]]/7.5345</f>
        <v>105795.07465657973</v>
      </c>
      <c r="U2810" s="59">
        <v>0</v>
      </c>
      <c r="V2810" s="60">
        <f>Ugovori_OPULJP3[[#This Row],[Javni doprinos korisnika - HRK]]/7.5345</f>
        <v>0</v>
      </c>
      <c r="W2810" s="59">
        <v>0</v>
      </c>
      <c r="X2810" s="60">
        <f>Ugovori_OPULJP3[[#This Row],[Privatni doprinos korisnika - HRK]]/7.5345</f>
        <v>0</v>
      </c>
      <c r="Y2810" s="61">
        <v>797112.99</v>
      </c>
      <c r="Z2810" s="62">
        <f>Ugovori_OPULJP3[[#This Row],[UKUPNI PRIHVATLJIVI IZDACI
TOTAL ELIGIBLE EXPENDITURE
= Bespovratna sredstva ukupno + doprinos korisnika
= Ukupni prihvatljivi troškovi
= Ukupna ugovorena vrijednost projekta HRK]]/7.5345</f>
        <v>105795.07465657973</v>
      </c>
      <c r="AA2810" s="53" t="s">
        <v>37</v>
      </c>
      <c r="AB2810" s="53" t="s">
        <v>752</v>
      </c>
      <c r="AC2810" s="42" t="s">
        <v>10236</v>
      </c>
      <c r="AD2810" s="52" t="s">
        <v>10208</v>
      </c>
    </row>
    <row r="2811" spans="1:30" ht="114.75" x14ac:dyDescent="0.2">
      <c r="A2811" s="50" t="s">
        <v>10237</v>
      </c>
      <c r="B2811" s="51" t="s">
        <v>742</v>
      </c>
      <c r="C2811" s="52" t="s">
        <v>10203</v>
      </c>
      <c r="D2811" s="52" t="s">
        <v>10204</v>
      </c>
      <c r="E2811" s="66" t="s">
        <v>231</v>
      </c>
      <c r="F2811" s="54" t="s">
        <v>10238</v>
      </c>
      <c r="G2811" s="54" t="s">
        <v>10239</v>
      </c>
      <c r="H2811" s="56">
        <v>42887</v>
      </c>
      <c r="I2811" s="56">
        <v>43251</v>
      </c>
      <c r="J2811" s="57" t="str">
        <f>IF(Ugovori_OPULJP3[[#This Row],[DATUM ZAVRŠETKA OPERACIJE]]&gt;DATE(2024,12,31),"u provedbi","završen")</f>
        <v>završen</v>
      </c>
      <c r="K2811" s="55" t="s">
        <v>10240</v>
      </c>
      <c r="L2811" s="55" t="s">
        <v>36</v>
      </c>
      <c r="M2811" s="58">
        <v>0.85</v>
      </c>
      <c r="N2811" s="58">
        <v>0.15</v>
      </c>
      <c r="O2811" s="59">
        <f>Ugovori_OPULJP3[[#This Row],[Bespovratna sredstva - Ukupno (EU+Nac) HRK
= Ukupna ugovorena vrijednost bespovratnih sredstava]]*Ugovori_OPULJP3[[#This Row],[EU STOPA SUFINANCIRANJA %
EU CO-FINANCING RATE %]]</f>
        <v>461725.64399999997</v>
      </c>
      <c r="P2811" s="60">
        <f>Ugovori_OPULJP3[[#This Row],[Bespovratna sredstva - EU dio - HRK]]/7.5345</f>
        <v>61281.524188731826</v>
      </c>
      <c r="Q2811" s="59">
        <f>Ugovori_OPULJP3[[#This Row],[Bespovratna sredstva - Ukupno (EU+Nac) HRK
= Ukupna ugovorena vrijednost bespovratnih sredstava]]*Ugovori_OPULJP3[[#This Row],[STOPA NACIONALNOG SUFINANCIRANJA %]]</f>
        <v>81480.995999999999</v>
      </c>
      <c r="R2811" s="60">
        <f>Ugovori_OPULJP3[[#This Row],[Bespovratna sredstva - Nacionalni dio - HRK]]/7.5345</f>
        <v>10814.386621540911</v>
      </c>
      <c r="S2811" s="59">
        <v>543206.64</v>
      </c>
      <c r="T2811" s="60">
        <f>Ugovori_OPULJP3[[#This Row],[Bespovratna sredstva - Ukupno (EU+Nac) HRK
= Ukupna ugovorena vrijednost bespovratnih sredstava]]/7.5345</f>
        <v>72095.910810272748</v>
      </c>
      <c r="U2811" s="59">
        <v>0</v>
      </c>
      <c r="V2811" s="60">
        <f>Ugovori_OPULJP3[[#This Row],[Javni doprinos korisnika - HRK]]/7.5345</f>
        <v>0</v>
      </c>
      <c r="W2811" s="59">
        <v>0</v>
      </c>
      <c r="X2811" s="60">
        <f>Ugovori_OPULJP3[[#This Row],[Privatni doprinos korisnika - HRK]]/7.5345</f>
        <v>0</v>
      </c>
      <c r="Y2811" s="61">
        <v>543206.64</v>
      </c>
      <c r="Z2811" s="62">
        <f>Ugovori_OPULJP3[[#This Row],[UKUPNI PRIHVATLJIVI IZDACI
TOTAL ELIGIBLE EXPENDITURE
= Bespovratna sredstva ukupno + doprinos korisnika
= Ukupni prihvatljivi troškovi
= Ukupna ugovorena vrijednost projekta HRK]]/7.5345</f>
        <v>72095.910810272748</v>
      </c>
      <c r="AA2811" s="53" t="s">
        <v>37</v>
      </c>
      <c r="AB2811" s="53" t="s">
        <v>752</v>
      </c>
      <c r="AC2811" s="42" t="s">
        <v>10241</v>
      </c>
      <c r="AD2811" s="52" t="s">
        <v>10208</v>
      </c>
    </row>
    <row r="2812" spans="1:30" ht="114.75" x14ac:dyDescent="0.2">
      <c r="A2812" s="50" t="s">
        <v>10242</v>
      </c>
      <c r="B2812" s="51" t="s">
        <v>742</v>
      </c>
      <c r="C2812" s="52" t="s">
        <v>10203</v>
      </c>
      <c r="D2812" s="52" t="s">
        <v>10204</v>
      </c>
      <c r="E2812" s="66" t="s">
        <v>231</v>
      </c>
      <c r="F2812" s="54" t="s">
        <v>10243</v>
      </c>
      <c r="G2812" s="54" t="s">
        <v>635</v>
      </c>
      <c r="H2812" s="56">
        <v>42887</v>
      </c>
      <c r="I2812" s="56">
        <v>43251</v>
      </c>
      <c r="J2812" s="57" t="str">
        <f>IF(Ugovori_OPULJP3[[#This Row],[DATUM ZAVRŠETKA OPERACIJE]]&gt;DATE(2024,12,31),"u provedbi","završen")</f>
        <v>završen</v>
      </c>
      <c r="K2812" s="55" t="s">
        <v>424</v>
      </c>
      <c r="L2812" s="55" t="s">
        <v>424</v>
      </c>
      <c r="M2812" s="58">
        <v>0.85</v>
      </c>
      <c r="N2812" s="58">
        <v>0.15</v>
      </c>
      <c r="O2812" s="59">
        <f>Ugovori_OPULJP3[[#This Row],[Bespovratna sredstva - Ukupno (EU+Nac) HRK
= Ukupna ugovorena vrijednost bespovratnih sredstava]]*Ugovori_OPULJP3[[#This Row],[EU STOPA SUFINANCIRANJA %
EU CO-FINANCING RATE %]]</f>
        <v>390469.25999999995</v>
      </c>
      <c r="P2812" s="60">
        <f>Ugovori_OPULJP3[[#This Row],[Bespovratna sredstva - EU dio - HRK]]/7.5345</f>
        <v>51824.176786780801</v>
      </c>
      <c r="Q2812" s="59">
        <f>Ugovori_OPULJP3[[#This Row],[Bespovratna sredstva - Ukupno (EU+Nac) HRK
= Ukupna ugovorena vrijednost bespovratnih sredstava]]*Ugovori_OPULJP3[[#This Row],[STOPA NACIONALNOG SUFINANCIRANJA %]]</f>
        <v>68906.34</v>
      </c>
      <c r="R2812" s="60">
        <f>Ugovori_OPULJP3[[#This Row],[Bespovratna sredstva - Nacionalni dio - HRK]]/7.5345</f>
        <v>9145.442962373083</v>
      </c>
      <c r="S2812" s="59">
        <v>459375.6</v>
      </c>
      <c r="T2812" s="60">
        <f>Ugovori_OPULJP3[[#This Row],[Bespovratna sredstva - Ukupno (EU+Nac) HRK
= Ukupna ugovorena vrijednost bespovratnih sredstava]]/7.5345</f>
        <v>60969.619749153884</v>
      </c>
      <c r="U2812" s="59">
        <v>0</v>
      </c>
      <c r="V2812" s="60">
        <f>Ugovori_OPULJP3[[#This Row],[Javni doprinos korisnika - HRK]]/7.5345</f>
        <v>0</v>
      </c>
      <c r="W2812" s="59">
        <v>6982</v>
      </c>
      <c r="X2812" s="60">
        <f>Ugovori_OPULJP3[[#This Row],[Privatni doprinos korisnika - HRK]]/7.5345</f>
        <v>926.67064835091901</v>
      </c>
      <c r="Y2812" s="61">
        <v>466357.6</v>
      </c>
      <c r="Z2812" s="62">
        <f>Ugovori_OPULJP3[[#This Row],[UKUPNI PRIHVATLJIVI IZDACI
TOTAL ELIGIBLE EXPENDITURE
= Bespovratna sredstva ukupno + doprinos korisnika
= Ukupni prihvatljivi troškovi
= Ukupna ugovorena vrijednost projekta HRK]]/7.5345</f>
        <v>61896.290397504803</v>
      </c>
      <c r="AA2812" s="53" t="s">
        <v>37</v>
      </c>
      <c r="AB2812" s="53" t="s">
        <v>752</v>
      </c>
      <c r="AC2812" s="42" t="s">
        <v>10244</v>
      </c>
      <c r="AD2812" s="52" t="s">
        <v>10208</v>
      </c>
    </row>
    <row r="2813" spans="1:30" ht="102" x14ac:dyDescent="0.2">
      <c r="A2813" s="50" t="s">
        <v>10245</v>
      </c>
      <c r="B2813" s="51" t="s">
        <v>742</v>
      </c>
      <c r="C2813" s="52" t="s">
        <v>10203</v>
      </c>
      <c r="D2813" s="52" t="s">
        <v>10204</v>
      </c>
      <c r="E2813" s="66" t="s">
        <v>231</v>
      </c>
      <c r="F2813" s="54" t="s">
        <v>10246</v>
      </c>
      <c r="G2813" s="54" t="s">
        <v>10247</v>
      </c>
      <c r="H2813" s="56">
        <v>42887</v>
      </c>
      <c r="I2813" s="56">
        <v>43251</v>
      </c>
      <c r="J2813" s="57" t="str">
        <f>IF(Ugovori_OPULJP3[[#This Row],[DATUM ZAVRŠETKA OPERACIJE]]&gt;DATE(2024,12,31),"u provedbi","završen")</f>
        <v>završen</v>
      </c>
      <c r="K2813" s="55" t="s">
        <v>332</v>
      </c>
      <c r="L2813" s="55" t="s">
        <v>332</v>
      </c>
      <c r="M2813" s="58">
        <v>0.85</v>
      </c>
      <c r="N2813" s="58">
        <v>0.15</v>
      </c>
      <c r="O2813" s="59">
        <f>Ugovori_OPULJP3[[#This Row],[Bespovratna sredstva - Ukupno (EU+Nac) HRK
= Ukupna ugovorena vrijednost bespovratnih sredstava]]*Ugovori_OPULJP3[[#This Row],[EU STOPA SUFINANCIRANJA %
EU CO-FINANCING RATE %]]</f>
        <v>519672.31999999995</v>
      </c>
      <c r="P2813" s="60">
        <f>Ugovori_OPULJP3[[#This Row],[Bespovratna sredstva - EU dio - HRK]]/7.5345</f>
        <v>68972.369765744239</v>
      </c>
      <c r="Q2813" s="59">
        <f>Ugovori_OPULJP3[[#This Row],[Bespovratna sredstva - Ukupno (EU+Nac) HRK
= Ukupna ugovorena vrijednost bespovratnih sredstava]]*Ugovori_OPULJP3[[#This Row],[STOPA NACIONALNOG SUFINANCIRANJA %]]</f>
        <v>91706.87999999999</v>
      </c>
      <c r="R2813" s="60">
        <f>Ugovori_OPULJP3[[#This Row],[Bespovratna sredstva - Nacionalni dio - HRK]]/7.5345</f>
        <v>12171.594664543099</v>
      </c>
      <c r="S2813" s="59">
        <v>611379.19999999995</v>
      </c>
      <c r="T2813" s="60">
        <f>Ugovori_OPULJP3[[#This Row],[Bespovratna sredstva - Ukupno (EU+Nac) HRK
= Ukupna ugovorena vrijednost bespovratnih sredstava]]/7.5345</f>
        <v>81143.964430287335</v>
      </c>
      <c r="U2813" s="59">
        <v>0</v>
      </c>
      <c r="V2813" s="60">
        <f>Ugovori_OPULJP3[[#This Row],[Javni doprinos korisnika - HRK]]/7.5345</f>
        <v>0</v>
      </c>
      <c r="W2813" s="59">
        <v>0</v>
      </c>
      <c r="X2813" s="60">
        <f>Ugovori_OPULJP3[[#This Row],[Privatni doprinos korisnika - HRK]]/7.5345</f>
        <v>0</v>
      </c>
      <c r="Y2813" s="61">
        <v>611379.19999999995</v>
      </c>
      <c r="Z2813" s="62">
        <f>Ugovori_OPULJP3[[#This Row],[UKUPNI PRIHVATLJIVI IZDACI
TOTAL ELIGIBLE EXPENDITURE
= Bespovratna sredstva ukupno + doprinos korisnika
= Ukupni prihvatljivi troškovi
= Ukupna ugovorena vrijednost projekta HRK]]/7.5345</f>
        <v>81143.964430287335</v>
      </c>
      <c r="AA2813" s="53" t="s">
        <v>37</v>
      </c>
      <c r="AB2813" s="53" t="s">
        <v>752</v>
      </c>
      <c r="AC2813" s="42" t="s">
        <v>10248</v>
      </c>
      <c r="AD2813" s="52" t="s">
        <v>10208</v>
      </c>
    </row>
    <row r="2814" spans="1:30" ht="114.75" x14ac:dyDescent="0.2">
      <c r="A2814" s="50" t="s">
        <v>10249</v>
      </c>
      <c r="B2814" s="51" t="s">
        <v>742</v>
      </c>
      <c r="C2814" s="52" t="s">
        <v>10203</v>
      </c>
      <c r="D2814" s="52" t="s">
        <v>10204</v>
      </c>
      <c r="E2814" s="66" t="s">
        <v>231</v>
      </c>
      <c r="F2814" s="54" t="s">
        <v>10250</v>
      </c>
      <c r="G2814" s="54" t="s">
        <v>465</v>
      </c>
      <c r="H2814" s="56">
        <v>42887</v>
      </c>
      <c r="I2814" s="56">
        <v>43251</v>
      </c>
      <c r="J2814" s="57" t="str">
        <f>IF(Ugovori_OPULJP3[[#This Row],[DATUM ZAVRŠETKA OPERACIJE]]&gt;DATE(2024,12,31),"u provedbi","završen")</f>
        <v>završen</v>
      </c>
      <c r="K2814" s="55" t="s">
        <v>93</v>
      </c>
      <c r="L2814" s="55" t="s">
        <v>93</v>
      </c>
      <c r="M2814" s="58">
        <v>0.85</v>
      </c>
      <c r="N2814" s="58">
        <v>0.15</v>
      </c>
      <c r="O2814" s="59">
        <f>Ugovori_OPULJP3[[#This Row],[Bespovratna sredstva - Ukupno (EU+Nac) HRK
= Ukupna ugovorena vrijednost bespovratnih sredstava]]*Ugovori_OPULJP3[[#This Row],[EU STOPA SUFINANCIRANJA %
EU CO-FINANCING RATE %]]</f>
        <v>543658.70799999998</v>
      </c>
      <c r="P2814" s="60">
        <f>Ugovori_OPULJP3[[#This Row],[Bespovratna sredstva - EU dio - HRK]]/7.5345</f>
        <v>72155.910544827129</v>
      </c>
      <c r="Q2814" s="59">
        <f>Ugovori_OPULJP3[[#This Row],[Bespovratna sredstva - Ukupno (EU+Nac) HRK
= Ukupna ugovorena vrijednost bespovratnih sredstava]]*Ugovori_OPULJP3[[#This Row],[STOPA NACIONALNOG SUFINANCIRANJA %]]</f>
        <v>95939.771999999997</v>
      </c>
      <c r="R2814" s="60">
        <f>Ugovori_OPULJP3[[#This Row],[Bespovratna sredstva - Nacionalni dio - HRK]]/7.5345</f>
        <v>12733.395978498904</v>
      </c>
      <c r="S2814" s="59">
        <v>639598.48</v>
      </c>
      <c r="T2814" s="60">
        <f>Ugovori_OPULJP3[[#This Row],[Bespovratna sredstva - Ukupno (EU+Nac) HRK
= Ukupna ugovorena vrijednost bespovratnih sredstava]]/7.5345</f>
        <v>84889.306523326028</v>
      </c>
      <c r="U2814" s="59">
        <v>0</v>
      </c>
      <c r="V2814" s="60">
        <f>Ugovori_OPULJP3[[#This Row],[Javni doprinos korisnika - HRK]]/7.5345</f>
        <v>0</v>
      </c>
      <c r="W2814" s="59">
        <v>0</v>
      </c>
      <c r="X2814" s="60">
        <f>Ugovori_OPULJP3[[#This Row],[Privatni doprinos korisnika - HRK]]/7.5345</f>
        <v>0</v>
      </c>
      <c r="Y2814" s="61">
        <v>639598.48</v>
      </c>
      <c r="Z2814" s="62">
        <f>Ugovori_OPULJP3[[#This Row],[UKUPNI PRIHVATLJIVI IZDACI
TOTAL ELIGIBLE EXPENDITURE
= Bespovratna sredstva ukupno + doprinos korisnika
= Ukupni prihvatljivi troškovi
= Ukupna ugovorena vrijednost projekta HRK]]/7.5345</f>
        <v>84889.306523326028</v>
      </c>
      <c r="AA2814" s="53" t="s">
        <v>37</v>
      </c>
      <c r="AB2814" s="53" t="s">
        <v>752</v>
      </c>
      <c r="AC2814" s="42" t="s">
        <v>10251</v>
      </c>
      <c r="AD2814" s="52" t="s">
        <v>10208</v>
      </c>
    </row>
    <row r="2815" spans="1:30" ht="89.25" x14ac:dyDescent="0.2">
      <c r="A2815" s="50" t="s">
        <v>10252</v>
      </c>
      <c r="B2815" s="51" t="s">
        <v>742</v>
      </c>
      <c r="C2815" s="52" t="s">
        <v>10203</v>
      </c>
      <c r="D2815" s="52" t="s">
        <v>10204</v>
      </c>
      <c r="E2815" s="66" t="s">
        <v>231</v>
      </c>
      <c r="F2815" s="54" t="s">
        <v>10253</v>
      </c>
      <c r="G2815" s="54" t="s">
        <v>1556</v>
      </c>
      <c r="H2815" s="56">
        <v>42887</v>
      </c>
      <c r="I2815" s="56">
        <v>43251</v>
      </c>
      <c r="J2815" s="57" t="str">
        <f>IF(Ugovori_OPULJP3[[#This Row],[DATUM ZAVRŠETKA OPERACIJE]]&gt;DATE(2024,12,31),"u provedbi","završen")</f>
        <v>završen</v>
      </c>
      <c r="K2815" s="55" t="s">
        <v>83</v>
      </c>
      <c r="L2815" s="55" t="s">
        <v>83</v>
      </c>
      <c r="M2815" s="58">
        <v>0.85</v>
      </c>
      <c r="N2815" s="58">
        <v>0.15</v>
      </c>
      <c r="O2815" s="59">
        <f>Ugovori_OPULJP3[[#This Row],[Bespovratna sredstva - Ukupno (EU+Nac) HRK
= Ukupna ugovorena vrijednost bespovratnih sredstava]]*Ugovori_OPULJP3[[#This Row],[EU STOPA SUFINANCIRANJA %
EU CO-FINANCING RATE %]]</f>
        <v>371042.95199999999</v>
      </c>
      <c r="P2815" s="60">
        <f>Ugovori_OPULJP3[[#This Row],[Bespovratna sredstva - EU dio - HRK]]/7.5345</f>
        <v>49245.862631893287</v>
      </c>
      <c r="Q2815" s="59">
        <f>Ugovori_OPULJP3[[#This Row],[Bespovratna sredstva - Ukupno (EU+Nac) HRK
= Ukupna ugovorena vrijednost bespovratnih sredstava]]*Ugovori_OPULJP3[[#This Row],[STOPA NACIONALNOG SUFINANCIRANJA %]]</f>
        <v>65478.167999999998</v>
      </c>
      <c r="R2815" s="60">
        <f>Ugovori_OPULJP3[[#This Row],[Bespovratna sredstva - Nacionalni dio - HRK]]/7.5345</f>
        <v>8690.4463468046979</v>
      </c>
      <c r="S2815" s="59">
        <v>436521.12</v>
      </c>
      <c r="T2815" s="60">
        <f>Ugovori_OPULJP3[[#This Row],[Bespovratna sredstva - Ukupno (EU+Nac) HRK
= Ukupna ugovorena vrijednost bespovratnih sredstava]]/7.5345</f>
        <v>57936.308978697984</v>
      </c>
      <c r="U2815" s="59">
        <v>43113.54</v>
      </c>
      <c r="V2815" s="60">
        <f>Ugovori_OPULJP3[[#This Row],[Javni doprinos korisnika - HRK]]/7.5345</f>
        <v>5722.1501094963169</v>
      </c>
      <c r="W2815" s="59">
        <v>11678.74</v>
      </c>
      <c r="X2815" s="60">
        <f>Ugovori_OPULJP3[[#This Row],[Privatni doprinos korisnika - HRK]]/7.5345</f>
        <v>1550.0351715442298</v>
      </c>
      <c r="Y2815" s="61">
        <v>491313.39999999997</v>
      </c>
      <c r="Z2815" s="62">
        <f>Ugovori_OPULJP3[[#This Row],[UKUPNI PRIHVATLJIVI IZDACI
TOTAL ELIGIBLE EXPENDITURE
= Bespovratna sredstva ukupno + doprinos korisnika
= Ukupni prihvatljivi troškovi
= Ukupna ugovorena vrijednost projekta HRK]]/7.5345</f>
        <v>65208.494259738531</v>
      </c>
      <c r="AA2815" s="53" t="s">
        <v>37</v>
      </c>
      <c r="AB2815" s="53" t="s">
        <v>752</v>
      </c>
      <c r="AC2815" s="42" t="s">
        <v>10254</v>
      </c>
      <c r="AD2815" s="52" t="s">
        <v>10208</v>
      </c>
    </row>
    <row r="2816" spans="1:30" ht="102" x14ac:dyDescent="0.2">
      <c r="A2816" s="50" t="s">
        <v>10255</v>
      </c>
      <c r="B2816" s="51" t="s">
        <v>742</v>
      </c>
      <c r="C2816" s="52" t="s">
        <v>10203</v>
      </c>
      <c r="D2816" s="52" t="s">
        <v>10204</v>
      </c>
      <c r="E2816" s="66" t="s">
        <v>231</v>
      </c>
      <c r="F2816" s="54" t="s">
        <v>10256</v>
      </c>
      <c r="G2816" s="54" t="s">
        <v>10257</v>
      </c>
      <c r="H2816" s="56">
        <v>42887</v>
      </c>
      <c r="I2816" s="56">
        <v>43251</v>
      </c>
      <c r="J2816" s="57" t="str">
        <f>IF(Ugovori_OPULJP3[[#This Row],[DATUM ZAVRŠETKA OPERACIJE]]&gt;DATE(2024,12,31),"u provedbi","završen")</f>
        <v>završen</v>
      </c>
      <c r="K2816" s="55" t="s">
        <v>98</v>
      </c>
      <c r="L2816" s="55" t="s">
        <v>98</v>
      </c>
      <c r="M2816" s="58">
        <v>0.85</v>
      </c>
      <c r="N2816" s="58">
        <v>0.15</v>
      </c>
      <c r="O2816" s="59">
        <f>Ugovori_OPULJP3[[#This Row],[Bespovratna sredstva - Ukupno (EU+Nac) HRK
= Ukupna ugovorena vrijednost bespovratnih sredstava]]*Ugovori_OPULJP3[[#This Row],[EU STOPA SUFINANCIRANJA %
EU CO-FINANCING RATE %]]</f>
        <v>600324.39150000003</v>
      </c>
      <c r="P2816" s="60">
        <f>Ugovori_OPULJP3[[#This Row],[Bespovratna sredstva - EU dio - HRK]]/7.5345</f>
        <v>79676.739199681469</v>
      </c>
      <c r="Q2816" s="59">
        <f>Ugovori_OPULJP3[[#This Row],[Bespovratna sredstva - Ukupno (EU+Nac) HRK
= Ukupna ugovorena vrijednost bespovratnih sredstava]]*Ugovori_OPULJP3[[#This Row],[STOPA NACIONALNOG SUFINANCIRANJA %]]</f>
        <v>105939.59849999999</v>
      </c>
      <c r="R2816" s="60">
        <f>Ugovori_OPULJP3[[#This Row],[Bespovratna sredstva - Nacionalni dio - HRK]]/7.5345</f>
        <v>14060.601035237903</v>
      </c>
      <c r="S2816" s="59">
        <v>706263.99</v>
      </c>
      <c r="T2816" s="60">
        <f>Ugovori_OPULJP3[[#This Row],[Bespovratna sredstva - Ukupno (EU+Nac) HRK
= Ukupna ugovorena vrijednost bespovratnih sredstava]]/7.5345</f>
        <v>93737.340234919364</v>
      </c>
      <c r="U2816" s="59">
        <v>0</v>
      </c>
      <c r="V2816" s="60">
        <f>Ugovori_OPULJP3[[#This Row],[Javni doprinos korisnika - HRK]]/7.5345</f>
        <v>0</v>
      </c>
      <c r="W2816" s="59">
        <v>0</v>
      </c>
      <c r="X2816" s="60">
        <f>Ugovori_OPULJP3[[#This Row],[Privatni doprinos korisnika - HRK]]/7.5345</f>
        <v>0</v>
      </c>
      <c r="Y2816" s="61">
        <v>706263.99</v>
      </c>
      <c r="Z2816" s="62">
        <f>Ugovori_OPULJP3[[#This Row],[UKUPNI PRIHVATLJIVI IZDACI
TOTAL ELIGIBLE EXPENDITURE
= Bespovratna sredstva ukupno + doprinos korisnika
= Ukupni prihvatljivi troškovi
= Ukupna ugovorena vrijednost projekta HRK]]/7.5345</f>
        <v>93737.340234919364</v>
      </c>
      <c r="AA2816" s="53" t="s">
        <v>37</v>
      </c>
      <c r="AB2816" s="53" t="s">
        <v>752</v>
      </c>
      <c r="AC2816" s="42" t="s">
        <v>10258</v>
      </c>
      <c r="AD2816" s="52" t="s">
        <v>10208</v>
      </c>
    </row>
    <row r="2817" spans="1:30" ht="114.75" x14ac:dyDescent="0.2">
      <c r="A2817" s="50" t="s">
        <v>10259</v>
      </c>
      <c r="B2817" s="51" t="s">
        <v>742</v>
      </c>
      <c r="C2817" s="52" t="s">
        <v>10203</v>
      </c>
      <c r="D2817" s="52" t="s">
        <v>10204</v>
      </c>
      <c r="E2817" s="66" t="s">
        <v>231</v>
      </c>
      <c r="F2817" s="54" t="s">
        <v>10260</v>
      </c>
      <c r="G2817" s="54" t="s">
        <v>537</v>
      </c>
      <c r="H2817" s="56">
        <v>42887</v>
      </c>
      <c r="I2817" s="56">
        <v>43251</v>
      </c>
      <c r="J2817" s="57" t="str">
        <f>IF(Ugovori_OPULJP3[[#This Row],[DATUM ZAVRŠETKA OPERACIJE]]&gt;DATE(2024,12,31),"u provedbi","završen")</f>
        <v>završen</v>
      </c>
      <c r="K2817" s="55" t="s">
        <v>10261</v>
      </c>
      <c r="L2817" s="55" t="s">
        <v>248</v>
      </c>
      <c r="M2817" s="58">
        <v>0.85</v>
      </c>
      <c r="N2817" s="58">
        <v>0.15</v>
      </c>
      <c r="O2817" s="59">
        <f>Ugovori_OPULJP3[[#This Row],[Bespovratna sredstva - Ukupno (EU+Nac) HRK
= Ukupna ugovorena vrijednost bespovratnih sredstava]]*Ugovori_OPULJP3[[#This Row],[EU STOPA SUFINANCIRANJA %
EU CO-FINANCING RATE %]]</f>
        <v>440232.84149999998</v>
      </c>
      <c r="P2817" s="60">
        <f>Ugovori_OPULJP3[[#This Row],[Bespovratna sredstva - EU dio - HRK]]/7.5345</f>
        <v>58428.939080230935</v>
      </c>
      <c r="Q2817" s="59">
        <f>Ugovori_OPULJP3[[#This Row],[Bespovratna sredstva - Ukupno (EU+Nac) HRK
= Ukupna ugovorena vrijednost bespovratnih sredstava]]*Ugovori_OPULJP3[[#This Row],[STOPA NACIONALNOG SUFINANCIRANJA %]]</f>
        <v>77688.148499999996</v>
      </c>
      <c r="R2817" s="60">
        <f>Ugovori_OPULJP3[[#This Row],[Bespovratna sredstva - Nacionalni dio - HRK]]/7.5345</f>
        <v>10310.989249452517</v>
      </c>
      <c r="S2817" s="59">
        <v>517920.99</v>
      </c>
      <c r="T2817" s="60">
        <f>Ugovori_OPULJP3[[#This Row],[Bespovratna sredstva - Ukupno (EU+Nac) HRK
= Ukupna ugovorena vrijednost bespovratnih sredstava]]/7.5345</f>
        <v>68739.928329683447</v>
      </c>
      <c r="U2817" s="59">
        <v>0</v>
      </c>
      <c r="V2817" s="60">
        <f>Ugovori_OPULJP3[[#This Row],[Javni doprinos korisnika - HRK]]/7.5345</f>
        <v>0</v>
      </c>
      <c r="W2817" s="59">
        <v>0</v>
      </c>
      <c r="X2817" s="60">
        <f>Ugovori_OPULJP3[[#This Row],[Privatni doprinos korisnika - HRK]]/7.5345</f>
        <v>0</v>
      </c>
      <c r="Y2817" s="61">
        <v>517920.99</v>
      </c>
      <c r="Z2817" s="62">
        <f>Ugovori_OPULJP3[[#This Row],[UKUPNI PRIHVATLJIVI IZDACI
TOTAL ELIGIBLE EXPENDITURE
= Bespovratna sredstva ukupno + doprinos korisnika
= Ukupni prihvatljivi troškovi
= Ukupna ugovorena vrijednost projekta HRK]]/7.5345</f>
        <v>68739.928329683447</v>
      </c>
      <c r="AA2817" s="53" t="s">
        <v>37</v>
      </c>
      <c r="AB2817" s="53" t="s">
        <v>752</v>
      </c>
      <c r="AC2817" s="42" t="s">
        <v>10262</v>
      </c>
      <c r="AD2817" s="52" t="s">
        <v>10208</v>
      </c>
    </row>
    <row r="2818" spans="1:30" ht="102" x14ac:dyDescent="0.2">
      <c r="A2818" s="50" t="s">
        <v>10263</v>
      </c>
      <c r="B2818" s="51" t="s">
        <v>742</v>
      </c>
      <c r="C2818" s="52" t="s">
        <v>10203</v>
      </c>
      <c r="D2818" s="52" t="s">
        <v>10204</v>
      </c>
      <c r="E2818" s="66" t="s">
        <v>231</v>
      </c>
      <c r="F2818" s="54" t="s">
        <v>10264</v>
      </c>
      <c r="G2818" s="54" t="s">
        <v>1277</v>
      </c>
      <c r="H2818" s="56">
        <v>42887</v>
      </c>
      <c r="I2818" s="56">
        <v>43251</v>
      </c>
      <c r="J2818" s="57" t="str">
        <f>IF(Ugovori_OPULJP3[[#This Row],[DATUM ZAVRŠETKA OPERACIJE]]&gt;DATE(2024,12,31),"u provedbi","završen")</f>
        <v>završen</v>
      </c>
      <c r="K2818" s="55" t="s">
        <v>332</v>
      </c>
      <c r="L2818" s="55" t="s">
        <v>332</v>
      </c>
      <c r="M2818" s="58">
        <v>0.85</v>
      </c>
      <c r="N2818" s="58">
        <v>0.15</v>
      </c>
      <c r="O2818" s="59">
        <f>Ugovori_OPULJP3[[#This Row],[Bespovratna sredstva - Ukupno (EU+Nac) HRK
= Ukupna ugovorena vrijednost bespovratnih sredstava]]*Ugovori_OPULJP3[[#This Row],[EU STOPA SUFINANCIRANJA %
EU CO-FINANCING RATE %]]</f>
        <v>565897.16449999996</v>
      </c>
      <c r="P2818" s="60">
        <f>Ugovori_OPULJP3[[#This Row],[Bespovratna sredstva - EU dio - HRK]]/7.5345</f>
        <v>75107.460946313615</v>
      </c>
      <c r="Q2818" s="59">
        <f>Ugovori_OPULJP3[[#This Row],[Bespovratna sredstva - Ukupno (EU+Nac) HRK
= Ukupna ugovorena vrijednost bespovratnih sredstava]]*Ugovori_OPULJP3[[#This Row],[STOPA NACIONALNOG SUFINANCIRANJA %]]</f>
        <v>99864.205499999996</v>
      </c>
      <c r="R2818" s="60">
        <f>Ugovori_OPULJP3[[#This Row],[Bespovratna sredstva - Nacionalni dio - HRK]]/7.5345</f>
        <v>13254.257814055345</v>
      </c>
      <c r="S2818" s="59">
        <v>665761.37</v>
      </c>
      <c r="T2818" s="60">
        <f>Ugovori_OPULJP3[[#This Row],[Bespovratna sredstva - Ukupno (EU+Nac) HRK
= Ukupna ugovorena vrijednost bespovratnih sredstava]]/7.5345</f>
        <v>88361.718760368967</v>
      </c>
      <c r="U2818" s="59">
        <v>0</v>
      </c>
      <c r="V2818" s="60">
        <f>Ugovori_OPULJP3[[#This Row],[Javni doprinos korisnika - HRK]]/7.5345</f>
        <v>0</v>
      </c>
      <c r="W2818" s="59">
        <v>0</v>
      </c>
      <c r="X2818" s="60">
        <f>Ugovori_OPULJP3[[#This Row],[Privatni doprinos korisnika - HRK]]/7.5345</f>
        <v>0</v>
      </c>
      <c r="Y2818" s="61">
        <v>665761.37</v>
      </c>
      <c r="Z2818" s="62">
        <f>Ugovori_OPULJP3[[#This Row],[UKUPNI PRIHVATLJIVI IZDACI
TOTAL ELIGIBLE EXPENDITURE
= Bespovratna sredstva ukupno + doprinos korisnika
= Ukupni prihvatljivi troškovi
= Ukupna ugovorena vrijednost projekta HRK]]/7.5345</f>
        <v>88361.718760368967</v>
      </c>
      <c r="AA2818" s="53" t="s">
        <v>37</v>
      </c>
      <c r="AB2818" s="53" t="s">
        <v>752</v>
      </c>
      <c r="AC2818" s="42" t="s">
        <v>10265</v>
      </c>
      <c r="AD2818" s="52" t="s">
        <v>10208</v>
      </c>
    </row>
    <row r="2819" spans="1:30" ht="51" x14ac:dyDescent="0.2">
      <c r="A2819" s="50" t="s">
        <v>10266</v>
      </c>
      <c r="B2819" s="51" t="s">
        <v>742</v>
      </c>
      <c r="C2819" s="52" t="s">
        <v>10203</v>
      </c>
      <c r="D2819" s="52" t="s">
        <v>10204</v>
      </c>
      <c r="E2819" s="66" t="s">
        <v>231</v>
      </c>
      <c r="F2819" s="54" t="s">
        <v>10267</v>
      </c>
      <c r="G2819" s="54" t="s">
        <v>10268</v>
      </c>
      <c r="H2819" s="56">
        <v>42887</v>
      </c>
      <c r="I2819" s="56">
        <v>43251</v>
      </c>
      <c r="J2819" s="57" t="str">
        <f>IF(Ugovori_OPULJP3[[#This Row],[DATUM ZAVRŠETKA OPERACIJE]]&gt;DATE(2024,12,31),"u provedbi","završen")</f>
        <v>završen</v>
      </c>
      <c r="K2819" s="55" t="s">
        <v>10269</v>
      </c>
      <c r="L2819" s="55" t="s">
        <v>36</v>
      </c>
      <c r="M2819" s="58">
        <v>0.85</v>
      </c>
      <c r="N2819" s="58">
        <v>0.15</v>
      </c>
      <c r="O2819" s="59">
        <f>Ugovori_OPULJP3[[#This Row],[Bespovratna sredstva - Ukupno (EU+Nac) HRK
= Ukupna ugovorena vrijednost bespovratnih sredstava]]*Ugovori_OPULJP3[[#This Row],[EU STOPA SUFINANCIRANJA %
EU CO-FINANCING RATE %]]</f>
        <v>361452.11300000001</v>
      </c>
      <c r="P2819" s="60">
        <f>Ugovori_OPULJP3[[#This Row],[Bespovratna sredstva - EU dio - HRK]]/7.5345</f>
        <v>47972.939544760768</v>
      </c>
      <c r="Q2819" s="59">
        <f>Ugovori_OPULJP3[[#This Row],[Bespovratna sredstva - Ukupno (EU+Nac) HRK
= Ukupna ugovorena vrijednost bespovratnih sredstava]]*Ugovori_OPULJP3[[#This Row],[STOPA NACIONALNOG SUFINANCIRANJA %]]</f>
        <v>63785.667000000001</v>
      </c>
      <c r="R2819" s="60">
        <f>Ugovori_OPULJP3[[#This Row],[Bespovratna sredstva - Nacionalni dio - HRK]]/7.5345</f>
        <v>8465.8128608401348</v>
      </c>
      <c r="S2819" s="59">
        <v>425237.78</v>
      </c>
      <c r="T2819" s="60">
        <f>Ugovori_OPULJP3[[#This Row],[Bespovratna sredstva - Ukupno (EU+Nac) HRK
= Ukupna ugovorena vrijednost bespovratnih sredstava]]/7.5345</f>
        <v>56438.752405600906</v>
      </c>
      <c r="U2819" s="59">
        <v>0</v>
      </c>
      <c r="V2819" s="60">
        <f>Ugovori_OPULJP3[[#This Row],[Javni doprinos korisnika - HRK]]/7.5345</f>
        <v>0</v>
      </c>
      <c r="W2819" s="59">
        <v>0</v>
      </c>
      <c r="X2819" s="60">
        <f>Ugovori_OPULJP3[[#This Row],[Privatni doprinos korisnika - HRK]]/7.5345</f>
        <v>0</v>
      </c>
      <c r="Y2819" s="61">
        <v>425237.78</v>
      </c>
      <c r="Z2819" s="62">
        <f>Ugovori_OPULJP3[[#This Row],[UKUPNI PRIHVATLJIVI IZDACI
TOTAL ELIGIBLE EXPENDITURE
= Bespovratna sredstva ukupno + doprinos korisnika
= Ukupni prihvatljivi troškovi
= Ukupna ugovorena vrijednost projekta HRK]]/7.5345</f>
        <v>56438.752405600906</v>
      </c>
      <c r="AA2819" s="53" t="s">
        <v>37</v>
      </c>
      <c r="AB2819" s="53" t="s">
        <v>752</v>
      </c>
      <c r="AC2819" s="42" t="s">
        <v>10270</v>
      </c>
      <c r="AD2819" s="52" t="s">
        <v>10208</v>
      </c>
    </row>
    <row r="2820" spans="1:30" ht="114.75" x14ac:dyDescent="0.2">
      <c r="A2820" s="50" t="s">
        <v>10271</v>
      </c>
      <c r="B2820" s="51" t="s">
        <v>742</v>
      </c>
      <c r="C2820" s="52" t="s">
        <v>10203</v>
      </c>
      <c r="D2820" s="52" t="s">
        <v>10272</v>
      </c>
      <c r="E2820" s="66" t="s">
        <v>33</v>
      </c>
      <c r="F2820" s="54" t="s">
        <v>10272</v>
      </c>
      <c r="G2820" s="54" t="s">
        <v>55</v>
      </c>
      <c r="H2820" s="56">
        <v>42736</v>
      </c>
      <c r="I2820" s="56">
        <v>43281</v>
      </c>
      <c r="J2820" s="57" t="str">
        <f>IF(Ugovori_OPULJP3[[#This Row],[DATUM ZAVRŠETKA OPERACIJE]]&gt;DATE(2024,12,31),"u provedbi","završen")</f>
        <v>završen</v>
      </c>
      <c r="K2820" s="55" t="s">
        <v>35</v>
      </c>
      <c r="L2820" s="55" t="s">
        <v>36</v>
      </c>
      <c r="M2820" s="58">
        <v>0.85</v>
      </c>
      <c r="N2820" s="58">
        <v>0.15</v>
      </c>
      <c r="O2820" s="59">
        <f>Ugovori_OPULJP3[[#This Row],[Bespovratna sredstva - Ukupno (EU+Nac) HRK
= Ukupna ugovorena vrijednost bespovratnih sredstava]]*Ugovori_OPULJP3[[#This Row],[EU STOPA SUFINANCIRANJA %
EU CO-FINANCING RATE %]]</f>
        <v>1812573.983</v>
      </c>
      <c r="P2820" s="60">
        <f>Ugovori_OPULJP3[[#This Row],[Bespovratna sredstva - EU dio - HRK]]/7.5345</f>
        <v>240569.90948304464</v>
      </c>
      <c r="Q2820" s="59">
        <f>Ugovori_OPULJP3[[#This Row],[Bespovratna sredstva - Ukupno (EU+Nac) HRK
= Ukupna ugovorena vrijednost bespovratnih sredstava]]*Ugovori_OPULJP3[[#This Row],[STOPA NACIONALNOG SUFINANCIRANJA %]]</f>
        <v>319865.99699999997</v>
      </c>
      <c r="R2820" s="60">
        <f>Ugovori_OPULJP3[[#This Row],[Bespovratna sredstva - Nacionalni dio - HRK]]/7.5345</f>
        <v>42453.513438184345</v>
      </c>
      <c r="S2820" s="59">
        <v>2132439.98</v>
      </c>
      <c r="T2820" s="60">
        <f>Ugovori_OPULJP3[[#This Row],[Bespovratna sredstva - Ukupno (EU+Nac) HRK
= Ukupna ugovorena vrijednost bespovratnih sredstava]]/7.5345</f>
        <v>283023.42292122898</v>
      </c>
      <c r="U2820" s="59">
        <v>0</v>
      </c>
      <c r="V2820" s="60">
        <f>Ugovori_OPULJP3[[#This Row],[Javni doprinos korisnika - HRK]]/7.5345</f>
        <v>0</v>
      </c>
      <c r="W2820" s="59">
        <v>0</v>
      </c>
      <c r="X2820" s="60">
        <f>Ugovori_OPULJP3[[#This Row],[Privatni doprinos korisnika - HRK]]/7.5345</f>
        <v>0</v>
      </c>
      <c r="Y2820" s="61">
        <v>2132439.98</v>
      </c>
      <c r="Z2820" s="62">
        <f>Ugovori_OPULJP3[[#This Row],[UKUPNI PRIHVATLJIVI IZDACI
TOTAL ELIGIBLE EXPENDITURE
= Bespovratna sredstva ukupno + doprinos korisnika
= Ukupni prihvatljivi troškovi
= Ukupna ugovorena vrijednost projekta HRK]]/7.5345</f>
        <v>283023.42292122898</v>
      </c>
      <c r="AA2820" s="53" t="s">
        <v>37</v>
      </c>
      <c r="AB2820" s="53" t="s">
        <v>752</v>
      </c>
      <c r="AC2820" s="42" t="s">
        <v>10273</v>
      </c>
      <c r="AD2820" s="52" t="s">
        <v>10208</v>
      </c>
    </row>
    <row r="2821" spans="1:30" ht="51" x14ac:dyDescent="0.2">
      <c r="A2821" s="50" t="s">
        <v>10274</v>
      </c>
      <c r="B2821" s="51" t="s">
        <v>742</v>
      </c>
      <c r="C2821" s="52" t="s">
        <v>10203</v>
      </c>
      <c r="D2821" s="52" t="s">
        <v>10275</v>
      </c>
      <c r="E2821" s="53" t="s">
        <v>75</v>
      </c>
      <c r="F2821" s="54" t="s">
        <v>10276</v>
      </c>
      <c r="G2821" s="54" t="s">
        <v>10277</v>
      </c>
      <c r="H2821" s="56">
        <v>44091</v>
      </c>
      <c r="I2821" s="56">
        <v>44882</v>
      </c>
      <c r="J2821" s="57" t="str">
        <f>IF(Ugovori_OPULJP3[[#This Row],[DATUM ZAVRŠETKA OPERACIJE]]&gt;DATE(2024,12,31),"u provedbi","završen")</f>
        <v>završen</v>
      </c>
      <c r="K2821" s="55" t="s">
        <v>248</v>
      </c>
      <c r="L2821" s="55" t="s">
        <v>248</v>
      </c>
      <c r="M2821" s="58">
        <v>0.85</v>
      </c>
      <c r="N2821" s="58">
        <v>0.15</v>
      </c>
      <c r="O2821" s="59">
        <f>Ugovori_OPULJP3[[#This Row],[Bespovratna sredstva - Ukupno (EU+Nac) HRK
= Ukupna ugovorena vrijednost bespovratnih sredstava]]*Ugovori_OPULJP3[[#This Row],[EU STOPA SUFINANCIRANJA %
EU CO-FINANCING RATE %]]</f>
        <v>962764.38299999991</v>
      </c>
      <c r="P2821" s="60">
        <f>Ugovori_OPULJP3[[#This Row],[Bespovratna sredstva - EU dio - HRK]]/7.5345</f>
        <v>127780.79275333464</v>
      </c>
      <c r="Q2821" s="59">
        <f>Ugovori_OPULJP3[[#This Row],[Bespovratna sredstva - Ukupno (EU+Nac) HRK
= Ukupna ugovorena vrijednost bespovratnih sredstava]]*Ugovori_OPULJP3[[#This Row],[STOPA NACIONALNOG SUFINANCIRANJA %]]</f>
        <v>169899.59699999998</v>
      </c>
      <c r="R2821" s="60">
        <f>Ugovori_OPULJP3[[#This Row],[Bespovratna sredstva - Nacionalni dio - HRK]]/7.5345</f>
        <v>22549.551662353173</v>
      </c>
      <c r="S2821" s="59">
        <v>1132663.98</v>
      </c>
      <c r="T2821" s="60">
        <f>Ugovori_OPULJP3[[#This Row],[Bespovratna sredstva - Ukupno (EU+Nac) HRK
= Ukupna ugovorena vrijednost bespovratnih sredstava]]/7.5345</f>
        <v>150330.34441568784</v>
      </c>
      <c r="U2821" s="59">
        <v>0</v>
      </c>
      <c r="V2821" s="60">
        <f>Ugovori_OPULJP3[[#This Row],[Javni doprinos korisnika - HRK]]/7.5345</f>
        <v>0</v>
      </c>
      <c r="W2821" s="59">
        <v>0</v>
      </c>
      <c r="X2821" s="60">
        <f>Ugovori_OPULJP3[[#This Row],[Privatni doprinos korisnika - HRK]]/7.5345</f>
        <v>0</v>
      </c>
      <c r="Y2821" s="61">
        <v>1132663.98</v>
      </c>
      <c r="Z2821" s="62">
        <f>Ugovori_OPULJP3[[#This Row],[UKUPNI PRIHVATLJIVI IZDACI
TOTAL ELIGIBLE EXPENDITURE
= Bespovratna sredstva ukupno + doprinos korisnika
= Ukupni prihvatljivi troškovi
= Ukupna ugovorena vrijednost projekta HRK]]/7.5345</f>
        <v>150330.34441568784</v>
      </c>
      <c r="AA2821" s="53" t="s">
        <v>37</v>
      </c>
      <c r="AB2821" s="53" t="s">
        <v>752</v>
      </c>
      <c r="AC2821" s="118" t="s">
        <v>10278</v>
      </c>
      <c r="AD2821" s="52" t="s">
        <v>10208</v>
      </c>
    </row>
    <row r="2822" spans="1:30" ht="114.75" x14ac:dyDescent="0.2">
      <c r="A2822" s="50" t="s">
        <v>10279</v>
      </c>
      <c r="B2822" s="51" t="s">
        <v>742</v>
      </c>
      <c r="C2822" s="52" t="s">
        <v>10203</v>
      </c>
      <c r="D2822" s="52" t="s">
        <v>10275</v>
      </c>
      <c r="E2822" s="119" t="s">
        <v>75</v>
      </c>
      <c r="F2822" s="54" t="s">
        <v>10280</v>
      </c>
      <c r="G2822" s="54" t="s">
        <v>189</v>
      </c>
      <c r="H2822" s="56">
        <v>44091</v>
      </c>
      <c r="I2822" s="56">
        <v>45002</v>
      </c>
      <c r="J2822" s="57" t="str">
        <f>IF(Ugovori_OPULJP3[[#This Row],[DATUM ZAVRŠETKA OPERACIJE]]&gt;DATE(2024,12,31),"u provedbi","završen")</f>
        <v>završen</v>
      </c>
      <c r="K2822" s="55" t="s">
        <v>8901</v>
      </c>
      <c r="L2822" s="55" t="s">
        <v>83</v>
      </c>
      <c r="M2822" s="58">
        <v>0.85</v>
      </c>
      <c r="N2822" s="58">
        <v>0.15</v>
      </c>
      <c r="O2822" s="59">
        <f>Ugovori_OPULJP3[[#This Row],[Bespovratna sredstva - Ukupno (EU+Nac) HRK
= Ukupna ugovorena vrijednost bespovratnih sredstava]]*Ugovori_OPULJP3[[#This Row],[EU STOPA SUFINANCIRANJA %
EU CO-FINANCING RATE %]]</f>
        <v>982430</v>
      </c>
      <c r="P2822" s="60">
        <f>Ugovori_OPULJP3[[#This Row],[Bespovratna sredstva - EU dio - HRK]]/7.5345</f>
        <v>130390.86867078107</v>
      </c>
      <c r="Q2822" s="59">
        <f>Ugovori_OPULJP3[[#This Row],[Bespovratna sredstva - Ukupno (EU+Nac) HRK
= Ukupna ugovorena vrijednost bespovratnih sredstava]]*Ugovori_OPULJP3[[#This Row],[STOPA NACIONALNOG SUFINANCIRANJA %]]</f>
        <v>173370</v>
      </c>
      <c r="R2822" s="60">
        <f>Ugovori_OPULJP3[[#This Row],[Bespovratna sredstva - Nacionalni dio - HRK]]/7.5345</f>
        <v>23010.153294843716</v>
      </c>
      <c r="S2822" s="59">
        <v>1155800</v>
      </c>
      <c r="T2822" s="60">
        <f>Ugovori_OPULJP3[[#This Row],[Bespovratna sredstva - Ukupno (EU+Nac) HRK
= Ukupna ugovorena vrijednost bespovratnih sredstava]]/7.5345</f>
        <v>153401.02196562479</v>
      </c>
      <c r="U2822" s="59">
        <v>0</v>
      </c>
      <c r="V2822" s="60">
        <f>Ugovori_OPULJP3[[#This Row],[Javni doprinos korisnika - HRK]]/7.5345</f>
        <v>0</v>
      </c>
      <c r="W2822" s="59">
        <v>0</v>
      </c>
      <c r="X2822" s="60">
        <f>Ugovori_OPULJP3[[#This Row],[Privatni doprinos korisnika - HRK]]/7.5345</f>
        <v>0</v>
      </c>
      <c r="Y2822" s="61">
        <v>1155800</v>
      </c>
      <c r="Z2822" s="62">
        <f>Ugovori_OPULJP3[[#This Row],[UKUPNI PRIHVATLJIVI IZDACI
TOTAL ELIGIBLE EXPENDITURE
= Bespovratna sredstva ukupno + doprinos korisnika
= Ukupni prihvatljivi troškovi
= Ukupna ugovorena vrijednost projekta HRK]]/7.5345</f>
        <v>153401.02196562479</v>
      </c>
      <c r="AA2822" s="53" t="s">
        <v>37</v>
      </c>
      <c r="AB2822" s="53" t="s">
        <v>752</v>
      </c>
      <c r="AC2822" s="118" t="s">
        <v>10281</v>
      </c>
      <c r="AD2822" s="52" t="s">
        <v>10208</v>
      </c>
    </row>
    <row r="2823" spans="1:30" ht="114.75" x14ac:dyDescent="0.2">
      <c r="A2823" s="50" t="s">
        <v>10282</v>
      </c>
      <c r="B2823" s="51" t="s">
        <v>742</v>
      </c>
      <c r="C2823" s="52" t="s">
        <v>10203</v>
      </c>
      <c r="D2823" s="52" t="s">
        <v>10275</v>
      </c>
      <c r="E2823" s="119" t="s">
        <v>75</v>
      </c>
      <c r="F2823" s="89" t="s">
        <v>10283</v>
      </c>
      <c r="G2823" s="89" t="s">
        <v>10284</v>
      </c>
      <c r="H2823" s="120">
        <v>44109</v>
      </c>
      <c r="I2823" s="120">
        <v>44597</v>
      </c>
      <c r="J2823" s="57" t="str">
        <f>IF(Ugovori_OPULJP3[[#This Row],[DATUM ZAVRŠETKA OPERACIJE]]&gt;DATE(2024,12,31),"u provedbi","završen")</f>
        <v>završen</v>
      </c>
      <c r="K2823" s="55" t="s">
        <v>36</v>
      </c>
      <c r="L2823" s="90" t="s">
        <v>36</v>
      </c>
      <c r="M2823" s="58">
        <v>0.85</v>
      </c>
      <c r="N2823" s="58">
        <v>0.15</v>
      </c>
      <c r="O2823" s="59">
        <f>Ugovori_OPULJP3[[#This Row],[Bespovratna sredstva - Ukupno (EU+Nac) HRK
= Ukupna ugovorena vrijednost bespovratnih sredstava]]*Ugovori_OPULJP3[[#This Row],[EU STOPA SUFINANCIRANJA %
EU CO-FINANCING RATE %]]</f>
        <v>458541.69699999993</v>
      </c>
      <c r="P2823" s="60">
        <f>Ugovori_OPULJP3[[#This Row],[Bespovratna sredstva - EU dio - HRK]]/7.5345</f>
        <v>60858.941801048495</v>
      </c>
      <c r="Q2823" s="87">
        <f>Ugovori_OPULJP3[[#This Row],[Bespovratna sredstva - Ukupno (EU+Nac) HRK
= Ukupna ugovorena vrijednost bespovratnih sredstava]]*Ugovori_OPULJP3[[#This Row],[STOPA NACIONALNOG SUFINANCIRANJA %]]</f>
        <v>80919.122999999992</v>
      </c>
      <c r="R2823" s="88">
        <f>Ugovori_OPULJP3[[#This Row],[Bespovratna sredstva - Nacionalni dio - HRK]]/7.5345</f>
        <v>10739.813259008559</v>
      </c>
      <c r="S2823" s="59">
        <v>539460.81999999995</v>
      </c>
      <c r="T2823" s="60">
        <f>Ugovori_OPULJP3[[#This Row],[Bespovratna sredstva - Ukupno (EU+Nac) HRK
= Ukupna ugovorena vrijednost bespovratnih sredstava]]/7.5345</f>
        <v>71598.755060057054</v>
      </c>
      <c r="U2823" s="87">
        <v>0</v>
      </c>
      <c r="V2823" s="88">
        <f>Ugovori_OPULJP3[[#This Row],[Javni doprinos korisnika - HRK]]/7.5345</f>
        <v>0</v>
      </c>
      <c r="W2823" s="59">
        <v>0</v>
      </c>
      <c r="X2823" s="60">
        <f>Ugovori_OPULJP3[[#This Row],[Privatni doprinos korisnika - HRK]]/7.5345</f>
        <v>0</v>
      </c>
      <c r="Y2823" s="61">
        <v>539460.81999999995</v>
      </c>
      <c r="Z2823" s="62">
        <f>Ugovori_OPULJP3[[#This Row],[UKUPNI PRIHVATLJIVI IZDACI
TOTAL ELIGIBLE EXPENDITURE
= Bespovratna sredstva ukupno + doprinos korisnika
= Ukupni prihvatljivi troškovi
= Ukupna ugovorena vrijednost projekta HRK]]/7.5345</f>
        <v>71598.755060057054</v>
      </c>
      <c r="AA2823" s="53" t="s">
        <v>37</v>
      </c>
      <c r="AB2823" s="53" t="s">
        <v>752</v>
      </c>
      <c r="AC2823" s="42" t="s">
        <v>10285</v>
      </c>
      <c r="AD2823" s="52" t="s">
        <v>10208</v>
      </c>
    </row>
    <row r="2824" spans="1:30" ht="102" x14ac:dyDescent="0.2">
      <c r="A2824" s="50" t="s">
        <v>10286</v>
      </c>
      <c r="B2824" s="51" t="s">
        <v>742</v>
      </c>
      <c r="C2824" s="52" t="s">
        <v>10203</v>
      </c>
      <c r="D2824" s="52" t="s">
        <v>10275</v>
      </c>
      <c r="E2824" s="119" t="s">
        <v>75</v>
      </c>
      <c r="F2824" s="54" t="s">
        <v>10287</v>
      </c>
      <c r="G2824" s="54" t="s">
        <v>10288</v>
      </c>
      <c r="H2824" s="56">
        <v>44091</v>
      </c>
      <c r="I2824" s="56">
        <v>45002</v>
      </c>
      <c r="J2824" s="57" t="str">
        <f>IF(Ugovori_OPULJP3[[#This Row],[DATUM ZAVRŠETKA OPERACIJE]]&gt;DATE(2024,12,31),"u provedbi","završen")</f>
        <v>završen</v>
      </c>
      <c r="K2824" s="55" t="s">
        <v>2474</v>
      </c>
      <c r="L2824" s="55" t="s">
        <v>83</v>
      </c>
      <c r="M2824" s="58">
        <v>0.85</v>
      </c>
      <c r="N2824" s="58">
        <v>0.15</v>
      </c>
      <c r="O2824" s="59">
        <f>Ugovori_OPULJP3[[#This Row],[Bespovratna sredstva - Ukupno (EU+Nac) HRK
= Ukupna ugovorena vrijednost bespovratnih sredstava]]*Ugovori_OPULJP3[[#This Row],[EU STOPA SUFINANCIRANJA %
EU CO-FINANCING RATE %]]</f>
        <v>903436.1</v>
      </c>
      <c r="P2824" s="60">
        <f>Ugovori_OPULJP3[[#This Row],[Bespovratna sredstva - EU dio - HRK]]/7.5345</f>
        <v>119906.57641515693</v>
      </c>
      <c r="Q2824" s="59">
        <f>Ugovori_OPULJP3[[#This Row],[Bespovratna sredstva - Ukupno (EU+Nac) HRK
= Ukupna ugovorena vrijednost bespovratnih sredstava]]*Ugovori_OPULJP3[[#This Row],[STOPA NACIONALNOG SUFINANCIRANJA %]]</f>
        <v>159429.9</v>
      </c>
      <c r="R2824" s="60">
        <f>Ugovori_OPULJP3[[#This Row],[Bespovratna sredstva - Nacionalni dio - HRK]]/7.5345</f>
        <v>21159.984073262989</v>
      </c>
      <c r="S2824" s="59">
        <v>1062866</v>
      </c>
      <c r="T2824" s="60">
        <f>Ugovori_OPULJP3[[#This Row],[Bespovratna sredstva - Ukupno (EU+Nac) HRK
= Ukupna ugovorena vrijednost bespovratnih sredstava]]/7.5345</f>
        <v>141066.56048841993</v>
      </c>
      <c r="U2824" s="59">
        <v>0</v>
      </c>
      <c r="V2824" s="60">
        <f>Ugovori_OPULJP3[[#This Row],[Javni doprinos korisnika - HRK]]/7.5345</f>
        <v>0</v>
      </c>
      <c r="W2824" s="59">
        <v>0</v>
      </c>
      <c r="X2824" s="60">
        <f>Ugovori_OPULJP3[[#This Row],[Privatni doprinos korisnika - HRK]]/7.5345</f>
        <v>0</v>
      </c>
      <c r="Y2824" s="61">
        <v>1062866</v>
      </c>
      <c r="Z2824" s="62">
        <f>Ugovori_OPULJP3[[#This Row],[UKUPNI PRIHVATLJIVI IZDACI
TOTAL ELIGIBLE EXPENDITURE
= Bespovratna sredstva ukupno + doprinos korisnika
= Ukupni prihvatljivi troškovi
= Ukupna ugovorena vrijednost projekta HRK]]/7.5345</f>
        <v>141066.56048841993</v>
      </c>
      <c r="AA2824" s="53" t="s">
        <v>37</v>
      </c>
      <c r="AB2824" s="53" t="s">
        <v>752</v>
      </c>
      <c r="AC2824" s="118" t="s">
        <v>10289</v>
      </c>
      <c r="AD2824" s="52" t="s">
        <v>10208</v>
      </c>
    </row>
    <row r="2825" spans="1:30" ht="89.25" x14ac:dyDescent="0.2">
      <c r="A2825" s="50" t="s">
        <v>10290</v>
      </c>
      <c r="B2825" s="51" t="s">
        <v>742</v>
      </c>
      <c r="C2825" s="52" t="s">
        <v>10203</v>
      </c>
      <c r="D2825" s="52" t="s">
        <v>10275</v>
      </c>
      <c r="E2825" s="119" t="s">
        <v>75</v>
      </c>
      <c r="F2825" s="89" t="s">
        <v>10291</v>
      </c>
      <c r="G2825" s="89" t="s">
        <v>10292</v>
      </c>
      <c r="H2825" s="120">
        <v>44105</v>
      </c>
      <c r="I2825" s="120">
        <v>44805</v>
      </c>
      <c r="J2825" s="57" t="str">
        <f>IF(Ugovori_OPULJP3[[#This Row],[DATUM ZAVRŠETKA OPERACIJE]]&gt;DATE(2024,12,31),"u provedbi","završen")</f>
        <v>završen</v>
      </c>
      <c r="K2825" s="55" t="s">
        <v>10293</v>
      </c>
      <c r="L2825" s="90" t="s">
        <v>185</v>
      </c>
      <c r="M2825" s="58">
        <v>0.85</v>
      </c>
      <c r="N2825" s="58">
        <v>0.15</v>
      </c>
      <c r="O2825" s="59">
        <f>Ugovori_OPULJP3[[#This Row],[Bespovratna sredstva - Ukupno (EU+Nac) HRK
= Ukupna ugovorena vrijednost bespovratnih sredstava]]*Ugovori_OPULJP3[[#This Row],[EU STOPA SUFINANCIRANJA %
EU CO-FINANCING RATE %]]</f>
        <v>730857.2</v>
      </c>
      <c r="P2825" s="60">
        <f>Ugovori_OPULJP3[[#This Row],[Bespovratna sredstva - EU dio - HRK]]/7.5345</f>
        <v>97001.420134050029</v>
      </c>
      <c r="Q2825" s="87">
        <f>Ugovori_OPULJP3[[#This Row],[Bespovratna sredstva - Ukupno (EU+Nac) HRK
= Ukupna ugovorena vrijednost bespovratnih sredstava]]*Ugovori_OPULJP3[[#This Row],[STOPA NACIONALNOG SUFINANCIRANJA %]]</f>
        <v>128974.79999999999</v>
      </c>
      <c r="R2825" s="88">
        <f>Ugovori_OPULJP3[[#This Row],[Bespovratna sredstva - Nacionalni dio - HRK]]/7.5345</f>
        <v>17117.897670714709</v>
      </c>
      <c r="S2825" s="59">
        <v>859832</v>
      </c>
      <c r="T2825" s="60">
        <f>Ugovori_OPULJP3[[#This Row],[Bespovratna sredstva - Ukupno (EU+Nac) HRK
= Ukupna ugovorena vrijednost bespovratnih sredstava]]/7.5345</f>
        <v>114119.31780476474</v>
      </c>
      <c r="U2825" s="87">
        <v>0</v>
      </c>
      <c r="V2825" s="88">
        <f>Ugovori_OPULJP3[[#This Row],[Javni doprinos korisnika - HRK]]/7.5345</f>
        <v>0</v>
      </c>
      <c r="W2825" s="59">
        <v>0</v>
      </c>
      <c r="X2825" s="60">
        <f>Ugovori_OPULJP3[[#This Row],[Privatni doprinos korisnika - HRK]]/7.5345</f>
        <v>0</v>
      </c>
      <c r="Y2825" s="61">
        <v>859832</v>
      </c>
      <c r="Z2825" s="62">
        <f>Ugovori_OPULJP3[[#This Row],[UKUPNI PRIHVATLJIVI IZDACI
TOTAL ELIGIBLE EXPENDITURE
= Bespovratna sredstva ukupno + doprinos korisnika
= Ukupni prihvatljivi troškovi
= Ukupna ugovorena vrijednost projekta HRK]]/7.5345</f>
        <v>114119.31780476474</v>
      </c>
      <c r="AA2825" s="53" t="s">
        <v>37</v>
      </c>
      <c r="AB2825" s="53" t="s">
        <v>752</v>
      </c>
      <c r="AC2825" s="42" t="s">
        <v>10294</v>
      </c>
      <c r="AD2825" s="52" t="s">
        <v>10208</v>
      </c>
    </row>
    <row r="2826" spans="1:30" ht="102" x14ac:dyDescent="0.2">
      <c r="A2826" s="50" t="s">
        <v>10295</v>
      </c>
      <c r="B2826" s="51" t="s">
        <v>742</v>
      </c>
      <c r="C2826" s="52" t="s">
        <v>10203</v>
      </c>
      <c r="D2826" s="52" t="s">
        <v>10275</v>
      </c>
      <c r="E2826" s="119" t="s">
        <v>75</v>
      </c>
      <c r="F2826" s="54" t="s">
        <v>10296</v>
      </c>
      <c r="G2826" s="54" t="s">
        <v>6358</v>
      </c>
      <c r="H2826" s="56">
        <v>44118</v>
      </c>
      <c r="I2826" s="56">
        <v>45030</v>
      </c>
      <c r="J2826" s="57" t="str">
        <f>IF(Ugovori_OPULJP3[[#This Row],[DATUM ZAVRŠETKA OPERACIJE]]&gt;DATE(2024,12,31),"u provedbi","završen")</f>
        <v>završen</v>
      </c>
      <c r="K2826" s="55" t="s">
        <v>8901</v>
      </c>
      <c r="L2826" s="55" t="s">
        <v>424</v>
      </c>
      <c r="M2826" s="58">
        <v>0.85</v>
      </c>
      <c r="N2826" s="58">
        <v>0.15</v>
      </c>
      <c r="O2826" s="59">
        <f>Ugovori_OPULJP3[[#This Row],[Bespovratna sredstva - Ukupno (EU+Nac) HRK
= Ukupna ugovorena vrijednost bespovratnih sredstava]]*Ugovori_OPULJP3[[#This Row],[EU STOPA SUFINANCIRANJA %
EU CO-FINANCING RATE %]]</f>
        <v>954694.5</v>
      </c>
      <c r="P2826" s="60">
        <f>Ugovori_OPULJP3[[#This Row],[Bespovratna sredstva - EU dio - HRK]]/7.5345</f>
        <v>126709.73521799721</v>
      </c>
      <c r="Q2826" s="59">
        <f>Ugovori_OPULJP3[[#This Row],[Bespovratna sredstva - Ukupno (EU+Nac) HRK
= Ukupna ugovorena vrijednost bespovratnih sredstava]]*Ugovori_OPULJP3[[#This Row],[STOPA NACIONALNOG SUFINANCIRANJA %]]</f>
        <v>168475.5</v>
      </c>
      <c r="R2826" s="60">
        <f>Ugovori_OPULJP3[[#This Row],[Bespovratna sredstva - Nacionalni dio - HRK]]/7.5345</f>
        <v>22360.54150905833</v>
      </c>
      <c r="S2826" s="59">
        <v>1123170</v>
      </c>
      <c r="T2826" s="60">
        <f>Ugovori_OPULJP3[[#This Row],[Bespovratna sredstva - Ukupno (EU+Nac) HRK
= Ukupna ugovorena vrijednost bespovratnih sredstava]]/7.5345</f>
        <v>149070.27672705555</v>
      </c>
      <c r="U2826" s="59">
        <v>0</v>
      </c>
      <c r="V2826" s="60">
        <f>Ugovori_OPULJP3[[#This Row],[Javni doprinos korisnika - HRK]]/7.5345</f>
        <v>0</v>
      </c>
      <c r="W2826" s="59">
        <v>0</v>
      </c>
      <c r="X2826" s="60">
        <f>Ugovori_OPULJP3[[#This Row],[Privatni doprinos korisnika - HRK]]/7.5345</f>
        <v>0</v>
      </c>
      <c r="Y2826" s="61">
        <v>1123170</v>
      </c>
      <c r="Z2826" s="62">
        <f>Ugovori_OPULJP3[[#This Row],[UKUPNI PRIHVATLJIVI IZDACI
TOTAL ELIGIBLE EXPENDITURE
= Bespovratna sredstva ukupno + doprinos korisnika
= Ukupni prihvatljivi troškovi
= Ukupna ugovorena vrijednost projekta HRK]]/7.5345</f>
        <v>149070.27672705555</v>
      </c>
      <c r="AA2826" s="53" t="s">
        <v>37</v>
      </c>
      <c r="AB2826" s="53" t="s">
        <v>752</v>
      </c>
      <c r="AC2826" s="42" t="s">
        <v>10297</v>
      </c>
      <c r="AD2826" s="52" t="s">
        <v>10208</v>
      </c>
    </row>
    <row r="2827" spans="1:30" ht="102" x14ac:dyDescent="0.2">
      <c r="A2827" s="50" t="s">
        <v>10298</v>
      </c>
      <c r="B2827" s="51" t="s">
        <v>742</v>
      </c>
      <c r="C2827" s="52" t="s">
        <v>10203</v>
      </c>
      <c r="D2827" s="52" t="s">
        <v>10275</v>
      </c>
      <c r="E2827" s="119" t="s">
        <v>75</v>
      </c>
      <c r="F2827" s="54" t="s">
        <v>10299</v>
      </c>
      <c r="G2827" s="54" t="s">
        <v>10300</v>
      </c>
      <c r="H2827" s="56">
        <v>44091</v>
      </c>
      <c r="I2827" s="56">
        <v>44974</v>
      </c>
      <c r="J2827" s="57" t="str">
        <f>IF(Ugovori_OPULJP3[[#This Row],[DATUM ZAVRŠETKA OPERACIJE]]&gt;DATE(2024,12,31),"u provedbi","završen")</f>
        <v>završen</v>
      </c>
      <c r="K2827" s="55" t="s">
        <v>83</v>
      </c>
      <c r="L2827" s="55" t="s">
        <v>83</v>
      </c>
      <c r="M2827" s="58">
        <v>0.85</v>
      </c>
      <c r="N2827" s="58">
        <v>0.15</v>
      </c>
      <c r="O2827" s="59">
        <f>Ugovori_OPULJP3[[#This Row],[Bespovratna sredstva - Ukupno (EU+Nac) HRK
= Ukupna ugovorena vrijednost bespovratnih sredstava]]*Ugovori_OPULJP3[[#This Row],[EU STOPA SUFINANCIRANJA %
EU CO-FINANCING RATE %]]</f>
        <v>357120.61499999999</v>
      </c>
      <c r="P2827" s="60">
        <f>Ugovori_OPULJP3[[#This Row],[Bespovratna sredstva - EU dio - HRK]]/7.5345</f>
        <v>47398.050965558425</v>
      </c>
      <c r="Q2827" s="59">
        <f>Ugovori_OPULJP3[[#This Row],[Bespovratna sredstva - Ukupno (EU+Nac) HRK
= Ukupna ugovorena vrijednost bespovratnih sredstava]]*Ugovori_OPULJP3[[#This Row],[STOPA NACIONALNOG SUFINANCIRANJA %]]</f>
        <v>63021.285000000003</v>
      </c>
      <c r="R2827" s="60">
        <f>Ugovori_OPULJP3[[#This Row],[Bespovratna sredstva - Nacionalni dio - HRK]]/7.5345</f>
        <v>8364.3619350985464</v>
      </c>
      <c r="S2827" s="59">
        <v>420141.9</v>
      </c>
      <c r="T2827" s="60">
        <f>Ugovori_OPULJP3[[#This Row],[Bespovratna sredstva - Ukupno (EU+Nac) HRK
= Ukupna ugovorena vrijednost bespovratnih sredstava]]/7.5345</f>
        <v>55762.412900656978</v>
      </c>
      <c r="U2827" s="59">
        <v>0</v>
      </c>
      <c r="V2827" s="60">
        <f>Ugovori_OPULJP3[[#This Row],[Javni doprinos korisnika - HRK]]/7.5345</f>
        <v>0</v>
      </c>
      <c r="W2827" s="59">
        <v>0</v>
      </c>
      <c r="X2827" s="60">
        <f>Ugovori_OPULJP3[[#This Row],[Privatni doprinos korisnika - HRK]]/7.5345</f>
        <v>0</v>
      </c>
      <c r="Y2827" s="61">
        <v>420141.9</v>
      </c>
      <c r="Z2827" s="62">
        <f>Ugovori_OPULJP3[[#This Row],[UKUPNI PRIHVATLJIVI IZDACI
TOTAL ELIGIBLE EXPENDITURE
= Bespovratna sredstva ukupno + doprinos korisnika
= Ukupni prihvatljivi troškovi
= Ukupna ugovorena vrijednost projekta HRK]]/7.5345</f>
        <v>55762.412900656978</v>
      </c>
      <c r="AA2827" s="53" t="s">
        <v>37</v>
      </c>
      <c r="AB2827" s="53" t="s">
        <v>752</v>
      </c>
      <c r="AC2827" s="118" t="s">
        <v>10301</v>
      </c>
      <c r="AD2827" s="52" t="s">
        <v>10208</v>
      </c>
    </row>
    <row r="2828" spans="1:30" ht="89.25" x14ac:dyDescent="0.2">
      <c r="A2828" s="50" t="s">
        <v>10302</v>
      </c>
      <c r="B2828" s="51" t="s">
        <v>742</v>
      </c>
      <c r="C2828" s="52" t="s">
        <v>10203</v>
      </c>
      <c r="D2828" s="52" t="s">
        <v>10275</v>
      </c>
      <c r="E2828" s="119" t="s">
        <v>75</v>
      </c>
      <c r="F2828" s="54" t="s">
        <v>10303</v>
      </c>
      <c r="G2828" s="54" t="s">
        <v>2747</v>
      </c>
      <c r="H2828" s="56">
        <v>44091</v>
      </c>
      <c r="I2828" s="56">
        <v>45002</v>
      </c>
      <c r="J2828" s="57" t="str">
        <f>IF(Ugovori_OPULJP3[[#This Row],[DATUM ZAVRŠETKA OPERACIJE]]&gt;DATE(2024,12,31),"u provedbi","završen")</f>
        <v>završen</v>
      </c>
      <c r="K2828" s="55" t="s">
        <v>83</v>
      </c>
      <c r="L2828" s="55" t="s">
        <v>83</v>
      </c>
      <c r="M2828" s="58">
        <v>0.85</v>
      </c>
      <c r="N2828" s="58">
        <v>0.15</v>
      </c>
      <c r="O2828" s="59">
        <f>Ugovori_OPULJP3[[#This Row],[Bespovratna sredstva - Ukupno (EU+Nac) HRK
= Ukupna ugovorena vrijednost bespovratnih sredstava]]*Ugovori_OPULJP3[[#This Row],[EU STOPA SUFINANCIRANJA %
EU CO-FINANCING RATE %]]</f>
        <v>997220</v>
      </c>
      <c r="P2828" s="60">
        <f>Ugovori_OPULJP3[[#This Row],[Bespovratna sredstva - EU dio - HRK]]/7.5345</f>
        <v>132353.83900723339</v>
      </c>
      <c r="Q2828" s="59">
        <f>Ugovori_OPULJP3[[#This Row],[Bespovratna sredstva - Ukupno (EU+Nac) HRK
= Ukupna ugovorena vrijednost bespovratnih sredstava]]*Ugovori_OPULJP3[[#This Row],[STOPA NACIONALNOG SUFINANCIRANJA %]]</f>
        <v>175980</v>
      </c>
      <c r="R2828" s="60">
        <f>Ugovori_OPULJP3[[#This Row],[Bespovratna sredstva - Nacionalni dio - HRK]]/7.5345</f>
        <v>23356.559824805892</v>
      </c>
      <c r="S2828" s="59">
        <v>1173200</v>
      </c>
      <c r="T2828" s="60">
        <f>Ugovori_OPULJP3[[#This Row],[Bespovratna sredstva - Ukupno (EU+Nac) HRK
= Ukupna ugovorena vrijednost bespovratnih sredstava]]/7.5345</f>
        <v>155710.39883203927</v>
      </c>
      <c r="U2828" s="59">
        <v>0</v>
      </c>
      <c r="V2828" s="60">
        <f>Ugovori_OPULJP3[[#This Row],[Javni doprinos korisnika - HRK]]/7.5345</f>
        <v>0</v>
      </c>
      <c r="W2828" s="59">
        <v>0</v>
      </c>
      <c r="X2828" s="60">
        <f>Ugovori_OPULJP3[[#This Row],[Privatni doprinos korisnika - HRK]]/7.5345</f>
        <v>0</v>
      </c>
      <c r="Y2828" s="61">
        <v>1173200</v>
      </c>
      <c r="Z2828" s="62">
        <f>Ugovori_OPULJP3[[#This Row],[UKUPNI PRIHVATLJIVI IZDACI
TOTAL ELIGIBLE EXPENDITURE
= Bespovratna sredstva ukupno + doprinos korisnika
= Ukupni prihvatljivi troškovi
= Ukupna ugovorena vrijednost projekta HRK]]/7.5345</f>
        <v>155710.39883203927</v>
      </c>
      <c r="AA2828" s="53" t="s">
        <v>37</v>
      </c>
      <c r="AB2828" s="53" t="s">
        <v>752</v>
      </c>
      <c r="AC2828" s="118" t="s">
        <v>10304</v>
      </c>
      <c r="AD2828" s="52" t="s">
        <v>10208</v>
      </c>
    </row>
    <row r="2829" spans="1:30" ht="102" x14ac:dyDescent="0.2">
      <c r="A2829" s="50" t="s">
        <v>10305</v>
      </c>
      <c r="B2829" s="51" t="s">
        <v>742</v>
      </c>
      <c r="C2829" s="52" t="s">
        <v>10203</v>
      </c>
      <c r="D2829" s="52" t="s">
        <v>10275</v>
      </c>
      <c r="E2829" s="119" t="s">
        <v>75</v>
      </c>
      <c r="F2829" s="89" t="s">
        <v>10306</v>
      </c>
      <c r="G2829" s="89" t="s">
        <v>3399</v>
      </c>
      <c r="H2829" s="120">
        <v>44109</v>
      </c>
      <c r="I2829" s="120">
        <v>45021</v>
      </c>
      <c r="J2829" s="57" t="str">
        <f>IF(Ugovori_OPULJP3[[#This Row],[DATUM ZAVRŠETKA OPERACIJE]]&gt;DATE(2024,12,31),"u provedbi","završen")</f>
        <v>završen</v>
      </c>
      <c r="K2829" s="55" t="s">
        <v>332</v>
      </c>
      <c r="L2829" s="90" t="s">
        <v>332</v>
      </c>
      <c r="M2829" s="58">
        <v>0.85</v>
      </c>
      <c r="N2829" s="58">
        <v>0.15</v>
      </c>
      <c r="O2829" s="59">
        <f>Ugovori_OPULJP3[[#This Row],[Bespovratna sredstva - Ukupno (EU+Nac) HRK
= Ukupna ugovorena vrijednost bespovratnih sredstava]]*Ugovori_OPULJP3[[#This Row],[EU STOPA SUFINANCIRANJA %
EU CO-FINANCING RATE %]]</f>
        <v>435132</v>
      </c>
      <c r="P2829" s="60">
        <f>Ugovori_OPULJP3[[#This Row],[Bespovratna sredstva - EU dio - HRK]]/7.5345</f>
        <v>57751.941071073059</v>
      </c>
      <c r="Q2829" s="87">
        <f>Ugovori_OPULJP3[[#This Row],[Bespovratna sredstva - Ukupno (EU+Nac) HRK
= Ukupna ugovorena vrijednost bespovratnih sredstava]]*Ugovori_OPULJP3[[#This Row],[STOPA NACIONALNOG SUFINANCIRANJA %]]</f>
        <v>76788</v>
      </c>
      <c r="R2829" s="88">
        <f>Ugovori_OPULJP3[[#This Row],[Bespovratna sredstva - Nacionalni dio - HRK]]/7.5345</f>
        <v>10191.519012542305</v>
      </c>
      <c r="S2829" s="59">
        <v>511920</v>
      </c>
      <c r="T2829" s="60">
        <f>Ugovori_OPULJP3[[#This Row],[Bespovratna sredstva - Ukupno (EU+Nac) HRK
= Ukupna ugovorena vrijednost bespovratnih sredstava]]/7.5345</f>
        <v>67943.46008361537</v>
      </c>
      <c r="U2829" s="87">
        <v>0</v>
      </c>
      <c r="V2829" s="88">
        <f>Ugovori_OPULJP3[[#This Row],[Javni doprinos korisnika - HRK]]/7.5345</f>
        <v>0</v>
      </c>
      <c r="W2829" s="59">
        <v>0</v>
      </c>
      <c r="X2829" s="60">
        <f>Ugovori_OPULJP3[[#This Row],[Privatni doprinos korisnika - HRK]]/7.5345</f>
        <v>0</v>
      </c>
      <c r="Y2829" s="61">
        <v>511920</v>
      </c>
      <c r="Z2829" s="62">
        <f>Ugovori_OPULJP3[[#This Row],[UKUPNI PRIHVATLJIVI IZDACI
TOTAL ELIGIBLE EXPENDITURE
= Bespovratna sredstva ukupno + doprinos korisnika
= Ukupni prihvatljivi troškovi
= Ukupna ugovorena vrijednost projekta HRK]]/7.5345</f>
        <v>67943.46008361537</v>
      </c>
      <c r="AA2829" s="53" t="s">
        <v>37</v>
      </c>
      <c r="AB2829" s="53" t="s">
        <v>752</v>
      </c>
      <c r="AC2829" s="42" t="s">
        <v>10307</v>
      </c>
      <c r="AD2829" s="52" t="s">
        <v>10208</v>
      </c>
    </row>
    <row r="2830" spans="1:30" ht="51" x14ac:dyDescent="0.2">
      <c r="A2830" s="50" t="s">
        <v>10308</v>
      </c>
      <c r="B2830" s="51" t="s">
        <v>742</v>
      </c>
      <c r="C2830" s="52" t="s">
        <v>10203</v>
      </c>
      <c r="D2830" s="52" t="s">
        <v>10275</v>
      </c>
      <c r="E2830" s="119" t="s">
        <v>75</v>
      </c>
      <c r="F2830" s="89" t="s">
        <v>9765</v>
      </c>
      <c r="G2830" s="89" t="s">
        <v>10309</v>
      </c>
      <c r="H2830" s="120">
        <v>44105</v>
      </c>
      <c r="I2830" s="120">
        <v>45017</v>
      </c>
      <c r="J2830" s="57" t="str">
        <f>IF(Ugovori_OPULJP3[[#This Row],[DATUM ZAVRŠETKA OPERACIJE]]&gt;DATE(2024,12,31),"u provedbi","završen")</f>
        <v>završen</v>
      </c>
      <c r="K2830" s="55" t="s">
        <v>83</v>
      </c>
      <c r="L2830" s="55" t="s">
        <v>83</v>
      </c>
      <c r="M2830" s="58">
        <v>0.85</v>
      </c>
      <c r="N2830" s="58">
        <v>0.15</v>
      </c>
      <c r="O2830" s="59">
        <f>Ugovori_OPULJP3[[#This Row],[Bespovratna sredstva - Ukupno (EU+Nac) HRK
= Ukupna ugovorena vrijednost bespovratnih sredstava]]*Ugovori_OPULJP3[[#This Row],[EU STOPA SUFINANCIRANJA %
EU CO-FINANCING RATE %]]</f>
        <v>1676916.7625</v>
      </c>
      <c r="P2830" s="60">
        <f>Ugovori_OPULJP3[[#This Row],[Bespovratna sredstva - EU dio - HRK]]/7.5345</f>
        <v>222565.10219656245</v>
      </c>
      <c r="Q2830" s="87">
        <f>Ugovori_OPULJP3[[#This Row],[Bespovratna sredstva - Ukupno (EU+Nac) HRK
= Ukupna ugovorena vrijednost bespovratnih sredstava]]*Ugovori_OPULJP3[[#This Row],[STOPA NACIONALNOG SUFINANCIRANJA %]]</f>
        <v>295926.48749999999</v>
      </c>
      <c r="R2830" s="88">
        <f>Ugovori_OPULJP3[[#This Row],[Bespovratna sredstva - Nacionalni dio - HRK]]/7.5345</f>
        <v>39276.194505275729</v>
      </c>
      <c r="S2830" s="59">
        <v>1972843.25</v>
      </c>
      <c r="T2830" s="60">
        <f>Ugovori_OPULJP3[[#This Row],[Bespovratna sredstva - Ukupno (EU+Nac) HRK
= Ukupna ugovorena vrijednost bespovratnih sredstava]]/7.5345</f>
        <v>261841.2967018382</v>
      </c>
      <c r="U2830" s="87">
        <v>0</v>
      </c>
      <c r="V2830" s="88">
        <f>Ugovori_OPULJP3[[#This Row],[Javni doprinos korisnika - HRK]]/7.5345</f>
        <v>0</v>
      </c>
      <c r="W2830" s="59">
        <v>348000</v>
      </c>
      <c r="X2830" s="60">
        <f>Ugovori_OPULJP3[[#This Row],[Privatni doprinos korisnika - HRK]]/7.5345</f>
        <v>46187.537328289865</v>
      </c>
      <c r="Y2830" s="61">
        <v>2320843.25</v>
      </c>
      <c r="Z2830" s="62">
        <f>Ugovori_OPULJP3[[#This Row],[UKUPNI PRIHVATLJIVI IZDACI
TOTAL ELIGIBLE EXPENDITURE
= Bespovratna sredstva ukupno + doprinos korisnika
= Ukupni prihvatljivi troškovi
= Ukupna ugovorena vrijednost projekta HRK]]/7.5345</f>
        <v>308028.83403012808</v>
      </c>
      <c r="AA2830" s="53" t="s">
        <v>37</v>
      </c>
      <c r="AB2830" s="53" t="s">
        <v>752</v>
      </c>
      <c r="AC2830" s="42" t="s">
        <v>10310</v>
      </c>
      <c r="AD2830" s="52" t="s">
        <v>10208</v>
      </c>
    </row>
    <row r="2831" spans="1:30" ht="114.75" x14ac:dyDescent="0.2">
      <c r="A2831" s="50" t="s">
        <v>10311</v>
      </c>
      <c r="B2831" s="51" t="s">
        <v>742</v>
      </c>
      <c r="C2831" s="52" t="s">
        <v>10203</v>
      </c>
      <c r="D2831" s="52" t="s">
        <v>10275</v>
      </c>
      <c r="E2831" s="119" t="s">
        <v>75</v>
      </c>
      <c r="F2831" s="89" t="s">
        <v>10312</v>
      </c>
      <c r="G2831" s="54" t="s">
        <v>7956</v>
      </c>
      <c r="H2831" s="120">
        <v>44109</v>
      </c>
      <c r="I2831" s="120">
        <v>44931</v>
      </c>
      <c r="J2831" s="57" t="str">
        <f>IF(Ugovori_OPULJP3[[#This Row],[DATUM ZAVRŠETKA OPERACIJE]]&gt;DATE(2024,12,31),"u provedbi","završen")</f>
        <v>završen</v>
      </c>
      <c r="K2831" s="55" t="s">
        <v>35</v>
      </c>
      <c r="L2831" s="90" t="s">
        <v>36</v>
      </c>
      <c r="M2831" s="58">
        <v>0.85</v>
      </c>
      <c r="N2831" s="58">
        <v>0.15</v>
      </c>
      <c r="O2831" s="59">
        <f>Ugovori_OPULJP3[[#This Row],[Bespovratna sredstva - Ukupno (EU+Nac) HRK
= Ukupna ugovorena vrijednost bespovratnih sredstava]]*Ugovori_OPULJP3[[#This Row],[EU STOPA SUFINANCIRANJA %
EU CO-FINANCING RATE %]]</f>
        <v>942222.875</v>
      </c>
      <c r="P2831" s="60">
        <f>Ugovori_OPULJP3[[#This Row],[Bespovratna sredstva - EU dio - HRK]]/7.5345</f>
        <v>125054.46612250315</v>
      </c>
      <c r="Q2831" s="87">
        <f>Ugovori_OPULJP3[[#This Row],[Bespovratna sredstva - Ukupno (EU+Nac) HRK
= Ukupna ugovorena vrijednost bespovratnih sredstava]]*Ugovori_OPULJP3[[#This Row],[STOPA NACIONALNOG SUFINANCIRANJA %]]</f>
        <v>166274.625</v>
      </c>
      <c r="R2831" s="88">
        <f>Ugovori_OPULJP3[[#This Row],[Bespovratna sredstva - Nacionalni dio - HRK]]/7.5345</f>
        <v>22068.435198088791</v>
      </c>
      <c r="S2831" s="59">
        <v>1108497.5</v>
      </c>
      <c r="T2831" s="60">
        <f>Ugovori_OPULJP3[[#This Row],[Bespovratna sredstva - Ukupno (EU+Nac) HRK
= Ukupna ugovorena vrijednost bespovratnih sredstava]]/7.5345</f>
        <v>147122.90132059195</v>
      </c>
      <c r="U2831" s="87">
        <v>0</v>
      </c>
      <c r="V2831" s="88">
        <f>Ugovori_OPULJP3[[#This Row],[Javni doprinos korisnika - HRK]]/7.5345</f>
        <v>0</v>
      </c>
      <c r="W2831" s="59">
        <v>0</v>
      </c>
      <c r="X2831" s="60">
        <f>Ugovori_OPULJP3[[#This Row],[Privatni doprinos korisnika - HRK]]/7.5345</f>
        <v>0</v>
      </c>
      <c r="Y2831" s="61">
        <v>1108497.5</v>
      </c>
      <c r="Z2831" s="62">
        <f>Ugovori_OPULJP3[[#This Row],[UKUPNI PRIHVATLJIVI IZDACI
TOTAL ELIGIBLE EXPENDITURE
= Bespovratna sredstva ukupno + doprinos korisnika
= Ukupni prihvatljivi troškovi
= Ukupna ugovorena vrijednost projekta HRK]]/7.5345</f>
        <v>147122.90132059195</v>
      </c>
      <c r="AA2831" s="53" t="s">
        <v>37</v>
      </c>
      <c r="AB2831" s="53" t="s">
        <v>752</v>
      </c>
      <c r="AC2831" s="42" t="s">
        <v>10313</v>
      </c>
      <c r="AD2831" s="52" t="s">
        <v>10208</v>
      </c>
    </row>
    <row r="2832" spans="1:30" ht="76.5" x14ac:dyDescent="0.2">
      <c r="A2832" s="50" t="s">
        <v>10314</v>
      </c>
      <c r="B2832" s="51" t="s">
        <v>742</v>
      </c>
      <c r="C2832" s="52" t="s">
        <v>10203</v>
      </c>
      <c r="D2832" s="52" t="s">
        <v>10275</v>
      </c>
      <c r="E2832" s="119" t="s">
        <v>75</v>
      </c>
      <c r="F2832" s="89" t="s">
        <v>10315</v>
      </c>
      <c r="G2832" s="89" t="s">
        <v>10316</v>
      </c>
      <c r="H2832" s="56">
        <v>44109</v>
      </c>
      <c r="I2832" s="120">
        <v>44839</v>
      </c>
      <c r="J2832" s="57" t="str">
        <f>IF(Ugovori_OPULJP3[[#This Row],[DATUM ZAVRŠETKA OPERACIJE]]&gt;DATE(2024,12,31),"u provedbi","završen")</f>
        <v>završen</v>
      </c>
      <c r="K2832" s="55" t="s">
        <v>36</v>
      </c>
      <c r="L2832" s="90" t="s">
        <v>36</v>
      </c>
      <c r="M2832" s="58">
        <v>0.85</v>
      </c>
      <c r="N2832" s="58">
        <v>0.15</v>
      </c>
      <c r="O2832" s="59">
        <f>Ugovori_OPULJP3[[#This Row],[Bespovratna sredstva - Ukupno (EU+Nac) HRK
= Ukupna ugovorena vrijednost bespovratnih sredstava]]*Ugovori_OPULJP3[[#This Row],[EU STOPA SUFINANCIRANJA %
EU CO-FINANCING RATE %]]</f>
        <v>533471.696</v>
      </c>
      <c r="P2832" s="60">
        <f>Ugovori_OPULJP3[[#This Row],[Bespovratna sredstva - EU dio - HRK]]/7.5345</f>
        <v>70803.86170283363</v>
      </c>
      <c r="Q2832" s="87">
        <f>Ugovori_OPULJP3[[#This Row],[Bespovratna sredstva - Ukupno (EU+Nac) HRK
= Ukupna ugovorena vrijednost bespovratnih sredstava]]*Ugovori_OPULJP3[[#This Row],[STOPA NACIONALNOG SUFINANCIRANJA %]]</f>
        <v>94142.063999999998</v>
      </c>
      <c r="R2832" s="88">
        <f>Ugovori_OPULJP3[[#This Row],[Bespovratna sredstva - Nacionalni dio - HRK]]/7.5345</f>
        <v>12494.799124029463</v>
      </c>
      <c r="S2832" s="59">
        <v>627613.76</v>
      </c>
      <c r="T2832" s="60">
        <f>Ugovori_OPULJP3[[#This Row],[Bespovratna sredstva - Ukupno (EU+Nac) HRK
= Ukupna ugovorena vrijednost bespovratnih sredstava]]/7.5345</f>
        <v>83298.660826863095</v>
      </c>
      <c r="U2832" s="87">
        <v>0</v>
      </c>
      <c r="V2832" s="88">
        <f>Ugovori_OPULJP3[[#This Row],[Javni doprinos korisnika - HRK]]/7.5345</f>
        <v>0</v>
      </c>
      <c r="W2832" s="59">
        <v>0</v>
      </c>
      <c r="X2832" s="60">
        <f>Ugovori_OPULJP3[[#This Row],[Privatni doprinos korisnika - HRK]]/7.5345</f>
        <v>0</v>
      </c>
      <c r="Y2832" s="61">
        <v>627613.76</v>
      </c>
      <c r="Z2832" s="62">
        <f>Ugovori_OPULJP3[[#This Row],[UKUPNI PRIHVATLJIVI IZDACI
TOTAL ELIGIBLE EXPENDITURE
= Bespovratna sredstva ukupno + doprinos korisnika
= Ukupni prihvatljivi troškovi
= Ukupna ugovorena vrijednost projekta HRK]]/7.5345</f>
        <v>83298.660826863095</v>
      </c>
      <c r="AA2832" s="53" t="s">
        <v>37</v>
      </c>
      <c r="AB2832" s="53" t="s">
        <v>752</v>
      </c>
      <c r="AC2832" s="42" t="s">
        <v>10317</v>
      </c>
      <c r="AD2832" s="52" t="s">
        <v>10208</v>
      </c>
    </row>
    <row r="2833" spans="1:30" ht="114.75" x14ac:dyDescent="0.2">
      <c r="A2833" s="50" t="s">
        <v>10318</v>
      </c>
      <c r="B2833" s="51" t="s">
        <v>742</v>
      </c>
      <c r="C2833" s="52" t="s">
        <v>10203</v>
      </c>
      <c r="D2833" s="52" t="s">
        <v>10275</v>
      </c>
      <c r="E2833" s="119" t="s">
        <v>75</v>
      </c>
      <c r="F2833" s="89" t="s">
        <v>10319</v>
      </c>
      <c r="G2833" s="89" t="s">
        <v>10320</v>
      </c>
      <c r="H2833" s="56">
        <v>44116</v>
      </c>
      <c r="I2833" s="120">
        <v>44604</v>
      </c>
      <c r="J2833" s="57" t="str">
        <f>IF(Ugovori_OPULJP3[[#This Row],[DATUM ZAVRŠETKA OPERACIJE]]&gt;DATE(2024,12,31),"u provedbi","završen")</f>
        <v>završen</v>
      </c>
      <c r="K2833" s="55" t="s">
        <v>36</v>
      </c>
      <c r="L2833" s="90" t="s">
        <v>36</v>
      </c>
      <c r="M2833" s="58">
        <v>0.85</v>
      </c>
      <c r="N2833" s="58">
        <v>0.15</v>
      </c>
      <c r="O2833" s="59">
        <f>Ugovori_OPULJP3[[#This Row],[Bespovratna sredstva - Ukupno (EU+Nac) HRK
= Ukupna ugovorena vrijednost bespovratnih sredstava]]*Ugovori_OPULJP3[[#This Row],[EU STOPA SUFINANCIRANJA %
EU CO-FINANCING RATE %]]</f>
        <v>411106.92</v>
      </c>
      <c r="P2833" s="60">
        <f>Ugovori_OPULJP3[[#This Row],[Bespovratna sredstva - EU dio - HRK]]/7.5345</f>
        <v>54563.264981086992</v>
      </c>
      <c r="Q2833" s="87">
        <f>Ugovori_OPULJP3[[#This Row],[Bespovratna sredstva - Ukupno (EU+Nac) HRK
= Ukupna ugovorena vrijednost bespovratnih sredstava]]*Ugovori_OPULJP3[[#This Row],[STOPA NACIONALNOG SUFINANCIRANJA %]]</f>
        <v>72548.28</v>
      </c>
      <c r="R2833" s="88">
        <f>Ugovori_OPULJP3[[#This Row],[Bespovratna sredstva - Nacionalni dio - HRK]]/7.5345</f>
        <v>9628.8114672506472</v>
      </c>
      <c r="S2833" s="59">
        <v>483655.2</v>
      </c>
      <c r="T2833" s="60">
        <f>Ugovori_OPULJP3[[#This Row],[Bespovratna sredstva - Ukupno (EU+Nac) HRK
= Ukupna ugovorena vrijednost bespovratnih sredstava]]/7.5345</f>
        <v>64192.076448337648</v>
      </c>
      <c r="U2833" s="87">
        <v>0</v>
      </c>
      <c r="V2833" s="88">
        <f>Ugovori_OPULJP3[[#This Row],[Javni doprinos korisnika - HRK]]/7.5345</f>
        <v>0</v>
      </c>
      <c r="W2833" s="59">
        <v>0</v>
      </c>
      <c r="X2833" s="60">
        <f>Ugovori_OPULJP3[[#This Row],[Privatni doprinos korisnika - HRK]]/7.5345</f>
        <v>0</v>
      </c>
      <c r="Y2833" s="61">
        <v>483655.2</v>
      </c>
      <c r="Z2833" s="62">
        <f>Ugovori_OPULJP3[[#This Row],[UKUPNI PRIHVATLJIVI IZDACI
TOTAL ELIGIBLE EXPENDITURE
= Bespovratna sredstva ukupno + doprinos korisnika
= Ukupni prihvatljivi troškovi
= Ukupna ugovorena vrijednost projekta HRK]]/7.5345</f>
        <v>64192.076448337648</v>
      </c>
      <c r="AA2833" s="53" t="s">
        <v>37</v>
      </c>
      <c r="AB2833" s="53" t="s">
        <v>752</v>
      </c>
      <c r="AC2833" s="42" t="s">
        <v>10321</v>
      </c>
      <c r="AD2833" s="52" t="s">
        <v>10208</v>
      </c>
    </row>
    <row r="2834" spans="1:30" ht="89.25" x14ac:dyDescent="0.2">
      <c r="A2834" s="50" t="s">
        <v>10322</v>
      </c>
      <c r="B2834" s="51" t="s">
        <v>742</v>
      </c>
      <c r="C2834" s="52" t="s">
        <v>10203</v>
      </c>
      <c r="D2834" s="52" t="s">
        <v>10275</v>
      </c>
      <c r="E2834" s="119" t="s">
        <v>75</v>
      </c>
      <c r="F2834" s="54" t="s">
        <v>10323</v>
      </c>
      <c r="G2834" s="54" t="s">
        <v>10324</v>
      </c>
      <c r="H2834" s="56">
        <v>44091</v>
      </c>
      <c r="I2834" s="56">
        <v>45002</v>
      </c>
      <c r="J2834" s="57" t="str">
        <f>IF(Ugovori_OPULJP3[[#This Row],[DATUM ZAVRŠETKA OPERACIJE]]&gt;DATE(2024,12,31),"u provedbi","završen")</f>
        <v>završen</v>
      </c>
      <c r="K2834" s="55" t="s">
        <v>83</v>
      </c>
      <c r="L2834" s="55" t="s">
        <v>83</v>
      </c>
      <c r="M2834" s="58">
        <v>0.85</v>
      </c>
      <c r="N2834" s="58">
        <v>0.15</v>
      </c>
      <c r="O2834" s="59">
        <f>Ugovori_OPULJP3[[#This Row],[Bespovratna sredstva - Ukupno (EU+Nac) HRK
= Ukupna ugovorena vrijednost bespovratnih sredstava]]*Ugovori_OPULJP3[[#This Row],[EU STOPA SUFINANCIRANJA %
EU CO-FINANCING RATE %]]</f>
        <v>973598.5</v>
      </c>
      <c r="P2834" s="60">
        <f>Ugovori_OPULJP3[[#This Row],[Bespovratna sredstva - EU dio - HRK]]/7.5345</f>
        <v>129218.72718826729</v>
      </c>
      <c r="Q2834" s="59">
        <f>Ugovori_OPULJP3[[#This Row],[Bespovratna sredstva - Ukupno (EU+Nac) HRK
= Ukupna ugovorena vrijednost bespovratnih sredstava]]*Ugovori_OPULJP3[[#This Row],[STOPA NACIONALNOG SUFINANCIRANJA %]]</f>
        <v>171811.5</v>
      </c>
      <c r="R2834" s="60">
        <f>Ugovori_OPULJP3[[#This Row],[Bespovratna sredstva - Nacionalni dio - HRK]]/7.5345</f>
        <v>22803.304797929522</v>
      </c>
      <c r="S2834" s="59">
        <v>1145410</v>
      </c>
      <c r="T2834" s="60">
        <f>Ugovori_OPULJP3[[#This Row],[Bespovratna sredstva - Ukupno (EU+Nac) HRK
= Ukupna ugovorena vrijednost bespovratnih sredstava]]/7.5345</f>
        <v>152022.03198619682</v>
      </c>
      <c r="U2834" s="59">
        <v>0</v>
      </c>
      <c r="V2834" s="60">
        <f>Ugovori_OPULJP3[[#This Row],[Javni doprinos korisnika - HRK]]/7.5345</f>
        <v>0</v>
      </c>
      <c r="W2834" s="59">
        <v>0</v>
      </c>
      <c r="X2834" s="60">
        <f>Ugovori_OPULJP3[[#This Row],[Privatni doprinos korisnika - HRK]]/7.5345</f>
        <v>0</v>
      </c>
      <c r="Y2834" s="61">
        <v>1145410</v>
      </c>
      <c r="Z2834" s="62">
        <f>Ugovori_OPULJP3[[#This Row],[UKUPNI PRIHVATLJIVI IZDACI
TOTAL ELIGIBLE EXPENDITURE
= Bespovratna sredstva ukupno + doprinos korisnika
= Ukupni prihvatljivi troškovi
= Ukupna ugovorena vrijednost projekta HRK]]/7.5345</f>
        <v>152022.03198619682</v>
      </c>
      <c r="AA2834" s="53" t="s">
        <v>37</v>
      </c>
      <c r="AB2834" s="53" t="s">
        <v>752</v>
      </c>
      <c r="AC2834" s="118" t="s">
        <v>10325</v>
      </c>
      <c r="AD2834" s="52" t="s">
        <v>10208</v>
      </c>
    </row>
    <row r="2835" spans="1:30" ht="89.25" x14ac:dyDescent="0.2">
      <c r="A2835" s="50" t="s">
        <v>10326</v>
      </c>
      <c r="B2835" s="51" t="s">
        <v>742</v>
      </c>
      <c r="C2835" s="52" t="s">
        <v>10203</v>
      </c>
      <c r="D2835" s="52" t="s">
        <v>10275</v>
      </c>
      <c r="E2835" s="119" t="s">
        <v>75</v>
      </c>
      <c r="F2835" s="89" t="s">
        <v>10327</v>
      </c>
      <c r="G2835" s="89" t="s">
        <v>10328</v>
      </c>
      <c r="H2835" s="56">
        <v>44105</v>
      </c>
      <c r="I2835" s="120">
        <v>45017</v>
      </c>
      <c r="J2835" s="57" t="str">
        <f>IF(Ugovori_OPULJP3[[#This Row],[DATUM ZAVRŠETKA OPERACIJE]]&gt;DATE(2024,12,31),"u provedbi","završen")</f>
        <v>završen</v>
      </c>
      <c r="K2835" s="55" t="s">
        <v>185</v>
      </c>
      <c r="L2835" s="90" t="s">
        <v>185</v>
      </c>
      <c r="M2835" s="58">
        <v>0.85</v>
      </c>
      <c r="N2835" s="58">
        <v>0.15</v>
      </c>
      <c r="O2835" s="59">
        <f>Ugovori_OPULJP3[[#This Row],[Bespovratna sredstva - Ukupno (EU+Nac) HRK
= Ukupna ugovorena vrijednost bespovratnih sredstava]]*Ugovori_OPULJP3[[#This Row],[EU STOPA SUFINANCIRANJA %
EU CO-FINANCING RATE %]]</f>
        <v>956965.62349999987</v>
      </c>
      <c r="P2835" s="60">
        <f>Ugovori_OPULJP3[[#This Row],[Bespovratna sredstva - EU dio - HRK]]/7.5345</f>
        <v>127011.16510717364</v>
      </c>
      <c r="Q2835" s="87">
        <f>Ugovori_OPULJP3[[#This Row],[Bespovratna sredstva - Ukupno (EU+Nac) HRK
= Ukupna ugovorena vrijednost bespovratnih sredstava]]*Ugovori_OPULJP3[[#This Row],[STOPA NACIONALNOG SUFINANCIRANJA %]]</f>
        <v>168876.28649999999</v>
      </c>
      <c r="R2835" s="88">
        <f>Ugovori_OPULJP3[[#This Row],[Bespovratna sredstva - Nacionalni dio - HRK]]/7.5345</f>
        <v>22413.735018912997</v>
      </c>
      <c r="S2835" s="59">
        <v>1125841.9099999999</v>
      </c>
      <c r="T2835" s="60">
        <f>Ugovori_OPULJP3[[#This Row],[Bespovratna sredstva - Ukupno (EU+Nac) HRK
= Ukupna ugovorena vrijednost bespovratnih sredstava]]/7.5345</f>
        <v>149424.90012608664</v>
      </c>
      <c r="U2835" s="87">
        <v>0</v>
      </c>
      <c r="V2835" s="88">
        <f>Ugovori_OPULJP3[[#This Row],[Javni doprinos korisnika - HRK]]/7.5345</f>
        <v>0</v>
      </c>
      <c r="W2835" s="59">
        <v>0</v>
      </c>
      <c r="X2835" s="60">
        <f>Ugovori_OPULJP3[[#This Row],[Privatni doprinos korisnika - HRK]]/7.5345</f>
        <v>0</v>
      </c>
      <c r="Y2835" s="61">
        <v>1125841.9099999999</v>
      </c>
      <c r="Z2835" s="62">
        <f>Ugovori_OPULJP3[[#This Row],[UKUPNI PRIHVATLJIVI IZDACI
TOTAL ELIGIBLE EXPENDITURE
= Bespovratna sredstva ukupno + doprinos korisnika
= Ukupni prihvatljivi troškovi
= Ukupna ugovorena vrijednost projekta HRK]]/7.5345</f>
        <v>149424.90012608664</v>
      </c>
      <c r="AA2835" s="53" t="s">
        <v>37</v>
      </c>
      <c r="AB2835" s="53" t="s">
        <v>752</v>
      </c>
      <c r="AC2835" s="42" t="s">
        <v>10329</v>
      </c>
      <c r="AD2835" s="52" t="s">
        <v>10208</v>
      </c>
    </row>
    <row r="2836" spans="1:30" ht="114.75" x14ac:dyDescent="0.2">
      <c r="A2836" s="50" t="s">
        <v>10330</v>
      </c>
      <c r="B2836" s="51" t="s">
        <v>742</v>
      </c>
      <c r="C2836" s="52" t="s">
        <v>10203</v>
      </c>
      <c r="D2836" s="52" t="s">
        <v>10275</v>
      </c>
      <c r="E2836" s="119" t="s">
        <v>75</v>
      </c>
      <c r="F2836" s="89" t="s">
        <v>10331</v>
      </c>
      <c r="G2836" s="89" t="s">
        <v>10332</v>
      </c>
      <c r="H2836" s="120">
        <v>44105</v>
      </c>
      <c r="I2836" s="120">
        <v>44682</v>
      </c>
      <c r="J2836" s="57" t="str">
        <f>IF(Ugovori_OPULJP3[[#This Row],[DATUM ZAVRŠETKA OPERACIJE]]&gt;DATE(2024,12,31),"u provedbi","završen")</f>
        <v>završen</v>
      </c>
      <c r="K2836" s="55" t="s">
        <v>1832</v>
      </c>
      <c r="L2836" s="90" t="s">
        <v>270</v>
      </c>
      <c r="M2836" s="58">
        <v>0.85</v>
      </c>
      <c r="N2836" s="58">
        <v>0.15</v>
      </c>
      <c r="O2836" s="59">
        <f>Ugovori_OPULJP3[[#This Row],[Bespovratna sredstva - Ukupno (EU+Nac) HRK
= Ukupna ugovorena vrijednost bespovratnih sredstava]]*Ugovori_OPULJP3[[#This Row],[EU STOPA SUFINANCIRANJA %
EU CO-FINANCING RATE %]]</f>
        <v>949890.6314999999</v>
      </c>
      <c r="P2836" s="60">
        <f>Ugovori_OPULJP3[[#This Row],[Bespovratna sredstva - EU dio - HRK]]/7.5345</f>
        <v>126072.15229942264</v>
      </c>
      <c r="Q2836" s="87">
        <f>Ugovori_OPULJP3[[#This Row],[Bespovratna sredstva - Ukupno (EU+Nac) HRK
= Ukupna ugovorena vrijednost bespovratnih sredstava]]*Ugovori_OPULJP3[[#This Row],[STOPA NACIONALNOG SUFINANCIRANJA %]]</f>
        <v>167627.75849999997</v>
      </c>
      <c r="R2836" s="88">
        <f>Ugovori_OPULJP3[[#This Row],[Bespovratna sredstva - Nacionalni dio - HRK]]/7.5345</f>
        <v>22248.026876368698</v>
      </c>
      <c r="S2836" s="59">
        <v>1117518.3899999999</v>
      </c>
      <c r="T2836" s="60">
        <f>Ugovori_OPULJP3[[#This Row],[Bespovratna sredstva - Ukupno (EU+Nac) HRK
= Ukupna ugovorena vrijednost bespovratnih sredstava]]/7.5345</f>
        <v>148320.17917579133</v>
      </c>
      <c r="U2836" s="87">
        <v>0</v>
      </c>
      <c r="V2836" s="88">
        <f>Ugovori_OPULJP3[[#This Row],[Javni doprinos korisnika - HRK]]/7.5345</f>
        <v>0</v>
      </c>
      <c r="W2836" s="59">
        <v>0</v>
      </c>
      <c r="X2836" s="60">
        <f>Ugovori_OPULJP3[[#This Row],[Privatni doprinos korisnika - HRK]]/7.5345</f>
        <v>0</v>
      </c>
      <c r="Y2836" s="61">
        <v>1117518.3899999999</v>
      </c>
      <c r="Z2836" s="62">
        <f>Ugovori_OPULJP3[[#This Row],[UKUPNI PRIHVATLJIVI IZDACI
TOTAL ELIGIBLE EXPENDITURE
= Bespovratna sredstva ukupno + doprinos korisnika
= Ukupni prihvatljivi troškovi
= Ukupna ugovorena vrijednost projekta HRK]]/7.5345</f>
        <v>148320.17917579133</v>
      </c>
      <c r="AA2836" s="53" t="s">
        <v>37</v>
      </c>
      <c r="AB2836" s="53" t="s">
        <v>752</v>
      </c>
      <c r="AC2836" s="42" t="s">
        <v>10333</v>
      </c>
      <c r="AD2836" s="52" t="s">
        <v>10208</v>
      </c>
    </row>
    <row r="2837" spans="1:30" ht="63.75" x14ac:dyDescent="0.2">
      <c r="A2837" s="50" t="s">
        <v>10334</v>
      </c>
      <c r="B2837" s="51" t="s">
        <v>742</v>
      </c>
      <c r="C2837" s="52" t="s">
        <v>10203</v>
      </c>
      <c r="D2837" s="52" t="s">
        <v>10275</v>
      </c>
      <c r="E2837" s="119" t="s">
        <v>75</v>
      </c>
      <c r="F2837" s="89" t="s">
        <v>10335</v>
      </c>
      <c r="G2837" s="71" t="s">
        <v>10336</v>
      </c>
      <c r="H2837" s="120">
        <v>44104</v>
      </c>
      <c r="I2837" s="120">
        <v>44834</v>
      </c>
      <c r="J2837" s="57" t="str">
        <f>IF(Ugovori_OPULJP3[[#This Row],[DATUM ZAVRŠETKA OPERACIJE]]&gt;DATE(2024,12,31),"u provedbi","završen")</f>
        <v>završen</v>
      </c>
      <c r="K2837" s="55" t="s">
        <v>10337</v>
      </c>
      <c r="L2837" s="90" t="s">
        <v>36</v>
      </c>
      <c r="M2837" s="58">
        <v>0.85</v>
      </c>
      <c r="N2837" s="58">
        <v>0.15</v>
      </c>
      <c r="O2837" s="59">
        <f>Ugovori_OPULJP3[[#This Row],[Bespovratna sredstva - Ukupno (EU+Nac) HRK
= Ukupna ugovorena vrijednost bespovratnih sredstava]]*Ugovori_OPULJP3[[#This Row],[EU STOPA SUFINANCIRANJA %
EU CO-FINANCING RATE %]]</f>
        <v>972863.40299999993</v>
      </c>
      <c r="P2837" s="60">
        <f>Ugovori_OPULJP3[[#This Row],[Bespovratna sredstva - EU dio - HRK]]/7.5345</f>
        <v>129121.16304997013</v>
      </c>
      <c r="Q2837" s="87">
        <f>Ugovori_OPULJP3[[#This Row],[Bespovratna sredstva - Ukupno (EU+Nac) HRK
= Ukupna ugovorena vrijednost bespovratnih sredstava]]*Ugovori_OPULJP3[[#This Row],[STOPA NACIONALNOG SUFINANCIRANJA %]]</f>
        <v>171681.77699999997</v>
      </c>
      <c r="R2837" s="88">
        <f>Ugovori_OPULJP3[[#This Row],[Bespovratna sredstva - Nacionalni dio - HRK]]/7.5345</f>
        <v>22786.087597053549</v>
      </c>
      <c r="S2837" s="59">
        <v>1144545.18</v>
      </c>
      <c r="T2837" s="60">
        <f>Ugovori_OPULJP3[[#This Row],[Bespovratna sredstva - Ukupno (EU+Nac) HRK
= Ukupna ugovorena vrijednost bespovratnih sredstava]]/7.5345</f>
        <v>151907.25064702367</v>
      </c>
      <c r="U2837" s="87">
        <v>0</v>
      </c>
      <c r="V2837" s="88">
        <f>Ugovori_OPULJP3[[#This Row],[Javni doprinos korisnika - HRK]]/7.5345</f>
        <v>0</v>
      </c>
      <c r="W2837" s="59">
        <v>0</v>
      </c>
      <c r="X2837" s="60">
        <f>Ugovori_OPULJP3[[#This Row],[Privatni doprinos korisnika - HRK]]/7.5345</f>
        <v>0</v>
      </c>
      <c r="Y2837" s="61">
        <v>1144545.18</v>
      </c>
      <c r="Z2837" s="62">
        <f>Ugovori_OPULJP3[[#This Row],[UKUPNI PRIHVATLJIVI IZDACI
TOTAL ELIGIBLE EXPENDITURE
= Bespovratna sredstva ukupno + doprinos korisnika
= Ukupni prihvatljivi troškovi
= Ukupna ugovorena vrijednost projekta HRK]]/7.5345</f>
        <v>151907.25064702367</v>
      </c>
      <c r="AA2837" s="53" t="s">
        <v>37</v>
      </c>
      <c r="AB2837" s="53" t="s">
        <v>752</v>
      </c>
      <c r="AC2837" s="42" t="s">
        <v>10338</v>
      </c>
      <c r="AD2837" s="52" t="s">
        <v>10208</v>
      </c>
    </row>
    <row r="2838" spans="1:30" ht="102" x14ac:dyDescent="0.2">
      <c r="A2838" s="50" t="s">
        <v>10339</v>
      </c>
      <c r="B2838" s="51" t="s">
        <v>742</v>
      </c>
      <c r="C2838" s="52" t="s">
        <v>10203</v>
      </c>
      <c r="D2838" s="52" t="s">
        <v>10275</v>
      </c>
      <c r="E2838" s="119" t="s">
        <v>75</v>
      </c>
      <c r="F2838" s="89" t="s">
        <v>10340</v>
      </c>
      <c r="G2838" s="89" t="s">
        <v>10341</v>
      </c>
      <c r="H2838" s="120">
        <v>44109</v>
      </c>
      <c r="I2838" s="120">
        <v>44656</v>
      </c>
      <c r="J2838" s="57" t="str">
        <f>IF(Ugovori_OPULJP3[[#This Row],[DATUM ZAVRŠETKA OPERACIJE]]&gt;DATE(2024,12,31),"u provedbi","završen")</f>
        <v>završen</v>
      </c>
      <c r="K2838" s="55" t="s">
        <v>98</v>
      </c>
      <c r="L2838" s="90" t="s">
        <v>98</v>
      </c>
      <c r="M2838" s="58">
        <v>0.85</v>
      </c>
      <c r="N2838" s="58">
        <v>0.15</v>
      </c>
      <c r="O2838" s="59">
        <f>Ugovori_OPULJP3[[#This Row],[Bespovratna sredstva - Ukupno (EU+Nac) HRK
= Ukupna ugovorena vrijednost bespovratnih sredstava]]*Ugovori_OPULJP3[[#This Row],[EU STOPA SUFINANCIRANJA %
EU CO-FINANCING RATE %]]</f>
        <v>985700.84250000003</v>
      </c>
      <c r="P2838" s="60">
        <f>Ugovori_OPULJP3[[#This Row],[Bespovratna sredstva - EU dio - HRK]]/7.5345</f>
        <v>130824.98407326298</v>
      </c>
      <c r="Q2838" s="87">
        <f>Ugovori_OPULJP3[[#This Row],[Bespovratna sredstva - Ukupno (EU+Nac) HRK
= Ukupna ugovorena vrijednost bespovratnih sredstava]]*Ugovori_OPULJP3[[#This Row],[STOPA NACIONALNOG SUFINANCIRANJA %]]</f>
        <v>173947.20749999999</v>
      </c>
      <c r="R2838" s="88">
        <f>Ugovori_OPULJP3[[#This Row],[Bespovratna sredstva - Nacionalni dio - HRK]]/7.5345</f>
        <v>23086.761895281703</v>
      </c>
      <c r="S2838" s="59">
        <v>1159648.05</v>
      </c>
      <c r="T2838" s="60">
        <f>Ugovori_OPULJP3[[#This Row],[Bespovratna sredstva - Ukupno (EU+Nac) HRK
= Ukupna ugovorena vrijednost bespovratnih sredstava]]/7.5345</f>
        <v>153911.74596854468</v>
      </c>
      <c r="U2838" s="87">
        <v>0</v>
      </c>
      <c r="V2838" s="88">
        <f>Ugovori_OPULJP3[[#This Row],[Javni doprinos korisnika - HRK]]/7.5345</f>
        <v>0</v>
      </c>
      <c r="W2838" s="59">
        <v>466983.09</v>
      </c>
      <c r="X2838" s="60">
        <f>Ugovori_OPULJP3[[#This Row],[Privatni doprinos korisnika - HRK]]/7.5345</f>
        <v>61979.307186940074</v>
      </c>
      <c r="Y2838" s="61">
        <v>1626631.1400000001</v>
      </c>
      <c r="Z2838" s="62">
        <f>Ugovori_OPULJP3[[#This Row],[UKUPNI PRIHVATLJIVI IZDACI
TOTAL ELIGIBLE EXPENDITURE
= Bespovratna sredstva ukupno + doprinos korisnika
= Ukupni prihvatljivi troškovi
= Ukupna ugovorena vrijednost projekta HRK]]/7.5345</f>
        <v>215891.05315548478</v>
      </c>
      <c r="AA2838" s="53" t="s">
        <v>37</v>
      </c>
      <c r="AB2838" s="53" t="s">
        <v>752</v>
      </c>
      <c r="AC2838" s="42" t="s">
        <v>10342</v>
      </c>
      <c r="AD2838" s="52" t="s">
        <v>10208</v>
      </c>
    </row>
    <row r="2839" spans="1:30" ht="114.75" x14ac:dyDescent="0.2">
      <c r="A2839" s="50" t="s">
        <v>10343</v>
      </c>
      <c r="B2839" s="51" t="s">
        <v>742</v>
      </c>
      <c r="C2839" s="52" t="s">
        <v>10203</v>
      </c>
      <c r="D2839" s="52" t="s">
        <v>10275</v>
      </c>
      <c r="E2839" s="119" t="s">
        <v>75</v>
      </c>
      <c r="F2839" s="89" t="s">
        <v>10344</v>
      </c>
      <c r="G2839" s="89" t="s">
        <v>10345</v>
      </c>
      <c r="H2839" s="56">
        <v>44105</v>
      </c>
      <c r="I2839" s="120">
        <v>44682</v>
      </c>
      <c r="J2839" s="57" t="str">
        <f>IF(Ugovori_OPULJP3[[#This Row],[DATUM ZAVRŠETKA OPERACIJE]]&gt;DATE(2024,12,31),"u provedbi","završen")</f>
        <v>završen</v>
      </c>
      <c r="K2839" s="55" t="s">
        <v>35</v>
      </c>
      <c r="L2839" s="90" t="s">
        <v>36</v>
      </c>
      <c r="M2839" s="58">
        <v>0.85</v>
      </c>
      <c r="N2839" s="58">
        <v>0.15</v>
      </c>
      <c r="O2839" s="59">
        <f>Ugovori_OPULJP3[[#This Row],[Bespovratna sredstva - Ukupno (EU+Nac) HRK
= Ukupna ugovorena vrijednost bespovratnih sredstava]]*Ugovori_OPULJP3[[#This Row],[EU STOPA SUFINANCIRANJA %
EU CO-FINANCING RATE %]]</f>
        <v>733415.25799999991</v>
      </c>
      <c r="P2839" s="60">
        <f>Ugovori_OPULJP3[[#This Row],[Bespovratna sredstva - EU dio - HRK]]/7.5345</f>
        <v>97340.932775897527</v>
      </c>
      <c r="Q2839" s="87">
        <f>Ugovori_OPULJP3[[#This Row],[Bespovratna sredstva - Ukupno (EU+Nac) HRK
= Ukupna ugovorena vrijednost bespovratnih sredstava]]*Ugovori_OPULJP3[[#This Row],[STOPA NACIONALNOG SUFINANCIRANJA %]]</f>
        <v>129426.22199999999</v>
      </c>
      <c r="R2839" s="88">
        <f>Ugovori_OPULJP3[[#This Row],[Bespovratna sredstva - Nacionalni dio - HRK]]/7.5345</f>
        <v>17177.811666334859</v>
      </c>
      <c r="S2839" s="59">
        <v>862841.48</v>
      </c>
      <c r="T2839" s="60">
        <f>Ugovori_OPULJP3[[#This Row],[Bespovratna sredstva - Ukupno (EU+Nac) HRK
= Ukupna ugovorena vrijednost bespovratnih sredstava]]/7.5345</f>
        <v>114518.74444223239</v>
      </c>
      <c r="U2839" s="87">
        <v>0</v>
      </c>
      <c r="V2839" s="88">
        <f>Ugovori_OPULJP3[[#This Row],[Javni doprinos korisnika - HRK]]/7.5345</f>
        <v>0</v>
      </c>
      <c r="W2839" s="59">
        <v>0</v>
      </c>
      <c r="X2839" s="60">
        <f>Ugovori_OPULJP3[[#This Row],[Privatni doprinos korisnika - HRK]]/7.5345</f>
        <v>0</v>
      </c>
      <c r="Y2839" s="61">
        <v>862841.48</v>
      </c>
      <c r="Z2839" s="62">
        <f>Ugovori_OPULJP3[[#This Row],[UKUPNI PRIHVATLJIVI IZDACI
TOTAL ELIGIBLE EXPENDITURE
= Bespovratna sredstva ukupno + doprinos korisnika
= Ukupni prihvatljivi troškovi
= Ukupna ugovorena vrijednost projekta HRK]]/7.5345</f>
        <v>114518.74444223239</v>
      </c>
      <c r="AA2839" s="53" t="s">
        <v>37</v>
      </c>
      <c r="AB2839" s="53" t="s">
        <v>752</v>
      </c>
      <c r="AC2839" s="42" t="s">
        <v>10346</v>
      </c>
      <c r="AD2839" s="52" t="s">
        <v>10208</v>
      </c>
    </row>
    <row r="2840" spans="1:30" ht="114.75" x14ac:dyDescent="0.2">
      <c r="A2840" s="50" t="s">
        <v>10347</v>
      </c>
      <c r="B2840" s="51" t="s">
        <v>742</v>
      </c>
      <c r="C2840" s="52" t="s">
        <v>10203</v>
      </c>
      <c r="D2840" s="52" t="s">
        <v>10275</v>
      </c>
      <c r="E2840" s="119" t="s">
        <v>75</v>
      </c>
      <c r="F2840" s="54" t="s">
        <v>10348</v>
      </c>
      <c r="G2840" s="54" t="s">
        <v>10349</v>
      </c>
      <c r="H2840" s="56">
        <v>44091</v>
      </c>
      <c r="I2840" s="56">
        <v>44943</v>
      </c>
      <c r="J2840" s="57" t="str">
        <f>IF(Ugovori_OPULJP3[[#This Row],[DATUM ZAVRŠETKA OPERACIJE]]&gt;DATE(2024,12,31),"u provedbi","završen")</f>
        <v>završen</v>
      </c>
      <c r="K2840" s="55" t="s">
        <v>83</v>
      </c>
      <c r="L2840" s="55" t="s">
        <v>83</v>
      </c>
      <c r="M2840" s="58">
        <v>0.85</v>
      </c>
      <c r="N2840" s="58">
        <v>0.15</v>
      </c>
      <c r="O2840" s="59">
        <f>Ugovori_OPULJP3[[#This Row],[Bespovratna sredstva - Ukupno (EU+Nac) HRK
= Ukupna ugovorena vrijednost bespovratnih sredstava]]*Ugovori_OPULJP3[[#This Row],[EU STOPA SUFINANCIRANJA %
EU CO-FINANCING RATE %]]</f>
        <v>871794</v>
      </c>
      <c r="P2840" s="60">
        <f>Ugovori_OPULJP3[[#This Row],[Bespovratna sredstva - EU dio - HRK]]/7.5345</f>
        <v>115706.9480390205</v>
      </c>
      <c r="Q2840" s="59">
        <f>Ugovori_OPULJP3[[#This Row],[Bespovratna sredstva - Ukupno (EU+Nac) HRK
= Ukupna ugovorena vrijednost bespovratnih sredstava]]*Ugovori_OPULJP3[[#This Row],[STOPA NACIONALNOG SUFINANCIRANJA %]]</f>
        <v>153846</v>
      </c>
      <c r="R2840" s="60">
        <f>Ugovori_OPULJP3[[#This Row],[Bespovratna sredstva - Nacionalni dio - HRK]]/7.5345</f>
        <v>20418.873183356558</v>
      </c>
      <c r="S2840" s="59">
        <v>1025640</v>
      </c>
      <c r="T2840" s="60">
        <f>Ugovori_OPULJP3[[#This Row],[Bespovratna sredstva - Ukupno (EU+Nac) HRK
= Ukupna ugovorena vrijednost bespovratnih sredstava]]/7.5345</f>
        <v>136125.82122237707</v>
      </c>
      <c r="U2840" s="59">
        <v>0</v>
      </c>
      <c r="V2840" s="60">
        <f>Ugovori_OPULJP3[[#This Row],[Javni doprinos korisnika - HRK]]/7.5345</f>
        <v>0</v>
      </c>
      <c r="W2840" s="59">
        <v>0</v>
      </c>
      <c r="X2840" s="60">
        <f>Ugovori_OPULJP3[[#This Row],[Privatni doprinos korisnika - HRK]]/7.5345</f>
        <v>0</v>
      </c>
      <c r="Y2840" s="61">
        <v>1025640</v>
      </c>
      <c r="Z2840" s="62">
        <f>Ugovori_OPULJP3[[#This Row],[UKUPNI PRIHVATLJIVI IZDACI
TOTAL ELIGIBLE EXPENDITURE
= Bespovratna sredstva ukupno + doprinos korisnika
= Ukupni prihvatljivi troškovi
= Ukupna ugovorena vrijednost projekta HRK]]/7.5345</f>
        <v>136125.82122237707</v>
      </c>
      <c r="AA2840" s="53" t="s">
        <v>37</v>
      </c>
      <c r="AB2840" s="53" t="s">
        <v>752</v>
      </c>
      <c r="AC2840" s="118" t="s">
        <v>10350</v>
      </c>
      <c r="AD2840" s="52" t="s">
        <v>10208</v>
      </c>
    </row>
    <row r="2841" spans="1:30" ht="102" x14ac:dyDescent="0.2">
      <c r="A2841" s="50" t="s">
        <v>10351</v>
      </c>
      <c r="B2841" s="51" t="s">
        <v>742</v>
      </c>
      <c r="C2841" s="52" t="s">
        <v>10203</v>
      </c>
      <c r="D2841" s="52" t="s">
        <v>10275</v>
      </c>
      <c r="E2841" s="119" t="s">
        <v>75</v>
      </c>
      <c r="F2841" s="89" t="s">
        <v>10352</v>
      </c>
      <c r="G2841" s="89" t="s">
        <v>4593</v>
      </c>
      <c r="H2841" s="120">
        <v>44110</v>
      </c>
      <c r="I2841" s="120">
        <v>45022</v>
      </c>
      <c r="J2841" s="57" t="str">
        <f>IF(Ugovori_OPULJP3[[#This Row],[DATUM ZAVRŠETKA OPERACIJE]]&gt;DATE(2024,12,31),"u provedbi","završen")</f>
        <v>završen</v>
      </c>
      <c r="K2841" s="55" t="s">
        <v>35</v>
      </c>
      <c r="L2841" s="90" t="s">
        <v>36</v>
      </c>
      <c r="M2841" s="58">
        <v>0.85</v>
      </c>
      <c r="N2841" s="58">
        <v>0.15</v>
      </c>
      <c r="O2841" s="59">
        <f>Ugovori_OPULJP3[[#This Row],[Bespovratna sredstva - Ukupno (EU+Nac) HRK
= Ukupna ugovorena vrijednost bespovratnih sredstava]]*Ugovori_OPULJP3[[#This Row],[EU STOPA SUFINANCIRANJA %
EU CO-FINANCING RATE %]]</f>
        <v>933968.76300000004</v>
      </c>
      <c r="P2841" s="60">
        <f>Ugovori_OPULJP3[[#This Row],[Bespovratna sredstva - EU dio - HRK]]/7.5345</f>
        <v>123958.95719689429</v>
      </c>
      <c r="Q2841" s="87">
        <f>Ugovori_OPULJP3[[#This Row],[Bespovratna sredstva - Ukupno (EU+Nac) HRK
= Ukupna ugovorena vrijednost bespovratnih sredstava]]*Ugovori_OPULJP3[[#This Row],[STOPA NACIONALNOG SUFINANCIRANJA %]]</f>
        <v>164818.01699999999</v>
      </c>
      <c r="R2841" s="88">
        <f>Ugovori_OPULJP3[[#This Row],[Bespovratna sredstva - Nacionalni dio - HRK]]/7.5345</f>
        <v>21875.110093569579</v>
      </c>
      <c r="S2841" s="59">
        <v>1098786.78</v>
      </c>
      <c r="T2841" s="60">
        <f>Ugovori_OPULJP3[[#This Row],[Bespovratna sredstva - Ukupno (EU+Nac) HRK
= Ukupna ugovorena vrijednost bespovratnih sredstava]]/7.5345</f>
        <v>145834.06729046386</v>
      </c>
      <c r="U2841" s="87">
        <v>0</v>
      </c>
      <c r="V2841" s="88">
        <f>Ugovori_OPULJP3[[#This Row],[Javni doprinos korisnika - HRK]]/7.5345</f>
        <v>0</v>
      </c>
      <c r="W2841" s="59">
        <v>0</v>
      </c>
      <c r="X2841" s="60">
        <f>Ugovori_OPULJP3[[#This Row],[Privatni doprinos korisnika - HRK]]/7.5345</f>
        <v>0</v>
      </c>
      <c r="Y2841" s="61">
        <v>1098786.78</v>
      </c>
      <c r="Z2841" s="62">
        <f>Ugovori_OPULJP3[[#This Row],[UKUPNI PRIHVATLJIVI IZDACI
TOTAL ELIGIBLE EXPENDITURE
= Bespovratna sredstva ukupno + doprinos korisnika
= Ukupni prihvatljivi troškovi
= Ukupna ugovorena vrijednost projekta HRK]]/7.5345</f>
        <v>145834.06729046386</v>
      </c>
      <c r="AA2841" s="53" t="s">
        <v>37</v>
      </c>
      <c r="AB2841" s="53" t="s">
        <v>752</v>
      </c>
      <c r="AC2841" s="42" t="s">
        <v>10353</v>
      </c>
      <c r="AD2841" s="52" t="s">
        <v>10208</v>
      </c>
    </row>
    <row r="2842" spans="1:30" ht="102" x14ac:dyDescent="0.2">
      <c r="A2842" s="50" t="s">
        <v>10354</v>
      </c>
      <c r="B2842" s="51" t="s">
        <v>742</v>
      </c>
      <c r="C2842" s="52" t="s">
        <v>10203</v>
      </c>
      <c r="D2842" s="52" t="s">
        <v>10275</v>
      </c>
      <c r="E2842" s="119" t="s">
        <v>75</v>
      </c>
      <c r="F2842" s="89" t="s">
        <v>10355</v>
      </c>
      <c r="G2842" s="89" t="s">
        <v>10356</v>
      </c>
      <c r="H2842" s="120">
        <v>44105</v>
      </c>
      <c r="I2842" s="120">
        <v>45017</v>
      </c>
      <c r="J2842" s="57" t="str">
        <f>IF(Ugovori_OPULJP3[[#This Row],[DATUM ZAVRŠETKA OPERACIJE]]&gt;DATE(2024,12,31),"u provedbi","završen")</f>
        <v>završen</v>
      </c>
      <c r="K2842" s="55" t="s">
        <v>185</v>
      </c>
      <c r="L2842" s="90" t="s">
        <v>185</v>
      </c>
      <c r="M2842" s="58">
        <v>0.85</v>
      </c>
      <c r="N2842" s="58">
        <v>0.15</v>
      </c>
      <c r="O2842" s="59">
        <f>Ugovori_OPULJP3[[#This Row],[Bespovratna sredstva - Ukupno (EU+Nac) HRK
= Ukupna ugovorena vrijednost bespovratnih sredstava]]*Ugovori_OPULJP3[[#This Row],[EU STOPA SUFINANCIRANJA %
EU CO-FINANCING RATE %]]</f>
        <v>784193.82449999999</v>
      </c>
      <c r="P2842" s="60">
        <f>Ugovori_OPULJP3[[#This Row],[Bespovratna sredstva - EU dio - HRK]]/7.5345</f>
        <v>104080.40672904639</v>
      </c>
      <c r="Q2842" s="87">
        <f>Ugovori_OPULJP3[[#This Row],[Bespovratna sredstva - Ukupno (EU+Nac) HRK
= Ukupna ugovorena vrijednost bespovratnih sredstava]]*Ugovori_OPULJP3[[#This Row],[STOPA NACIONALNOG SUFINANCIRANJA %]]</f>
        <v>138387.14549999998</v>
      </c>
      <c r="R2842" s="88">
        <f>Ugovori_OPULJP3[[#This Row],[Bespovratna sredstva - Nacionalni dio - HRK]]/7.5345</f>
        <v>18367.130599243475</v>
      </c>
      <c r="S2842" s="59">
        <v>922580.97</v>
      </c>
      <c r="T2842" s="60">
        <f>Ugovori_OPULJP3[[#This Row],[Bespovratna sredstva - Ukupno (EU+Nac) HRK
= Ukupna ugovorena vrijednost bespovratnih sredstava]]/7.5345</f>
        <v>122447.53732828985</v>
      </c>
      <c r="U2842" s="87">
        <v>0</v>
      </c>
      <c r="V2842" s="88">
        <f>Ugovori_OPULJP3[[#This Row],[Javni doprinos korisnika - HRK]]/7.5345</f>
        <v>0</v>
      </c>
      <c r="W2842" s="59">
        <v>0</v>
      </c>
      <c r="X2842" s="60">
        <f>Ugovori_OPULJP3[[#This Row],[Privatni doprinos korisnika - HRK]]/7.5345</f>
        <v>0</v>
      </c>
      <c r="Y2842" s="61">
        <v>922580.97</v>
      </c>
      <c r="Z2842" s="62">
        <f>Ugovori_OPULJP3[[#This Row],[UKUPNI PRIHVATLJIVI IZDACI
TOTAL ELIGIBLE EXPENDITURE
= Bespovratna sredstva ukupno + doprinos korisnika
= Ukupni prihvatljivi troškovi
= Ukupna ugovorena vrijednost projekta HRK]]/7.5345</f>
        <v>122447.53732828985</v>
      </c>
      <c r="AA2842" s="53" t="s">
        <v>37</v>
      </c>
      <c r="AB2842" s="53" t="s">
        <v>752</v>
      </c>
      <c r="AC2842" s="42" t="s">
        <v>10357</v>
      </c>
      <c r="AD2842" s="52" t="s">
        <v>10208</v>
      </c>
    </row>
    <row r="2843" spans="1:30" ht="89.25" x14ac:dyDescent="0.2">
      <c r="A2843" s="50" t="s">
        <v>10358</v>
      </c>
      <c r="B2843" s="51" t="s">
        <v>742</v>
      </c>
      <c r="C2843" s="52" t="s">
        <v>10203</v>
      </c>
      <c r="D2843" s="52" t="s">
        <v>10275</v>
      </c>
      <c r="E2843" s="119" t="s">
        <v>75</v>
      </c>
      <c r="F2843" s="89" t="s">
        <v>10359</v>
      </c>
      <c r="G2843" s="89" t="s">
        <v>4815</v>
      </c>
      <c r="H2843" s="56">
        <v>44105</v>
      </c>
      <c r="I2843" s="120">
        <v>44713</v>
      </c>
      <c r="J2843" s="57" t="str">
        <f>IF(Ugovori_OPULJP3[[#This Row],[DATUM ZAVRŠETKA OPERACIJE]]&gt;DATE(2024,12,31),"u provedbi","završen")</f>
        <v>završen</v>
      </c>
      <c r="K2843" s="55" t="s">
        <v>185</v>
      </c>
      <c r="L2843" s="90" t="s">
        <v>185</v>
      </c>
      <c r="M2843" s="58">
        <v>0.85</v>
      </c>
      <c r="N2843" s="58">
        <v>0.15</v>
      </c>
      <c r="O2843" s="59">
        <f>Ugovori_OPULJP3[[#This Row],[Bespovratna sredstva - Ukupno (EU+Nac) HRK
= Ukupna ugovorena vrijednost bespovratnih sredstava]]*Ugovori_OPULJP3[[#This Row],[EU STOPA SUFINANCIRANJA %
EU CO-FINANCING RATE %]]</f>
        <v>884236.07900000003</v>
      </c>
      <c r="P2843" s="60">
        <f>Ugovori_OPULJP3[[#This Row],[Bespovratna sredstva - EU dio - HRK]]/7.5345</f>
        <v>117358.29570641715</v>
      </c>
      <c r="Q2843" s="87">
        <f>Ugovori_OPULJP3[[#This Row],[Bespovratna sredstva - Ukupno (EU+Nac) HRK
= Ukupna ugovorena vrijednost bespovratnih sredstava]]*Ugovori_OPULJP3[[#This Row],[STOPA NACIONALNOG SUFINANCIRANJA %]]</f>
        <v>156041.66099999999</v>
      </c>
      <c r="R2843" s="88">
        <f>Ugovori_OPULJP3[[#This Row],[Bespovratna sredstva - Nacionalni dio - HRK]]/7.5345</f>
        <v>20710.287477603026</v>
      </c>
      <c r="S2843" s="59">
        <v>1040277.74</v>
      </c>
      <c r="T2843" s="60">
        <f>Ugovori_OPULJP3[[#This Row],[Bespovratna sredstva - Ukupno (EU+Nac) HRK
= Ukupna ugovorena vrijednost bespovratnih sredstava]]/7.5345</f>
        <v>138068.58318402016</v>
      </c>
      <c r="U2843" s="87">
        <v>0</v>
      </c>
      <c r="V2843" s="88">
        <f>Ugovori_OPULJP3[[#This Row],[Javni doprinos korisnika - HRK]]/7.5345</f>
        <v>0</v>
      </c>
      <c r="W2843" s="59">
        <v>0</v>
      </c>
      <c r="X2843" s="60">
        <f>Ugovori_OPULJP3[[#This Row],[Privatni doprinos korisnika - HRK]]/7.5345</f>
        <v>0</v>
      </c>
      <c r="Y2843" s="61">
        <v>1040277.74</v>
      </c>
      <c r="Z2843" s="62">
        <f>Ugovori_OPULJP3[[#This Row],[UKUPNI PRIHVATLJIVI IZDACI
TOTAL ELIGIBLE EXPENDITURE
= Bespovratna sredstva ukupno + doprinos korisnika
= Ukupni prihvatljivi troškovi
= Ukupna ugovorena vrijednost projekta HRK]]/7.5345</f>
        <v>138068.58318402016</v>
      </c>
      <c r="AA2843" s="53" t="s">
        <v>37</v>
      </c>
      <c r="AB2843" s="53" t="s">
        <v>752</v>
      </c>
      <c r="AC2843" s="42" t="s">
        <v>10360</v>
      </c>
      <c r="AD2843" s="52" t="s">
        <v>10208</v>
      </c>
    </row>
    <row r="2844" spans="1:30" ht="114.75" customHeight="1" x14ac:dyDescent="0.2">
      <c r="A2844" s="50" t="s">
        <v>10361</v>
      </c>
      <c r="B2844" s="51" t="s">
        <v>742</v>
      </c>
      <c r="C2844" s="52" t="s">
        <v>10203</v>
      </c>
      <c r="D2844" s="52" t="s">
        <v>10275</v>
      </c>
      <c r="E2844" s="119" t="s">
        <v>75</v>
      </c>
      <c r="F2844" s="54" t="s">
        <v>10362</v>
      </c>
      <c r="G2844" s="54" t="s">
        <v>10363</v>
      </c>
      <c r="H2844" s="56">
        <v>44103</v>
      </c>
      <c r="I2844" s="56">
        <v>45014</v>
      </c>
      <c r="J2844" s="57" t="str">
        <f>IF(Ugovori_OPULJP3[[#This Row],[DATUM ZAVRŠETKA OPERACIJE]]&gt;DATE(2024,12,31),"u provedbi","završen")</f>
        <v>završen</v>
      </c>
      <c r="K2844" s="55" t="s">
        <v>36</v>
      </c>
      <c r="L2844" s="55" t="s">
        <v>36</v>
      </c>
      <c r="M2844" s="58">
        <v>0.85</v>
      </c>
      <c r="N2844" s="58">
        <v>0.15</v>
      </c>
      <c r="O2844" s="59">
        <f>Ugovori_OPULJP3[[#This Row],[Bespovratna sredstva - Ukupno (EU+Nac) HRK
= Ukupna ugovorena vrijednost bespovratnih sredstava]]*Ugovori_OPULJP3[[#This Row],[EU STOPA SUFINANCIRANJA %
EU CO-FINANCING RATE %]]</f>
        <v>707354.53</v>
      </c>
      <c r="P2844" s="60">
        <f>Ugovori_OPULJP3[[#This Row],[Bespovratna sredstva - EU dio - HRK]]/7.5345</f>
        <v>93882.079766407856</v>
      </c>
      <c r="Q2844" s="59">
        <f>Ugovori_OPULJP3[[#This Row],[Bespovratna sredstva - Ukupno (EU+Nac) HRK
= Ukupna ugovorena vrijednost bespovratnih sredstava]]*Ugovori_OPULJP3[[#This Row],[STOPA NACIONALNOG SUFINANCIRANJA %]]</f>
        <v>124827.27</v>
      </c>
      <c r="R2844" s="60">
        <f>Ugovori_OPULJP3[[#This Row],[Bespovratna sredstva - Nacionalni dio - HRK]]/7.5345</f>
        <v>16567.425841130796</v>
      </c>
      <c r="S2844" s="59">
        <v>832181.8</v>
      </c>
      <c r="T2844" s="60">
        <f>Ugovori_OPULJP3[[#This Row],[Bespovratna sredstva - Ukupno (EU+Nac) HRK
= Ukupna ugovorena vrijednost bespovratnih sredstava]]/7.5345</f>
        <v>110449.50560753865</v>
      </c>
      <c r="U2844" s="59">
        <v>0</v>
      </c>
      <c r="V2844" s="60">
        <f>Ugovori_OPULJP3[[#This Row],[Javni doprinos korisnika - HRK]]/7.5345</f>
        <v>0</v>
      </c>
      <c r="W2844" s="59">
        <v>184093.2</v>
      </c>
      <c r="X2844" s="60">
        <f>Ugovori_OPULJP3[[#This Row],[Privatni doprinos korisnika - HRK]]/7.5345</f>
        <v>24433.366514035439</v>
      </c>
      <c r="Y2844" s="61">
        <v>1016275</v>
      </c>
      <c r="Z2844" s="62">
        <f>Ugovori_OPULJP3[[#This Row],[UKUPNI PRIHVATLJIVI IZDACI
TOTAL ELIGIBLE EXPENDITURE
= Bespovratna sredstva ukupno + doprinos korisnika
= Ukupni prihvatljivi troškovi
= Ukupna ugovorena vrijednost projekta HRK]]/7.5345</f>
        <v>134882.8721215741</v>
      </c>
      <c r="AA2844" s="53" t="s">
        <v>37</v>
      </c>
      <c r="AB2844" s="53" t="s">
        <v>752</v>
      </c>
      <c r="AC2844" s="118" t="s">
        <v>10364</v>
      </c>
      <c r="AD2844" s="52" t="s">
        <v>10208</v>
      </c>
    </row>
    <row r="2845" spans="1:30" ht="102" x14ac:dyDescent="0.2">
      <c r="A2845" s="50" t="s">
        <v>10365</v>
      </c>
      <c r="B2845" s="51" t="s">
        <v>742</v>
      </c>
      <c r="C2845" s="52" t="s">
        <v>10203</v>
      </c>
      <c r="D2845" s="52" t="s">
        <v>10275</v>
      </c>
      <c r="E2845" s="119" t="s">
        <v>75</v>
      </c>
      <c r="F2845" s="89" t="s">
        <v>10366</v>
      </c>
      <c r="G2845" s="89" t="s">
        <v>10367</v>
      </c>
      <c r="H2845" s="120">
        <v>44105</v>
      </c>
      <c r="I2845" s="120">
        <v>45017</v>
      </c>
      <c r="J2845" s="57" t="str">
        <f>IF(Ugovori_OPULJP3[[#This Row],[DATUM ZAVRŠETKA OPERACIJE]]&gt;DATE(2024,12,31),"u provedbi","završen")</f>
        <v>završen</v>
      </c>
      <c r="K2845" s="55" t="s">
        <v>185</v>
      </c>
      <c r="L2845" s="90" t="s">
        <v>185</v>
      </c>
      <c r="M2845" s="58">
        <v>0.85</v>
      </c>
      <c r="N2845" s="58">
        <v>0.15</v>
      </c>
      <c r="O2845" s="59">
        <f>Ugovori_OPULJP3[[#This Row],[Bespovratna sredstva - Ukupno (EU+Nac) HRK
= Ukupna ugovorena vrijednost bespovratnih sredstava]]*Ugovori_OPULJP3[[#This Row],[EU STOPA SUFINANCIRANJA %
EU CO-FINANCING RATE %]]</f>
        <v>1008956.7574999999</v>
      </c>
      <c r="P2845" s="60">
        <f>Ugovori_OPULJP3[[#This Row],[Bespovratna sredstva - EU dio - HRK]]/7.5345</f>
        <v>133911.57442431481</v>
      </c>
      <c r="Q2845" s="87">
        <f>Ugovori_OPULJP3[[#This Row],[Bespovratna sredstva - Ukupno (EU+Nac) HRK
= Ukupna ugovorena vrijednost bespovratnih sredstava]]*Ugovori_OPULJP3[[#This Row],[STOPA NACIONALNOG SUFINANCIRANJA %]]</f>
        <v>178051.19249999998</v>
      </c>
      <c r="R2845" s="88">
        <f>Ugovori_OPULJP3[[#This Row],[Bespovratna sredstva - Nacionalni dio - HRK]]/7.5345</f>
        <v>23631.454310173198</v>
      </c>
      <c r="S2845" s="59">
        <v>1187007.95</v>
      </c>
      <c r="T2845" s="60">
        <f>Ugovori_OPULJP3[[#This Row],[Bespovratna sredstva - Ukupno (EU+Nac) HRK
= Ukupna ugovorena vrijednost bespovratnih sredstava]]/7.5345</f>
        <v>157543.02873448801</v>
      </c>
      <c r="U2845" s="87">
        <v>0</v>
      </c>
      <c r="V2845" s="88">
        <f>Ugovori_OPULJP3[[#This Row],[Javni doprinos korisnika - HRK]]/7.5345</f>
        <v>0</v>
      </c>
      <c r="W2845" s="59">
        <v>0</v>
      </c>
      <c r="X2845" s="60">
        <f>Ugovori_OPULJP3[[#This Row],[Privatni doprinos korisnika - HRK]]/7.5345</f>
        <v>0</v>
      </c>
      <c r="Y2845" s="61">
        <v>1187007.95</v>
      </c>
      <c r="Z2845" s="62">
        <f>Ugovori_OPULJP3[[#This Row],[UKUPNI PRIHVATLJIVI IZDACI
TOTAL ELIGIBLE EXPENDITURE
= Bespovratna sredstva ukupno + doprinos korisnika
= Ukupni prihvatljivi troškovi
= Ukupna ugovorena vrijednost projekta HRK]]/7.5345</f>
        <v>157543.02873448801</v>
      </c>
      <c r="AA2845" s="53" t="s">
        <v>37</v>
      </c>
      <c r="AB2845" s="53" t="s">
        <v>752</v>
      </c>
      <c r="AC2845" s="42" t="s">
        <v>10368</v>
      </c>
      <c r="AD2845" s="52" t="s">
        <v>10208</v>
      </c>
    </row>
    <row r="2846" spans="1:30" ht="114.75" x14ac:dyDescent="0.2">
      <c r="A2846" s="50" t="s">
        <v>10369</v>
      </c>
      <c r="B2846" s="51" t="s">
        <v>742</v>
      </c>
      <c r="C2846" s="52" t="s">
        <v>10203</v>
      </c>
      <c r="D2846" s="52" t="s">
        <v>10275</v>
      </c>
      <c r="E2846" s="119" t="s">
        <v>75</v>
      </c>
      <c r="F2846" s="89" t="s">
        <v>10370</v>
      </c>
      <c r="G2846" s="54" t="s">
        <v>10371</v>
      </c>
      <c r="H2846" s="120">
        <v>44105</v>
      </c>
      <c r="I2846" s="120">
        <v>45017</v>
      </c>
      <c r="J2846" s="57" t="str">
        <f>IF(Ugovori_OPULJP3[[#This Row],[DATUM ZAVRŠETKA OPERACIJE]]&gt;DATE(2024,12,31),"u provedbi","završen")</f>
        <v>završen</v>
      </c>
      <c r="K2846" s="55" t="s">
        <v>593</v>
      </c>
      <c r="L2846" s="90" t="s">
        <v>593</v>
      </c>
      <c r="M2846" s="58">
        <v>0.85</v>
      </c>
      <c r="N2846" s="58">
        <v>0.15</v>
      </c>
      <c r="O2846" s="59">
        <f>Ugovori_OPULJP3[[#This Row],[Bespovratna sredstva - Ukupno (EU+Nac) HRK
= Ukupna ugovorena vrijednost bespovratnih sredstava]]*Ugovori_OPULJP3[[#This Row],[EU STOPA SUFINANCIRANJA %
EU CO-FINANCING RATE %]]</f>
        <v>1010824.7939999999</v>
      </c>
      <c r="P2846" s="60">
        <f>Ugovori_OPULJP3[[#This Row],[Bespovratna sredstva - EU dio - HRK]]/7.5345</f>
        <v>134159.50547481581</v>
      </c>
      <c r="Q2846" s="87">
        <f>Ugovori_OPULJP3[[#This Row],[Bespovratna sredstva - Ukupno (EU+Nac) HRK
= Ukupna ugovorena vrijednost bespovratnih sredstava]]*Ugovori_OPULJP3[[#This Row],[STOPA NACIONALNOG SUFINANCIRANJA %]]</f>
        <v>178380.84599999999</v>
      </c>
      <c r="R2846" s="88">
        <f>Ugovori_OPULJP3[[#This Row],[Bespovratna sredstva - Nacionalni dio - HRK]]/7.5345</f>
        <v>23675.206848496913</v>
      </c>
      <c r="S2846" s="59">
        <v>1189205.6399999999</v>
      </c>
      <c r="T2846" s="60">
        <f>Ugovori_OPULJP3[[#This Row],[Bespovratna sredstva - Ukupno (EU+Nac) HRK
= Ukupna ugovorena vrijednost bespovratnih sredstava]]/7.5345</f>
        <v>157834.71232331273</v>
      </c>
      <c r="U2846" s="87">
        <v>0</v>
      </c>
      <c r="V2846" s="88">
        <f>Ugovori_OPULJP3[[#This Row],[Javni doprinos korisnika - HRK]]/7.5345</f>
        <v>0</v>
      </c>
      <c r="W2846" s="59">
        <v>0</v>
      </c>
      <c r="X2846" s="60">
        <f>Ugovori_OPULJP3[[#This Row],[Privatni doprinos korisnika - HRK]]/7.5345</f>
        <v>0</v>
      </c>
      <c r="Y2846" s="61">
        <v>1189205.6399999999</v>
      </c>
      <c r="Z2846" s="62">
        <f>Ugovori_OPULJP3[[#This Row],[UKUPNI PRIHVATLJIVI IZDACI
TOTAL ELIGIBLE EXPENDITURE
= Bespovratna sredstva ukupno + doprinos korisnika
= Ukupni prihvatljivi troškovi
= Ukupna ugovorena vrijednost projekta HRK]]/7.5345</f>
        <v>157834.71232331273</v>
      </c>
      <c r="AA2846" s="53" t="s">
        <v>37</v>
      </c>
      <c r="AB2846" s="53" t="s">
        <v>752</v>
      </c>
      <c r="AC2846" s="42" t="s">
        <v>10372</v>
      </c>
      <c r="AD2846" s="52" t="s">
        <v>10208</v>
      </c>
    </row>
    <row r="2847" spans="1:30" ht="114.75" customHeight="1" x14ac:dyDescent="0.2">
      <c r="A2847" s="50" t="s">
        <v>10373</v>
      </c>
      <c r="B2847" s="51" t="s">
        <v>742</v>
      </c>
      <c r="C2847" s="52" t="s">
        <v>10203</v>
      </c>
      <c r="D2847" s="52" t="s">
        <v>10275</v>
      </c>
      <c r="E2847" s="119" t="s">
        <v>75</v>
      </c>
      <c r="F2847" s="89" t="s">
        <v>10374</v>
      </c>
      <c r="G2847" s="89" t="s">
        <v>10375</v>
      </c>
      <c r="H2847" s="120">
        <v>44105</v>
      </c>
      <c r="I2847" s="120">
        <v>44561</v>
      </c>
      <c r="J2847" s="57" t="str">
        <f>IF(Ugovori_OPULJP3[[#This Row],[DATUM ZAVRŠETKA OPERACIJE]]&gt;DATE(2024,12,31),"u provedbi","završen")</f>
        <v>završen</v>
      </c>
      <c r="K2847" s="55" t="s">
        <v>10376</v>
      </c>
      <c r="L2847" s="90" t="s">
        <v>270</v>
      </c>
      <c r="M2847" s="58">
        <v>0.85</v>
      </c>
      <c r="N2847" s="58">
        <v>0.15</v>
      </c>
      <c r="O2847" s="59">
        <f>Ugovori_OPULJP3[[#This Row],[Bespovratna sredstva - Ukupno (EU+Nac) HRK
= Ukupna ugovorena vrijednost bespovratnih sredstava]]*Ugovori_OPULJP3[[#This Row],[EU STOPA SUFINANCIRANJA %
EU CO-FINANCING RATE %]]</f>
        <v>980007.27049999998</v>
      </c>
      <c r="P2847" s="60">
        <f>Ugovori_OPULJP3[[#This Row],[Bespovratna sredstva - EU dio - HRK]]/7.5345</f>
        <v>130069.3172075121</v>
      </c>
      <c r="Q2847" s="87">
        <f>Ugovori_OPULJP3[[#This Row],[Bespovratna sredstva - Ukupno (EU+Nac) HRK
= Ukupna ugovorena vrijednost bespovratnih sredstava]]*Ugovori_OPULJP3[[#This Row],[STOPA NACIONALNOG SUFINANCIRANJA %]]</f>
        <v>172942.4595</v>
      </c>
      <c r="R2847" s="88">
        <f>Ugovori_OPULJP3[[#This Row],[Bespovratna sredstva - Nacionalni dio - HRK]]/7.5345</f>
        <v>22953.408918972724</v>
      </c>
      <c r="S2847" s="59">
        <v>1152949.73</v>
      </c>
      <c r="T2847" s="60">
        <f>Ugovori_OPULJP3[[#This Row],[Bespovratna sredstva - Ukupno (EU+Nac) HRK
= Ukupna ugovorena vrijednost bespovratnih sredstava]]/7.5345</f>
        <v>153022.72612648483</v>
      </c>
      <c r="U2847" s="87">
        <v>0</v>
      </c>
      <c r="V2847" s="88">
        <f>Ugovori_OPULJP3[[#This Row],[Javni doprinos korisnika - HRK]]/7.5345</f>
        <v>0</v>
      </c>
      <c r="W2847" s="59">
        <v>0</v>
      </c>
      <c r="X2847" s="60">
        <f>Ugovori_OPULJP3[[#This Row],[Privatni doprinos korisnika - HRK]]/7.5345</f>
        <v>0</v>
      </c>
      <c r="Y2847" s="61">
        <v>1152949.73</v>
      </c>
      <c r="Z2847" s="62">
        <f>Ugovori_OPULJP3[[#This Row],[UKUPNI PRIHVATLJIVI IZDACI
TOTAL ELIGIBLE EXPENDITURE
= Bespovratna sredstva ukupno + doprinos korisnika
= Ukupni prihvatljivi troškovi
= Ukupna ugovorena vrijednost projekta HRK]]/7.5345</f>
        <v>153022.72612648483</v>
      </c>
      <c r="AA2847" s="53" t="s">
        <v>37</v>
      </c>
      <c r="AB2847" s="53" t="s">
        <v>752</v>
      </c>
      <c r="AC2847" s="42" t="s">
        <v>10377</v>
      </c>
      <c r="AD2847" s="52" t="s">
        <v>10208</v>
      </c>
    </row>
    <row r="2848" spans="1:30" ht="114.75" customHeight="1" x14ac:dyDescent="0.2">
      <c r="A2848" s="50" t="s">
        <v>10378</v>
      </c>
      <c r="B2848" s="51" t="s">
        <v>742</v>
      </c>
      <c r="C2848" s="52" t="s">
        <v>10203</v>
      </c>
      <c r="D2848" s="52" t="s">
        <v>10275</v>
      </c>
      <c r="E2848" s="119" t="s">
        <v>75</v>
      </c>
      <c r="F2848" s="89" t="s">
        <v>10379</v>
      </c>
      <c r="G2848" s="89" t="s">
        <v>208</v>
      </c>
      <c r="H2848" s="120">
        <v>44105</v>
      </c>
      <c r="I2848" s="120">
        <v>44835</v>
      </c>
      <c r="J2848" s="57" t="str">
        <f>IF(Ugovori_OPULJP3[[#This Row],[DATUM ZAVRŠETKA OPERACIJE]]&gt;DATE(2024,12,31),"u provedbi","završen")</f>
        <v>završen</v>
      </c>
      <c r="K2848" s="55" t="s">
        <v>10380</v>
      </c>
      <c r="L2848" s="90" t="s">
        <v>210</v>
      </c>
      <c r="M2848" s="58">
        <v>0.85</v>
      </c>
      <c r="N2848" s="58">
        <v>0.15</v>
      </c>
      <c r="O2848" s="59">
        <f>Ugovori_OPULJP3[[#This Row],[Bespovratna sredstva - Ukupno (EU+Nac) HRK
= Ukupna ugovorena vrijednost bespovratnih sredstava]]*Ugovori_OPULJP3[[#This Row],[EU STOPA SUFINANCIRANJA %
EU CO-FINANCING RATE %]]</f>
        <v>1005750.3705</v>
      </c>
      <c r="P2848" s="60">
        <f>Ugovori_OPULJP3[[#This Row],[Bespovratna sredstva - EU dio - HRK]]/7.5345</f>
        <v>133486.01373681065</v>
      </c>
      <c r="Q2848" s="87">
        <f>Ugovori_OPULJP3[[#This Row],[Bespovratna sredstva - Ukupno (EU+Nac) HRK
= Ukupna ugovorena vrijednost bespovratnih sredstava]]*Ugovori_OPULJP3[[#This Row],[STOPA NACIONALNOG SUFINANCIRANJA %]]</f>
        <v>177485.35949999999</v>
      </c>
      <c r="R2848" s="88">
        <f>Ugovori_OPULJP3[[#This Row],[Bespovratna sredstva - Nacionalni dio - HRK]]/7.5345</f>
        <v>23556.355365319527</v>
      </c>
      <c r="S2848" s="59">
        <v>1183235.73</v>
      </c>
      <c r="T2848" s="60">
        <f>Ugovori_OPULJP3[[#This Row],[Bespovratna sredstva - Ukupno (EU+Nac) HRK
= Ukupna ugovorena vrijednost bespovratnih sredstava]]/7.5345</f>
        <v>157042.36910213018</v>
      </c>
      <c r="U2848" s="87">
        <v>0</v>
      </c>
      <c r="V2848" s="88">
        <f>Ugovori_OPULJP3[[#This Row],[Javni doprinos korisnika - HRK]]/7.5345</f>
        <v>0</v>
      </c>
      <c r="W2848" s="59">
        <v>0</v>
      </c>
      <c r="X2848" s="60">
        <f>Ugovori_OPULJP3[[#This Row],[Privatni doprinos korisnika - HRK]]/7.5345</f>
        <v>0</v>
      </c>
      <c r="Y2848" s="61">
        <v>1183235.73</v>
      </c>
      <c r="Z2848" s="62">
        <f>Ugovori_OPULJP3[[#This Row],[UKUPNI PRIHVATLJIVI IZDACI
TOTAL ELIGIBLE EXPENDITURE
= Bespovratna sredstva ukupno + doprinos korisnika
= Ukupni prihvatljivi troškovi
= Ukupna ugovorena vrijednost projekta HRK]]/7.5345</f>
        <v>157042.36910213018</v>
      </c>
      <c r="AA2848" s="53" t="s">
        <v>37</v>
      </c>
      <c r="AB2848" s="53" t="s">
        <v>752</v>
      </c>
      <c r="AC2848" s="42" t="s">
        <v>10381</v>
      </c>
      <c r="AD2848" s="52" t="s">
        <v>10208</v>
      </c>
    </row>
    <row r="2849" spans="1:30" ht="114.75" x14ac:dyDescent="0.2">
      <c r="A2849" s="50" t="s">
        <v>10382</v>
      </c>
      <c r="B2849" s="51" t="s">
        <v>742</v>
      </c>
      <c r="C2849" s="52" t="s">
        <v>10203</v>
      </c>
      <c r="D2849" s="52" t="s">
        <v>10275</v>
      </c>
      <c r="E2849" s="119" t="s">
        <v>75</v>
      </c>
      <c r="F2849" s="121" t="s">
        <v>10383</v>
      </c>
      <c r="G2849" s="121" t="s">
        <v>10384</v>
      </c>
      <c r="H2849" s="56">
        <v>44105</v>
      </c>
      <c r="I2849" s="120">
        <v>44835</v>
      </c>
      <c r="J2849" s="57" t="str">
        <f>IF(Ugovori_OPULJP3[[#This Row],[DATUM ZAVRŠETKA OPERACIJE]]&gt;DATE(2024,12,31),"u provedbi","završen")</f>
        <v>završen</v>
      </c>
      <c r="K2849" s="55" t="s">
        <v>2935</v>
      </c>
      <c r="L2849" s="90" t="s">
        <v>36</v>
      </c>
      <c r="M2849" s="58">
        <v>0.85</v>
      </c>
      <c r="N2849" s="58">
        <v>0.15</v>
      </c>
      <c r="O2849" s="59">
        <f>Ugovori_OPULJP3[[#This Row],[Bespovratna sredstva - Ukupno (EU+Nac) HRK
= Ukupna ugovorena vrijednost bespovratnih sredstava]]*Ugovori_OPULJP3[[#This Row],[EU STOPA SUFINANCIRANJA %
EU CO-FINANCING RATE %]]</f>
        <v>892887.6</v>
      </c>
      <c r="P2849" s="60">
        <f>Ugovori_OPULJP3[[#This Row],[Bespovratna sredstva - EU dio - HRK]]/7.5345</f>
        <v>118506.54987059525</v>
      </c>
      <c r="Q2849" s="87">
        <f>Ugovori_OPULJP3[[#This Row],[Bespovratna sredstva - Ukupno (EU+Nac) HRK
= Ukupna ugovorena vrijednost bespovratnih sredstava]]*Ugovori_OPULJP3[[#This Row],[STOPA NACIONALNOG SUFINANCIRANJA %]]</f>
        <v>157568.4</v>
      </c>
      <c r="R2849" s="88">
        <f>Ugovori_OPULJP3[[#This Row],[Bespovratna sredstva - Nacionalni dio - HRK]]/7.5345</f>
        <v>20912.920565399163</v>
      </c>
      <c r="S2849" s="59">
        <v>1050456</v>
      </c>
      <c r="T2849" s="60">
        <f>Ugovori_OPULJP3[[#This Row],[Bespovratna sredstva - Ukupno (EU+Nac) HRK
= Ukupna ugovorena vrijednost bespovratnih sredstava]]/7.5345</f>
        <v>139419.47043599442</v>
      </c>
      <c r="U2849" s="87">
        <v>0</v>
      </c>
      <c r="V2849" s="88">
        <f>Ugovori_OPULJP3[[#This Row],[Javni doprinos korisnika - HRK]]/7.5345</f>
        <v>0</v>
      </c>
      <c r="W2849" s="59">
        <v>0</v>
      </c>
      <c r="X2849" s="60">
        <f>Ugovori_OPULJP3[[#This Row],[Privatni doprinos korisnika - HRK]]/7.5345</f>
        <v>0</v>
      </c>
      <c r="Y2849" s="61">
        <v>1050456</v>
      </c>
      <c r="Z2849" s="62">
        <f>Ugovori_OPULJP3[[#This Row],[UKUPNI PRIHVATLJIVI IZDACI
TOTAL ELIGIBLE EXPENDITURE
= Bespovratna sredstva ukupno + doprinos korisnika
= Ukupni prihvatljivi troškovi
= Ukupna ugovorena vrijednost projekta HRK]]/7.5345</f>
        <v>139419.47043599442</v>
      </c>
      <c r="AA2849" s="53" t="s">
        <v>37</v>
      </c>
      <c r="AB2849" s="53" t="s">
        <v>752</v>
      </c>
      <c r="AC2849" s="122" t="s">
        <v>10385</v>
      </c>
      <c r="AD2849" s="52" t="s">
        <v>10208</v>
      </c>
    </row>
    <row r="2850" spans="1:30" ht="114.75" x14ac:dyDescent="0.2">
      <c r="A2850" s="50" t="s">
        <v>10386</v>
      </c>
      <c r="B2850" s="51" t="s">
        <v>742</v>
      </c>
      <c r="C2850" s="52" t="s">
        <v>10203</v>
      </c>
      <c r="D2850" s="52" t="s">
        <v>10275</v>
      </c>
      <c r="E2850" s="119" t="s">
        <v>75</v>
      </c>
      <c r="F2850" s="89" t="s">
        <v>10387</v>
      </c>
      <c r="G2850" s="89" t="s">
        <v>10388</v>
      </c>
      <c r="H2850" s="120">
        <v>44110</v>
      </c>
      <c r="I2850" s="120">
        <v>45022</v>
      </c>
      <c r="J2850" s="57" t="str">
        <f>IF(Ugovori_OPULJP3[[#This Row],[DATUM ZAVRŠETKA OPERACIJE]]&gt;DATE(2024,12,31),"u provedbi","završen")</f>
        <v>završen</v>
      </c>
      <c r="K2850" s="55" t="s">
        <v>10389</v>
      </c>
      <c r="L2850" s="90" t="s">
        <v>36</v>
      </c>
      <c r="M2850" s="58">
        <v>0.85</v>
      </c>
      <c r="N2850" s="58">
        <v>0.15</v>
      </c>
      <c r="O2850" s="59">
        <f>Ugovori_OPULJP3[[#This Row],[Bespovratna sredstva - Ukupno (EU+Nac) HRK
= Ukupna ugovorena vrijednost bespovratnih sredstava]]*Ugovori_OPULJP3[[#This Row],[EU STOPA SUFINANCIRANJA %
EU CO-FINANCING RATE %]]</f>
        <v>741134.40549999999</v>
      </c>
      <c r="P2850" s="60">
        <f>Ugovori_OPULJP3[[#This Row],[Bespovratna sredstva - EU dio - HRK]]/7.5345</f>
        <v>98365.439710664272</v>
      </c>
      <c r="Q2850" s="87">
        <f>Ugovori_OPULJP3[[#This Row],[Bespovratna sredstva - Ukupno (EU+Nac) HRK
= Ukupna ugovorena vrijednost bespovratnih sredstava]]*Ugovori_OPULJP3[[#This Row],[STOPA NACIONALNOG SUFINANCIRANJA %]]</f>
        <v>130788.42449999999</v>
      </c>
      <c r="R2850" s="88">
        <f>Ugovori_OPULJP3[[#This Row],[Bespovratna sredstva - Nacionalni dio - HRK]]/7.5345</f>
        <v>17358.607007764283</v>
      </c>
      <c r="S2850" s="59">
        <v>871922.83</v>
      </c>
      <c r="T2850" s="60">
        <f>Ugovori_OPULJP3[[#This Row],[Bespovratna sredstva - Ukupno (EU+Nac) HRK
= Ukupna ugovorena vrijednost bespovratnih sredstava]]/7.5345</f>
        <v>115724.04671842855</v>
      </c>
      <c r="U2850" s="87">
        <v>0</v>
      </c>
      <c r="V2850" s="88">
        <f>Ugovori_OPULJP3[[#This Row],[Javni doprinos korisnika - HRK]]/7.5345</f>
        <v>0</v>
      </c>
      <c r="W2850" s="59">
        <v>0</v>
      </c>
      <c r="X2850" s="60">
        <f>Ugovori_OPULJP3[[#This Row],[Privatni doprinos korisnika - HRK]]/7.5345</f>
        <v>0</v>
      </c>
      <c r="Y2850" s="61">
        <v>871922.83</v>
      </c>
      <c r="Z2850" s="62">
        <f>Ugovori_OPULJP3[[#This Row],[UKUPNI PRIHVATLJIVI IZDACI
TOTAL ELIGIBLE EXPENDITURE
= Bespovratna sredstva ukupno + doprinos korisnika
= Ukupni prihvatljivi troškovi
= Ukupna ugovorena vrijednost projekta HRK]]/7.5345</f>
        <v>115724.04671842855</v>
      </c>
      <c r="AA2850" s="53" t="s">
        <v>37</v>
      </c>
      <c r="AB2850" s="53" t="s">
        <v>752</v>
      </c>
      <c r="AC2850" s="42" t="s">
        <v>10390</v>
      </c>
      <c r="AD2850" s="52" t="s">
        <v>10208</v>
      </c>
    </row>
    <row r="2851" spans="1:30" ht="76.5" x14ac:dyDescent="0.2">
      <c r="A2851" s="50" t="s">
        <v>10391</v>
      </c>
      <c r="B2851" s="51" t="s">
        <v>742</v>
      </c>
      <c r="C2851" s="52" t="s">
        <v>10203</v>
      </c>
      <c r="D2851" s="52" t="s">
        <v>10275</v>
      </c>
      <c r="E2851" s="119" t="s">
        <v>75</v>
      </c>
      <c r="F2851" s="89" t="s">
        <v>10392</v>
      </c>
      <c r="G2851" s="89" t="s">
        <v>10393</v>
      </c>
      <c r="H2851" s="120">
        <v>44105</v>
      </c>
      <c r="I2851" s="120">
        <v>44835</v>
      </c>
      <c r="J2851" s="57" t="str">
        <f>IF(Ugovori_OPULJP3[[#This Row],[DATUM ZAVRŠETKA OPERACIJE]]&gt;DATE(2024,12,31),"u provedbi","završen")</f>
        <v>završen</v>
      </c>
      <c r="K2851" s="55" t="s">
        <v>10394</v>
      </c>
      <c r="L2851" s="90" t="s">
        <v>36</v>
      </c>
      <c r="M2851" s="58">
        <v>0.85</v>
      </c>
      <c r="N2851" s="58">
        <v>0.15</v>
      </c>
      <c r="O2851" s="59">
        <f>Ugovori_OPULJP3[[#This Row],[Bespovratna sredstva - Ukupno (EU+Nac) HRK
= Ukupna ugovorena vrijednost bespovratnih sredstava]]*Ugovori_OPULJP3[[#This Row],[EU STOPA SUFINANCIRANJA %
EU CO-FINANCING RATE %]]</f>
        <v>1015944.5140000001</v>
      </c>
      <c r="P2851" s="60">
        <f>Ugovori_OPULJP3[[#This Row],[Bespovratna sredstva - EU dio - HRK]]/7.5345</f>
        <v>134839.00909151239</v>
      </c>
      <c r="Q2851" s="87">
        <f>Ugovori_OPULJP3[[#This Row],[Bespovratna sredstva - Ukupno (EU+Nac) HRK
= Ukupna ugovorena vrijednost bespovratnih sredstava]]*Ugovori_OPULJP3[[#This Row],[STOPA NACIONALNOG SUFINANCIRANJA %]]</f>
        <v>179284.326</v>
      </c>
      <c r="R2851" s="88">
        <f>Ugovori_OPULJP3[[#This Row],[Bespovratna sredstva - Nacionalni dio - HRK]]/7.5345</f>
        <v>23795.119251443361</v>
      </c>
      <c r="S2851" s="59">
        <v>1195228.8400000001</v>
      </c>
      <c r="T2851" s="60">
        <f>Ugovori_OPULJP3[[#This Row],[Bespovratna sredstva - Ukupno (EU+Nac) HRK
= Ukupna ugovorena vrijednost bespovratnih sredstava]]/7.5345</f>
        <v>158634.12834295575</v>
      </c>
      <c r="U2851" s="87">
        <v>0</v>
      </c>
      <c r="V2851" s="88">
        <f>Ugovori_OPULJP3[[#This Row],[Javni doprinos korisnika - HRK]]/7.5345</f>
        <v>0</v>
      </c>
      <c r="W2851" s="59">
        <v>0</v>
      </c>
      <c r="X2851" s="60">
        <f>Ugovori_OPULJP3[[#This Row],[Privatni doprinos korisnika - HRK]]/7.5345</f>
        <v>0</v>
      </c>
      <c r="Y2851" s="61">
        <v>1195228.8400000001</v>
      </c>
      <c r="Z2851" s="62">
        <f>Ugovori_OPULJP3[[#This Row],[UKUPNI PRIHVATLJIVI IZDACI
TOTAL ELIGIBLE EXPENDITURE
= Bespovratna sredstva ukupno + doprinos korisnika
= Ukupni prihvatljivi troškovi
= Ukupna ugovorena vrijednost projekta HRK]]/7.5345</f>
        <v>158634.12834295575</v>
      </c>
      <c r="AA2851" s="53" t="s">
        <v>37</v>
      </c>
      <c r="AB2851" s="53" t="s">
        <v>752</v>
      </c>
      <c r="AC2851" s="42" t="s">
        <v>10395</v>
      </c>
      <c r="AD2851" s="52" t="s">
        <v>10208</v>
      </c>
    </row>
    <row r="2852" spans="1:30" ht="63.75" x14ac:dyDescent="0.2">
      <c r="A2852" s="50" t="s">
        <v>10396</v>
      </c>
      <c r="B2852" s="51" t="s">
        <v>742</v>
      </c>
      <c r="C2852" s="52" t="s">
        <v>10203</v>
      </c>
      <c r="D2852" s="52" t="s">
        <v>10275</v>
      </c>
      <c r="E2852" s="119" t="s">
        <v>75</v>
      </c>
      <c r="F2852" s="89" t="s">
        <v>10397</v>
      </c>
      <c r="G2852" s="89" t="s">
        <v>10398</v>
      </c>
      <c r="H2852" s="120">
        <v>44105</v>
      </c>
      <c r="I2852" s="120">
        <v>45017</v>
      </c>
      <c r="J2852" s="57" t="str">
        <f>IF(Ugovori_OPULJP3[[#This Row],[DATUM ZAVRŠETKA OPERACIJE]]&gt;DATE(2024,12,31),"u provedbi","završen")</f>
        <v>završen</v>
      </c>
      <c r="K2852" s="55" t="s">
        <v>36</v>
      </c>
      <c r="L2852" s="90" t="s">
        <v>36</v>
      </c>
      <c r="M2852" s="58">
        <v>0.85</v>
      </c>
      <c r="N2852" s="58">
        <v>0.15</v>
      </c>
      <c r="O2852" s="59">
        <f>Ugovori_OPULJP3[[#This Row],[Bespovratna sredstva - Ukupno (EU+Nac) HRK
= Ukupna ugovorena vrijednost bespovratnih sredstava]]*Ugovori_OPULJP3[[#This Row],[EU STOPA SUFINANCIRANJA %
EU CO-FINANCING RATE %]]</f>
        <v>1486813.7355</v>
      </c>
      <c r="P2852" s="60">
        <f>Ugovori_OPULJP3[[#This Row],[Bespovratna sredstva - EU dio - HRK]]/7.5345</f>
        <v>197334.09456500097</v>
      </c>
      <c r="Q2852" s="87">
        <f>Ugovori_OPULJP3[[#This Row],[Bespovratna sredstva - Ukupno (EU+Nac) HRK
= Ukupna ugovorena vrijednost bespovratnih sredstava]]*Ugovori_OPULJP3[[#This Row],[STOPA NACIONALNOG SUFINANCIRANJA %]]</f>
        <v>262378.89449999999</v>
      </c>
      <c r="R2852" s="88">
        <f>Ugovori_OPULJP3[[#This Row],[Bespovratna sredstva - Nacionalni dio - HRK]]/7.5345</f>
        <v>34823.663746764876</v>
      </c>
      <c r="S2852" s="59">
        <v>1749192.63</v>
      </c>
      <c r="T2852" s="60">
        <f>Ugovori_OPULJP3[[#This Row],[Bespovratna sredstva - Ukupno (EU+Nac) HRK
= Ukupna ugovorena vrijednost bespovratnih sredstava]]/7.5345</f>
        <v>232157.75831176585</v>
      </c>
      <c r="U2852" s="87">
        <v>0</v>
      </c>
      <c r="V2852" s="88">
        <f>Ugovori_OPULJP3[[#This Row],[Javni doprinos korisnika - HRK]]/7.5345</f>
        <v>0</v>
      </c>
      <c r="W2852" s="59">
        <v>506561.37</v>
      </c>
      <c r="X2852" s="60">
        <f>Ugovori_OPULJP3[[#This Row],[Privatni doprinos korisnika - HRK]]/7.5345</f>
        <v>67232.247660760491</v>
      </c>
      <c r="Y2852" s="61">
        <v>2255754</v>
      </c>
      <c r="Z2852" s="62">
        <f>Ugovori_OPULJP3[[#This Row],[UKUPNI PRIHVATLJIVI IZDACI
TOTAL ELIGIBLE EXPENDITURE
= Bespovratna sredstva ukupno + doprinos korisnika
= Ukupni prihvatljivi troškovi
= Ukupna ugovorena vrijednost projekta HRK]]/7.5345</f>
        <v>299390.00597252639</v>
      </c>
      <c r="AA2852" s="53" t="s">
        <v>37</v>
      </c>
      <c r="AB2852" s="53" t="s">
        <v>752</v>
      </c>
      <c r="AC2852" s="42" t="s">
        <v>10399</v>
      </c>
      <c r="AD2852" s="52" t="s">
        <v>10208</v>
      </c>
    </row>
    <row r="2853" spans="1:30" ht="102" x14ac:dyDescent="0.2">
      <c r="A2853" s="50" t="s">
        <v>10400</v>
      </c>
      <c r="B2853" s="51" t="s">
        <v>742</v>
      </c>
      <c r="C2853" s="52" t="s">
        <v>10203</v>
      </c>
      <c r="D2853" s="52" t="s">
        <v>10275</v>
      </c>
      <c r="E2853" s="119" t="s">
        <v>75</v>
      </c>
      <c r="F2853" s="54" t="s">
        <v>10401</v>
      </c>
      <c r="G2853" s="54" t="s">
        <v>10402</v>
      </c>
      <c r="H2853" s="56">
        <v>44091</v>
      </c>
      <c r="I2853" s="56">
        <v>44637</v>
      </c>
      <c r="J2853" s="57" t="str">
        <f>IF(Ugovori_OPULJP3[[#This Row],[DATUM ZAVRŠETKA OPERACIJE]]&gt;DATE(2024,12,31),"u provedbi","završen")</f>
        <v>završen</v>
      </c>
      <c r="K2853" s="55" t="s">
        <v>248</v>
      </c>
      <c r="L2853" s="55" t="s">
        <v>248</v>
      </c>
      <c r="M2853" s="58">
        <v>0.85</v>
      </c>
      <c r="N2853" s="58">
        <v>0.15</v>
      </c>
      <c r="O2853" s="59">
        <f>Ugovori_OPULJP3[[#This Row],[Bespovratna sredstva - Ukupno (EU+Nac) HRK
= Ukupna ugovorena vrijednost bespovratnih sredstava]]*Ugovori_OPULJP3[[#This Row],[EU STOPA SUFINANCIRANJA %
EU CO-FINANCING RATE %]]</f>
        <v>957272.52449999994</v>
      </c>
      <c r="P2853" s="60">
        <f>Ugovori_OPULJP3[[#This Row],[Bespovratna sredstva - EU dio - HRK]]/7.5345</f>
        <v>127051.89786979891</v>
      </c>
      <c r="Q2853" s="59">
        <f>Ugovori_OPULJP3[[#This Row],[Bespovratna sredstva - Ukupno (EU+Nac) HRK
= Ukupna ugovorena vrijednost bespovratnih sredstava]]*Ugovori_OPULJP3[[#This Row],[STOPA NACIONALNOG SUFINANCIRANJA %]]</f>
        <v>168930.4455</v>
      </c>
      <c r="R2853" s="60">
        <f>Ugovori_OPULJP3[[#This Row],[Bespovratna sredstva - Nacionalni dio - HRK]]/7.5345</f>
        <v>22420.923153493928</v>
      </c>
      <c r="S2853" s="59">
        <v>1126202.97</v>
      </c>
      <c r="T2853" s="60">
        <f>Ugovori_OPULJP3[[#This Row],[Bespovratna sredstva - Ukupno (EU+Nac) HRK
= Ukupna ugovorena vrijednost bespovratnih sredstava]]/7.5345</f>
        <v>149472.82102329284</v>
      </c>
      <c r="U2853" s="59">
        <v>0</v>
      </c>
      <c r="V2853" s="60">
        <f>Ugovori_OPULJP3[[#This Row],[Javni doprinos korisnika - HRK]]/7.5345</f>
        <v>0</v>
      </c>
      <c r="W2853" s="59">
        <v>0</v>
      </c>
      <c r="X2853" s="60">
        <f>Ugovori_OPULJP3[[#This Row],[Privatni doprinos korisnika - HRK]]/7.5345</f>
        <v>0</v>
      </c>
      <c r="Y2853" s="61">
        <v>1126202.97</v>
      </c>
      <c r="Z2853" s="62">
        <f>Ugovori_OPULJP3[[#This Row],[UKUPNI PRIHVATLJIVI IZDACI
TOTAL ELIGIBLE EXPENDITURE
= Bespovratna sredstva ukupno + doprinos korisnika
= Ukupni prihvatljivi troškovi
= Ukupna ugovorena vrijednost projekta HRK]]/7.5345</f>
        <v>149472.82102329284</v>
      </c>
      <c r="AA2853" s="53" t="s">
        <v>37</v>
      </c>
      <c r="AB2853" s="53" t="s">
        <v>752</v>
      </c>
      <c r="AC2853" s="118" t="s">
        <v>10403</v>
      </c>
      <c r="AD2853" s="52" t="s">
        <v>10208</v>
      </c>
    </row>
    <row r="2854" spans="1:30" ht="102" x14ac:dyDescent="0.2">
      <c r="A2854" s="50" t="s">
        <v>10404</v>
      </c>
      <c r="B2854" s="51" t="s">
        <v>742</v>
      </c>
      <c r="C2854" s="52" t="s">
        <v>10203</v>
      </c>
      <c r="D2854" s="52" t="s">
        <v>10275</v>
      </c>
      <c r="E2854" s="119" t="s">
        <v>75</v>
      </c>
      <c r="F2854" s="54" t="s">
        <v>10405</v>
      </c>
      <c r="G2854" s="54" t="s">
        <v>10406</v>
      </c>
      <c r="H2854" s="56">
        <v>44103</v>
      </c>
      <c r="I2854" s="56">
        <v>44833</v>
      </c>
      <c r="J2854" s="57" t="str">
        <f>IF(Ugovori_OPULJP3[[#This Row],[DATUM ZAVRŠETKA OPERACIJE]]&gt;DATE(2024,12,31),"u provedbi","završen")</f>
        <v>završen</v>
      </c>
      <c r="K2854" s="55" t="s">
        <v>10407</v>
      </c>
      <c r="L2854" s="55" t="s">
        <v>36</v>
      </c>
      <c r="M2854" s="58">
        <v>0.85</v>
      </c>
      <c r="N2854" s="58">
        <v>0.15</v>
      </c>
      <c r="O2854" s="59">
        <f>Ugovori_OPULJP3[[#This Row],[Bespovratna sredstva - Ukupno (EU+Nac) HRK
= Ukupna ugovorena vrijednost bespovratnih sredstava]]*Ugovori_OPULJP3[[#This Row],[EU STOPA SUFINANCIRANJA %
EU CO-FINANCING RATE %]]</f>
        <v>1017961.7425000001</v>
      </c>
      <c r="P2854" s="60">
        <f>Ugovori_OPULJP3[[#This Row],[Bespovratna sredstva - EU dio - HRK]]/7.5345</f>
        <v>135106.74132324639</v>
      </c>
      <c r="Q2854" s="59">
        <f>Ugovori_OPULJP3[[#This Row],[Bespovratna sredstva - Ukupno (EU+Nac) HRK
= Ukupna ugovorena vrijednost bespovratnih sredstava]]*Ugovori_OPULJP3[[#This Row],[STOPA NACIONALNOG SUFINANCIRANJA %]]</f>
        <v>179640.3075</v>
      </c>
      <c r="R2854" s="60">
        <f>Ugovori_OPULJP3[[#This Row],[Bespovratna sredstva - Nacionalni dio - HRK]]/7.5345</f>
        <v>23842.366115867011</v>
      </c>
      <c r="S2854" s="59">
        <v>1197602.05</v>
      </c>
      <c r="T2854" s="60">
        <f>Ugovori_OPULJP3[[#This Row],[Bespovratna sredstva - Ukupno (EU+Nac) HRK
= Ukupna ugovorena vrijednost bespovratnih sredstava]]/7.5345</f>
        <v>158949.1074391134</v>
      </c>
      <c r="U2854" s="59">
        <v>0</v>
      </c>
      <c r="V2854" s="60">
        <f>Ugovori_OPULJP3[[#This Row],[Javni doprinos korisnika - HRK]]/7.5345</f>
        <v>0</v>
      </c>
      <c r="W2854" s="59">
        <v>0</v>
      </c>
      <c r="X2854" s="60">
        <f>Ugovori_OPULJP3[[#This Row],[Privatni doprinos korisnika - HRK]]/7.5345</f>
        <v>0</v>
      </c>
      <c r="Y2854" s="61">
        <v>1197602.05</v>
      </c>
      <c r="Z2854" s="62">
        <f>Ugovori_OPULJP3[[#This Row],[UKUPNI PRIHVATLJIVI IZDACI
TOTAL ELIGIBLE EXPENDITURE
= Bespovratna sredstva ukupno + doprinos korisnika
= Ukupni prihvatljivi troškovi
= Ukupna ugovorena vrijednost projekta HRK]]/7.5345</f>
        <v>158949.1074391134</v>
      </c>
      <c r="AA2854" s="53" t="s">
        <v>37</v>
      </c>
      <c r="AB2854" s="53" t="s">
        <v>752</v>
      </c>
      <c r="AC2854" s="118" t="s">
        <v>10408</v>
      </c>
      <c r="AD2854" s="52" t="s">
        <v>10208</v>
      </c>
    </row>
    <row r="2855" spans="1:30" ht="63.75" x14ac:dyDescent="0.2">
      <c r="A2855" s="50" t="s">
        <v>10409</v>
      </c>
      <c r="B2855" s="51" t="s">
        <v>742</v>
      </c>
      <c r="C2855" s="52" t="s">
        <v>10203</v>
      </c>
      <c r="D2855" s="52" t="s">
        <v>10275</v>
      </c>
      <c r="E2855" s="119" t="s">
        <v>75</v>
      </c>
      <c r="F2855" s="89" t="s">
        <v>10410</v>
      </c>
      <c r="G2855" s="89" t="s">
        <v>10411</v>
      </c>
      <c r="H2855" s="120">
        <v>44105</v>
      </c>
      <c r="I2855" s="120">
        <v>45017</v>
      </c>
      <c r="J2855" s="57" t="str">
        <f>IF(Ugovori_OPULJP3[[#This Row],[DATUM ZAVRŠETKA OPERACIJE]]&gt;DATE(2024,12,31),"u provedbi","završen")</f>
        <v>završen</v>
      </c>
      <c r="K2855" s="55" t="s">
        <v>270</v>
      </c>
      <c r="L2855" s="90" t="s">
        <v>270</v>
      </c>
      <c r="M2855" s="58">
        <v>0.85</v>
      </c>
      <c r="N2855" s="58">
        <v>0.15</v>
      </c>
      <c r="O2855" s="59">
        <f>Ugovori_OPULJP3[[#This Row],[Bespovratna sredstva - Ukupno (EU+Nac) HRK
= Ukupna ugovorena vrijednost bespovratnih sredstava]]*Ugovori_OPULJP3[[#This Row],[EU STOPA SUFINANCIRANJA %
EU CO-FINANCING RATE %]]</f>
        <v>825435</v>
      </c>
      <c r="P2855" s="60">
        <f>Ugovori_OPULJP3[[#This Row],[Bespovratna sredstva - EU dio - HRK]]/7.5345</f>
        <v>109554.05136372685</v>
      </c>
      <c r="Q2855" s="87">
        <f>Ugovori_OPULJP3[[#This Row],[Bespovratna sredstva - Ukupno (EU+Nac) HRK
= Ukupna ugovorena vrijednost bespovratnih sredstava]]*Ugovori_OPULJP3[[#This Row],[STOPA NACIONALNOG SUFINANCIRANJA %]]</f>
        <v>145665</v>
      </c>
      <c r="R2855" s="88">
        <f>Ugovori_OPULJP3[[#This Row],[Bespovratna sredstva - Nacionalni dio - HRK]]/7.5345</f>
        <v>19333.067887716505</v>
      </c>
      <c r="S2855" s="59">
        <v>971100</v>
      </c>
      <c r="T2855" s="60">
        <f>Ugovori_OPULJP3[[#This Row],[Bespovratna sredstva - Ukupno (EU+Nac) HRK
= Ukupna ugovorena vrijednost bespovratnih sredstava]]/7.5345</f>
        <v>128887.11925144335</v>
      </c>
      <c r="U2855" s="87">
        <v>0</v>
      </c>
      <c r="V2855" s="88">
        <f>Ugovori_OPULJP3[[#This Row],[Javni doprinos korisnika - HRK]]/7.5345</f>
        <v>0</v>
      </c>
      <c r="W2855" s="59">
        <v>0</v>
      </c>
      <c r="X2855" s="60">
        <f>Ugovori_OPULJP3[[#This Row],[Privatni doprinos korisnika - HRK]]/7.5345</f>
        <v>0</v>
      </c>
      <c r="Y2855" s="61">
        <v>971100</v>
      </c>
      <c r="Z2855" s="62">
        <f>Ugovori_OPULJP3[[#This Row],[UKUPNI PRIHVATLJIVI IZDACI
TOTAL ELIGIBLE EXPENDITURE
= Bespovratna sredstva ukupno + doprinos korisnika
= Ukupni prihvatljivi troškovi
= Ukupna ugovorena vrijednost projekta HRK]]/7.5345</f>
        <v>128887.11925144335</v>
      </c>
      <c r="AA2855" s="53" t="s">
        <v>37</v>
      </c>
      <c r="AB2855" s="53" t="s">
        <v>752</v>
      </c>
      <c r="AC2855" s="42" t="s">
        <v>10412</v>
      </c>
      <c r="AD2855" s="52" t="s">
        <v>10208</v>
      </c>
    </row>
    <row r="2856" spans="1:30" ht="114.75" x14ac:dyDescent="0.2">
      <c r="A2856" s="50" t="s">
        <v>10413</v>
      </c>
      <c r="B2856" s="51" t="s">
        <v>742</v>
      </c>
      <c r="C2856" s="52" t="s">
        <v>10203</v>
      </c>
      <c r="D2856" s="52" t="s">
        <v>10275</v>
      </c>
      <c r="E2856" s="119" t="s">
        <v>75</v>
      </c>
      <c r="F2856" s="89" t="s">
        <v>10414</v>
      </c>
      <c r="G2856" s="54" t="s">
        <v>10227</v>
      </c>
      <c r="H2856" s="56">
        <v>44105</v>
      </c>
      <c r="I2856" s="120">
        <v>44652</v>
      </c>
      <c r="J2856" s="57" t="str">
        <f>IF(Ugovori_OPULJP3[[#This Row],[DATUM ZAVRŠETKA OPERACIJE]]&gt;DATE(2024,12,31),"u provedbi","završen")</f>
        <v>završen</v>
      </c>
      <c r="K2856" s="55" t="s">
        <v>10394</v>
      </c>
      <c r="L2856" s="90" t="s">
        <v>593</v>
      </c>
      <c r="M2856" s="58">
        <v>0.85</v>
      </c>
      <c r="N2856" s="58">
        <v>0.15</v>
      </c>
      <c r="O2856" s="59">
        <f>Ugovori_OPULJP3[[#This Row],[Bespovratna sredstva - Ukupno (EU+Nac) HRK
= Ukupna ugovorena vrijednost bespovratnih sredstava]]*Ugovori_OPULJP3[[#This Row],[EU STOPA SUFINANCIRANJA %
EU CO-FINANCING RATE %]]</f>
        <v>613830.73849999998</v>
      </c>
      <c r="P2856" s="60">
        <f>Ugovori_OPULJP3[[#This Row],[Bespovratna sredstva - EU dio - HRK]]/7.5345</f>
        <v>81469.339504943913</v>
      </c>
      <c r="Q2856" s="87">
        <f>Ugovori_OPULJP3[[#This Row],[Bespovratna sredstva - Ukupno (EU+Nac) HRK
= Ukupna ugovorena vrijednost bespovratnih sredstava]]*Ugovori_OPULJP3[[#This Row],[STOPA NACIONALNOG SUFINANCIRANJA %]]</f>
        <v>108323.07150000001</v>
      </c>
      <c r="R2856" s="88">
        <f>Ugovori_OPULJP3[[#This Row],[Bespovratna sredstva - Nacionalni dio - HRK]]/7.5345</f>
        <v>14376.94226557834</v>
      </c>
      <c r="S2856" s="59">
        <v>722153.81</v>
      </c>
      <c r="T2856" s="60">
        <f>Ugovori_OPULJP3[[#This Row],[Bespovratna sredstva - Ukupno (EU+Nac) HRK
= Ukupna ugovorena vrijednost bespovratnih sredstava]]/7.5345</f>
        <v>95846.28177052227</v>
      </c>
      <c r="U2856" s="87">
        <v>0</v>
      </c>
      <c r="V2856" s="88">
        <f>Ugovori_OPULJP3[[#This Row],[Javni doprinos korisnika - HRK]]/7.5345</f>
        <v>0</v>
      </c>
      <c r="W2856" s="59">
        <v>115887.53</v>
      </c>
      <c r="X2856" s="60">
        <f>Ugovori_OPULJP3[[#This Row],[Privatni doprinos korisnika - HRK]]/7.5345</f>
        <v>15380.918441834228</v>
      </c>
      <c r="Y2856" s="61">
        <v>838041.34000000008</v>
      </c>
      <c r="Z2856" s="62">
        <f>Ugovori_OPULJP3[[#This Row],[UKUPNI PRIHVATLJIVI IZDACI
TOTAL ELIGIBLE EXPENDITURE
= Bespovratna sredstva ukupno + doprinos korisnika
= Ukupni prihvatljivi troškovi
= Ukupna ugovorena vrijednost projekta HRK]]/7.5345</f>
        <v>111227.2002123565</v>
      </c>
      <c r="AA2856" s="53" t="s">
        <v>37</v>
      </c>
      <c r="AB2856" s="53" t="s">
        <v>752</v>
      </c>
      <c r="AC2856" s="42" t="s">
        <v>10415</v>
      </c>
      <c r="AD2856" s="52" t="s">
        <v>10208</v>
      </c>
    </row>
    <row r="2857" spans="1:30" ht="114.75" x14ac:dyDescent="0.2">
      <c r="A2857" s="50" t="s">
        <v>10416</v>
      </c>
      <c r="B2857" s="51" t="s">
        <v>742</v>
      </c>
      <c r="C2857" s="52" t="s">
        <v>10203</v>
      </c>
      <c r="D2857" s="52" t="s">
        <v>10275</v>
      </c>
      <c r="E2857" s="119" t="s">
        <v>75</v>
      </c>
      <c r="F2857" s="89" t="s">
        <v>10417</v>
      </c>
      <c r="G2857" s="89" t="s">
        <v>10418</v>
      </c>
      <c r="H2857" s="120">
        <v>44109</v>
      </c>
      <c r="I2857" s="120">
        <v>45021</v>
      </c>
      <c r="J2857" s="57" t="str">
        <f>IF(Ugovori_OPULJP3[[#This Row],[DATUM ZAVRŠETKA OPERACIJE]]&gt;DATE(2024,12,31),"u provedbi","završen")</f>
        <v>završen</v>
      </c>
      <c r="K2857" s="55" t="s">
        <v>98</v>
      </c>
      <c r="L2857" s="90" t="s">
        <v>98</v>
      </c>
      <c r="M2857" s="58">
        <v>0.85</v>
      </c>
      <c r="N2857" s="58">
        <v>0.15</v>
      </c>
      <c r="O2857" s="59">
        <f>Ugovori_OPULJP3[[#This Row],[Bespovratna sredstva - Ukupno (EU+Nac) HRK
= Ukupna ugovorena vrijednost bespovratnih sredstava]]*Ugovori_OPULJP3[[#This Row],[EU STOPA SUFINANCIRANJA %
EU CO-FINANCING RATE %]]</f>
        <v>1019932.7734999999</v>
      </c>
      <c r="P2857" s="60">
        <f>Ugovori_OPULJP3[[#This Row],[Bespovratna sredstva - EU dio - HRK]]/7.5345</f>
        <v>135368.34209303866</v>
      </c>
      <c r="Q2857" s="87">
        <f>Ugovori_OPULJP3[[#This Row],[Bespovratna sredstva - Ukupno (EU+Nac) HRK
= Ukupna ugovorena vrijednost bespovratnih sredstava]]*Ugovori_OPULJP3[[#This Row],[STOPA NACIONALNOG SUFINANCIRANJA %]]</f>
        <v>179988.13649999999</v>
      </c>
      <c r="R2857" s="88">
        <f>Ugovori_OPULJP3[[#This Row],[Bespovratna sredstva - Nacionalni dio - HRK]]/7.5345</f>
        <v>23888.53095759506</v>
      </c>
      <c r="S2857" s="59">
        <v>1199920.9099999999</v>
      </c>
      <c r="T2857" s="60">
        <f>Ugovori_OPULJP3[[#This Row],[Bespovratna sredstva - Ukupno (EU+Nac) HRK
= Ukupna ugovorena vrijednost bespovratnih sredstava]]/7.5345</f>
        <v>159256.87305063373</v>
      </c>
      <c r="U2857" s="87">
        <v>0</v>
      </c>
      <c r="V2857" s="88">
        <f>Ugovori_OPULJP3[[#This Row],[Javni doprinos korisnika - HRK]]/7.5345</f>
        <v>0</v>
      </c>
      <c r="W2857" s="59">
        <v>0</v>
      </c>
      <c r="X2857" s="60">
        <f>Ugovori_OPULJP3[[#This Row],[Privatni doprinos korisnika - HRK]]/7.5345</f>
        <v>0</v>
      </c>
      <c r="Y2857" s="61">
        <v>1199920.9099999999</v>
      </c>
      <c r="Z2857" s="62">
        <f>Ugovori_OPULJP3[[#This Row],[UKUPNI PRIHVATLJIVI IZDACI
TOTAL ELIGIBLE EXPENDITURE
= Bespovratna sredstva ukupno + doprinos korisnika
= Ukupni prihvatljivi troškovi
= Ukupna ugovorena vrijednost projekta HRK]]/7.5345</f>
        <v>159256.87305063373</v>
      </c>
      <c r="AA2857" s="53" t="s">
        <v>37</v>
      </c>
      <c r="AB2857" s="53" t="s">
        <v>752</v>
      </c>
      <c r="AC2857" s="42" t="s">
        <v>10419</v>
      </c>
      <c r="AD2857" s="52" t="s">
        <v>10208</v>
      </c>
    </row>
    <row r="2858" spans="1:30" ht="114.75" x14ac:dyDescent="0.2">
      <c r="A2858" s="50" t="s">
        <v>10420</v>
      </c>
      <c r="B2858" s="51" t="s">
        <v>742</v>
      </c>
      <c r="C2858" s="52" t="s">
        <v>10203</v>
      </c>
      <c r="D2858" s="52" t="s">
        <v>10275</v>
      </c>
      <c r="E2858" s="119" t="s">
        <v>75</v>
      </c>
      <c r="F2858" s="54" t="s">
        <v>10421</v>
      </c>
      <c r="G2858" s="71" t="s">
        <v>6300</v>
      </c>
      <c r="H2858" s="56">
        <v>44091</v>
      </c>
      <c r="I2858" s="56">
        <v>44698</v>
      </c>
      <c r="J2858" s="57" t="str">
        <f>IF(Ugovori_OPULJP3[[#This Row],[DATUM ZAVRŠETKA OPERACIJE]]&gt;DATE(2024,12,31),"u provedbi","završen")</f>
        <v>završen</v>
      </c>
      <c r="K2858" s="55" t="s">
        <v>248</v>
      </c>
      <c r="L2858" s="55" t="s">
        <v>248</v>
      </c>
      <c r="M2858" s="58">
        <v>0.85</v>
      </c>
      <c r="N2858" s="58">
        <v>0.15</v>
      </c>
      <c r="O2858" s="59">
        <f>Ugovori_OPULJP3[[#This Row],[Bespovratna sredstva - Ukupno (EU+Nac) HRK
= Ukupna ugovorena vrijednost bespovratnih sredstava]]*Ugovori_OPULJP3[[#This Row],[EU STOPA SUFINANCIRANJA %
EU CO-FINANCING RATE %]]</f>
        <v>999940</v>
      </c>
      <c r="P2858" s="60">
        <f>Ugovori_OPULJP3[[#This Row],[Bespovratna sredstva - EU dio - HRK]]/7.5345</f>
        <v>132714.84504612116</v>
      </c>
      <c r="Q2858" s="59">
        <f>Ugovori_OPULJP3[[#This Row],[Bespovratna sredstva - Ukupno (EU+Nac) HRK
= Ukupna ugovorena vrijednost bespovratnih sredstava]]*Ugovori_OPULJP3[[#This Row],[STOPA NACIONALNOG SUFINANCIRANJA %]]</f>
        <v>176460</v>
      </c>
      <c r="R2858" s="60">
        <f>Ugovori_OPULJP3[[#This Row],[Bespovratna sredstva - Nacionalni dio - HRK]]/7.5345</f>
        <v>23420.266772844912</v>
      </c>
      <c r="S2858" s="59">
        <v>1176400</v>
      </c>
      <c r="T2858" s="60">
        <f>Ugovori_OPULJP3[[#This Row],[Bespovratna sredstva - Ukupno (EU+Nac) HRK
= Ukupna ugovorena vrijednost bespovratnih sredstava]]/7.5345</f>
        <v>156135.11181896608</v>
      </c>
      <c r="U2858" s="59">
        <v>0</v>
      </c>
      <c r="V2858" s="60">
        <f>Ugovori_OPULJP3[[#This Row],[Javni doprinos korisnika - HRK]]/7.5345</f>
        <v>0</v>
      </c>
      <c r="W2858" s="59">
        <v>0</v>
      </c>
      <c r="X2858" s="60">
        <f>Ugovori_OPULJP3[[#This Row],[Privatni doprinos korisnika - HRK]]/7.5345</f>
        <v>0</v>
      </c>
      <c r="Y2858" s="61">
        <v>1176400</v>
      </c>
      <c r="Z2858" s="62">
        <f>Ugovori_OPULJP3[[#This Row],[UKUPNI PRIHVATLJIVI IZDACI
TOTAL ELIGIBLE EXPENDITURE
= Bespovratna sredstva ukupno + doprinos korisnika
= Ukupni prihvatljivi troškovi
= Ukupna ugovorena vrijednost projekta HRK]]/7.5345</f>
        <v>156135.11181896608</v>
      </c>
      <c r="AA2858" s="53" t="s">
        <v>37</v>
      </c>
      <c r="AB2858" s="53" t="s">
        <v>752</v>
      </c>
      <c r="AC2858" s="118" t="s">
        <v>10422</v>
      </c>
      <c r="AD2858" s="52" t="s">
        <v>10208</v>
      </c>
    </row>
    <row r="2859" spans="1:30" ht="102" x14ac:dyDescent="0.2">
      <c r="A2859" s="50" t="s">
        <v>10423</v>
      </c>
      <c r="B2859" s="51" t="s">
        <v>742</v>
      </c>
      <c r="C2859" s="52" t="s">
        <v>10203</v>
      </c>
      <c r="D2859" s="52" t="s">
        <v>10275</v>
      </c>
      <c r="E2859" s="119" t="s">
        <v>75</v>
      </c>
      <c r="F2859" s="89" t="s">
        <v>10424</v>
      </c>
      <c r="G2859" s="54" t="s">
        <v>10257</v>
      </c>
      <c r="H2859" s="120">
        <v>44109</v>
      </c>
      <c r="I2859" s="120">
        <v>45021</v>
      </c>
      <c r="J2859" s="57" t="str">
        <f>IF(Ugovori_OPULJP3[[#This Row],[DATUM ZAVRŠETKA OPERACIJE]]&gt;DATE(2024,12,31),"u provedbi","završen")</f>
        <v>završen</v>
      </c>
      <c r="K2859" s="55" t="s">
        <v>98</v>
      </c>
      <c r="L2859" s="90" t="s">
        <v>98</v>
      </c>
      <c r="M2859" s="58">
        <v>0.85</v>
      </c>
      <c r="N2859" s="58">
        <v>0.15</v>
      </c>
      <c r="O2859" s="59">
        <f>Ugovori_OPULJP3[[#This Row],[Bespovratna sredstva - Ukupno (EU+Nac) HRK
= Ukupna ugovorena vrijednost bespovratnih sredstava]]*Ugovori_OPULJP3[[#This Row],[EU STOPA SUFINANCIRANJA %
EU CO-FINANCING RATE %]]</f>
        <v>1557676.3060000001</v>
      </c>
      <c r="P2859" s="60">
        <f>Ugovori_OPULJP3[[#This Row],[Bespovratna sredstva - EU dio - HRK]]/7.5345</f>
        <v>206739.17393324044</v>
      </c>
      <c r="Q2859" s="87">
        <f>Ugovori_OPULJP3[[#This Row],[Bespovratna sredstva - Ukupno (EU+Nac) HRK
= Ukupna ugovorena vrijednost bespovratnih sredstava]]*Ugovori_OPULJP3[[#This Row],[STOPA NACIONALNOG SUFINANCIRANJA %]]</f>
        <v>274884.054</v>
      </c>
      <c r="R2859" s="88">
        <f>Ugovori_OPULJP3[[#This Row],[Bespovratna sredstva - Nacionalni dio - HRK]]/7.5345</f>
        <v>36483.383635277722</v>
      </c>
      <c r="S2859" s="59">
        <v>1832560.36</v>
      </c>
      <c r="T2859" s="60">
        <f>Ugovori_OPULJP3[[#This Row],[Bespovratna sredstva - Ukupno (EU+Nac) HRK
= Ukupna ugovorena vrijednost bespovratnih sredstava]]/7.5345</f>
        <v>243222.55756851815</v>
      </c>
      <c r="U2859" s="87">
        <v>0</v>
      </c>
      <c r="V2859" s="88">
        <f>Ugovori_OPULJP3[[#This Row],[Javni doprinos korisnika - HRK]]/7.5345</f>
        <v>0</v>
      </c>
      <c r="W2859" s="59">
        <v>137864.54999999999</v>
      </c>
      <c r="X2859" s="60">
        <f>Ugovori_OPULJP3[[#This Row],[Privatni doprinos korisnika - HRK]]/7.5345</f>
        <v>18297.770256818632</v>
      </c>
      <c r="Y2859" s="61">
        <v>1970424.9100000001</v>
      </c>
      <c r="Z2859" s="62">
        <f>Ugovori_OPULJP3[[#This Row],[UKUPNI PRIHVATLJIVI IZDACI
TOTAL ELIGIBLE EXPENDITURE
= Bespovratna sredstva ukupno + doprinos korisnika
= Ukupni prihvatljivi troškovi
= Ukupna ugovorena vrijednost projekta HRK]]/7.5345</f>
        <v>261520.32782533678</v>
      </c>
      <c r="AA2859" s="53" t="s">
        <v>37</v>
      </c>
      <c r="AB2859" s="53" t="s">
        <v>752</v>
      </c>
      <c r="AC2859" s="42" t="s">
        <v>10425</v>
      </c>
      <c r="AD2859" s="52" t="s">
        <v>10208</v>
      </c>
    </row>
    <row r="2860" spans="1:30" ht="102" x14ac:dyDescent="0.2">
      <c r="A2860" s="50" t="s">
        <v>10426</v>
      </c>
      <c r="B2860" s="51" t="s">
        <v>742</v>
      </c>
      <c r="C2860" s="52" t="s">
        <v>10203</v>
      </c>
      <c r="D2860" s="52" t="s">
        <v>10275</v>
      </c>
      <c r="E2860" s="119" t="s">
        <v>75</v>
      </c>
      <c r="F2860" s="89" t="s">
        <v>10427</v>
      </c>
      <c r="G2860" s="89" t="s">
        <v>10428</v>
      </c>
      <c r="H2860" s="120">
        <v>44105</v>
      </c>
      <c r="I2860" s="120">
        <v>44470</v>
      </c>
      <c r="J2860" s="57" t="str">
        <f>IF(Ugovori_OPULJP3[[#This Row],[DATUM ZAVRŠETKA OPERACIJE]]&gt;DATE(2024,12,31),"u provedbi","završen")</f>
        <v>završen</v>
      </c>
      <c r="K2860" s="55" t="s">
        <v>10429</v>
      </c>
      <c r="L2860" s="90" t="s">
        <v>270</v>
      </c>
      <c r="M2860" s="58">
        <v>0.85</v>
      </c>
      <c r="N2860" s="58">
        <v>0.15</v>
      </c>
      <c r="O2860" s="59">
        <f>Ugovori_OPULJP3[[#This Row],[Bespovratna sredstva - Ukupno (EU+Nac) HRK
= Ukupna ugovorena vrijednost bespovratnih sredstava]]*Ugovori_OPULJP3[[#This Row],[EU STOPA SUFINANCIRANJA %
EU CO-FINANCING RATE %]]</f>
        <v>985983.98599999992</v>
      </c>
      <c r="P2860" s="60">
        <f>Ugovori_OPULJP3[[#This Row],[Bespovratna sredstva - EU dio - HRK]]/7.5345</f>
        <v>130862.56367376732</v>
      </c>
      <c r="Q2860" s="87">
        <f>Ugovori_OPULJP3[[#This Row],[Bespovratna sredstva - Ukupno (EU+Nac) HRK
= Ukupna ugovorena vrijednost bespovratnih sredstava]]*Ugovori_OPULJP3[[#This Row],[STOPA NACIONALNOG SUFINANCIRANJA %]]</f>
        <v>173997.17399999997</v>
      </c>
      <c r="R2860" s="88">
        <f>Ugovori_OPULJP3[[#This Row],[Bespovratna sredstva - Nacionalni dio - HRK]]/7.5345</f>
        <v>23093.393589488347</v>
      </c>
      <c r="S2860" s="59">
        <v>1159981.1599999999</v>
      </c>
      <c r="T2860" s="60">
        <f>Ugovori_OPULJP3[[#This Row],[Bespovratna sredstva - Ukupno (EU+Nac) HRK
= Ukupna ugovorena vrijednost bespovratnih sredstava]]/7.5345</f>
        <v>153955.95726325567</v>
      </c>
      <c r="U2860" s="87">
        <v>0</v>
      </c>
      <c r="V2860" s="88">
        <f>Ugovori_OPULJP3[[#This Row],[Javni doprinos korisnika - HRK]]/7.5345</f>
        <v>0</v>
      </c>
      <c r="W2860" s="59">
        <v>0</v>
      </c>
      <c r="X2860" s="60">
        <f>Ugovori_OPULJP3[[#This Row],[Privatni doprinos korisnika - HRK]]/7.5345</f>
        <v>0</v>
      </c>
      <c r="Y2860" s="61">
        <v>1159981.1599999999</v>
      </c>
      <c r="Z2860" s="62">
        <f>Ugovori_OPULJP3[[#This Row],[UKUPNI PRIHVATLJIVI IZDACI
TOTAL ELIGIBLE EXPENDITURE
= Bespovratna sredstva ukupno + doprinos korisnika
= Ukupni prihvatljivi troškovi
= Ukupna ugovorena vrijednost projekta HRK]]/7.5345</f>
        <v>153955.95726325567</v>
      </c>
      <c r="AA2860" s="53" t="s">
        <v>37</v>
      </c>
      <c r="AB2860" s="53" t="s">
        <v>752</v>
      </c>
      <c r="AC2860" s="52" t="s">
        <v>10430</v>
      </c>
      <c r="AD2860" s="52" t="s">
        <v>10208</v>
      </c>
    </row>
    <row r="2861" spans="1:30" ht="114.75" x14ac:dyDescent="0.2">
      <c r="A2861" s="50" t="s">
        <v>10431</v>
      </c>
      <c r="B2861" s="51" t="s">
        <v>742</v>
      </c>
      <c r="C2861" s="52" t="s">
        <v>10203</v>
      </c>
      <c r="D2861" s="52" t="s">
        <v>10275</v>
      </c>
      <c r="E2861" s="119" t="s">
        <v>75</v>
      </c>
      <c r="F2861" s="89" t="s">
        <v>10432</v>
      </c>
      <c r="G2861" s="89" t="s">
        <v>10433</v>
      </c>
      <c r="H2861" s="120">
        <v>44105</v>
      </c>
      <c r="I2861" s="120">
        <v>45017</v>
      </c>
      <c r="J2861" s="57" t="str">
        <f>IF(Ugovori_OPULJP3[[#This Row],[DATUM ZAVRŠETKA OPERACIJE]]&gt;DATE(2024,12,31),"u provedbi","završen")</f>
        <v>završen</v>
      </c>
      <c r="K2861" s="55" t="s">
        <v>10434</v>
      </c>
      <c r="L2861" s="90" t="s">
        <v>593</v>
      </c>
      <c r="M2861" s="58">
        <v>0.85</v>
      </c>
      <c r="N2861" s="58">
        <v>0.15</v>
      </c>
      <c r="O2861" s="59">
        <f>Ugovori_OPULJP3[[#This Row],[Bespovratna sredstva - Ukupno (EU+Nac) HRK
= Ukupna ugovorena vrijednost bespovratnih sredstava]]*Ugovori_OPULJP3[[#This Row],[EU STOPA SUFINANCIRANJA %
EU CO-FINANCING RATE %]]</f>
        <v>998472.6449999999</v>
      </c>
      <c r="P2861" s="60">
        <f>Ugovori_OPULJP3[[#This Row],[Bespovratna sredstva - EU dio - HRK]]/7.5345</f>
        <v>132520.09356957991</v>
      </c>
      <c r="Q2861" s="87">
        <f>Ugovori_OPULJP3[[#This Row],[Bespovratna sredstva - Ukupno (EU+Nac) HRK
= Ukupna ugovorena vrijednost bespovratnih sredstava]]*Ugovori_OPULJP3[[#This Row],[STOPA NACIONALNOG SUFINANCIRANJA %]]</f>
        <v>176201.05499999999</v>
      </c>
      <c r="R2861" s="88">
        <f>Ugovori_OPULJP3[[#This Row],[Bespovratna sredstva - Nacionalni dio - HRK]]/7.5345</f>
        <v>23385.898865219984</v>
      </c>
      <c r="S2861" s="59">
        <v>1174673.7</v>
      </c>
      <c r="T2861" s="60">
        <f>Ugovori_OPULJP3[[#This Row],[Bespovratna sredstva - Ukupno (EU+Nac) HRK
= Ukupna ugovorena vrijednost bespovratnih sredstava]]/7.5345</f>
        <v>155905.9924347999</v>
      </c>
      <c r="U2861" s="87">
        <v>0</v>
      </c>
      <c r="V2861" s="88">
        <f>Ugovori_OPULJP3[[#This Row],[Javni doprinos korisnika - HRK]]/7.5345</f>
        <v>0</v>
      </c>
      <c r="W2861" s="59">
        <v>0</v>
      </c>
      <c r="X2861" s="60">
        <f>Ugovori_OPULJP3[[#This Row],[Privatni doprinos korisnika - HRK]]/7.5345</f>
        <v>0</v>
      </c>
      <c r="Y2861" s="61">
        <v>1174673.7</v>
      </c>
      <c r="Z2861" s="62">
        <f>Ugovori_OPULJP3[[#This Row],[UKUPNI PRIHVATLJIVI IZDACI
TOTAL ELIGIBLE EXPENDITURE
= Bespovratna sredstva ukupno + doprinos korisnika
= Ukupni prihvatljivi troškovi
= Ukupna ugovorena vrijednost projekta HRK]]/7.5345</f>
        <v>155905.9924347999</v>
      </c>
      <c r="AA2861" s="53" t="s">
        <v>37</v>
      </c>
      <c r="AB2861" s="53" t="s">
        <v>752</v>
      </c>
      <c r="AC2861" s="42" t="s">
        <v>10435</v>
      </c>
      <c r="AD2861" s="52" t="s">
        <v>10208</v>
      </c>
    </row>
    <row r="2862" spans="1:30" ht="89.25" x14ac:dyDescent="0.2">
      <c r="A2862" s="50" t="s">
        <v>10436</v>
      </c>
      <c r="B2862" s="51" t="s">
        <v>742</v>
      </c>
      <c r="C2862" s="52" t="s">
        <v>10203</v>
      </c>
      <c r="D2862" s="52" t="s">
        <v>10275</v>
      </c>
      <c r="E2862" s="119" t="s">
        <v>75</v>
      </c>
      <c r="F2862" s="89" t="s">
        <v>10437</v>
      </c>
      <c r="G2862" s="54" t="s">
        <v>2569</v>
      </c>
      <c r="H2862" s="120">
        <v>44105</v>
      </c>
      <c r="I2862" s="120">
        <v>45017</v>
      </c>
      <c r="J2862" s="57" t="str">
        <f>IF(Ugovori_OPULJP3[[#This Row],[DATUM ZAVRŠETKA OPERACIJE]]&gt;DATE(2024,12,31),"u provedbi","završen")</f>
        <v>završen</v>
      </c>
      <c r="K2862" s="55" t="s">
        <v>337</v>
      </c>
      <c r="L2862" s="90" t="s">
        <v>337</v>
      </c>
      <c r="M2862" s="58">
        <v>0.85</v>
      </c>
      <c r="N2862" s="58">
        <v>0.15</v>
      </c>
      <c r="O2862" s="59">
        <f>Ugovori_OPULJP3[[#This Row],[Bespovratna sredstva - Ukupno (EU+Nac) HRK
= Ukupna ugovorena vrijednost bespovratnih sredstava]]*Ugovori_OPULJP3[[#This Row],[EU STOPA SUFINANCIRANJA %
EU CO-FINANCING RATE %]]</f>
        <v>1010840.7399999999</v>
      </c>
      <c r="P2862" s="60">
        <f>Ugovori_OPULJP3[[#This Row],[Bespovratna sredstva - EU dio - HRK]]/7.5345</f>
        <v>134161.6218727188</v>
      </c>
      <c r="Q2862" s="87">
        <f>Ugovori_OPULJP3[[#This Row],[Bespovratna sredstva - Ukupno (EU+Nac) HRK
= Ukupna ugovorena vrijednost bespovratnih sredstava]]*Ugovori_OPULJP3[[#This Row],[STOPA NACIONALNOG SUFINANCIRANJA %]]</f>
        <v>178383.65999999997</v>
      </c>
      <c r="R2862" s="88">
        <f>Ugovori_OPULJP3[[#This Row],[Bespovratna sredstva - Nacionalni dio - HRK]]/7.5345</f>
        <v>23675.580330479788</v>
      </c>
      <c r="S2862" s="59">
        <v>1189224.3999999999</v>
      </c>
      <c r="T2862" s="60">
        <f>Ugovori_OPULJP3[[#This Row],[Bespovratna sredstva - Ukupno (EU+Nac) HRK
= Ukupna ugovorena vrijednost bespovratnih sredstava]]/7.5345</f>
        <v>157837.2022031986</v>
      </c>
      <c r="U2862" s="87">
        <v>0</v>
      </c>
      <c r="V2862" s="88">
        <f>Ugovori_OPULJP3[[#This Row],[Javni doprinos korisnika - HRK]]/7.5345</f>
        <v>0</v>
      </c>
      <c r="W2862" s="59">
        <v>0</v>
      </c>
      <c r="X2862" s="60">
        <f>Ugovori_OPULJP3[[#This Row],[Privatni doprinos korisnika - HRK]]/7.5345</f>
        <v>0</v>
      </c>
      <c r="Y2862" s="61">
        <v>1189224.3999999999</v>
      </c>
      <c r="Z2862" s="62">
        <f>Ugovori_OPULJP3[[#This Row],[UKUPNI PRIHVATLJIVI IZDACI
TOTAL ELIGIBLE EXPENDITURE
= Bespovratna sredstva ukupno + doprinos korisnika
= Ukupni prihvatljivi troškovi
= Ukupna ugovorena vrijednost projekta HRK]]/7.5345</f>
        <v>157837.2022031986</v>
      </c>
      <c r="AA2862" s="53" t="s">
        <v>37</v>
      </c>
      <c r="AB2862" s="53" t="s">
        <v>752</v>
      </c>
      <c r="AC2862" s="42" t="s">
        <v>10438</v>
      </c>
      <c r="AD2862" s="52" t="s">
        <v>10208</v>
      </c>
    </row>
    <row r="2863" spans="1:30" ht="102" x14ac:dyDescent="0.2">
      <c r="A2863" s="50" t="s">
        <v>10439</v>
      </c>
      <c r="B2863" s="51" t="s">
        <v>742</v>
      </c>
      <c r="C2863" s="52" t="s">
        <v>10203</v>
      </c>
      <c r="D2863" s="52" t="s">
        <v>10275</v>
      </c>
      <c r="E2863" s="119" t="s">
        <v>75</v>
      </c>
      <c r="F2863" s="89" t="s">
        <v>10440</v>
      </c>
      <c r="G2863" s="54" t="s">
        <v>2660</v>
      </c>
      <c r="H2863" s="120">
        <v>44109</v>
      </c>
      <c r="I2863" s="120">
        <v>44839</v>
      </c>
      <c r="J2863" s="57" t="str">
        <f>IF(Ugovori_OPULJP3[[#This Row],[DATUM ZAVRŠETKA OPERACIJE]]&gt;DATE(2024,12,31),"u provedbi","završen")</f>
        <v>završen</v>
      </c>
      <c r="K2863" s="55" t="s">
        <v>98</v>
      </c>
      <c r="L2863" s="90" t="s">
        <v>98</v>
      </c>
      <c r="M2863" s="58">
        <v>0.85</v>
      </c>
      <c r="N2863" s="58">
        <v>0.15</v>
      </c>
      <c r="O2863" s="59">
        <f>Ugovori_OPULJP3[[#This Row],[Bespovratna sredstva - Ukupno (EU+Nac) HRK
= Ukupna ugovorena vrijednost bespovratnih sredstava]]*Ugovori_OPULJP3[[#This Row],[EU STOPA SUFINANCIRANJA %
EU CO-FINANCING RATE %]]</f>
        <v>916222.1399999999</v>
      </c>
      <c r="P2863" s="60">
        <f>Ugovori_OPULJP3[[#This Row],[Bespovratna sredstva - EU dio - HRK]]/7.5345</f>
        <v>121603.57555245867</v>
      </c>
      <c r="Q2863" s="87">
        <f>Ugovori_OPULJP3[[#This Row],[Bespovratna sredstva - Ukupno (EU+Nac) HRK
= Ukupna ugovorena vrijednost bespovratnih sredstava]]*Ugovori_OPULJP3[[#This Row],[STOPA NACIONALNOG SUFINANCIRANJA %]]</f>
        <v>161686.25999999998</v>
      </c>
      <c r="R2863" s="88">
        <f>Ugovori_OPULJP3[[#This Row],[Bespovratna sredstva - Nacionalni dio - HRK]]/7.5345</f>
        <v>21459.454509257412</v>
      </c>
      <c r="S2863" s="59">
        <v>1077908.3999999999</v>
      </c>
      <c r="T2863" s="60">
        <f>Ugovori_OPULJP3[[#This Row],[Bespovratna sredstva - Ukupno (EU+Nac) HRK
= Ukupna ugovorena vrijednost bespovratnih sredstava]]/7.5345</f>
        <v>143063.0300617161</v>
      </c>
      <c r="U2863" s="87">
        <v>0</v>
      </c>
      <c r="V2863" s="88">
        <f>Ugovori_OPULJP3[[#This Row],[Javni doprinos korisnika - HRK]]/7.5345</f>
        <v>0</v>
      </c>
      <c r="W2863" s="59">
        <v>0</v>
      </c>
      <c r="X2863" s="60">
        <f>Ugovori_OPULJP3[[#This Row],[Privatni doprinos korisnika - HRK]]/7.5345</f>
        <v>0</v>
      </c>
      <c r="Y2863" s="61">
        <v>1077908.3999999999</v>
      </c>
      <c r="Z2863" s="62">
        <f>Ugovori_OPULJP3[[#This Row],[UKUPNI PRIHVATLJIVI IZDACI
TOTAL ELIGIBLE EXPENDITURE
= Bespovratna sredstva ukupno + doprinos korisnika
= Ukupni prihvatljivi troškovi
= Ukupna ugovorena vrijednost projekta HRK]]/7.5345</f>
        <v>143063.0300617161</v>
      </c>
      <c r="AA2863" s="53" t="s">
        <v>37</v>
      </c>
      <c r="AB2863" s="53" t="s">
        <v>752</v>
      </c>
      <c r="AC2863" s="42" t="s">
        <v>10441</v>
      </c>
      <c r="AD2863" s="52" t="s">
        <v>10208</v>
      </c>
    </row>
    <row r="2864" spans="1:30" ht="89.25" x14ac:dyDescent="0.2">
      <c r="A2864" s="50" t="s">
        <v>10442</v>
      </c>
      <c r="B2864" s="51" t="s">
        <v>742</v>
      </c>
      <c r="C2864" s="52" t="s">
        <v>10203</v>
      </c>
      <c r="D2864" s="52" t="s">
        <v>10275</v>
      </c>
      <c r="E2864" s="119" t="s">
        <v>75</v>
      </c>
      <c r="F2864" s="89" t="s">
        <v>10443</v>
      </c>
      <c r="G2864" s="89" t="s">
        <v>10444</v>
      </c>
      <c r="H2864" s="120">
        <v>44105</v>
      </c>
      <c r="I2864" s="120">
        <v>44835</v>
      </c>
      <c r="J2864" s="57" t="str">
        <f>IF(Ugovori_OPULJP3[[#This Row],[DATUM ZAVRŠETKA OPERACIJE]]&gt;DATE(2024,12,31),"u provedbi","završen")</f>
        <v>završen</v>
      </c>
      <c r="K2864" s="55" t="s">
        <v>10445</v>
      </c>
      <c r="L2864" s="90" t="s">
        <v>593</v>
      </c>
      <c r="M2864" s="58">
        <v>0.85</v>
      </c>
      <c r="N2864" s="58">
        <v>0.15</v>
      </c>
      <c r="O2864" s="59">
        <f>Ugovori_OPULJP3[[#This Row],[Bespovratna sredstva - Ukupno (EU+Nac) HRK
= Ukupna ugovorena vrijednost bespovratnih sredstava]]*Ugovori_OPULJP3[[#This Row],[EU STOPA SUFINANCIRANJA %
EU CO-FINANCING RATE %]]</f>
        <v>1000070.118</v>
      </c>
      <c r="P2864" s="60">
        <f>Ugovori_OPULJP3[[#This Row],[Bespovratna sredstva - EU dio - HRK]]/7.5345</f>
        <v>132732.11467250646</v>
      </c>
      <c r="Q2864" s="87">
        <f>Ugovori_OPULJP3[[#This Row],[Bespovratna sredstva - Ukupno (EU+Nac) HRK
= Ukupna ugovorena vrijednost bespovratnih sredstava]]*Ugovori_OPULJP3[[#This Row],[STOPA NACIONALNOG SUFINANCIRANJA %]]</f>
        <v>176482.962</v>
      </c>
      <c r="R2864" s="88">
        <f>Ugovori_OPULJP3[[#This Row],[Bespovratna sredstva - Nacionalni dio - HRK]]/7.5345</f>
        <v>23423.314353971728</v>
      </c>
      <c r="S2864" s="59">
        <v>1176553.08</v>
      </c>
      <c r="T2864" s="60">
        <f>Ugovori_OPULJP3[[#This Row],[Bespovratna sredstva - Ukupno (EU+Nac) HRK
= Ukupna ugovorena vrijednost bespovratnih sredstava]]/7.5345</f>
        <v>156155.4290264782</v>
      </c>
      <c r="U2864" s="87">
        <v>0</v>
      </c>
      <c r="V2864" s="88">
        <f>Ugovori_OPULJP3[[#This Row],[Javni doprinos korisnika - HRK]]/7.5345</f>
        <v>0</v>
      </c>
      <c r="W2864" s="59">
        <v>0</v>
      </c>
      <c r="X2864" s="60">
        <f>Ugovori_OPULJP3[[#This Row],[Privatni doprinos korisnika - HRK]]/7.5345</f>
        <v>0</v>
      </c>
      <c r="Y2864" s="61">
        <v>1176553.08</v>
      </c>
      <c r="Z2864" s="62">
        <f>Ugovori_OPULJP3[[#This Row],[UKUPNI PRIHVATLJIVI IZDACI
TOTAL ELIGIBLE EXPENDITURE
= Bespovratna sredstva ukupno + doprinos korisnika
= Ukupni prihvatljivi troškovi
= Ukupna ugovorena vrijednost projekta HRK]]/7.5345</f>
        <v>156155.4290264782</v>
      </c>
      <c r="AA2864" s="53" t="s">
        <v>37</v>
      </c>
      <c r="AB2864" s="53" t="s">
        <v>752</v>
      </c>
      <c r="AC2864" s="42" t="s">
        <v>10446</v>
      </c>
      <c r="AD2864" s="52" t="s">
        <v>10208</v>
      </c>
    </row>
    <row r="2865" spans="1:30" ht="114.75" x14ac:dyDescent="0.2">
      <c r="A2865" s="50" t="s">
        <v>10447</v>
      </c>
      <c r="B2865" s="51" t="s">
        <v>742</v>
      </c>
      <c r="C2865" s="52" t="s">
        <v>10203</v>
      </c>
      <c r="D2865" s="52" t="s">
        <v>10275</v>
      </c>
      <c r="E2865" s="119" t="s">
        <v>75</v>
      </c>
      <c r="F2865" s="54" t="s">
        <v>10448</v>
      </c>
      <c r="G2865" s="54" t="s">
        <v>10449</v>
      </c>
      <c r="H2865" s="56">
        <v>44103</v>
      </c>
      <c r="I2865" s="56">
        <v>45014</v>
      </c>
      <c r="J2865" s="57" t="str">
        <f>IF(Ugovori_OPULJP3[[#This Row],[DATUM ZAVRŠETKA OPERACIJE]]&gt;DATE(2024,12,31),"u provedbi","završen")</f>
        <v>završen</v>
      </c>
      <c r="K2865" s="55" t="s">
        <v>10450</v>
      </c>
      <c r="L2865" s="55" t="s">
        <v>36</v>
      </c>
      <c r="M2865" s="58">
        <v>0.85</v>
      </c>
      <c r="N2865" s="58">
        <v>0.15</v>
      </c>
      <c r="O2865" s="59">
        <f>Ugovori_OPULJP3[[#This Row],[Bespovratna sredstva - Ukupno (EU+Nac) HRK
= Ukupna ugovorena vrijednost bespovratnih sredstava]]*Ugovori_OPULJP3[[#This Row],[EU STOPA SUFINANCIRANJA %
EU CO-FINANCING RATE %]]</f>
        <v>938417.11049999984</v>
      </c>
      <c r="P2865" s="60">
        <f>Ugovori_OPULJP3[[#This Row],[Bespovratna sredstva - EU dio - HRK]]/7.5345</f>
        <v>124549.35436989844</v>
      </c>
      <c r="Q2865" s="59">
        <f>Ugovori_OPULJP3[[#This Row],[Bespovratna sredstva - Ukupno (EU+Nac) HRK
= Ukupna ugovorena vrijednost bespovratnih sredstava]]*Ugovori_OPULJP3[[#This Row],[STOPA NACIONALNOG SUFINANCIRANJA %]]</f>
        <v>165603.01949999997</v>
      </c>
      <c r="R2865" s="60">
        <f>Ugovori_OPULJP3[[#This Row],[Bespovratna sredstva - Nacionalni dio - HRK]]/7.5345</f>
        <v>21979.297829982075</v>
      </c>
      <c r="S2865" s="59">
        <v>1104020.1299999999</v>
      </c>
      <c r="T2865" s="60">
        <f>Ugovori_OPULJP3[[#This Row],[Bespovratna sredstva - Ukupno (EU+Nac) HRK
= Ukupna ugovorena vrijednost bespovratnih sredstava]]/7.5345</f>
        <v>146528.65219988054</v>
      </c>
      <c r="U2865" s="59">
        <v>0</v>
      </c>
      <c r="V2865" s="60">
        <f>Ugovori_OPULJP3[[#This Row],[Javni doprinos korisnika - HRK]]/7.5345</f>
        <v>0</v>
      </c>
      <c r="W2865" s="59">
        <v>0</v>
      </c>
      <c r="X2865" s="60">
        <f>Ugovori_OPULJP3[[#This Row],[Privatni doprinos korisnika - HRK]]/7.5345</f>
        <v>0</v>
      </c>
      <c r="Y2865" s="61">
        <v>1104020.1299999999</v>
      </c>
      <c r="Z2865" s="62">
        <f>Ugovori_OPULJP3[[#This Row],[UKUPNI PRIHVATLJIVI IZDACI
TOTAL ELIGIBLE EXPENDITURE
= Bespovratna sredstva ukupno + doprinos korisnika
= Ukupni prihvatljivi troškovi
= Ukupna ugovorena vrijednost projekta HRK]]/7.5345</f>
        <v>146528.65219988054</v>
      </c>
      <c r="AA2865" s="53" t="s">
        <v>37</v>
      </c>
      <c r="AB2865" s="53" t="s">
        <v>752</v>
      </c>
      <c r="AC2865" s="118" t="s">
        <v>10451</v>
      </c>
      <c r="AD2865" s="52" t="s">
        <v>10208</v>
      </c>
    </row>
    <row r="2866" spans="1:30" ht="114.75" x14ac:dyDescent="0.2">
      <c r="A2866" s="50" t="s">
        <v>10452</v>
      </c>
      <c r="B2866" s="51" t="s">
        <v>742</v>
      </c>
      <c r="C2866" s="52" t="s">
        <v>10203</v>
      </c>
      <c r="D2866" s="52" t="s">
        <v>10275</v>
      </c>
      <c r="E2866" s="119" t="s">
        <v>75</v>
      </c>
      <c r="F2866" s="89" t="s">
        <v>10453</v>
      </c>
      <c r="G2866" s="89" t="s">
        <v>10454</v>
      </c>
      <c r="H2866" s="120">
        <v>44109</v>
      </c>
      <c r="I2866" s="120">
        <v>45021</v>
      </c>
      <c r="J2866" s="57" t="str">
        <f>IF(Ugovori_OPULJP3[[#This Row],[DATUM ZAVRŠETKA OPERACIJE]]&gt;DATE(2024,12,31),"u provedbi","završen")</f>
        <v>završen</v>
      </c>
      <c r="K2866" s="55" t="s">
        <v>98</v>
      </c>
      <c r="L2866" s="90" t="s">
        <v>98</v>
      </c>
      <c r="M2866" s="58">
        <v>0.85</v>
      </c>
      <c r="N2866" s="58">
        <v>0.15</v>
      </c>
      <c r="O2866" s="59">
        <f>Ugovori_OPULJP3[[#This Row],[Bespovratna sredstva - Ukupno (EU+Nac) HRK
= Ukupna ugovorena vrijednost bespovratnih sredstava]]*Ugovori_OPULJP3[[#This Row],[EU STOPA SUFINANCIRANJA %
EU CO-FINANCING RATE %]]</f>
        <v>917722.90850000002</v>
      </c>
      <c r="P2866" s="60">
        <f>Ugovori_OPULJP3[[#This Row],[Bespovratna sredstva - EU dio - HRK]]/7.5345</f>
        <v>121802.76176255889</v>
      </c>
      <c r="Q2866" s="87">
        <f>Ugovori_OPULJP3[[#This Row],[Bespovratna sredstva - Ukupno (EU+Nac) HRK
= Ukupna ugovorena vrijednost bespovratnih sredstava]]*Ugovori_OPULJP3[[#This Row],[STOPA NACIONALNOG SUFINANCIRANJA %]]</f>
        <v>161951.10149999999</v>
      </c>
      <c r="R2866" s="88">
        <f>Ugovori_OPULJP3[[#This Row],[Bespovratna sredstva - Nacionalni dio - HRK]]/7.5345</f>
        <v>21494.605016922156</v>
      </c>
      <c r="S2866" s="59">
        <v>1079674.01</v>
      </c>
      <c r="T2866" s="60">
        <f>Ugovori_OPULJP3[[#This Row],[Bespovratna sredstva - Ukupno (EU+Nac) HRK
= Ukupna ugovorena vrijednost bespovratnih sredstava]]/7.5345</f>
        <v>143297.36677948106</v>
      </c>
      <c r="U2866" s="87">
        <v>0</v>
      </c>
      <c r="V2866" s="88">
        <f>Ugovori_OPULJP3[[#This Row],[Javni doprinos korisnika - HRK]]/7.5345</f>
        <v>0</v>
      </c>
      <c r="W2866" s="59">
        <v>0</v>
      </c>
      <c r="X2866" s="60">
        <f>Ugovori_OPULJP3[[#This Row],[Privatni doprinos korisnika - HRK]]/7.5345</f>
        <v>0</v>
      </c>
      <c r="Y2866" s="61">
        <v>1079674.01</v>
      </c>
      <c r="Z2866" s="62">
        <f>Ugovori_OPULJP3[[#This Row],[UKUPNI PRIHVATLJIVI IZDACI
TOTAL ELIGIBLE EXPENDITURE
= Bespovratna sredstva ukupno + doprinos korisnika
= Ukupni prihvatljivi troškovi
= Ukupna ugovorena vrijednost projekta HRK]]/7.5345</f>
        <v>143297.36677948106</v>
      </c>
      <c r="AA2866" s="53" t="s">
        <v>37</v>
      </c>
      <c r="AB2866" s="53" t="s">
        <v>752</v>
      </c>
      <c r="AC2866" s="42" t="s">
        <v>10455</v>
      </c>
      <c r="AD2866" s="52" t="s">
        <v>10208</v>
      </c>
    </row>
    <row r="2867" spans="1:30" ht="114.75" x14ac:dyDescent="0.2">
      <c r="A2867" s="50" t="s">
        <v>10456</v>
      </c>
      <c r="B2867" s="51" t="s">
        <v>742</v>
      </c>
      <c r="C2867" s="52" t="s">
        <v>10203</v>
      </c>
      <c r="D2867" s="52" t="s">
        <v>10275</v>
      </c>
      <c r="E2867" s="119" t="s">
        <v>75</v>
      </c>
      <c r="F2867" s="54" t="s">
        <v>10457</v>
      </c>
      <c r="G2867" s="54" t="s">
        <v>10458</v>
      </c>
      <c r="H2867" s="56">
        <v>44091</v>
      </c>
      <c r="I2867" s="56">
        <v>44912</v>
      </c>
      <c r="J2867" s="57" t="str">
        <f>IF(Ugovori_OPULJP3[[#This Row],[DATUM ZAVRŠETKA OPERACIJE]]&gt;DATE(2024,12,31),"u provedbi","završen")</f>
        <v>završen</v>
      </c>
      <c r="K2867" s="55" t="s">
        <v>248</v>
      </c>
      <c r="L2867" s="55" t="s">
        <v>248</v>
      </c>
      <c r="M2867" s="58">
        <v>0.85</v>
      </c>
      <c r="N2867" s="58">
        <v>0.15</v>
      </c>
      <c r="O2867" s="59">
        <f>Ugovori_OPULJP3[[#This Row],[Bespovratna sredstva - Ukupno (EU+Nac) HRK
= Ukupna ugovorena vrijednost bespovratnih sredstava]]*Ugovori_OPULJP3[[#This Row],[EU STOPA SUFINANCIRANJA %
EU CO-FINANCING RATE %]]</f>
        <v>604281.728</v>
      </c>
      <c r="P2867" s="60">
        <f>Ugovori_OPULJP3[[#This Row],[Bespovratna sredstva - EU dio - HRK]]/7.5345</f>
        <v>80201.968013803169</v>
      </c>
      <c r="Q2867" s="59">
        <f>Ugovori_OPULJP3[[#This Row],[Bespovratna sredstva - Ukupno (EU+Nac) HRK
= Ukupna ugovorena vrijednost bespovratnih sredstava]]*Ugovori_OPULJP3[[#This Row],[STOPA NACIONALNOG SUFINANCIRANJA %]]</f>
        <v>106637.952</v>
      </c>
      <c r="R2867" s="60">
        <f>Ugovori_OPULJP3[[#This Row],[Bespovratna sredstva - Nacionalni dio - HRK]]/7.5345</f>
        <v>14153.288473024089</v>
      </c>
      <c r="S2867" s="59">
        <v>710919.68000000005</v>
      </c>
      <c r="T2867" s="60">
        <f>Ugovori_OPULJP3[[#This Row],[Bespovratna sredstva - Ukupno (EU+Nac) HRK
= Ukupna ugovorena vrijednost bespovratnih sredstava]]/7.5345</f>
        <v>94355.25648682726</v>
      </c>
      <c r="U2867" s="59">
        <v>0</v>
      </c>
      <c r="V2867" s="60">
        <f>Ugovori_OPULJP3[[#This Row],[Javni doprinos korisnika - HRK]]/7.5345</f>
        <v>0</v>
      </c>
      <c r="W2867" s="59">
        <v>59950</v>
      </c>
      <c r="X2867" s="60">
        <f>Ugovori_OPULJP3[[#This Row],[Privatni doprinos korisnika - HRK]]/7.5345</f>
        <v>7956.7323644568314</v>
      </c>
      <c r="Y2867" s="61">
        <v>770869.68</v>
      </c>
      <c r="Z2867" s="62">
        <f>Ugovori_OPULJP3[[#This Row],[UKUPNI PRIHVATLJIVI IZDACI
TOTAL ELIGIBLE EXPENDITURE
= Bespovratna sredstva ukupno + doprinos korisnika
= Ukupni prihvatljivi troškovi
= Ukupna ugovorena vrijednost projekta HRK]]/7.5345</f>
        <v>102311.9888512841</v>
      </c>
      <c r="AA2867" s="53" t="s">
        <v>37</v>
      </c>
      <c r="AB2867" s="53" t="s">
        <v>752</v>
      </c>
      <c r="AC2867" s="118" t="s">
        <v>10459</v>
      </c>
      <c r="AD2867" s="52" t="s">
        <v>10208</v>
      </c>
    </row>
    <row r="2868" spans="1:30" ht="114.75" x14ac:dyDescent="0.2">
      <c r="A2868" s="70" t="s">
        <v>10460</v>
      </c>
      <c r="B2868" s="64" t="s">
        <v>742</v>
      </c>
      <c r="C2868" s="52" t="s">
        <v>10203</v>
      </c>
      <c r="D2868" s="52" t="s">
        <v>10275</v>
      </c>
      <c r="E2868" s="119" t="s">
        <v>75</v>
      </c>
      <c r="F2868" s="71" t="s">
        <v>10461</v>
      </c>
      <c r="G2868" s="71" t="s">
        <v>10462</v>
      </c>
      <c r="H2868" s="68">
        <v>44267</v>
      </c>
      <c r="I2868" s="68">
        <v>44997</v>
      </c>
      <c r="J2868" s="57" t="str">
        <f>IF(Ugovori_OPULJP3[[#This Row],[DATUM ZAVRŠETKA OPERACIJE]]&gt;DATE(2024,12,31),"u provedbi","završen")</f>
        <v>završen</v>
      </c>
      <c r="K2868" s="67" t="s">
        <v>248</v>
      </c>
      <c r="L2868" s="67" t="s">
        <v>248</v>
      </c>
      <c r="M2868" s="58">
        <v>0.85</v>
      </c>
      <c r="N2868" s="58">
        <v>0.15</v>
      </c>
      <c r="O2868" s="59">
        <f>Ugovori_OPULJP3[[#This Row],[Bespovratna sredstva - Ukupno (EU+Nac) HRK
= Ukupna ugovorena vrijednost bespovratnih sredstava]]*Ugovori_OPULJP3[[#This Row],[EU STOPA SUFINANCIRANJA %
EU CO-FINANCING RATE %]]</f>
        <v>1617656.76</v>
      </c>
      <c r="P2868" s="60">
        <f>Ugovori_OPULJP3[[#This Row],[Bespovratna sredstva - EU dio - HRK]]/7.5345</f>
        <v>214699.9482381047</v>
      </c>
      <c r="Q2868" s="59">
        <f>Ugovori_OPULJP3[[#This Row],[Bespovratna sredstva - Ukupno (EU+Nac) HRK
= Ukupna ugovorena vrijednost bespovratnih sredstava]]*Ugovori_OPULJP3[[#This Row],[STOPA NACIONALNOG SUFINANCIRANJA %]]</f>
        <v>285468.84000000003</v>
      </c>
      <c r="R2868" s="60">
        <f>Ugovori_OPULJP3[[#This Row],[Bespovratna sredstva - Nacionalni dio - HRK]]/7.5345</f>
        <v>37888.226159665537</v>
      </c>
      <c r="S2868" s="59">
        <v>1903125.6</v>
      </c>
      <c r="T2868" s="60">
        <f>Ugovori_OPULJP3[[#This Row],[Bespovratna sredstva - Ukupno (EU+Nac) HRK
= Ukupna ugovorena vrijednost bespovratnih sredstava]]/7.5345</f>
        <v>252588.17439777026</v>
      </c>
      <c r="U2868" s="59">
        <v>0</v>
      </c>
      <c r="V2868" s="60">
        <f>Ugovori_OPULJP3[[#This Row],[Javni doprinos korisnika - HRK]]/7.5345</f>
        <v>0</v>
      </c>
      <c r="W2868" s="59">
        <v>131324</v>
      </c>
      <c r="X2868" s="60">
        <f>Ugovori_OPULJP3[[#This Row],[Privatni doprinos korisnika - HRK]]/7.5345</f>
        <v>17429.690092242352</v>
      </c>
      <c r="Y2868" s="61">
        <v>2034449.6</v>
      </c>
      <c r="Z2868" s="62">
        <f>Ugovori_OPULJP3[[#This Row],[UKUPNI PRIHVATLJIVI IZDACI
TOTAL ELIGIBLE EXPENDITURE
= Bespovratna sredstva ukupno + doprinos korisnika
= Ukupni prihvatljivi troškovi
= Ukupna ugovorena vrijednost projekta HRK]]/7.5345</f>
        <v>270017.86449001258</v>
      </c>
      <c r="AA2868" s="66" t="s">
        <v>37</v>
      </c>
      <c r="AB2868" s="66" t="s">
        <v>752</v>
      </c>
      <c r="AC2868" s="40" t="s">
        <v>10463</v>
      </c>
      <c r="AD2868" s="65" t="s">
        <v>10208</v>
      </c>
    </row>
    <row r="2869" spans="1:30" ht="63.75" x14ac:dyDescent="0.2">
      <c r="A2869" s="70" t="s">
        <v>10464</v>
      </c>
      <c r="B2869" s="64" t="s">
        <v>742</v>
      </c>
      <c r="C2869" s="52" t="s">
        <v>10203</v>
      </c>
      <c r="D2869" s="52" t="s">
        <v>10275</v>
      </c>
      <c r="E2869" s="119" t="s">
        <v>75</v>
      </c>
      <c r="F2869" s="71" t="s">
        <v>10465</v>
      </c>
      <c r="G2869" s="71" t="s">
        <v>10466</v>
      </c>
      <c r="H2869" s="68">
        <v>44267</v>
      </c>
      <c r="I2869" s="68">
        <v>44877</v>
      </c>
      <c r="J2869" s="57" t="str">
        <f>IF(Ugovori_OPULJP3[[#This Row],[DATUM ZAVRŠETKA OPERACIJE]]&gt;DATE(2024,12,31),"u provedbi","završen")</f>
        <v>završen</v>
      </c>
      <c r="K2869" s="67" t="s">
        <v>248</v>
      </c>
      <c r="L2869" s="67" t="s">
        <v>248</v>
      </c>
      <c r="M2869" s="58">
        <v>0.85</v>
      </c>
      <c r="N2869" s="58">
        <v>0.15</v>
      </c>
      <c r="O2869" s="59">
        <f>Ugovori_OPULJP3[[#This Row],[Bespovratna sredstva - Ukupno (EU+Nac) HRK
= Ukupna ugovorena vrijednost bespovratnih sredstava]]*Ugovori_OPULJP3[[#This Row],[EU STOPA SUFINANCIRANJA %
EU CO-FINANCING RATE %]]</f>
        <v>1386847.25</v>
      </c>
      <c r="P2869" s="60">
        <f>Ugovori_OPULJP3[[#This Row],[Bespovratna sredstva - EU dio - HRK]]/7.5345</f>
        <v>184066.261862101</v>
      </c>
      <c r="Q2869" s="59">
        <f>Ugovori_OPULJP3[[#This Row],[Bespovratna sredstva - Ukupno (EU+Nac) HRK
= Ukupna ugovorena vrijednost bespovratnih sredstava]]*Ugovori_OPULJP3[[#This Row],[STOPA NACIONALNOG SUFINANCIRANJA %]]</f>
        <v>244737.75</v>
      </c>
      <c r="R2869" s="60">
        <f>Ugovori_OPULJP3[[#This Row],[Bespovratna sredstva - Nacionalni dio - HRK]]/7.5345</f>
        <v>32482.281505076644</v>
      </c>
      <c r="S2869" s="59">
        <v>1631585</v>
      </c>
      <c r="T2869" s="60">
        <f>Ugovori_OPULJP3[[#This Row],[Bespovratna sredstva - Ukupno (EU+Nac) HRK
= Ukupna ugovorena vrijednost bespovratnih sredstava]]/7.5345</f>
        <v>216548.54336717763</v>
      </c>
      <c r="U2869" s="59">
        <v>0</v>
      </c>
      <c r="V2869" s="60">
        <f>Ugovori_OPULJP3[[#This Row],[Javni doprinos korisnika - HRK]]/7.5345</f>
        <v>0</v>
      </c>
      <c r="W2869" s="59">
        <v>164000</v>
      </c>
      <c r="X2869" s="60">
        <f>Ugovori_OPULJP3[[#This Row],[Privatni doprinos korisnika - HRK]]/7.5345</f>
        <v>21766.540579998673</v>
      </c>
      <c r="Y2869" s="61">
        <v>1795585</v>
      </c>
      <c r="Z2869" s="62">
        <f>Ugovori_OPULJP3[[#This Row],[UKUPNI PRIHVATLJIVI IZDACI
TOTAL ELIGIBLE EXPENDITURE
= Bespovratna sredstva ukupno + doprinos korisnika
= Ukupni prihvatljivi troškovi
= Ukupna ugovorena vrijednost projekta HRK]]/7.5345</f>
        <v>238315.08394717632</v>
      </c>
      <c r="AA2869" s="66" t="s">
        <v>37</v>
      </c>
      <c r="AB2869" s="66" t="s">
        <v>752</v>
      </c>
      <c r="AC2869" s="40" t="s">
        <v>10467</v>
      </c>
      <c r="AD2869" s="65" t="s">
        <v>10208</v>
      </c>
    </row>
    <row r="2870" spans="1:30" ht="89.25" x14ac:dyDescent="0.2">
      <c r="A2870" s="70" t="s">
        <v>10468</v>
      </c>
      <c r="B2870" s="64" t="s">
        <v>742</v>
      </c>
      <c r="C2870" s="52" t="s">
        <v>10203</v>
      </c>
      <c r="D2870" s="52" t="s">
        <v>10275</v>
      </c>
      <c r="E2870" s="119" t="s">
        <v>75</v>
      </c>
      <c r="F2870" s="71" t="s">
        <v>10469</v>
      </c>
      <c r="G2870" s="71" t="s">
        <v>10470</v>
      </c>
      <c r="H2870" s="68">
        <v>44264</v>
      </c>
      <c r="I2870" s="68">
        <v>44935</v>
      </c>
      <c r="J2870" s="57" t="str">
        <f>IF(Ugovori_OPULJP3[[#This Row],[DATUM ZAVRŠETKA OPERACIJE]]&gt;DATE(2024,12,31),"u provedbi","završen")</f>
        <v>završen</v>
      </c>
      <c r="K2870" s="67" t="s">
        <v>36</v>
      </c>
      <c r="L2870" s="67" t="s">
        <v>36</v>
      </c>
      <c r="M2870" s="58">
        <v>0.85</v>
      </c>
      <c r="N2870" s="58">
        <v>0.15</v>
      </c>
      <c r="O2870" s="59">
        <f>Ugovori_OPULJP3[[#This Row],[Bespovratna sredstva - Ukupno (EU+Nac) HRK
= Ukupna ugovorena vrijednost bespovratnih sredstava]]*Ugovori_OPULJP3[[#This Row],[EU STOPA SUFINANCIRANJA %
EU CO-FINANCING RATE %]]</f>
        <v>1304609.5374999999</v>
      </c>
      <c r="P2870" s="60">
        <f>Ugovori_OPULJP3[[#This Row],[Bespovratna sredstva - EU dio - HRK]]/7.5345</f>
        <v>173151.44170150638</v>
      </c>
      <c r="Q2870" s="59">
        <f>Ugovori_OPULJP3[[#This Row],[Bespovratna sredstva - Ukupno (EU+Nac) HRK
= Ukupna ugovorena vrijednost bespovratnih sredstava]]*Ugovori_OPULJP3[[#This Row],[STOPA NACIONALNOG SUFINANCIRANJA %]]</f>
        <v>230225.21249999999</v>
      </c>
      <c r="R2870" s="60">
        <f>Ugovori_OPULJP3[[#This Row],[Bespovratna sredstva - Nacionalni dio - HRK]]/7.5345</f>
        <v>30556.136770854067</v>
      </c>
      <c r="S2870" s="59">
        <v>1534834.75</v>
      </c>
      <c r="T2870" s="60">
        <f>Ugovori_OPULJP3[[#This Row],[Bespovratna sredstva - Ukupno (EU+Nac) HRK
= Ukupna ugovorena vrijednost bespovratnih sredstava]]/7.5345</f>
        <v>203707.57847236047</v>
      </c>
      <c r="U2870" s="59">
        <v>0</v>
      </c>
      <c r="V2870" s="60">
        <f>Ugovori_OPULJP3[[#This Row],[Javni doprinos korisnika - HRK]]/7.5345</f>
        <v>0</v>
      </c>
      <c r="W2870" s="59">
        <v>230600</v>
      </c>
      <c r="X2870" s="60">
        <f>Ugovori_OPULJP3[[#This Row],[Privatni doprinos korisnika - HRK]]/7.5345</f>
        <v>30605.879620412765</v>
      </c>
      <c r="Y2870" s="61">
        <v>1765434.75</v>
      </c>
      <c r="Z2870" s="62">
        <f>Ugovori_OPULJP3[[#This Row],[UKUPNI PRIHVATLJIVI IZDACI
TOTAL ELIGIBLE EXPENDITURE
= Bespovratna sredstva ukupno + doprinos korisnika
= Ukupni prihvatljivi troškovi
= Ukupna ugovorena vrijednost projekta HRK]]/7.5345</f>
        <v>234313.45809277322</v>
      </c>
      <c r="AA2870" s="66" t="s">
        <v>37</v>
      </c>
      <c r="AB2870" s="66" t="s">
        <v>752</v>
      </c>
      <c r="AC2870" s="40" t="s">
        <v>10471</v>
      </c>
      <c r="AD2870" s="65" t="s">
        <v>10208</v>
      </c>
    </row>
    <row r="2871" spans="1:30" ht="89.25" x14ac:dyDescent="0.2">
      <c r="A2871" s="50" t="s">
        <v>10472</v>
      </c>
      <c r="B2871" s="51" t="s">
        <v>742</v>
      </c>
      <c r="C2871" s="52" t="s">
        <v>10203</v>
      </c>
      <c r="D2871" s="52" t="s">
        <v>10275</v>
      </c>
      <c r="E2871" s="119" t="s">
        <v>75</v>
      </c>
      <c r="F2871" s="89" t="s">
        <v>10473</v>
      </c>
      <c r="G2871" s="89" t="s">
        <v>10474</v>
      </c>
      <c r="H2871" s="120">
        <v>44105</v>
      </c>
      <c r="I2871" s="120">
        <v>45017</v>
      </c>
      <c r="J2871" s="57" t="str">
        <f>IF(Ugovori_OPULJP3[[#This Row],[DATUM ZAVRŠETKA OPERACIJE]]&gt;DATE(2024,12,31),"u provedbi","završen")</f>
        <v>završen</v>
      </c>
      <c r="K2871" s="55" t="s">
        <v>36</v>
      </c>
      <c r="L2871" s="90" t="s">
        <v>36</v>
      </c>
      <c r="M2871" s="58">
        <v>0.85</v>
      </c>
      <c r="N2871" s="58">
        <v>0.15</v>
      </c>
      <c r="O2871" s="59">
        <f>Ugovori_OPULJP3[[#This Row],[Bespovratna sredstva - Ukupno (EU+Nac) HRK
= Ukupna ugovorena vrijednost bespovratnih sredstava]]*Ugovori_OPULJP3[[#This Row],[EU STOPA SUFINANCIRANJA %
EU CO-FINANCING RATE %]]</f>
        <v>955986.78899999999</v>
      </c>
      <c r="P2871" s="60">
        <f>Ugovori_OPULJP3[[#This Row],[Bespovratna sredstva - EU dio - HRK]]/7.5345</f>
        <v>126881.25144336054</v>
      </c>
      <c r="Q2871" s="87">
        <f>Ugovori_OPULJP3[[#This Row],[Bespovratna sredstva - Ukupno (EU+Nac) HRK
= Ukupna ugovorena vrijednost bespovratnih sredstava]]*Ugovori_OPULJP3[[#This Row],[STOPA NACIONALNOG SUFINANCIRANJA %]]</f>
        <v>168703.55100000001</v>
      </c>
      <c r="R2871" s="88">
        <f>Ugovori_OPULJP3[[#This Row],[Bespovratna sredstva - Nacionalni dio - HRK]]/7.5345</f>
        <v>22390.809078240094</v>
      </c>
      <c r="S2871" s="59">
        <v>1124690.3400000001</v>
      </c>
      <c r="T2871" s="60">
        <f>Ugovori_OPULJP3[[#This Row],[Bespovratna sredstva - Ukupno (EU+Nac) HRK
= Ukupna ugovorena vrijednost bespovratnih sredstava]]/7.5345</f>
        <v>149272.06052160065</v>
      </c>
      <c r="U2871" s="87">
        <v>0</v>
      </c>
      <c r="V2871" s="88">
        <f>Ugovori_OPULJP3[[#This Row],[Javni doprinos korisnika - HRK]]/7.5345</f>
        <v>0</v>
      </c>
      <c r="W2871" s="59">
        <v>452306.24</v>
      </c>
      <c r="X2871" s="60">
        <f>Ugovori_OPULJP3[[#This Row],[Privatni doprinos korisnika - HRK]]/7.5345</f>
        <v>60031.35443625987</v>
      </c>
      <c r="Y2871" s="61">
        <v>1576996.58</v>
      </c>
      <c r="Z2871" s="62">
        <f>Ugovori_OPULJP3[[#This Row],[UKUPNI PRIHVATLJIVI IZDACI
TOTAL ELIGIBLE EXPENDITURE
= Bespovratna sredstva ukupno + doprinos korisnika
= Ukupni prihvatljivi troškovi
= Ukupna ugovorena vrijednost projekta HRK]]/7.5345</f>
        <v>209303.41495786051</v>
      </c>
      <c r="AA2871" s="53" t="s">
        <v>37</v>
      </c>
      <c r="AB2871" s="53" t="s">
        <v>752</v>
      </c>
      <c r="AC2871" s="42" t="s">
        <v>10475</v>
      </c>
      <c r="AD2871" s="52" t="s">
        <v>10208</v>
      </c>
    </row>
    <row r="2872" spans="1:30" ht="102" x14ac:dyDescent="0.2">
      <c r="A2872" s="70" t="s">
        <v>10476</v>
      </c>
      <c r="B2872" s="64" t="s">
        <v>742</v>
      </c>
      <c r="C2872" s="52" t="s">
        <v>10203</v>
      </c>
      <c r="D2872" s="52" t="s">
        <v>10275</v>
      </c>
      <c r="E2872" s="119" t="s">
        <v>75</v>
      </c>
      <c r="F2872" s="71" t="s">
        <v>10477</v>
      </c>
      <c r="G2872" s="71" t="s">
        <v>10478</v>
      </c>
      <c r="H2872" s="68">
        <v>44267</v>
      </c>
      <c r="I2872" s="68">
        <v>44997</v>
      </c>
      <c r="J2872" s="57" t="str">
        <f>IF(Ugovori_OPULJP3[[#This Row],[DATUM ZAVRŠETKA OPERACIJE]]&gt;DATE(2024,12,31),"u provedbi","završen")</f>
        <v>završen</v>
      </c>
      <c r="K2872" s="67" t="s">
        <v>10479</v>
      </c>
      <c r="L2872" s="67" t="s">
        <v>598</v>
      </c>
      <c r="M2872" s="58">
        <v>0.85</v>
      </c>
      <c r="N2872" s="58">
        <v>0.15</v>
      </c>
      <c r="O2872" s="59">
        <f>Ugovori_OPULJP3[[#This Row],[Bespovratna sredstva - Ukupno (EU+Nac) HRK
= Ukupna ugovorena vrijednost bespovratnih sredstava]]*Ugovori_OPULJP3[[#This Row],[EU STOPA SUFINANCIRANJA %
EU CO-FINANCING RATE %]]</f>
        <v>583701.50250000006</v>
      </c>
      <c r="P2872" s="60">
        <f>Ugovori_OPULJP3[[#This Row],[Bespovratna sredstva - EU dio - HRK]]/7.5345</f>
        <v>77470.502687636879</v>
      </c>
      <c r="Q2872" s="59">
        <f>Ugovori_OPULJP3[[#This Row],[Bespovratna sredstva - Ukupno (EU+Nac) HRK
= Ukupna ugovorena vrijednost bespovratnih sredstava]]*Ugovori_OPULJP3[[#This Row],[STOPA NACIONALNOG SUFINANCIRANJA %]]</f>
        <v>103006.14750000001</v>
      </c>
      <c r="R2872" s="60">
        <f>Ugovori_OPULJP3[[#This Row],[Bespovratna sredstva - Nacionalni dio - HRK]]/7.5345</f>
        <v>13671.265180171213</v>
      </c>
      <c r="S2872" s="59">
        <v>686707.65</v>
      </c>
      <c r="T2872" s="60">
        <f>Ugovori_OPULJP3[[#This Row],[Bespovratna sredstva - Ukupno (EU+Nac) HRK
= Ukupna ugovorena vrijednost bespovratnih sredstava]]/7.5345</f>
        <v>91141.767867808085</v>
      </c>
      <c r="U2872" s="59">
        <v>0</v>
      </c>
      <c r="V2872" s="60">
        <f>Ugovori_OPULJP3[[#This Row],[Javni doprinos korisnika - HRK]]/7.5345</f>
        <v>0</v>
      </c>
      <c r="W2872" s="59">
        <v>121736.58</v>
      </c>
      <c r="X2872" s="60">
        <f>Ugovori_OPULJP3[[#This Row],[Privatni doprinos korisnika - HRK]]/7.5345</f>
        <v>16157.220784391797</v>
      </c>
      <c r="Y2872" s="61">
        <v>808444.23</v>
      </c>
      <c r="Z2872" s="62">
        <f>Ugovori_OPULJP3[[#This Row],[UKUPNI PRIHVATLJIVI IZDACI
TOTAL ELIGIBLE EXPENDITURE
= Bespovratna sredstva ukupno + doprinos korisnika
= Ukupni prihvatljivi troškovi
= Ukupna ugovorena vrijednost projekta HRK]]/7.5345</f>
        <v>107298.98865219987</v>
      </c>
      <c r="AA2872" s="66" t="s">
        <v>37</v>
      </c>
      <c r="AB2872" s="66" t="s">
        <v>752</v>
      </c>
      <c r="AC2872" s="40" t="s">
        <v>10480</v>
      </c>
      <c r="AD2872" s="65" t="s">
        <v>10208</v>
      </c>
    </row>
    <row r="2873" spans="1:30" ht="114.75" x14ac:dyDescent="0.2">
      <c r="A2873" s="70" t="s">
        <v>10481</v>
      </c>
      <c r="B2873" s="64" t="s">
        <v>742</v>
      </c>
      <c r="C2873" s="65" t="s">
        <v>10203</v>
      </c>
      <c r="D2873" s="52" t="s">
        <v>10275</v>
      </c>
      <c r="E2873" s="66" t="s">
        <v>75</v>
      </c>
      <c r="F2873" s="71" t="s">
        <v>10482</v>
      </c>
      <c r="G2873" s="71" t="s">
        <v>10483</v>
      </c>
      <c r="H2873" s="68">
        <v>44495</v>
      </c>
      <c r="I2873" s="68">
        <v>45408</v>
      </c>
      <c r="J2873" s="57" t="str">
        <f>IF(Ugovori_OPULJP3[[#This Row],[DATUM ZAVRŠETKA OPERACIJE]]&gt;DATE(2024,12,31),"u provedbi","završen")</f>
        <v>završen</v>
      </c>
      <c r="K2873" s="67" t="s">
        <v>36</v>
      </c>
      <c r="L2873" s="67" t="s">
        <v>36</v>
      </c>
      <c r="M2873" s="58">
        <v>0.85</v>
      </c>
      <c r="N2873" s="58">
        <v>0.15</v>
      </c>
      <c r="O2873" s="59">
        <f>Ugovori_OPULJP3[[#This Row],[Bespovratna sredstva - Ukupno (EU+Nac) HRK
= Ukupna ugovorena vrijednost bespovratnih sredstava]]*Ugovori_OPULJP3[[#This Row],[EU STOPA SUFINANCIRANJA %
EU CO-FINANCING RATE %]]</f>
        <v>1019803.667</v>
      </c>
      <c r="P2873" s="60">
        <f>Ugovori_OPULJP3[[#This Row],[Bespovratna sredstva - EU dio - HRK]]/7.5345</f>
        <v>135351.20671577411</v>
      </c>
      <c r="Q2873" s="59">
        <f>Ugovori_OPULJP3[[#This Row],[Bespovratna sredstva - Ukupno (EU+Nac) HRK
= Ukupna ugovorena vrijednost bespovratnih sredstava]]*Ugovori_OPULJP3[[#This Row],[STOPA NACIONALNOG SUFINANCIRANJA %]]</f>
        <v>179965.353</v>
      </c>
      <c r="R2873" s="60">
        <f>Ugovori_OPULJP3[[#This Row],[Bespovratna sredstva - Nacionalni dio - HRK]]/7.5345</f>
        <v>23885.507067489547</v>
      </c>
      <c r="S2873" s="59">
        <v>1199769.02</v>
      </c>
      <c r="T2873" s="60">
        <f>Ugovori_OPULJP3[[#This Row],[Bespovratna sredstva - Ukupno (EU+Nac) HRK
= Ukupna ugovorena vrijednost bespovratnih sredstava]]/7.5345</f>
        <v>159236.71378326364</v>
      </c>
      <c r="U2873" s="59">
        <v>0</v>
      </c>
      <c r="V2873" s="60">
        <f>Ugovori_OPULJP3[[#This Row],[Javni doprinos korisnika - HRK]]/7.5345</f>
        <v>0</v>
      </c>
      <c r="W2873" s="59">
        <v>0</v>
      </c>
      <c r="X2873" s="60">
        <f>Ugovori_OPULJP3[[#This Row],[Privatni doprinos korisnika - HRK]]/7.5345</f>
        <v>0</v>
      </c>
      <c r="Y2873" s="61">
        <v>1199769.02</v>
      </c>
      <c r="Z2873" s="62">
        <f>Ugovori_OPULJP3[[#This Row],[UKUPNI PRIHVATLJIVI IZDACI
TOTAL ELIGIBLE EXPENDITURE
= Bespovratna sredstva ukupno + doprinos korisnika
= Ukupni prihvatljivi troškovi
= Ukupna ugovorena vrijednost projekta HRK]]/7.5345</f>
        <v>159236.71378326364</v>
      </c>
      <c r="AA2873" s="66" t="s">
        <v>37</v>
      </c>
      <c r="AB2873" s="66" t="s">
        <v>752</v>
      </c>
      <c r="AC2873" s="40" t="s">
        <v>10484</v>
      </c>
      <c r="AD2873" s="72" t="s">
        <v>10208</v>
      </c>
    </row>
    <row r="2874" spans="1:30" ht="102" x14ac:dyDescent="0.2">
      <c r="A2874" s="70" t="s">
        <v>10485</v>
      </c>
      <c r="B2874" s="64" t="s">
        <v>742</v>
      </c>
      <c r="C2874" s="52" t="s">
        <v>10203</v>
      </c>
      <c r="D2874" s="52" t="s">
        <v>10275</v>
      </c>
      <c r="E2874" s="119" t="s">
        <v>75</v>
      </c>
      <c r="F2874" s="71" t="s">
        <v>10486</v>
      </c>
      <c r="G2874" s="71" t="s">
        <v>163</v>
      </c>
      <c r="H2874" s="68">
        <v>44264</v>
      </c>
      <c r="I2874" s="68">
        <v>45178</v>
      </c>
      <c r="J2874" s="57" t="str">
        <f>IF(Ugovori_OPULJP3[[#This Row],[DATUM ZAVRŠETKA OPERACIJE]]&gt;DATE(2024,12,31),"u provedbi","završen")</f>
        <v>završen</v>
      </c>
      <c r="K2874" s="67" t="s">
        <v>36</v>
      </c>
      <c r="L2874" s="67" t="s">
        <v>36</v>
      </c>
      <c r="M2874" s="58">
        <v>0.85</v>
      </c>
      <c r="N2874" s="58">
        <v>0.15</v>
      </c>
      <c r="O2874" s="59">
        <f>Ugovori_OPULJP3[[#This Row],[Bespovratna sredstva - Ukupno (EU+Nac) HRK
= Ukupna ugovorena vrijednost bespovratnih sredstava]]*Ugovori_OPULJP3[[#This Row],[EU STOPA SUFINANCIRANJA %
EU CO-FINANCING RATE %]]</f>
        <v>907290</v>
      </c>
      <c r="P2874" s="60">
        <f>Ugovori_OPULJP3[[#This Row],[Bespovratna sredstva - EU dio - HRK]]/7.5345</f>
        <v>120418.07684650607</v>
      </c>
      <c r="Q2874" s="59">
        <f>Ugovori_OPULJP3[[#This Row],[Bespovratna sredstva - Ukupno (EU+Nac) HRK
= Ukupna ugovorena vrijednost bespovratnih sredstava]]*Ugovori_OPULJP3[[#This Row],[STOPA NACIONALNOG SUFINANCIRANJA %]]</f>
        <v>160110</v>
      </c>
      <c r="R2874" s="60">
        <f>Ugovori_OPULJP3[[#This Row],[Bespovratna sredstva - Nacionalni dio - HRK]]/7.5345</f>
        <v>21250.248855265778</v>
      </c>
      <c r="S2874" s="59">
        <v>1067400</v>
      </c>
      <c r="T2874" s="60">
        <f>Ugovori_OPULJP3[[#This Row],[Bespovratna sredstva - Ukupno (EU+Nac) HRK
= Ukupna ugovorena vrijednost bespovratnih sredstava]]/7.5345</f>
        <v>141668.32570177183</v>
      </c>
      <c r="U2874" s="59">
        <v>0</v>
      </c>
      <c r="V2874" s="60">
        <f>Ugovori_OPULJP3[[#This Row],[Javni doprinos korisnika - HRK]]/7.5345</f>
        <v>0</v>
      </c>
      <c r="W2874" s="59">
        <v>0</v>
      </c>
      <c r="X2874" s="60">
        <f>Ugovori_OPULJP3[[#This Row],[Privatni doprinos korisnika - HRK]]/7.5345</f>
        <v>0</v>
      </c>
      <c r="Y2874" s="61">
        <v>1067400</v>
      </c>
      <c r="Z2874" s="62">
        <f>Ugovori_OPULJP3[[#This Row],[UKUPNI PRIHVATLJIVI IZDACI
TOTAL ELIGIBLE EXPENDITURE
= Bespovratna sredstva ukupno + doprinos korisnika
= Ukupni prihvatljivi troškovi
= Ukupna ugovorena vrijednost projekta HRK]]/7.5345</f>
        <v>141668.32570177183</v>
      </c>
      <c r="AA2874" s="66" t="s">
        <v>37</v>
      </c>
      <c r="AB2874" s="66" t="s">
        <v>752</v>
      </c>
      <c r="AC2874" s="40" t="s">
        <v>10487</v>
      </c>
      <c r="AD2874" s="65" t="s">
        <v>10208</v>
      </c>
    </row>
    <row r="2875" spans="1:30" ht="89.25" x14ac:dyDescent="0.2">
      <c r="A2875" s="70" t="s">
        <v>10488</v>
      </c>
      <c r="B2875" s="64" t="s">
        <v>742</v>
      </c>
      <c r="C2875" s="52" t="s">
        <v>10203</v>
      </c>
      <c r="D2875" s="52" t="s">
        <v>10275</v>
      </c>
      <c r="E2875" s="119" t="s">
        <v>75</v>
      </c>
      <c r="F2875" s="71" t="s">
        <v>10489</v>
      </c>
      <c r="G2875" s="71" t="s">
        <v>10490</v>
      </c>
      <c r="H2875" s="68">
        <v>44267</v>
      </c>
      <c r="I2875" s="68">
        <v>45181</v>
      </c>
      <c r="J2875" s="57" t="str">
        <f>IF(Ugovori_OPULJP3[[#This Row],[DATUM ZAVRŠETKA OPERACIJE]]&gt;DATE(2024,12,31),"u provedbi","završen")</f>
        <v>završen</v>
      </c>
      <c r="K2875" s="67" t="s">
        <v>248</v>
      </c>
      <c r="L2875" s="67" t="s">
        <v>248</v>
      </c>
      <c r="M2875" s="58">
        <v>0.85</v>
      </c>
      <c r="N2875" s="58">
        <v>0.15</v>
      </c>
      <c r="O2875" s="59">
        <f>Ugovori_OPULJP3[[#This Row],[Bespovratna sredstva - Ukupno (EU+Nac) HRK
= Ukupna ugovorena vrijednost bespovratnih sredstava]]*Ugovori_OPULJP3[[#This Row],[EU STOPA SUFINANCIRANJA %
EU CO-FINANCING RATE %]]</f>
        <v>935078.99899999995</v>
      </c>
      <c r="P2875" s="60">
        <f>Ugovori_OPULJP3[[#This Row],[Bespovratna sredstva - EU dio - HRK]]/7.5345</f>
        <v>124106.3108368173</v>
      </c>
      <c r="Q2875" s="59">
        <f>Ugovori_OPULJP3[[#This Row],[Bespovratna sredstva - Ukupno (EU+Nac) HRK
= Ukupna ugovorena vrijednost bespovratnih sredstava]]*Ugovori_OPULJP3[[#This Row],[STOPA NACIONALNOG SUFINANCIRANJA %]]</f>
        <v>165013.94099999999</v>
      </c>
      <c r="R2875" s="60">
        <f>Ugovori_OPULJP3[[#This Row],[Bespovratna sredstva - Nacionalni dio - HRK]]/7.5345</f>
        <v>21901.113677085406</v>
      </c>
      <c r="S2875" s="59">
        <v>1100092.94</v>
      </c>
      <c r="T2875" s="60">
        <f>Ugovori_OPULJP3[[#This Row],[Bespovratna sredstva - Ukupno (EU+Nac) HRK
= Ukupna ugovorena vrijednost bespovratnih sredstava]]/7.5345</f>
        <v>146007.42451390269</v>
      </c>
      <c r="U2875" s="59">
        <v>0</v>
      </c>
      <c r="V2875" s="60">
        <f>Ugovori_OPULJP3[[#This Row],[Javni doprinos korisnika - HRK]]/7.5345</f>
        <v>0</v>
      </c>
      <c r="W2875" s="59">
        <v>0</v>
      </c>
      <c r="X2875" s="60">
        <f>Ugovori_OPULJP3[[#This Row],[Privatni doprinos korisnika - HRK]]/7.5345</f>
        <v>0</v>
      </c>
      <c r="Y2875" s="61">
        <v>1100092.94</v>
      </c>
      <c r="Z2875" s="62">
        <f>Ugovori_OPULJP3[[#This Row],[UKUPNI PRIHVATLJIVI IZDACI
TOTAL ELIGIBLE EXPENDITURE
= Bespovratna sredstva ukupno + doprinos korisnika
= Ukupni prihvatljivi troškovi
= Ukupna ugovorena vrijednost projekta HRK]]/7.5345</f>
        <v>146007.42451390269</v>
      </c>
      <c r="AA2875" s="66" t="s">
        <v>37</v>
      </c>
      <c r="AB2875" s="66" t="s">
        <v>752</v>
      </c>
      <c r="AC2875" s="40" t="s">
        <v>10491</v>
      </c>
      <c r="AD2875" s="65" t="s">
        <v>10208</v>
      </c>
    </row>
    <row r="2876" spans="1:30" ht="102" x14ac:dyDescent="0.2">
      <c r="A2876" s="70" t="s">
        <v>10492</v>
      </c>
      <c r="B2876" s="64" t="s">
        <v>742</v>
      </c>
      <c r="C2876" s="52" t="s">
        <v>10203</v>
      </c>
      <c r="D2876" s="52" t="s">
        <v>10275</v>
      </c>
      <c r="E2876" s="119" t="s">
        <v>75</v>
      </c>
      <c r="F2876" s="71" t="s">
        <v>10493</v>
      </c>
      <c r="G2876" s="71" t="s">
        <v>10494</v>
      </c>
      <c r="H2876" s="68">
        <v>44264</v>
      </c>
      <c r="I2876" s="68">
        <v>44935</v>
      </c>
      <c r="J2876" s="57" t="str">
        <f>IF(Ugovori_OPULJP3[[#This Row],[DATUM ZAVRŠETKA OPERACIJE]]&gt;DATE(2024,12,31),"u provedbi","završen")</f>
        <v>završen</v>
      </c>
      <c r="K2876" s="67" t="s">
        <v>36</v>
      </c>
      <c r="L2876" s="67" t="s">
        <v>36</v>
      </c>
      <c r="M2876" s="58">
        <v>0.85</v>
      </c>
      <c r="N2876" s="58">
        <v>0.15</v>
      </c>
      <c r="O2876" s="59">
        <f>Ugovori_OPULJP3[[#This Row],[Bespovratna sredstva - Ukupno (EU+Nac) HRK
= Ukupna ugovorena vrijednost bespovratnih sredstava]]*Ugovori_OPULJP3[[#This Row],[EU STOPA SUFINANCIRANJA %
EU CO-FINANCING RATE %]]</f>
        <v>961944.45600000001</v>
      </c>
      <c r="P2876" s="60">
        <f>Ugovori_OPULJP3[[#This Row],[Bespovratna sredstva - EU dio - HRK]]/7.5345</f>
        <v>127671.96973919967</v>
      </c>
      <c r="Q2876" s="59">
        <f>Ugovori_OPULJP3[[#This Row],[Bespovratna sredstva - Ukupno (EU+Nac) HRK
= Ukupna ugovorena vrijednost bespovratnih sredstava]]*Ugovori_OPULJP3[[#This Row],[STOPA NACIONALNOG SUFINANCIRANJA %]]</f>
        <v>169754.90400000001</v>
      </c>
      <c r="R2876" s="60">
        <f>Ugovori_OPULJP3[[#This Row],[Bespovratna sredstva - Nacionalni dio - HRK]]/7.5345</f>
        <v>22530.347601035239</v>
      </c>
      <c r="S2876" s="59">
        <v>1131699.3600000001</v>
      </c>
      <c r="T2876" s="60">
        <f>Ugovori_OPULJP3[[#This Row],[Bespovratna sredstva - Ukupno (EU+Nac) HRK
= Ukupna ugovorena vrijednost bespovratnih sredstava]]/7.5345</f>
        <v>150202.31734023493</v>
      </c>
      <c r="U2876" s="59">
        <v>0</v>
      </c>
      <c r="V2876" s="60">
        <f>Ugovori_OPULJP3[[#This Row],[Javni doprinos korisnika - HRK]]/7.5345</f>
        <v>0</v>
      </c>
      <c r="W2876" s="59">
        <v>0</v>
      </c>
      <c r="X2876" s="60">
        <f>Ugovori_OPULJP3[[#This Row],[Privatni doprinos korisnika - HRK]]/7.5345</f>
        <v>0</v>
      </c>
      <c r="Y2876" s="61">
        <v>1131699.3600000001</v>
      </c>
      <c r="Z2876" s="62">
        <f>Ugovori_OPULJP3[[#This Row],[UKUPNI PRIHVATLJIVI IZDACI
TOTAL ELIGIBLE EXPENDITURE
= Bespovratna sredstva ukupno + doprinos korisnika
= Ukupni prihvatljivi troškovi
= Ukupna ugovorena vrijednost projekta HRK]]/7.5345</f>
        <v>150202.31734023493</v>
      </c>
      <c r="AA2876" s="66" t="s">
        <v>37</v>
      </c>
      <c r="AB2876" s="66" t="s">
        <v>752</v>
      </c>
      <c r="AC2876" s="40" t="s">
        <v>10495</v>
      </c>
      <c r="AD2876" s="65" t="s">
        <v>10208</v>
      </c>
    </row>
    <row r="2877" spans="1:30" ht="89.25" x14ac:dyDescent="0.2">
      <c r="A2877" s="70" t="s">
        <v>10496</v>
      </c>
      <c r="B2877" s="64" t="s">
        <v>742</v>
      </c>
      <c r="C2877" s="52" t="s">
        <v>10203</v>
      </c>
      <c r="D2877" s="52" t="s">
        <v>10275</v>
      </c>
      <c r="E2877" s="119" t="s">
        <v>75</v>
      </c>
      <c r="F2877" s="71" t="s">
        <v>10497</v>
      </c>
      <c r="G2877" s="54" t="s">
        <v>10498</v>
      </c>
      <c r="H2877" s="68">
        <v>44264</v>
      </c>
      <c r="I2877" s="68">
        <v>45178</v>
      </c>
      <c r="J2877" s="57" t="str">
        <f>IF(Ugovori_OPULJP3[[#This Row],[DATUM ZAVRŠETKA OPERACIJE]]&gt;DATE(2024,12,31),"u provedbi","završen")</f>
        <v>završen</v>
      </c>
      <c r="K2877" s="67" t="s">
        <v>10499</v>
      </c>
      <c r="L2877" s="67" t="s">
        <v>36</v>
      </c>
      <c r="M2877" s="58">
        <v>0.85</v>
      </c>
      <c r="N2877" s="58">
        <v>0.15</v>
      </c>
      <c r="O2877" s="59">
        <f>Ugovori_OPULJP3[[#This Row],[Bespovratna sredstva - Ukupno (EU+Nac) HRK
= Ukupna ugovorena vrijednost bespovratnih sredstava]]*Ugovori_OPULJP3[[#This Row],[EU STOPA SUFINANCIRANJA %
EU CO-FINANCING RATE %]]</f>
        <v>952377.76549999986</v>
      </c>
      <c r="P2877" s="60">
        <f>Ugovori_OPULJP3[[#This Row],[Bespovratna sredstva - EU dio - HRK]]/7.5345</f>
        <v>126402.25170880613</v>
      </c>
      <c r="Q2877" s="59">
        <f>Ugovori_OPULJP3[[#This Row],[Bespovratna sredstva - Ukupno (EU+Nac) HRK
= Ukupna ugovorena vrijednost bespovratnih sredstava]]*Ugovori_OPULJP3[[#This Row],[STOPA NACIONALNOG SUFINANCIRANJA %]]</f>
        <v>168066.66449999998</v>
      </c>
      <c r="R2877" s="60">
        <f>Ugovori_OPULJP3[[#This Row],[Bespovratna sredstva - Nacionalni dio - HRK]]/7.5345</f>
        <v>22306.279713318731</v>
      </c>
      <c r="S2877" s="59">
        <v>1120444.43</v>
      </c>
      <c r="T2877" s="60">
        <f>Ugovori_OPULJP3[[#This Row],[Bespovratna sredstva - Ukupno (EU+Nac) HRK
= Ukupna ugovorena vrijednost bespovratnih sredstava]]/7.5345</f>
        <v>148708.53142212488</v>
      </c>
      <c r="U2877" s="59">
        <v>0</v>
      </c>
      <c r="V2877" s="60">
        <f>Ugovori_OPULJP3[[#This Row],[Javni doprinos korisnika - HRK]]/7.5345</f>
        <v>0</v>
      </c>
      <c r="W2877" s="59">
        <v>0</v>
      </c>
      <c r="X2877" s="60">
        <f>Ugovori_OPULJP3[[#This Row],[Privatni doprinos korisnika - HRK]]/7.5345</f>
        <v>0</v>
      </c>
      <c r="Y2877" s="61">
        <v>1120444.43</v>
      </c>
      <c r="Z2877" s="62">
        <f>Ugovori_OPULJP3[[#This Row],[UKUPNI PRIHVATLJIVI IZDACI
TOTAL ELIGIBLE EXPENDITURE
= Bespovratna sredstva ukupno + doprinos korisnika
= Ukupni prihvatljivi troškovi
= Ukupna ugovorena vrijednost projekta HRK]]/7.5345</f>
        <v>148708.53142212488</v>
      </c>
      <c r="AA2877" s="66" t="s">
        <v>37</v>
      </c>
      <c r="AB2877" s="66" t="s">
        <v>752</v>
      </c>
      <c r="AC2877" s="40" t="s">
        <v>10500</v>
      </c>
      <c r="AD2877" s="65" t="s">
        <v>10208</v>
      </c>
    </row>
    <row r="2878" spans="1:30" ht="114.75" x14ac:dyDescent="0.2">
      <c r="A2878" s="70" t="s">
        <v>10501</v>
      </c>
      <c r="B2878" s="64" t="s">
        <v>742</v>
      </c>
      <c r="C2878" s="52" t="s">
        <v>10203</v>
      </c>
      <c r="D2878" s="52" t="s">
        <v>10275</v>
      </c>
      <c r="E2878" s="119" t="s">
        <v>75</v>
      </c>
      <c r="F2878" s="71" t="s">
        <v>10502</v>
      </c>
      <c r="G2878" s="71" t="s">
        <v>10503</v>
      </c>
      <c r="H2878" s="68">
        <v>44264</v>
      </c>
      <c r="I2878" s="68">
        <v>44994</v>
      </c>
      <c r="J2878" s="57" t="str">
        <f>IF(Ugovori_OPULJP3[[#This Row],[DATUM ZAVRŠETKA OPERACIJE]]&gt;DATE(2024,12,31),"u provedbi","završen")</f>
        <v>završen</v>
      </c>
      <c r="K2878" s="67" t="s">
        <v>10504</v>
      </c>
      <c r="L2878" s="67" t="s">
        <v>36</v>
      </c>
      <c r="M2878" s="58">
        <v>0.85</v>
      </c>
      <c r="N2878" s="58">
        <v>0.15</v>
      </c>
      <c r="O2878" s="59">
        <f>Ugovori_OPULJP3[[#This Row],[Bespovratna sredstva - Ukupno (EU+Nac) HRK
= Ukupna ugovorena vrijednost bespovratnih sredstava]]*Ugovori_OPULJP3[[#This Row],[EU STOPA SUFINANCIRANJA %
EU CO-FINANCING RATE %]]</f>
        <v>887434</v>
      </c>
      <c r="P2878" s="60">
        <f>Ugovori_OPULJP3[[#This Row],[Bespovratna sredstva - EU dio - HRK]]/7.5345</f>
        <v>117782.73276262525</v>
      </c>
      <c r="Q2878" s="59">
        <f>Ugovori_OPULJP3[[#This Row],[Bespovratna sredstva - Ukupno (EU+Nac) HRK
= Ukupna ugovorena vrijednost bespovratnih sredstava]]*Ugovori_OPULJP3[[#This Row],[STOPA NACIONALNOG SUFINANCIRANJA %]]</f>
        <v>156606</v>
      </c>
      <c r="R2878" s="60">
        <f>Ugovori_OPULJP3[[#This Row],[Bespovratna sredstva - Nacionalni dio - HRK]]/7.5345</f>
        <v>20785.188134580927</v>
      </c>
      <c r="S2878" s="59">
        <v>1044040</v>
      </c>
      <c r="T2878" s="60">
        <f>Ugovori_OPULJP3[[#This Row],[Bespovratna sredstva - Ukupno (EU+Nac) HRK
= Ukupna ugovorena vrijednost bespovratnih sredstava]]/7.5345</f>
        <v>138567.92089720618</v>
      </c>
      <c r="U2878" s="59">
        <v>0</v>
      </c>
      <c r="V2878" s="60">
        <f>Ugovori_OPULJP3[[#This Row],[Javni doprinos korisnika - HRK]]/7.5345</f>
        <v>0</v>
      </c>
      <c r="W2878" s="59">
        <v>0</v>
      </c>
      <c r="X2878" s="60">
        <f>Ugovori_OPULJP3[[#This Row],[Privatni doprinos korisnika - HRK]]/7.5345</f>
        <v>0</v>
      </c>
      <c r="Y2878" s="61">
        <v>1044040</v>
      </c>
      <c r="Z2878" s="62">
        <f>Ugovori_OPULJP3[[#This Row],[UKUPNI PRIHVATLJIVI IZDACI
TOTAL ELIGIBLE EXPENDITURE
= Bespovratna sredstva ukupno + doprinos korisnika
= Ukupni prihvatljivi troškovi
= Ukupna ugovorena vrijednost projekta HRK]]/7.5345</f>
        <v>138567.92089720618</v>
      </c>
      <c r="AA2878" s="66" t="s">
        <v>37</v>
      </c>
      <c r="AB2878" s="66" t="s">
        <v>752</v>
      </c>
      <c r="AC2878" s="40" t="s">
        <v>10505</v>
      </c>
      <c r="AD2878" s="65" t="s">
        <v>10208</v>
      </c>
    </row>
    <row r="2879" spans="1:30" ht="114.75" x14ac:dyDescent="0.2">
      <c r="A2879" s="70" t="s">
        <v>10506</v>
      </c>
      <c r="B2879" s="64" t="s">
        <v>742</v>
      </c>
      <c r="C2879" s="52" t="s">
        <v>10203</v>
      </c>
      <c r="D2879" s="52" t="s">
        <v>10275</v>
      </c>
      <c r="E2879" s="119" t="s">
        <v>75</v>
      </c>
      <c r="F2879" s="71" t="s">
        <v>10507</v>
      </c>
      <c r="G2879" s="71" t="s">
        <v>10508</v>
      </c>
      <c r="H2879" s="68">
        <v>44264</v>
      </c>
      <c r="I2879" s="68">
        <v>44994</v>
      </c>
      <c r="J2879" s="57" t="str">
        <f>IF(Ugovori_OPULJP3[[#This Row],[DATUM ZAVRŠETKA OPERACIJE]]&gt;DATE(2024,12,31),"u provedbi","završen")</f>
        <v>završen</v>
      </c>
      <c r="K2879" s="67" t="s">
        <v>35</v>
      </c>
      <c r="L2879" s="67" t="s">
        <v>36</v>
      </c>
      <c r="M2879" s="58">
        <v>0.85</v>
      </c>
      <c r="N2879" s="58">
        <v>0.15</v>
      </c>
      <c r="O2879" s="59">
        <f>Ugovori_OPULJP3[[#This Row],[Bespovratna sredstva - Ukupno (EU+Nac) HRK
= Ukupna ugovorena vrijednost bespovratnih sredstava]]*Ugovori_OPULJP3[[#This Row],[EU STOPA SUFINANCIRANJA %
EU CO-FINANCING RATE %]]</f>
        <v>956760.0085</v>
      </c>
      <c r="P2879" s="60">
        <f>Ugovori_OPULJP3[[#This Row],[Bespovratna sredstva - EU dio - HRK]]/7.5345</f>
        <v>126983.87530692149</v>
      </c>
      <c r="Q2879" s="59">
        <f>Ugovori_OPULJP3[[#This Row],[Bespovratna sredstva - Ukupno (EU+Nac) HRK
= Ukupna ugovorena vrijednost bespovratnih sredstava]]*Ugovori_OPULJP3[[#This Row],[STOPA NACIONALNOG SUFINANCIRANJA %]]</f>
        <v>168840.00149999998</v>
      </c>
      <c r="R2879" s="60">
        <f>Ugovori_OPULJP3[[#This Row],[Bespovratna sredstva - Nacionalni dio - HRK]]/7.5345</f>
        <v>22408.919171809674</v>
      </c>
      <c r="S2879" s="59">
        <v>1125600.01</v>
      </c>
      <c r="T2879" s="60">
        <f>Ugovori_OPULJP3[[#This Row],[Bespovratna sredstva - Ukupno (EU+Nac) HRK
= Ukupna ugovorena vrijednost bespovratnih sredstava]]/7.5345</f>
        <v>149392.79447873117</v>
      </c>
      <c r="U2879" s="59">
        <v>0</v>
      </c>
      <c r="V2879" s="60">
        <f>Ugovori_OPULJP3[[#This Row],[Javni doprinos korisnika - HRK]]/7.5345</f>
        <v>0</v>
      </c>
      <c r="W2879" s="59">
        <v>0</v>
      </c>
      <c r="X2879" s="60">
        <f>Ugovori_OPULJP3[[#This Row],[Privatni doprinos korisnika - HRK]]/7.5345</f>
        <v>0</v>
      </c>
      <c r="Y2879" s="61">
        <v>1125600.01</v>
      </c>
      <c r="Z2879" s="62">
        <f>Ugovori_OPULJP3[[#This Row],[UKUPNI PRIHVATLJIVI IZDACI
TOTAL ELIGIBLE EXPENDITURE
= Bespovratna sredstva ukupno + doprinos korisnika
= Ukupni prihvatljivi troškovi
= Ukupna ugovorena vrijednost projekta HRK]]/7.5345</f>
        <v>149392.79447873117</v>
      </c>
      <c r="AA2879" s="66" t="s">
        <v>37</v>
      </c>
      <c r="AB2879" s="66" t="s">
        <v>752</v>
      </c>
      <c r="AC2879" s="40" t="s">
        <v>10509</v>
      </c>
      <c r="AD2879" s="65" t="s">
        <v>10208</v>
      </c>
    </row>
    <row r="2880" spans="1:30" ht="114.75" x14ac:dyDescent="0.2">
      <c r="A2880" s="70" t="s">
        <v>10510</v>
      </c>
      <c r="B2880" s="64" t="s">
        <v>742</v>
      </c>
      <c r="C2880" s="52" t="s">
        <v>10203</v>
      </c>
      <c r="D2880" s="52" t="s">
        <v>10275</v>
      </c>
      <c r="E2880" s="119" t="s">
        <v>75</v>
      </c>
      <c r="F2880" s="71" t="s">
        <v>10511</v>
      </c>
      <c r="G2880" s="71" t="s">
        <v>10512</v>
      </c>
      <c r="H2880" s="68">
        <v>44267</v>
      </c>
      <c r="I2880" s="68">
        <v>44997</v>
      </c>
      <c r="J2880" s="57" t="str">
        <f>IF(Ugovori_OPULJP3[[#This Row],[DATUM ZAVRŠETKA OPERACIJE]]&gt;DATE(2024,12,31),"u provedbi","završen")</f>
        <v>završen</v>
      </c>
      <c r="K2880" s="67" t="s">
        <v>424</v>
      </c>
      <c r="L2880" s="55" t="s">
        <v>424</v>
      </c>
      <c r="M2880" s="58">
        <v>0.85</v>
      </c>
      <c r="N2880" s="58">
        <v>0.15</v>
      </c>
      <c r="O2880" s="59">
        <f>Ugovori_OPULJP3[[#This Row],[Bespovratna sredstva - Ukupno (EU+Nac) HRK
= Ukupna ugovorena vrijednost bespovratnih sredstava]]*Ugovori_OPULJP3[[#This Row],[EU STOPA SUFINANCIRANJA %
EU CO-FINANCING RATE %]]</f>
        <v>844050</v>
      </c>
      <c r="P2880" s="60">
        <f>Ugovori_OPULJP3[[#This Row],[Bespovratna sredstva - EU dio - HRK]]/7.5345</f>
        <v>112024.68644236511</v>
      </c>
      <c r="Q2880" s="59">
        <f>Ugovori_OPULJP3[[#This Row],[Bespovratna sredstva - Ukupno (EU+Nac) HRK
= Ukupna ugovorena vrijednost bespovratnih sredstava]]*Ugovori_OPULJP3[[#This Row],[STOPA NACIONALNOG SUFINANCIRANJA %]]</f>
        <v>148950</v>
      </c>
      <c r="R2880" s="60">
        <f>Ugovori_OPULJP3[[#This Row],[Bespovratna sredstva - Nacionalni dio - HRK]]/7.5345</f>
        <v>19769.06231335855</v>
      </c>
      <c r="S2880" s="59">
        <v>993000</v>
      </c>
      <c r="T2880" s="60">
        <f>Ugovori_OPULJP3[[#This Row],[Bespovratna sredstva - Ukupno (EU+Nac) HRK
= Ukupna ugovorena vrijednost bespovratnih sredstava]]/7.5345</f>
        <v>131793.74875572367</v>
      </c>
      <c r="U2880" s="59">
        <v>0</v>
      </c>
      <c r="V2880" s="60">
        <f>Ugovori_OPULJP3[[#This Row],[Javni doprinos korisnika - HRK]]/7.5345</f>
        <v>0</v>
      </c>
      <c r="W2880" s="59">
        <v>0</v>
      </c>
      <c r="X2880" s="60">
        <f>Ugovori_OPULJP3[[#This Row],[Privatni doprinos korisnika - HRK]]/7.5345</f>
        <v>0</v>
      </c>
      <c r="Y2880" s="61">
        <v>993000</v>
      </c>
      <c r="Z2880" s="62">
        <f>Ugovori_OPULJP3[[#This Row],[UKUPNI PRIHVATLJIVI IZDACI
TOTAL ELIGIBLE EXPENDITURE
= Bespovratna sredstva ukupno + doprinos korisnika
= Ukupni prihvatljivi troškovi
= Ukupna ugovorena vrijednost projekta HRK]]/7.5345</f>
        <v>131793.74875572367</v>
      </c>
      <c r="AA2880" s="66" t="s">
        <v>37</v>
      </c>
      <c r="AB2880" s="66" t="s">
        <v>752</v>
      </c>
      <c r="AC2880" s="40" t="s">
        <v>10513</v>
      </c>
      <c r="AD2880" s="65" t="s">
        <v>10208</v>
      </c>
    </row>
    <row r="2881" spans="1:30" ht="76.5" x14ac:dyDescent="0.2">
      <c r="A2881" s="70" t="s">
        <v>10514</v>
      </c>
      <c r="B2881" s="64" t="s">
        <v>742</v>
      </c>
      <c r="C2881" s="52" t="s">
        <v>10203</v>
      </c>
      <c r="D2881" s="52" t="s">
        <v>10275</v>
      </c>
      <c r="E2881" s="119" t="s">
        <v>75</v>
      </c>
      <c r="F2881" s="71" t="s">
        <v>10515</v>
      </c>
      <c r="G2881" s="71" t="s">
        <v>5009</v>
      </c>
      <c r="H2881" s="68">
        <v>44267</v>
      </c>
      <c r="I2881" s="68">
        <v>45028</v>
      </c>
      <c r="J2881" s="57" t="str">
        <f>IF(Ugovori_OPULJP3[[#This Row],[DATUM ZAVRŠETKA OPERACIJE]]&gt;DATE(2024,12,31),"u provedbi","završen")</f>
        <v>završen</v>
      </c>
      <c r="K2881" s="67" t="s">
        <v>36</v>
      </c>
      <c r="L2881" s="67" t="s">
        <v>36</v>
      </c>
      <c r="M2881" s="58">
        <v>0.85</v>
      </c>
      <c r="N2881" s="58">
        <v>0.15</v>
      </c>
      <c r="O2881" s="59">
        <f>Ugovori_OPULJP3[[#This Row],[Bespovratna sredstva - Ukupno (EU+Nac) HRK
= Ukupna ugovorena vrijednost bespovratnih sredstava]]*Ugovori_OPULJP3[[#This Row],[EU STOPA SUFINANCIRANJA %
EU CO-FINANCING RATE %]]</f>
        <v>744539.4375</v>
      </c>
      <c r="P2881" s="60">
        <f>Ugovori_OPULJP3[[#This Row],[Bespovratna sredstva - EU dio - HRK]]/7.5345</f>
        <v>98817.365120445946</v>
      </c>
      <c r="Q2881" s="59">
        <f>Ugovori_OPULJP3[[#This Row],[Bespovratna sredstva - Ukupno (EU+Nac) HRK
= Ukupna ugovorena vrijednost bespovratnih sredstava]]*Ugovori_OPULJP3[[#This Row],[STOPA NACIONALNOG SUFINANCIRANJA %]]</f>
        <v>131389.3125</v>
      </c>
      <c r="R2881" s="60">
        <f>Ugovori_OPULJP3[[#This Row],[Bespovratna sredstva - Nacionalni dio - HRK]]/7.5345</f>
        <v>17438.35855066693</v>
      </c>
      <c r="S2881" s="59">
        <v>875928.75</v>
      </c>
      <c r="T2881" s="60">
        <f>Ugovori_OPULJP3[[#This Row],[Bespovratna sredstva - Ukupno (EU+Nac) HRK
= Ukupna ugovorena vrijednost bespovratnih sredstava]]/7.5345</f>
        <v>116255.72367111288</v>
      </c>
      <c r="U2881" s="59">
        <v>0</v>
      </c>
      <c r="V2881" s="60">
        <f>Ugovori_OPULJP3[[#This Row],[Javni doprinos korisnika - HRK]]/7.5345</f>
        <v>0</v>
      </c>
      <c r="W2881" s="59">
        <v>0</v>
      </c>
      <c r="X2881" s="60">
        <f>Ugovori_OPULJP3[[#This Row],[Privatni doprinos korisnika - HRK]]/7.5345</f>
        <v>0</v>
      </c>
      <c r="Y2881" s="61">
        <v>875928.75</v>
      </c>
      <c r="Z2881" s="62">
        <f>Ugovori_OPULJP3[[#This Row],[UKUPNI PRIHVATLJIVI IZDACI
TOTAL ELIGIBLE EXPENDITURE
= Bespovratna sredstva ukupno + doprinos korisnika
= Ukupni prihvatljivi troškovi
= Ukupna ugovorena vrijednost projekta HRK]]/7.5345</f>
        <v>116255.72367111288</v>
      </c>
      <c r="AA2881" s="66" t="s">
        <v>37</v>
      </c>
      <c r="AB2881" s="66" t="s">
        <v>752</v>
      </c>
      <c r="AC2881" s="40" t="s">
        <v>10516</v>
      </c>
      <c r="AD2881" s="65" t="s">
        <v>10208</v>
      </c>
    </row>
    <row r="2882" spans="1:30" ht="102" x14ac:dyDescent="0.2">
      <c r="A2882" s="70" t="s">
        <v>10517</v>
      </c>
      <c r="B2882" s="64" t="s">
        <v>742</v>
      </c>
      <c r="C2882" s="52" t="s">
        <v>10203</v>
      </c>
      <c r="D2882" s="52" t="s">
        <v>10275</v>
      </c>
      <c r="E2882" s="119" t="s">
        <v>75</v>
      </c>
      <c r="F2882" s="71" t="s">
        <v>10518</v>
      </c>
      <c r="G2882" s="54" t="s">
        <v>461</v>
      </c>
      <c r="H2882" s="68">
        <v>44267</v>
      </c>
      <c r="I2882" s="68">
        <v>44997</v>
      </c>
      <c r="J2882" s="57" t="str">
        <f>IF(Ugovori_OPULJP3[[#This Row],[DATUM ZAVRŠETKA OPERACIJE]]&gt;DATE(2024,12,31),"u provedbi","završen")</f>
        <v>završen</v>
      </c>
      <c r="K2882" s="67" t="s">
        <v>424</v>
      </c>
      <c r="L2882" s="55" t="s">
        <v>424</v>
      </c>
      <c r="M2882" s="58">
        <v>0.85</v>
      </c>
      <c r="N2882" s="58">
        <v>0.15</v>
      </c>
      <c r="O2882" s="59">
        <f>Ugovori_OPULJP3[[#This Row],[Bespovratna sredstva - Ukupno (EU+Nac) HRK
= Ukupna ugovorena vrijednost bespovratnih sredstava]]*Ugovori_OPULJP3[[#This Row],[EU STOPA SUFINANCIRANJA %
EU CO-FINANCING RATE %]]</f>
        <v>797486.9574999999</v>
      </c>
      <c r="P2882" s="60">
        <f>Ugovori_OPULJP3[[#This Row],[Bespovratna sredstva - EU dio - HRK]]/7.5345</f>
        <v>105844.70867343551</v>
      </c>
      <c r="Q2882" s="59">
        <f>Ugovori_OPULJP3[[#This Row],[Bespovratna sredstva - Ukupno (EU+Nac) HRK
= Ukupna ugovorena vrijednost bespovratnih sredstava]]*Ugovori_OPULJP3[[#This Row],[STOPA NACIONALNOG SUFINANCIRANJA %]]</f>
        <v>140732.99249999999</v>
      </c>
      <c r="R2882" s="60">
        <f>Ugovori_OPULJP3[[#This Row],[Bespovratna sredstva - Nacionalni dio - HRK]]/7.5345</f>
        <v>18678.478001194504</v>
      </c>
      <c r="S2882" s="59">
        <v>938219.95</v>
      </c>
      <c r="T2882" s="60">
        <f>Ugovori_OPULJP3[[#This Row],[Bespovratna sredstva - Ukupno (EU+Nac) HRK
= Ukupna ugovorena vrijednost bespovratnih sredstava]]/7.5345</f>
        <v>124523.18667463002</v>
      </c>
      <c r="U2882" s="59">
        <v>0</v>
      </c>
      <c r="V2882" s="60">
        <f>Ugovori_OPULJP3[[#This Row],[Javni doprinos korisnika - HRK]]/7.5345</f>
        <v>0</v>
      </c>
      <c r="W2882" s="59">
        <v>0</v>
      </c>
      <c r="X2882" s="60">
        <f>Ugovori_OPULJP3[[#This Row],[Privatni doprinos korisnika - HRK]]/7.5345</f>
        <v>0</v>
      </c>
      <c r="Y2882" s="61">
        <v>938219.95</v>
      </c>
      <c r="Z2882" s="62">
        <f>Ugovori_OPULJP3[[#This Row],[UKUPNI PRIHVATLJIVI IZDACI
TOTAL ELIGIBLE EXPENDITURE
= Bespovratna sredstva ukupno + doprinos korisnika
= Ukupni prihvatljivi troškovi
= Ukupna ugovorena vrijednost projekta HRK]]/7.5345</f>
        <v>124523.18667463002</v>
      </c>
      <c r="AA2882" s="66" t="s">
        <v>37</v>
      </c>
      <c r="AB2882" s="66" t="s">
        <v>752</v>
      </c>
      <c r="AC2882" s="40" t="s">
        <v>10519</v>
      </c>
      <c r="AD2882" s="65" t="s">
        <v>10208</v>
      </c>
    </row>
    <row r="2883" spans="1:30" ht="114.75" x14ac:dyDescent="0.2">
      <c r="A2883" s="70" t="s">
        <v>10520</v>
      </c>
      <c r="B2883" s="64" t="s">
        <v>742</v>
      </c>
      <c r="C2883" s="52" t="s">
        <v>10203</v>
      </c>
      <c r="D2883" s="52" t="s">
        <v>10275</v>
      </c>
      <c r="E2883" s="119" t="s">
        <v>75</v>
      </c>
      <c r="F2883" s="71" t="s">
        <v>10521</v>
      </c>
      <c r="G2883" s="54" t="s">
        <v>2511</v>
      </c>
      <c r="H2883" s="68">
        <v>44264</v>
      </c>
      <c r="I2883" s="68">
        <v>45178</v>
      </c>
      <c r="J2883" s="57" t="str">
        <f>IF(Ugovori_OPULJP3[[#This Row],[DATUM ZAVRŠETKA OPERACIJE]]&gt;DATE(2024,12,31),"u provedbi","završen")</f>
        <v>završen</v>
      </c>
      <c r="K2883" s="67" t="s">
        <v>7337</v>
      </c>
      <c r="L2883" s="67" t="s">
        <v>36</v>
      </c>
      <c r="M2883" s="58">
        <v>0.85</v>
      </c>
      <c r="N2883" s="58">
        <v>0.15</v>
      </c>
      <c r="O2883" s="59">
        <f>Ugovori_OPULJP3[[#This Row],[Bespovratna sredstva - Ukupno (EU+Nac) HRK
= Ukupna ugovorena vrijednost bespovratnih sredstava]]*Ugovori_OPULJP3[[#This Row],[EU STOPA SUFINANCIRANJA %
EU CO-FINANCING RATE %]]</f>
        <v>1013931.0085</v>
      </c>
      <c r="P2883" s="60">
        <f>Ugovori_OPULJP3[[#This Row],[Bespovratna sredstva - EU dio - HRK]]/7.5345</f>
        <v>134571.77098679409</v>
      </c>
      <c r="Q2883" s="59">
        <f>Ugovori_OPULJP3[[#This Row],[Bespovratna sredstva - Ukupno (EU+Nac) HRK
= Ukupna ugovorena vrijednost bespovratnih sredstava]]*Ugovori_OPULJP3[[#This Row],[STOPA NACIONALNOG SUFINANCIRANJA %]]</f>
        <v>178929.00149999998</v>
      </c>
      <c r="R2883" s="60">
        <f>Ugovori_OPULJP3[[#This Row],[Bespovratna sredstva - Nacionalni dio - HRK]]/7.5345</f>
        <v>23747.959585904835</v>
      </c>
      <c r="S2883" s="59">
        <v>1192860.01</v>
      </c>
      <c r="T2883" s="60">
        <f>Ugovori_OPULJP3[[#This Row],[Bespovratna sredstva - Ukupno (EU+Nac) HRK
= Ukupna ugovorena vrijednost bespovratnih sredstava]]/7.5345</f>
        <v>158319.7305726989</v>
      </c>
      <c r="U2883" s="59">
        <v>0</v>
      </c>
      <c r="V2883" s="60">
        <f>Ugovori_OPULJP3[[#This Row],[Javni doprinos korisnika - HRK]]/7.5345</f>
        <v>0</v>
      </c>
      <c r="W2883" s="59">
        <v>0</v>
      </c>
      <c r="X2883" s="60">
        <f>Ugovori_OPULJP3[[#This Row],[Privatni doprinos korisnika - HRK]]/7.5345</f>
        <v>0</v>
      </c>
      <c r="Y2883" s="61">
        <v>1192860.01</v>
      </c>
      <c r="Z2883" s="62">
        <f>Ugovori_OPULJP3[[#This Row],[UKUPNI PRIHVATLJIVI IZDACI
TOTAL ELIGIBLE EXPENDITURE
= Bespovratna sredstva ukupno + doprinos korisnika
= Ukupni prihvatljivi troškovi
= Ukupna ugovorena vrijednost projekta HRK]]/7.5345</f>
        <v>158319.7305726989</v>
      </c>
      <c r="AA2883" s="66" t="s">
        <v>37</v>
      </c>
      <c r="AB2883" s="66" t="s">
        <v>752</v>
      </c>
      <c r="AC2883" s="40" t="s">
        <v>10522</v>
      </c>
      <c r="AD2883" s="65" t="s">
        <v>10208</v>
      </c>
    </row>
    <row r="2884" spans="1:30" ht="114.75" x14ac:dyDescent="0.2">
      <c r="A2884" s="70" t="s">
        <v>10523</v>
      </c>
      <c r="B2884" s="64" t="s">
        <v>742</v>
      </c>
      <c r="C2884" s="52" t="s">
        <v>10203</v>
      </c>
      <c r="D2884" s="52" t="s">
        <v>10275</v>
      </c>
      <c r="E2884" s="119" t="s">
        <v>75</v>
      </c>
      <c r="F2884" s="71" t="s">
        <v>10524</v>
      </c>
      <c r="G2884" s="71" t="s">
        <v>10525</v>
      </c>
      <c r="H2884" s="68">
        <v>44264</v>
      </c>
      <c r="I2884" s="68">
        <v>45178</v>
      </c>
      <c r="J2884" s="57" t="str">
        <f>IF(Ugovori_OPULJP3[[#This Row],[DATUM ZAVRŠETKA OPERACIJE]]&gt;DATE(2024,12,31),"u provedbi","završen")</f>
        <v>završen</v>
      </c>
      <c r="K2884" s="67" t="s">
        <v>2433</v>
      </c>
      <c r="L2884" s="67" t="s">
        <v>36</v>
      </c>
      <c r="M2884" s="58">
        <v>0.85</v>
      </c>
      <c r="N2884" s="58">
        <v>0.15</v>
      </c>
      <c r="O2884" s="59">
        <f>Ugovori_OPULJP3[[#This Row],[Bespovratna sredstva - Ukupno (EU+Nac) HRK
= Ukupna ugovorena vrijednost bespovratnih sredstava]]*Ugovori_OPULJP3[[#This Row],[EU STOPA SUFINANCIRANJA %
EU CO-FINANCING RATE %]]</f>
        <v>1014934.0255</v>
      </c>
      <c r="P2884" s="60">
        <f>Ugovori_OPULJP3[[#This Row],[Bespovratna sredstva - EU dio - HRK]]/7.5345</f>
        <v>134704.8942199217</v>
      </c>
      <c r="Q2884" s="59">
        <f>Ugovori_OPULJP3[[#This Row],[Bespovratna sredstva - Ukupno (EU+Nac) HRK
= Ukupna ugovorena vrijednost bespovratnih sredstava]]*Ugovori_OPULJP3[[#This Row],[STOPA NACIONALNOG SUFINANCIRANJA %]]</f>
        <v>179106.00450000001</v>
      </c>
      <c r="R2884" s="60">
        <f>Ugovori_OPULJP3[[#This Row],[Bespovratna sredstva - Nacionalni dio - HRK]]/7.5345</f>
        <v>23771.45192116265</v>
      </c>
      <c r="S2884" s="59">
        <v>1194040.03</v>
      </c>
      <c r="T2884" s="60">
        <f>Ugovori_OPULJP3[[#This Row],[Bespovratna sredstva - Ukupno (EU+Nac) HRK
= Ukupna ugovorena vrijednost bespovratnih sredstava]]/7.5345</f>
        <v>158476.34614108433</v>
      </c>
      <c r="U2884" s="59">
        <v>0</v>
      </c>
      <c r="V2884" s="60">
        <f>Ugovori_OPULJP3[[#This Row],[Javni doprinos korisnika - HRK]]/7.5345</f>
        <v>0</v>
      </c>
      <c r="W2884" s="59">
        <v>0</v>
      </c>
      <c r="X2884" s="60">
        <f>Ugovori_OPULJP3[[#This Row],[Privatni doprinos korisnika - HRK]]/7.5345</f>
        <v>0</v>
      </c>
      <c r="Y2884" s="61">
        <v>1194040.03</v>
      </c>
      <c r="Z2884" s="62">
        <f>Ugovori_OPULJP3[[#This Row],[UKUPNI PRIHVATLJIVI IZDACI
TOTAL ELIGIBLE EXPENDITURE
= Bespovratna sredstva ukupno + doprinos korisnika
= Ukupni prihvatljivi troškovi
= Ukupna ugovorena vrijednost projekta HRK]]/7.5345</f>
        <v>158476.34614108433</v>
      </c>
      <c r="AA2884" s="66" t="s">
        <v>37</v>
      </c>
      <c r="AB2884" s="66" t="s">
        <v>752</v>
      </c>
      <c r="AC2884" s="40" t="s">
        <v>10526</v>
      </c>
      <c r="AD2884" s="65" t="s">
        <v>10208</v>
      </c>
    </row>
    <row r="2885" spans="1:30" ht="114.75" x14ac:dyDescent="0.2">
      <c r="A2885" s="70" t="s">
        <v>10527</v>
      </c>
      <c r="B2885" s="64" t="s">
        <v>742</v>
      </c>
      <c r="C2885" s="52" t="s">
        <v>10203</v>
      </c>
      <c r="D2885" s="52" t="s">
        <v>10275</v>
      </c>
      <c r="E2885" s="119" t="s">
        <v>75</v>
      </c>
      <c r="F2885" s="71" t="s">
        <v>10528</v>
      </c>
      <c r="G2885" s="81" t="s">
        <v>4661</v>
      </c>
      <c r="H2885" s="68">
        <v>44267</v>
      </c>
      <c r="I2885" s="68">
        <v>44816</v>
      </c>
      <c r="J2885" s="57" t="str">
        <f>IF(Ugovori_OPULJP3[[#This Row],[DATUM ZAVRŠETKA OPERACIJE]]&gt;DATE(2024,12,31),"u provedbi","završen")</f>
        <v>završen</v>
      </c>
      <c r="K2885" s="67" t="s">
        <v>593</v>
      </c>
      <c r="L2885" s="67" t="s">
        <v>593</v>
      </c>
      <c r="M2885" s="58">
        <v>0.85</v>
      </c>
      <c r="N2885" s="58">
        <v>0.15</v>
      </c>
      <c r="O2885" s="59">
        <f>Ugovori_OPULJP3[[#This Row],[Bespovratna sredstva - Ukupno (EU+Nac) HRK
= Ukupna ugovorena vrijednost bespovratnih sredstava]]*Ugovori_OPULJP3[[#This Row],[EU STOPA SUFINANCIRANJA %
EU CO-FINANCING RATE %]]</f>
        <v>643244.01100000006</v>
      </c>
      <c r="P2885" s="60">
        <f>Ugovori_OPULJP3[[#This Row],[Bespovratna sredstva - EU dio - HRK]]/7.5345</f>
        <v>85373.151635808623</v>
      </c>
      <c r="Q2885" s="59">
        <f>Ugovori_OPULJP3[[#This Row],[Bespovratna sredstva - Ukupno (EU+Nac) HRK
= Ukupna ugovorena vrijednost bespovratnih sredstava]]*Ugovori_OPULJP3[[#This Row],[STOPA NACIONALNOG SUFINANCIRANJA %]]</f>
        <v>113513.649</v>
      </c>
      <c r="R2885" s="60">
        <f>Ugovori_OPULJP3[[#This Row],[Bespovratna sredstva - Nacionalni dio - HRK]]/7.5345</f>
        <v>15065.850288672109</v>
      </c>
      <c r="S2885" s="59">
        <v>756757.66</v>
      </c>
      <c r="T2885" s="60">
        <f>Ugovori_OPULJP3[[#This Row],[Bespovratna sredstva - Ukupno (EU+Nac) HRK
= Ukupna ugovorena vrijednost bespovratnih sredstava]]/7.5345</f>
        <v>100439.00192448072</v>
      </c>
      <c r="U2885" s="59">
        <v>0</v>
      </c>
      <c r="V2885" s="60">
        <f>Ugovori_OPULJP3[[#This Row],[Javni doprinos korisnika - HRK]]/7.5345</f>
        <v>0</v>
      </c>
      <c r="W2885" s="59">
        <v>0</v>
      </c>
      <c r="X2885" s="60">
        <f>Ugovori_OPULJP3[[#This Row],[Privatni doprinos korisnika - HRK]]/7.5345</f>
        <v>0</v>
      </c>
      <c r="Y2885" s="61">
        <v>756757.66</v>
      </c>
      <c r="Z2885" s="62">
        <f>Ugovori_OPULJP3[[#This Row],[UKUPNI PRIHVATLJIVI IZDACI
TOTAL ELIGIBLE EXPENDITURE
= Bespovratna sredstva ukupno + doprinos korisnika
= Ukupni prihvatljivi troškovi
= Ukupna ugovorena vrijednost projekta HRK]]/7.5345</f>
        <v>100439.00192448072</v>
      </c>
      <c r="AA2885" s="66" t="s">
        <v>37</v>
      </c>
      <c r="AB2885" s="66" t="s">
        <v>752</v>
      </c>
      <c r="AC2885" s="40" t="s">
        <v>10529</v>
      </c>
      <c r="AD2885" s="65" t="s">
        <v>10208</v>
      </c>
    </row>
    <row r="2886" spans="1:30" ht="114.75" x14ac:dyDescent="0.2">
      <c r="A2886" s="70" t="s">
        <v>10530</v>
      </c>
      <c r="B2886" s="64" t="s">
        <v>742</v>
      </c>
      <c r="C2886" s="52" t="s">
        <v>10203</v>
      </c>
      <c r="D2886" s="52" t="s">
        <v>10275</v>
      </c>
      <c r="E2886" s="119" t="s">
        <v>75</v>
      </c>
      <c r="F2886" s="71" t="s">
        <v>10531</v>
      </c>
      <c r="G2886" s="54" t="s">
        <v>323</v>
      </c>
      <c r="H2886" s="68">
        <v>44267</v>
      </c>
      <c r="I2886" s="68">
        <v>44754</v>
      </c>
      <c r="J2886" s="57" t="str">
        <f>IF(Ugovori_OPULJP3[[#This Row],[DATUM ZAVRŠETKA OPERACIJE]]&gt;DATE(2024,12,31),"u provedbi","završen")</f>
        <v>završen</v>
      </c>
      <c r="K2886" s="67" t="s">
        <v>10532</v>
      </c>
      <c r="L2886" s="67" t="s">
        <v>248</v>
      </c>
      <c r="M2886" s="58">
        <v>0.85</v>
      </c>
      <c r="N2886" s="58">
        <v>0.15</v>
      </c>
      <c r="O2886" s="59">
        <f>Ugovori_OPULJP3[[#This Row],[Bespovratna sredstva - Ukupno (EU+Nac) HRK
= Ukupna ugovorena vrijednost bespovratnih sredstava]]*Ugovori_OPULJP3[[#This Row],[EU STOPA SUFINANCIRANJA %
EU CO-FINANCING RATE %]]</f>
        <v>908514</v>
      </c>
      <c r="P2886" s="60">
        <f>Ugovori_OPULJP3[[#This Row],[Bespovratna sredstva - EU dio - HRK]]/7.5345</f>
        <v>120580.52956400557</v>
      </c>
      <c r="Q2886" s="59">
        <f>Ugovori_OPULJP3[[#This Row],[Bespovratna sredstva - Ukupno (EU+Nac) HRK
= Ukupna ugovorena vrijednost bespovratnih sredstava]]*Ugovori_OPULJP3[[#This Row],[STOPA NACIONALNOG SUFINANCIRANJA %]]</f>
        <v>160326</v>
      </c>
      <c r="R2886" s="60">
        <f>Ugovori_OPULJP3[[#This Row],[Bespovratna sredstva - Nacionalni dio - HRK]]/7.5345</f>
        <v>21278.916981883336</v>
      </c>
      <c r="S2886" s="59">
        <v>1068840</v>
      </c>
      <c r="T2886" s="60">
        <f>Ugovori_OPULJP3[[#This Row],[Bespovratna sredstva - Ukupno (EU+Nac) HRK
= Ukupna ugovorena vrijednost bespovratnih sredstava]]/7.5345</f>
        <v>141859.4465458889</v>
      </c>
      <c r="U2886" s="59">
        <v>0</v>
      </c>
      <c r="V2886" s="60">
        <f>Ugovori_OPULJP3[[#This Row],[Javni doprinos korisnika - HRK]]/7.5345</f>
        <v>0</v>
      </c>
      <c r="W2886" s="59">
        <v>0</v>
      </c>
      <c r="X2886" s="60">
        <f>Ugovori_OPULJP3[[#This Row],[Privatni doprinos korisnika - HRK]]/7.5345</f>
        <v>0</v>
      </c>
      <c r="Y2886" s="61">
        <v>1068840</v>
      </c>
      <c r="Z2886" s="62">
        <f>Ugovori_OPULJP3[[#This Row],[UKUPNI PRIHVATLJIVI IZDACI
TOTAL ELIGIBLE EXPENDITURE
= Bespovratna sredstva ukupno + doprinos korisnika
= Ukupni prihvatljivi troškovi
= Ukupna ugovorena vrijednost projekta HRK]]/7.5345</f>
        <v>141859.4465458889</v>
      </c>
      <c r="AA2886" s="66" t="s">
        <v>37</v>
      </c>
      <c r="AB2886" s="66" t="s">
        <v>752</v>
      </c>
      <c r="AC2886" s="40" t="s">
        <v>10533</v>
      </c>
      <c r="AD2886" s="65" t="s">
        <v>10208</v>
      </c>
    </row>
    <row r="2887" spans="1:30" ht="114.75" x14ac:dyDescent="0.2">
      <c r="A2887" s="70" t="s">
        <v>10534</v>
      </c>
      <c r="B2887" s="64" t="s">
        <v>742</v>
      </c>
      <c r="C2887" s="52" t="s">
        <v>10203</v>
      </c>
      <c r="D2887" s="52" t="s">
        <v>10275</v>
      </c>
      <c r="E2887" s="119" t="s">
        <v>75</v>
      </c>
      <c r="F2887" s="71" t="s">
        <v>10535</v>
      </c>
      <c r="G2887" s="71" t="s">
        <v>10536</v>
      </c>
      <c r="H2887" s="68">
        <v>44264</v>
      </c>
      <c r="I2887" s="68">
        <v>44813</v>
      </c>
      <c r="J2887" s="57" t="str">
        <f>IF(Ugovori_OPULJP3[[#This Row],[DATUM ZAVRŠETKA OPERACIJE]]&gt;DATE(2024,12,31),"u provedbi","završen")</f>
        <v>završen</v>
      </c>
      <c r="K2887" s="67" t="s">
        <v>35</v>
      </c>
      <c r="L2887" s="67" t="s">
        <v>36</v>
      </c>
      <c r="M2887" s="58">
        <v>0.85</v>
      </c>
      <c r="N2887" s="58">
        <v>0.15</v>
      </c>
      <c r="O2887" s="59">
        <f>Ugovori_OPULJP3[[#This Row],[Bespovratna sredstva - Ukupno (EU+Nac) HRK
= Ukupna ugovorena vrijednost bespovratnih sredstava]]*Ugovori_OPULJP3[[#This Row],[EU STOPA SUFINANCIRANJA %
EU CO-FINANCING RATE %]]</f>
        <v>534378</v>
      </c>
      <c r="P2887" s="60">
        <f>Ugovori_OPULJP3[[#This Row],[Bespovratna sredstva - EU dio - HRK]]/7.5345</f>
        <v>70924.148914991034</v>
      </c>
      <c r="Q2887" s="59">
        <f>Ugovori_OPULJP3[[#This Row],[Bespovratna sredstva - Ukupno (EU+Nac) HRK
= Ukupna ugovorena vrijednost bespovratnih sredstava]]*Ugovori_OPULJP3[[#This Row],[STOPA NACIONALNOG SUFINANCIRANJA %]]</f>
        <v>94302</v>
      </c>
      <c r="R2887" s="60">
        <f>Ugovori_OPULJP3[[#This Row],[Bespovratna sredstva - Nacionalni dio - HRK]]/7.5345</f>
        <v>12516.026279116066</v>
      </c>
      <c r="S2887" s="59">
        <v>628680</v>
      </c>
      <c r="T2887" s="60">
        <f>Ugovori_OPULJP3[[#This Row],[Bespovratna sredstva - Ukupno (EU+Nac) HRK
= Ukupna ugovorena vrijednost bespovratnih sredstava]]/7.5345</f>
        <v>83440.175194107098</v>
      </c>
      <c r="U2887" s="59">
        <v>0</v>
      </c>
      <c r="V2887" s="60">
        <f>Ugovori_OPULJP3[[#This Row],[Javni doprinos korisnika - HRK]]/7.5345</f>
        <v>0</v>
      </c>
      <c r="W2887" s="59">
        <v>0</v>
      </c>
      <c r="X2887" s="60">
        <f>Ugovori_OPULJP3[[#This Row],[Privatni doprinos korisnika - HRK]]/7.5345</f>
        <v>0</v>
      </c>
      <c r="Y2887" s="61">
        <v>628680</v>
      </c>
      <c r="Z2887" s="62">
        <f>Ugovori_OPULJP3[[#This Row],[UKUPNI PRIHVATLJIVI IZDACI
TOTAL ELIGIBLE EXPENDITURE
= Bespovratna sredstva ukupno + doprinos korisnika
= Ukupni prihvatljivi troškovi
= Ukupna ugovorena vrijednost projekta HRK]]/7.5345</f>
        <v>83440.175194107098</v>
      </c>
      <c r="AA2887" s="66" t="s">
        <v>37</v>
      </c>
      <c r="AB2887" s="66" t="s">
        <v>752</v>
      </c>
      <c r="AC2887" s="40" t="s">
        <v>10537</v>
      </c>
      <c r="AD2887" s="65" t="s">
        <v>10208</v>
      </c>
    </row>
    <row r="2888" spans="1:30" ht="102" x14ac:dyDescent="0.2">
      <c r="A2888" s="70" t="s">
        <v>10538</v>
      </c>
      <c r="B2888" s="64" t="s">
        <v>742</v>
      </c>
      <c r="C2888" s="52" t="s">
        <v>10203</v>
      </c>
      <c r="D2888" s="52" t="s">
        <v>10275</v>
      </c>
      <c r="E2888" s="119" t="s">
        <v>75</v>
      </c>
      <c r="F2888" s="71" t="s">
        <v>10539</v>
      </c>
      <c r="G2888" s="71" t="s">
        <v>6070</v>
      </c>
      <c r="H2888" s="68">
        <v>44264</v>
      </c>
      <c r="I2888" s="68">
        <v>45178</v>
      </c>
      <c r="J2888" s="57" t="str">
        <f>IF(Ugovori_OPULJP3[[#This Row],[DATUM ZAVRŠETKA OPERACIJE]]&gt;DATE(2024,12,31),"u provedbi","završen")</f>
        <v>završen</v>
      </c>
      <c r="K2888" s="67" t="s">
        <v>10540</v>
      </c>
      <c r="L2888" s="67" t="s">
        <v>36</v>
      </c>
      <c r="M2888" s="58">
        <v>0.85</v>
      </c>
      <c r="N2888" s="58">
        <v>0.15</v>
      </c>
      <c r="O2888" s="59">
        <f>Ugovori_OPULJP3[[#This Row],[Bespovratna sredstva - Ukupno (EU+Nac) HRK
= Ukupna ugovorena vrijednost bespovratnih sredstava]]*Ugovori_OPULJP3[[#This Row],[EU STOPA SUFINANCIRANJA %
EU CO-FINANCING RATE %]]</f>
        <v>907290.02549999999</v>
      </c>
      <c r="P2888" s="60">
        <f>Ugovori_OPULJP3[[#This Row],[Bespovratna sredstva - EU dio - HRK]]/7.5345</f>
        <v>120418.08023093767</v>
      </c>
      <c r="Q2888" s="59">
        <f>Ugovori_OPULJP3[[#This Row],[Bespovratna sredstva - Ukupno (EU+Nac) HRK
= Ukupna ugovorena vrijednost bespovratnih sredstava]]*Ugovori_OPULJP3[[#This Row],[STOPA NACIONALNOG SUFINANCIRANJA %]]</f>
        <v>160110.00450000001</v>
      </c>
      <c r="R2888" s="60">
        <f>Ugovori_OPULJP3[[#This Row],[Bespovratna sredstva - Nacionalni dio - HRK]]/7.5345</f>
        <v>21250.249452518416</v>
      </c>
      <c r="S2888" s="59">
        <v>1067400.03</v>
      </c>
      <c r="T2888" s="60">
        <f>Ugovori_OPULJP3[[#This Row],[Bespovratna sredstva - Ukupno (EU+Nac) HRK
= Ukupna ugovorena vrijednost bespovratnih sredstava]]/7.5345</f>
        <v>141668.3296834561</v>
      </c>
      <c r="U2888" s="59">
        <v>0</v>
      </c>
      <c r="V2888" s="60">
        <f>Ugovori_OPULJP3[[#This Row],[Javni doprinos korisnika - HRK]]/7.5345</f>
        <v>0</v>
      </c>
      <c r="W2888" s="59">
        <v>0</v>
      </c>
      <c r="X2888" s="60">
        <f>Ugovori_OPULJP3[[#This Row],[Privatni doprinos korisnika - HRK]]/7.5345</f>
        <v>0</v>
      </c>
      <c r="Y2888" s="61">
        <v>1067400.03</v>
      </c>
      <c r="Z2888" s="62">
        <f>Ugovori_OPULJP3[[#This Row],[UKUPNI PRIHVATLJIVI IZDACI
TOTAL ELIGIBLE EXPENDITURE
= Bespovratna sredstva ukupno + doprinos korisnika
= Ukupni prihvatljivi troškovi
= Ukupna ugovorena vrijednost projekta HRK]]/7.5345</f>
        <v>141668.3296834561</v>
      </c>
      <c r="AA2888" s="66" t="s">
        <v>37</v>
      </c>
      <c r="AB2888" s="66" t="s">
        <v>752</v>
      </c>
      <c r="AC2888" s="40" t="s">
        <v>10541</v>
      </c>
      <c r="AD2888" s="65" t="s">
        <v>10208</v>
      </c>
    </row>
    <row r="2889" spans="1:30" ht="76.5" x14ac:dyDescent="0.2">
      <c r="A2889" s="70" t="s">
        <v>10542</v>
      </c>
      <c r="B2889" s="64" t="s">
        <v>742</v>
      </c>
      <c r="C2889" s="52" t="s">
        <v>10203</v>
      </c>
      <c r="D2889" s="52" t="s">
        <v>10275</v>
      </c>
      <c r="E2889" s="119" t="s">
        <v>75</v>
      </c>
      <c r="F2889" s="71" t="s">
        <v>10543</v>
      </c>
      <c r="G2889" s="71" t="s">
        <v>3931</v>
      </c>
      <c r="H2889" s="68">
        <v>44267</v>
      </c>
      <c r="I2889" s="68">
        <v>45119</v>
      </c>
      <c r="J2889" s="57" t="str">
        <f>IF(Ugovori_OPULJP3[[#This Row],[DATUM ZAVRŠETKA OPERACIJE]]&gt;DATE(2024,12,31),"u provedbi","završen")</f>
        <v>završen</v>
      </c>
      <c r="K2889" s="67" t="s">
        <v>83</v>
      </c>
      <c r="L2889" s="55" t="s">
        <v>83</v>
      </c>
      <c r="M2889" s="58">
        <v>0.85</v>
      </c>
      <c r="N2889" s="58">
        <v>0.15</v>
      </c>
      <c r="O2889" s="59">
        <f>Ugovori_OPULJP3[[#This Row],[Bespovratna sredstva - Ukupno (EU+Nac) HRK
= Ukupna ugovorena vrijednost bespovratnih sredstava]]*Ugovori_OPULJP3[[#This Row],[EU STOPA SUFINANCIRANJA %
EU CO-FINANCING RATE %]]</f>
        <v>777232.5199999999</v>
      </c>
      <c r="P2889" s="60">
        <f>Ugovori_OPULJP3[[#This Row],[Bespovratna sredstva - EU dio - HRK]]/7.5345</f>
        <v>103156.48284557699</v>
      </c>
      <c r="Q2889" s="59">
        <f>Ugovori_OPULJP3[[#This Row],[Bespovratna sredstva - Ukupno (EU+Nac) HRK
= Ukupna ugovorena vrijednost bespovratnih sredstava]]*Ugovori_OPULJP3[[#This Row],[STOPA NACIONALNOG SUFINANCIRANJA %]]</f>
        <v>137158.68</v>
      </c>
      <c r="R2889" s="60">
        <f>Ugovori_OPULJP3[[#This Row],[Bespovratna sredstva - Nacionalni dio - HRK]]/7.5345</f>
        <v>18204.085208043001</v>
      </c>
      <c r="S2889" s="59">
        <v>914391.2</v>
      </c>
      <c r="T2889" s="60">
        <f>Ugovori_OPULJP3[[#This Row],[Bespovratna sredstva - Ukupno (EU+Nac) HRK
= Ukupna ugovorena vrijednost bespovratnih sredstava]]/7.5345</f>
        <v>121360.56805362001</v>
      </c>
      <c r="U2889" s="59">
        <v>0</v>
      </c>
      <c r="V2889" s="60">
        <f>Ugovori_OPULJP3[[#This Row],[Javni doprinos korisnika - HRK]]/7.5345</f>
        <v>0</v>
      </c>
      <c r="W2889" s="59">
        <v>0</v>
      </c>
      <c r="X2889" s="60">
        <f>Ugovori_OPULJP3[[#This Row],[Privatni doprinos korisnika - HRK]]/7.5345</f>
        <v>0</v>
      </c>
      <c r="Y2889" s="61">
        <v>914391.2</v>
      </c>
      <c r="Z2889" s="62">
        <f>Ugovori_OPULJP3[[#This Row],[UKUPNI PRIHVATLJIVI IZDACI
TOTAL ELIGIBLE EXPENDITURE
= Bespovratna sredstva ukupno + doprinos korisnika
= Ukupni prihvatljivi troškovi
= Ukupna ugovorena vrijednost projekta HRK]]/7.5345</f>
        <v>121360.56805362001</v>
      </c>
      <c r="AA2889" s="66" t="s">
        <v>37</v>
      </c>
      <c r="AB2889" s="66" t="s">
        <v>752</v>
      </c>
      <c r="AC2889" s="40" t="s">
        <v>10544</v>
      </c>
      <c r="AD2889" s="65" t="s">
        <v>10208</v>
      </c>
    </row>
    <row r="2890" spans="1:30" ht="89.25" x14ac:dyDescent="0.2">
      <c r="A2890" s="70" t="s">
        <v>10545</v>
      </c>
      <c r="B2890" s="64" t="s">
        <v>742</v>
      </c>
      <c r="C2890" s="52" t="s">
        <v>10203</v>
      </c>
      <c r="D2890" s="52" t="s">
        <v>10275</v>
      </c>
      <c r="E2890" s="119" t="s">
        <v>75</v>
      </c>
      <c r="F2890" s="71" t="s">
        <v>10546</v>
      </c>
      <c r="G2890" s="71" t="s">
        <v>10547</v>
      </c>
      <c r="H2890" s="68">
        <v>44264</v>
      </c>
      <c r="I2890" s="68">
        <v>44751</v>
      </c>
      <c r="J2890" s="57" t="str">
        <f>IF(Ugovori_OPULJP3[[#This Row],[DATUM ZAVRŠETKA OPERACIJE]]&gt;DATE(2024,12,31),"u provedbi","završen")</f>
        <v>završen</v>
      </c>
      <c r="K2890" s="67" t="s">
        <v>10548</v>
      </c>
      <c r="L2890" s="67" t="s">
        <v>36</v>
      </c>
      <c r="M2890" s="58">
        <v>0.85</v>
      </c>
      <c r="N2890" s="58">
        <v>0.15</v>
      </c>
      <c r="O2890" s="59">
        <f>Ugovori_OPULJP3[[#This Row],[Bespovratna sredstva - Ukupno (EU+Nac) HRK
= Ukupna ugovorena vrijednost bespovratnih sredstava]]*Ugovori_OPULJP3[[#This Row],[EU STOPA SUFINANCIRANJA %
EU CO-FINANCING RATE %]]</f>
        <v>902146.04650000005</v>
      </c>
      <c r="P2890" s="60">
        <f>Ugovori_OPULJP3[[#This Row],[Bespovratna sredstva - EU dio - HRK]]/7.5345</f>
        <v>119735.35689163183</v>
      </c>
      <c r="Q2890" s="59">
        <f>Ugovori_OPULJP3[[#This Row],[Bespovratna sredstva - Ukupno (EU+Nac) HRK
= Ukupna ugovorena vrijednost bespovratnih sredstava]]*Ugovori_OPULJP3[[#This Row],[STOPA NACIONALNOG SUFINANCIRANJA %]]</f>
        <v>159202.24350000001</v>
      </c>
      <c r="R2890" s="60">
        <f>Ugovori_OPULJP3[[#This Row],[Bespovratna sredstva - Nacionalni dio - HRK]]/7.5345</f>
        <v>21129.768863229147</v>
      </c>
      <c r="S2890" s="59">
        <v>1061348.29</v>
      </c>
      <c r="T2890" s="60">
        <f>Ugovori_OPULJP3[[#This Row],[Bespovratna sredstva - Ukupno (EU+Nac) HRK
= Ukupna ugovorena vrijednost bespovratnih sredstava]]/7.5345</f>
        <v>140865.12575486096</v>
      </c>
      <c r="U2890" s="59">
        <v>0</v>
      </c>
      <c r="V2890" s="60">
        <f>Ugovori_OPULJP3[[#This Row],[Javni doprinos korisnika - HRK]]/7.5345</f>
        <v>0</v>
      </c>
      <c r="W2890" s="59">
        <v>0</v>
      </c>
      <c r="X2890" s="60">
        <f>Ugovori_OPULJP3[[#This Row],[Privatni doprinos korisnika - HRK]]/7.5345</f>
        <v>0</v>
      </c>
      <c r="Y2890" s="61">
        <v>1061348.29</v>
      </c>
      <c r="Z2890" s="62">
        <f>Ugovori_OPULJP3[[#This Row],[UKUPNI PRIHVATLJIVI IZDACI
TOTAL ELIGIBLE EXPENDITURE
= Bespovratna sredstva ukupno + doprinos korisnika
= Ukupni prihvatljivi troškovi
= Ukupna ugovorena vrijednost projekta HRK]]/7.5345</f>
        <v>140865.12575486096</v>
      </c>
      <c r="AA2890" s="66" t="s">
        <v>37</v>
      </c>
      <c r="AB2890" s="66" t="s">
        <v>752</v>
      </c>
      <c r="AC2890" s="40" t="s">
        <v>10549</v>
      </c>
      <c r="AD2890" s="65" t="s">
        <v>10208</v>
      </c>
    </row>
    <row r="2891" spans="1:30" ht="102" x14ac:dyDescent="0.2">
      <c r="A2891" s="70" t="s">
        <v>10550</v>
      </c>
      <c r="B2891" s="51" t="s">
        <v>742</v>
      </c>
      <c r="C2891" s="52" t="s">
        <v>10203</v>
      </c>
      <c r="D2891" s="52" t="s">
        <v>10275</v>
      </c>
      <c r="E2891" s="53" t="s">
        <v>75</v>
      </c>
      <c r="F2891" s="71" t="s">
        <v>10551</v>
      </c>
      <c r="G2891" s="71" t="s">
        <v>10552</v>
      </c>
      <c r="H2891" s="68">
        <v>44526</v>
      </c>
      <c r="I2891" s="68">
        <v>45256</v>
      </c>
      <c r="J2891" s="57" t="str">
        <f>IF(Ugovori_OPULJP3[[#This Row],[DATUM ZAVRŠETKA OPERACIJE]]&gt;DATE(2024,12,31),"u provedbi","završen")</f>
        <v>završen</v>
      </c>
      <c r="K2891" s="76" t="s">
        <v>10553</v>
      </c>
      <c r="L2891" s="76" t="s">
        <v>185</v>
      </c>
      <c r="M2891" s="58">
        <v>0.85</v>
      </c>
      <c r="N2891" s="58">
        <v>0.15</v>
      </c>
      <c r="O2891" s="59">
        <f>Ugovori_OPULJP3[[#This Row],[Bespovratna sredstva - Ukupno (EU+Nac) HRK
= Ukupna ugovorena vrijednost bespovratnih sredstava]]*Ugovori_OPULJP3[[#This Row],[EU STOPA SUFINANCIRANJA %
EU CO-FINANCING RATE %]]</f>
        <v>1018147.1020000001</v>
      </c>
      <c r="P2891" s="60">
        <f>Ugovori_OPULJP3[[#This Row],[Bespovratna sredstva - EU dio - HRK]]/7.5345</f>
        <v>135131.34275665274</v>
      </c>
      <c r="Q2891" s="59">
        <f>Ugovori_OPULJP3[[#This Row],[Bespovratna sredstva - Ukupno (EU+Nac) HRK
= Ukupna ugovorena vrijednost bespovratnih sredstava]]*Ugovori_OPULJP3[[#This Row],[STOPA NACIONALNOG SUFINANCIRANJA %]]</f>
        <v>179673.01800000001</v>
      </c>
      <c r="R2891" s="60">
        <f>Ugovori_OPULJP3[[#This Row],[Bespovratna sredstva - Nacionalni dio - HRK]]/7.5345</f>
        <v>23846.707545291658</v>
      </c>
      <c r="S2891" s="59">
        <v>1197820.1200000001</v>
      </c>
      <c r="T2891" s="60">
        <f>Ugovori_OPULJP3[[#This Row],[Bespovratna sredstva - Ukupno (EU+Nac) HRK
= Ukupna ugovorena vrijednost bespovratnih sredstava]]/7.5345</f>
        <v>158978.0503019444</v>
      </c>
      <c r="U2891" s="59">
        <v>0</v>
      </c>
      <c r="V2891" s="60">
        <f>Ugovori_OPULJP3[[#This Row],[Javni doprinos korisnika - HRK]]/7.5345</f>
        <v>0</v>
      </c>
      <c r="W2891" s="59">
        <v>0</v>
      </c>
      <c r="X2891" s="60">
        <f>Ugovori_OPULJP3[[#This Row],[Privatni doprinos korisnika - HRK]]/7.5345</f>
        <v>0</v>
      </c>
      <c r="Y2891" s="61">
        <v>1197820.1200000001</v>
      </c>
      <c r="Z2891" s="62">
        <f>Ugovori_OPULJP3[[#This Row],[UKUPNI PRIHVATLJIVI IZDACI
TOTAL ELIGIBLE EXPENDITURE
= Bespovratna sredstva ukupno + doprinos korisnika
= Ukupni prihvatljivi troškovi
= Ukupna ugovorena vrijednost projekta HRK]]/7.5345</f>
        <v>158978.0503019444</v>
      </c>
      <c r="AA2891" s="53" t="s">
        <v>37</v>
      </c>
      <c r="AB2891" s="53" t="s">
        <v>752</v>
      </c>
      <c r="AC2891" s="118" t="s">
        <v>10554</v>
      </c>
      <c r="AD2891" s="52" t="s">
        <v>10208</v>
      </c>
    </row>
    <row r="2892" spans="1:30" ht="102" x14ac:dyDescent="0.2">
      <c r="A2892" s="70" t="s">
        <v>10555</v>
      </c>
      <c r="B2892" s="51" t="s">
        <v>742</v>
      </c>
      <c r="C2892" s="52" t="s">
        <v>10203</v>
      </c>
      <c r="D2892" s="52" t="s">
        <v>10275</v>
      </c>
      <c r="E2892" s="53" t="s">
        <v>75</v>
      </c>
      <c r="F2892" s="54" t="s">
        <v>10556</v>
      </c>
      <c r="G2892" s="71" t="s">
        <v>10557</v>
      </c>
      <c r="H2892" s="68">
        <v>44503</v>
      </c>
      <c r="I2892" s="68">
        <v>45233</v>
      </c>
      <c r="J2892" s="57" t="str">
        <f>IF(Ugovori_OPULJP3[[#This Row],[DATUM ZAVRŠETKA OPERACIJE]]&gt;DATE(2024,12,31),"u provedbi","završen")</f>
        <v>završen</v>
      </c>
      <c r="K2892" s="76" t="s">
        <v>433</v>
      </c>
      <c r="L2892" s="76" t="s">
        <v>98</v>
      </c>
      <c r="M2892" s="58">
        <v>0.85</v>
      </c>
      <c r="N2892" s="58">
        <v>0.15</v>
      </c>
      <c r="O2892" s="59">
        <f>Ugovori_OPULJP3[[#This Row],[Bespovratna sredstva - Ukupno (EU+Nac) HRK
= Ukupna ugovorena vrijednost bespovratnih sredstava]]*Ugovori_OPULJP3[[#This Row],[EU STOPA SUFINANCIRANJA %
EU CO-FINANCING RATE %]]</f>
        <v>745779.80850000004</v>
      </c>
      <c r="P2892" s="60">
        <f>Ugovori_OPULJP3[[#This Row],[Bespovratna sredstva - EU dio - HRK]]/7.5345</f>
        <v>98981.990643042009</v>
      </c>
      <c r="Q2892" s="59">
        <f>Ugovori_OPULJP3[[#This Row],[Bespovratna sredstva - Ukupno (EU+Nac) HRK
= Ukupna ugovorena vrijednost bespovratnih sredstava]]*Ugovori_OPULJP3[[#This Row],[STOPA NACIONALNOG SUFINANCIRANJA %]]</f>
        <v>131608.2015</v>
      </c>
      <c r="R2892" s="60">
        <f>Ugovori_OPULJP3[[#This Row],[Bespovratna sredstva - Nacionalni dio - HRK]]/7.5345</f>
        <v>17467.410113477999</v>
      </c>
      <c r="S2892" s="59">
        <v>877388.01</v>
      </c>
      <c r="T2892" s="60">
        <f>Ugovori_OPULJP3[[#This Row],[Bespovratna sredstva - Ukupno (EU+Nac) HRK
= Ukupna ugovorena vrijednost bespovratnih sredstava]]/7.5345</f>
        <v>116449.40075652</v>
      </c>
      <c r="U2892" s="59">
        <v>0</v>
      </c>
      <c r="V2892" s="60">
        <f>Ugovori_OPULJP3[[#This Row],[Javni doprinos korisnika - HRK]]/7.5345</f>
        <v>0</v>
      </c>
      <c r="W2892" s="59">
        <v>0</v>
      </c>
      <c r="X2892" s="60">
        <f>Ugovori_OPULJP3[[#This Row],[Privatni doprinos korisnika - HRK]]/7.5345</f>
        <v>0</v>
      </c>
      <c r="Y2892" s="61">
        <v>877388.01</v>
      </c>
      <c r="Z2892" s="62">
        <f>Ugovori_OPULJP3[[#This Row],[UKUPNI PRIHVATLJIVI IZDACI
TOTAL ELIGIBLE EXPENDITURE
= Bespovratna sredstva ukupno + doprinos korisnika
= Ukupni prihvatljivi troškovi
= Ukupna ugovorena vrijednost projekta HRK]]/7.5345</f>
        <v>116449.40075652</v>
      </c>
      <c r="AA2892" s="53" t="s">
        <v>37</v>
      </c>
      <c r="AB2892" s="53" t="s">
        <v>752</v>
      </c>
      <c r="AC2892" s="118" t="s">
        <v>10558</v>
      </c>
      <c r="AD2892" s="52" t="s">
        <v>10208</v>
      </c>
    </row>
    <row r="2893" spans="1:30" ht="102" x14ac:dyDescent="0.2">
      <c r="A2893" s="70" t="s">
        <v>10559</v>
      </c>
      <c r="B2893" s="64" t="s">
        <v>742</v>
      </c>
      <c r="C2893" s="65" t="s">
        <v>10203</v>
      </c>
      <c r="D2893" s="52" t="s">
        <v>10275</v>
      </c>
      <c r="E2893" s="66" t="s">
        <v>75</v>
      </c>
      <c r="F2893" s="71" t="s">
        <v>10560</v>
      </c>
      <c r="G2893" s="71" t="s">
        <v>10561</v>
      </c>
      <c r="H2893" s="68">
        <v>44496</v>
      </c>
      <c r="I2893" s="68">
        <v>45409</v>
      </c>
      <c r="J2893" s="57" t="str">
        <f>IF(Ugovori_OPULJP3[[#This Row],[DATUM ZAVRŠETKA OPERACIJE]]&gt;DATE(2024,12,31),"u provedbi","završen")</f>
        <v>završen</v>
      </c>
      <c r="K2893" s="76" t="s">
        <v>2474</v>
      </c>
      <c r="L2893" s="76" t="s">
        <v>248</v>
      </c>
      <c r="M2893" s="58">
        <v>0.85</v>
      </c>
      <c r="N2893" s="58">
        <v>0.15</v>
      </c>
      <c r="O2893" s="59">
        <f>Ugovori_OPULJP3[[#This Row],[Bespovratna sredstva - Ukupno (EU+Nac) HRK
= Ukupna ugovorena vrijednost bespovratnih sredstava]]*Ugovori_OPULJP3[[#This Row],[EU STOPA SUFINANCIRANJA %
EU CO-FINANCING RATE %]]</f>
        <v>1087739.5005000001</v>
      </c>
      <c r="P2893" s="60">
        <f>Ugovori_OPULJP3[[#This Row],[Bespovratna sredstva - EU dio - HRK]]/7.5345</f>
        <v>144367.84132988253</v>
      </c>
      <c r="Q2893" s="59">
        <f>Ugovori_OPULJP3[[#This Row],[Bespovratna sredstva - Ukupno (EU+Nac) HRK
= Ukupna ugovorena vrijednost bespovratnih sredstava]]*Ugovori_OPULJP3[[#This Row],[STOPA NACIONALNOG SUFINANCIRANJA %]]</f>
        <v>191954.0295</v>
      </c>
      <c r="R2893" s="60">
        <f>Ugovori_OPULJP3[[#This Row],[Bespovratna sredstva - Nacionalni dio - HRK]]/7.5345</f>
        <v>25476.677881743977</v>
      </c>
      <c r="S2893" s="59">
        <v>1279693.53</v>
      </c>
      <c r="T2893" s="60">
        <f>Ugovori_OPULJP3[[#This Row],[Bespovratna sredstva - Ukupno (EU+Nac) HRK
= Ukupna ugovorena vrijednost bespovratnih sredstava]]/7.5345</f>
        <v>169844.51921162652</v>
      </c>
      <c r="U2893" s="59">
        <v>0</v>
      </c>
      <c r="V2893" s="60">
        <f>Ugovori_OPULJP3[[#This Row],[Javni doprinos korisnika - HRK]]/7.5345</f>
        <v>0</v>
      </c>
      <c r="W2893" s="59">
        <v>252526.53000000003</v>
      </c>
      <c r="X2893" s="60">
        <f>Ugovori_OPULJP3[[#This Row],[Privatni doprinos korisnika - HRK]]/7.5345</f>
        <v>33516.030260800319</v>
      </c>
      <c r="Y2893" s="61">
        <v>1532220.06</v>
      </c>
      <c r="Z2893" s="62">
        <f>Ugovori_OPULJP3[[#This Row],[UKUPNI PRIHVATLJIVI IZDACI
TOTAL ELIGIBLE EXPENDITURE
= Bespovratna sredstva ukupno + doprinos korisnika
= Ukupni prihvatljivi troškovi
= Ukupna ugovorena vrijednost projekta HRK]]/7.5345</f>
        <v>203360.54947242682</v>
      </c>
      <c r="AA2893" s="53" t="s">
        <v>37</v>
      </c>
      <c r="AB2893" s="53" t="s">
        <v>752</v>
      </c>
      <c r="AC2893" s="79" t="s">
        <v>10562</v>
      </c>
      <c r="AD2893" s="52" t="s">
        <v>10208</v>
      </c>
    </row>
    <row r="2894" spans="1:30" ht="102" x14ac:dyDescent="0.2">
      <c r="A2894" s="75" t="s">
        <v>10563</v>
      </c>
      <c r="B2894" s="64" t="s">
        <v>742</v>
      </c>
      <c r="C2894" s="65" t="s">
        <v>10203</v>
      </c>
      <c r="D2894" s="52" t="s">
        <v>10275</v>
      </c>
      <c r="E2894" s="66" t="s">
        <v>75</v>
      </c>
      <c r="F2894" s="71" t="s">
        <v>10564</v>
      </c>
      <c r="G2894" s="71" t="s">
        <v>10565</v>
      </c>
      <c r="H2894" s="68">
        <v>44536</v>
      </c>
      <c r="I2894" s="68">
        <v>45022</v>
      </c>
      <c r="J2894" s="57" t="str">
        <f>IF(Ugovori_OPULJP3[[#This Row],[DATUM ZAVRŠETKA OPERACIJE]]&gt;DATE(2024,12,31),"u provedbi","završen")</f>
        <v>završen</v>
      </c>
      <c r="K2894" s="67" t="s">
        <v>10566</v>
      </c>
      <c r="L2894" s="55" t="s">
        <v>154</v>
      </c>
      <c r="M2894" s="82" t="s">
        <v>3093</v>
      </c>
      <c r="N2894" s="58">
        <v>0.15</v>
      </c>
      <c r="O2894" s="59">
        <f>Ugovori_OPULJP3[[#This Row],[Bespovratna sredstva - Ukupno (EU+Nac) HRK
= Ukupna ugovorena vrijednost bespovratnih sredstava]]*Ugovori_OPULJP3[[#This Row],[EU STOPA SUFINANCIRANJA %
EU CO-FINANCING RATE %]]</f>
        <v>943331.0625</v>
      </c>
      <c r="P2894" s="60">
        <f>Ugovori_OPULJP3[[#This Row],[Bespovratna sredstva - EU dio - HRK]]/7.5345</f>
        <v>125201.54787975313</v>
      </c>
      <c r="Q2894" s="59">
        <f>Ugovori_OPULJP3[[#This Row],[Bespovratna sredstva - Ukupno (EU+Nac) HRK
= Ukupna ugovorena vrijednost bespovratnih sredstava]]*Ugovori_OPULJP3[[#This Row],[STOPA NACIONALNOG SUFINANCIRANJA %]]</f>
        <v>166470.1875</v>
      </c>
      <c r="R2894" s="60">
        <f>Ugovori_OPULJP3[[#This Row],[Bespovratna sredstva - Nacionalni dio - HRK]]/7.5345</f>
        <v>22094.390802309375</v>
      </c>
      <c r="S2894" s="59">
        <v>1109801.25</v>
      </c>
      <c r="T2894" s="60">
        <f>Ugovori_OPULJP3[[#This Row],[Bespovratna sredstva - Ukupno (EU+Nac) HRK
= Ukupna ugovorena vrijednost bespovratnih sredstava]]/7.5345</f>
        <v>147295.93868206249</v>
      </c>
      <c r="U2894" s="59">
        <v>0</v>
      </c>
      <c r="V2894" s="60">
        <f>Ugovori_OPULJP3[[#This Row],[Javni doprinos korisnika - HRK]]/7.5345</f>
        <v>0</v>
      </c>
      <c r="W2894" s="59">
        <v>430296.25</v>
      </c>
      <c r="X2894" s="60">
        <f>Ugovori_OPULJP3[[#This Row],[Privatni doprinos korisnika - HRK]]/7.5345</f>
        <v>57110.126750282034</v>
      </c>
      <c r="Y2894" s="61">
        <v>1540097.5</v>
      </c>
      <c r="Z2894" s="62">
        <f>Ugovori_OPULJP3[[#This Row],[UKUPNI PRIHVATLJIVI IZDACI
TOTAL ELIGIBLE EXPENDITURE
= Bespovratna sredstva ukupno + doprinos korisnika
= Ukupni prihvatljivi troškovi
= Ukupna ugovorena vrijednost projekta HRK]]/7.5345</f>
        <v>204406.06543234453</v>
      </c>
      <c r="AA2894" s="53" t="s">
        <v>37</v>
      </c>
      <c r="AB2894" s="53" t="s">
        <v>752</v>
      </c>
      <c r="AC2894" s="118" t="s">
        <v>10567</v>
      </c>
      <c r="AD2894" s="52" t="s">
        <v>10208</v>
      </c>
    </row>
    <row r="2895" spans="1:30" ht="102" x14ac:dyDescent="0.2">
      <c r="A2895" s="70" t="s">
        <v>10568</v>
      </c>
      <c r="B2895" s="51" t="s">
        <v>742</v>
      </c>
      <c r="C2895" s="52" t="s">
        <v>10203</v>
      </c>
      <c r="D2895" s="52" t="s">
        <v>10275</v>
      </c>
      <c r="E2895" s="53" t="s">
        <v>75</v>
      </c>
      <c r="F2895" s="54" t="s">
        <v>10569</v>
      </c>
      <c r="G2895" s="71" t="s">
        <v>10570</v>
      </c>
      <c r="H2895" s="68">
        <v>44511</v>
      </c>
      <c r="I2895" s="68">
        <v>45118</v>
      </c>
      <c r="J2895" s="57" t="str">
        <f>IF(Ugovori_OPULJP3[[#This Row],[DATUM ZAVRŠETKA OPERACIJE]]&gt;DATE(2024,12,31),"u provedbi","završen")</f>
        <v>završen</v>
      </c>
      <c r="K2895" s="76" t="s">
        <v>36</v>
      </c>
      <c r="L2895" s="76" t="s">
        <v>78</v>
      </c>
      <c r="M2895" s="58">
        <v>0.85</v>
      </c>
      <c r="N2895" s="58">
        <v>0.15</v>
      </c>
      <c r="O2895" s="59">
        <f>Ugovori_OPULJP3[[#This Row],[Bespovratna sredstva - Ukupno (EU+Nac) HRK
= Ukupna ugovorena vrijednost bespovratnih sredstava]]*Ugovori_OPULJP3[[#This Row],[EU STOPA SUFINANCIRANJA %
EU CO-FINANCING RATE %]]</f>
        <v>989435.61499999987</v>
      </c>
      <c r="P2895" s="60">
        <f>Ugovori_OPULJP3[[#This Row],[Bespovratna sredstva - EU dio - HRK]]/7.5345</f>
        <v>131320.67356825268</v>
      </c>
      <c r="Q2895" s="59">
        <f>Ugovori_OPULJP3[[#This Row],[Bespovratna sredstva - Ukupno (EU+Nac) HRK
= Ukupna ugovorena vrijednost bespovratnih sredstava]]*Ugovori_OPULJP3[[#This Row],[STOPA NACIONALNOG SUFINANCIRANJA %]]</f>
        <v>174606.28499999997</v>
      </c>
      <c r="R2895" s="60">
        <f>Ugovori_OPULJP3[[#This Row],[Bespovratna sredstva - Nacionalni dio - HRK]]/7.5345</f>
        <v>23174.23651204459</v>
      </c>
      <c r="S2895" s="59">
        <v>1164041.8999999999</v>
      </c>
      <c r="T2895" s="60">
        <f>Ugovori_OPULJP3[[#This Row],[Bespovratna sredstva - Ukupno (EU+Nac) HRK
= Ukupna ugovorena vrijednost bespovratnih sredstava]]/7.5345</f>
        <v>154494.91008029727</v>
      </c>
      <c r="U2895" s="59">
        <v>0</v>
      </c>
      <c r="V2895" s="60">
        <f>Ugovori_OPULJP3[[#This Row],[Javni doprinos korisnika - HRK]]/7.5345</f>
        <v>0</v>
      </c>
      <c r="W2895" s="59">
        <v>0</v>
      </c>
      <c r="X2895" s="60">
        <f>Ugovori_OPULJP3[[#This Row],[Privatni doprinos korisnika - HRK]]/7.5345</f>
        <v>0</v>
      </c>
      <c r="Y2895" s="61">
        <v>1164041.8999999999</v>
      </c>
      <c r="Z2895" s="62">
        <f>Ugovori_OPULJP3[[#This Row],[UKUPNI PRIHVATLJIVI IZDACI
TOTAL ELIGIBLE EXPENDITURE
= Bespovratna sredstva ukupno + doprinos korisnika
= Ukupni prihvatljivi troškovi
= Ukupna ugovorena vrijednost projekta HRK]]/7.5345</f>
        <v>154494.91008029727</v>
      </c>
      <c r="AA2895" s="53" t="s">
        <v>37</v>
      </c>
      <c r="AB2895" s="53" t="s">
        <v>752</v>
      </c>
      <c r="AC2895" s="118" t="s">
        <v>10571</v>
      </c>
      <c r="AD2895" s="52" t="s">
        <v>10208</v>
      </c>
    </row>
    <row r="2896" spans="1:30" ht="114.75" x14ac:dyDescent="0.2">
      <c r="A2896" s="70" t="s">
        <v>10572</v>
      </c>
      <c r="B2896" s="51" t="s">
        <v>742</v>
      </c>
      <c r="C2896" s="52" t="s">
        <v>10203</v>
      </c>
      <c r="D2896" s="52" t="s">
        <v>10275</v>
      </c>
      <c r="E2896" s="53" t="s">
        <v>75</v>
      </c>
      <c r="F2896" s="54" t="s">
        <v>10573</v>
      </c>
      <c r="G2896" s="54" t="s">
        <v>1618</v>
      </c>
      <c r="H2896" s="68">
        <v>44503</v>
      </c>
      <c r="I2896" s="68">
        <v>45141</v>
      </c>
      <c r="J2896" s="57" t="str">
        <f>IF(Ugovori_OPULJP3[[#This Row],[DATUM ZAVRŠETKA OPERACIJE]]&gt;DATE(2024,12,31),"u provedbi","završen")</f>
        <v>završen</v>
      </c>
      <c r="K2896" s="76" t="s">
        <v>370</v>
      </c>
      <c r="L2896" s="76" t="s">
        <v>370</v>
      </c>
      <c r="M2896" s="58">
        <v>0.85</v>
      </c>
      <c r="N2896" s="58">
        <v>0.15</v>
      </c>
      <c r="O2896" s="59">
        <f>Ugovori_OPULJP3[[#This Row],[Bespovratna sredstva - Ukupno (EU+Nac) HRK
= Ukupna ugovorena vrijednost bespovratnih sredstava]]*Ugovori_OPULJP3[[#This Row],[EU STOPA SUFINANCIRANJA %
EU CO-FINANCING RATE %]]</f>
        <v>871338.96100000001</v>
      </c>
      <c r="P2896" s="60">
        <f>Ugovori_OPULJP3[[#This Row],[Bespovratna sredstva - EU dio - HRK]]/7.5345</f>
        <v>115646.55398500232</v>
      </c>
      <c r="Q2896" s="59">
        <f>Ugovori_OPULJP3[[#This Row],[Bespovratna sredstva - Ukupno (EU+Nac) HRK
= Ukupna ugovorena vrijednost bespovratnih sredstava]]*Ugovori_OPULJP3[[#This Row],[STOPA NACIONALNOG SUFINANCIRANJA %]]</f>
        <v>153765.69899999999</v>
      </c>
      <c r="R2896" s="60">
        <f>Ugovori_OPULJP3[[#This Row],[Bespovratna sredstva - Nacionalni dio - HRK]]/7.5345</f>
        <v>20408.215409118056</v>
      </c>
      <c r="S2896" s="59">
        <v>1025104.66</v>
      </c>
      <c r="T2896" s="60">
        <f>Ugovori_OPULJP3[[#This Row],[Bespovratna sredstva - Ukupno (EU+Nac) HRK
= Ukupna ugovorena vrijednost bespovratnih sredstava]]/7.5345</f>
        <v>136054.76939412038</v>
      </c>
      <c r="U2896" s="59">
        <v>0</v>
      </c>
      <c r="V2896" s="60">
        <f>Ugovori_OPULJP3[[#This Row],[Javni doprinos korisnika - HRK]]/7.5345</f>
        <v>0</v>
      </c>
      <c r="W2896" s="59">
        <v>0</v>
      </c>
      <c r="X2896" s="60">
        <f>Ugovori_OPULJP3[[#This Row],[Privatni doprinos korisnika - HRK]]/7.5345</f>
        <v>0</v>
      </c>
      <c r="Y2896" s="61">
        <v>1025104.66</v>
      </c>
      <c r="Z2896" s="62">
        <f>Ugovori_OPULJP3[[#This Row],[UKUPNI PRIHVATLJIVI IZDACI
TOTAL ELIGIBLE EXPENDITURE
= Bespovratna sredstva ukupno + doprinos korisnika
= Ukupni prihvatljivi troškovi
= Ukupna ugovorena vrijednost projekta HRK]]/7.5345</f>
        <v>136054.76939412038</v>
      </c>
      <c r="AA2896" s="53" t="s">
        <v>37</v>
      </c>
      <c r="AB2896" s="53" t="s">
        <v>752</v>
      </c>
      <c r="AC2896" s="118" t="s">
        <v>10574</v>
      </c>
      <c r="AD2896" s="52" t="s">
        <v>10208</v>
      </c>
    </row>
    <row r="2897" spans="1:30" ht="114.75" x14ac:dyDescent="0.2">
      <c r="A2897" s="70" t="s">
        <v>10575</v>
      </c>
      <c r="B2897" s="51" t="s">
        <v>742</v>
      </c>
      <c r="C2897" s="52" t="s">
        <v>10203</v>
      </c>
      <c r="D2897" s="52" t="s">
        <v>10275</v>
      </c>
      <c r="E2897" s="53" t="s">
        <v>75</v>
      </c>
      <c r="F2897" s="54" t="s">
        <v>10576</v>
      </c>
      <c r="G2897" s="71" t="s">
        <v>10577</v>
      </c>
      <c r="H2897" s="68">
        <v>44502</v>
      </c>
      <c r="I2897" s="68">
        <v>45232</v>
      </c>
      <c r="J2897" s="57" t="str">
        <f>IF(Ugovori_OPULJP3[[#This Row],[DATUM ZAVRŠETKA OPERACIJE]]&gt;DATE(2024,12,31),"u provedbi","završen")</f>
        <v>završen</v>
      </c>
      <c r="K2897" s="67" t="s">
        <v>36</v>
      </c>
      <c r="L2897" s="67" t="s">
        <v>36</v>
      </c>
      <c r="M2897" s="58">
        <v>0.85</v>
      </c>
      <c r="N2897" s="58">
        <v>0.15</v>
      </c>
      <c r="O2897" s="59">
        <f>Ugovori_OPULJP3[[#This Row],[Bespovratna sredstva - Ukupno (EU+Nac) HRK
= Ukupna ugovorena vrijednost bespovratnih sredstava]]*Ugovori_OPULJP3[[#This Row],[EU STOPA SUFINANCIRANJA %
EU CO-FINANCING RATE %]]</f>
        <v>759373</v>
      </c>
      <c r="P2897" s="60">
        <f>Ugovori_OPULJP3[[#This Row],[Bespovratna sredstva - EU dio - HRK]]/7.5345</f>
        <v>100786.11719423982</v>
      </c>
      <c r="Q2897" s="59">
        <f>Ugovori_OPULJP3[[#This Row],[Bespovratna sredstva - Ukupno (EU+Nac) HRK
= Ukupna ugovorena vrijednost bespovratnih sredstava]]*Ugovori_OPULJP3[[#This Row],[STOPA NACIONALNOG SUFINANCIRANJA %]]</f>
        <v>134007</v>
      </c>
      <c r="R2897" s="60">
        <f>Ugovori_OPULJP3[[#This Row],[Bespovratna sredstva - Nacionalni dio - HRK]]/7.5345</f>
        <v>17785.785387218792</v>
      </c>
      <c r="S2897" s="59">
        <v>893380</v>
      </c>
      <c r="T2897" s="60">
        <f>Ugovori_OPULJP3[[#This Row],[Bespovratna sredstva - Ukupno (EU+Nac) HRK
= Ukupna ugovorena vrijednost bespovratnih sredstava]]/7.5345</f>
        <v>118571.90258145862</v>
      </c>
      <c r="U2897" s="59">
        <v>0</v>
      </c>
      <c r="V2897" s="60">
        <f>Ugovori_OPULJP3[[#This Row],[Javni doprinos korisnika - HRK]]/7.5345</f>
        <v>0</v>
      </c>
      <c r="W2897" s="59">
        <v>0</v>
      </c>
      <c r="X2897" s="60">
        <f>Ugovori_OPULJP3[[#This Row],[Privatni doprinos korisnika - HRK]]/7.5345</f>
        <v>0</v>
      </c>
      <c r="Y2897" s="61">
        <v>893380</v>
      </c>
      <c r="Z2897" s="62">
        <f>Ugovori_OPULJP3[[#This Row],[UKUPNI PRIHVATLJIVI IZDACI
TOTAL ELIGIBLE EXPENDITURE
= Bespovratna sredstva ukupno + doprinos korisnika
= Ukupni prihvatljivi troškovi
= Ukupna ugovorena vrijednost projekta HRK]]/7.5345</f>
        <v>118571.90258145862</v>
      </c>
      <c r="AA2897" s="53" t="s">
        <v>37</v>
      </c>
      <c r="AB2897" s="53" t="s">
        <v>752</v>
      </c>
      <c r="AC2897" s="118" t="s">
        <v>10578</v>
      </c>
      <c r="AD2897" s="52" t="s">
        <v>10208</v>
      </c>
    </row>
    <row r="2898" spans="1:30" ht="89.25" x14ac:dyDescent="0.2">
      <c r="A2898" s="75" t="s">
        <v>10579</v>
      </c>
      <c r="B2898" s="64" t="s">
        <v>742</v>
      </c>
      <c r="C2898" s="65" t="s">
        <v>10203</v>
      </c>
      <c r="D2898" s="52" t="s">
        <v>10275</v>
      </c>
      <c r="E2898" s="66" t="s">
        <v>75</v>
      </c>
      <c r="F2898" s="71" t="s">
        <v>10580</v>
      </c>
      <c r="G2898" s="71" t="s">
        <v>10581</v>
      </c>
      <c r="H2898" s="68">
        <v>44531</v>
      </c>
      <c r="I2898" s="68">
        <v>45291</v>
      </c>
      <c r="J2898" s="57" t="str">
        <f>IF(Ugovori_OPULJP3[[#This Row],[DATUM ZAVRŠETKA OPERACIJE]]&gt;DATE(2024,12,31),"u provedbi","završen")</f>
        <v>završen</v>
      </c>
      <c r="K2898" s="67" t="s">
        <v>210</v>
      </c>
      <c r="L2898" s="55" t="s">
        <v>210</v>
      </c>
      <c r="M2898" s="82" t="s">
        <v>3093</v>
      </c>
      <c r="N2898" s="58">
        <v>0.15</v>
      </c>
      <c r="O2898" s="59">
        <f>Ugovori_OPULJP3[[#This Row],[Bespovratna sredstva - Ukupno (EU+Nac) HRK
= Ukupna ugovorena vrijednost bespovratnih sredstava]]*Ugovori_OPULJP3[[#This Row],[EU STOPA SUFINANCIRANJA %
EU CO-FINANCING RATE %]]</f>
        <v>864978.30900000001</v>
      </c>
      <c r="P2898" s="60">
        <f>Ugovori_OPULJP3[[#This Row],[Bespovratna sredstva - EU dio - HRK]]/7.5345</f>
        <v>114802.35038821421</v>
      </c>
      <c r="Q2898" s="59">
        <f>Ugovori_OPULJP3[[#This Row],[Bespovratna sredstva - Ukupno (EU+Nac) HRK
= Ukupna ugovorena vrijednost bespovratnih sredstava]]*Ugovori_OPULJP3[[#This Row],[STOPA NACIONALNOG SUFINANCIRANJA %]]</f>
        <v>152643.231</v>
      </c>
      <c r="R2898" s="60">
        <f>Ugovori_OPULJP3[[#This Row],[Bespovratna sredstva - Nacionalni dio - HRK]]/7.5345</f>
        <v>20259.238303802507</v>
      </c>
      <c r="S2898" s="59">
        <v>1017621.54</v>
      </c>
      <c r="T2898" s="60">
        <f>Ugovori_OPULJP3[[#This Row],[Bespovratna sredstva - Ukupno (EU+Nac) HRK
= Ukupna ugovorena vrijednost bespovratnih sredstava]]/7.5345</f>
        <v>135061.58869201672</v>
      </c>
      <c r="U2898" s="59">
        <v>0</v>
      </c>
      <c r="V2898" s="60">
        <f>Ugovori_OPULJP3[[#This Row],[Javni doprinos korisnika - HRK]]/7.5345</f>
        <v>0</v>
      </c>
      <c r="W2898" s="59">
        <v>0</v>
      </c>
      <c r="X2898" s="60">
        <f>Ugovori_OPULJP3[[#This Row],[Privatni doprinos korisnika - HRK]]/7.5345</f>
        <v>0</v>
      </c>
      <c r="Y2898" s="61">
        <v>1017621.54</v>
      </c>
      <c r="Z2898" s="62">
        <f>Ugovori_OPULJP3[[#This Row],[UKUPNI PRIHVATLJIVI IZDACI
TOTAL ELIGIBLE EXPENDITURE
= Bespovratna sredstva ukupno + doprinos korisnika
= Ukupni prihvatljivi troškovi
= Ukupna ugovorena vrijednost projekta HRK]]/7.5345</f>
        <v>135061.58869201672</v>
      </c>
      <c r="AA2898" s="53" t="s">
        <v>37</v>
      </c>
      <c r="AB2898" s="53" t="s">
        <v>752</v>
      </c>
      <c r="AC2898" s="118" t="s">
        <v>10582</v>
      </c>
      <c r="AD2898" s="52" t="s">
        <v>10208</v>
      </c>
    </row>
    <row r="2899" spans="1:30" ht="89.25" x14ac:dyDescent="0.2">
      <c r="A2899" s="75" t="s">
        <v>10583</v>
      </c>
      <c r="B2899" s="64" t="s">
        <v>742</v>
      </c>
      <c r="C2899" s="65" t="s">
        <v>10203</v>
      </c>
      <c r="D2899" s="52" t="s">
        <v>10275</v>
      </c>
      <c r="E2899" s="66" t="s">
        <v>75</v>
      </c>
      <c r="F2899" s="71" t="s">
        <v>10584</v>
      </c>
      <c r="G2899" s="54" t="s">
        <v>2489</v>
      </c>
      <c r="H2899" s="68">
        <v>44537</v>
      </c>
      <c r="I2899" s="68">
        <v>45084</v>
      </c>
      <c r="J2899" s="57" t="str">
        <f>IF(Ugovori_OPULJP3[[#This Row],[DATUM ZAVRŠETKA OPERACIJE]]&gt;DATE(2024,12,31),"u provedbi","završen")</f>
        <v>završen</v>
      </c>
      <c r="K2899" s="67" t="s">
        <v>593</v>
      </c>
      <c r="L2899" s="55" t="s">
        <v>593</v>
      </c>
      <c r="M2899" s="82" t="s">
        <v>3093</v>
      </c>
      <c r="N2899" s="58">
        <v>0.15</v>
      </c>
      <c r="O2899" s="59">
        <f>Ugovori_OPULJP3[[#This Row],[Bespovratna sredstva - Ukupno (EU+Nac) HRK
= Ukupna ugovorena vrijednost bespovratnih sredstava]]*Ugovori_OPULJP3[[#This Row],[EU STOPA SUFINANCIRANJA %
EU CO-FINANCING RATE %]]</f>
        <v>568977.76850000001</v>
      </c>
      <c r="P2899" s="60">
        <f>Ugovori_OPULJP3[[#This Row],[Bespovratna sredstva - EU dio - HRK]]/7.5345</f>
        <v>75516.327360806958</v>
      </c>
      <c r="Q2899" s="59">
        <f>Ugovori_OPULJP3[[#This Row],[Bespovratna sredstva - Ukupno (EU+Nac) HRK
= Ukupna ugovorena vrijednost bespovratnih sredstava]]*Ugovori_OPULJP3[[#This Row],[STOPA NACIONALNOG SUFINANCIRANJA %]]</f>
        <v>100407.84149999999</v>
      </c>
      <c r="R2899" s="60">
        <f>Ugovori_OPULJP3[[#This Row],[Bespovratna sredstva - Nacionalni dio - HRK]]/7.5345</f>
        <v>13326.410710730637</v>
      </c>
      <c r="S2899" s="59">
        <v>669385.61</v>
      </c>
      <c r="T2899" s="60">
        <f>Ugovori_OPULJP3[[#This Row],[Bespovratna sredstva - Ukupno (EU+Nac) HRK
= Ukupna ugovorena vrijednost bespovratnih sredstava]]/7.5345</f>
        <v>88842.738071537591</v>
      </c>
      <c r="U2899" s="59">
        <v>0</v>
      </c>
      <c r="V2899" s="60">
        <f>Ugovori_OPULJP3[[#This Row],[Javni doprinos korisnika - HRK]]/7.5345</f>
        <v>0</v>
      </c>
      <c r="W2899" s="59">
        <v>0</v>
      </c>
      <c r="X2899" s="60">
        <f>Ugovori_OPULJP3[[#This Row],[Privatni doprinos korisnika - HRK]]/7.5345</f>
        <v>0</v>
      </c>
      <c r="Y2899" s="61">
        <v>669385.61</v>
      </c>
      <c r="Z2899" s="62">
        <f>Ugovori_OPULJP3[[#This Row],[UKUPNI PRIHVATLJIVI IZDACI
TOTAL ELIGIBLE EXPENDITURE
= Bespovratna sredstva ukupno + doprinos korisnika
= Ukupni prihvatljivi troškovi
= Ukupna ugovorena vrijednost projekta HRK]]/7.5345</f>
        <v>88842.738071537591</v>
      </c>
      <c r="AA2899" s="53" t="s">
        <v>37</v>
      </c>
      <c r="AB2899" s="53" t="s">
        <v>752</v>
      </c>
      <c r="AC2899" s="118" t="s">
        <v>10585</v>
      </c>
      <c r="AD2899" s="52" t="s">
        <v>10208</v>
      </c>
    </row>
    <row r="2900" spans="1:30" ht="102" x14ac:dyDescent="0.2">
      <c r="A2900" s="70" t="s">
        <v>10586</v>
      </c>
      <c r="B2900" s="64" t="s">
        <v>742</v>
      </c>
      <c r="C2900" s="65" t="s">
        <v>10203</v>
      </c>
      <c r="D2900" s="52" t="s">
        <v>10275</v>
      </c>
      <c r="E2900" s="66" t="s">
        <v>75</v>
      </c>
      <c r="F2900" s="71" t="s">
        <v>10587</v>
      </c>
      <c r="G2900" s="71" t="s">
        <v>10588</v>
      </c>
      <c r="H2900" s="68">
        <v>44539</v>
      </c>
      <c r="I2900" s="68">
        <v>45269</v>
      </c>
      <c r="J2900" s="57" t="str">
        <f>IF(Ugovori_OPULJP3[[#This Row],[DATUM ZAVRŠETKA OPERACIJE]]&gt;DATE(2024,12,31),"u provedbi","završen")</f>
        <v>završen</v>
      </c>
      <c r="K2900" s="67" t="s">
        <v>35</v>
      </c>
      <c r="L2900" s="55" t="s">
        <v>243</v>
      </c>
      <c r="M2900" s="82" t="s">
        <v>3093</v>
      </c>
      <c r="N2900" s="58">
        <v>0.15</v>
      </c>
      <c r="O2900" s="59">
        <f>Ugovori_OPULJP3[[#This Row],[Bespovratna sredstva - Ukupno (EU+Nac) HRK
= Ukupna ugovorena vrijednost bespovratnih sredstava]]*Ugovori_OPULJP3[[#This Row],[EU STOPA SUFINANCIRANJA %
EU CO-FINANCING RATE %]]</f>
        <v>847178</v>
      </c>
      <c r="P2900" s="60">
        <f>Ugovori_OPULJP3[[#This Row],[Bespovratna sredstva - EU dio - HRK]]/7.5345</f>
        <v>112439.84338708606</v>
      </c>
      <c r="Q2900" s="59">
        <f>Ugovori_OPULJP3[[#This Row],[Bespovratna sredstva - Ukupno (EU+Nac) HRK
= Ukupna ugovorena vrijednost bespovratnih sredstava]]*Ugovori_OPULJP3[[#This Row],[STOPA NACIONALNOG SUFINANCIRANJA %]]</f>
        <v>149502</v>
      </c>
      <c r="R2900" s="60">
        <f>Ugovori_OPULJP3[[#This Row],[Bespovratna sredstva - Nacionalni dio - HRK]]/7.5345</f>
        <v>19842.325303603422</v>
      </c>
      <c r="S2900" s="59">
        <v>996680</v>
      </c>
      <c r="T2900" s="60">
        <f>Ugovori_OPULJP3[[#This Row],[Bespovratna sredstva - Ukupno (EU+Nac) HRK
= Ukupna ugovorena vrijednost bespovratnih sredstava]]/7.5345</f>
        <v>132282.16869068949</v>
      </c>
      <c r="U2900" s="59">
        <v>0</v>
      </c>
      <c r="V2900" s="60">
        <f>Ugovori_OPULJP3[[#This Row],[Javni doprinos korisnika - HRK]]/7.5345</f>
        <v>0</v>
      </c>
      <c r="W2900" s="59">
        <v>0</v>
      </c>
      <c r="X2900" s="60">
        <f>Ugovori_OPULJP3[[#This Row],[Privatni doprinos korisnika - HRK]]/7.5345</f>
        <v>0</v>
      </c>
      <c r="Y2900" s="61">
        <v>996680</v>
      </c>
      <c r="Z2900" s="62">
        <f>Ugovori_OPULJP3[[#This Row],[UKUPNI PRIHVATLJIVI IZDACI
TOTAL ELIGIBLE EXPENDITURE
= Bespovratna sredstva ukupno + doprinos korisnika
= Ukupni prihvatljivi troškovi
= Ukupna ugovorena vrijednost projekta HRK]]/7.5345</f>
        <v>132282.16869068949</v>
      </c>
      <c r="AA2900" s="53" t="s">
        <v>37</v>
      </c>
      <c r="AB2900" s="53" t="s">
        <v>752</v>
      </c>
      <c r="AC2900" s="118" t="s">
        <v>10589</v>
      </c>
      <c r="AD2900" s="52" t="s">
        <v>10208</v>
      </c>
    </row>
    <row r="2901" spans="1:30" ht="114.75" x14ac:dyDescent="0.2">
      <c r="A2901" s="70" t="s">
        <v>10590</v>
      </c>
      <c r="B2901" s="64" t="s">
        <v>742</v>
      </c>
      <c r="C2901" s="65" t="s">
        <v>10203</v>
      </c>
      <c r="D2901" s="52" t="s">
        <v>10275</v>
      </c>
      <c r="E2901" s="66" t="s">
        <v>75</v>
      </c>
      <c r="F2901" s="71" t="s">
        <v>10591</v>
      </c>
      <c r="G2901" s="71" t="s">
        <v>10592</v>
      </c>
      <c r="H2901" s="68">
        <v>44498</v>
      </c>
      <c r="I2901" s="68">
        <v>45106</v>
      </c>
      <c r="J2901" s="57" t="str">
        <f>IF(Ugovori_OPULJP3[[#This Row],[DATUM ZAVRŠETKA OPERACIJE]]&gt;DATE(2024,12,31),"u provedbi","završen")</f>
        <v>završen</v>
      </c>
      <c r="K2901" s="76" t="s">
        <v>10593</v>
      </c>
      <c r="L2901" s="76" t="s">
        <v>270</v>
      </c>
      <c r="M2901" s="58">
        <v>0.85</v>
      </c>
      <c r="N2901" s="58">
        <v>0.15</v>
      </c>
      <c r="O2901" s="59">
        <f>Ugovori_OPULJP3[[#This Row],[Bespovratna sredstva - Ukupno (EU+Nac) HRK
= Ukupna ugovorena vrijednost bespovratnih sredstava]]*Ugovori_OPULJP3[[#This Row],[EU STOPA SUFINANCIRANJA %
EU CO-FINANCING RATE %]]</f>
        <v>891600.53</v>
      </c>
      <c r="P2901" s="60">
        <f>Ugovori_OPULJP3[[#This Row],[Bespovratna sredstva - EU dio - HRK]]/7.5345</f>
        <v>118335.72632556905</v>
      </c>
      <c r="Q2901" s="59">
        <f>Ugovori_OPULJP3[[#This Row],[Bespovratna sredstva - Ukupno (EU+Nac) HRK
= Ukupna ugovorena vrijednost bespovratnih sredstava]]*Ugovori_OPULJP3[[#This Row],[STOPA NACIONALNOG SUFINANCIRANJA %]]</f>
        <v>157341.26999999999</v>
      </c>
      <c r="R2901" s="60">
        <f>Ugovori_OPULJP3[[#This Row],[Bespovratna sredstva - Nacionalni dio - HRK]]/7.5345</f>
        <v>20882.775233923949</v>
      </c>
      <c r="S2901" s="59">
        <v>1048941.8</v>
      </c>
      <c r="T2901" s="60">
        <f>Ugovori_OPULJP3[[#This Row],[Bespovratna sredstva - Ukupno (EU+Nac) HRK
= Ukupna ugovorena vrijednost bespovratnih sredstava]]/7.5345</f>
        <v>139218.50155949299</v>
      </c>
      <c r="U2901" s="59">
        <v>0</v>
      </c>
      <c r="V2901" s="60">
        <f>Ugovori_OPULJP3[[#This Row],[Javni doprinos korisnika - HRK]]/7.5345</f>
        <v>0</v>
      </c>
      <c r="W2901" s="59">
        <v>0</v>
      </c>
      <c r="X2901" s="60">
        <f>Ugovori_OPULJP3[[#This Row],[Privatni doprinos korisnika - HRK]]/7.5345</f>
        <v>0</v>
      </c>
      <c r="Y2901" s="61">
        <v>1048941.8</v>
      </c>
      <c r="Z2901" s="62">
        <f>Ugovori_OPULJP3[[#This Row],[UKUPNI PRIHVATLJIVI IZDACI
TOTAL ELIGIBLE EXPENDITURE
= Bespovratna sredstva ukupno + doprinos korisnika
= Ukupni prihvatljivi troškovi
= Ukupna ugovorena vrijednost projekta HRK]]/7.5345</f>
        <v>139218.50155949299</v>
      </c>
      <c r="AA2901" s="53" t="s">
        <v>37</v>
      </c>
      <c r="AB2901" s="53" t="s">
        <v>752</v>
      </c>
      <c r="AC2901" s="118" t="s">
        <v>10594</v>
      </c>
      <c r="AD2901" s="52" t="s">
        <v>10208</v>
      </c>
    </row>
    <row r="2902" spans="1:30" ht="102" x14ac:dyDescent="0.2">
      <c r="A2902" s="75" t="s">
        <v>10595</v>
      </c>
      <c r="B2902" s="64" t="s">
        <v>742</v>
      </c>
      <c r="C2902" s="65" t="s">
        <v>10203</v>
      </c>
      <c r="D2902" s="52" t="s">
        <v>10275</v>
      </c>
      <c r="E2902" s="66" t="s">
        <v>75</v>
      </c>
      <c r="F2902" s="71" t="s">
        <v>10596</v>
      </c>
      <c r="G2902" s="71" t="s">
        <v>10597</v>
      </c>
      <c r="H2902" s="68">
        <v>44537</v>
      </c>
      <c r="I2902" s="68">
        <v>45023</v>
      </c>
      <c r="J2902" s="57" t="str">
        <f>IF(Ugovori_OPULJP3[[#This Row],[DATUM ZAVRŠETKA OPERACIJE]]&gt;DATE(2024,12,31),"u provedbi","završen")</f>
        <v>završen</v>
      </c>
      <c r="K2902" s="67" t="s">
        <v>10598</v>
      </c>
      <c r="L2902" s="55" t="s">
        <v>154</v>
      </c>
      <c r="M2902" s="82" t="s">
        <v>3093</v>
      </c>
      <c r="N2902" s="58">
        <v>0.15</v>
      </c>
      <c r="O2902" s="59">
        <f>Ugovori_OPULJP3[[#This Row],[Bespovratna sredstva - Ukupno (EU+Nac) HRK
= Ukupna ugovorena vrijednost bespovratnih sredstava]]*Ugovori_OPULJP3[[#This Row],[EU STOPA SUFINANCIRANJA %
EU CO-FINANCING RATE %]]</f>
        <v>643189.6875</v>
      </c>
      <c r="P2902" s="60">
        <f>Ugovori_OPULJP3[[#This Row],[Bespovratna sredstva - EU dio - HRK]]/7.5345</f>
        <v>85365.9416683257</v>
      </c>
      <c r="Q2902" s="59">
        <f>Ugovori_OPULJP3[[#This Row],[Bespovratna sredstva - Ukupno (EU+Nac) HRK
= Ukupna ugovorena vrijednost bespovratnih sredstava]]*Ugovori_OPULJP3[[#This Row],[STOPA NACIONALNOG SUFINANCIRANJA %]]</f>
        <v>113504.0625</v>
      </c>
      <c r="R2902" s="60">
        <f>Ugovori_OPULJP3[[#This Row],[Bespovratna sredstva - Nacionalni dio - HRK]]/7.5345</f>
        <v>15064.577941469241</v>
      </c>
      <c r="S2902" s="59">
        <v>756693.75</v>
      </c>
      <c r="T2902" s="60">
        <f>Ugovori_OPULJP3[[#This Row],[Bespovratna sredstva - Ukupno (EU+Nac) HRK
= Ukupna ugovorena vrijednost bespovratnih sredstava]]/7.5345</f>
        <v>100430.51960979494</v>
      </c>
      <c r="U2902" s="59">
        <v>0</v>
      </c>
      <c r="V2902" s="60">
        <f>Ugovori_OPULJP3[[#This Row],[Javni doprinos korisnika - HRK]]/7.5345</f>
        <v>0</v>
      </c>
      <c r="W2902" s="59">
        <v>148133.75</v>
      </c>
      <c r="X2902" s="60">
        <f>Ugovori_OPULJP3[[#This Row],[Privatni doprinos korisnika - HRK]]/7.5345</f>
        <v>19660.72732099011</v>
      </c>
      <c r="Y2902" s="61">
        <v>904827.5</v>
      </c>
      <c r="Z2902" s="62">
        <f>Ugovori_OPULJP3[[#This Row],[UKUPNI PRIHVATLJIVI IZDACI
TOTAL ELIGIBLE EXPENDITURE
= Bespovratna sredstva ukupno + doprinos korisnika
= Ukupni prihvatljivi troškovi
= Ukupna ugovorena vrijednost projekta HRK]]/7.5345</f>
        <v>120091.24693078506</v>
      </c>
      <c r="AA2902" s="53" t="s">
        <v>37</v>
      </c>
      <c r="AB2902" s="53" t="s">
        <v>752</v>
      </c>
      <c r="AC2902" s="118" t="s">
        <v>10599</v>
      </c>
      <c r="AD2902" s="52" t="s">
        <v>10208</v>
      </c>
    </row>
    <row r="2903" spans="1:30" ht="89.25" x14ac:dyDescent="0.2">
      <c r="A2903" s="75" t="s">
        <v>10600</v>
      </c>
      <c r="B2903" s="64" t="s">
        <v>742</v>
      </c>
      <c r="C2903" s="65" t="s">
        <v>10203</v>
      </c>
      <c r="D2903" s="52" t="s">
        <v>10275</v>
      </c>
      <c r="E2903" s="66" t="s">
        <v>75</v>
      </c>
      <c r="F2903" s="71" t="s">
        <v>10601</v>
      </c>
      <c r="G2903" s="71" t="s">
        <v>10602</v>
      </c>
      <c r="H2903" s="68">
        <v>44537</v>
      </c>
      <c r="I2903" s="68">
        <v>45023</v>
      </c>
      <c r="J2903" s="57" t="str">
        <f>IF(Ugovori_OPULJP3[[#This Row],[DATUM ZAVRŠETKA OPERACIJE]]&gt;DATE(2024,12,31),"u provedbi","završen")</f>
        <v>završen</v>
      </c>
      <c r="K2903" s="67" t="s">
        <v>10603</v>
      </c>
      <c r="L2903" s="55" t="s">
        <v>103</v>
      </c>
      <c r="M2903" s="82" t="s">
        <v>3093</v>
      </c>
      <c r="N2903" s="58">
        <v>0.15</v>
      </c>
      <c r="O2903" s="59">
        <f>Ugovori_OPULJP3[[#This Row],[Bespovratna sredstva - Ukupno (EU+Nac) HRK
= Ukupna ugovorena vrijednost bespovratnih sredstava]]*Ugovori_OPULJP3[[#This Row],[EU STOPA SUFINANCIRANJA %
EU CO-FINANCING RATE %]]</f>
        <v>574159.57250000001</v>
      </c>
      <c r="P2903" s="60">
        <f>Ugovori_OPULJP3[[#This Row],[Bespovratna sredstva - EU dio - HRK]]/7.5345</f>
        <v>76204.070940341087</v>
      </c>
      <c r="Q2903" s="59">
        <f>Ugovori_OPULJP3[[#This Row],[Bespovratna sredstva - Ukupno (EU+Nac) HRK
= Ukupna ugovorena vrijednost bespovratnih sredstava]]*Ugovori_OPULJP3[[#This Row],[STOPA NACIONALNOG SUFINANCIRANJA %]]</f>
        <v>101322.2775</v>
      </c>
      <c r="R2903" s="60">
        <f>Ugovori_OPULJP3[[#This Row],[Bespovratna sredstva - Nacionalni dio - HRK]]/7.5345</f>
        <v>13447.777224766074</v>
      </c>
      <c r="S2903" s="59">
        <v>675481.85</v>
      </c>
      <c r="T2903" s="60">
        <f>Ugovori_OPULJP3[[#This Row],[Bespovratna sredstva - Ukupno (EU+Nac) HRK
= Ukupna ugovorena vrijednost bespovratnih sredstava]]/7.5345</f>
        <v>89651.848165107163</v>
      </c>
      <c r="U2903" s="59">
        <v>0</v>
      </c>
      <c r="V2903" s="60">
        <f>Ugovori_OPULJP3[[#This Row],[Javni doprinos korisnika - HRK]]/7.5345</f>
        <v>0</v>
      </c>
      <c r="W2903" s="59">
        <v>300742.5</v>
      </c>
      <c r="X2903" s="60">
        <f>Ugovori_OPULJP3[[#This Row],[Privatni doprinos korisnika - HRK]]/7.5345</f>
        <v>39915.389209635672</v>
      </c>
      <c r="Y2903" s="61">
        <v>976224.35</v>
      </c>
      <c r="Z2903" s="62">
        <f>Ugovori_OPULJP3[[#This Row],[UKUPNI PRIHVATLJIVI IZDACI
TOTAL ELIGIBLE EXPENDITURE
= Bespovratna sredstva ukupno + doprinos korisnika
= Ukupni prihvatljivi troškovi
= Ukupna ugovorena vrijednost projekta HRK]]/7.5345</f>
        <v>129567.23737474284</v>
      </c>
      <c r="AA2903" s="53" t="s">
        <v>37</v>
      </c>
      <c r="AB2903" s="53" t="s">
        <v>752</v>
      </c>
      <c r="AC2903" s="118" t="s">
        <v>10604</v>
      </c>
      <c r="AD2903" s="52" t="s">
        <v>10208</v>
      </c>
    </row>
    <row r="2904" spans="1:30" ht="89.25" x14ac:dyDescent="0.2">
      <c r="A2904" s="70" t="s">
        <v>10605</v>
      </c>
      <c r="B2904" s="64" t="s">
        <v>742</v>
      </c>
      <c r="C2904" s="65" t="s">
        <v>10203</v>
      </c>
      <c r="D2904" s="52" t="s">
        <v>10275</v>
      </c>
      <c r="E2904" s="66" t="s">
        <v>75</v>
      </c>
      <c r="F2904" s="71" t="s">
        <v>10606</v>
      </c>
      <c r="G2904" s="71" t="s">
        <v>10607</v>
      </c>
      <c r="H2904" s="68">
        <v>44498</v>
      </c>
      <c r="I2904" s="68">
        <v>45228</v>
      </c>
      <c r="J2904" s="57" t="str">
        <f>IF(Ugovori_OPULJP3[[#This Row],[DATUM ZAVRŠETKA OPERACIJE]]&gt;DATE(2024,12,31),"u provedbi","završen")</f>
        <v>završen</v>
      </c>
      <c r="K2904" s="76" t="s">
        <v>10608</v>
      </c>
      <c r="L2904" s="76" t="s">
        <v>36</v>
      </c>
      <c r="M2904" s="58">
        <v>0.85</v>
      </c>
      <c r="N2904" s="58">
        <v>0.15</v>
      </c>
      <c r="O2904" s="59">
        <f>Ugovori_OPULJP3[[#This Row],[Bespovratna sredstva - Ukupno (EU+Nac) HRK
= Ukupna ugovorena vrijednost bespovratnih sredstava]]*Ugovori_OPULJP3[[#This Row],[EU STOPA SUFINANCIRANJA %
EU CO-FINANCING RATE %]]</f>
        <v>801631.60849999997</v>
      </c>
      <c r="P2904" s="60">
        <f>Ugovori_OPULJP3[[#This Row],[Bespovratna sredstva - EU dio - HRK]]/7.5345</f>
        <v>106394.79839405401</v>
      </c>
      <c r="Q2904" s="59">
        <f>Ugovori_OPULJP3[[#This Row],[Bespovratna sredstva - Ukupno (EU+Nac) HRK
= Ukupna ugovorena vrijednost bespovratnih sredstava]]*Ugovori_OPULJP3[[#This Row],[STOPA NACIONALNOG SUFINANCIRANJA %]]</f>
        <v>141464.40150000001</v>
      </c>
      <c r="R2904" s="60">
        <f>Ugovori_OPULJP3[[#This Row],[Bespovratna sredstva - Nacionalni dio - HRK]]/7.5345</f>
        <v>18775.552657774238</v>
      </c>
      <c r="S2904" s="59">
        <v>943096.01</v>
      </c>
      <c r="T2904" s="60">
        <f>Ugovori_OPULJP3[[#This Row],[Bespovratna sredstva - Ukupno (EU+Nac) HRK
= Ukupna ugovorena vrijednost bespovratnih sredstava]]/7.5345</f>
        <v>125170.35105182826</v>
      </c>
      <c r="U2904" s="59">
        <v>0</v>
      </c>
      <c r="V2904" s="60">
        <f>Ugovori_OPULJP3[[#This Row],[Javni doprinos korisnika - HRK]]/7.5345</f>
        <v>0</v>
      </c>
      <c r="W2904" s="59">
        <v>0</v>
      </c>
      <c r="X2904" s="60">
        <f>Ugovori_OPULJP3[[#This Row],[Privatni doprinos korisnika - HRK]]/7.5345</f>
        <v>0</v>
      </c>
      <c r="Y2904" s="61">
        <v>943096.01</v>
      </c>
      <c r="Z2904" s="62">
        <f>Ugovori_OPULJP3[[#This Row],[UKUPNI PRIHVATLJIVI IZDACI
TOTAL ELIGIBLE EXPENDITURE
= Bespovratna sredstva ukupno + doprinos korisnika
= Ukupni prihvatljivi troškovi
= Ukupna ugovorena vrijednost projekta HRK]]/7.5345</f>
        <v>125170.35105182826</v>
      </c>
      <c r="AA2904" s="53" t="s">
        <v>37</v>
      </c>
      <c r="AB2904" s="53" t="s">
        <v>752</v>
      </c>
      <c r="AC2904" s="118" t="s">
        <v>10609</v>
      </c>
      <c r="AD2904" s="52" t="s">
        <v>10208</v>
      </c>
    </row>
    <row r="2905" spans="1:30" ht="114.75" x14ac:dyDescent="0.2">
      <c r="A2905" s="75" t="s">
        <v>10610</v>
      </c>
      <c r="B2905" s="64" t="s">
        <v>742</v>
      </c>
      <c r="C2905" s="65" t="s">
        <v>10203</v>
      </c>
      <c r="D2905" s="52" t="s">
        <v>10275</v>
      </c>
      <c r="E2905" s="66" t="s">
        <v>75</v>
      </c>
      <c r="F2905" s="71" t="s">
        <v>10611</v>
      </c>
      <c r="G2905" s="71" t="s">
        <v>10612</v>
      </c>
      <c r="H2905" s="68">
        <v>44536</v>
      </c>
      <c r="I2905" s="68">
        <v>45113</v>
      </c>
      <c r="J2905" s="57" t="str">
        <f>IF(Ugovori_OPULJP3[[#This Row],[DATUM ZAVRŠETKA OPERACIJE]]&gt;DATE(2024,12,31),"u provedbi","završen")</f>
        <v>završen</v>
      </c>
      <c r="K2905" s="67" t="s">
        <v>10613</v>
      </c>
      <c r="L2905" s="55" t="s">
        <v>36</v>
      </c>
      <c r="M2905" s="82" t="s">
        <v>3093</v>
      </c>
      <c r="N2905" s="58">
        <v>0.15</v>
      </c>
      <c r="O2905" s="59">
        <f>Ugovori_OPULJP3[[#This Row],[Bespovratna sredstva - Ukupno (EU+Nac) HRK
= Ukupna ugovorena vrijednost bespovratnih sredstava]]*Ugovori_OPULJP3[[#This Row],[EU STOPA SUFINANCIRANJA %
EU CO-FINANCING RATE %]]</f>
        <v>866912.95149999997</v>
      </c>
      <c r="P2905" s="60">
        <f>Ugovori_OPULJP3[[#This Row],[Bespovratna sredstva - EU dio - HRK]]/7.5345</f>
        <v>115059.1215740925</v>
      </c>
      <c r="Q2905" s="59">
        <f>Ugovori_OPULJP3[[#This Row],[Bespovratna sredstva - Ukupno (EU+Nac) HRK
= Ukupna ugovorena vrijednost bespovratnih sredstava]]*Ugovori_OPULJP3[[#This Row],[STOPA NACIONALNOG SUFINANCIRANJA %]]</f>
        <v>152984.6385</v>
      </c>
      <c r="R2905" s="60">
        <f>Ugovori_OPULJP3[[#This Row],[Bespovratna sredstva - Nacionalni dio - HRK]]/7.5345</f>
        <v>20304.550866016325</v>
      </c>
      <c r="S2905" s="59">
        <v>1019897.59</v>
      </c>
      <c r="T2905" s="60">
        <f>Ugovori_OPULJP3[[#This Row],[Bespovratna sredstva - Ukupno (EU+Nac) HRK
= Ukupna ugovorena vrijednost bespovratnih sredstava]]/7.5345</f>
        <v>135363.67244010881</v>
      </c>
      <c r="U2905" s="59">
        <v>0</v>
      </c>
      <c r="V2905" s="60">
        <f>Ugovori_OPULJP3[[#This Row],[Javni doprinos korisnika - HRK]]/7.5345</f>
        <v>0</v>
      </c>
      <c r="W2905" s="59">
        <v>0</v>
      </c>
      <c r="X2905" s="60">
        <f>Ugovori_OPULJP3[[#This Row],[Privatni doprinos korisnika - HRK]]/7.5345</f>
        <v>0</v>
      </c>
      <c r="Y2905" s="61">
        <v>1019897.59</v>
      </c>
      <c r="Z2905" s="62">
        <f>Ugovori_OPULJP3[[#This Row],[UKUPNI PRIHVATLJIVI IZDACI
TOTAL ELIGIBLE EXPENDITURE
= Bespovratna sredstva ukupno + doprinos korisnika
= Ukupni prihvatljivi troškovi
= Ukupna ugovorena vrijednost projekta HRK]]/7.5345</f>
        <v>135363.67244010881</v>
      </c>
      <c r="AA2905" s="53" t="s">
        <v>37</v>
      </c>
      <c r="AB2905" s="53" t="s">
        <v>752</v>
      </c>
      <c r="AC2905" s="118" t="s">
        <v>10614</v>
      </c>
      <c r="AD2905" s="52" t="s">
        <v>10208</v>
      </c>
    </row>
    <row r="2906" spans="1:30" ht="89.25" x14ac:dyDescent="0.2">
      <c r="A2906" s="75" t="s">
        <v>10615</v>
      </c>
      <c r="B2906" s="64" t="s">
        <v>742</v>
      </c>
      <c r="C2906" s="65" t="s">
        <v>10203</v>
      </c>
      <c r="D2906" s="52" t="s">
        <v>10275</v>
      </c>
      <c r="E2906" s="66" t="s">
        <v>75</v>
      </c>
      <c r="F2906" s="71" t="s">
        <v>10616</v>
      </c>
      <c r="G2906" s="71" t="s">
        <v>10617</v>
      </c>
      <c r="H2906" s="68">
        <v>44531</v>
      </c>
      <c r="I2906" s="68">
        <v>45444</v>
      </c>
      <c r="J2906" s="57" t="str">
        <f>IF(Ugovori_OPULJP3[[#This Row],[DATUM ZAVRŠETKA OPERACIJE]]&gt;DATE(2024,12,31),"u provedbi","završen")</f>
        <v>završen</v>
      </c>
      <c r="K2906" s="67" t="s">
        <v>593</v>
      </c>
      <c r="L2906" s="55" t="s">
        <v>593</v>
      </c>
      <c r="M2906" s="82" t="s">
        <v>3093</v>
      </c>
      <c r="N2906" s="58">
        <v>0.15</v>
      </c>
      <c r="O2906" s="59">
        <f>Ugovori_OPULJP3[[#This Row],[Bespovratna sredstva - Ukupno (EU+Nac) HRK
= Ukupna ugovorena vrijednost bespovratnih sredstava]]*Ugovori_OPULJP3[[#This Row],[EU STOPA SUFINANCIRANJA %
EU CO-FINANCING RATE %]]</f>
        <v>723010.51</v>
      </c>
      <c r="P2906" s="60">
        <f>Ugovori_OPULJP3[[#This Row],[Bespovratna sredstva - EU dio - HRK]]/7.5345</f>
        <v>95959.985400491074</v>
      </c>
      <c r="Q2906" s="59">
        <f>Ugovori_OPULJP3[[#This Row],[Bespovratna sredstva - Ukupno (EU+Nac) HRK
= Ukupna ugovorena vrijednost bespovratnih sredstava]]*Ugovori_OPULJP3[[#This Row],[STOPA NACIONALNOG SUFINANCIRANJA %]]</f>
        <v>127590.09</v>
      </c>
      <c r="R2906" s="60">
        <f>Ugovori_OPULJP3[[#This Row],[Bespovratna sredstva - Nacionalni dio - HRK]]/7.5345</f>
        <v>16934.115070674896</v>
      </c>
      <c r="S2906" s="59">
        <v>850600.6</v>
      </c>
      <c r="T2906" s="60">
        <f>Ugovori_OPULJP3[[#This Row],[Bespovratna sredstva - Ukupno (EU+Nac) HRK
= Ukupna ugovorena vrijednost bespovratnih sredstava]]/7.5345</f>
        <v>112894.10047116596</v>
      </c>
      <c r="U2906" s="59">
        <v>0</v>
      </c>
      <c r="V2906" s="60">
        <f>Ugovori_OPULJP3[[#This Row],[Javni doprinos korisnika - HRK]]/7.5345</f>
        <v>0</v>
      </c>
      <c r="W2906" s="59">
        <v>95860</v>
      </c>
      <c r="X2906" s="60">
        <f>Ugovori_OPULJP3[[#This Row],[Privatni doprinos korisnika - HRK]]/7.5345</f>
        <v>12722.808414626053</v>
      </c>
      <c r="Y2906" s="61">
        <v>946460.6</v>
      </c>
      <c r="Z2906" s="62">
        <f>Ugovori_OPULJP3[[#This Row],[UKUPNI PRIHVATLJIVI IZDACI
TOTAL ELIGIBLE EXPENDITURE
= Bespovratna sredstva ukupno + doprinos korisnika
= Ukupni prihvatljivi troškovi
= Ukupna ugovorena vrijednost projekta HRK]]/7.5345</f>
        <v>125616.90888579201</v>
      </c>
      <c r="AA2906" s="53" t="s">
        <v>37</v>
      </c>
      <c r="AB2906" s="53" t="s">
        <v>752</v>
      </c>
      <c r="AC2906" s="118" t="s">
        <v>10618</v>
      </c>
      <c r="AD2906" s="52" t="s">
        <v>10208</v>
      </c>
    </row>
    <row r="2907" spans="1:30" ht="102" x14ac:dyDescent="0.2">
      <c r="A2907" s="26" t="s">
        <v>10619</v>
      </c>
      <c r="B2907" s="51" t="s">
        <v>742</v>
      </c>
      <c r="C2907" s="52" t="s">
        <v>10203</v>
      </c>
      <c r="D2907" s="52" t="s">
        <v>10275</v>
      </c>
      <c r="E2907" s="53" t="s">
        <v>75</v>
      </c>
      <c r="F2907" s="71" t="s">
        <v>10620</v>
      </c>
      <c r="G2907" s="71" t="s">
        <v>10621</v>
      </c>
      <c r="H2907" s="68">
        <v>44512</v>
      </c>
      <c r="I2907" s="68">
        <v>45424</v>
      </c>
      <c r="J2907" s="57" t="str">
        <f>IF(Ugovori_OPULJP3[[#This Row],[DATUM ZAVRŠETKA OPERACIJE]]&gt;DATE(2024,12,31),"u provedbi","završen")</f>
        <v>završen</v>
      </c>
      <c r="K2907" s="76" t="s">
        <v>10622</v>
      </c>
      <c r="L2907" s="76" t="s">
        <v>248</v>
      </c>
      <c r="M2907" s="58">
        <v>0.85</v>
      </c>
      <c r="N2907" s="58">
        <v>0.15</v>
      </c>
      <c r="O2907" s="59">
        <f>Ugovori_OPULJP3[[#This Row],[Bespovratna sredstva - Ukupno (EU+Nac) HRK
= Ukupna ugovorena vrijednost bespovratnih sredstava]]*Ugovori_OPULJP3[[#This Row],[EU STOPA SUFINANCIRANJA %
EU CO-FINANCING RATE %]]</f>
        <v>623972.2159999999</v>
      </c>
      <c r="P2907" s="60">
        <f>Ugovori_OPULJP3[[#This Row],[Bespovratna sredstva - EU dio - HRK]]/7.5345</f>
        <v>82815.344880217643</v>
      </c>
      <c r="Q2907" s="59">
        <f>Ugovori_OPULJP3[[#This Row],[Bespovratna sredstva - Ukupno (EU+Nac) HRK
= Ukupna ugovorena vrijednost bespovratnih sredstava]]*Ugovori_OPULJP3[[#This Row],[STOPA NACIONALNOG SUFINANCIRANJA %]]</f>
        <v>110112.74399999999</v>
      </c>
      <c r="R2907" s="60">
        <f>Ugovori_OPULJP3[[#This Row],[Bespovratna sredstva - Nacionalni dio - HRK]]/7.5345</f>
        <v>14614.472625920762</v>
      </c>
      <c r="S2907" s="59">
        <v>734084.96</v>
      </c>
      <c r="T2907" s="60">
        <f>Ugovori_OPULJP3[[#This Row],[Bespovratna sredstva - Ukupno (EU+Nac) HRK
= Ukupna ugovorena vrijednost bespovratnih sredstava]]/7.5345</f>
        <v>97429.817506138425</v>
      </c>
      <c r="U2907" s="59">
        <v>0</v>
      </c>
      <c r="V2907" s="60">
        <f>Ugovori_OPULJP3[[#This Row],[Javni doprinos korisnika - HRK]]/7.5345</f>
        <v>0</v>
      </c>
      <c r="W2907" s="59">
        <v>57969.20000000007</v>
      </c>
      <c r="X2907" s="60">
        <f>Ugovori_OPULJP3[[#This Row],[Privatni doprinos korisnika - HRK]]/7.5345</f>
        <v>7693.8350255491496</v>
      </c>
      <c r="Y2907" s="61">
        <v>792054.16</v>
      </c>
      <c r="Z2907" s="62">
        <f>Ugovori_OPULJP3[[#This Row],[UKUPNI PRIHVATLJIVI IZDACI
TOTAL ELIGIBLE EXPENDITURE
= Bespovratna sredstva ukupno + doprinos korisnika
= Ukupni prihvatljivi troškovi
= Ukupna ugovorena vrijednost projekta HRK]]/7.5345</f>
        <v>105123.65253168756</v>
      </c>
      <c r="AA2907" s="53" t="s">
        <v>37</v>
      </c>
      <c r="AB2907" s="53" t="s">
        <v>752</v>
      </c>
      <c r="AC2907" s="118" t="s">
        <v>10623</v>
      </c>
      <c r="AD2907" s="52" t="s">
        <v>10208</v>
      </c>
    </row>
    <row r="2908" spans="1:30" ht="102" customHeight="1" x14ac:dyDescent="0.2">
      <c r="A2908" s="70" t="s">
        <v>10624</v>
      </c>
      <c r="B2908" s="64" t="s">
        <v>742</v>
      </c>
      <c r="C2908" s="65" t="s">
        <v>10203</v>
      </c>
      <c r="D2908" s="52" t="s">
        <v>10275</v>
      </c>
      <c r="E2908" s="66" t="s">
        <v>75</v>
      </c>
      <c r="F2908" s="71" t="s">
        <v>10625</v>
      </c>
      <c r="G2908" s="71" t="s">
        <v>10626</v>
      </c>
      <c r="H2908" s="68">
        <v>44498</v>
      </c>
      <c r="I2908" s="68">
        <v>45411</v>
      </c>
      <c r="J2908" s="57" t="str">
        <f>IF(Ugovori_OPULJP3[[#This Row],[DATUM ZAVRŠETKA OPERACIJE]]&gt;DATE(2024,12,31),"u provedbi","završen")</f>
        <v>završen</v>
      </c>
      <c r="K2908" s="76" t="s">
        <v>10627</v>
      </c>
      <c r="L2908" s="76" t="s">
        <v>36</v>
      </c>
      <c r="M2908" s="58">
        <v>0.85</v>
      </c>
      <c r="N2908" s="58">
        <v>0.15</v>
      </c>
      <c r="O2908" s="59">
        <f>Ugovori_OPULJP3[[#This Row],[Bespovratna sredstva - Ukupno (EU+Nac) HRK
= Ukupna ugovorena vrijednost bespovratnih sredstava]]*Ugovori_OPULJP3[[#This Row],[EU STOPA SUFINANCIRANJA %
EU CO-FINANCING RATE %]]</f>
        <v>1019251.9234999999</v>
      </c>
      <c r="P2908" s="60">
        <f>Ugovori_OPULJP3[[#This Row],[Bespovratna sredstva - EU dio - HRK]]/7.5345</f>
        <v>135277.97776892956</v>
      </c>
      <c r="Q2908" s="59">
        <f>Ugovori_OPULJP3[[#This Row],[Bespovratna sredstva - Ukupno (EU+Nac) HRK
= Ukupna ugovorena vrijednost bespovratnih sredstava]]*Ugovori_OPULJP3[[#This Row],[STOPA NACIONALNOG SUFINANCIRANJA %]]</f>
        <v>179867.98649999997</v>
      </c>
      <c r="R2908" s="60">
        <f>Ugovori_OPULJP3[[#This Row],[Bespovratna sredstva - Nacionalni dio - HRK]]/7.5345</f>
        <v>23872.584312164039</v>
      </c>
      <c r="S2908" s="59">
        <v>1199119.9099999999</v>
      </c>
      <c r="T2908" s="60">
        <f>Ugovori_OPULJP3[[#This Row],[Bespovratna sredstva - Ukupno (EU+Nac) HRK
= Ukupna ugovorena vrijednost bespovratnih sredstava]]/7.5345</f>
        <v>159150.56208109361</v>
      </c>
      <c r="U2908" s="59">
        <v>0</v>
      </c>
      <c r="V2908" s="60">
        <f>Ugovori_OPULJP3[[#This Row],[Javni doprinos korisnika - HRK]]/7.5345</f>
        <v>0</v>
      </c>
      <c r="W2908" s="59">
        <v>0</v>
      </c>
      <c r="X2908" s="60">
        <f>Ugovori_OPULJP3[[#This Row],[Privatni doprinos korisnika - HRK]]/7.5345</f>
        <v>0</v>
      </c>
      <c r="Y2908" s="61">
        <v>1199119.9099999999</v>
      </c>
      <c r="Z2908" s="62">
        <f>Ugovori_OPULJP3[[#This Row],[UKUPNI PRIHVATLJIVI IZDACI
TOTAL ELIGIBLE EXPENDITURE
= Bespovratna sredstva ukupno + doprinos korisnika
= Ukupni prihvatljivi troškovi
= Ukupna ugovorena vrijednost projekta HRK]]/7.5345</f>
        <v>159150.56208109361</v>
      </c>
      <c r="AA2908" s="53" t="s">
        <v>37</v>
      </c>
      <c r="AB2908" s="53" t="s">
        <v>752</v>
      </c>
      <c r="AC2908" s="118" t="s">
        <v>10628</v>
      </c>
      <c r="AD2908" s="52" t="s">
        <v>10208</v>
      </c>
    </row>
    <row r="2909" spans="1:30" ht="66.75" customHeight="1" x14ac:dyDescent="0.2">
      <c r="A2909" s="28" t="s">
        <v>10629</v>
      </c>
      <c r="B2909" s="64" t="s">
        <v>742</v>
      </c>
      <c r="C2909" s="96" t="s">
        <v>10203</v>
      </c>
      <c r="D2909" s="52" t="s">
        <v>10275</v>
      </c>
      <c r="E2909" s="66" t="s">
        <v>75</v>
      </c>
      <c r="F2909" s="22" t="s">
        <v>10630</v>
      </c>
      <c r="G2909" s="71" t="s">
        <v>4622</v>
      </c>
      <c r="H2909" s="68">
        <v>44620</v>
      </c>
      <c r="I2909" s="68">
        <v>45350</v>
      </c>
      <c r="J2909" s="57" t="str">
        <f>IF(Ugovori_OPULJP3[[#This Row],[DATUM ZAVRŠETKA OPERACIJE]]&gt;DATE(2024,12,31),"u provedbi","završen")</f>
        <v>završen</v>
      </c>
      <c r="K2909" s="29" t="s">
        <v>93</v>
      </c>
      <c r="L2909" s="76" t="s">
        <v>93</v>
      </c>
      <c r="M2909" s="58">
        <v>0.85</v>
      </c>
      <c r="N2909" s="58">
        <v>0.15</v>
      </c>
      <c r="O2909" s="31">
        <f>Ugovori_OPULJP3[[#This Row],[Bespovratna sredstva - Ukupno (EU+Nac) HRK
= Ukupna ugovorena vrijednost bespovratnih sredstava]]*Ugovori_OPULJP3[[#This Row],[EU STOPA SUFINANCIRANJA %
EU CO-FINANCING RATE %]]</f>
        <v>1018314.9515000001</v>
      </c>
      <c r="P2909" s="14">
        <f>Ugovori_OPULJP3[[#This Row],[Bespovratna sredstva - EU dio - HRK]]/7.5345</f>
        <v>135153.62021368372</v>
      </c>
      <c r="Q2909" s="31">
        <f>Ugovori_OPULJP3[[#This Row],[Bespovratna sredstva - Ukupno (EU+Nac) HRK
= Ukupna ugovorena vrijednost bespovratnih sredstava]]*Ugovori_OPULJP3[[#This Row],[STOPA NACIONALNOG SUFINANCIRANJA %]]</f>
        <v>179702.6385</v>
      </c>
      <c r="R2909" s="14">
        <f>Ugovori_OPULJP3[[#This Row],[Bespovratna sredstva - Nacionalni dio - HRK]]/7.5345</f>
        <v>23850.638861238302</v>
      </c>
      <c r="S2909" s="31">
        <v>1198017.5900000001</v>
      </c>
      <c r="T2909" s="14">
        <f>Ugovori_OPULJP3[[#This Row],[Bespovratna sredstva - Ukupno (EU+Nac) HRK
= Ukupna ugovorena vrijednost bespovratnih sredstava]]/7.5345</f>
        <v>159004.25907492204</v>
      </c>
      <c r="U2909" s="31">
        <v>0</v>
      </c>
      <c r="V2909" s="14">
        <f>Ugovori_OPULJP3[[#This Row],[Javni doprinos korisnika - HRK]]/7.5345</f>
        <v>0</v>
      </c>
      <c r="W2909" s="31">
        <v>0</v>
      </c>
      <c r="X2909" s="14">
        <f>Ugovori_OPULJP3[[#This Row],[Privatni doprinos korisnika - HRK]]/7.5345</f>
        <v>0</v>
      </c>
      <c r="Y2909" s="35">
        <v>1198017.5900000001</v>
      </c>
      <c r="Z2909" s="15">
        <f>Ugovori_OPULJP3[[#This Row],[UKUPNI PRIHVATLJIVI IZDACI
TOTAL ELIGIBLE EXPENDITURE
= Bespovratna sredstva ukupno + doprinos korisnika
= Ukupni prihvatljivi troškovi
= Ukupna ugovorena vrijednost projekta HRK]]/7.5345</f>
        <v>159004.25907492204</v>
      </c>
      <c r="AA2909" s="53" t="s">
        <v>37</v>
      </c>
      <c r="AB2909" s="53" t="s">
        <v>752</v>
      </c>
      <c r="AC2909" s="30" t="s">
        <v>10631</v>
      </c>
      <c r="AD2909" s="52" t="s">
        <v>10208</v>
      </c>
    </row>
    <row r="2910" spans="1:30" ht="66.75" customHeight="1" x14ac:dyDescent="0.2">
      <c r="A2910" s="18" t="s">
        <v>10632</v>
      </c>
      <c r="B2910" s="51" t="s">
        <v>10633</v>
      </c>
      <c r="C2910" s="52" t="s">
        <v>10634</v>
      </c>
      <c r="D2910" s="52" t="s">
        <v>10635</v>
      </c>
      <c r="E2910" s="53" t="s">
        <v>33</v>
      </c>
      <c r="F2910" s="54" t="s">
        <v>10636</v>
      </c>
      <c r="G2910" s="54" t="s">
        <v>10637</v>
      </c>
      <c r="H2910" s="43">
        <v>42515</v>
      </c>
      <c r="I2910" s="56">
        <v>44561</v>
      </c>
      <c r="J2910" s="57" t="str">
        <f>IF(Ugovori_OPULJP3[[#This Row],[DATUM ZAVRŠETKA OPERACIJE]]&gt;DATE(2024,12,31),"u provedbi","završen")</f>
        <v>završen</v>
      </c>
      <c r="K2910" s="55" t="s">
        <v>35</v>
      </c>
      <c r="L2910" s="55" t="s">
        <v>36</v>
      </c>
      <c r="M2910" s="58">
        <v>0.85</v>
      </c>
      <c r="N2910" s="58">
        <v>0.15</v>
      </c>
      <c r="O2910" s="59">
        <f>Ugovori_OPULJP3[[#This Row],[Bespovratna sredstva - Ukupno (EU+Nac) HRK
= Ukupna ugovorena vrijednost bespovratnih sredstava]]*Ugovori_OPULJP3[[#This Row],[EU STOPA SUFINANCIRANJA %
EU CO-FINANCING RATE %]]</f>
        <v>17332534.908999998</v>
      </c>
      <c r="P2910" s="60">
        <f>Ugovori_OPULJP3[[#This Row],[Bespovratna sredstva - EU dio - HRK]]/7.5345</f>
        <v>2300422.7100670245</v>
      </c>
      <c r="Q2910" s="59">
        <f>Ugovori_OPULJP3[[#This Row],[Bespovratna sredstva - Ukupno (EU+Nac) HRK
= Ukupna ugovorena vrijednost bespovratnih sredstava]]*Ugovori_OPULJP3[[#This Row],[STOPA NACIONALNOG SUFINANCIRANJA %]]</f>
        <v>3058682.6309999996</v>
      </c>
      <c r="R2910" s="60">
        <f>Ugovori_OPULJP3[[#This Row],[Bespovratna sredstva - Nacionalni dio - HRK]]/7.5345</f>
        <v>405956.94883535727</v>
      </c>
      <c r="S2910" s="59">
        <v>20391217.539999999</v>
      </c>
      <c r="T2910" s="60">
        <f>Ugovori_OPULJP3[[#This Row],[Bespovratna sredstva - Ukupno (EU+Nac) HRK
= Ukupna ugovorena vrijednost bespovratnih sredstava]]/7.5345</f>
        <v>2706379.658902382</v>
      </c>
      <c r="U2910" s="59">
        <v>0</v>
      </c>
      <c r="V2910" s="60">
        <f>Ugovori_OPULJP3[[#This Row],[Javni doprinos korisnika - HRK]]/7.5345</f>
        <v>0</v>
      </c>
      <c r="W2910" s="59">
        <v>0</v>
      </c>
      <c r="X2910" s="60">
        <f>Ugovori_OPULJP3[[#This Row],[Privatni doprinos korisnika - HRK]]/7.5345</f>
        <v>0</v>
      </c>
      <c r="Y2910" s="61">
        <v>20391217.539999999</v>
      </c>
      <c r="Z2910" s="62">
        <f>Ugovori_OPULJP3[[#This Row],[UKUPNI PRIHVATLJIVI IZDACI
TOTAL ELIGIBLE EXPENDITURE
= Bespovratna sredstva ukupno + doprinos korisnika
= Ukupni prihvatljivi troškovi
= Ukupna ugovorena vrijednost projekta HRK]]/7.5345</f>
        <v>2706379.658902382</v>
      </c>
      <c r="AA2910" s="53" t="s">
        <v>10638</v>
      </c>
      <c r="AB2910" s="53" t="s">
        <v>10639</v>
      </c>
      <c r="AC2910" s="42" t="s">
        <v>10640</v>
      </c>
      <c r="AD2910" s="52" t="s">
        <v>10641</v>
      </c>
    </row>
    <row r="2911" spans="1:30" ht="66.75" customHeight="1" x14ac:dyDescent="0.2">
      <c r="A2911" s="50" t="s">
        <v>10642</v>
      </c>
      <c r="B2911" s="51" t="s">
        <v>10633</v>
      </c>
      <c r="C2911" s="52" t="s">
        <v>10634</v>
      </c>
      <c r="D2911" s="52" t="s">
        <v>10643</v>
      </c>
      <c r="E2911" s="53" t="s">
        <v>231</v>
      </c>
      <c r="F2911" s="54" t="s">
        <v>10644</v>
      </c>
      <c r="G2911" s="54" t="s">
        <v>10645</v>
      </c>
      <c r="H2911" s="56">
        <v>43385</v>
      </c>
      <c r="I2911" s="56">
        <v>44481</v>
      </c>
      <c r="J2911" s="57" t="str">
        <f>IF(Ugovori_OPULJP3[[#This Row],[DATUM ZAVRŠETKA OPERACIJE]]&gt;DATE(2024,12,31),"u provedbi","završen")</f>
        <v>završen</v>
      </c>
      <c r="K2911" s="55" t="s">
        <v>8577</v>
      </c>
      <c r="L2911" s="55" t="s">
        <v>36</v>
      </c>
      <c r="M2911" s="58">
        <v>0.85</v>
      </c>
      <c r="N2911" s="58">
        <v>0.15</v>
      </c>
      <c r="O2911" s="59">
        <f>Ugovori_OPULJP3[[#This Row],[Bespovratna sredstva - Ukupno (EU+Nac) HRK
= Ukupna ugovorena vrijednost bespovratnih sredstava]]*Ugovori_OPULJP3[[#This Row],[EU STOPA SUFINANCIRANJA %
EU CO-FINANCING RATE %]]</f>
        <v>1529802.7744999998</v>
      </c>
      <c r="P2911" s="60">
        <f>Ugovori_OPULJP3[[#This Row],[Bespovratna sredstva - EU dio - HRK]]/7.5345</f>
        <v>203039.72055212685</v>
      </c>
      <c r="Q2911" s="59">
        <f>Ugovori_OPULJP3[[#This Row],[Bespovratna sredstva - Ukupno (EU+Nac) HRK
= Ukupna ugovorena vrijednost bespovratnih sredstava]]*Ugovori_OPULJP3[[#This Row],[STOPA NACIONALNOG SUFINANCIRANJA %]]</f>
        <v>269965.19549999997</v>
      </c>
      <c r="R2911" s="60">
        <f>Ugovori_OPULJP3[[#This Row],[Bespovratna sredstva - Nacionalni dio - HRK]]/7.5345</f>
        <v>35830.538920963561</v>
      </c>
      <c r="S2911" s="59">
        <v>1799767.97</v>
      </c>
      <c r="T2911" s="60">
        <f>Ugovori_OPULJP3[[#This Row],[Bespovratna sredstva - Ukupno (EU+Nac) HRK
= Ukupna ugovorena vrijednost bespovratnih sredstava]]/7.5345</f>
        <v>238870.25947309044</v>
      </c>
      <c r="U2911" s="59">
        <v>0</v>
      </c>
      <c r="V2911" s="60">
        <f>Ugovori_OPULJP3[[#This Row],[Javni doprinos korisnika - HRK]]/7.5345</f>
        <v>0</v>
      </c>
      <c r="W2911" s="59">
        <v>0</v>
      </c>
      <c r="X2911" s="60">
        <f>Ugovori_OPULJP3[[#This Row],[Privatni doprinos korisnika - HRK]]/7.5345</f>
        <v>0</v>
      </c>
      <c r="Y2911" s="61">
        <v>1799767.97</v>
      </c>
      <c r="Z2911" s="62">
        <f>Ugovori_OPULJP3[[#This Row],[UKUPNI PRIHVATLJIVI IZDACI
TOTAL ELIGIBLE EXPENDITURE
= Bespovratna sredstva ukupno + doprinos korisnika
= Ukupni prihvatljivi troškovi
= Ukupna ugovorena vrijednost projekta HRK]]/7.5345</f>
        <v>238870.25947309044</v>
      </c>
      <c r="AA2911" s="53" t="s">
        <v>10638</v>
      </c>
      <c r="AB2911" s="53" t="s">
        <v>10639</v>
      </c>
      <c r="AC2911" s="42" t="s">
        <v>10646</v>
      </c>
      <c r="AD2911" s="52" t="s">
        <v>10641</v>
      </c>
    </row>
    <row r="2912" spans="1:30" ht="66.75" customHeight="1" x14ac:dyDescent="0.2">
      <c r="A2912" s="50" t="s">
        <v>10647</v>
      </c>
      <c r="B2912" s="51" t="s">
        <v>10633</v>
      </c>
      <c r="C2912" s="52" t="s">
        <v>10634</v>
      </c>
      <c r="D2912" s="52" t="s">
        <v>10643</v>
      </c>
      <c r="E2912" s="53" t="s">
        <v>231</v>
      </c>
      <c r="F2912" s="54" t="s">
        <v>10648</v>
      </c>
      <c r="G2912" s="54" t="s">
        <v>10649</v>
      </c>
      <c r="H2912" s="56">
        <v>43385</v>
      </c>
      <c r="I2912" s="56">
        <v>44481</v>
      </c>
      <c r="J2912" s="57" t="str">
        <f>IF(Ugovori_OPULJP3[[#This Row],[DATUM ZAVRŠETKA OPERACIJE]]&gt;DATE(2024,12,31),"u provedbi","završen")</f>
        <v>završen</v>
      </c>
      <c r="K2912" s="55" t="s">
        <v>36</v>
      </c>
      <c r="L2912" s="55" t="s">
        <v>36</v>
      </c>
      <c r="M2912" s="58">
        <v>0.85</v>
      </c>
      <c r="N2912" s="58">
        <v>0.15</v>
      </c>
      <c r="O2912" s="59">
        <f>Ugovori_OPULJP3[[#This Row],[Bespovratna sredstva - Ukupno (EU+Nac) HRK
= Ukupna ugovorena vrijednost bespovratnih sredstava]]*Ugovori_OPULJP3[[#This Row],[EU STOPA SUFINANCIRANJA %
EU CO-FINANCING RATE %]]</f>
        <v>1493078.3034999999</v>
      </c>
      <c r="P2912" s="60">
        <f>Ugovori_OPULJP3[[#This Row],[Bespovratna sredstva - EU dio - HRK]]/7.5345</f>
        <v>198165.54562346538</v>
      </c>
      <c r="Q2912" s="59">
        <f>Ugovori_OPULJP3[[#This Row],[Bespovratna sredstva - Ukupno (EU+Nac) HRK
= Ukupna ugovorena vrijednost bespovratnih sredstava]]*Ugovori_OPULJP3[[#This Row],[STOPA NACIONALNOG SUFINANCIRANJA %]]</f>
        <v>263484.40649999998</v>
      </c>
      <c r="R2912" s="60">
        <f>Ugovori_OPULJP3[[#This Row],[Bespovratna sredstva - Nacionalni dio - HRK]]/7.5345</f>
        <v>34970.390404140948</v>
      </c>
      <c r="S2912" s="59">
        <v>1756562.71</v>
      </c>
      <c r="T2912" s="60">
        <f>Ugovori_OPULJP3[[#This Row],[Bespovratna sredstva - Ukupno (EU+Nac) HRK
= Ukupna ugovorena vrijednost bespovratnih sredstava]]/7.5345</f>
        <v>233135.93602760634</v>
      </c>
      <c r="U2912" s="59">
        <v>0</v>
      </c>
      <c r="V2912" s="60">
        <f>Ugovori_OPULJP3[[#This Row],[Javni doprinos korisnika - HRK]]/7.5345</f>
        <v>0</v>
      </c>
      <c r="W2912" s="59">
        <v>0</v>
      </c>
      <c r="X2912" s="60">
        <f>Ugovori_OPULJP3[[#This Row],[Privatni doprinos korisnika - HRK]]/7.5345</f>
        <v>0</v>
      </c>
      <c r="Y2912" s="61">
        <v>1756562.71</v>
      </c>
      <c r="Z2912" s="62">
        <f>Ugovori_OPULJP3[[#This Row],[UKUPNI PRIHVATLJIVI IZDACI
TOTAL ELIGIBLE EXPENDITURE
= Bespovratna sredstva ukupno + doprinos korisnika
= Ukupni prihvatljivi troškovi
= Ukupna ugovorena vrijednost projekta HRK]]/7.5345</f>
        <v>233135.93602760634</v>
      </c>
      <c r="AA2912" s="53" t="s">
        <v>10638</v>
      </c>
      <c r="AB2912" s="53" t="s">
        <v>10639</v>
      </c>
      <c r="AC2912" s="42" t="s">
        <v>10650</v>
      </c>
      <c r="AD2912" s="52" t="s">
        <v>10641</v>
      </c>
    </row>
    <row r="2913" spans="1:30" ht="75.75" customHeight="1" x14ac:dyDescent="0.2">
      <c r="A2913" s="50" t="s">
        <v>10651</v>
      </c>
      <c r="B2913" s="51" t="s">
        <v>10633</v>
      </c>
      <c r="C2913" s="52" t="s">
        <v>10634</v>
      </c>
      <c r="D2913" s="52" t="s">
        <v>10643</v>
      </c>
      <c r="E2913" s="53" t="s">
        <v>231</v>
      </c>
      <c r="F2913" s="54" t="s">
        <v>10652</v>
      </c>
      <c r="G2913" s="54" t="s">
        <v>10653</v>
      </c>
      <c r="H2913" s="56">
        <v>43385</v>
      </c>
      <c r="I2913" s="56">
        <v>44116</v>
      </c>
      <c r="J2913" s="57" t="str">
        <f>IF(Ugovori_OPULJP3[[#This Row],[DATUM ZAVRŠETKA OPERACIJE]]&gt;DATE(2024,12,31),"u provedbi","završen")</f>
        <v>završen</v>
      </c>
      <c r="K2913" s="55" t="s">
        <v>98</v>
      </c>
      <c r="L2913" s="55" t="s">
        <v>98</v>
      </c>
      <c r="M2913" s="58">
        <v>0.85</v>
      </c>
      <c r="N2913" s="58">
        <v>0.15</v>
      </c>
      <c r="O2913" s="59">
        <f>Ugovori_OPULJP3[[#This Row],[Bespovratna sredstva - Ukupno (EU+Nac) HRK
= Ukupna ugovorena vrijednost bespovratnih sredstava]]*Ugovori_OPULJP3[[#This Row],[EU STOPA SUFINANCIRANJA %
EU CO-FINANCING RATE %]]</f>
        <v>1509874.6775</v>
      </c>
      <c r="P2913" s="60">
        <f>Ugovori_OPULJP3[[#This Row],[Bespovratna sredstva - EU dio - HRK]]/7.5345</f>
        <v>200394.80755192778</v>
      </c>
      <c r="Q2913" s="59">
        <f>Ugovori_OPULJP3[[#This Row],[Bespovratna sredstva - Ukupno (EU+Nac) HRK
= Ukupna ugovorena vrijednost bespovratnih sredstava]]*Ugovori_OPULJP3[[#This Row],[STOPA NACIONALNOG SUFINANCIRANJA %]]</f>
        <v>266448.47249999997</v>
      </c>
      <c r="R2913" s="60">
        <f>Ugovori_OPULJP3[[#This Row],[Bespovratna sredstva - Nacionalni dio - HRK]]/7.5345</f>
        <v>35363.789567987253</v>
      </c>
      <c r="S2913" s="59">
        <v>1776323.15</v>
      </c>
      <c r="T2913" s="60">
        <f>Ugovori_OPULJP3[[#This Row],[Bespovratna sredstva - Ukupno (EU+Nac) HRK
= Ukupna ugovorena vrijednost bespovratnih sredstava]]/7.5345</f>
        <v>235758.59711991504</v>
      </c>
      <c r="U2913" s="59">
        <v>0</v>
      </c>
      <c r="V2913" s="60">
        <f>Ugovori_OPULJP3[[#This Row],[Javni doprinos korisnika - HRK]]/7.5345</f>
        <v>0</v>
      </c>
      <c r="W2913" s="59">
        <v>0</v>
      </c>
      <c r="X2913" s="60">
        <f>Ugovori_OPULJP3[[#This Row],[Privatni doprinos korisnika - HRK]]/7.5345</f>
        <v>0</v>
      </c>
      <c r="Y2913" s="61">
        <v>1776323.15</v>
      </c>
      <c r="Z2913" s="62">
        <f>Ugovori_OPULJP3[[#This Row],[UKUPNI PRIHVATLJIVI IZDACI
TOTAL ELIGIBLE EXPENDITURE
= Bespovratna sredstva ukupno + doprinos korisnika
= Ukupni prihvatljivi troškovi
= Ukupna ugovorena vrijednost projekta HRK]]/7.5345</f>
        <v>235758.59711991504</v>
      </c>
      <c r="AA2913" s="53" t="s">
        <v>10638</v>
      </c>
      <c r="AB2913" s="53" t="s">
        <v>10639</v>
      </c>
      <c r="AC2913" s="42" t="s">
        <v>10654</v>
      </c>
      <c r="AD2913" s="52" t="s">
        <v>10641</v>
      </c>
    </row>
    <row r="2914" spans="1:30" ht="66.75" customHeight="1" x14ac:dyDescent="0.2">
      <c r="A2914" s="50" t="s">
        <v>10655</v>
      </c>
      <c r="B2914" s="51" t="s">
        <v>10633</v>
      </c>
      <c r="C2914" s="52" t="s">
        <v>10634</v>
      </c>
      <c r="D2914" s="52" t="s">
        <v>10643</v>
      </c>
      <c r="E2914" s="53" t="s">
        <v>231</v>
      </c>
      <c r="F2914" s="54" t="s">
        <v>10656</v>
      </c>
      <c r="G2914" s="54" t="s">
        <v>10657</v>
      </c>
      <c r="H2914" s="56">
        <v>43385</v>
      </c>
      <c r="I2914" s="56">
        <v>44481</v>
      </c>
      <c r="J2914" s="57" t="str">
        <f>IF(Ugovori_OPULJP3[[#This Row],[DATUM ZAVRŠETKA OPERACIJE]]&gt;DATE(2024,12,31),"u provedbi","završen")</f>
        <v>završen</v>
      </c>
      <c r="K2914" s="55" t="s">
        <v>36</v>
      </c>
      <c r="L2914" s="55" t="s">
        <v>36</v>
      </c>
      <c r="M2914" s="58">
        <v>0.85</v>
      </c>
      <c r="N2914" s="58">
        <v>0.15</v>
      </c>
      <c r="O2914" s="59">
        <f>Ugovori_OPULJP3[[#This Row],[Bespovratna sredstva - Ukupno (EU+Nac) HRK
= Ukupna ugovorena vrijednost bespovratnih sredstava]]*Ugovori_OPULJP3[[#This Row],[EU STOPA SUFINANCIRANJA %
EU CO-FINANCING RATE %]]</f>
        <v>1519221.3029999998</v>
      </c>
      <c r="P2914" s="60">
        <f>Ugovori_OPULJP3[[#This Row],[Bespovratna sredstva - EU dio - HRK]]/7.5345</f>
        <v>201635.31793748753</v>
      </c>
      <c r="Q2914" s="59">
        <f>Ugovori_OPULJP3[[#This Row],[Bespovratna sredstva - Ukupno (EU+Nac) HRK
= Ukupna ugovorena vrijednost bespovratnih sredstava]]*Ugovori_OPULJP3[[#This Row],[STOPA NACIONALNOG SUFINANCIRANJA %]]</f>
        <v>268097.87699999998</v>
      </c>
      <c r="R2914" s="60">
        <f>Ugovori_OPULJP3[[#This Row],[Bespovratna sredstva - Nacionalni dio - HRK]]/7.5345</f>
        <v>35582.703165438979</v>
      </c>
      <c r="S2914" s="59">
        <v>1787319.18</v>
      </c>
      <c r="T2914" s="60">
        <f>Ugovori_OPULJP3[[#This Row],[Bespovratna sredstva - Ukupno (EU+Nac) HRK
= Ukupna ugovorena vrijednost bespovratnih sredstava]]/7.5345</f>
        <v>237218.02110292652</v>
      </c>
      <c r="U2914" s="59">
        <v>0</v>
      </c>
      <c r="V2914" s="60">
        <f>Ugovori_OPULJP3[[#This Row],[Javni doprinos korisnika - HRK]]/7.5345</f>
        <v>0</v>
      </c>
      <c r="W2914" s="59">
        <v>0</v>
      </c>
      <c r="X2914" s="60">
        <f>Ugovori_OPULJP3[[#This Row],[Privatni doprinos korisnika - HRK]]/7.5345</f>
        <v>0</v>
      </c>
      <c r="Y2914" s="61">
        <v>1787319.18</v>
      </c>
      <c r="Z2914" s="62">
        <f>Ugovori_OPULJP3[[#This Row],[UKUPNI PRIHVATLJIVI IZDACI
TOTAL ELIGIBLE EXPENDITURE
= Bespovratna sredstva ukupno + doprinos korisnika
= Ukupni prihvatljivi troškovi
= Ukupna ugovorena vrijednost projekta HRK]]/7.5345</f>
        <v>237218.02110292652</v>
      </c>
      <c r="AA2914" s="53" t="s">
        <v>10638</v>
      </c>
      <c r="AB2914" s="53" t="s">
        <v>10639</v>
      </c>
      <c r="AC2914" s="42" t="s">
        <v>10658</v>
      </c>
      <c r="AD2914" s="52" t="s">
        <v>10641</v>
      </c>
    </row>
    <row r="2915" spans="1:30" ht="66.75" customHeight="1" x14ac:dyDescent="0.2">
      <c r="A2915" s="50" t="s">
        <v>10659</v>
      </c>
      <c r="B2915" s="51" t="s">
        <v>10633</v>
      </c>
      <c r="C2915" s="52" t="s">
        <v>10634</v>
      </c>
      <c r="D2915" s="52" t="s">
        <v>10643</v>
      </c>
      <c r="E2915" s="53" t="s">
        <v>231</v>
      </c>
      <c r="F2915" s="54" t="s">
        <v>10660</v>
      </c>
      <c r="G2915" s="54" t="s">
        <v>10661</v>
      </c>
      <c r="H2915" s="56">
        <v>43385</v>
      </c>
      <c r="I2915" s="56">
        <v>44481</v>
      </c>
      <c r="J2915" s="57" t="str">
        <f>IF(Ugovori_OPULJP3[[#This Row],[DATUM ZAVRŠETKA OPERACIJE]]&gt;DATE(2024,12,31),"u provedbi","završen")</f>
        <v>završen</v>
      </c>
      <c r="K2915" s="55" t="s">
        <v>36</v>
      </c>
      <c r="L2915" s="55" t="s">
        <v>36</v>
      </c>
      <c r="M2915" s="58">
        <v>0.85</v>
      </c>
      <c r="N2915" s="58">
        <v>0.15</v>
      </c>
      <c r="O2915" s="59">
        <f>Ugovori_OPULJP3[[#This Row],[Bespovratna sredstva - Ukupno (EU+Nac) HRK
= Ukupna ugovorena vrijednost bespovratnih sredstava]]*Ugovori_OPULJP3[[#This Row],[EU STOPA SUFINANCIRANJA %
EU CO-FINANCING RATE %]]</f>
        <v>1221551.0225</v>
      </c>
      <c r="P2915" s="60">
        <f>Ugovori_OPULJP3[[#This Row],[Bespovratna sredstva - EU dio - HRK]]/7.5345</f>
        <v>162127.68232795806</v>
      </c>
      <c r="Q2915" s="59">
        <f>Ugovori_OPULJP3[[#This Row],[Bespovratna sredstva - Ukupno (EU+Nac) HRK
= Ukupna ugovorena vrijednost bespovratnih sredstava]]*Ugovori_OPULJP3[[#This Row],[STOPA NACIONALNOG SUFINANCIRANJA %]]</f>
        <v>215567.82750000001</v>
      </c>
      <c r="R2915" s="60">
        <f>Ugovori_OPULJP3[[#This Row],[Bespovratna sredstva - Nacionalni dio - HRK]]/7.5345</f>
        <v>28610.767469639657</v>
      </c>
      <c r="S2915" s="59">
        <v>1437118.85</v>
      </c>
      <c r="T2915" s="60">
        <f>Ugovori_OPULJP3[[#This Row],[Bespovratna sredstva - Ukupno (EU+Nac) HRK
= Ukupna ugovorena vrijednost bespovratnih sredstava]]/7.5345</f>
        <v>190738.44979759771</v>
      </c>
      <c r="U2915" s="59">
        <v>0</v>
      </c>
      <c r="V2915" s="60">
        <f>Ugovori_OPULJP3[[#This Row],[Javni doprinos korisnika - HRK]]/7.5345</f>
        <v>0</v>
      </c>
      <c r="W2915" s="59">
        <v>0</v>
      </c>
      <c r="X2915" s="60">
        <f>Ugovori_OPULJP3[[#This Row],[Privatni doprinos korisnika - HRK]]/7.5345</f>
        <v>0</v>
      </c>
      <c r="Y2915" s="61">
        <v>1437118.85</v>
      </c>
      <c r="Z2915" s="62">
        <f>Ugovori_OPULJP3[[#This Row],[UKUPNI PRIHVATLJIVI IZDACI
TOTAL ELIGIBLE EXPENDITURE
= Bespovratna sredstva ukupno + doprinos korisnika
= Ukupni prihvatljivi troškovi
= Ukupna ugovorena vrijednost projekta HRK]]/7.5345</f>
        <v>190738.44979759771</v>
      </c>
      <c r="AA2915" s="53" t="s">
        <v>10638</v>
      </c>
      <c r="AB2915" s="53" t="s">
        <v>10639</v>
      </c>
      <c r="AC2915" s="42" t="s">
        <v>10662</v>
      </c>
      <c r="AD2915" s="52" t="s">
        <v>10641</v>
      </c>
    </row>
    <row r="2916" spans="1:30" ht="66.75" customHeight="1" x14ac:dyDescent="0.2">
      <c r="A2916" s="50" t="s">
        <v>10663</v>
      </c>
      <c r="B2916" s="51" t="s">
        <v>10633</v>
      </c>
      <c r="C2916" s="52" t="s">
        <v>10634</v>
      </c>
      <c r="D2916" s="52" t="s">
        <v>10643</v>
      </c>
      <c r="E2916" s="53" t="s">
        <v>231</v>
      </c>
      <c r="F2916" s="54" t="s">
        <v>10664</v>
      </c>
      <c r="G2916" s="54" t="s">
        <v>10665</v>
      </c>
      <c r="H2916" s="56">
        <v>43385</v>
      </c>
      <c r="I2916" s="56">
        <v>44481</v>
      </c>
      <c r="J2916" s="57" t="str">
        <f>IF(Ugovori_OPULJP3[[#This Row],[DATUM ZAVRŠETKA OPERACIJE]]&gt;DATE(2024,12,31),"u provedbi","završen")</f>
        <v>završen</v>
      </c>
      <c r="K2916" s="55" t="s">
        <v>36</v>
      </c>
      <c r="L2916" s="55" t="s">
        <v>36</v>
      </c>
      <c r="M2916" s="58">
        <v>0.85</v>
      </c>
      <c r="N2916" s="58">
        <v>0.15</v>
      </c>
      <c r="O2916" s="59">
        <f>Ugovori_OPULJP3[[#This Row],[Bespovratna sredstva - Ukupno (EU+Nac) HRK
= Ukupna ugovorena vrijednost bespovratnih sredstava]]*Ugovori_OPULJP3[[#This Row],[EU STOPA SUFINANCIRANJA %
EU CO-FINANCING RATE %]]</f>
        <v>1509300.9615</v>
      </c>
      <c r="P2916" s="60">
        <f>Ugovori_OPULJP3[[#This Row],[Bespovratna sredstva - EU dio - HRK]]/7.5345</f>
        <v>200318.66235317537</v>
      </c>
      <c r="Q2916" s="59">
        <f>Ugovori_OPULJP3[[#This Row],[Bespovratna sredstva - Ukupno (EU+Nac) HRK
= Ukupna ugovorena vrijednost bespovratnih sredstava]]*Ugovori_OPULJP3[[#This Row],[STOPA NACIONALNOG SUFINANCIRANJA %]]</f>
        <v>266347.22849999997</v>
      </c>
      <c r="R2916" s="60">
        <f>Ugovori_OPULJP3[[#This Row],[Bespovratna sredstva - Nacionalni dio - HRK]]/7.5345</f>
        <v>35350.35217997212</v>
      </c>
      <c r="S2916" s="59">
        <v>1775648.19</v>
      </c>
      <c r="T2916" s="60">
        <f>Ugovori_OPULJP3[[#This Row],[Bespovratna sredstva - Ukupno (EU+Nac) HRK
= Ukupna ugovorena vrijednost bespovratnih sredstava]]/7.5345</f>
        <v>235669.01453314751</v>
      </c>
      <c r="U2916" s="59">
        <v>0</v>
      </c>
      <c r="V2916" s="60">
        <f>Ugovori_OPULJP3[[#This Row],[Javni doprinos korisnika - HRK]]/7.5345</f>
        <v>0</v>
      </c>
      <c r="W2916" s="59">
        <v>0</v>
      </c>
      <c r="X2916" s="60">
        <f>Ugovori_OPULJP3[[#This Row],[Privatni doprinos korisnika - HRK]]/7.5345</f>
        <v>0</v>
      </c>
      <c r="Y2916" s="61">
        <v>1775648.19</v>
      </c>
      <c r="Z2916" s="62">
        <f>Ugovori_OPULJP3[[#This Row],[UKUPNI PRIHVATLJIVI IZDACI
TOTAL ELIGIBLE EXPENDITURE
= Bespovratna sredstva ukupno + doprinos korisnika
= Ukupni prihvatljivi troškovi
= Ukupna ugovorena vrijednost projekta HRK]]/7.5345</f>
        <v>235669.01453314751</v>
      </c>
      <c r="AA2916" s="53" t="s">
        <v>10638</v>
      </c>
      <c r="AB2916" s="53" t="s">
        <v>10639</v>
      </c>
      <c r="AC2916" s="42" t="s">
        <v>10666</v>
      </c>
      <c r="AD2916" s="52" t="s">
        <v>10641</v>
      </c>
    </row>
    <row r="2917" spans="1:30" ht="66.75" customHeight="1" x14ac:dyDescent="0.2">
      <c r="A2917" s="50" t="s">
        <v>10667</v>
      </c>
      <c r="B2917" s="51" t="s">
        <v>10633</v>
      </c>
      <c r="C2917" s="52" t="s">
        <v>10634</v>
      </c>
      <c r="D2917" s="52" t="s">
        <v>10643</v>
      </c>
      <c r="E2917" s="53" t="s">
        <v>231</v>
      </c>
      <c r="F2917" s="54" t="s">
        <v>10668</v>
      </c>
      <c r="G2917" s="54" t="s">
        <v>10669</v>
      </c>
      <c r="H2917" s="56">
        <v>43385</v>
      </c>
      <c r="I2917" s="56">
        <v>44208</v>
      </c>
      <c r="J2917" s="57" t="str">
        <f>IF(Ugovori_OPULJP3[[#This Row],[DATUM ZAVRŠETKA OPERACIJE]]&gt;DATE(2024,12,31),"u provedbi","završen")</f>
        <v>završen</v>
      </c>
      <c r="K2917" s="55" t="s">
        <v>36</v>
      </c>
      <c r="L2917" s="55" t="s">
        <v>36</v>
      </c>
      <c r="M2917" s="58">
        <v>0.85</v>
      </c>
      <c r="N2917" s="58">
        <v>0.15</v>
      </c>
      <c r="O2917" s="59">
        <f>Ugovori_OPULJP3[[#This Row],[Bespovratna sredstva - Ukupno (EU+Nac) HRK
= Ukupna ugovorena vrijednost bespovratnih sredstava]]*Ugovori_OPULJP3[[#This Row],[EU STOPA SUFINANCIRANJA %
EU CO-FINANCING RATE %]]</f>
        <v>1377183.4384999999</v>
      </c>
      <c r="P2917" s="60">
        <f>Ugovori_OPULJP3[[#This Row],[Bespovratna sredstva - EU dio - HRK]]/7.5345</f>
        <v>182783.65365983141</v>
      </c>
      <c r="Q2917" s="59">
        <f>Ugovori_OPULJP3[[#This Row],[Bespovratna sredstva - Ukupno (EU+Nac) HRK
= Ukupna ugovorena vrijednost bespovratnih sredstava]]*Ugovori_OPULJP3[[#This Row],[STOPA NACIONALNOG SUFINANCIRANJA %]]</f>
        <v>243032.37150000001</v>
      </c>
      <c r="R2917" s="60">
        <f>Ugovori_OPULJP3[[#This Row],[Bespovratna sredstva - Nacionalni dio - HRK]]/7.5345</f>
        <v>32255.938881146725</v>
      </c>
      <c r="S2917" s="59">
        <v>1620215.81</v>
      </c>
      <c r="T2917" s="60">
        <f>Ugovori_OPULJP3[[#This Row],[Bespovratna sredstva - Ukupno (EU+Nac) HRK
= Ukupna ugovorena vrijednost bespovratnih sredstava]]/7.5345</f>
        <v>215039.59254097816</v>
      </c>
      <c r="U2917" s="59">
        <v>0</v>
      </c>
      <c r="V2917" s="60">
        <f>Ugovori_OPULJP3[[#This Row],[Javni doprinos korisnika - HRK]]/7.5345</f>
        <v>0</v>
      </c>
      <c r="W2917" s="59">
        <v>0</v>
      </c>
      <c r="X2917" s="60">
        <f>Ugovori_OPULJP3[[#This Row],[Privatni doprinos korisnika - HRK]]/7.5345</f>
        <v>0</v>
      </c>
      <c r="Y2917" s="61">
        <v>1620215.81</v>
      </c>
      <c r="Z2917" s="62">
        <f>Ugovori_OPULJP3[[#This Row],[UKUPNI PRIHVATLJIVI IZDACI
TOTAL ELIGIBLE EXPENDITURE
= Bespovratna sredstva ukupno + doprinos korisnika
= Ukupni prihvatljivi troškovi
= Ukupna ugovorena vrijednost projekta HRK]]/7.5345</f>
        <v>215039.59254097816</v>
      </c>
      <c r="AA2917" s="53" t="s">
        <v>10638</v>
      </c>
      <c r="AB2917" s="53" t="s">
        <v>10639</v>
      </c>
      <c r="AC2917" s="42" t="s">
        <v>10670</v>
      </c>
      <c r="AD2917" s="52" t="s">
        <v>10641</v>
      </c>
    </row>
    <row r="2918" spans="1:30" ht="66.75" customHeight="1" x14ac:dyDescent="0.2">
      <c r="A2918" s="50" t="s">
        <v>10671</v>
      </c>
      <c r="B2918" s="51" t="s">
        <v>10633</v>
      </c>
      <c r="C2918" s="52" t="s">
        <v>10634</v>
      </c>
      <c r="D2918" s="52" t="s">
        <v>10643</v>
      </c>
      <c r="E2918" s="53" t="s">
        <v>231</v>
      </c>
      <c r="F2918" s="54" t="s">
        <v>10672</v>
      </c>
      <c r="G2918" s="54" t="s">
        <v>10673</v>
      </c>
      <c r="H2918" s="56">
        <v>43385</v>
      </c>
      <c r="I2918" s="56">
        <v>44116</v>
      </c>
      <c r="J2918" s="57" t="str">
        <f>IF(Ugovori_OPULJP3[[#This Row],[DATUM ZAVRŠETKA OPERACIJE]]&gt;DATE(2024,12,31),"u provedbi","završen")</f>
        <v>završen</v>
      </c>
      <c r="K2918" s="55" t="s">
        <v>36</v>
      </c>
      <c r="L2918" s="55" t="s">
        <v>36</v>
      </c>
      <c r="M2918" s="58">
        <v>0.85</v>
      </c>
      <c r="N2918" s="58">
        <v>0.15</v>
      </c>
      <c r="O2918" s="59">
        <f>Ugovori_OPULJP3[[#This Row],[Bespovratna sredstva - Ukupno (EU+Nac) HRK
= Ukupna ugovorena vrijednost bespovratnih sredstava]]*Ugovori_OPULJP3[[#This Row],[EU STOPA SUFINANCIRANJA %
EU CO-FINANCING RATE %]]</f>
        <v>1527001.4975000001</v>
      </c>
      <c r="P2918" s="60">
        <f>Ugovori_OPULJP3[[#This Row],[Bespovratna sredstva - EU dio - HRK]]/7.5345</f>
        <v>202667.92720153957</v>
      </c>
      <c r="Q2918" s="59">
        <f>Ugovori_OPULJP3[[#This Row],[Bespovratna sredstva - Ukupno (EU+Nac) HRK
= Ukupna ugovorena vrijednost bespovratnih sredstava]]*Ugovori_OPULJP3[[#This Row],[STOPA NACIONALNOG SUFINANCIRANJA %]]</f>
        <v>269470.85249999998</v>
      </c>
      <c r="R2918" s="60">
        <f>Ugovori_OPULJP3[[#This Row],[Bespovratna sredstva - Nacionalni dio - HRK]]/7.5345</f>
        <v>35764.928329683455</v>
      </c>
      <c r="S2918" s="59">
        <v>1796472.35</v>
      </c>
      <c r="T2918" s="60">
        <f>Ugovori_OPULJP3[[#This Row],[Bespovratna sredstva - Ukupno (EU+Nac) HRK
= Ukupna ugovorena vrijednost bespovratnih sredstava]]/7.5345</f>
        <v>238432.85553122303</v>
      </c>
      <c r="U2918" s="59">
        <v>0</v>
      </c>
      <c r="V2918" s="60">
        <f>Ugovori_OPULJP3[[#This Row],[Javni doprinos korisnika - HRK]]/7.5345</f>
        <v>0</v>
      </c>
      <c r="W2918" s="59">
        <v>0</v>
      </c>
      <c r="X2918" s="60">
        <f>Ugovori_OPULJP3[[#This Row],[Privatni doprinos korisnika - HRK]]/7.5345</f>
        <v>0</v>
      </c>
      <c r="Y2918" s="61">
        <v>1796472.35</v>
      </c>
      <c r="Z2918" s="62">
        <f>Ugovori_OPULJP3[[#This Row],[UKUPNI PRIHVATLJIVI IZDACI
TOTAL ELIGIBLE EXPENDITURE
= Bespovratna sredstva ukupno + doprinos korisnika
= Ukupni prihvatljivi troškovi
= Ukupna ugovorena vrijednost projekta HRK]]/7.5345</f>
        <v>238432.85553122303</v>
      </c>
      <c r="AA2918" s="53" t="s">
        <v>10638</v>
      </c>
      <c r="AB2918" s="53" t="s">
        <v>10639</v>
      </c>
      <c r="AC2918" s="42" t="s">
        <v>10674</v>
      </c>
      <c r="AD2918" s="52" t="s">
        <v>10641</v>
      </c>
    </row>
    <row r="2919" spans="1:30" ht="66.75" customHeight="1" x14ac:dyDescent="0.2">
      <c r="A2919" s="50" t="s">
        <v>10675</v>
      </c>
      <c r="B2919" s="51" t="s">
        <v>10633</v>
      </c>
      <c r="C2919" s="52" t="s">
        <v>10634</v>
      </c>
      <c r="D2919" s="52" t="s">
        <v>10643</v>
      </c>
      <c r="E2919" s="53" t="s">
        <v>231</v>
      </c>
      <c r="F2919" s="54" t="s">
        <v>10676</v>
      </c>
      <c r="G2919" s="54" t="s">
        <v>10677</v>
      </c>
      <c r="H2919" s="56">
        <v>43385</v>
      </c>
      <c r="I2919" s="56">
        <v>44481</v>
      </c>
      <c r="J2919" s="57" t="str">
        <f>IF(Ugovori_OPULJP3[[#This Row],[DATUM ZAVRŠETKA OPERACIJE]]&gt;DATE(2024,12,31),"u provedbi","završen")</f>
        <v>završen</v>
      </c>
      <c r="K2919" s="55" t="s">
        <v>36</v>
      </c>
      <c r="L2919" s="55" t="s">
        <v>36</v>
      </c>
      <c r="M2919" s="58">
        <v>0.85</v>
      </c>
      <c r="N2919" s="58">
        <v>0.15</v>
      </c>
      <c r="O2919" s="59">
        <f>Ugovori_OPULJP3[[#This Row],[Bespovratna sredstva - Ukupno (EU+Nac) HRK
= Ukupna ugovorena vrijednost bespovratnih sredstava]]*Ugovori_OPULJP3[[#This Row],[EU STOPA SUFINANCIRANJA %
EU CO-FINANCING RATE %]]</f>
        <v>1498456.1004999999</v>
      </c>
      <c r="P2919" s="60">
        <f>Ugovori_OPULJP3[[#This Row],[Bespovratna sredstva - EU dio - HRK]]/7.5345</f>
        <v>198879.30194438912</v>
      </c>
      <c r="Q2919" s="59">
        <f>Ugovori_OPULJP3[[#This Row],[Bespovratna sredstva - Ukupno (EU+Nac) HRK
= Ukupna ugovorena vrijednost bespovratnih sredstava]]*Ugovori_OPULJP3[[#This Row],[STOPA NACIONALNOG SUFINANCIRANJA %]]</f>
        <v>264433.42949999997</v>
      </c>
      <c r="R2919" s="60">
        <f>Ugovori_OPULJP3[[#This Row],[Bespovratna sredstva - Nacionalni dio - HRK]]/7.5345</f>
        <v>35096.347401951018</v>
      </c>
      <c r="S2919" s="59">
        <v>1762889.53</v>
      </c>
      <c r="T2919" s="60">
        <f>Ugovori_OPULJP3[[#This Row],[Bespovratna sredstva - Ukupno (EU+Nac) HRK
= Ukupna ugovorena vrijednost bespovratnih sredstava]]/7.5345</f>
        <v>233975.64934634016</v>
      </c>
      <c r="U2919" s="59">
        <v>0</v>
      </c>
      <c r="V2919" s="60">
        <f>Ugovori_OPULJP3[[#This Row],[Javni doprinos korisnika - HRK]]/7.5345</f>
        <v>0</v>
      </c>
      <c r="W2919" s="59">
        <v>0</v>
      </c>
      <c r="X2919" s="60">
        <f>Ugovori_OPULJP3[[#This Row],[Privatni doprinos korisnika - HRK]]/7.5345</f>
        <v>0</v>
      </c>
      <c r="Y2919" s="61">
        <v>1762889.53</v>
      </c>
      <c r="Z2919" s="62">
        <f>Ugovori_OPULJP3[[#This Row],[UKUPNI PRIHVATLJIVI IZDACI
TOTAL ELIGIBLE EXPENDITURE
= Bespovratna sredstva ukupno + doprinos korisnika
= Ukupni prihvatljivi troškovi
= Ukupna ugovorena vrijednost projekta HRK]]/7.5345</f>
        <v>233975.64934634016</v>
      </c>
      <c r="AA2919" s="53" t="s">
        <v>10638</v>
      </c>
      <c r="AB2919" s="53" t="s">
        <v>10639</v>
      </c>
      <c r="AC2919" s="42" t="s">
        <v>10678</v>
      </c>
      <c r="AD2919" s="52" t="s">
        <v>10641</v>
      </c>
    </row>
    <row r="2920" spans="1:30" ht="66.75" customHeight="1" x14ac:dyDescent="0.2">
      <c r="A2920" s="50" t="s">
        <v>10679</v>
      </c>
      <c r="B2920" s="51" t="s">
        <v>10633</v>
      </c>
      <c r="C2920" s="52" t="s">
        <v>10634</v>
      </c>
      <c r="D2920" s="52" t="s">
        <v>10643</v>
      </c>
      <c r="E2920" s="53" t="s">
        <v>231</v>
      </c>
      <c r="F2920" s="54" t="s">
        <v>10680</v>
      </c>
      <c r="G2920" s="54" t="s">
        <v>10681</v>
      </c>
      <c r="H2920" s="56">
        <v>43385</v>
      </c>
      <c r="I2920" s="56">
        <v>44116</v>
      </c>
      <c r="J2920" s="57" t="str">
        <f>IF(Ugovori_OPULJP3[[#This Row],[DATUM ZAVRŠETKA OPERACIJE]]&gt;DATE(2024,12,31),"u provedbi","završen")</f>
        <v>završen</v>
      </c>
      <c r="K2920" s="55" t="s">
        <v>36</v>
      </c>
      <c r="L2920" s="55" t="s">
        <v>36</v>
      </c>
      <c r="M2920" s="58">
        <v>0.85</v>
      </c>
      <c r="N2920" s="58">
        <v>0.15</v>
      </c>
      <c r="O2920" s="59">
        <f>Ugovori_OPULJP3[[#This Row],[Bespovratna sredstva - Ukupno (EU+Nac) HRK
= Ukupna ugovorena vrijednost bespovratnih sredstava]]*Ugovori_OPULJP3[[#This Row],[EU STOPA SUFINANCIRANJA %
EU CO-FINANCING RATE %]]</f>
        <v>587902.20250000001</v>
      </c>
      <c r="P2920" s="60">
        <f>Ugovori_OPULJP3[[#This Row],[Bespovratna sredstva - EU dio - HRK]]/7.5345</f>
        <v>78028.03138894419</v>
      </c>
      <c r="Q2920" s="59">
        <f>Ugovori_OPULJP3[[#This Row],[Bespovratna sredstva - Ukupno (EU+Nac) HRK
= Ukupna ugovorena vrijednost bespovratnih sredstava]]*Ugovori_OPULJP3[[#This Row],[STOPA NACIONALNOG SUFINANCIRANJA %]]</f>
        <v>103747.44749999999</v>
      </c>
      <c r="R2920" s="60">
        <f>Ugovori_OPULJP3[[#This Row],[Bespovratna sredstva - Nacionalni dio - HRK]]/7.5345</f>
        <v>13769.652598048973</v>
      </c>
      <c r="S2920" s="59">
        <v>691649.65</v>
      </c>
      <c r="T2920" s="60">
        <f>Ugovori_OPULJP3[[#This Row],[Bespovratna sredstva - Ukupno (EU+Nac) HRK
= Ukupna ugovorena vrijednost bespovratnih sredstava]]/7.5345</f>
        <v>91797.683986993157</v>
      </c>
      <c r="U2920" s="59">
        <v>0</v>
      </c>
      <c r="V2920" s="60">
        <f>Ugovori_OPULJP3[[#This Row],[Javni doprinos korisnika - HRK]]/7.5345</f>
        <v>0</v>
      </c>
      <c r="W2920" s="59">
        <v>871299.66</v>
      </c>
      <c r="X2920" s="60">
        <f>Ugovori_OPULJP3[[#This Row],[Privatni doprinos korisnika - HRK]]/7.5345</f>
        <v>115641.33784590881</v>
      </c>
      <c r="Y2920" s="61">
        <v>1562949.31</v>
      </c>
      <c r="Z2920" s="62">
        <f>Ugovori_OPULJP3[[#This Row],[UKUPNI PRIHVATLJIVI IZDACI
TOTAL ELIGIBLE EXPENDITURE
= Bespovratna sredstva ukupno + doprinos korisnika
= Ukupni prihvatljivi troškovi
= Ukupna ugovorena vrijednost projekta HRK]]/7.5345</f>
        <v>207439.02183290198</v>
      </c>
      <c r="AA2920" s="53" t="s">
        <v>10638</v>
      </c>
      <c r="AB2920" s="53" t="s">
        <v>10639</v>
      </c>
      <c r="AC2920" s="42" t="s">
        <v>10682</v>
      </c>
      <c r="AD2920" s="52" t="s">
        <v>10641</v>
      </c>
    </row>
    <row r="2921" spans="1:30" ht="66.75" customHeight="1" x14ac:dyDescent="0.2">
      <c r="A2921" s="50" t="s">
        <v>10683</v>
      </c>
      <c r="B2921" s="51" t="s">
        <v>10633</v>
      </c>
      <c r="C2921" s="52" t="s">
        <v>10634</v>
      </c>
      <c r="D2921" s="52" t="s">
        <v>10643</v>
      </c>
      <c r="E2921" s="53" t="s">
        <v>231</v>
      </c>
      <c r="F2921" s="54" t="s">
        <v>10684</v>
      </c>
      <c r="G2921" s="54" t="s">
        <v>10685</v>
      </c>
      <c r="H2921" s="56">
        <v>43385</v>
      </c>
      <c r="I2921" s="56">
        <v>44481</v>
      </c>
      <c r="J2921" s="57" t="str">
        <f>IF(Ugovori_OPULJP3[[#This Row],[DATUM ZAVRŠETKA OPERACIJE]]&gt;DATE(2024,12,31),"u provedbi","završen")</f>
        <v>završen</v>
      </c>
      <c r="K2921" s="55" t="s">
        <v>78</v>
      </c>
      <c r="L2921" s="55" t="s">
        <v>78</v>
      </c>
      <c r="M2921" s="58">
        <v>0.85</v>
      </c>
      <c r="N2921" s="58">
        <v>0.15</v>
      </c>
      <c r="O2921" s="59">
        <f>Ugovori_OPULJP3[[#This Row],[Bespovratna sredstva - Ukupno (EU+Nac) HRK
= Ukupna ugovorena vrijednost bespovratnih sredstava]]*Ugovori_OPULJP3[[#This Row],[EU STOPA SUFINANCIRANJA %
EU CO-FINANCING RATE %]]</f>
        <v>1529444.1680000001</v>
      </c>
      <c r="P2921" s="60">
        <f>Ugovori_OPULJP3[[#This Row],[Bespovratna sredstva - EU dio - HRK]]/7.5345</f>
        <v>202992.12529033114</v>
      </c>
      <c r="Q2921" s="59">
        <f>Ugovori_OPULJP3[[#This Row],[Bespovratna sredstva - Ukupno (EU+Nac) HRK
= Ukupna ugovorena vrijednost bespovratnih sredstava]]*Ugovori_OPULJP3[[#This Row],[STOPA NACIONALNOG SUFINANCIRANJA %]]</f>
        <v>269901.91200000001</v>
      </c>
      <c r="R2921" s="60">
        <f>Ugovori_OPULJP3[[#This Row],[Bespovratna sredstva - Nacionalni dio - HRK]]/7.5345</f>
        <v>35822.139757117257</v>
      </c>
      <c r="S2921" s="59">
        <v>1799346.08</v>
      </c>
      <c r="T2921" s="60">
        <f>Ugovori_OPULJP3[[#This Row],[Bespovratna sredstva - Ukupno (EU+Nac) HRK
= Ukupna ugovorena vrijednost bespovratnih sredstava]]/7.5345</f>
        <v>238814.2650474484</v>
      </c>
      <c r="U2921" s="59">
        <v>0</v>
      </c>
      <c r="V2921" s="60">
        <f>Ugovori_OPULJP3[[#This Row],[Javni doprinos korisnika - HRK]]/7.5345</f>
        <v>0</v>
      </c>
      <c r="W2921" s="59">
        <v>0</v>
      </c>
      <c r="X2921" s="60">
        <f>Ugovori_OPULJP3[[#This Row],[Privatni doprinos korisnika - HRK]]/7.5345</f>
        <v>0</v>
      </c>
      <c r="Y2921" s="61">
        <v>1799346.08</v>
      </c>
      <c r="Z2921" s="62">
        <f>Ugovori_OPULJP3[[#This Row],[UKUPNI PRIHVATLJIVI IZDACI
TOTAL ELIGIBLE EXPENDITURE
= Bespovratna sredstva ukupno + doprinos korisnika
= Ukupni prihvatljivi troškovi
= Ukupna ugovorena vrijednost projekta HRK]]/7.5345</f>
        <v>238814.2650474484</v>
      </c>
      <c r="AA2921" s="53" t="s">
        <v>10638</v>
      </c>
      <c r="AB2921" s="53" t="s">
        <v>10639</v>
      </c>
      <c r="AC2921" s="42" t="s">
        <v>10686</v>
      </c>
      <c r="AD2921" s="52" t="s">
        <v>10641</v>
      </c>
    </row>
    <row r="2922" spans="1:30" ht="66.75" customHeight="1" x14ac:dyDescent="0.2">
      <c r="A2922" s="50" t="s">
        <v>10687</v>
      </c>
      <c r="B2922" s="51" t="s">
        <v>10633</v>
      </c>
      <c r="C2922" s="52" t="s">
        <v>10634</v>
      </c>
      <c r="D2922" s="52" t="s">
        <v>10643</v>
      </c>
      <c r="E2922" s="53" t="s">
        <v>231</v>
      </c>
      <c r="F2922" s="54" t="s">
        <v>10688</v>
      </c>
      <c r="G2922" s="54" t="s">
        <v>10689</v>
      </c>
      <c r="H2922" s="56">
        <v>43385</v>
      </c>
      <c r="I2922" s="56">
        <v>44481</v>
      </c>
      <c r="J2922" s="57" t="str">
        <f>IF(Ugovori_OPULJP3[[#This Row],[DATUM ZAVRŠETKA OPERACIJE]]&gt;DATE(2024,12,31),"u provedbi","završen")</f>
        <v>završen</v>
      </c>
      <c r="K2922" s="55" t="s">
        <v>36</v>
      </c>
      <c r="L2922" s="55" t="s">
        <v>36</v>
      </c>
      <c r="M2922" s="58">
        <v>0.85</v>
      </c>
      <c r="N2922" s="58">
        <v>0.15</v>
      </c>
      <c r="O2922" s="59">
        <f>Ugovori_OPULJP3[[#This Row],[Bespovratna sredstva - Ukupno (EU+Nac) HRK
= Ukupna ugovorena vrijednost bespovratnih sredstava]]*Ugovori_OPULJP3[[#This Row],[EU STOPA SUFINANCIRANJA %
EU CO-FINANCING RATE %]]</f>
        <v>1520924.6945</v>
      </c>
      <c r="P2922" s="60">
        <f>Ugovori_OPULJP3[[#This Row],[Bespovratna sredstva - EU dio - HRK]]/7.5345</f>
        <v>201861.39684119716</v>
      </c>
      <c r="Q2922" s="59">
        <f>Ugovori_OPULJP3[[#This Row],[Bespovratna sredstva - Ukupno (EU+Nac) HRK
= Ukupna ugovorena vrijednost bespovratnih sredstava]]*Ugovori_OPULJP3[[#This Row],[STOPA NACIONALNOG SUFINANCIRANJA %]]</f>
        <v>268398.4755</v>
      </c>
      <c r="R2922" s="60">
        <f>Ugovori_OPULJP3[[#This Row],[Bespovratna sredstva - Nacionalni dio - HRK]]/7.5345</f>
        <v>35622.599442564206</v>
      </c>
      <c r="S2922" s="59">
        <v>1789323.17</v>
      </c>
      <c r="T2922" s="60">
        <f>Ugovori_OPULJP3[[#This Row],[Bespovratna sredstva - Ukupno (EU+Nac) HRK
= Ukupna ugovorena vrijednost bespovratnih sredstava]]/7.5345</f>
        <v>237483.99628376134</v>
      </c>
      <c r="U2922" s="59">
        <v>0</v>
      </c>
      <c r="V2922" s="60">
        <f>Ugovori_OPULJP3[[#This Row],[Javni doprinos korisnika - HRK]]/7.5345</f>
        <v>0</v>
      </c>
      <c r="W2922" s="59">
        <v>0</v>
      </c>
      <c r="X2922" s="60">
        <f>Ugovori_OPULJP3[[#This Row],[Privatni doprinos korisnika - HRK]]/7.5345</f>
        <v>0</v>
      </c>
      <c r="Y2922" s="61">
        <v>1789323.17</v>
      </c>
      <c r="Z2922" s="62">
        <f>Ugovori_OPULJP3[[#This Row],[UKUPNI PRIHVATLJIVI IZDACI
TOTAL ELIGIBLE EXPENDITURE
= Bespovratna sredstva ukupno + doprinos korisnika
= Ukupni prihvatljivi troškovi
= Ukupna ugovorena vrijednost projekta HRK]]/7.5345</f>
        <v>237483.99628376134</v>
      </c>
      <c r="AA2922" s="53" t="s">
        <v>10638</v>
      </c>
      <c r="AB2922" s="53" t="s">
        <v>10639</v>
      </c>
      <c r="AC2922" s="42" t="s">
        <v>10690</v>
      </c>
      <c r="AD2922" s="52" t="s">
        <v>10641</v>
      </c>
    </row>
    <row r="2923" spans="1:30" ht="66.75" customHeight="1" x14ac:dyDescent="0.2">
      <c r="A2923" s="50" t="s">
        <v>10691</v>
      </c>
      <c r="B2923" s="51" t="s">
        <v>10633</v>
      </c>
      <c r="C2923" s="52" t="s">
        <v>10634</v>
      </c>
      <c r="D2923" s="52" t="s">
        <v>10643</v>
      </c>
      <c r="E2923" s="53" t="s">
        <v>231</v>
      </c>
      <c r="F2923" s="54" t="s">
        <v>10692</v>
      </c>
      <c r="G2923" s="54" t="s">
        <v>10152</v>
      </c>
      <c r="H2923" s="56">
        <v>43385</v>
      </c>
      <c r="I2923" s="56">
        <v>44481</v>
      </c>
      <c r="J2923" s="57" t="str">
        <f>IF(Ugovori_OPULJP3[[#This Row],[DATUM ZAVRŠETKA OPERACIJE]]&gt;DATE(2024,12,31),"u provedbi","završen")</f>
        <v>završen</v>
      </c>
      <c r="K2923" s="55" t="s">
        <v>36</v>
      </c>
      <c r="L2923" s="55" t="s">
        <v>36</v>
      </c>
      <c r="M2923" s="58">
        <v>0.85</v>
      </c>
      <c r="N2923" s="58">
        <v>0.15</v>
      </c>
      <c r="O2923" s="59">
        <f>Ugovori_OPULJP3[[#This Row],[Bespovratna sredstva - Ukupno (EU+Nac) HRK
= Ukupna ugovorena vrijednost bespovratnih sredstava]]*Ugovori_OPULJP3[[#This Row],[EU STOPA SUFINANCIRANJA %
EU CO-FINANCING RATE %]]</f>
        <v>1510350.4989999998</v>
      </c>
      <c r="P2923" s="60">
        <f>Ugovori_OPULJP3[[#This Row],[Bespovratna sredstva - EU dio - HRK]]/7.5345</f>
        <v>200457.95991771182</v>
      </c>
      <c r="Q2923" s="59">
        <f>Ugovori_OPULJP3[[#This Row],[Bespovratna sredstva - Ukupno (EU+Nac) HRK
= Ukupna ugovorena vrijednost bespovratnih sredstava]]*Ugovori_OPULJP3[[#This Row],[STOPA NACIONALNOG SUFINANCIRANJA %]]</f>
        <v>266532.44099999999</v>
      </c>
      <c r="R2923" s="60">
        <f>Ugovori_OPULJP3[[#This Row],[Bespovratna sredstva - Nacionalni dio - HRK]]/7.5345</f>
        <v>35374.934103125619</v>
      </c>
      <c r="S2923" s="59">
        <v>1776882.94</v>
      </c>
      <c r="T2923" s="60">
        <f>Ugovori_OPULJP3[[#This Row],[Bespovratna sredstva - Ukupno (EU+Nac) HRK
= Ukupna ugovorena vrijednost bespovratnih sredstava]]/7.5345</f>
        <v>235832.89402083747</v>
      </c>
      <c r="U2923" s="59">
        <v>0</v>
      </c>
      <c r="V2923" s="60">
        <f>Ugovori_OPULJP3[[#This Row],[Javni doprinos korisnika - HRK]]/7.5345</f>
        <v>0</v>
      </c>
      <c r="W2923" s="59">
        <v>0</v>
      </c>
      <c r="X2923" s="60">
        <f>Ugovori_OPULJP3[[#This Row],[Privatni doprinos korisnika - HRK]]/7.5345</f>
        <v>0</v>
      </c>
      <c r="Y2923" s="61">
        <v>1776882.94</v>
      </c>
      <c r="Z2923" s="62">
        <f>Ugovori_OPULJP3[[#This Row],[UKUPNI PRIHVATLJIVI IZDACI
TOTAL ELIGIBLE EXPENDITURE
= Bespovratna sredstva ukupno + doprinos korisnika
= Ukupni prihvatljivi troškovi
= Ukupna ugovorena vrijednost projekta HRK]]/7.5345</f>
        <v>235832.89402083747</v>
      </c>
      <c r="AA2923" s="53" t="s">
        <v>10638</v>
      </c>
      <c r="AB2923" s="53" t="s">
        <v>10639</v>
      </c>
      <c r="AC2923" s="42" t="s">
        <v>10693</v>
      </c>
      <c r="AD2923" s="52" t="s">
        <v>10641</v>
      </c>
    </row>
    <row r="2924" spans="1:30" ht="66.75" customHeight="1" x14ac:dyDescent="0.2">
      <c r="A2924" s="50" t="s">
        <v>10694</v>
      </c>
      <c r="B2924" s="51" t="s">
        <v>10633</v>
      </c>
      <c r="C2924" s="52" t="s">
        <v>10634</v>
      </c>
      <c r="D2924" s="52" t="s">
        <v>10643</v>
      </c>
      <c r="E2924" s="53" t="s">
        <v>231</v>
      </c>
      <c r="F2924" s="54" t="s">
        <v>10695</v>
      </c>
      <c r="G2924" s="54" t="s">
        <v>10696</v>
      </c>
      <c r="H2924" s="56">
        <v>43385</v>
      </c>
      <c r="I2924" s="56">
        <v>44481</v>
      </c>
      <c r="J2924" s="57" t="str">
        <f>IF(Ugovori_OPULJP3[[#This Row],[DATUM ZAVRŠETKA OPERACIJE]]&gt;DATE(2024,12,31),"u provedbi","završen")</f>
        <v>završen</v>
      </c>
      <c r="K2924" s="55" t="s">
        <v>36</v>
      </c>
      <c r="L2924" s="55" t="s">
        <v>36</v>
      </c>
      <c r="M2924" s="58">
        <v>0.85</v>
      </c>
      <c r="N2924" s="58">
        <v>0.15</v>
      </c>
      <c r="O2924" s="59">
        <f>Ugovori_OPULJP3[[#This Row],[Bespovratna sredstva - Ukupno (EU+Nac) HRK
= Ukupna ugovorena vrijednost bespovratnih sredstava]]*Ugovori_OPULJP3[[#This Row],[EU STOPA SUFINANCIRANJA %
EU CO-FINANCING RATE %]]</f>
        <v>1519673.2734999999</v>
      </c>
      <c r="P2924" s="60">
        <f>Ugovori_OPULJP3[[#This Row],[Bespovratna sredstva - EU dio - HRK]]/7.5345</f>
        <v>201695.30473156809</v>
      </c>
      <c r="Q2924" s="59">
        <f>Ugovori_OPULJP3[[#This Row],[Bespovratna sredstva - Ukupno (EU+Nac) HRK
= Ukupna ugovorena vrijednost bespovratnih sredstava]]*Ugovori_OPULJP3[[#This Row],[STOPA NACIONALNOG SUFINANCIRANJA %]]</f>
        <v>268177.63649999996</v>
      </c>
      <c r="R2924" s="60">
        <f>Ugovori_OPULJP3[[#This Row],[Bespovratna sredstva - Nacionalni dio - HRK]]/7.5345</f>
        <v>35593.289070276718</v>
      </c>
      <c r="S2924" s="59">
        <v>1787850.91</v>
      </c>
      <c r="T2924" s="60">
        <f>Ugovori_OPULJP3[[#This Row],[Bespovratna sredstva - Ukupno (EU+Nac) HRK
= Ukupna ugovorena vrijednost bespovratnih sredstava]]/7.5345</f>
        <v>237288.59380184484</v>
      </c>
      <c r="U2924" s="59">
        <v>0</v>
      </c>
      <c r="V2924" s="60">
        <f>Ugovori_OPULJP3[[#This Row],[Javni doprinos korisnika - HRK]]/7.5345</f>
        <v>0</v>
      </c>
      <c r="W2924" s="59">
        <v>0</v>
      </c>
      <c r="X2924" s="60">
        <f>Ugovori_OPULJP3[[#This Row],[Privatni doprinos korisnika - HRK]]/7.5345</f>
        <v>0</v>
      </c>
      <c r="Y2924" s="61">
        <v>1787850.91</v>
      </c>
      <c r="Z2924" s="62">
        <f>Ugovori_OPULJP3[[#This Row],[UKUPNI PRIHVATLJIVI IZDACI
TOTAL ELIGIBLE EXPENDITURE
= Bespovratna sredstva ukupno + doprinos korisnika
= Ukupni prihvatljivi troškovi
= Ukupna ugovorena vrijednost projekta HRK]]/7.5345</f>
        <v>237288.59380184484</v>
      </c>
      <c r="AA2924" s="53" t="s">
        <v>10638</v>
      </c>
      <c r="AB2924" s="53" t="s">
        <v>10639</v>
      </c>
      <c r="AC2924" s="42" t="s">
        <v>10697</v>
      </c>
      <c r="AD2924" s="52" t="s">
        <v>10641</v>
      </c>
    </row>
    <row r="2925" spans="1:30" ht="66.75" customHeight="1" x14ac:dyDescent="0.2">
      <c r="A2925" s="50" t="s">
        <v>10698</v>
      </c>
      <c r="B2925" s="51" t="s">
        <v>10633</v>
      </c>
      <c r="C2925" s="52" t="s">
        <v>10634</v>
      </c>
      <c r="D2925" s="52" t="s">
        <v>10643</v>
      </c>
      <c r="E2925" s="53" t="s">
        <v>231</v>
      </c>
      <c r="F2925" s="54" t="s">
        <v>10699</v>
      </c>
      <c r="G2925" s="54" t="s">
        <v>10700</v>
      </c>
      <c r="H2925" s="56">
        <v>43385</v>
      </c>
      <c r="I2925" s="56">
        <v>44481</v>
      </c>
      <c r="J2925" s="57" t="str">
        <f>IF(Ugovori_OPULJP3[[#This Row],[DATUM ZAVRŠETKA OPERACIJE]]&gt;DATE(2024,12,31),"u provedbi","završen")</f>
        <v>završen</v>
      </c>
      <c r="K2925" s="55" t="s">
        <v>8385</v>
      </c>
      <c r="L2925" s="55" t="s">
        <v>36</v>
      </c>
      <c r="M2925" s="58">
        <v>0.85</v>
      </c>
      <c r="N2925" s="58">
        <v>0.15</v>
      </c>
      <c r="O2925" s="59">
        <f>Ugovori_OPULJP3[[#This Row],[Bespovratna sredstva - Ukupno (EU+Nac) HRK
= Ukupna ugovorena vrijednost bespovratnih sredstava]]*Ugovori_OPULJP3[[#This Row],[EU STOPA SUFINANCIRANJA %
EU CO-FINANCING RATE %]]</f>
        <v>1516740.4505</v>
      </c>
      <c r="P2925" s="60">
        <f>Ugovori_OPULJP3[[#This Row],[Bespovratna sredstva - EU dio - HRK]]/7.5345</f>
        <v>201306.05222642509</v>
      </c>
      <c r="Q2925" s="59">
        <f>Ugovori_OPULJP3[[#This Row],[Bespovratna sredstva - Ukupno (EU+Nac) HRK
= Ukupna ugovorena vrijednost bespovratnih sredstava]]*Ugovori_OPULJP3[[#This Row],[STOPA NACIONALNOG SUFINANCIRANJA %]]</f>
        <v>267660.07949999999</v>
      </c>
      <c r="R2925" s="60">
        <f>Ugovori_OPULJP3[[#This Row],[Bespovratna sredstva - Nacionalni dio - HRK]]/7.5345</f>
        <v>35524.597451722075</v>
      </c>
      <c r="S2925" s="59">
        <v>1784400.53</v>
      </c>
      <c r="T2925" s="60">
        <f>Ugovori_OPULJP3[[#This Row],[Bespovratna sredstva - Ukupno (EU+Nac) HRK
= Ukupna ugovorena vrijednost bespovratnih sredstava]]/7.5345</f>
        <v>236830.64967814719</v>
      </c>
      <c r="U2925" s="59">
        <v>0</v>
      </c>
      <c r="V2925" s="60">
        <f>Ugovori_OPULJP3[[#This Row],[Javni doprinos korisnika - HRK]]/7.5345</f>
        <v>0</v>
      </c>
      <c r="W2925" s="59">
        <v>0</v>
      </c>
      <c r="X2925" s="60">
        <f>Ugovori_OPULJP3[[#This Row],[Privatni doprinos korisnika - HRK]]/7.5345</f>
        <v>0</v>
      </c>
      <c r="Y2925" s="61">
        <v>1784400.53</v>
      </c>
      <c r="Z2925" s="62">
        <f>Ugovori_OPULJP3[[#This Row],[UKUPNI PRIHVATLJIVI IZDACI
TOTAL ELIGIBLE EXPENDITURE
= Bespovratna sredstva ukupno + doprinos korisnika
= Ukupni prihvatljivi troškovi
= Ukupna ugovorena vrijednost projekta HRK]]/7.5345</f>
        <v>236830.64967814719</v>
      </c>
      <c r="AA2925" s="53" t="s">
        <v>10638</v>
      </c>
      <c r="AB2925" s="53" t="s">
        <v>10639</v>
      </c>
      <c r="AC2925" s="42" t="s">
        <v>10701</v>
      </c>
      <c r="AD2925" s="52" t="s">
        <v>10641</v>
      </c>
    </row>
    <row r="2926" spans="1:30" ht="66.75" customHeight="1" x14ac:dyDescent="0.2">
      <c r="A2926" s="50" t="s">
        <v>10702</v>
      </c>
      <c r="B2926" s="51" t="s">
        <v>10633</v>
      </c>
      <c r="C2926" s="52" t="s">
        <v>10634</v>
      </c>
      <c r="D2926" s="52" t="s">
        <v>10643</v>
      </c>
      <c r="E2926" s="53" t="s">
        <v>231</v>
      </c>
      <c r="F2926" s="54" t="s">
        <v>10703</v>
      </c>
      <c r="G2926" s="54" t="s">
        <v>10704</v>
      </c>
      <c r="H2926" s="56">
        <v>43385</v>
      </c>
      <c r="I2926" s="56">
        <v>44116</v>
      </c>
      <c r="J2926" s="57" t="str">
        <f>IF(Ugovori_OPULJP3[[#This Row],[DATUM ZAVRŠETKA OPERACIJE]]&gt;DATE(2024,12,31),"u provedbi","završen")</f>
        <v>završen</v>
      </c>
      <c r="K2926" s="55" t="s">
        <v>215</v>
      </c>
      <c r="L2926" s="55" t="s">
        <v>36</v>
      </c>
      <c r="M2926" s="58">
        <v>0.85</v>
      </c>
      <c r="N2926" s="58">
        <v>0.15</v>
      </c>
      <c r="O2926" s="59">
        <f>Ugovori_OPULJP3[[#This Row],[Bespovratna sredstva - Ukupno (EU+Nac) HRK
= Ukupna ugovorena vrijednost bespovratnih sredstava]]*Ugovori_OPULJP3[[#This Row],[EU STOPA SUFINANCIRANJA %
EU CO-FINANCING RATE %]]</f>
        <v>1176199.4339999999</v>
      </c>
      <c r="P2926" s="60">
        <f>Ugovori_OPULJP3[[#This Row],[Bespovratna sredstva - EU dio - HRK]]/7.5345</f>
        <v>156108.49213617359</v>
      </c>
      <c r="Q2926" s="59">
        <f>Ugovori_OPULJP3[[#This Row],[Bespovratna sredstva - Ukupno (EU+Nac) HRK
= Ukupna ugovorena vrijednost bespovratnih sredstava]]*Ugovori_OPULJP3[[#This Row],[STOPA NACIONALNOG SUFINANCIRANJA %]]</f>
        <v>207564.606</v>
      </c>
      <c r="R2926" s="60">
        <f>Ugovori_OPULJP3[[#This Row],[Bespovratna sredstva - Nacionalni dio - HRK]]/7.5345</f>
        <v>27548.557435795341</v>
      </c>
      <c r="S2926" s="59">
        <v>1383764.04</v>
      </c>
      <c r="T2926" s="60">
        <f>Ugovori_OPULJP3[[#This Row],[Bespovratna sredstva - Ukupno (EU+Nac) HRK
= Ukupna ugovorena vrijednost bespovratnih sredstava]]/7.5345</f>
        <v>183657.04957196894</v>
      </c>
      <c r="U2926" s="59">
        <v>0</v>
      </c>
      <c r="V2926" s="60">
        <f>Ugovori_OPULJP3[[#This Row],[Javni doprinos korisnika - HRK]]/7.5345</f>
        <v>0</v>
      </c>
      <c r="W2926" s="59">
        <v>0</v>
      </c>
      <c r="X2926" s="60">
        <f>Ugovori_OPULJP3[[#This Row],[Privatni doprinos korisnika - HRK]]/7.5345</f>
        <v>0</v>
      </c>
      <c r="Y2926" s="61">
        <v>1383764.04</v>
      </c>
      <c r="Z2926" s="62">
        <f>Ugovori_OPULJP3[[#This Row],[UKUPNI PRIHVATLJIVI IZDACI
TOTAL ELIGIBLE EXPENDITURE
= Bespovratna sredstva ukupno + doprinos korisnika
= Ukupni prihvatljivi troškovi
= Ukupna ugovorena vrijednost projekta HRK]]/7.5345</f>
        <v>183657.04957196894</v>
      </c>
      <c r="AA2926" s="53" t="s">
        <v>10638</v>
      </c>
      <c r="AB2926" s="53" t="s">
        <v>10639</v>
      </c>
      <c r="AC2926" s="42" t="s">
        <v>10705</v>
      </c>
      <c r="AD2926" s="52" t="s">
        <v>10641</v>
      </c>
    </row>
    <row r="2927" spans="1:30" ht="66.75" customHeight="1" x14ac:dyDescent="0.2">
      <c r="A2927" s="50" t="s">
        <v>10706</v>
      </c>
      <c r="B2927" s="51" t="s">
        <v>10633</v>
      </c>
      <c r="C2927" s="52" t="s">
        <v>10634</v>
      </c>
      <c r="D2927" s="52" t="s">
        <v>10643</v>
      </c>
      <c r="E2927" s="53" t="s">
        <v>231</v>
      </c>
      <c r="F2927" s="54" t="s">
        <v>10707</v>
      </c>
      <c r="G2927" s="54" t="s">
        <v>10708</v>
      </c>
      <c r="H2927" s="56">
        <v>43385</v>
      </c>
      <c r="I2927" s="56">
        <v>44298</v>
      </c>
      <c r="J2927" s="57" t="str">
        <f>IF(Ugovori_OPULJP3[[#This Row],[DATUM ZAVRŠETKA OPERACIJE]]&gt;DATE(2024,12,31),"u provedbi","završen")</f>
        <v>završen</v>
      </c>
      <c r="K2927" s="55" t="s">
        <v>36</v>
      </c>
      <c r="L2927" s="55" t="s">
        <v>36</v>
      </c>
      <c r="M2927" s="58">
        <v>0.85</v>
      </c>
      <c r="N2927" s="58">
        <v>0.15</v>
      </c>
      <c r="O2927" s="59">
        <f>Ugovori_OPULJP3[[#This Row],[Bespovratna sredstva - Ukupno (EU+Nac) HRK
= Ukupna ugovorena vrijednost bespovratnih sredstava]]*Ugovori_OPULJP3[[#This Row],[EU STOPA SUFINANCIRANJA %
EU CO-FINANCING RATE %]]</f>
        <v>1446311.3119999999</v>
      </c>
      <c r="P2927" s="60">
        <f>Ugovori_OPULJP3[[#This Row],[Bespovratna sredstva - EU dio - HRK]]/7.5345</f>
        <v>191958.49917048242</v>
      </c>
      <c r="Q2927" s="59">
        <f>Ugovori_OPULJP3[[#This Row],[Bespovratna sredstva - Ukupno (EU+Nac) HRK
= Ukupna ugovorena vrijednost bespovratnih sredstava]]*Ugovori_OPULJP3[[#This Row],[STOPA NACIONALNOG SUFINANCIRANJA %]]</f>
        <v>255231.408</v>
      </c>
      <c r="R2927" s="60">
        <f>Ugovori_OPULJP3[[#This Row],[Bespovratna sredstva - Nacionalni dio - HRK]]/7.5345</f>
        <v>33875.029265379249</v>
      </c>
      <c r="S2927" s="59">
        <v>1701542.72</v>
      </c>
      <c r="T2927" s="60">
        <f>Ugovori_OPULJP3[[#This Row],[Bespovratna sredstva - Ukupno (EU+Nac) HRK
= Ukupna ugovorena vrijednost bespovratnih sredstava]]/7.5345</f>
        <v>225833.52843586169</v>
      </c>
      <c r="U2927" s="59">
        <v>0</v>
      </c>
      <c r="V2927" s="60">
        <f>Ugovori_OPULJP3[[#This Row],[Javni doprinos korisnika - HRK]]/7.5345</f>
        <v>0</v>
      </c>
      <c r="W2927" s="59">
        <v>0</v>
      </c>
      <c r="X2927" s="60">
        <f>Ugovori_OPULJP3[[#This Row],[Privatni doprinos korisnika - HRK]]/7.5345</f>
        <v>0</v>
      </c>
      <c r="Y2927" s="61">
        <v>1701542.72</v>
      </c>
      <c r="Z2927" s="62">
        <f>Ugovori_OPULJP3[[#This Row],[UKUPNI PRIHVATLJIVI IZDACI
TOTAL ELIGIBLE EXPENDITURE
= Bespovratna sredstva ukupno + doprinos korisnika
= Ukupni prihvatljivi troškovi
= Ukupna ugovorena vrijednost projekta HRK]]/7.5345</f>
        <v>225833.52843586169</v>
      </c>
      <c r="AA2927" s="53" t="s">
        <v>10638</v>
      </c>
      <c r="AB2927" s="53" t="s">
        <v>10639</v>
      </c>
      <c r="AC2927" s="42" t="s">
        <v>10709</v>
      </c>
      <c r="AD2927" s="52" t="s">
        <v>10641</v>
      </c>
    </row>
    <row r="2928" spans="1:30" ht="66.75" customHeight="1" x14ac:dyDescent="0.2">
      <c r="A2928" s="50" t="s">
        <v>10710</v>
      </c>
      <c r="B2928" s="51" t="s">
        <v>10633</v>
      </c>
      <c r="C2928" s="52" t="s">
        <v>10634</v>
      </c>
      <c r="D2928" s="52" t="s">
        <v>10643</v>
      </c>
      <c r="E2928" s="53" t="s">
        <v>231</v>
      </c>
      <c r="F2928" s="54" t="s">
        <v>10711</v>
      </c>
      <c r="G2928" s="54" t="s">
        <v>10712</v>
      </c>
      <c r="H2928" s="56">
        <v>43385</v>
      </c>
      <c r="I2928" s="56">
        <v>44481</v>
      </c>
      <c r="J2928" s="57" t="str">
        <f>IF(Ugovori_OPULJP3[[#This Row],[DATUM ZAVRŠETKA OPERACIJE]]&gt;DATE(2024,12,31),"u provedbi","završen")</f>
        <v>završen</v>
      </c>
      <c r="K2928" s="55" t="s">
        <v>78</v>
      </c>
      <c r="L2928" s="55" t="s">
        <v>78</v>
      </c>
      <c r="M2928" s="58">
        <v>0.85</v>
      </c>
      <c r="N2928" s="58">
        <v>0.15</v>
      </c>
      <c r="O2928" s="59">
        <f>Ugovori_OPULJP3[[#This Row],[Bespovratna sredstva - Ukupno (EU+Nac) HRK
= Ukupna ugovorena vrijednost bespovratnih sredstava]]*Ugovori_OPULJP3[[#This Row],[EU STOPA SUFINANCIRANJA %
EU CO-FINANCING RATE %]]</f>
        <v>1504243.3</v>
      </c>
      <c r="P2928" s="60">
        <f>Ugovori_OPULJP3[[#This Row],[Bespovratna sredstva - EU dio - HRK]]/7.5345</f>
        <v>199647.39531488487</v>
      </c>
      <c r="Q2928" s="59">
        <f>Ugovori_OPULJP3[[#This Row],[Bespovratna sredstva - Ukupno (EU+Nac) HRK
= Ukupna ugovorena vrijednost bespovratnih sredstava]]*Ugovori_OPULJP3[[#This Row],[STOPA NACIONALNOG SUFINANCIRANJA %]]</f>
        <v>265454.7</v>
      </c>
      <c r="R2928" s="60">
        <f>Ugovori_OPULJP3[[#This Row],[Bespovratna sredstva - Nacionalni dio - HRK]]/7.5345</f>
        <v>35231.893290862034</v>
      </c>
      <c r="S2928" s="59">
        <v>1769698</v>
      </c>
      <c r="T2928" s="60">
        <f>Ugovori_OPULJP3[[#This Row],[Bespovratna sredstva - Ukupno (EU+Nac) HRK
= Ukupna ugovorena vrijednost bespovratnih sredstava]]/7.5345</f>
        <v>234879.28860574687</v>
      </c>
      <c r="U2928" s="59">
        <v>0</v>
      </c>
      <c r="V2928" s="60">
        <f>Ugovori_OPULJP3[[#This Row],[Javni doprinos korisnika - HRK]]/7.5345</f>
        <v>0</v>
      </c>
      <c r="W2928" s="59">
        <v>0</v>
      </c>
      <c r="X2928" s="60">
        <f>Ugovori_OPULJP3[[#This Row],[Privatni doprinos korisnika - HRK]]/7.5345</f>
        <v>0</v>
      </c>
      <c r="Y2928" s="61">
        <v>1769698</v>
      </c>
      <c r="Z2928" s="62">
        <f>Ugovori_OPULJP3[[#This Row],[UKUPNI PRIHVATLJIVI IZDACI
TOTAL ELIGIBLE EXPENDITURE
= Bespovratna sredstva ukupno + doprinos korisnika
= Ukupni prihvatljivi troškovi
= Ukupna ugovorena vrijednost projekta HRK]]/7.5345</f>
        <v>234879.28860574687</v>
      </c>
      <c r="AA2928" s="53" t="s">
        <v>10638</v>
      </c>
      <c r="AB2928" s="53" t="s">
        <v>10639</v>
      </c>
      <c r="AC2928" s="42" t="s">
        <v>10713</v>
      </c>
      <c r="AD2928" s="52" t="s">
        <v>10641</v>
      </c>
    </row>
    <row r="2929" spans="1:30" ht="66.75" customHeight="1" x14ac:dyDescent="0.2">
      <c r="A2929" s="50" t="s">
        <v>10714</v>
      </c>
      <c r="B2929" s="51" t="s">
        <v>10633</v>
      </c>
      <c r="C2929" s="52" t="s">
        <v>10634</v>
      </c>
      <c r="D2929" s="52" t="s">
        <v>10643</v>
      </c>
      <c r="E2929" s="53" t="s">
        <v>231</v>
      </c>
      <c r="F2929" s="54" t="s">
        <v>10715</v>
      </c>
      <c r="G2929" s="54" t="s">
        <v>10716</v>
      </c>
      <c r="H2929" s="56">
        <v>43385</v>
      </c>
      <c r="I2929" s="56">
        <v>44481</v>
      </c>
      <c r="J2929" s="57" t="str">
        <f>IF(Ugovori_OPULJP3[[#This Row],[DATUM ZAVRŠETKA OPERACIJE]]&gt;DATE(2024,12,31),"u provedbi","završen")</f>
        <v>završen</v>
      </c>
      <c r="K2929" s="55" t="s">
        <v>98</v>
      </c>
      <c r="L2929" s="55" t="s">
        <v>98</v>
      </c>
      <c r="M2929" s="58">
        <v>0.85</v>
      </c>
      <c r="N2929" s="58">
        <v>0.15</v>
      </c>
      <c r="O2929" s="59">
        <f>Ugovori_OPULJP3[[#This Row],[Bespovratna sredstva - Ukupno (EU+Nac) HRK
= Ukupna ugovorena vrijednost bespovratnih sredstava]]*Ugovori_OPULJP3[[#This Row],[EU STOPA SUFINANCIRANJA %
EU CO-FINANCING RATE %]]</f>
        <v>1501566.1569999999</v>
      </c>
      <c r="P2929" s="60">
        <f>Ugovori_OPULJP3[[#This Row],[Bespovratna sredstva - EU dio - HRK]]/7.5345</f>
        <v>199292.07737739728</v>
      </c>
      <c r="Q2929" s="59">
        <f>Ugovori_OPULJP3[[#This Row],[Bespovratna sredstva - Ukupno (EU+Nac) HRK
= Ukupna ugovorena vrijednost bespovratnih sredstava]]*Ugovori_OPULJP3[[#This Row],[STOPA NACIONALNOG SUFINANCIRANJA %]]</f>
        <v>264982.26299999998</v>
      </c>
      <c r="R2929" s="60">
        <f>Ugovori_OPULJP3[[#This Row],[Bespovratna sredstva - Nacionalni dio - HRK]]/7.5345</f>
        <v>35169.190125423047</v>
      </c>
      <c r="S2929" s="59">
        <v>1766548.42</v>
      </c>
      <c r="T2929" s="60">
        <f>Ugovori_OPULJP3[[#This Row],[Bespovratna sredstva - Ukupno (EU+Nac) HRK
= Ukupna ugovorena vrijednost bespovratnih sredstava]]/7.5345</f>
        <v>234461.26750282032</v>
      </c>
      <c r="U2929" s="59">
        <v>0</v>
      </c>
      <c r="V2929" s="60">
        <f>Ugovori_OPULJP3[[#This Row],[Javni doprinos korisnika - HRK]]/7.5345</f>
        <v>0</v>
      </c>
      <c r="W2929" s="59">
        <v>0</v>
      </c>
      <c r="X2929" s="60">
        <f>Ugovori_OPULJP3[[#This Row],[Privatni doprinos korisnika - HRK]]/7.5345</f>
        <v>0</v>
      </c>
      <c r="Y2929" s="61">
        <v>1766548.42</v>
      </c>
      <c r="Z2929" s="62">
        <f>Ugovori_OPULJP3[[#This Row],[UKUPNI PRIHVATLJIVI IZDACI
TOTAL ELIGIBLE EXPENDITURE
= Bespovratna sredstva ukupno + doprinos korisnika
= Ukupni prihvatljivi troškovi
= Ukupna ugovorena vrijednost projekta HRK]]/7.5345</f>
        <v>234461.26750282032</v>
      </c>
      <c r="AA2929" s="53" t="s">
        <v>10638</v>
      </c>
      <c r="AB2929" s="53" t="s">
        <v>10639</v>
      </c>
      <c r="AC2929" s="42" t="s">
        <v>10717</v>
      </c>
      <c r="AD2929" s="52" t="s">
        <v>10641</v>
      </c>
    </row>
    <row r="2930" spans="1:30" ht="66.75" customHeight="1" x14ac:dyDescent="0.2">
      <c r="A2930" s="50" t="s">
        <v>10718</v>
      </c>
      <c r="B2930" s="51" t="s">
        <v>10633</v>
      </c>
      <c r="C2930" s="52" t="s">
        <v>10634</v>
      </c>
      <c r="D2930" s="52" t="s">
        <v>10643</v>
      </c>
      <c r="E2930" s="53" t="s">
        <v>231</v>
      </c>
      <c r="F2930" s="54" t="s">
        <v>10719</v>
      </c>
      <c r="G2930" s="54" t="s">
        <v>10720</v>
      </c>
      <c r="H2930" s="56">
        <v>43385</v>
      </c>
      <c r="I2930" s="56">
        <v>43902</v>
      </c>
      <c r="J2930" s="57" t="str">
        <f>IF(Ugovori_OPULJP3[[#This Row],[DATUM ZAVRŠETKA OPERACIJE]]&gt;DATE(2024,12,31),"u provedbi","završen")</f>
        <v>završen</v>
      </c>
      <c r="K2930" s="55" t="s">
        <v>98</v>
      </c>
      <c r="L2930" s="55" t="s">
        <v>98</v>
      </c>
      <c r="M2930" s="58">
        <v>0.85</v>
      </c>
      <c r="N2930" s="58">
        <v>0.15</v>
      </c>
      <c r="O2930" s="59">
        <f>Ugovori_OPULJP3[[#This Row],[Bespovratna sredstva - Ukupno (EU+Nac) HRK
= Ukupna ugovorena vrijednost bespovratnih sredstava]]*Ugovori_OPULJP3[[#This Row],[EU STOPA SUFINANCIRANJA %
EU CO-FINANCING RATE %]]</f>
        <v>1512365.203</v>
      </c>
      <c r="P2930" s="60">
        <f>Ugovori_OPULJP3[[#This Row],[Bespovratna sredstva - EU dio - HRK]]/7.5345</f>
        <v>200725.35709071602</v>
      </c>
      <c r="Q2930" s="59">
        <f>Ugovori_OPULJP3[[#This Row],[Bespovratna sredstva - Ukupno (EU+Nac) HRK
= Ukupna ugovorena vrijednost bespovratnih sredstava]]*Ugovori_OPULJP3[[#This Row],[STOPA NACIONALNOG SUFINANCIRANJA %]]</f>
        <v>266887.97699999996</v>
      </c>
      <c r="R2930" s="60">
        <f>Ugovori_OPULJP3[[#This Row],[Bespovratna sredstva - Nacionalni dio - HRK]]/7.5345</f>
        <v>35422.121839538115</v>
      </c>
      <c r="S2930" s="59">
        <v>1779253.18</v>
      </c>
      <c r="T2930" s="60">
        <f>Ugovori_OPULJP3[[#This Row],[Bespovratna sredstva - Ukupno (EU+Nac) HRK
= Ukupna ugovorena vrijednost bespovratnih sredstava]]/7.5345</f>
        <v>236147.47893025415</v>
      </c>
      <c r="U2930" s="59">
        <v>0</v>
      </c>
      <c r="V2930" s="60">
        <f>Ugovori_OPULJP3[[#This Row],[Javni doprinos korisnika - HRK]]/7.5345</f>
        <v>0</v>
      </c>
      <c r="W2930" s="59">
        <v>0</v>
      </c>
      <c r="X2930" s="60">
        <f>Ugovori_OPULJP3[[#This Row],[Privatni doprinos korisnika - HRK]]/7.5345</f>
        <v>0</v>
      </c>
      <c r="Y2930" s="61">
        <v>1779253.18</v>
      </c>
      <c r="Z2930" s="62">
        <f>Ugovori_OPULJP3[[#This Row],[UKUPNI PRIHVATLJIVI IZDACI
TOTAL ELIGIBLE EXPENDITURE
= Bespovratna sredstva ukupno + doprinos korisnika
= Ukupni prihvatljivi troškovi
= Ukupna ugovorena vrijednost projekta HRK]]/7.5345</f>
        <v>236147.47893025415</v>
      </c>
      <c r="AA2930" s="53" t="s">
        <v>10638</v>
      </c>
      <c r="AB2930" s="53" t="s">
        <v>10639</v>
      </c>
      <c r="AC2930" s="42" t="s">
        <v>10721</v>
      </c>
      <c r="AD2930" s="52" t="s">
        <v>10641</v>
      </c>
    </row>
    <row r="2931" spans="1:30" ht="66.75" customHeight="1" x14ac:dyDescent="0.2">
      <c r="A2931" s="50" t="s">
        <v>10722</v>
      </c>
      <c r="B2931" s="51" t="s">
        <v>10633</v>
      </c>
      <c r="C2931" s="52" t="s">
        <v>10634</v>
      </c>
      <c r="D2931" s="52" t="s">
        <v>10643</v>
      </c>
      <c r="E2931" s="53" t="s">
        <v>231</v>
      </c>
      <c r="F2931" s="54" t="s">
        <v>10723</v>
      </c>
      <c r="G2931" s="54" t="s">
        <v>10724</v>
      </c>
      <c r="H2931" s="56">
        <v>43385</v>
      </c>
      <c r="I2931" s="56">
        <v>44481</v>
      </c>
      <c r="J2931" s="57" t="str">
        <f>IF(Ugovori_OPULJP3[[#This Row],[DATUM ZAVRŠETKA OPERACIJE]]&gt;DATE(2024,12,31),"u provedbi","završen")</f>
        <v>završen</v>
      </c>
      <c r="K2931" s="55" t="s">
        <v>36</v>
      </c>
      <c r="L2931" s="55" t="s">
        <v>36</v>
      </c>
      <c r="M2931" s="58">
        <v>0.85</v>
      </c>
      <c r="N2931" s="58">
        <v>0.15</v>
      </c>
      <c r="O2931" s="59">
        <f>Ugovori_OPULJP3[[#This Row],[Bespovratna sredstva - Ukupno (EU+Nac) HRK
= Ukupna ugovorena vrijednost bespovratnih sredstava]]*Ugovori_OPULJP3[[#This Row],[EU STOPA SUFINANCIRANJA %
EU CO-FINANCING RATE %]]</f>
        <v>970852.12449999992</v>
      </c>
      <c r="P2931" s="60">
        <f>Ugovori_OPULJP3[[#This Row],[Bespovratna sredstva - EU dio - HRK]]/7.5345</f>
        <v>128854.22051894617</v>
      </c>
      <c r="Q2931" s="59">
        <f>Ugovori_OPULJP3[[#This Row],[Bespovratna sredstva - Ukupno (EU+Nac) HRK
= Ukupna ugovorena vrijednost bespovratnih sredstava]]*Ugovori_OPULJP3[[#This Row],[STOPA NACIONALNOG SUFINANCIRANJA %]]</f>
        <v>171326.8455</v>
      </c>
      <c r="R2931" s="60">
        <f>Ugovori_OPULJP3[[#This Row],[Bespovratna sredstva - Nacionalni dio - HRK]]/7.5345</f>
        <v>22738.980091578735</v>
      </c>
      <c r="S2931" s="59">
        <v>1142178.97</v>
      </c>
      <c r="T2931" s="60">
        <f>Ugovori_OPULJP3[[#This Row],[Bespovratna sredstva - Ukupno (EU+Nac) HRK
= Ukupna ugovorena vrijednost bespovratnih sredstava]]/7.5345</f>
        <v>151593.20061052492</v>
      </c>
      <c r="U2931" s="59">
        <v>0</v>
      </c>
      <c r="V2931" s="60">
        <f>Ugovori_OPULJP3[[#This Row],[Javni doprinos korisnika - HRK]]/7.5345</f>
        <v>0</v>
      </c>
      <c r="W2931" s="59">
        <v>0</v>
      </c>
      <c r="X2931" s="60">
        <f>Ugovori_OPULJP3[[#This Row],[Privatni doprinos korisnika - HRK]]/7.5345</f>
        <v>0</v>
      </c>
      <c r="Y2931" s="61">
        <v>1142178.97</v>
      </c>
      <c r="Z2931" s="62">
        <f>Ugovori_OPULJP3[[#This Row],[UKUPNI PRIHVATLJIVI IZDACI
TOTAL ELIGIBLE EXPENDITURE
= Bespovratna sredstva ukupno + doprinos korisnika
= Ukupni prihvatljivi troškovi
= Ukupna ugovorena vrijednost projekta HRK]]/7.5345</f>
        <v>151593.20061052492</v>
      </c>
      <c r="AA2931" s="53" t="s">
        <v>10638</v>
      </c>
      <c r="AB2931" s="53" t="s">
        <v>10639</v>
      </c>
      <c r="AC2931" s="42" t="s">
        <v>10725</v>
      </c>
      <c r="AD2931" s="52" t="s">
        <v>10641</v>
      </c>
    </row>
    <row r="2932" spans="1:30" ht="66.75" customHeight="1" x14ac:dyDescent="0.2">
      <c r="A2932" s="50" t="s">
        <v>10726</v>
      </c>
      <c r="B2932" s="51" t="s">
        <v>10633</v>
      </c>
      <c r="C2932" s="52" t="s">
        <v>10634</v>
      </c>
      <c r="D2932" s="52" t="s">
        <v>10643</v>
      </c>
      <c r="E2932" s="53" t="s">
        <v>231</v>
      </c>
      <c r="F2932" s="54" t="s">
        <v>10727</v>
      </c>
      <c r="G2932" s="54" t="s">
        <v>10728</v>
      </c>
      <c r="H2932" s="56">
        <v>43385</v>
      </c>
      <c r="I2932" s="56">
        <v>44177</v>
      </c>
      <c r="J2932" s="57" t="str">
        <f>IF(Ugovori_OPULJP3[[#This Row],[DATUM ZAVRŠETKA OPERACIJE]]&gt;DATE(2024,12,31),"u provedbi","završen")</f>
        <v>završen</v>
      </c>
      <c r="K2932" s="55" t="s">
        <v>153</v>
      </c>
      <c r="L2932" s="55" t="s">
        <v>154</v>
      </c>
      <c r="M2932" s="58">
        <v>0.85</v>
      </c>
      <c r="N2932" s="58">
        <v>0.15</v>
      </c>
      <c r="O2932" s="59">
        <f>Ugovori_OPULJP3[[#This Row],[Bespovratna sredstva - Ukupno (EU+Nac) HRK
= Ukupna ugovorena vrijednost bespovratnih sredstava]]*Ugovori_OPULJP3[[#This Row],[EU STOPA SUFINANCIRANJA %
EU CO-FINANCING RATE %]]</f>
        <v>1526234.6954999999</v>
      </c>
      <c r="P2932" s="60">
        <f>Ugovori_OPULJP3[[#This Row],[Bespovratna sredstva - EU dio - HRK]]/7.5345</f>
        <v>202566.15508660162</v>
      </c>
      <c r="Q2932" s="59">
        <f>Ugovori_OPULJP3[[#This Row],[Bespovratna sredstva - Ukupno (EU+Nac) HRK
= Ukupna ugovorena vrijednost bespovratnih sredstava]]*Ugovori_OPULJP3[[#This Row],[STOPA NACIONALNOG SUFINANCIRANJA %]]</f>
        <v>269335.53450000001</v>
      </c>
      <c r="R2932" s="60">
        <f>Ugovori_OPULJP3[[#This Row],[Bespovratna sredstva - Nacionalni dio - HRK]]/7.5345</f>
        <v>35746.968544694406</v>
      </c>
      <c r="S2932" s="59">
        <v>1795570.23</v>
      </c>
      <c r="T2932" s="60">
        <f>Ugovori_OPULJP3[[#This Row],[Bespovratna sredstva - Ukupno (EU+Nac) HRK
= Ukupna ugovorena vrijednost bespovratnih sredstava]]/7.5345</f>
        <v>238313.12363129601</v>
      </c>
      <c r="U2932" s="59">
        <v>0</v>
      </c>
      <c r="V2932" s="60">
        <f>Ugovori_OPULJP3[[#This Row],[Javni doprinos korisnika - HRK]]/7.5345</f>
        <v>0</v>
      </c>
      <c r="W2932" s="59">
        <v>0</v>
      </c>
      <c r="X2932" s="60">
        <f>Ugovori_OPULJP3[[#This Row],[Privatni doprinos korisnika - HRK]]/7.5345</f>
        <v>0</v>
      </c>
      <c r="Y2932" s="61">
        <v>1795570.23</v>
      </c>
      <c r="Z2932" s="62">
        <f>Ugovori_OPULJP3[[#This Row],[UKUPNI PRIHVATLJIVI IZDACI
TOTAL ELIGIBLE EXPENDITURE
= Bespovratna sredstva ukupno + doprinos korisnika
= Ukupni prihvatljivi troškovi
= Ukupna ugovorena vrijednost projekta HRK]]/7.5345</f>
        <v>238313.12363129601</v>
      </c>
      <c r="AA2932" s="53" t="s">
        <v>10638</v>
      </c>
      <c r="AB2932" s="53" t="s">
        <v>10639</v>
      </c>
      <c r="AC2932" s="42" t="s">
        <v>10729</v>
      </c>
      <c r="AD2932" s="52" t="s">
        <v>10641</v>
      </c>
    </row>
    <row r="2933" spans="1:30" ht="66.75" customHeight="1" x14ac:dyDescent="0.2">
      <c r="A2933" s="50" t="s">
        <v>10730</v>
      </c>
      <c r="B2933" s="51" t="s">
        <v>10633</v>
      </c>
      <c r="C2933" s="52" t="s">
        <v>10634</v>
      </c>
      <c r="D2933" s="52" t="s">
        <v>10643</v>
      </c>
      <c r="E2933" s="53" t="s">
        <v>231</v>
      </c>
      <c r="F2933" s="54" t="s">
        <v>10731</v>
      </c>
      <c r="G2933" s="54" t="s">
        <v>10732</v>
      </c>
      <c r="H2933" s="56">
        <v>43385</v>
      </c>
      <c r="I2933" s="56">
        <v>44481</v>
      </c>
      <c r="J2933" s="57" t="str">
        <f>IF(Ugovori_OPULJP3[[#This Row],[DATUM ZAVRŠETKA OPERACIJE]]&gt;DATE(2024,12,31),"u provedbi","završen")</f>
        <v>završen</v>
      </c>
      <c r="K2933" s="55" t="s">
        <v>36</v>
      </c>
      <c r="L2933" s="55" t="s">
        <v>36</v>
      </c>
      <c r="M2933" s="58">
        <v>0.85</v>
      </c>
      <c r="N2933" s="58">
        <v>0.15</v>
      </c>
      <c r="O2933" s="59">
        <f>Ugovori_OPULJP3[[#This Row],[Bespovratna sredstva - Ukupno (EU+Nac) HRK
= Ukupna ugovorena vrijednost bespovratnih sredstava]]*Ugovori_OPULJP3[[#This Row],[EU STOPA SUFINANCIRANJA %
EU CO-FINANCING RATE %]]</f>
        <v>1456648.1705</v>
      </c>
      <c r="P2933" s="60">
        <f>Ugovori_OPULJP3[[#This Row],[Bespovratna sredstva - EU dio - HRK]]/7.5345</f>
        <v>193330.43606078703</v>
      </c>
      <c r="Q2933" s="59">
        <f>Ugovori_OPULJP3[[#This Row],[Bespovratna sredstva - Ukupno (EU+Nac) HRK
= Ukupna ugovorena vrijednost bespovratnih sredstava]]*Ugovori_OPULJP3[[#This Row],[STOPA NACIONALNOG SUFINANCIRANJA %]]</f>
        <v>257055.55949999997</v>
      </c>
      <c r="R2933" s="60">
        <f>Ugovori_OPULJP3[[#This Row],[Bespovratna sredstva - Nacionalni dio - HRK]]/7.5345</f>
        <v>34117.135775433002</v>
      </c>
      <c r="S2933" s="59">
        <v>1713703.73</v>
      </c>
      <c r="T2933" s="60">
        <f>Ugovori_OPULJP3[[#This Row],[Bespovratna sredstva - Ukupno (EU+Nac) HRK
= Ukupna ugovorena vrijednost bespovratnih sredstava]]/7.5345</f>
        <v>227447.57183622004</v>
      </c>
      <c r="U2933" s="59">
        <v>0</v>
      </c>
      <c r="V2933" s="60">
        <f>Ugovori_OPULJP3[[#This Row],[Javni doprinos korisnika - HRK]]/7.5345</f>
        <v>0</v>
      </c>
      <c r="W2933" s="59">
        <v>0</v>
      </c>
      <c r="X2933" s="60">
        <f>Ugovori_OPULJP3[[#This Row],[Privatni doprinos korisnika - HRK]]/7.5345</f>
        <v>0</v>
      </c>
      <c r="Y2933" s="61">
        <v>1713703.73</v>
      </c>
      <c r="Z2933" s="62">
        <f>Ugovori_OPULJP3[[#This Row],[UKUPNI PRIHVATLJIVI IZDACI
TOTAL ELIGIBLE EXPENDITURE
= Bespovratna sredstva ukupno + doprinos korisnika
= Ukupni prihvatljivi troškovi
= Ukupna ugovorena vrijednost projekta HRK]]/7.5345</f>
        <v>227447.57183622004</v>
      </c>
      <c r="AA2933" s="53" t="s">
        <v>10638</v>
      </c>
      <c r="AB2933" s="53" t="s">
        <v>10639</v>
      </c>
      <c r="AC2933" s="42" t="s">
        <v>10733</v>
      </c>
      <c r="AD2933" s="52" t="s">
        <v>10641</v>
      </c>
    </row>
    <row r="2934" spans="1:30" ht="66.75" customHeight="1" x14ac:dyDescent="0.2">
      <c r="A2934" s="50" t="s">
        <v>10734</v>
      </c>
      <c r="B2934" s="51" t="s">
        <v>10633</v>
      </c>
      <c r="C2934" s="52" t="s">
        <v>10634</v>
      </c>
      <c r="D2934" s="52" t="s">
        <v>10643</v>
      </c>
      <c r="E2934" s="53" t="s">
        <v>231</v>
      </c>
      <c r="F2934" s="54" t="s">
        <v>10735</v>
      </c>
      <c r="G2934" s="54" t="s">
        <v>10736</v>
      </c>
      <c r="H2934" s="56">
        <v>43385</v>
      </c>
      <c r="I2934" s="56">
        <v>43750</v>
      </c>
      <c r="J2934" s="57" t="str">
        <f>IF(Ugovori_OPULJP3[[#This Row],[DATUM ZAVRŠETKA OPERACIJE]]&gt;DATE(2024,12,31),"u provedbi","završen")</f>
        <v>završen</v>
      </c>
      <c r="K2934" s="55" t="s">
        <v>248</v>
      </c>
      <c r="L2934" s="55" t="s">
        <v>248</v>
      </c>
      <c r="M2934" s="58">
        <v>0.85</v>
      </c>
      <c r="N2934" s="58">
        <v>0.15</v>
      </c>
      <c r="O2934" s="59">
        <f>Ugovori_OPULJP3[[#This Row],[Bespovratna sredstva - Ukupno (EU+Nac) HRK
= Ukupna ugovorena vrijednost bespovratnih sredstava]]*Ugovori_OPULJP3[[#This Row],[EU STOPA SUFINANCIRANJA %
EU CO-FINANCING RATE %]]</f>
        <v>1528178.2885</v>
      </c>
      <c r="P2934" s="60">
        <f>Ugovori_OPULJP3[[#This Row],[Bespovratna sredstva - EU dio - HRK]]/7.5345</f>
        <v>202824.11420797664</v>
      </c>
      <c r="Q2934" s="59">
        <f>Ugovori_OPULJP3[[#This Row],[Bespovratna sredstva - Ukupno (EU+Nac) HRK
= Ukupna ugovorena vrijednost bespovratnih sredstava]]*Ugovori_OPULJP3[[#This Row],[STOPA NACIONALNOG SUFINANCIRANJA %]]</f>
        <v>269678.52149999997</v>
      </c>
      <c r="R2934" s="60">
        <f>Ugovori_OPULJP3[[#This Row],[Bespovratna sredstva - Nacionalni dio - HRK]]/7.5345</f>
        <v>35792.490742584108</v>
      </c>
      <c r="S2934" s="59">
        <v>1797856.81</v>
      </c>
      <c r="T2934" s="60">
        <f>Ugovori_OPULJP3[[#This Row],[Bespovratna sredstva - Ukupno (EU+Nac) HRK
= Ukupna ugovorena vrijednost bespovratnih sredstava]]/7.5345</f>
        <v>238616.60495056075</v>
      </c>
      <c r="U2934" s="59">
        <v>0</v>
      </c>
      <c r="V2934" s="60">
        <f>Ugovori_OPULJP3[[#This Row],[Javni doprinos korisnika - HRK]]/7.5345</f>
        <v>0</v>
      </c>
      <c r="W2934" s="59">
        <v>0</v>
      </c>
      <c r="X2934" s="60">
        <f>Ugovori_OPULJP3[[#This Row],[Privatni doprinos korisnika - HRK]]/7.5345</f>
        <v>0</v>
      </c>
      <c r="Y2934" s="61">
        <v>1797856.81</v>
      </c>
      <c r="Z2934" s="62">
        <f>Ugovori_OPULJP3[[#This Row],[UKUPNI PRIHVATLJIVI IZDACI
TOTAL ELIGIBLE EXPENDITURE
= Bespovratna sredstva ukupno + doprinos korisnika
= Ukupni prihvatljivi troškovi
= Ukupna ugovorena vrijednost projekta HRK]]/7.5345</f>
        <v>238616.60495056075</v>
      </c>
      <c r="AA2934" s="53" t="s">
        <v>10638</v>
      </c>
      <c r="AB2934" s="53" t="s">
        <v>10639</v>
      </c>
      <c r="AC2934" s="42" t="s">
        <v>10737</v>
      </c>
      <c r="AD2934" s="52" t="s">
        <v>10641</v>
      </c>
    </row>
    <row r="2935" spans="1:30" ht="66.75" customHeight="1" x14ac:dyDescent="0.2">
      <c r="A2935" s="50" t="s">
        <v>10738</v>
      </c>
      <c r="B2935" s="51" t="s">
        <v>10633</v>
      </c>
      <c r="C2935" s="52" t="s">
        <v>10634</v>
      </c>
      <c r="D2935" s="52" t="s">
        <v>10643</v>
      </c>
      <c r="E2935" s="53" t="s">
        <v>231</v>
      </c>
      <c r="F2935" s="54" t="s">
        <v>10739</v>
      </c>
      <c r="G2935" s="54" t="s">
        <v>10740</v>
      </c>
      <c r="H2935" s="56">
        <v>43385</v>
      </c>
      <c r="I2935" s="56">
        <v>44481</v>
      </c>
      <c r="J2935" s="57" t="str">
        <f>IF(Ugovori_OPULJP3[[#This Row],[DATUM ZAVRŠETKA OPERACIJE]]&gt;DATE(2024,12,31),"u provedbi","završen")</f>
        <v>završen</v>
      </c>
      <c r="K2935" s="55" t="s">
        <v>248</v>
      </c>
      <c r="L2935" s="55" t="s">
        <v>248</v>
      </c>
      <c r="M2935" s="58">
        <v>0.85</v>
      </c>
      <c r="N2935" s="58">
        <v>0.15</v>
      </c>
      <c r="O2935" s="59">
        <f>Ugovori_OPULJP3[[#This Row],[Bespovratna sredstva - Ukupno (EU+Nac) HRK
= Ukupna ugovorena vrijednost bespovratnih sredstava]]*Ugovori_OPULJP3[[#This Row],[EU STOPA SUFINANCIRANJA %
EU CO-FINANCING RATE %]]</f>
        <v>1513789.5734999999</v>
      </c>
      <c r="P2935" s="60">
        <f>Ugovori_OPULJP3[[#This Row],[Bespovratna sredstva - EU dio - HRK]]/7.5345</f>
        <v>200914.40354369898</v>
      </c>
      <c r="Q2935" s="59">
        <f>Ugovori_OPULJP3[[#This Row],[Bespovratna sredstva - Ukupno (EU+Nac) HRK
= Ukupna ugovorena vrijednost bespovratnih sredstava]]*Ugovori_OPULJP3[[#This Row],[STOPA NACIONALNOG SUFINANCIRANJA %]]</f>
        <v>267139.33649999998</v>
      </c>
      <c r="R2935" s="60">
        <f>Ugovori_OPULJP3[[#This Row],[Bespovratna sredstva - Nacionalni dio - HRK]]/7.5345</f>
        <v>35455.482978299813</v>
      </c>
      <c r="S2935" s="59">
        <v>1780928.91</v>
      </c>
      <c r="T2935" s="60">
        <f>Ugovori_OPULJP3[[#This Row],[Bespovratna sredstva - Ukupno (EU+Nac) HRK
= Ukupna ugovorena vrijednost bespovratnih sredstava]]/7.5345</f>
        <v>236369.88652199879</v>
      </c>
      <c r="U2935" s="59">
        <v>0</v>
      </c>
      <c r="V2935" s="60">
        <f>Ugovori_OPULJP3[[#This Row],[Javni doprinos korisnika - HRK]]/7.5345</f>
        <v>0</v>
      </c>
      <c r="W2935" s="59">
        <v>0</v>
      </c>
      <c r="X2935" s="60">
        <f>Ugovori_OPULJP3[[#This Row],[Privatni doprinos korisnika - HRK]]/7.5345</f>
        <v>0</v>
      </c>
      <c r="Y2935" s="61">
        <v>1780928.91</v>
      </c>
      <c r="Z2935" s="62">
        <f>Ugovori_OPULJP3[[#This Row],[UKUPNI PRIHVATLJIVI IZDACI
TOTAL ELIGIBLE EXPENDITURE
= Bespovratna sredstva ukupno + doprinos korisnika
= Ukupni prihvatljivi troškovi
= Ukupna ugovorena vrijednost projekta HRK]]/7.5345</f>
        <v>236369.88652199879</v>
      </c>
      <c r="AA2935" s="53" t="s">
        <v>10638</v>
      </c>
      <c r="AB2935" s="53" t="s">
        <v>10639</v>
      </c>
      <c r="AC2935" s="42" t="s">
        <v>10741</v>
      </c>
      <c r="AD2935" s="52" t="s">
        <v>10641</v>
      </c>
    </row>
    <row r="2936" spans="1:30" ht="66.75" customHeight="1" x14ac:dyDescent="0.2">
      <c r="A2936" s="50" t="s">
        <v>10742</v>
      </c>
      <c r="B2936" s="51" t="s">
        <v>10633</v>
      </c>
      <c r="C2936" s="52" t="s">
        <v>10634</v>
      </c>
      <c r="D2936" s="52" t="s">
        <v>10643</v>
      </c>
      <c r="E2936" s="53" t="s">
        <v>231</v>
      </c>
      <c r="F2936" s="54" t="s">
        <v>10743</v>
      </c>
      <c r="G2936" s="54" t="s">
        <v>10744</v>
      </c>
      <c r="H2936" s="56">
        <v>43385</v>
      </c>
      <c r="I2936" s="56">
        <v>44298</v>
      </c>
      <c r="J2936" s="57" t="str">
        <f>IF(Ugovori_OPULJP3[[#This Row],[DATUM ZAVRŠETKA OPERACIJE]]&gt;DATE(2024,12,31),"u provedbi","završen")</f>
        <v>završen</v>
      </c>
      <c r="K2936" s="55" t="s">
        <v>424</v>
      </c>
      <c r="L2936" s="55" t="s">
        <v>424</v>
      </c>
      <c r="M2936" s="58">
        <v>0.85</v>
      </c>
      <c r="N2936" s="58">
        <v>0.15</v>
      </c>
      <c r="O2936" s="59">
        <f>Ugovori_OPULJP3[[#This Row],[Bespovratna sredstva - Ukupno (EU+Nac) HRK
= Ukupna ugovorena vrijednost bespovratnih sredstava]]*Ugovori_OPULJP3[[#This Row],[EU STOPA SUFINANCIRANJA %
EU CO-FINANCING RATE %]]</f>
        <v>1520410.64</v>
      </c>
      <c r="P2936" s="60">
        <f>Ugovori_OPULJP3[[#This Row],[Bespovratna sredstva - EU dio - HRK]]/7.5345</f>
        <v>201793.17008427897</v>
      </c>
      <c r="Q2936" s="59">
        <f>Ugovori_OPULJP3[[#This Row],[Bespovratna sredstva - Ukupno (EU+Nac) HRK
= Ukupna ugovorena vrijednost bespovratnih sredstava]]*Ugovori_OPULJP3[[#This Row],[STOPA NACIONALNOG SUFINANCIRANJA %]]</f>
        <v>268307.75999999995</v>
      </c>
      <c r="R2936" s="60">
        <f>Ugovori_OPULJP3[[#This Row],[Bespovratna sredstva - Nacionalni dio - HRK]]/7.5345</f>
        <v>35610.559426637461</v>
      </c>
      <c r="S2936" s="59">
        <v>1788718.4</v>
      </c>
      <c r="T2936" s="60">
        <f>Ugovori_OPULJP3[[#This Row],[Bespovratna sredstva - Ukupno (EU+Nac) HRK
= Ukupna ugovorena vrijednost bespovratnih sredstava]]/7.5345</f>
        <v>237403.72951091643</v>
      </c>
      <c r="U2936" s="59">
        <v>0</v>
      </c>
      <c r="V2936" s="60">
        <f>Ugovori_OPULJP3[[#This Row],[Javni doprinos korisnika - HRK]]/7.5345</f>
        <v>0</v>
      </c>
      <c r="W2936" s="59">
        <v>0</v>
      </c>
      <c r="X2936" s="60">
        <f>Ugovori_OPULJP3[[#This Row],[Privatni doprinos korisnika - HRK]]/7.5345</f>
        <v>0</v>
      </c>
      <c r="Y2936" s="61">
        <v>1788718.4</v>
      </c>
      <c r="Z2936" s="62">
        <f>Ugovori_OPULJP3[[#This Row],[UKUPNI PRIHVATLJIVI IZDACI
TOTAL ELIGIBLE EXPENDITURE
= Bespovratna sredstva ukupno + doprinos korisnika
= Ukupni prihvatljivi troškovi
= Ukupna ugovorena vrijednost projekta HRK]]/7.5345</f>
        <v>237403.72951091643</v>
      </c>
      <c r="AA2936" s="53" t="s">
        <v>10638</v>
      </c>
      <c r="AB2936" s="53" t="s">
        <v>10639</v>
      </c>
      <c r="AC2936" s="42" t="s">
        <v>10745</v>
      </c>
      <c r="AD2936" s="52" t="s">
        <v>10641</v>
      </c>
    </row>
    <row r="2937" spans="1:30" ht="66.75" customHeight="1" x14ac:dyDescent="0.2">
      <c r="A2937" s="50" t="s">
        <v>10746</v>
      </c>
      <c r="B2937" s="51" t="s">
        <v>10633</v>
      </c>
      <c r="C2937" s="52" t="s">
        <v>10634</v>
      </c>
      <c r="D2937" s="52" t="s">
        <v>10643</v>
      </c>
      <c r="E2937" s="53" t="s">
        <v>231</v>
      </c>
      <c r="F2937" s="54" t="s">
        <v>10747</v>
      </c>
      <c r="G2937" s="54" t="s">
        <v>10748</v>
      </c>
      <c r="H2937" s="56">
        <v>43385</v>
      </c>
      <c r="I2937" s="56">
        <v>44481</v>
      </c>
      <c r="J2937" s="57" t="str">
        <f>IF(Ugovori_OPULJP3[[#This Row],[DATUM ZAVRŠETKA OPERACIJE]]&gt;DATE(2024,12,31),"u provedbi","završen")</f>
        <v>završen</v>
      </c>
      <c r="K2937" s="55" t="s">
        <v>98</v>
      </c>
      <c r="L2937" s="55" t="s">
        <v>98</v>
      </c>
      <c r="M2937" s="58">
        <v>0.85</v>
      </c>
      <c r="N2937" s="58">
        <v>0.15</v>
      </c>
      <c r="O2937" s="59">
        <f>Ugovori_OPULJP3[[#This Row],[Bespovratna sredstva - Ukupno (EU+Nac) HRK
= Ukupna ugovorena vrijednost bespovratnih sredstava]]*Ugovori_OPULJP3[[#This Row],[EU STOPA SUFINANCIRANJA %
EU CO-FINANCING RATE %]]</f>
        <v>1528515.2964999999</v>
      </c>
      <c r="P2937" s="60">
        <f>Ugovori_OPULJP3[[#This Row],[Bespovratna sredstva - EU dio - HRK]]/7.5345</f>
        <v>202868.84285619482</v>
      </c>
      <c r="Q2937" s="59">
        <f>Ugovori_OPULJP3[[#This Row],[Bespovratna sredstva - Ukupno (EU+Nac) HRK
= Ukupna ugovorena vrijednost bespovratnih sredstava]]*Ugovori_OPULJP3[[#This Row],[STOPA NACIONALNOG SUFINANCIRANJA %]]</f>
        <v>269737.99349999998</v>
      </c>
      <c r="R2937" s="60">
        <f>Ugovori_OPULJP3[[#This Row],[Bespovratna sredstva - Nacionalni dio - HRK]]/7.5345</f>
        <v>35800.384033446142</v>
      </c>
      <c r="S2937" s="59">
        <v>1798253.29</v>
      </c>
      <c r="T2937" s="60">
        <f>Ugovori_OPULJP3[[#This Row],[Bespovratna sredstva - Ukupno (EU+Nac) HRK
= Ukupna ugovorena vrijednost bespovratnih sredstava]]/7.5345</f>
        <v>238669.22688964097</v>
      </c>
      <c r="U2937" s="59">
        <v>0</v>
      </c>
      <c r="V2937" s="60">
        <f>Ugovori_OPULJP3[[#This Row],[Javni doprinos korisnika - HRK]]/7.5345</f>
        <v>0</v>
      </c>
      <c r="W2937" s="59">
        <v>0</v>
      </c>
      <c r="X2937" s="60">
        <f>Ugovori_OPULJP3[[#This Row],[Privatni doprinos korisnika - HRK]]/7.5345</f>
        <v>0</v>
      </c>
      <c r="Y2937" s="61">
        <v>1798253.29</v>
      </c>
      <c r="Z2937" s="62">
        <f>Ugovori_OPULJP3[[#This Row],[UKUPNI PRIHVATLJIVI IZDACI
TOTAL ELIGIBLE EXPENDITURE
= Bespovratna sredstva ukupno + doprinos korisnika
= Ukupni prihvatljivi troškovi
= Ukupna ugovorena vrijednost projekta HRK]]/7.5345</f>
        <v>238669.22688964097</v>
      </c>
      <c r="AA2937" s="53" t="s">
        <v>10638</v>
      </c>
      <c r="AB2937" s="53" t="s">
        <v>10639</v>
      </c>
      <c r="AC2937" s="42" t="s">
        <v>10749</v>
      </c>
      <c r="AD2937" s="52" t="s">
        <v>10641</v>
      </c>
    </row>
    <row r="2938" spans="1:30" ht="66.75" customHeight="1" x14ac:dyDescent="0.2">
      <c r="A2938" s="50" t="s">
        <v>10750</v>
      </c>
      <c r="B2938" s="51" t="s">
        <v>10633</v>
      </c>
      <c r="C2938" s="52" t="s">
        <v>10634</v>
      </c>
      <c r="D2938" s="52" t="s">
        <v>10643</v>
      </c>
      <c r="E2938" s="53" t="s">
        <v>231</v>
      </c>
      <c r="F2938" s="54" t="s">
        <v>10751</v>
      </c>
      <c r="G2938" s="54" t="s">
        <v>10752</v>
      </c>
      <c r="H2938" s="56">
        <v>43385</v>
      </c>
      <c r="I2938" s="56">
        <v>44481</v>
      </c>
      <c r="J2938" s="57" t="str">
        <f>IF(Ugovori_OPULJP3[[#This Row],[DATUM ZAVRŠETKA OPERACIJE]]&gt;DATE(2024,12,31),"u provedbi","završen")</f>
        <v>završen</v>
      </c>
      <c r="K2938" s="55" t="s">
        <v>248</v>
      </c>
      <c r="L2938" s="55" t="s">
        <v>248</v>
      </c>
      <c r="M2938" s="58">
        <v>0.85</v>
      </c>
      <c r="N2938" s="58">
        <v>0.15</v>
      </c>
      <c r="O2938" s="59">
        <f>Ugovori_OPULJP3[[#This Row],[Bespovratna sredstva - Ukupno (EU+Nac) HRK
= Ukupna ugovorena vrijednost bespovratnih sredstava]]*Ugovori_OPULJP3[[#This Row],[EU STOPA SUFINANCIRANJA %
EU CO-FINANCING RATE %]]</f>
        <v>1487732.9254999999</v>
      </c>
      <c r="P2938" s="60">
        <f>Ugovori_OPULJP3[[#This Row],[Bespovratna sredstva - EU dio - HRK]]/7.5345</f>
        <v>197456.09204326762</v>
      </c>
      <c r="Q2938" s="59">
        <f>Ugovori_OPULJP3[[#This Row],[Bespovratna sredstva - Ukupno (EU+Nac) HRK
= Ukupna ugovorena vrijednost bespovratnih sredstava]]*Ugovori_OPULJP3[[#This Row],[STOPA NACIONALNOG SUFINANCIRANJA %]]</f>
        <v>262541.10450000002</v>
      </c>
      <c r="R2938" s="60">
        <f>Ugovori_OPULJP3[[#This Row],[Bespovratna sredstva - Nacionalni dio - HRK]]/7.5345</f>
        <v>34845.192713517819</v>
      </c>
      <c r="S2938" s="59">
        <v>1750274.03</v>
      </c>
      <c r="T2938" s="60">
        <f>Ugovori_OPULJP3[[#This Row],[Bespovratna sredstva - Ukupno (EU+Nac) HRK
= Ukupna ugovorena vrijednost bespovratnih sredstava]]/7.5345</f>
        <v>232301.28475678543</v>
      </c>
      <c r="U2938" s="59">
        <v>0</v>
      </c>
      <c r="V2938" s="60">
        <f>Ugovori_OPULJP3[[#This Row],[Javni doprinos korisnika - HRK]]/7.5345</f>
        <v>0</v>
      </c>
      <c r="W2938" s="59">
        <v>0</v>
      </c>
      <c r="X2938" s="60">
        <f>Ugovori_OPULJP3[[#This Row],[Privatni doprinos korisnika - HRK]]/7.5345</f>
        <v>0</v>
      </c>
      <c r="Y2938" s="61">
        <v>1750274.03</v>
      </c>
      <c r="Z2938" s="62">
        <f>Ugovori_OPULJP3[[#This Row],[UKUPNI PRIHVATLJIVI IZDACI
TOTAL ELIGIBLE EXPENDITURE
= Bespovratna sredstva ukupno + doprinos korisnika
= Ukupni prihvatljivi troškovi
= Ukupna ugovorena vrijednost projekta HRK]]/7.5345</f>
        <v>232301.28475678543</v>
      </c>
      <c r="AA2938" s="53" t="s">
        <v>10638</v>
      </c>
      <c r="AB2938" s="53" t="s">
        <v>10639</v>
      </c>
      <c r="AC2938" s="42" t="s">
        <v>10753</v>
      </c>
      <c r="AD2938" s="52" t="s">
        <v>10641</v>
      </c>
    </row>
    <row r="2939" spans="1:30" ht="66.75" customHeight="1" x14ac:dyDescent="0.2">
      <c r="A2939" s="50" t="s">
        <v>10754</v>
      </c>
      <c r="B2939" s="51" t="s">
        <v>10633</v>
      </c>
      <c r="C2939" s="52" t="s">
        <v>10634</v>
      </c>
      <c r="D2939" s="52" t="s">
        <v>10643</v>
      </c>
      <c r="E2939" s="53" t="s">
        <v>231</v>
      </c>
      <c r="F2939" s="54" t="s">
        <v>10755</v>
      </c>
      <c r="G2939" s="54" t="s">
        <v>10756</v>
      </c>
      <c r="H2939" s="56">
        <v>43385</v>
      </c>
      <c r="I2939" s="56">
        <v>44116</v>
      </c>
      <c r="J2939" s="57" t="str">
        <f>IF(Ugovori_OPULJP3[[#This Row],[DATUM ZAVRŠETKA OPERACIJE]]&gt;DATE(2024,12,31),"u provedbi","završen")</f>
        <v>završen</v>
      </c>
      <c r="K2939" s="55" t="s">
        <v>2682</v>
      </c>
      <c r="L2939" s="55" t="s">
        <v>93</v>
      </c>
      <c r="M2939" s="58">
        <v>0.85</v>
      </c>
      <c r="N2939" s="58">
        <v>0.15</v>
      </c>
      <c r="O2939" s="59">
        <f>Ugovori_OPULJP3[[#This Row],[Bespovratna sredstva - Ukupno (EU+Nac) HRK
= Ukupna ugovorena vrijednost bespovratnih sredstava]]*Ugovori_OPULJP3[[#This Row],[EU STOPA SUFINANCIRANJA %
EU CO-FINANCING RATE %]]</f>
        <v>1398917.2245</v>
      </c>
      <c r="P2939" s="60">
        <f>Ugovori_OPULJP3[[#This Row],[Bespovratna sredstva - EU dio - HRK]]/7.5345</f>
        <v>185668.22277523391</v>
      </c>
      <c r="Q2939" s="59">
        <f>Ugovori_OPULJP3[[#This Row],[Bespovratna sredstva - Ukupno (EU+Nac) HRK
= Ukupna ugovorena vrijednost bespovratnih sredstava]]*Ugovori_OPULJP3[[#This Row],[STOPA NACIONALNOG SUFINANCIRANJA %]]</f>
        <v>246867.74549999999</v>
      </c>
      <c r="R2939" s="60">
        <f>Ugovori_OPULJP3[[#This Row],[Bespovratna sredstva - Nacionalni dio - HRK]]/7.5345</f>
        <v>32764.980489747159</v>
      </c>
      <c r="S2939" s="59">
        <v>1645784.97</v>
      </c>
      <c r="T2939" s="60">
        <f>Ugovori_OPULJP3[[#This Row],[Bespovratna sredstva - Ukupno (EU+Nac) HRK
= Ukupna ugovorena vrijednost bespovratnih sredstava]]/7.5345</f>
        <v>218433.20326498107</v>
      </c>
      <c r="U2939" s="59">
        <v>0</v>
      </c>
      <c r="V2939" s="60">
        <f>Ugovori_OPULJP3[[#This Row],[Javni doprinos korisnika - HRK]]/7.5345</f>
        <v>0</v>
      </c>
      <c r="W2939" s="59">
        <v>0</v>
      </c>
      <c r="X2939" s="60">
        <f>Ugovori_OPULJP3[[#This Row],[Privatni doprinos korisnika - HRK]]/7.5345</f>
        <v>0</v>
      </c>
      <c r="Y2939" s="61">
        <v>1645784.97</v>
      </c>
      <c r="Z2939" s="62">
        <f>Ugovori_OPULJP3[[#This Row],[UKUPNI PRIHVATLJIVI IZDACI
TOTAL ELIGIBLE EXPENDITURE
= Bespovratna sredstva ukupno + doprinos korisnika
= Ukupni prihvatljivi troškovi
= Ukupna ugovorena vrijednost projekta HRK]]/7.5345</f>
        <v>218433.20326498107</v>
      </c>
      <c r="AA2939" s="53" t="s">
        <v>10638</v>
      </c>
      <c r="AB2939" s="53" t="s">
        <v>10639</v>
      </c>
      <c r="AC2939" s="42" t="s">
        <v>10757</v>
      </c>
      <c r="AD2939" s="52" t="s">
        <v>10641</v>
      </c>
    </row>
    <row r="2940" spans="1:30" ht="66.75" customHeight="1" x14ac:dyDescent="0.2">
      <c r="A2940" s="50" t="s">
        <v>10758</v>
      </c>
      <c r="B2940" s="51" t="s">
        <v>10633</v>
      </c>
      <c r="C2940" s="52" t="s">
        <v>10634</v>
      </c>
      <c r="D2940" s="52" t="s">
        <v>10643</v>
      </c>
      <c r="E2940" s="53" t="s">
        <v>231</v>
      </c>
      <c r="F2940" s="54" t="s">
        <v>10759</v>
      </c>
      <c r="G2940" s="54" t="s">
        <v>2957</v>
      </c>
      <c r="H2940" s="56">
        <v>43385</v>
      </c>
      <c r="I2940" s="56">
        <v>44208</v>
      </c>
      <c r="J2940" s="57" t="str">
        <f>IF(Ugovori_OPULJP3[[#This Row],[DATUM ZAVRŠETKA OPERACIJE]]&gt;DATE(2024,12,31),"u provedbi","završen")</f>
        <v>završen</v>
      </c>
      <c r="K2940" s="55" t="s">
        <v>9229</v>
      </c>
      <c r="L2940" s="55" t="s">
        <v>129</v>
      </c>
      <c r="M2940" s="58">
        <v>0.85</v>
      </c>
      <c r="N2940" s="58">
        <v>0.15</v>
      </c>
      <c r="O2940" s="59">
        <f>Ugovori_OPULJP3[[#This Row],[Bespovratna sredstva - Ukupno (EU+Nac) HRK
= Ukupna ugovorena vrijednost bespovratnih sredstava]]*Ugovori_OPULJP3[[#This Row],[EU STOPA SUFINANCIRANJA %
EU CO-FINANCING RATE %]]</f>
        <v>1057530.2879999999</v>
      </c>
      <c r="P2940" s="60">
        <f>Ugovori_OPULJP3[[#This Row],[Bespovratna sredstva - EU dio - HRK]]/7.5345</f>
        <v>140358.3898068883</v>
      </c>
      <c r="Q2940" s="59">
        <f>Ugovori_OPULJP3[[#This Row],[Bespovratna sredstva - Ukupno (EU+Nac) HRK
= Ukupna ugovorena vrijednost bespovratnih sredstava]]*Ugovori_OPULJP3[[#This Row],[STOPA NACIONALNOG SUFINANCIRANJA %]]</f>
        <v>186622.992</v>
      </c>
      <c r="R2940" s="60">
        <f>Ugovori_OPULJP3[[#This Row],[Bespovratna sredstva - Nacionalni dio - HRK]]/7.5345</f>
        <v>24769.12761298029</v>
      </c>
      <c r="S2940" s="59">
        <v>1244153.28</v>
      </c>
      <c r="T2940" s="60">
        <f>Ugovori_OPULJP3[[#This Row],[Bespovratna sredstva - Ukupno (EU+Nac) HRK
= Ukupna ugovorena vrijednost bespovratnih sredstava]]/7.5345</f>
        <v>165127.51741986859</v>
      </c>
      <c r="U2940" s="59">
        <v>0</v>
      </c>
      <c r="V2940" s="60">
        <f>Ugovori_OPULJP3[[#This Row],[Javni doprinos korisnika - HRK]]/7.5345</f>
        <v>0</v>
      </c>
      <c r="W2940" s="59">
        <v>0</v>
      </c>
      <c r="X2940" s="60">
        <f>Ugovori_OPULJP3[[#This Row],[Privatni doprinos korisnika - HRK]]/7.5345</f>
        <v>0</v>
      </c>
      <c r="Y2940" s="61">
        <v>1244153.28</v>
      </c>
      <c r="Z2940" s="62">
        <f>Ugovori_OPULJP3[[#This Row],[UKUPNI PRIHVATLJIVI IZDACI
TOTAL ELIGIBLE EXPENDITURE
= Bespovratna sredstva ukupno + doprinos korisnika
= Ukupni prihvatljivi troškovi
= Ukupna ugovorena vrijednost projekta HRK]]/7.5345</f>
        <v>165127.51741986859</v>
      </c>
      <c r="AA2940" s="53" t="s">
        <v>10638</v>
      </c>
      <c r="AB2940" s="53" t="s">
        <v>10639</v>
      </c>
      <c r="AC2940" s="42" t="s">
        <v>10760</v>
      </c>
      <c r="AD2940" s="52" t="s">
        <v>10641</v>
      </c>
    </row>
    <row r="2941" spans="1:30" ht="66.75" customHeight="1" x14ac:dyDescent="0.2">
      <c r="A2941" s="50" t="s">
        <v>10761</v>
      </c>
      <c r="B2941" s="51" t="s">
        <v>10633</v>
      </c>
      <c r="C2941" s="52" t="s">
        <v>10634</v>
      </c>
      <c r="D2941" s="52" t="s">
        <v>10762</v>
      </c>
      <c r="E2941" s="53" t="s">
        <v>231</v>
      </c>
      <c r="F2941" s="54" t="s">
        <v>10763</v>
      </c>
      <c r="G2941" s="54" t="s">
        <v>10764</v>
      </c>
      <c r="H2941" s="56">
        <v>43546</v>
      </c>
      <c r="I2941" s="56">
        <v>44642</v>
      </c>
      <c r="J2941" s="57" t="str">
        <f>IF(Ugovori_OPULJP3[[#This Row],[DATUM ZAVRŠETKA OPERACIJE]]&gt;DATE(2024,12,31),"u provedbi","završen")</f>
        <v>završen</v>
      </c>
      <c r="K2941" s="55" t="s">
        <v>10765</v>
      </c>
      <c r="L2941" s="55" t="s">
        <v>36</v>
      </c>
      <c r="M2941" s="58">
        <v>0.85</v>
      </c>
      <c r="N2941" s="58">
        <v>0.15</v>
      </c>
      <c r="O2941" s="59">
        <f>Ugovori_OPULJP3[[#This Row],[Bespovratna sredstva - Ukupno (EU+Nac) HRK
= Ukupna ugovorena vrijednost bespovratnih sredstava]]*Ugovori_OPULJP3[[#This Row],[EU STOPA SUFINANCIRANJA %
EU CO-FINANCING RATE %]]</f>
        <v>3290798.477</v>
      </c>
      <c r="P2941" s="60">
        <f>Ugovori_OPULJP3[[#This Row],[Bespovratna sredstva - EU dio - HRK]]/7.5345</f>
        <v>436764.01579401415</v>
      </c>
      <c r="Q2941" s="59">
        <f>Ugovori_OPULJP3[[#This Row],[Bespovratna sredstva - Ukupno (EU+Nac) HRK
= Ukupna ugovorena vrijednost bespovratnih sredstava]]*Ugovori_OPULJP3[[#This Row],[STOPA NACIONALNOG SUFINANCIRANJA %]]</f>
        <v>580729.14300000004</v>
      </c>
      <c r="R2941" s="60">
        <f>Ugovori_OPULJP3[[#This Row],[Bespovratna sredstva - Nacionalni dio - HRK]]/7.5345</f>
        <v>77076.002787178979</v>
      </c>
      <c r="S2941" s="59">
        <v>3871527.62</v>
      </c>
      <c r="T2941" s="60">
        <f>Ugovori_OPULJP3[[#This Row],[Bespovratna sredstva - Ukupno (EU+Nac) HRK
= Ukupna ugovorena vrijednost bespovratnih sredstava]]/7.5345</f>
        <v>513840.01858119317</v>
      </c>
      <c r="U2941" s="59">
        <v>0</v>
      </c>
      <c r="V2941" s="60">
        <f>Ugovori_OPULJP3[[#This Row],[Javni doprinos korisnika - HRK]]/7.5345</f>
        <v>0</v>
      </c>
      <c r="W2941" s="59">
        <v>0</v>
      </c>
      <c r="X2941" s="60">
        <f>Ugovori_OPULJP3[[#This Row],[Privatni doprinos korisnika - HRK]]/7.5345</f>
        <v>0</v>
      </c>
      <c r="Y2941" s="61">
        <v>3871527.62</v>
      </c>
      <c r="Z2941" s="62">
        <f>Ugovori_OPULJP3[[#This Row],[UKUPNI PRIHVATLJIVI IZDACI
TOTAL ELIGIBLE EXPENDITURE
= Bespovratna sredstva ukupno + doprinos korisnika
= Ukupni prihvatljivi troškovi
= Ukupna ugovorena vrijednost projekta HRK]]/7.5345</f>
        <v>513840.01858119317</v>
      </c>
      <c r="AA2941" s="53" t="s">
        <v>10638</v>
      </c>
      <c r="AB2941" s="53" t="s">
        <v>10639</v>
      </c>
      <c r="AC2941" s="42" t="s">
        <v>10766</v>
      </c>
      <c r="AD2941" s="52" t="s">
        <v>10641</v>
      </c>
    </row>
    <row r="2942" spans="1:30" ht="66.75" customHeight="1" x14ac:dyDescent="0.2">
      <c r="A2942" s="50" t="s">
        <v>10767</v>
      </c>
      <c r="B2942" s="51" t="s">
        <v>10633</v>
      </c>
      <c r="C2942" s="52" t="s">
        <v>10634</v>
      </c>
      <c r="D2942" s="52" t="s">
        <v>10762</v>
      </c>
      <c r="E2942" s="53" t="s">
        <v>231</v>
      </c>
      <c r="F2942" s="54" t="s">
        <v>10768</v>
      </c>
      <c r="G2942" s="54" t="s">
        <v>10769</v>
      </c>
      <c r="H2942" s="56">
        <v>43546</v>
      </c>
      <c r="I2942" s="56">
        <v>44642</v>
      </c>
      <c r="J2942" s="57" t="str">
        <f>IF(Ugovori_OPULJP3[[#This Row],[DATUM ZAVRŠETKA OPERACIJE]]&gt;DATE(2024,12,31),"u provedbi","završen")</f>
        <v>završen</v>
      </c>
      <c r="K2942" s="55" t="s">
        <v>36</v>
      </c>
      <c r="L2942" s="55" t="s">
        <v>36</v>
      </c>
      <c r="M2942" s="58">
        <v>0.85</v>
      </c>
      <c r="N2942" s="58">
        <v>0.15</v>
      </c>
      <c r="O2942" s="59">
        <f>Ugovori_OPULJP3[[#This Row],[Bespovratna sredstva - Ukupno (EU+Nac) HRK
= Ukupna ugovorena vrijednost bespovratnih sredstava]]*Ugovori_OPULJP3[[#This Row],[EU STOPA SUFINANCIRANJA %
EU CO-FINANCING RATE %]]</f>
        <v>2952821.8679999998</v>
      </c>
      <c r="P2942" s="60">
        <f>Ugovori_OPULJP3[[#This Row],[Bespovratna sredstva - EU dio - HRK]]/7.5345</f>
        <v>391906.81106908218</v>
      </c>
      <c r="Q2942" s="59">
        <f>Ugovori_OPULJP3[[#This Row],[Bespovratna sredstva - Ukupno (EU+Nac) HRK
= Ukupna ugovorena vrijednost bespovratnih sredstava]]*Ugovori_OPULJP3[[#This Row],[STOPA NACIONALNOG SUFINANCIRANJA %]]</f>
        <v>521086.212</v>
      </c>
      <c r="R2942" s="60">
        <f>Ugovori_OPULJP3[[#This Row],[Bespovratna sredstva - Nacionalni dio - HRK]]/7.5345</f>
        <v>69160.025482779209</v>
      </c>
      <c r="S2942" s="59">
        <v>3473908.08</v>
      </c>
      <c r="T2942" s="60">
        <f>Ugovori_OPULJP3[[#This Row],[Bespovratna sredstva - Ukupno (EU+Nac) HRK
= Ukupna ugovorena vrijednost bespovratnih sredstava]]/7.5345</f>
        <v>461066.83655186143</v>
      </c>
      <c r="U2942" s="59">
        <v>0</v>
      </c>
      <c r="V2942" s="60">
        <f>Ugovori_OPULJP3[[#This Row],[Javni doprinos korisnika - HRK]]/7.5345</f>
        <v>0</v>
      </c>
      <c r="W2942" s="59">
        <v>0</v>
      </c>
      <c r="X2942" s="60">
        <f>Ugovori_OPULJP3[[#This Row],[Privatni doprinos korisnika - HRK]]/7.5345</f>
        <v>0</v>
      </c>
      <c r="Y2942" s="61">
        <v>3473908.08</v>
      </c>
      <c r="Z2942" s="62">
        <f>Ugovori_OPULJP3[[#This Row],[UKUPNI PRIHVATLJIVI IZDACI
TOTAL ELIGIBLE EXPENDITURE
= Bespovratna sredstva ukupno + doprinos korisnika
= Ukupni prihvatljivi troškovi
= Ukupna ugovorena vrijednost projekta HRK]]/7.5345</f>
        <v>461066.83655186143</v>
      </c>
      <c r="AA2942" s="53" t="s">
        <v>10638</v>
      </c>
      <c r="AB2942" s="53" t="s">
        <v>10639</v>
      </c>
      <c r="AC2942" s="42" t="s">
        <v>10770</v>
      </c>
      <c r="AD2942" s="52" t="s">
        <v>10641</v>
      </c>
    </row>
    <row r="2943" spans="1:30" ht="66.75" customHeight="1" x14ac:dyDescent="0.2">
      <c r="A2943" s="50" t="s">
        <v>10771</v>
      </c>
      <c r="B2943" s="51" t="s">
        <v>10633</v>
      </c>
      <c r="C2943" s="52" t="s">
        <v>10634</v>
      </c>
      <c r="D2943" s="52" t="s">
        <v>10762</v>
      </c>
      <c r="E2943" s="53" t="s">
        <v>231</v>
      </c>
      <c r="F2943" s="54" t="s">
        <v>10772</v>
      </c>
      <c r="G2943" s="54" t="s">
        <v>10700</v>
      </c>
      <c r="H2943" s="56">
        <v>43546</v>
      </c>
      <c r="I2943" s="56">
        <v>44642</v>
      </c>
      <c r="J2943" s="57" t="str">
        <f>IF(Ugovori_OPULJP3[[#This Row],[DATUM ZAVRŠETKA OPERACIJE]]&gt;DATE(2024,12,31),"u provedbi","završen")</f>
        <v>završen</v>
      </c>
      <c r="K2943" s="55" t="s">
        <v>10773</v>
      </c>
      <c r="L2943" s="55" t="s">
        <v>36</v>
      </c>
      <c r="M2943" s="58">
        <v>0.85</v>
      </c>
      <c r="N2943" s="58">
        <v>0.15</v>
      </c>
      <c r="O2943" s="59">
        <f>Ugovori_OPULJP3[[#This Row],[Bespovratna sredstva - Ukupno (EU+Nac) HRK
= Ukupna ugovorena vrijednost bespovratnih sredstava]]*Ugovori_OPULJP3[[#This Row],[EU STOPA SUFINANCIRANJA %
EU CO-FINANCING RATE %]]</f>
        <v>3386839.4245000002</v>
      </c>
      <c r="P2943" s="60">
        <f>Ugovori_OPULJP3[[#This Row],[Bespovratna sredstva - EU dio - HRK]]/7.5345</f>
        <v>449510.84006901586</v>
      </c>
      <c r="Q2943" s="59">
        <f>Ugovori_OPULJP3[[#This Row],[Bespovratna sredstva - Ukupno (EU+Nac) HRK
= Ukupna ugovorena vrijednost bespovratnih sredstava]]*Ugovori_OPULJP3[[#This Row],[STOPA NACIONALNOG SUFINANCIRANJA %]]</f>
        <v>597677.54550000001</v>
      </c>
      <c r="R2943" s="60">
        <f>Ugovori_OPULJP3[[#This Row],[Bespovratna sredstva - Nacionalni dio - HRK]]/7.5345</f>
        <v>79325.442365120442</v>
      </c>
      <c r="S2943" s="59">
        <v>3984516.97</v>
      </c>
      <c r="T2943" s="60">
        <f>Ugovori_OPULJP3[[#This Row],[Bespovratna sredstva - Ukupno (EU+Nac) HRK
= Ukupna ugovorena vrijednost bespovratnih sredstava]]/7.5345</f>
        <v>528836.28243413626</v>
      </c>
      <c r="U2943" s="59">
        <v>0</v>
      </c>
      <c r="V2943" s="60">
        <f>Ugovori_OPULJP3[[#This Row],[Javni doprinos korisnika - HRK]]/7.5345</f>
        <v>0</v>
      </c>
      <c r="W2943" s="59">
        <v>0</v>
      </c>
      <c r="X2943" s="60">
        <f>Ugovori_OPULJP3[[#This Row],[Privatni doprinos korisnika - HRK]]/7.5345</f>
        <v>0</v>
      </c>
      <c r="Y2943" s="61">
        <v>3984516.97</v>
      </c>
      <c r="Z2943" s="62">
        <f>Ugovori_OPULJP3[[#This Row],[UKUPNI PRIHVATLJIVI IZDACI
TOTAL ELIGIBLE EXPENDITURE
= Bespovratna sredstva ukupno + doprinos korisnika
= Ukupni prihvatljivi troškovi
= Ukupna ugovorena vrijednost projekta HRK]]/7.5345</f>
        <v>528836.28243413626</v>
      </c>
      <c r="AA2943" s="53" t="s">
        <v>10638</v>
      </c>
      <c r="AB2943" s="53" t="s">
        <v>10639</v>
      </c>
      <c r="AC2943" s="42" t="s">
        <v>10774</v>
      </c>
      <c r="AD2943" s="52" t="s">
        <v>10641</v>
      </c>
    </row>
    <row r="2944" spans="1:30" ht="66.75" customHeight="1" x14ac:dyDescent="0.2">
      <c r="A2944" s="50" t="s">
        <v>10775</v>
      </c>
      <c r="B2944" s="51" t="s">
        <v>10633</v>
      </c>
      <c r="C2944" s="52" t="s">
        <v>10634</v>
      </c>
      <c r="D2944" s="52" t="s">
        <v>10762</v>
      </c>
      <c r="E2944" s="53" t="s">
        <v>231</v>
      </c>
      <c r="F2944" s="54" t="s">
        <v>10776</v>
      </c>
      <c r="G2944" s="54" t="s">
        <v>10777</v>
      </c>
      <c r="H2944" s="56">
        <v>43546</v>
      </c>
      <c r="I2944" s="56">
        <v>44642</v>
      </c>
      <c r="J2944" s="57" t="str">
        <f>IF(Ugovori_OPULJP3[[#This Row],[DATUM ZAVRŠETKA OPERACIJE]]&gt;DATE(2024,12,31),"u provedbi","završen")</f>
        <v>završen</v>
      </c>
      <c r="K2944" s="55" t="s">
        <v>36</v>
      </c>
      <c r="L2944" s="55" t="s">
        <v>36</v>
      </c>
      <c r="M2944" s="58">
        <v>0.85</v>
      </c>
      <c r="N2944" s="58">
        <v>0.15</v>
      </c>
      <c r="O2944" s="59">
        <f>Ugovori_OPULJP3[[#This Row],[Bespovratna sredstva - Ukupno (EU+Nac) HRK
= Ukupna ugovorena vrijednost bespovratnih sredstava]]*Ugovori_OPULJP3[[#This Row],[EU STOPA SUFINANCIRANJA %
EU CO-FINANCING RATE %]]</f>
        <v>3266711.4405</v>
      </c>
      <c r="P2944" s="60">
        <f>Ugovori_OPULJP3[[#This Row],[Bespovratna sredstva - EU dio - HRK]]/7.5345</f>
        <v>433567.11666334857</v>
      </c>
      <c r="Q2944" s="59">
        <f>Ugovori_OPULJP3[[#This Row],[Bespovratna sredstva - Ukupno (EU+Nac) HRK
= Ukupna ugovorena vrijednost bespovratnih sredstava]]*Ugovori_OPULJP3[[#This Row],[STOPA NACIONALNOG SUFINANCIRANJA %]]</f>
        <v>576478.48950000003</v>
      </c>
      <c r="R2944" s="60">
        <f>Ugovori_OPULJP3[[#This Row],[Bespovratna sredstva - Nacionalni dio - HRK]]/7.5345</f>
        <v>76511.844117061511</v>
      </c>
      <c r="S2944" s="59">
        <v>3843189.93</v>
      </c>
      <c r="T2944" s="60">
        <f>Ugovori_OPULJP3[[#This Row],[Bespovratna sredstva - Ukupno (EU+Nac) HRK
= Ukupna ugovorena vrijednost bespovratnih sredstava]]/7.5345</f>
        <v>510078.9607804101</v>
      </c>
      <c r="U2944" s="59">
        <v>0</v>
      </c>
      <c r="V2944" s="60">
        <f>Ugovori_OPULJP3[[#This Row],[Javni doprinos korisnika - HRK]]/7.5345</f>
        <v>0</v>
      </c>
      <c r="W2944" s="59">
        <v>0</v>
      </c>
      <c r="X2944" s="60">
        <f>Ugovori_OPULJP3[[#This Row],[Privatni doprinos korisnika - HRK]]/7.5345</f>
        <v>0</v>
      </c>
      <c r="Y2944" s="61">
        <v>3843189.93</v>
      </c>
      <c r="Z2944" s="62">
        <f>Ugovori_OPULJP3[[#This Row],[UKUPNI PRIHVATLJIVI IZDACI
TOTAL ELIGIBLE EXPENDITURE
= Bespovratna sredstva ukupno + doprinos korisnika
= Ukupni prihvatljivi troškovi
= Ukupna ugovorena vrijednost projekta HRK]]/7.5345</f>
        <v>510078.9607804101</v>
      </c>
      <c r="AA2944" s="53" t="s">
        <v>10638</v>
      </c>
      <c r="AB2944" s="53" t="s">
        <v>10639</v>
      </c>
      <c r="AC2944" s="42" t="s">
        <v>10778</v>
      </c>
      <c r="AD2944" s="52" t="s">
        <v>10641</v>
      </c>
    </row>
    <row r="2945" spans="1:30" ht="66.75" customHeight="1" x14ac:dyDescent="0.2">
      <c r="A2945" s="50" t="s">
        <v>10779</v>
      </c>
      <c r="B2945" s="51" t="s">
        <v>10633</v>
      </c>
      <c r="C2945" s="52" t="s">
        <v>10634</v>
      </c>
      <c r="D2945" s="52" t="s">
        <v>10762</v>
      </c>
      <c r="E2945" s="53" t="s">
        <v>231</v>
      </c>
      <c r="F2945" s="54" t="s">
        <v>10780</v>
      </c>
      <c r="G2945" s="54" t="s">
        <v>10708</v>
      </c>
      <c r="H2945" s="56">
        <v>43546</v>
      </c>
      <c r="I2945" s="56">
        <v>44642</v>
      </c>
      <c r="J2945" s="57" t="str">
        <f>IF(Ugovori_OPULJP3[[#This Row],[DATUM ZAVRŠETKA OPERACIJE]]&gt;DATE(2024,12,31),"u provedbi","završen")</f>
        <v>završen</v>
      </c>
      <c r="K2945" s="55" t="s">
        <v>36</v>
      </c>
      <c r="L2945" s="55" t="s">
        <v>36</v>
      </c>
      <c r="M2945" s="58">
        <v>0.85</v>
      </c>
      <c r="N2945" s="58">
        <v>0.15</v>
      </c>
      <c r="O2945" s="59">
        <f>Ugovori_OPULJP3[[#This Row],[Bespovratna sredstva - Ukupno (EU+Nac) HRK
= Ukupna ugovorena vrijednost bespovratnih sredstava]]*Ugovori_OPULJP3[[#This Row],[EU STOPA SUFINANCIRANJA %
EU CO-FINANCING RATE %]]</f>
        <v>3342487.7334999996</v>
      </c>
      <c r="P2945" s="60">
        <f>Ugovori_OPULJP3[[#This Row],[Bespovratna sredstva - EU dio - HRK]]/7.5345</f>
        <v>443624.35908155807</v>
      </c>
      <c r="Q2945" s="59">
        <f>Ugovori_OPULJP3[[#This Row],[Bespovratna sredstva - Ukupno (EU+Nac) HRK
= Ukupna ugovorena vrijednost bespovratnih sredstava]]*Ugovori_OPULJP3[[#This Row],[STOPA NACIONALNOG SUFINANCIRANJA %]]</f>
        <v>589850.77649999992</v>
      </c>
      <c r="R2945" s="60">
        <f>Ugovori_OPULJP3[[#This Row],[Bespovratna sredstva - Nacionalni dio - HRK]]/7.5345</f>
        <v>78286.651602627899</v>
      </c>
      <c r="S2945" s="59">
        <v>3932338.51</v>
      </c>
      <c r="T2945" s="60">
        <f>Ugovori_OPULJP3[[#This Row],[Bespovratna sredstva - Ukupno (EU+Nac) HRK
= Ukupna ugovorena vrijednost bespovratnih sredstava]]/7.5345</f>
        <v>521911.01068418601</v>
      </c>
      <c r="U2945" s="59">
        <v>0</v>
      </c>
      <c r="V2945" s="60">
        <f>Ugovori_OPULJP3[[#This Row],[Javni doprinos korisnika - HRK]]/7.5345</f>
        <v>0</v>
      </c>
      <c r="W2945" s="59">
        <v>0</v>
      </c>
      <c r="X2945" s="60">
        <f>Ugovori_OPULJP3[[#This Row],[Privatni doprinos korisnika - HRK]]/7.5345</f>
        <v>0</v>
      </c>
      <c r="Y2945" s="61">
        <v>3932338.51</v>
      </c>
      <c r="Z2945" s="62">
        <f>Ugovori_OPULJP3[[#This Row],[UKUPNI PRIHVATLJIVI IZDACI
TOTAL ELIGIBLE EXPENDITURE
= Bespovratna sredstva ukupno + doprinos korisnika
= Ukupni prihvatljivi troškovi
= Ukupna ugovorena vrijednost projekta HRK]]/7.5345</f>
        <v>521911.01068418601</v>
      </c>
      <c r="AA2945" s="53" t="s">
        <v>10638</v>
      </c>
      <c r="AB2945" s="53" t="s">
        <v>10639</v>
      </c>
      <c r="AC2945" s="42" t="s">
        <v>10781</v>
      </c>
      <c r="AD2945" s="52" t="s">
        <v>10641</v>
      </c>
    </row>
    <row r="2946" spans="1:30" ht="66.75" customHeight="1" x14ac:dyDescent="0.2">
      <c r="A2946" s="50" t="s">
        <v>10782</v>
      </c>
      <c r="B2946" s="51" t="s">
        <v>10633</v>
      </c>
      <c r="C2946" s="52" t="s">
        <v>10634</v>
      </c>
      <c r="D2946" s="52" t="s">
        <v>10762</v>
      </c>
      <c r="E2946" s="53" t="s">
        <v>231</v>
      </c>
      <c r="F2946" s="54" t="s">
        <v>10783</v>
      </c>
      <c r="G2946" s="54" t="s">
        <v>10677</v>
      </c>
      <c r="H2946" s="56">
        <v>43546</v>
      </c>
      <c r="I2946" s="56">
        <v>44642</v>
      </c>
      <c r="J2946" s="57" t="str">
        <f>IF(Ugovori_OPULJP3[[#This Row],[DATUM ZAVRŠETKA OPERACIJE]]&gt;DATE(2024,12,31),"u provedbi","završen")</f>
        <v>završen</v>
      </c>
      <c r="K2946" s="55" t="s">
        <v>8577</v>
      </c>
      <c r="L2946" s="55" t="s">
        <v>36</v>
      </c>
      <c r="M2946" s="58">
        <v>0.85</v>
      </c>
      <c r="N2946" s="58">
        <v>0.15</v>
      </c>
      <c r="O2946" s="59">
        <f>Ugovori_OPULJP3[[#This Row],[Bespovratna sredstva - Ukupno (EU+Nac) HRK
= Ukupna ugovorena vrijednost bespovratnih sredstava]]*Ugovori_OPULJP3[[#This Row],[EU STOPA SUFINANCIRANJA %
EU CO-FINANCING RATE %]]</f>
        <v>3394932.5719999997</v>
      </c>
      <c r="P2946" s="60">
        <f>Ugovori_OPULJP3[[#This Row],[Bespovratna sredstva - EU dio - HRK]]/7.5345</f>
        <v>450584.9853341296</v>
      </c>
      <c r="Q2946" s="59">
        <f>Ugovori_OPULJP3[[#This Row],[Bespovratna sredstva - Ukupno (EU+Nac) HRK
= Ukupna ugovorena vrijednost bespovratnih sredstava]]*Ugovori_OPULJP3[[#This Row],[STOPA NACIONALNOG SUFINANCIRANJA %]]</f>
        <v>599105.74799999991</v>
      </c>
      <c r="R2946" s="60">
        <f>Ugovori_OPULJP3[[#This Row],[Bespovratna sredstva - Nacionalni dio - HRK]]/7.5345</f>
        <v>79514.99741190522</v>
      </c>
      <c r="S2946" s="59">
        <v>3994038.32</v>
      </c>
      <c r="T2946" s="60">
        <f>Ugovori_OPULJP3[[#This Row],[Bespovratna sredstva - Ukupno (EU+Nac) HRK
= Ukupna ugovorena vrijednost bespovratnih sredstava]]/7.5345</f>
        <v>530099.98274603486</v>
      </c>
      <c r="U2946" s="59">
        <v>0</v>
      </c>
      <c r="V2946" s="60">
        <f>Ugovori_OPULJP3[[#This Row],[Javni doprinos korisnika - HRK]]/7.5345</f>
        <v>0</v>
      </c>
      <c r="W2946" s="59">
        <v>0</v>
      </c>
      <c r="X2946" s="60">
        <f>Ugovori_OPULJP3[[#This Row],[Privatni doprinos korisnika - HRK]]/7.5345</f>
        <v>0</v>
      </c>
      <c r="Y2946" s="61">
        <v>3994038.32</v>
      </c>
      <c r="Z2946" s="62">
        <f>Ugovori_OPULJP3[[#This Row],[UKUPNI PRIHVATLJIVI IZDACI
TOTAL ELIGIBLE EXPENDITURE
= Bespovratna sredstva ukupno + doprinos korisnika
= Ukupni prihvatljivi troškovi
= Ukupna ugovorena vrijednost projekta HRK]]/7.5345</f>
        <v>530099.98274603486</v>
      </c>
      <c r="AA2946" s="53" t="s">
        <v>10638</v>
      </c>
      <c r="AB2946" s="53" t="s">
        <v>10639</v>
      </c>
      <c r="AC2946" s="42" t="s">
        <v>10784</v>
      </c>
      <c r="AD2946" s="52" t="s">
        <v>10641</v>
      </c>
    </row>
    <row r="2947" spans="1:30" ht="66.75" customHeight="1" x14ac:dyDescent="0.2">
      <c r="A2947" s="50" t="s">
        <v>10785</v>
      </c>
      <c r="B2947" s="51" t="s">
        <v>10633</v>
      </c>
      <c r="C2947" s="52" t="s">
        <v>10634</v>
      </c>
      <c r="D2947" s="52" t="s">
        <v>10762</v>
      </c>
      <c r="E2947" s="53" t="s">
        <v>231</v>
      </c>
      <c r="F2947" s="54" t="s">
        <v>10786</v>
      </c>
      <c r="G2947" s="54" t="s">
        <v>10787</v>
      </c>
      <c r="H2947" s="56">
        <v>43546</v>
      </c>
      <c r="I2947" s="56">
        <v>44642</v>
      </c>
      <c r="J2947" s="57" t="str">
        <f>IF(Ugovori_OPULJP3[[#This Row],[DATUM ZAVRŠETKA OPERACIJE]]&gt;DATE(2024,12,31),"u provedbi","završen")</f>
        <v>završen</v>
      </c>
      <c r="K2947" s="55" t="s">
        <v>36</v>
      </c>
      <c r="L2947" s="55" t="s">
        <v>36</v>
      </c>
      <c r="M2947" s="58">
        <v>0.85</v>
      </c>
      <c r="N2947" s="58">
        <v>0.15</v>
      </c>
      <c r="O2947" s="59">
        <f>Ugovori_OPULJP3[[#This Row],[Bespovratna sredstva - Ukupno (EU+Nac) HRK
= Ukupna ugovorena vrijednost bespovratnih sredstava]]*Ugovori_OPULJP3[[#This Row],[EU STOPA SUFINANCIRANJA %
EU CO-FINANCING RATE %]]</f>
        <v>3232880.0379999997</v>
      </c>
      <c r="P2947" s="60">
        <f>Ugovori_OPULJP3[[#This Row],[Bespovratna sredstva - EU dio - HRK]]/7.5345</f>
        <v>429076.91791094292</v>
      </c>
      <c r="Q2947" s="59">
        <f>Ugovori_OPULJP3[[#This Row],[Bespovratna sredstva - Ukupno (EU+Nac) HRK
= Ukupna ugovorena vrijednost bespovratnih sredstava]]*Ugovori_OPULJP3[[#This Row],[STOPA NACIONALNOG SUFINANCIRANJA %]]</f>
        <v>570508.24199999997</v>
      </c>
      <c r="R2947" s="60">
        <f>Ugovori_OPULJP3[[#This Row],[Bespovratna sredstva - Nacionalni dio - HRK]]/7.5345</f>
        <v>75719.456101931108</v>
      </c>
      <c r="S2947" s="59">
        <v>3803388.28</v>
      </c>
      <c r="T2947" s="60">
        <f>Ugovori_OPULJP3[[#This Row],[Bespovratna sredstva - Ukupno (EU+Nac) HRK
= Ukupna ugovorena vrijednost bespovratnih sredstava]]/7.5345</f>
        <v>504796.37401287403</v>
      </c>
      <c r="U2947" s="59">
        <v>0</v>
      </c>
      <c r="V2947" s="60">
        <f>Ugovori_OPULJP3[[#This Row],[Javni doprinos korisnika - HRK]]/7.5345</f>
        <v>0</v>
      </c>
      <c r="W2947" s="59">
        <v>0</v>
      </c>
      <c r="X2947" s="60">
        <f>Ugovori_OPULJP3[[#This Row],[Privatni doprinos korisnika - HRK]]/7.5345</f>
        <v>0</v>
      </c>
      <c r="Y2947" s="61">
        <v>3803388.28</v>
      </c>
      <c r="Z2947" s="62">
        <f>Ugovori_OPULJP3[[#This Row],[UKUPNI PRIHVATLJIVI IZDACI
TOTAL ELIGIBLE EXPENDITURE
= Bespovratna sredstva ukupno + doprinos korisnika
= Ukupni prihvatljivi troškovi
= Ukupna ugovorena vrijednost projekta HRK]]/7.5345</f>
        <v>504796.37401287403</v>
      </c>
      <c r="AA2947" s="53" t="s">
        <v>10638</v>
      </c>
      <c r="AB2947" s="53" t="s">
        <v>10639</v>
      </c>
      <c r="AC2947" s="42" t="s">
        <v>10788</v>
      </c>
      <c r="AD2947" s="52" t="s">
        <v>10641</v>
      </c>
    </row>
    <row r="2948" spans="1:30" ht="66.75" customHeight="1" x14ac:dyDescent="0.2">
      <c r="A2948" s="50" t="s">
        <v>10789</v>
      </c>
      <c r="B2948" s="51" t="s">
        <v>10633</v>
      </c>
      <c r="C2948" s="52" t="s">
        <v>10634</v>
      </c>
      <c r="D2948" s="52" t="s">
        <v>10762</v>
      </c>
      <c r="E2948" s="53" t="s">
        <v>231</v>
      </c>
      <c r="F2948" s="54" t="s">
        <v>10790</v>
      </c>
      <c r="G2948" s="54" t="s">
        <v>10791</v>
      </c>
      <c r="H2948" s="56">
        <v>43546</v>
      </c>
      <c r="I2948" s="56">
        <v>44642</v>
      </c>
      <c r="J2948" s="57" t="str">
        <f>IF(Ugovori_OPULJP3[[#This Row],[DATUM ZAVRŠETKA OPERACIJE]]&gt;DATE(2024,12,31),"u provedbi","završen")</f>
        <v>završen</v>
      </c>
      <c r="K2948" s="55" t="s">
        <v>10792</v>
      </c>
      <c r="L2948" s="55" t="s">
        <v>36</v>
      </c>
      <c r="M2948" s="58">
        <v>0.85</v>
      </c>
      <c r="N2948" s="58">
        <v>0.15</v>
      </c>
      <c r="O2948" s="59">
        <f>Ugovori_OPULJP3[[#This Row],[Bespovratna sredstva - Ukupno (EU+Nac) HRK
= Ukupna ugovorena vrijednost bespovratnih sredstava]]*Ugovori_OPULJP3[[#This Row],[EU STOPA SUFINANCIRANJA %
EU CO-FINANCING RATE %]]</f>
        <v>3017776.1225000001</v>
      </c>
      <c r="P2948" s="60">
        <f>Ugovori_OPULJP3[[#This Row],[Bespovratna sredstva - EU dio - HRK]]/7.5345</f>
        <v>400527.72214480059</v>
      </c>
      <c r="Q2948" s="59">
        <f>Ugovori_OPULJP3[[#This Row],[Bespovratna sredstva - Ukupno (EU+Nac) HRK
= Ukupna ugovorena vrijednost bespovratnih sredstava]]*Ugovori_OPULJP3[[#This Row],[STOPA NACIONALNOG SUFINANCIRANJA %]]</f>
        <v>532548.72750000004</v>
      </c>
      <c r="R2948" s="60">
        <f>Ugovori_OPULJP3[[#This Row],[Bespovratna sredstva - Nacionalni dio - HRK]]/7.5345</f>
        <v>70681.362731435394</v>
      </c>
      <c r="S2948" s="59">
        <v>3550324.85</v>
      </c>
      <c r="T2948" s="60">
        <f>Ugovori_OPULJP3[[#This Row],[Bespovratna sredstva - Ukupno (EU+Nac) HRK
= Ukupna ugovorena vrijednost bespovratnih sredstava]]/7.5345</f>
        <v>471209.08487623598</v>
      </c>
      <c r="U2948" s="59">
        <v>0</v>
      </c>
      <c r="V2948" s="60">
        <f>Ugovori_OPULJP3[[#This Row],[Javni doprinos korisnika - HRK]]/7.5345</f>
        <v>0</v>
      </c>
      <c r="W2948" s="59">
        <v>0</v>
      </c>
      <c r="X2948" s="60">
        <f>Ugovori_OPULJP3[[#This Row],[Privatni doprinos korisnika - HRK]]/7.5345</f>
        <v>0</v>
      </c>
      <c r="Y2948" s="61">
        <v>3550324.85</v>
      </c>
      <c r="Z2948" s="62">
        <f>Ugovori_OPULJP3[[#This Row],[UKUPNI PRIHVATLJIVI IZDACI
TOTAL ELIGIBLE EXPENDITURE
= Bespovratna sredstva ukupno + doprinos korisnika
= Ukupni prihvatljivi troškovi
= Ukupna ugovorena vrijednost projekta HRK]]/7.5345</f>
        <v>471209.08487623598</v>
      </c>
      <c r="AA2948" s="53" t="s">
        <v>10638</v>
      </c>
      <c r="AB2948" s="53" t="s">
        <v>10639</v>
      </c>
      <c r="AC2948" s="42" t="s">
        <v>10793</v>
      </c>
      <c r="AD2948" s="52" t="s">
        <v>10641</v>
      </c>
    </row>
    <row r="2949" spans="1:30" ht="66.75" customHeight="1" x14ac:dyDescent="0.2">
      <c r="A2949" s="50" t="s">
        <v>10794</v>
      </c>
      <c r="B2949" s="51" t="s">
        <v>10633</v>
      </c>
      <c r="C2949" s="52" t="s">
        <v>10634</v>
      </c>
      <c r="D2949" s="52" t="s">
        <v>10762</v>
      </c>
      <c r="E2949" s="53" t="s">
        <v>231</v>
      </c>
      <c r="F2949" s="54" t="s">
        <v>10795</v>
      </c>
      <c r="G2949" s="54" t="s">
        <v>10796</v>
      </c>
      <c r="H2949" s="56">
        <v>43546</v>
      </c>
      <c r="I2949" s="56">
        <v>44461</v>
      </c>
      <c r="J2949" s="57" t="str">
        <f>IF(Ugovori_OPULJP3[[#This Row],[DATUM ZAVRŠETKA OPERACIJE]]&gt;DATE(2024,12,31),"u provedbi","završen")</f>
        <v>završen</v>
      </c>
      <c r="K2949" s="55" t="s">
        <v>10797</v>
      </c>
      <c r="L2949" s="55" t="s">
        <v>185</v>
      </c>
      <c r="M2949" s="58">
        <v>0.85</v>
      </c>
      <c r="N2949" s="58">
        <v>0.15</v>
      </c>
      <c r="O2949" s="59">
        <f>Ugovori_OPULJP3[[#This Row],[Bespovratna sredstva - Ukupno (EU+Nac) HRK
= Ukupna ugovorena vrijednost bespovratnih sredstava]]*Ugovori_OPULJP3[[#This Row],[EU STOPA SUFINANCIRANJA %
EU CO-FINANCING RATE %]]</f>
        <v>2401806.8605</v>
      </c>
      <c r="P2949" s="60">
        <f>Ugovori_OPULJP3[[#This Row],[Bespovratna sredstva - EU dio - HRK]]/7.5345</f>
        <v>318774.55179507594</v>
      </c>
      <c r="Q2949" s="59">
        <f>Ugovori_OPULJP3[[#This Row],[Bespovratna sredstva - Ukupno (EU+Nac) HRK
= Ukupna ugovorena vrijednost bespovratnih sredstava]]*Ugovori_OPULJP3[[#This Row],[STOPA NACIONALNOG SUFINANCIRANJA %]]</f>
        <v>423848.26949999999</v>
      </c>
      <c r="R2949" s="60">
        <f>Ugovori_OPULJP3[[#This Row],[Bespovratna sredstva - Nacionalni dio - HRK]]/7.5345</f>
        <v>56254.33266971929</v>
      </c>
      <c r="S2949" s="59">
        <v>2825655.13</v>
      </c>
      <c r="T2949" s="60">
        <f>Ugovori_OPULJP3[[#This Row],[Bespovratna sredstva - Ukupno (EU+Nac) HRK
= Ukupna ugovorena vrijednost bespovratnih sredstava]]/7.5345</f>
        <v>375028.88446479524</v>
      </c>
      <c r="U2949" s="59">
        <v>0</v>
      </c>
      <c r="V2949" s="60">
        <f>Ugovori_OPULJP3[[#This Row],[Javni doprinos korisnika - HRK]]/7.5345</f>
        <v>0</v>
      </c>
      <c r="W2949" s="59">
        <v>0</v>
      </c>
      <c r="X2949" s="60">
        <f>Ugovori_OPULJP3[[#This Row],[Privatni doprinos korisnika - HRK]]/7.5345</f>
        <v>0</v>
      </c>
      <c r="Y2949" s="61">
        <v>2825655.13</v>
      </c>
      <c r="Z2949" s="62">
        <f>Ugovori_OPULJP3[[#This Row],[UKUPNI PRIHVATLJIVI IZDACI
TOTAL ELIGIBLE EXPENDITURE
= Bespovratna sredstva ukupno + doprinos korisnika
= Ukupni prihvatljivi troškovi
= Ukupna ugovorena vrijednost projekta HRK]]/7.5345</f>
        <v>375028.88446479524</v>
      </c>
      <c r="AA2949" s="53" t="s">
        <v>10638</v>
      </c>
      <c r="AB2949" s="53" t="s">
        <v>10639</v>
      </c>
      <c r="AC2949" s="42" t="s">
        <v>10798</v>
      </c>
      <c r="AD2949" s="52" t="s">
        <v>10641</v>
      </c>
    </row>
    <row r="2950" spans="1:30" ht="66.75" customHeight="1" x14ac:dyDescent="0.2">
      <c r="A2950" s="50" t="s">
        <v>10799</v>
      </c>
      <c r="B2950" s="51" t="s">
        <v>10633</v>
      </c>
      <c r="C2950" s="52" t="s">
        <v>10634</v>
      </c>
      <c r="D2950" s="52" t="s">
        <v>10762</v>
      </c>
      <c r="E2950" s="53" t="s">
        <v>231</v>
      </c>
      <c r="F2950" s="54" t="s">
        <v>10800</v>
      </c>
      <c r="G2950" s="54" t="s">
        <v>10673</v>
      </c>
      <c r="H2950" s="56">
        <v>43546</v>
      </c>
      <c r="I2950" s="56">
        <v>44642</v>
      </c>
      <c r="J2950" s="57" t="str">
        <f>IF(Ugovori_OPULJP3[[#This Row],[DATUM ZAVRŠETKA OPERACIJE]]&gt;DATE(2024,12,31),"u provedbi","završen")</f>
        <v>završen</v>
      </c>
      <c r="K2950" s="55" t="s">
        <v>36</v>
      </c>
      <c r="L2950" s="55" t="s">
        <v>36</v>
      </c>
      <c r="M2950" s="58">
        <v>0.85</v>
      </c>
      <c r="N2950" s="58">
        <v>0.15</v>
      </c>
      <c r="O2950" s="59">
        <f>Ugovori_OPULJP3[[#This Row],[Bespovratna sredstva - Ukupno (EU+Nac) HRK
= Ukupna ugovorena vrijednost bespovratnih sredstava]]*Ugovori_OPULJP3[[#This Row],[EU STOPA SUFINANCIRANJA %
EU CO-FINANCING RATE %]]</f>
        <v>3398130.7225000001</v>
      </c>
      <c r="P2950" s="60">
        <f>Ugovori_OPULJP3[[#This Row],[Bespovratna sredstva - EU dio - HRK]]/7.5345</f>
        <v>451009.4528502223</v>
      </c>
      <c r="Q2950" s="59">
        <f>Ugovori_OPULJP3[[#This Row],[Bespovratna sredstva - Ukupno (EU+Nac) HRK
= Ukupna ugovorena vrijednost bespovratnih sredstava]]*Ugovori_OPULJP3[[#This Row],[STOPA NACIONALNOG SUFINANCIRANJA %]]</f>
        <v>599670.12749999994</v>
      </c>
      <c r="R2950" s="60">
        <f>Ugovori_OPULJP3[[#This Row],[Bespovratna sredstva - Nacionalni dio - HRK]]/7.5345</f>
        <v>79589.903444156866</v>
      </c>
      <c r="S2950" s="59">
        <v>3997800.85</v>
      </c>
      <c r="T2950" s="60">
        <f>Ugovori_OPULJP3[[#This Row],[Bespovratna sredstva - Ukupno (EU+Nac) HRK
= Ukupna ugovorena vrijednost bespovratnih sredstava]]/7.5345</f>
        <v>530599.35629437922</v>
      </c>
      <c r="U2950" s="59">
        <v>0</v>
      </c>
      <c r="V2950" s="60">
        <f>Ugovori_OPULJP3[[#This Row],[Javni doprinos korisnika - HRK]]/7.5345</f>
        <v>0</v>
      </c>
      <c r="W2950" s="59">
        <v>0</v>
      </c>
      <c r="X2950" s="60">
        <f>Ugovori_OPULJP3[[#This Row],[Privatni doprinos korisnika - HRK]]/7.5345</f>
        <v>0</v>
      </c>
      <c r="Y2950" s="61">
        <v>3997800.85</v>
      </c>
      <c r="Z2950" s="62">
        <f>Ugovori_OPULJP3[[#This Row],[UKUPNI PRIHVATLJIVI IZDACI
TOTAL ELIGIBLE EXPENDITURE
= Bespovratna sredstva ukupno + doprinos korisnika
= Ukupni prihvatljivi troškovi
= Ukupna ugovorena vrijednost projekta HRK]]/7.5345</f>
        <v>530599.35629437922</v>
      </c>
      <c r="AA2950" s="53" t="s">
        <v>10638</v>
      </c>
      <c r="AB2950" s="53" t="s">
        <v>10639</v>
      </c>
      <c r="AC2950" s="42" t="s">
        <v>10801</v>
      </c>
      <c r="AD2950" s="52" t="s">
        <v>10641</v>
      </c>
    </row>
    <row r="2951" spans="1:30" ht="66.75" customHeight="1" x14ac:dyDescent="0.2">
      <c r="A2951" s="50" t="s">
        <v>10802</v>
      </c>
      <c r="B2951" s="51" t="s">
        <v>10633</v>
      </c>
      <c r="C2951" s="52" t="s">
        <v>10634</v>
      </c>
      <c r="D2951" s="52" t="s">
        <v>10762</v>
      </c>
      <c r="E2951" s="53" t="s">
        <v>231</v>
      </c>
      <c r="F2951" s="54" t="s">
        <v>10803</v>
      </c>
      <c r="G2951" s="54" t="s">
        <v>10804</v>
      </c>
      <c r="H2951" s="56">
        <v>43546</v>
      </c>
      <c r="I2951" s="56">
        <v>44642</v>
      </c>
      <c r="J2951" s="57" t="str">
        <f>IF(Ugovori_OPULJP3[[#This Row],[DATUM ZAVRŠETKA OPERACIJE]]&gt;DATE(2024,12,31),"u provedbi","završen")</f>
        <v>završen</v>
      </c>
      <c r="K2951" s="55" t="s">
        <v>10805</v>
      </c>
      <c r="L2951" s="55" t="s">
        <v>98</v>
      </c>
      <c r="M2951" s="58">
        <v>0.85</v>
      </c>
      <c r="N2951" s="58">
        <v>0.15</v>
      </c>
      <c r="O2951" s="59">
        <f>Ugovori_OPULJP3[[#This Row],[Bespovratna sredstva - Ukupno (EU+Nac) HRK
= Ukupna ugovorena vrijednost bespovratnih sredstava]]*Ugovori_OPULJP3[[#This Row],[EU STOPA SUFINANCIRANJA %
EU CO-FINANCING RATE %]]</f>
        <v>3393034.8450000002</v>
      </c>
      <c r="P2951" s="60">
        <f>Ugovori_OPULJP3[[#This Row],[Bespovratna sredstva - EU dio - HRK]]/7.5345</f>
        <v>450333.11367708544</v>
      </c>
      <c r="Q2951" s="59">
        <f>Ugovori_OPULJP3[[#This Row],[Bespovratna sredstva - Ukupno (EU+Nac) HRK
= Ukupna ugovorena vrijednost bespovratnih sredstava]]*Ugovori_OPULJP3[[#This Row],[STOPA NACIONALNOG SUFINANCIRANJA %]]</f>
        <v>598770.85499999998</v>
      </c>
      <c r="R2951" s="60">
        <f>Ugovori_OPULJP3[[#This Row],[Bespovratna sredstva - Nacionalni dio - HRK]]/7.5345</f>
        <v>79470.549472426836</v>
      </c>
      <c r="S2951" s="59">
        <v>3991805.7</v>
      </c>
      <c r="T2951" s="60">
        <f>Ugovori_OPULJP3[[#This Row],[Bespovratna sredstva - Ukupno (EU+Nac) HRK
= Ukupna ugovorena vrijednost bespovratnih sredstava]]/7.5345</f>
        <v>529803.66314951226</v>
      </c>
      <c r="U2951" s="59">
        <v>0</v>
      </c>
      <c r="V2951" s="60">
        <f>Ugovori_OPULJP3[[#This Row],[Javni doprinos korisnika - HRK]]/7.5345</f>
        <v>0</v>
      </c>
      <c r="W2951" s="59">
        <v>0</v>
      </c>
      <c r="X2951" s="60">
        <f>Ugovori_OPULJP3[[#This Row],[Privatni doprinos korisnika - HRK]]/7.5345</f>
        <v>0</v>
      </c>
      <c r="Y2951" s="61">
        <v>3991805.7</v>
      </c>
      <c r="Z2951" s="62">
        <f>Ugovori_OPULJP3[[#This Row],[UKUPNI PRIHVATLJIVI IZDACI
TOTAL ELIGIBLE EXPENDITURE
= Bespovratna sredstva ukupno + doprinos korisnika
= Ukupni prihvatljivi troškovi
= Ukupna ugovorena vrijednost projekta HRK]]/7.5345</f>
        <v>529803.66314951226</v>
      </c>
      <c r="AA2951" s="53" t="s">
        <v>10638</v>
      </c>
      <c r="AB2951" s="53" t="s">
        <v>10639</v>
      </c>
      <c r="AC2951" s="42" t="s">
        <v>10806</v>
      </c>
      <c r="AD2951" s="52" t="s">
        <v>10641</v>
      </c>
    </row>
    <row r="2952" spans="1:30" ht="66.75" customHeight="1" x14ac:dyDescent="0.2">
      <c r="A2952" s="50" t="s">
        <v>10807</v>
      </c>
      <c r="B2952" s="51" t="s">
        <v>10633</v>
      </c>
      <c r="C2952" s="52" t="s">
        <v>10634</v>
      </c>
      <c r="D2952" s="52" t="s">
        <v>10762</v>
      </c>
      <c r="E2952" s="53" t="s">
        <v>231</v>
      </c>
      <c r="F2952" s="54" t="s">
        <v>10808</v>
      </c>
      <c r="G2952" s="54" t="s">
        <v>10809</v>
      </c>
      <c r="H2952" s="56">
        <v>43546</v>
      </c>
      <c r="I2952" s="56">
        <v>44642</v>
      </c>
      <c r="J2952" s="57" t="str">
        <f>IF(Ugovori_OPULJP3[[#This Row],[DATUM ZAVRŠETKA OPERACIJE]]&gt;DATE(2024,12,31),"u provedbi","završen")</f>
        <v>završen</v>
      </c>
      <c r="K2952" s="55" t="s">
        <v>36</v>
      </c>
      <c r="L2952" s="55" t="s">
        <v>36</v>
      </c>
      <c r="M2952" s="58">
        <v>0.85</v>
      </c>
      <c r="N2952" s="58">
        <v>0.15</v>
      </c>
      <c r="O2952" s="59">
        <f>Ugovori_OPULJP3[[#This Row],[Bespovratna sredstva - Ukupno (EU+Nac) HRK
= Ukupna ugovorena vrijednost bespovratnih sredstava]]*Ugovori_OPULJP3[[#This Row],[EU STOPA SUFINANCIRANJA %
EU CO-FINANCING RATE %]]</f>
        <v>3206118.9440000001</v>
      </c>
      <c r="P2952" s="60">
        <f>Ugovori_OPULJP3[[#This Row],[Bespovratna sredstva - EU dio - HRK]]/7.5345</f>
        <v>425525.11035901518</v>
      </c>
      <c r="Q2952" s="59">
        <f>Ugovori_OPULJP3[[#This Row],[Bespovratna sredstva - Ukupno (EU+Nac) HRK
= Ukupna ugovorena vrijednost bespovratnih sredstava]]*Ugovori_OPULJP3[[#This Row],[STOPA NACIONALNOG SUFINANCIRANJA %]]</f>
        <v>565785.696</v>
      </c>
      <c r="R2952" s="60">
        <f>Ugovori_OPULJP3[[#This Row],[Bespovratna sredstva - Nacionalni dio - HRK]]/7.5345</f>
        <v>75092.666533943848</v>
      </c>
      <c r="S2952" s="59">
        <v>3771904.64</v>
      </c>
      <c r="T2952" s="60">
        <f>Ugovori_OPULJP3[[#This Row],[Bespovratna sredstva - Ukupno (EU+Nac) HRK
= Ukupna ugovorena vrijednost bespovratnih sredstava]]/7.5345</f>
        <v>500617.77689295902</v>
      </c>
      <c r="U2952" s="59">
        <v>0</v>
      </c>
      <c r="V2952" s="60">
        <f>Ugovori_OPULJP3[[#This Row],[Javni doprinos korisnika - HRK]]/7.5345</f>
        <v>0</v>
      </c>
      <c r="W2952" s="59">
        <v>0</v>
      </c>
      <c r="X2952" s="60">
        <f>Ugovori_OPULJP3[[#This Row],[Privatni doprinos korisnika - HRK]]/7.5345</f>
        <v>0</v>
      </c>
      <c r="Y2952" s="61">
        <v>3771904.64</v>
      </c>
      <c r="Z2952" s="62">
        <f>Ugovori_OPULJP3[[#This Row],[UKUPNI PRIHVATLJIVI IZDACI
TOTAL ELIGIBLE EXPENDITURE
= Bespovratna sredstva ukupno + doprinos korisnika
= Ukupni prihvatljivi troškovi
= Ukupna ugovorena vrijednost projekta HRK]]/7.5345</f>
        <v>500617.77689295902</v>
      </c>
      <c r="AA2952" s="53" t="s">
        <v>10638</v>
      </c>
      <c r="AB2952" s="53" t="s">
        <v>10639</v>
      </c>
      <c r="AC2952" s="42" t="s">
        <v>10810</v>
      </c>
      <c r="AD2952" s="52" t="s">
        <v>10641</v>
      </c>
    </row>
    <row r="2953" spans="1:30" ht="66.75" customHeight="1" x14ac:dyDescent="0.2">
      <c r="A2953" s="50" t="s">
        <v>10811</v>
      </c>
      <c r="B2953" s="51" t="s">
        <v>10633</v>
      </c>
      <c r="C2953" s="52" t="s">
        <v>10634</v>
      </c>
      <c r="D2953" s="52" t="s">
        <v>10762</v>
      </c>
      <c r="E2953" s="53" t="s">
        <v>231</v>
      </c>
      <c r="F2953" s="54" t="s">
        <v>10812</v>
      </c>
      <c r="G2953" s="54" t="s">
        <v>10813</v>
      </c>
      <c r="H2953" s="56">
        <v>43546</v>
      </c>
      <c r="I2953" s="56">
        <v>44642</v>
      </c>
      <c r="J2953" s="57" t="str">
        <f>IF(Ugovori_OPULJP3[[#This Row],[DATUM ZAVRŠETKA OPERACIJE]]&gt;DATE(2024,12,31),"u provedbi","završen")</f>
        <v>završen</v>
      </c>
      <c r="K2953" s="55" t="s">
        <v>10814</v>
      </c>
      <c r="L2953" s="55" t="s">
        <v>36</v>
      </c>
      <c r="M2953" s="58">
        <v>0.85</v>
      </c>
      <c r="N2953" s="58">
        <v>0.15</v>
      </c>
      <c r="O2953" s="59">
        <f>Ugovori_OPULJP3[[#This Row],[Bespovratna sredstva - Ukupno (EU+Nac) HRK
= Ukupna ugovorena vrijednost bespovratnih sredstava]]*Ugovori_OPULJP3[[#This Row],[EU STOPA SUFINANCIRANJA %
EU CO-FINANCING RATE %]]</f>
        <v>3399361.9645000002</v>
      </c>
      <c r="P2953" s="60">
        <f>Ugovori_OPULJP3[[#This Row],[Bespovratna sredstva - EU dio - HRK]]/7.5345</f>
        <v>451172.86674630037</v>
      </c>
      <c r="Q2953" s="59">
        <f>Ugovori_OPULJP3[[#This Row],[Bespovratna sredstva - Ukupno (EU+Nac) HRK
= Ukupna ugovorena vrijednost bespovratnih sredstava]]*Ugovori_OPULJP3[[#This Row],[STOPA NACIONALNOG SUFINANCIRANJA %]]</f>
        <v>599887.40549999999</v>
      </c>
      <c r="R2953" s="60">
        <f>Ugovori_OPULJP3[[#This Row],[Bespovratna sredstva - Nacionalni dio - HRK]]/7.5345</f>
        <v>79618.741190523593</v>
      </c>
      <c r="S2953" s="59">
        <v>3999249.37</v>
      </c>
      <c r="T2953" s="60">
        <f>Ugovori_OPULJP3[[#This Row],[Bespovratna sredstva - Ukupno (EU+Nac) HRK
= Ukupna ugovorena vrijednost bespovratnih sredstava]]/7.5345</f>
        <v>530791.60793682397</v>
      </c>
      <c r="U2953" s="59">
        <v>0</v>
      </c>
      <c r="V2953" s="60">
        <f>Ugovori_OPULJP3[[#This Row],[Javni doprinos korisnika - HRK]]/7.5345</f>
        <v>0</v>
      </c>
      <c r="W2953" s="59">
        <v>0</v>
      </c>
      <c r="X2953" s="60">
        <f>Ugovori_OPULJP3[[#This Row],[Privatni doprinos korisnika - HRK]]/7.5345</f>
        <v>0</v>
      </c>
      <c r="Y2953" s="61">
        <v>3999249.37</v>
      </c>
      <c r="Z2953" s="62">
        <f>Ugovori_OPULJP3[[#This Row],[UKUPNI PRIHVATLJIVI IZDACI
TOTAL ELIGIBLE EXPENDITURE
= Bespovratna sredstva ukupno + doprinos korisnika
= Ukupni prihvatljivi troškovi
= Ukupna ugovorena vrijednost projekta HRK]]/7.5345</f>
        <v>530791.60793682397</v>
      </c>
      <c r="AA2953" s="53" t="s">
        <v>10638</v>
      </c>
      <c r="AB2953" s="53" t="s">
        <v>10639</v>
      </c>
      <c r="AC2953" s="42" t="s">
        <v>10815</v>
      </c>
      <c r="AD2953" s="52" t="s">
        <v>10641</v>
      </c>
    </row>
    <row r="2954" spans="1:30" ht="66.75" customHeight="1" x14ac:dyDescent="0.2">
      <c r="A2954" s="50" t="s">
        <v>10816</v>
      </c>
      <c r="B2954" s="51" t="s">
        <v>10633</v>
      </c>
      <c r="C2954" s="52" t="s">
        <v>10634</v>
      </c>
      <c r="D2954" s="52" t="s">
        <v>10762</v>
      </c>
      <c r="E2954" s="53" t="s">
        <v>231</v>
      </c>
      <c r="F2954" s="54" t="s">
        <v>10817</v>
      </c>
      <c r="G2954" s="54" t="s">
        <v>10818</v>
      </c>
      <c r="H2954" s="56">
        <v>43546</v>
      </c>
      <c r="I2954" s="56">
        <v>44642</v>
      </c>
      <c r="J2954" s="57" t="str">
        <f>IF(Ugovori_OPULJP3[[#This Row],[DATUM ZAVRŠETKA OPERACIJE]]&gt;DATE(2024,12,31),"u provedbi","završen")</f>
        <v>završen</v>
      </c>
      <c r="K2954" s="55" t="s">
        <v>8577</v>
      </c>
      <c r="L2954" s="55" t="s">
        <v>36</v>
      </c>
      <c r="M2954" s="58">
        <v>0.85</v>
      </c>
      <c r="N2954" s="58">
        <v>0.15</v>
      </c>
      <c r="O2954" s="59">
        <f>Ugovori_OPULJP3[[#This Row],[Bespovratna sredstva - Ukupno (EU+Nac) HRK
= Ukupna ugovorena vrijednost bespovratnih sredstava]]*Ugovori_OPULJP3[[#This Row],[EU STOPA SUFINANCIRANJA %
EU CO-FINANCING RATE %]]</f>
        <v>3166623.15</v>
      </c>
      <c r="P2954" s="60">
        <f>Ugovori_OPULJP3[[#This Row],[Bespovratna sredstva - EU dio - HRK]]/7.5345</f>
        <v>420283.1176587696</v>
      </c>
      <c r="Q2954" s="59">
        <f>Ugovori_OPULJP3[[#This Row],[Bespovratna sredstva - Ukupno (EU+Nac) HRK
= Ukupna ugovorena vrijednost bespovratnih sredstava]]*Ugovori_OPULJP3[[#This Row],[STOPA NACIONALNOG SUFINANCIRANJA %]]</f>
        <v>558815.85</v>
      </c>
      <c r="R2954" s="60">
        <f>Ugovori_OPULJP3[[#This Row],[Bespovratna sredstva - Nacionalni dio - HRK]]/7.5345</f>
        <v>74167.608998606403</v>
      </c>
      <c r="S2954" s="59">
        <v>3725439</v>
      </c>
      <c r="T2954" s="60">
        <f>Ugovori_OPULJP3[[#This Row],[Bespovratna sredstva - Ukupno (EU+Nac) HRK
= Ukupna ugovorena vrijednost bespovratnih sredstava]]/7.5345</f>
        <v>494450.72665737604</v>
      </c>
      <c r="U2954" s="59">
        <v>0</v>
      </c>
      <c r="V2954" s="60">
        <f>Ugovori_OPULJP3[[#This Row],[Javni doprinos korisnika - HRK]]/7.5345</f>
        <v>0</v>
      </c>
      <c r="W2954" s="59">
        <v>0</v>
      </c>
      <c r="X2954" s="60">
        <f>Ugovori_OPULJP3[[#This Row],[Privatni doprinos korisnika - HRK]]/7.5345</f>
        <v>0</v>
      </c>
      <c r="Y2954" s="61">
        <v>3725439</v>
      </c>
      <c r="Z2954" s="62">
        <f>Ugovori_OPULJP3[[#This Row],[UKUPNI PRIHVATLJIVI IZDACI
TOTAL ELIGIBLE EXPENDITURE
= Bespovratna sredstva ukupno + doprinos korisnika
= Ukupni prihvatljivi troškovi
= Ukupna ugovorena vrijednost projekta HRK]]/7.5345</f>
        <v>494450.72665737604</v>
      </c>
      <c r="AA2954" s="53" t="s">
        <v>10638</v>
      </c>
      <c r="AB2954" s="53" t="s">
        <v>10639</v>
      </c>
      <c r="AC2954" s="42" t="s">
        <v>10819</v>
      </c>
      <c r="AD2954" s="52" t="s">
        <v>10641</v>
      </c>
    </row>
    <row r="2955" spans="1:30" ht="66.75" customHeight="1" x14ac:dyDescent="0.2">
      <c r="A2955" s="50" t="s">
        <v>10820</v>
      </c>
      <c r="B2955" s="51" t="s">
        <v>10633</v>
      </c>
      <c r="C2955" s="52" t="s">
        <v>10634</v>
      </c>
      <c r="D2955" s="52" t="s">
        <v>10762</v>
      </c>
      <c r="E2955" s="53" t="s">
        <v>231</v>
      </c>
      <c r="F2955" s="54" t="s">
        <v>10821</v>
      </c>
      <c r="G2955" s="54" t="s">
        <v>10822</v>
      </c>
      <c r="H2955" s="56">
        <v>43546</v>
      </c>
      <c r="I2955" s="56">
        <v>44642</v>
      </c>
      <c r="J2955" s="57" t="str">
        <f>IF(Ugovori_OPULJP3[[#This Row],[DATUM ZAVRŠETKA OPERACIJE]]&gt;DATE(2024,12,31),"u provedbi","završen")</f>
        <v>završen</v>
      </c>
      <c r="K2955" s="55" t="s">
        <v>10823</v>
      </c>
      <c r="L2955" s="55" t="s">
        <v>78</v>
      </c>
      <c r="M2955" s="58">
        <v>0.85</v>
      </c>
      <c r="N2955" s="58">
        <v>0.15</v>
      </c>
      <c r="O2955" s="59">
        <f>Ugovori_OPULJP3[[#This Row],[Bespovratna sredstva - Ukupno (EU+Nac) HRK
= Ukupna ugovorena vrijednost bespovratnih sredstava]]*Ugovori_OPULJP3[[#This Row],[EU STOPA SUFINANCIRANJA %
EU CO-FINANCING RATE %]]</f>
        <v>3366005.7969999998</v>
      </c>
      <c r="P2955" s="60">
        <f>Ugovori_OPULJP3[[#This Row],[Bespovratna sredstva - EU dio - HRK]]/7.5345</f>
        <v>446745.74251775164</v>
      </c>
      <c r="Q2955" s="59">
        <f>Ugovori_OPULJP3[[#This Row],[Bespovratna sredstva - Ukupno (EU+Nac) HRK
= Ukupna ugovorena vrijednost bespovratnih sredstava]]*Ugovori_OPULJP3[[#This Row],[STOPA NACIONALNOG SUFINANCIRANJA %]]</f>
        <v>594001.02299999993</v>
      </c>
      <c r="R2955" s="60">
        <f>Ugovori_OPULJP3[[#This Row],[Bespovratna sredstva - Nacionalni dio - HRK]]/7.5345</f>
        <v>78837.483973720868</v>
      </c>
      <c r="S2955" s="59">
        <v>3960006.82</v>
      </c>
      <c r="T2955" s="60">
        <f>Ugovori_OPULJP3[[#This Row],[Bespovratna sredstva - Ukupno (EU+Nac) HRK
= Ukupna ugovorena vrijednost bespovratnih sredstava]]/7.5345</f>
        <v>525583.22649147245</v>
      </c>
      <c r="U2955" s="59">
        <v>0</v>
      </c>
      <c r="V2955" s="60">
        <f>Ugovori_OPULJP3[[#This Row],[Javni doprinos korisnika - HRK]]/7.5345</f>
        <v>0</v>
      </c>
      <c r="W2955" s="59">
        <v>0</v>
      </c>
      <c r="X2955" s="60">
        <f>Ugovori_OPULJP3[[#This Row],[Privatni doprinos korisnika - HRK]]/7.5345</f>
        <v>0</v>
      </c>
      <c r="Y2955" s="61">
        <v>3960006.82</v>
      </c>
      <c r="Z2955" s="62">
        <f>Ugovori_OPULJP3[[#This Row],[UKUPNI PRIHVATLJIVI IZDACI
TOTAL ELIGIBLE EXPENDITURE
= Bespovratna sredstva ukupno + doprinos korisnika
= Ukupni prihvatljivi troškovi
= Ukupna ugovorena vrijednost projekta HRK]]/7.5345</f>
        <v>525583.22649147245</v>
      </c>
      <c r="AA2955" s="53" t="s">
        <v>10638</v>
      </c>
      <c r="AB2955" s="53" t="s">
        <v>10639</v>
      </c>
      <c r="AC2955" s="42" t="s">
        <v>10824</v>
      </c>
      <c r="AD2955" s="52" t="s">
        <v>10641</v>
      </c>
    </row>
    <row r="2956" spans="1:30" ht="66.75" customHeight="1" x14ac:dyDescent="0.2">
      <c r="A2956" s="50" t="s">
        <v>10825</v>
      </c>
      <c r="B2956" s="51" t="s">
        <v>10633</v>
      </c>
      <c r="C2956" s="52" t="s">
        <v>10634</v>
      </c>
      <c r="D2956" s="52" t="s">
        <v>10762</v>
      </c>
      <c r="E2956" s="53" t="s">
        <v>231</v>
      </c>
      <c r="F2956" s="54" t="s">
        <v>10826</v>
      </c>
      <c r="G2956" s="54" t="s">
        <v>10827</v>
      </c>
      <c r="H2956" s="56">
        <v>43546</v>
      </c>
      <c r="I2956" s="56">
        <v>44552</v>
      </c>
      <c r="J2956" s="57" t="str">
        <f>IF(Ugovori_OPULJP3[[#This Row],[DATUM ZAVRŠETKA OPERACIJE]]&gt;DATE(2024,12,31),"u provedbi","završen")</f>
        <v>završen</v>
      </c>
      <c r="K2956" s="55" t="s">
        <v>10828</v>
      </c>
      <c r="L2956" s="55" t="s">
        <v>78</v>
      </c>
      <c r="M2956" s="58">
        <v>0.85</v>
      </c>
      <c r="N2956" s="58">
        <v>0.15</v>
      </c>
      <c r="O2956" s="59">
        <f>Ugovori_OPULJP3[[#This Row],[Bespovratna sredstva - Ukupno (EU+Nac) HRK
= Ukupna ugovorena vrijednost bespovratnih sredstava]]*Ugovori_OPULJP3[[#This Row],[EU STOPA SUFINANCIRANJA %
EU CO-FINANCING RATE %]]</f>
        <v>3397376.4580000001</v>
      </c>
      <c r="P2956" s="60">
        <f>Ugovori_OPULJP3[[#This Row],[Bespovratna sredstva - EU dio - HRK]]/7.5345</f>
        <v>450909.34474749485</v>
      </c>
      <c r="Q2956" s="59">
        <f>Ugovori_OPULJP3[[#This Row],[Bespovratna sredstva - Ukupno (EU+Nac) HRK
= Ukupna ugovorena vrijednost bespovratnih sredstava]]*Ugovori_OPULJP3[[#This Row],[STOPA NACIONALNOG SUFINANCIRANJA %]]</f>
        <v>599537.022</v>
      </c>
      <c r="R2956" s="60">
        <f>Ugovori_OPULJP3[[#This Row],[Bespovratna sredstva - Nacionalni dio - HRK]]/7.5345</f>
        <v>79572.237308381445</v>
      </c>
      <c r="S2956" s="59">
        <v>3996913.48</v>
      </c>
      <c r="T2956" s="60">
        <f>Ugovori_OPULJP3[[#This Row],[Bespovratna sredstva - Ukupno (EU+Nac) HRK
= Ukupna ugovorena vrijednost bespovratnih sredstava]]/7.5345</f>
        <v>530481.58205587626</v>
      </c>
      <c r="U2956" s="59">
        <v>0</v>
      </c>
      <c r="V2956" s="60">
        <f>Ugovori_OPULJP3[[#This Row],[Javni doprinos korisnika - HRK]]/7.5345</f>
        <v>0</v>
      </c>
      <c r="W2956" s="59">
        <v>0</v>
      </c>
      <c r="X2956" s="60">
        <f>Ugovori_OPULJP3[[#This Row],[Privatni doprinos korisnika - HRK]]/7.5345</f>
        <v>0</v>
      </c>
      <c r="Y2956" s="61">
        <v>3996913.48</v>
      </c>
      <c r="Z2956" s="62">
        <f>Ugovori_OPULJP3[[#This Row],[UKUPNI PRIHVATLJIVI IZDACI
TOTAL ELIGIBLE EXPENDITURE
= Bespovratna sredstva ukupno + doprinos korisnika
= Ukupni prihvatljivi troškovi
= Ukupna ugovorena vrijednost projekta HRK]]/7.5345</f>
        <v>530481.58205587626</v>
      </c>
      <c r="AA2956" s="53" t="s">
        <v>10638</v>
      </c>
      <c r="AB2956" s="53" t="s">
        <v>10639</v>
      </c>
      <c r="AC2956" s="42" t="s">
        <v>10829</v>
      </c>
      <c r="AD2956" s="52" t="s">
        <v>10641</v>
      </c>
    </row>
    <row r="2957" spans="1:30" ht="66.75" customHeight="1" x14ac:dyDescent="0.2">
      <c r="A2957" s="50" t="s">
        <v>10830</v>
      </c>
      <c r="B2957" s="51" t="s">
        <v>10633</v>
      </c>
      <c r="C2957" s="52" t="s">
        <v>10634</v>
      </c>
      <c r="D2957" s="52" t="s">
        <v>10762</v>
      </c>
      <c r="E2957" s="53" t="s">
        <v>231</v>
      </c>
      <c r="F2957" s="54" t="s">
        <v>10831</v>
      </c>
      <c r="G2957" s="54" t="s">
        <v>10832</v>
      </c>
      <c r="H2957" s="56">
        <v>43551</v>
      </c>
      <c r="I2957" s="56">
        <v>44648</v>
      </c>
      <c r="J2957" s="57" t="str">
        <f>IF(Ugovori_OPULJP3[[#This Row],[DATUM ZAVRŠETKA OPERACIJE]]&gt;DATE(2024,12,31),"u provedbi","završen")</f>
        <v>završen</v>
      </c>
      <c r="K2957" s="55" t="s">
        <v>980</v>
      </c>
      <c r="L2957" s="55" t="s">
        <v>78</v>
      </c>
      <c r="M2957" s="58">
        <v>0.85</v>
      </c>
      <c r="N2957" s="58">
        <v>0.15</v>
      </c>
      <c r="O2957" s="59">
        <f>Ugovori_OPULJP3[[#This Row],[Bespovratna sredstva - Ukupno (EU+Nac) HRK
= Ukupna ugovorena vrijednost bespovratnih sredstava]]*Ugovori_OPULJP3[[#This Row],[EU STOPA SUFINANCIRANJA %
EU CO-FINANCING RATE %]]</f>
        <v>3012345.09</v>
      </c>
      <c r="P2957" s="60">
        <f>Ugovori_OPULJP3[[#This Row],[Bespovratna sredstva - EU dio - HRK]]/7.5345</f>
        <v>399806.90025880944</v>
      </c>
      <c r="Q2957" s="59">
        <f>Ugovori_OPULJP3[[#This Row],[Bespovratna sredstva - Ukupno (EU+Nac) HRK
= Ukupna ugovorena vrijednost bespovratnih sredstava]]*Ugovori_OPULJP3[[#This Row],[STOPA NACIONALNOG SUFINANCIRANJA %]]</f>
        <v>531590.30999999994</v>
      </c>
      <c r="R2957" s="60">
        <f>Ugovori_OPULJP3[[#This Row],[Bespovratna sredstva - Nacionalni dio - HRK]]/7.5345</f>
        <v>70554.158869201667</v>
      </c>
      <c r="S2957" s="59">
        <v>3543935.4</v>
      </c>
      <c r="T2957" s="60">
        <f>Ugovori_OPULJP3[[#This Row],[Bespovratna sredstva - Ukupno (EU+Nac) HRK
= Ukupna ugovorena vrijednost bespovratnih sredstava]]/7.5345</f>
        <v>470361.05912801111</v>
      </c>
      <c r="U2957" s="59">
        <v>0</v>
      </c>
      <c r="V2957" s="60">
        <f>Ugovori_OPULJP3[[#This Row],[Javni doprinos korisnika - HRK]]/7.5345</f>
        <v>0</v>
      </c>
      <c r="W2957" s="59">
        <v>0</v>
      </c>
      <c r="X2957" s="60">
        <f>Ugovori_OPULJP3[[#This Row],[Privatni doprinos korisnika - HRK]]/7.5345</f>
        <v>0</v>
      </c>
      <c r="Y2957" s="61">
        <v>3543935.4</v>
      </c>
      <c r="Z2957" s="62">
        <f>Ugovori_OPULJP3[[#This Row],[UKUPNI PRIHVATLJIVI IZDACI
TOTAL ELIGIBLE EXPENDITURE
= Bespovratna sredstva ukupno + doprinos korisnika
= Ukupni prihvatljivi troškovi
= Ukupna ugovorena vrijednost projekta HRK]]/7.5345</f>
        <v>470361.05912801111</v>
      </c>
      <c r="AA2957" s="53" t="s">
        <v>10638</v>
      </c>
      <c r="AB2957" s="53" t="s">
        <v>10639</v>
      </c>
      <c r="AC2957" s="42" t="s">
        <v>10833</v>
      </c>
      <c r="AD2957" s="52" t="s">
        <v>10641</v>
      </c>
    </row>
    <row r="2958" spans="1:30" ht="66.75" customHeight="1" x14ac:dyDescent="0.2">
      <c r="A2958" s="50" t="s">
        <v>10834</v>
      </c>
      <c r="B2958" s="51" t="s">
        <v>10633</v>
      </c>
      <c r="C2958" s="52" t="s">
        <v>10634</v>
      </c>
      <c r="D2958" s="52" t="s">
        <v>10762</v>
      </c>
      <c r="E2958" s="53" t="s">
        <v>231</v>
      </c>
      <c r="F2958" s="54" t="s">
        <v>10835</v>
      </c>
      <c r="G2958" s="54" t="s">
        <v>10685</v>
      </c>
      <c r="H2958" s="56">
        <v>43546</v>
      </c>
      <c r="I2958" s="56">
        <v>44642</v>
      </c>
      <c r="J2958" s="57" t="str">
        <f>IF(Ugovori_OPULJP3[[#This Row],[DATUM ZAVRŠETKA OPERACIJE]]&gt;DATE(2024,12,31),"u provedbi","završen")</f>
        <v>završen</v>
      </c>
      <c r="K2958" s="55" t="s">
        <v>980</v>
      </c>
      <c r="L2958" s="55" t="s">
        <v>78</v>
      </c>
      <c r="M2958" s="58">
        <v>0.85</v>
      </c>
      <c r="N2958" s="58">
        <v>0.15</v>
      </c>
      <c r="O2958" s="59">
        <f>Ugovori_OPULJP3[[#This Row],[Bespovratna sredstva - Ukupno (EU+Nac) HRK
= Ukupna ugovorena vrijednost bespovratnih sredstava]]*Ugovori_OPULJP3[[#This Row],[EU STOPA SUFINANCIRANJA %
EU CO-FINANCING RATE %]]</f>
        <v>3392914.4934999999</v>
      </c>
      <c r="P2958" s="60">
        <f>Ugovori_OPULJP3[[#This Row],[Bespovratna sredstva - EU dio - HRK]]/7.5345</f>
        <v>450317.14028800844</v>
      </c>
      <c r="Q2958" s="59">
        <f>Ugovori_OPULJP3[[#This Row],[Bespovratna sredstva - Ukupno (EU+Nac) HRK
= Ukupna ugovorena vrijednost bespovratnih sredstava]]*Ugovori_OPULJP3[[#This Row],[STOPA NACIONALNOG SUFINANCIRANJA %]]</f>
        <v>598749.6165</v>
      </c>
      <c r="R2958" s="60">
        <f>Ugovori_OPULJP3[[#This Row],[Bespovratna sredstva - Nacionalni dio - HRK]]/7.5345</f>
        <v>79467.730639060319</v>
      </c>
      <c r="S2958" s="59">
        <v>3991664.11</v>
      </c>
      <c r="T2958" s="60">
        <f>Ugovori_OPULJP3[[#This Row],[Bespovratna sredstva - Ukupno (EU+Nac) HRK
= Ukupna ugovorena vrijednost bespovratnih sredstava]]/7.5345</f>
        <v>529784.87092706875</v>
      </c>
      <c r="U2958" s="59">
        <v>0</v>
      </c>
      <c r="V2958" s="60">
        <f>Ugovori_OPULJP3[[#This Row],[Javni doprinos korisnika - HRK]]/7.5345</f>
        <v>0</v>
      </c>
      <c r="W2958" s="59">
        <v>0</v>
      </c>
      <c r="X2958" s="60">
        <f>Ugovori_OPULJP3[[#This Row],[Privatni doprinos korisnika - HRK]]/7.5345</f>
        <v>0</v>
      </c>
      <c r="Y2958" s="61">
        <v>3991664.11</v>
      </c>
      <c r="Z2958" s="62">
        <f>Ugovori_OPULJP3[[#This Row],[UKUPNI PRIHVATLJIVI IZDACI
TOTAL ELIGIBLE EXPENDITURE
= Bespovratna sredstva ukupno + doprinos korisnika
= Ukupni prihvatljivi troškovi
= Ukupna ugovorena vrijednost projekta HRK]]/7.5345</f>
        <v>529784.87092706875</v>
      </c>
      <c r="AA2958" s="53" t="s">
        <v>10638</v>
      </c>
      <c r="AB2958" s="53" t="s">
        <v>10639</v>
      </c>
      <c r="AC2958" s="42" t="s">
        <v>10836</v>
      </c>
      <c r="AD2958" s="52" t="s">
        <v>10641</v>
      </c>
    </row>
    <row r="2959" spans="1:30" ht="66.75" customHeight="1" x14ac:dyDescent="0.2">
      <c r="A2959" s="50" t="s">
        <v>10837</v>
      </c>
      <c r="B2959" s="51" t="s">
        <v>10633</v>
      </c>
      <c r="C2959" s="52" t="s">
        <v>10634</v>
      </c>
      <c r="D2959" s="52" t="s">
        <v>10762</v>
      </c>
      <c r="E2959" s="53" t="s">
        <v>231</v>
      </c>
      <c r="F2959" s="54" t="s">
        <v>10838</v>
      </c>
      <c r="G2959" s="54" t="s">
        <v>10736</v>
      </c>
      <c r="H2959" s="56">
        <v>43546</v>
      </c>
      <c r="I2959" s="56">
        <v>44642</v>
      </c>
      <c r="J2959" s="57" t="str">
        <f>IF(Ugovori_OPULJP3[[#This Row],[DATUM ZAVRŠETKA OPERACIJE]]&gt;DATE(2024,12,31),"u provedbi","završen")</f>
        <v>završen</v>
      </c>
      <c r="K2959" s="55" t="s">
        <v>980</v>
      </c>
      <c r="L2959" s="55" t="s">
        <v>248</v>
      </c>
      <c r="M2959" s="58">
        <v>0.85</v>
      </c>
      <c r="N2959" s="58">
        <v>0.15</v>
      </c>
      <c r="O2959" s="59">
        <f>Ugovori_OPULJP3[[#This Row],[Bespovratna sredstva - Ukupno (EU+Nac) HRK
= Ukupna ugovorena vrijednost bespovratnih sredstava]]*Ugovori_OPULJP3[[#This Row],[EU STOPA SUFINANCIRANJA %
EU CO-FINANCING RATE %]]</f>
        <v>3394300.3674999997</v>
      </c>
      <c r="P2959" s="60">
        <f>Ugovori_OPULJP3[[#This Row],[Bespovratna sredstva - EU dio - HRK]]/7.5345</f>
        <v>450501.07737739722</v>
      </c>
      <c r="Q2959" s="59">
        <f>Ugovori_OPULJP3[[#This Row],[Bespovratna sredstva - Ukupno (EU+Nac) HRK
= Ukupna ugovorena vrijednost bespovratnih sredstava]]*Ugovori_OPULJP3[[#This Row],[STOPA NACIONALNOG SUFINANCIRANJA %]]</f>
        <v>598994.1825</v>
      </c>
      <c r="R2959" s="60">
        <f>Ugovori_OPULJP3[[#This Row],[Bespovratna sredstva - Nacionalni dio - HRK]]/7.5345</f>
        <v>79500.190125423047</v>
      </c>
      <c r="S2959" s="59">
        <v>3993294.55</v>
      </c>
      <c r="T2959" s="60">
        <f>Ugovori_OPULJP3[[#This Row],[Bespovratna sredstva - Ukupno (EU+Nac) HRK
= Ukupna ugovorena vrijednost bespovratnih sredstava]]/7.5345</f>
        <v>530001.26750282035</v>
      </c>
      <c r="U2959" s="59">
        <v>0</v>
      </c>
      <c r="V2959" s="60">
        <f>Ugovori_OPULJP3[[#This Row],[Javni doprinos korisnika - HRK]]/7.5345</f>
        <v>0</v>
      </c>
      <c r="W2959" s="59">
        <v>0</v>
      </c>
      <c r="X2959" s="60">
        <f>Ugovori_OPULJP3[[#This Row],[Privatni doprinos korisnika - HRK]]/7.5345</f>
        <v>0</v>
      </c>
      <c r="Y2959" s="61">
        <v>3993294.55</v>
      </c>
      <c r="Z2959" s="62">
        <f>Ugovori_OPULJP3[[#This Row],[UKUPNI PRIHVATLJIVI IZDACI
TOTAL ELIGIBLE EXPENDITURE
= Bespovratna sredstva ukupno + doprinos korisnika
= Ukupni prihvatljivi troškovi
= Ukupna ugovorena vrijednost projekta HRK]]/7.5345</f>
        <v>530001.26750282035</v>
      </c>
      <c r="AA2959" s="53" t="s">
        <v>10638</v>
      </c>
      <c r="AB2959" s="53" t="s">
        <v>10639</v>
      </c>
      <c r="AC2959" s="42" t="s">
        <v>10839</v>
      </c>
      <c r="AD2959" s="52" t="s">
        <v>10641</v>
      </c>
    </row>
    <row r="2960" spans="1:30" ht="66.75" customHeight="1" x14ac:dyDescent="0.2">
      <c r="A2960" s="50" t="s">
        <v>10840</v>
      </c>
      <c r="B2960" s="51" t="s">
        <v>10633</v>
      </c>
      <c r="C2960" s="52" t="s">
        <v>10634</v>
      </c>
      <c r="D2960" s="52" t="s">
        <v>10762</v>
      </c>
      <c r="E2960" s="53" t="s">
        <v>231</v>
      </c>
      <c r="F2960" s="54" t="s">
        <v>10841</v>
      </c>
      <c r="G2960" s="54" t="s">
        <v>10842</v>
      </c>
      <c r="H2960" s="56">
        <v>43546</v>
      </c>
      <c r="I2960" s="56">
        <v>44642</v>
      </c>
      <c r="J2960" s="57" t="str">
        <f>IF(Ugovori_OPULJP3[[#This Row],[DATUM ZAVRŠETKA OPERACIJE]]&gt;DATE(2024,12,31),"u provedbi","završen")</f>
        <v>završen</v>
      </c>
      <c r="K2960" s="55" t="s">
        <v>2433</v>
      </c>
      <c r="L2960" s="55" t="s">
        <v>36</v>
      </c>
      <c r="M2960" s="58">
        <v>0.85</v>
      </c>
      <c r="N2960" s="58">
        <v>0.15</v>
      </c>
      <c r="O2960" s="59">
        <f>Ugovori_OPULJP3[[#This Row],[Bespovratna sredstva - Ukupno (EU+Nac) HRK
= Ukupna ugovorena vrijednost bespovratnih sredstava]]*Ugovori_OPULJP3[[#This Row],[EU STOPA SUFINANCIRANJA %
EU CO-FINANCING RATE %]]</f>
        <v>3283385.6014999999</v>
      </c>
      <c r="P2960" s="60">
        <f>Ugovori_OPULJP3[[#This Row],[Bespovratna sredstva - EU dio - HRK]]/7.5345</f>
        <v>435780.1581392262</v>
      </c>
      <c r="Q2960" s="59">
        <f>Ugovori_OPULJP3[[#This Row],[Bespovratna sredstva - Ukupno (EU+Nac) HRK
= Ukupna ugovorena vrijednost bespovratnih sredstava]]*Ugovori_OPULJP3[[#This Row],[STOPA NACIONALNOG SUFINANCIRANJA %]]</f>
        <v>579420.98849999998</v>
      </c>
      <c r="R2960" s="60">
        <f>Ugovori_OPULJP3[[#This Row],[Bespovratna sredstva - Nacionalni dio - HRK]]/7.5345</f>
        <v>76902.380848098735</v>
      </c>
      <c r="S2960" s="59">
        <v>3862806.59</v>
      </c>
      <c r="T2960" s="60">
        <f>Ugovori_OPULJP3[[#This Row],[Bespovratna sredstva - Ukupno (EU+Nac) HRK
= Ukupna ugovorena vrijednost bespovratnih sredstava]]/7.5345</f>
        <v>512682.53898732492</v>
      </c>
      <c r="U2960" s="59">
        <v>0</v>
      </c>
      <c r="V2960" s="60">
        <f>Ugovori_OPULJP3[[#This Row],[Javni doprinos korisnika - HRK]]/7.5345</f>
        <v>0</v>
      </c>
      <c r="W2960" s="59">
        <v>0</v>
      </c>
      <c r="X2960" s="60">
        <f>Ugovori_OPULJP3[[#This Row],[Privatni doprinos korisnika - HRK]]/7.5345</f>
        <v>0</v>
      </c>
      <c r="Y2960" s="61">
        <v>3862806.59</v>
      </c>
      <c r="Z2960" s="62">
        <f>Ugovori_OPULJP3[[#This Row],[UKUPNI PRIHVATLJIVI IZDACI
TOTAL ELIGIBLE EXPENDITURE
= Bespovratna sredstva ukupno + doprinos korisnika
= Ukupni prihvatljivi troškovi
= Ukupna ugovorena vrijednost projekta HRK]]/7.5345</f>
        <v>512682.53898732492</v>
      </c>
      <c r="AA2960" s="53" t="s">
        <v>10638</v>
      </c>
      <c r="AB2960" s="53" t="s">
        <v>10639</v>
      </c>
      <c r="AC2960" s="42" t="s">
        <v>10843</v>
      </c>
      <c r="AD2960" s="52" t="s">
        <v>10641</v>
      </c>
    </row>
    <row r="2961" spans="1:30" ht="66.75" customHeight="1" x14ac:dyDescent="0.2">
      <c r="A2961" s="50" t="s">
        <v>10844</v>
      </c>
      <c r="B2961" s="51" t="s">
        <v>10633</v>
      </c>
      <c r="C2961" s="52" t="s">
        <v>10634</v>
      </c>
      <c r="D2961" s="52" t="s">
        <v>10762</v>
      </c>
      <c r="E2961" s="53" t="s">
        <v>231</v>
      </c>
      <c r="F2961" s="54" t="s">
        <v>10845</v>
      </c>
      <c r="G2961" s="54" t="s">
        <v>10744</v>
      </c>
      <c r="H2961" s="56">
        <v>43546</v>
      </c>
      <c r="I2961" s="56">
        <v>44642</v>
      </c>
      <c r="J2961" s="57" t="str">
        <f>IF(Ugovori_OPULJP3[[#This Row],[DATUM ZAVRŠETKA OPERACIJE]]&gt;DATE(2024,12,31),"u provedbi","završen")</f>
        <v>završen</v>
      </c>
      <c r="K2961" s="55" t="s">
        <v>10846</v>
      </c>
      <c r="L2961" s="55" t="s">
        <v>424</v>
      </c>
      <c r="M2961" s="58">
        <v>0.85</v>
      </c>
      <c r="N2961" s="58">
        <v>0.15</v>
      </c>
      <c r="O2961" s="59">
        <f>Ugovori_OPULJP3[[#This Row],[Bespovratna sredstva - Ukupno (EU+Nac) HRK
= Ukupna ugovorena vrijednost bespovratnih sredstava]]*Ugovori_OPULJP3[[#This Row],[EU STOPA SUFINANCIRANJA %
EU CO-FINANCING RATE %]]</f>
        <v>3399362.7124999999</v>
      </c>
      <c r="P2961" s="60">
        <f>Ugovori_OPULJP3[[#This Row],[Bespovratna sredstva - EU dio - HRK]]/7.5345</f>
        <v>451172.96602296102</v>
      </c>
      <c r="Q2961" s="59">
        <f>Ugovori_OPULJP3[[#This Row],[Bespovratna sredstva - Ukupno (EU+Nac) HRK
= Ukupna ugovorena vrijednost bespovratnih sredstava]]*Ugovori_OPULJP3[[#This Row],[STOPA NACIONALNOG SUFINANCIRANJA %]]</f>
        <v>599887.53749999998</v>
      </c>
      <c r="R2961" s="60">
        <f>Ugovori_OPULJP3[[#This Row],[Bespovratna sredstva - Nacionalni dio - HRK]]/7.5345</f>
        <v>79618.758709934293</v>
      </c>
      <c r="S2961" s="59">
        <v>3999250.25</v>
      </c>
      <c r="T2961" s="60">
        <f>Ugovori_OPULJP3[[#This Row],[Bespovratna sredstva - Ukupno (EU+Nac) HRK
= Ukupna ugovorena vrijednost bespovratnih sredstava]]/7.5345</f>
        <v>530791.72473289527</v>
      </c>
      <c r="U2961" s="59">
        <v>0</v>
      </c>
      <c r="V2961" s="60">
        <f>Ugovori_OPULJP3[[#This Row],[Javni doprinos korisnika - HRK]]/7.5345</f>
        <v>0</v>
      </c>
      <c r="W2961" s="59">
        <v>0</v>
      </c>
      <c r="X2961" s="60">
        <f>Ugovori_OPULJP3[[#This Row],[Privatni doprinos korisnika - HRK]]/7.5345</f>
        <v>0</v>
      </c>
      <c r="Y2961" s="61">
        <v>3999250.25</v>
      </c>
      <c r="Z2961" s="62">
        <f>Ugovori_OPULJP3[[#This Row],[UKUPNI PRIHVATLJIVI IZDACI
TOTAL ELIGIBLE EXPENDITURE
= Bespovratna sredstva ukupno + doprinos korisnika
= Ukupni prihvatljivi troškovi
= Ukupna ugovorena vrijednost projekta HRK]]/7.5345</f>
        <v>530791.72473289527</v>
      </c>
      <c r="AA2961" s="53" t="s">
        <v>10638</v>
      </c>
      <c r="AB2961" s="53" t="s">
        <v>10639</v>
      </c>
      <c r="AC2961" s="42" t="s">
        <v>10847</v>
      </c>
      <c r="AD2961" s="52" t="s">
        <v>10641</v>
      </c>
    </row>
    <row r="2962" spans="1:30" ht="66.75" customHeight="1" x14ac:dyDescent="0.2">
      <c r="A2962" s="50" t="s">
        <v>10848</v>
      </c>
      <c r="B2962" s="51" t="s">
        <v>10633</v>
      </c>
      <c r="C2962" s="52" t="s">
        <v>10634</v>
      </c>
      <c r="D2962" s="52" t="s">
        <v>10762</v>
      </c>
      <c r="E2962" s="53" t="s">
        <v>231</v>
      </c>
      <c r="F2962" s="54" t="s">
        <v>10849</v>
      </c>
      <c r="G2962" s="54" t="s">
        <v>10850</v>
      </c>
      <c r="H2962" s="56">
        <v>43546</v>
      </c>
      <c r="I2962" s="56">
        <v>44642</v>
      </c>
      <c r="J2962" s="57" t="str">
        <f>IF(Ugovori_OPULJP3[[#This Row],[DATUM ZAVRŠETKA OPERACIJE]]&gt;DATE(2024,12,31),"u provedbi","završen")</f>
        <v>završen</v>
      </c>
      <c r="K2962" s="55" t="s">
        <v>10851</v>
      </c>
      <c r="L2962" s="55" t="s">
        <v>248</v>
      </c>
      <c r="M2962" s="58">
        <v>0.85</v>
      </c>
      <c r="N2962" s="58">
        <v>0.15</v>
      </c>
      <c r="O2962" s="59">
        <f>Ugovori_OPULJP3[[#This Row],[Bespovratna sredstva - Ukupno (EU+Nac) HRK
= Ukupna ugovorena vrijednost bespovratnih sredstava]]*Ugovori_OPULJP3[[#This Row],[EU STOPA SUFINANCIRANJA %
EU CO-FINANCING RATE %]]</f>
        <v>3222780.1</v>
      </c>
      <c r="P2962" s="60">
        <f>Ugovori_OPULJP3[[#This Row],[Bespovratna sredstva - EU dio - HRK]]/7.5345</f>
        <v>427736.42577476939</v>
      </c>
      <c r="Q2962" s="59">
        <f>Ugovori_OPULJP3[[#This Row],[Bespovratna sredstva - Ukupno (EU+Nac) HRK
= Ukupna ugovorena vrijednost bespovratnih sredstava]]*Ugovori_OPULJP3[[#This Row],[STOPA NACIONALNOG SUFINANCIRANJA %]]</f>
        <v>568725.9</v>
      </c>
      <c r="R2962" s="60">
        <f>Ugovori_OPULJP3[[#This Row],[Bespovratna sredstva - Nacionalni dio - HRK]]/7.5345</f>
        <v>75482.898666135778</v>
      </c>
      <c r="S2962" s="59">
        <v>3791506</v>
      </c>
      <c r="T2962" s="60">
        <f>Ugovori_OPULJP3[[#This Row],[Bespovratna sredstva - Ukupno (EU+Nac) HRK
= Ukupna ugovorena vrijednost bespovratnih sredstava]]/7.5345</f>
        <v>503219.32444090513</v>
      </c>
      <c r="U2962" s="59">
        <v>0</v>
      </c>
      <c r="V2962" s="60">
        <f>Ugovori_OPULJP3[[#This Row],[Javni doprinos korisnika - HRK]]/7.5345</f>
        <v>0</v>
      </c>
      <c r="W2962" s="59">
        <v>0</v>
      </c>
      <c r="X2962" s="60">
        <f>Ugovori_OPULJP3[[#This Row],[Privatni doprinos korisnika - HRK]]/7.5345</f>
        <v>0</v>
      </c>
      <c r="Y2962" s="61">
        <v>3791506</v>
      </c>
      <c r="Z2962" s="62">
        <f>Ugovori_OPULJP3[[#This Row],[UKUPNI PRIHVATLJIVI IZDACI
TOTAL ELIGIBLE EXPENDITURE
= Bespovratna sredstva ukupno + doprinos korisnika
= Ukupni prihvatljivi troškovi
= Ukupna ugovorena vrijednost projekta HRK]]/7.5345</f>
        <v>503219.32444090513</v>
      </c>
      <c r="AA2962" s="53" t="s">
        <v>10638</v>
      </c>
      <c r="AB2962" s="53" t="s">
        <v>10639</v>
      </c>
      <c r="AC2962" s="42" t="s">
        <v>10852</v>
      </c>
      <c r="AD2962" s="52" t="s">
        <v>10641</v>
      </c>
    </row>
    <row r="2963" spans="1:30" ht="66.75" customHeight="1" x14ac:dyDescent="0.2">
      <c r="A2963" s="50" t="s">
        <v>10853</v>
      </c>
      <c r="B2963" s="51" t="s">
        <v>10633</v>
      </c>
      <c r="C2963" s="52" t="s">
        <v>10634</v>
      </c>
      <c r="D2963" s="52" t="s">
        <v>10762</v>
      </c>
      <c r="E2963" s="53" t="s">
        <v>231</v>
      </c>
      <c r="F2963" s="54" t="s">
        <v>10854</v>
      </c>
      <c r="G2963" s="54" t="s">
        <v>10152</v>
      </c>
      <c r="H2963" s="56">
        <v>43546</v>
      </c>
      <c r="I2963" s="56">
        <v>44642</v>
      </c>
      <c r="J2963" s="57" t="str">
        <f>IF(Ugovori_OPULJP3[[#This Row],[DATUM ZAVRŠETKA OPERACIJE]]&gt;DATE(2024,12,31),"u provedbi","završen")</f>
        <v>završen</v>
      </c>
      <c r="K2963" s="55" t="s">
        <v>10855</v>
      </c>
      <c r="L2963" s="55" t="s">
        <v>36</v>
      </c>
      <c r="M2963" s="58">
        <v>0.85</v>
      </c>
      <c r="N2963" s="58">
        <v>0.15</v>
      </c>
      <c r="O2963" s="59">
        <f>Ugovori_OPULJP3[[#This Row],[Bespovratna sredstva - Ukupno (EU+Nac) HRK
= Ukupna ugovorena vrijednost bespovratnih sredstava]]*Ugovori_OPULJP3[[#This Row],[EU STOPA SUFINANCIRANJA %
EU CO-FINANCING RATE %]]</f>
        <v>3261366.4790000003</v>
      </c>
      <c r="P2963" s="60">
        <f>Ugovori_OPULJP3[[#This Row],[Bespovratna sredstva - EU dio - HRK]]/7.5345</f>
        <v>432857.71836220054</v>
      </c>
      <c r="Q2963" s="59">
        <f>Ugovori_OPULJP3[[#This Row],[Bespovratna sredstva - Ukupno (EU+Nac) HRK
= Ukupna ugovorena vrijednost bespovratnih sredstava]]*Ugovori_OPULJP3[[#This Row],[STOPA NACIONALNOG SUFINANCIRANJA %]]</f>
        <v>575535.26100000006</v>
      </c>
      <c r="R2963" s="60">
        <f>Ugovori_OPULJP3[[#This Row],[Bespovratna sredstva - Nacionalni dio - HRK]]/7.5345</f>
        <v>76386.656181564802</v>
      </c>
      <c r="S2963" s="59">
        <v>3836901.74</v>
      </c>
      <c r="T2963" s="60">
        <f>Ugovori_OPULJP3[[#This Row],[Bespovratna sredstva - Ukupno (EU+Nac) HRK
= Ukupna ugovorena vrijednost bespovratnih sredstava]]/7.5345</f>
        <v>509244.37454376533</v>
      </c>
      <c r="U2963" s="59">
        <v>0</v>
      </c>
      <c r="V2963" s="60">
        <f>Ugovori_OPULJP3[[#This Row],[Javni doprinos korisnika - HRK]]/7.5345</f>
        <v>0</v>
      </c>
      <c r="W2963" s="59">
        <v>0</v>
      </c>
      <c r="X2963" s="60">
        <f>Ugovori_OPULJP3[[#This Row],[Privatni doprinos korisnika - HRK]]/7.5345</f>
        <v>0</v>
      </c>
      <c r="Y2963" s="61">
        <v>3836901.74</v>
      </c>
      <c r="Z2963" s="62">
        <f>Ugovori_OPULJP3[[#This Row],[UKUPNI PRIHVATLJIVI IZDACI
TOTAL ELIGIBLE EXPENDITURE
= Bespovratna sredstva ukupno + doprinos korisnika
= Ukupni prihvatljivi troškovi
= Ukupna ugovorena vrijednost projekta HRK]]/7.5345</f>
        <v>509244.37454376533</v>
      </c>
      <c r="AA2963" s="53" t="s">
        <v>10638</v>
      </c>
      <c r="AB2963" s="53" t="s">
        <v>10639</v>
      </c>
      <c r="AC2963" s="42" t="s">
        <v>10856</v>
      </c>
      <c r="AD2963" s="52" t="s">
        <v>10641</v>
      </c>
    </row>
    <row r="2964" spans="1:30" ht="66.75" customHeight="1" x14ac:dyDescent="0.2">
      <c r="A2964" s="50" t="s">
        <v>10857</v>
      </c>
      <c r="B2964" s="51" t="s">
        <v>10633</v>
      </c>
      <c r="C2964" s="52" t="s">
        <v>10634</v>
      </c>
      <c r="D2964" s="52" t="s">
        <v>10762</v>
      </c>
      <c r="E2964" s="53" t="s">
        <v>231</v>
      </c>
      <c r="F2964" s="54" t="s">
        <v>10858</v>
      </c>
      <c r="G2964" s="54" t="s">
        <v>10728</v>
      </c>
      <c r="H2964" s="56">
        <v>43546</v>
      </c>
      <c r="I2964" s="56">
        <v>44642</v>
      </c>
      <c r="J2964" s="57" t="str">
        <f>IF(Ugovori_OPULJP3[[#This Row],[DATUM ZAVRŠETKA OPERACIJE]]&gt;DATE(2024,12,31),"u provedbi","završen")</f>
        <v>završen</v>
      </c>
      <c r="K2964" s="55" t="s">
        <v>154</v>
      </c>
      <c r="L2964" s="55" t="s">
        <v>154</v>
      </c>
      <c r="M2964" s="58">
        <v>0.85</v>
      </c>
      <c r="N2964" s="58">
        <v>0.15</v>
      </c>
      <c r="O2964" s="59">
        <f>Ugovori_OPULJP3[[#This Row],[Bespovratna sredstva - Ukupno (EU+Nac) HRK
= Ukupna ugovorena vrijednost bespovratnih sredstava]]*Ugovori_OPULJP3[[#This Row],[EU STOPA SUFINANCIRANJA %
EU CO-FINANCING RATE %]]</f>
        <v>3384618.7059999998</v>
      </c>
      <c r="P2964" s="60">
        <f>Ugovori_OPULJP3[[#This Row],[Bespovratna sredstva - EU dio - HRK]]/7.5345</f>
        <v>449216.10007299751</v>
      </c>
      <c r="Q2964" s="59">
        <f>Ugovori_OPULJP3[[#This Row],[Bespovratna sredstva - Ukupno (EU+Nac) HRK
= Ukupna ugovorena vrijednost bespovratnih sredstava]]*Ugovori_OPULJP3[[#This Row],[STOPA NACIONALNOG SUFINANCIRANJA %]]</f>
        <v>597285.65399999998</v>
      </c>
      <c r="R2964" s="60">
        <f>Ugovori_OPULJP3[[#This Row],[Bespovratna sredstva - Nacionalni dio - HRK]]/7.5345</f>
        <v>79273.429424646616</v>
      </c>
      <c r="S2964" s="59">
        <v>3981904.36</v>
      </c>
      <c r="T2964" s="60">
        <f>Ugovori_OPULJP3[[#This Row],[Bespovratna sredstva - Ukupno (EU+Nac) HRK
= Ukupna ugovorena vrijednost bespovratnih sredstava]]/7.5345</f>
        <v>528489.52949764417</v>
      </c>
      <c r="U2964" s="59">
        <v>0</v>
      </c>
      <c r="V2964" s="60">
        <f>Ugovori_OPULJP3[[#This Row],[Javni doprinos korisnika - HRK]]/7.5345</f>
        <v>0</v>
      </c>
      <c r="W2964" s="59">
        <v>0</v>
      </c>
      <c r="X2964" s="60">
        <f>Ugovori_OPULJP3[[#This Row],[Privatni doprinos korisnika - HRK]]/7.5345</f>
        <v>0</v>
      </c>
      <c r="Y2964" s="61">
        <v>3981904.36</v>
      </c>
      <c r="Z2964" s="62">
        <f>Ugovori_OPULJP3[[#This Row],[UKUPNI PRIHVATLJIVI IZDACI
TOTAL ELIGIBLE EXPENDITURE
= Bespovratna sredstva ukupno + doprinos korisnika
= Ukupni prihvatljivi troškovi
= Ukupna ugovorena vrijednost projekta HRK]]/7.5345</f>
        <v>528489.52949764417</v>
      </c>
      <c r="AA2964" s="53" t="s">
        <v>10638</v>
      </c>
      <c r="AB2964" s="53" t="s">
        <v>10639</v>
      </c>
      <c r="AC2964" s="42" t="s">
        <v>10859</v>
      </c>
      <c r="AD2964" s="52" t="s">
        <v>10641</v>
      </c>
    </row>
    <row r="2965" spans="1:30" ht="66.75" customHeight="1" x14ac:dyDescent="0.2">
      <c r="A2965" s="50" t="s">
        <v>10860</v>
      </c>
      <c r="B2965" s="51" t="s">
        <v>10633</v>
      </c>
      <c r="C2965" s="52" t="s">
        <v>10634</v>
      </c>
      <c r="D2965" s="52" t="s">
        <v>10762</v>
      </c>
      <c r="E2965" s="53" t="s">
        <v>231</v>
      </c>
      <c r="F2965" s="54" t="s">
        <v>10861</v>
      </c>
      <c r="G2965" s="54" t="s">
        <v>10862</v>
      </c>
      <c r="H2965" s="56">
        <v>43546</v>
      </c>
      <c r="I2965" s="56">
        <v>44642</v>
      </c>
      <c r="J2965" s="57" t="str">
        <f>IF(Ugovori_OPULJP3[[#This Row],[DATUM ZAVRŠETKA OPERACIJE]]&gt;DATE(2024,12,31),"u provedbi","završen")</f>
        <v>završen</v>
      </c>
      <c r="K2965" s="55" t="s">
        <v>10863</v>
      </c>
      <c r="L2965" s="55" t="s">
        <v>199</v>
      </c>
      <c r="M2965" s="58">
        <v>0.85</v>
      </c>
      <c r="N2965" s="58">
        <v>0.15</v>
      </c>
      <c r="O2965" s="59">
        <f>Ugovori_OPULJP3[[#This Row],[Bespovratna sredstva - Ukupno (EU+Nac) HRK
= Ukupna ugovorena vrijednost bespovratnih sredstava]]*Ugovori_OPULJP3[[#This Row],[EU STOPA SUFINANCIRANJA %
EU CO-FINANCING RATE %]]</f>
        <v>3308733.375</v>
      </c>
      <c r="P2965" s="60">
        <f>Ugovori_OPULJP3[[#This Row],[Bespovratna sredstva - EU dio - HRK]]/7.5345</f>
        <v>439144.38582520402</v>
      </c>
      <c r="Q2965" s="59">
        <f>Ugovori_OPULJP3[[#This Row],[Bespovratna sredstva - Ukupno (EU+Nac) HRK
= Ukupna ugovorena vrijednost bespovratnih sredstava]]*Ugovori_OPULJP3[[#This Row],[STOPA NACIONALNOG SUFINANCIRANJA %]]</f>
        <v>583894.125</v>
      </c>
      <c r="R2965" s="60">
        <f>Ugovori_OPULJP3[[#This Row],[Bespovratna sredstva - Nacionalni dio - HRK]]/7.5345</f>
        <v>77496.068086800718</v>
      </c>
      <c r="S2965" s="59">
        <v>3892627.5</v>
      </c>
      <c r="T2965" s="60">
        <f>Ugovori_OPULJP3[[#This Row],[Bespovratna sredstva - Ukupno (EU+Nac) HRK
= Ukupna ugovorena vrijednost bespovratnih sredstava]]/7.5345</f>
        <v>516640.45391200477</v>
      </c>
      <c r="U2965" s="59">
        <v>0</v>
      </c>
      <c r="V2965" s="60">
        <f>Ugovori_OPULJP3[[#This Row],[Javni doprinos korisnika - HRK]]/7.5345</f>
        <v>0</v>
      </c>
      <c r="W2965" s="59">
        <v>0</v>
      </c>
      <c r="X2965" s="60">
        <f>Ugovori_OPULJP3[[#This Row],[Privatni doprinos korisnika - HRK]]/7.5345</f>
        <v>0</v>
      </c>
      <c r="Y2965" s="61">
        <v>3892627.5</v>
      </c>
      <c r="Z2965" s="62">
        <f>Ugovori_OPULJP3[[#This Row],[UKUPNI PRIHVATLJIVI IZDACI
TOTAL ELIGIBLE EXPENDITURE
= Bespovratna sredstva ukupno + doprinos korisnika
= Ukupni prihvatljivi troškovi
= Ukupna ugovorena vrijednost projekta HRK]]/7.5345</f>
        <v>516640.45391200477</v>
      </c>
      <c r="AA2965" s="53" t="s">
        <v>10638</v>
      </c>
      <c r="AB2965" s="53" t="s">
        <v>10639</v>
      </c>
      <c r="AC2965" s="42" t="s">
        <v>10864</v>
      </c>
      <c r="AD2965" s="52" t="s">
        <v>10641</v>
      </c>
    </row>
    <row r="2966" spans="1:30" ht="66.75" customHeight="1" x14ac:dyDescent="0.2">
      <c r="A2966" s="50" t="s">
        <v>10865</v>
      </c>
      <c r="B2966" s="51" t="s">
        <v>10633</v>
      </c>
      <c r="C2966" s="52" t="s">
        <v>10634</v>
      </c>
      <c r="D2966" s="52" t="s">
        <v>10762</v>
      </c>
      <c r="E2966" s="53" t="s">
        <v>231</v>
      </c>
      <c r="F2966" s="54" t="s">
        <v>10866</v>
      </c>
      <c r="G2966" s="54" t="s">
        <v>10867</v>
      </c>
      <c r="H2966" s="56">
        <v>43546</v>
      </c>
      <c r="I2966" s="56">
        <v>44642</v>
      </c>
      <c r="J2966" s="57" t="str">
        <f>IF(Ugovori_OPULJP3[[#This Row],[DATUM ZAVRŠETKA OPERACIJE]]&gt;DATE(2024,12,31),"u provedbi","završen")</f>
        <v>završen</v>
      </c>
      <c r="K2966" s="55" t="s">
        <v>10868</v>
      </c>
      <c r="L2966" s="55" t="s">
        <v>248</v>
      </c>
      <c r="M2966" s="58">
        <v>0.85</v>
      </c>
      <c r="N2966" s="58">
        <v>0.15</v>
      </c>
      <c r="O2966" s="59">
        <f>Ugovori_OPULJP3[[#This Row],[Bespovratna sredstva - Ukupno (EU+Nac) HRK
= Ukupna ugovorena vrijednost bespovratnih sredstava]]*Ugovori_OPULJP3[[#This Row],[EU STOPA SUFINANCIRANJA %
EU CO-FINANCING RATE %]]</f>
        <v>3394957.7915000003</v>
      </c>
      <c r="P2966" s="60">
        <f>Ugovori_OPULJP3[[#This Row],[Bespovratna sredstva - EU dio - HRK]]/7.5345</f>
        <v>450588.33253699652</v>
      </c>
      <c r="Q2966" s="59">
        <f>Ugovori_OPULJP3[[#This Row],[Bespovratna sredstva - Ukupno (EU+Nac) HRK
= Ukupna ugovorena vrijednost bespovratnih sredstava]]*Ugovori_OPULJP3[[#This Row],[STOPA NACIONALNOG SUFINANCIRANJA %]]</f>
        <v>599110.19850000006</v>
      </c>
      <c r="R2966" s="60">
        <f>Ugovori_OPULJP3[[#This Row],[Bespovratna sredstva - Nacionalni dio - HRK]]/7.5345</f>
        <v>79515.588094764084</v>
      </c>
      <c r="S2966" s="59">
        <v>3994067.99</v>
      </c>
      <c r="T2966" s="60">
        <f>Ugovori_OPULJP3[[#This Row],[Bespovratna sredstva - Ukupno (EU+Nac) HRK
= Ukupna ugovorena vrijednost bespovratnih sredstava]]/7.5345</f>
        <v>530103.92063176061</v>
      </c>
      <c r="U2966" s="59">
        <v>0</v>
      </c>
      <c r="V2966" s="60">
        <f>Ugovori_OPULJP3[[#This Row],[Javni doprinos korisnika - HRK]]/7.5345</f>
        <v>0</v>
      </c>
      <c r="W2966" s="59">
        <v>0</v>
      </c>
      <c r="X2966" s="60">
        <f>Ugovori_OPULJP3[[#This Row],[Privatni doprinos korisnika - HRK]]/7.5345</f>
        <v>0</v>
      </c>
      <c r="Y2966" s="61">
        <v>3994067.99</v>
      </c>
      <c r="Z2966" s="62">
        <f>Ugovori_OPULJP3[[#This Row],[UKUPNI PRIHVATLJIVI IZDACI
TOTAL ELIGIBLE EXPENDITURE
= Bespovratna sredstva ukupno + doprinos korisnika
= Ukupni prihvatljivi troškovi
= Ukupna ugovorena vrijednost projekta HRK]]/7.5345</f>
        <v>530103.92063176061</v>
      </c>
      <c r="AA2966" s="53" t="s">
        <v>10638</v>
      </c>
      <c r="AB2966" s="53" t="s">
        <v>10639</v>
      </c>
      <c r="AC2966" s="42" t="s">
        <v>10869</v>
      </c>
      <c r="AD2966" s="52" t="s">
        <v>10641</v>
      </c>
    </row>
    <row r="2967" spans="1:30" ht="66.75" customHeight="1" x14ac:dyDescent="0.2">
      <c r="A2967" s="50" t="s">
        <v>10870</v>
      </c>
      <c r="B2967" s="51" t="s">
        <v>10633</v>
      </c>
      <c r="C2967" s="52" t="s">
        <v>10634</v>
      </c>
      <c r="D2967" s="52" t="s">
        <v>10871</v>
      </c>
      <c r="E2967" s="53" t="s">
        <v>231</v>
      </c>
      <c r="F2967" s="54" t="s">
        <v>10872</v>
      </c>
      <c r="G2967" s="54" t="s">
        <v>10873</v>
      </c>
      <c r="H2967" s="56">
        <v>43899</v>
      </c>
      <c r="I2967" s="56">
        <v>44629</v>
      </c>
      <c r="J2967" s="57" t="str">
        <f>IF(Ugovori_OPULJP3[[#This Row],[DATUM ZAVRŠETKA OPERACIJE]]&gt;DATE(2024,12,31),"u provedbi","završen")</f>
        <v>završen</v>
      </c>
      <c r="K2967" s="55" t="s">
        <v>36</v>
      </c>
      <c r="L2967" s="55" t="s">
        <v>36</v>
      </c>
      <c r="M2967" s="58">
        <v>0.85</v>
      </c>
      <c r="N2967" s="58">
        <v>0.15</v>
      </c>
      <c r="O2967" s="59">
        <f>Ugovori_OPULJP3[[#This Row],[Bespovratna sredstva - Ukupno (EU+Nac) HRK
= Ukupna ugovorena vrijednost bespovratnih sredstava]]*Ugovori_OPULJP3[[#This Row],[EU STOPA SUFINANCIRANJA %
EU CO-FINANCING RATE %]]</f>
        <v>2249341.5784999998</v>
      </c>
      <c r="P2967" s="60">
        <f>Ugovori_OPULJP3[[#This Row],[Bespovratna sredstva - EU dio - HRK]]/7.5345</f>
        <v>298538.93138230802</v>
      </c>
      <c r="Q2967" s="59">
        <f>Ugovori_OPULJP3[[#This Row],[Bespovratna sredstva - Ukupno (EU+Nac) HRK
= Ukupna ugovorena vrijednost bespovratnih sredstava]]*Ugovori_OPULJP3[[#This Row],[STOPA NACIONALNOG SUFINANCIRANJA %]]</f>
        <v>396942.63149999996</v>
      </c>
      <c r="R2967" s="60">
        <f>Ugovori_OPULJP3[[#This Row],[Bespovratna sredstva - Nacionalni dio - HRK]]/7.5345</f>
        <v>52683.340832171998</v>
      </c>
      <c r="S2967" s="59">
        <v>2646284.21</v>
      </c>
      <c r="T2967" s="60">
        <f>Ugovori_OPULJP3[[#This Row],[Bespovratna sredstva - Ukupno (EU+Nac) HRK
= Ukupna ugovorena vrijednost bespovratnih sredstava]]/7.5345</f>
        <v>351222.27221448004</v>
      </c>
      <c r="U2967" s="59">
        <v>0</v>
      </c>
      <c r="V2967" s="60">
        <f>Ugovori_OPULJP3[[#This Row],[Javni doprinos korisnika - HRK]]/7.5345</f>
        <v>0</v>
      </c>
      <c r="W2967" s="59">
        <v>0</v>
      </c>
      <c r="X2967" s="60">
        <f>Ugovori_OPULJP3[[#This Row],[Privatni doprinos korisnika - HRK]]/7.5345</f>
        <v>0</v>
      </c>
      <c r="Y2967" s="61">
        <v>2646284.21</v>
      </c>
      <c r="Z2967" s="62">
        <f>Ugovori_OPULJP3[[#This Row],[UKUPNI PRIHVATLJIVI IZDACI
TOTAL ELIGIBLE EXPENDITURE
= Bespovratna sredstva ukupno + doprinos korisnika
= Ukupni prihvatljivi troškovi
= Ukupna ugovorena vrijednost projekta HRK]]/7.5345</f>
        <v>351222.27221448004</v>
      </c>
      <c r="AA2967" s="53" t="s">
        <v>10638</v>
      </c>
      <c r="AB2967" s="53" t="s">
        <v>10639</v>
      </c>
      <c r="AC2967" s="42" t="s">
        <v>10874</v>
      </c>
      <c r="AD2967" s="52" t="s">
        <v>10641</v>
      </c>
    </row>
    <row r="2968" spans="1:30" ht="66.75" customHeight="1" x14ac:dyDescent="0.2">
      <c r="A2968" s="50" t="s">
        <v>10875</v>
      </c>
      <c r="B2968" s="51" t="s">
        <v>10633</v>
      </c>
      <c r="C2968" s="52" t="s">
        <v>10634</v>
      </c>
      <c r="D2968" s="52" t="s">
        <v>10871</v>
      </c>
      <c r="E2968" s="53" t="s">
        <v>231</v>
      </c>
      <c r="F2968" s="54" t="s">
        <v>10876</v>
      </c>
      <c r="G2968" s="54" t="s">
        <v>10877</v>
      </c>
      <c r="H2968" s="56">
        <v>43899</v>
      </c>
      <c r="I2968" s="56">
        <v>44994</v>
      </c>
      <c r="J2968" s="57" t="str">
        <f>IF(Ugovori_OPULJP3[[#This Row],[DATUM ZAVRŠETKA OPERACIJE]]&gt;DATE(2024,12,31),"u provedbi","završen")</f>
        <v>završen</v>
      </c>
      <c r="K2968" s="55" t="s">
        <v>10878</v>
      </c>
      <c r="L2968" s="55" t="s">
        <v>36</v>
      </c>
      <c r="M2968" s="58">
        <v>0.85</v>
      </c>
      <c r="N2968" s="58">
        <v>0.15</v>
      </c>
      <c r="O2968" s="59">
        <f>Ugovori_OPULJP3[[#This Row],[Bespovratna sredstva - Ukupno (EU+Nac) HRK
= Ukupna ugovorena vrijednost bespovratnih sredstava]]*Ugovori_OPULJP3[[#This Row],[EU STOPA SUFINANCIRANJA %
EU CO-FINANCING RATE %]]</f>
        <v>3380072.4299999997</v>
      </c>
      <c r="P2968" s="60">
        <f>Ugovori_OPULJP3[[#This Row],[Bespovratna sredstva - EU dio - HRK]]/7.5345</f>
        <v>448612.70555444947</v>
      </c>
      <c r="Q2968" s="59">
        <f>Ugovori_OPULJP3[[#This Row],[Bespovratna sredstva - Ukupno (EU+Nac) HRK
= Ukupna ugovorena vrijednost bespovratnih sredstava]]*Ugovori_OPULJP3[[#This Row],[STOPA NACIONALNOG SUFINANCIRANJA %]]</f>
        <v>596483.37</v>
      </c>
      <c r="R2968" s="60">
        <f>Ugovori_OPULJP3[[#This Row],[Bespovratna sredstva - Nacionalni dio - HRK]]/7.5345</f>
        <v>79166.948039020499</v>
      </c>
      <c r="S2968" s="59">
        <v>3976555.8</v>
      </c>
      <c r="T2968" s="60">
        <f>Ugovori_OPULJP3[[#This Row],[Bespovratna sredstva - Ukupno (EU+Nac) HRK
= Ukupna ugovorena vrijednost bespovratnih sredstava]]/7.5345</f>
        <v>527779.65359346999</v>
      </c>
      <c r="U2968" s="59">
        <v>0</v>
      </c>
      <c r="V2968" s="60">
        <f>Ugovori_OPULJP3[[#This Row],[Javni doprinos korisnika - HRK]]/7.5345</f>
        <v>0</v>
      </c>
      <c r="W2968" s="59">
        <v>0</v>
      </c>
      <c r="X2968" s="60">
        <f>Ugovori_OPULJP3[[#This Row],[Privatni doprinos korisnika - HRK]]/7.5345</f>
        <v>0</v>
      </c>
      <c r="Y2968" s="61">
        <v>3976555.8</v>
      </c>
      <c r="Z2968" s="62">
        <f>Ugovori_OPULJP3[[#This Row],[UKUPNI PRIHVATLJIVI IZDACI
TOTAL ELIGIBLE EXPENDITURE
= Bespovratna sredstva ukupno + doprinos korisnika
= Ukupni prihvatljivi troškovi
= Ukupna ugovorena vrijednost projekta HRK]]/7.5345</f>
        <v>527779.65359346999</v>
      </c>
      <c r="AA2968" s="53" t="s">
        <v>10638</v>
      </c>
      <c r="AB2968" s="53" t="s">
        <v>10639</v>
      </c>
      <c r="AC2968" s="42" t="s">
        <v>10879</v>
      </c>
      <c r="AD2968" s="52" t="s">
        <v>10641</v>
      </c>
    </row>
    <row r="2969" spans="1:30" ht="66.75" customHeight="1" x14ac:dyDescent="0.2">
      <c r="A2969" s="50" t="s">
        <v>10880</v>
      </c>
      <c r="B2969" s="51" t="s">
        <v>10633</v>
      </c>
      <c r="C2969" s="52" t="s">
        <v>10634</v>
      </c>
      <c r="D2969" s="52" t="s">
        <v>10871</v>
      </c>
      <c r="E2969" s="53" t="s">
        <v>231</v>
      </c>
      <c r="F2969" s="54" t="s">
        <v>10881</v>
      </c>
      <c r="G2969" s="54" t="s">
        <v>10882</v>
      </c>
      <c r="H2969" s="56">
        <v>43899</v>
      </c>
      <c r="I2969" s="56">
        <v>44994</v>
      </c>
      <c r="J2969" s="57" t="str">
        <f>IF(Ugovori_OPULJP3[[#This Row],[DATUM ZAVRŠETKA OPERACIJE]]&gt;DATE(2024,12,31),"u provedbi","završen")</f>
        <v>završen</v>
      </c>
      <c r="K2969" s="55" t="s">
        <v>36</v>
      </c>
      <c r="L2969" s="55" t="s">
        <v>36</v>
      </c>
      <c r="M2969" s="58">
        <v>0.85</v>
      </c>
      <c r="N2969" s="58">
        <v>0.15</v>
      </c>
      <c r="O2969" s="59">
        <f>Ugovori_OPULJP3[[#This Row],[Bespovratna sredstva - Ukupno (EU+Nac) HRK
= Ukupna ugovorena vrijednost bespovratnih sredstava]]*Ugovori_OPULJP3[[#This Row],[EU STOPA SUFINANCIRANJA %
EU CO-FINANCING RATE %]]</f>
        <v>3206107.2649999997</v>
      </c>
      <c r="P2969" s="60">
        <f>Ugovori_OPULJP3[[#This Row],[Bespovratna sredstva - EU dio - HRK]]/7.5345</f>
        <v>425523.56028933567</v>
      </c>
      <c r="Q2969" s="59">
        <f>Ugovori_OPULJP3[[#This Row],[Bespovratna sredstva - Ukupno (EU+Nac) HRK
= Ukupna ugovorena vrijednost bespovratnih sredstava]]*Ugovori_OPULJP3[[#This Row],[STOPA NACIONALNOG SUFINANCIRANJA %]]</f>
        <v>565783.63500000001</v>
      </c>
      <c r="R2969" s="60">
        <f>Ugovori_OPULJP3[[#This Row],[Bespovratna sredstva - Nacionalni dio - HRK]]/7.5345</f>
        <v>75092.392992235706</v>
      </c>
      <c r="S2969" s="59">
        <v>3771890.9</v>
      </c>
      <c r="T2969" s="60">
        <f>Ugovori_OPULJP3[[#This Row],[Bespovratna sredstva - Ukupno (EU+Nac) HRK
= Ukupna ugovorena vrijednost bespovratnih sredstava]]/7.5345</f>
        <v>500615.95328157139</v>
      </c>
      <c r="U2969" s="59">
        <v>0</v>
      </c>
      <c r="V2969" s="60">
        <f>Ugovori_OPULJP3[[#This Row],[Javni doprinos korisnika - HRK]]/7.5345</f>
        <v>0</v>
      </c>
      <c r="W2969" s="59">
        <v>0</v>
      </c>
      <c r="X2969" s="60">
        <f>Ugovori_OPULJP3[[#This Row],[Privatni doprinos korisnika - HRK]]/7.5345</f>
        <v>0</v>
      </c>
      <c r="Y2969" s="61">
        <v>3771890.9</v>
      </c>
      <c r="Z2969" s="62">
        <f>Ugovori_OPULJP3[[#This Row],[UKUPNI PRIHVATLJIVI IZDACI
TOTAL ELIGIBLE EXPENDITURE
= Bespovratna sredstva ukupno + doprinos korisnika
= Ukupni prihvatljivi troškovi
= Ukupna ugovorena vrijednost projekta HRK]]/7.5345</f>
        <v>500615.95328157139</v>
      </c>
      <c r="AA2969" s="53" t="s">
        <v>10638</v>
      </c>
      <c r="AB2969" s="53" t="s">
        <v>10639</v>
      </c>
      <c r="AC2969" s="42" t="s">
        <v>10883</v>
      </c>
      <c r="AD2969" s="52" t="s">
        <v>10641</v>
      </c>
    </row>
    <row r="2970" spans="1:30" ht="66.75" customHeight="1" x14ac:dyDescent="0.2">
      <c r="A2970" s="50" t="s">
        <v>10884</v>
      </c>
      <c r="B2970" s="51" t="s">
        <v>10633</v>
      </c>
      <c r="C2970" s="52" t="s">
        <v>10634</v>
      </c>
      <c r="D2970" s="52" t="s">
        <v>10871</v>
      </c>
      <c r="E2970" s="53" t="s">
        <v>231</v>
      </c>
      <c r="F2970" s="54" t="s">
        <v>10885</v>
      </c>
      <c r="G2970" s="54" t="s">
        <v>10827</v>
      </c>
      <c r="H2970" s="56">
        <v>43899</v>
      </c>
      <c r="I2970" s="56">
        <v>44994</v>
      </c>
      <c r="J2970" s="57" t="str">
        <f>IF(Ugovori_OPULJP3[[#This Row],[DATUM ZAVRŠETKA OPERACIJE]]&gt;DATE(2024,12,31),"u provedbi","završen")</f>
        <v>završen</v>
      </c>
      <c r="K2970" s="55" t="s">
        <v>78</v>
      </c>
      <c r="L2970" s="55" t="s">
        <v>78</v>
      </c>
      <c r="M2970" s="58">
        <v>0.85</v>
      </c>
      <c r="N2970" s="58">
        <v>0.15</v>
      </c>
      <c r="O2970" s="59">
        <f>Ugovori_OPULJP3[[#This Row],[Bespovratna sredstva - Ukupno (EU+Nac) HRK
= Ukupna ugovorena vrijednost bespovratnih sredstava]]*Ugovori_OPULJP3[[#This Row],[EU STOPA SUFINANCIRANJA %
EU CO-FINANCING RATE %]]</f>
        <v>3399019.27</v>
      </c>
      <c r="P2970" s="60">
        <f>Ugovori_OPULJP3[[#This Row],[Bespovratna sredstva - EU dio - HRK]]/7.5345</f>
        <v>451127.38336983207</v>
      </c>
      <c r="Q2970" s="59">
        <f>Ugovori_OPULJP3[[#This Row],[Bespovratna sredstva - Ukupno (EU+Nac) HRK
= Ukupna ugovorena vrijednost bespovratnih sredstava]]*Ugovori_OPULJP3[[#This Row],[STOPA NACIONALNOG SUFINANCIRANJA %]]</f>
        <v>599826.93000000005</v>
      </c>
      <c r="R2970" s="60">
        <f>Ugovori_OPULJP3[[#This Row],[Bespovratna sredstva - Nacionalni dio - HRK]]/7.5345</f>
        <v>79610.714712323315</v>
      </c>
      <c r="S2970" s="59">
        <v>3998846.2</v>
      </c>
      <c r="T2970" s="60">
        <f>Ugovori_OPULJP3[[#This Row],[Bespovratna sredstva - Ukupno (EU+Nac) HRK
= Ukupna ugovorena vrijednost bespovratnih sredstava]]/7.5345</f>
        <v>530738.09808215545</v>
      </c>
      <c r="U2970" s="59">
        <v>0</v>
      </c>
      <c r="V2970" s="60">
        <f>Ugovori_OPULJP3[[#This Row],[Javni doprinos korisnika - HRK]]/7.5345</f>
        <v>0</v>
      </c>
      <c r="W2970" s="59">
        <v>0</v>
      </c>
      <c r="X2970" s="60">
        <f>Ugovori_OPULJP3[[#This Row],[Privatni doprinos korisnika - HRK]]/7.5345</f>
        <v>0</v>
      </c>
      <c r="Y2970" s="61">
        <v>3998846.2</v>
      </c>
      <c r="Z2970" s="62">
        <f>Ugovori_OPULJP3[[#This Row],[UKUPNI PRIHVATLJIVI IZDACI
TOTAL ELIGIBLE EXPENDITURE
= Bespovratna sredstva ukupno + doprinos korisnika
= Ukupni prihvatljivi troškovi
= Ukupna ugovorena vrijednost projekta HRK]]/7.5345</f>
        <v>530738.09808215545</v>
      </c>
      <c r="AA2970" s="53" t="s">
        <v>10638</v>
      </c>
      <c r="AB2970" s="53" t="s">
        <v>10639</v>
      </c>
      <c r="AC2970" s="42" t="s">
        <v>10886</v>
      </c>
      <c r="AD2970" s="52" t="s">
        <v>10641</v>
      </c>
    </row>
    <row r="2971" spans="1:30" ht="66.75" customHeight="1" x14ac:dyDescent="0.2">
      <c r="A2971" s="50" t="s">
        <v>10887</v>
      </c>
      <c r="B2971" s="51" t="s">
        <v>10633</v>
      </c>
      <c r="C2971" s="52" t="s">
        <v>10634</v>
      </c>
      <c r="D2971" s="52" t="s">
        <v>10871</v>
      </c>
      <c r="E2971" s="53" t="s">
        <v>231</v>
      </c>
      <c r="F2971" s="54" t="s">
        <v>10888</v>
      </c>
      <c r="G2971" s="54" t="s">
        <v>10832</v>
      </c>
      <c r="H2971" s="56">
        <v>43899</v>
      </c>
      <c r="I2971" s="56">
        <v>44994</v>
      </c>
      <c r="J2971" s="57" t="str">
        <f>IF(Ugovori_OPULJP3[[#This Row],[DATUM ZAVRŠETKA OPERACIJE]]&gt;DATE(2024,12,31),"u provedbi","završen")</f>
        <v>završen</v>
      </c>
      <c r="K2971" s="55" t="s">
        <v>2767</v>
      </c>
      <c r="L2971" s="55" t="s">
        <v>78</v>
      </c>
      <c r="M2971" s="58">
        <v>0.85</v>
      </c>
      <c r="N2971" s="58">
        <v>0.15</v>
      </c>
      <c r="O2971" s="59">
        <f>Ugovori_OPULJP3[[#This Row],[Bespovratna sredstva - Ukupno (EU+Nac) HRK
= Ukupna ugovorena vrijednost bespovratnih sredstava]]*Ugovori_OPULJP3[[#This Row],[EU STOPA SUFINANCIRANJA %
EU CO-FINANCING RATE %]]</f>
        <v>2637404.9645000002</v>
      </c>
      <c r="P2971" s="60">
        <f>Ugovori_OPULJP3[[#This Row],[Bespovratna sredstva - EU dio - HRK]]/7.5345</f>
        <v>350043.79381511715</v>
      </c>
      <c r="Q2971" s="59">
        <f>Ugovori_OPULJP3[[#This Row],[Bespovratna sredstva - Ukupno (EU+Nac) HRK
= Ukupna ugovorena vrijednost bespovratnih sredstava]]*Ugovori_OPULJP3[[#This Row],[STOPA NACIONALNOG SUFINANCIRANJA %]]</f>
        <v>465424.40549999999</v>
      </c>
      <c r="R2971" s="60">
        <f>Ugovori_OPULJP3[[#This Row],[Bespovratna sredstva - Nacionalni dio - HRK]]/7.5345</f>
        <v>61772.434202667726</v>
      </c>
      <c r="S2971" s="59">
        <v>3102829.37</v>
      </c>
      <c r="T2971" s="60">
        <f>Ugovori_OPULJP3[[#This Row],[Bespovratna sredstva - Ukupno (EU+Nac) HRK
= Ukupna ugovorena vrijednost bespovratnih sredstava]]/7.5345</f>
        <v>411816.22801778483</v>
      </c>
      <c r="U2971" s="59">
        <v>0</v>
      </c>
      <c r="V2971" s="60">
        <f>Ugovori_OPULJP3[[#This Row],[Javni doprinos korisnika - HRK]]/7.5345</f>
        <v>0</v>
      </c>
      <c r="W2971" s="59">
        <v>0</v>
      </c>
      <c r="X2971" s="60">
        <f>Ugovori_OPULJP3[[#This Row],[Privatni doprinos korisnika - HRK]]/7.5345</f>
        <v>0</v>
      </c>
      <c r="Y2971" s="61">
        <v>3102829.37</v>
      </c>
      <c r="Z2971" s="62">
        <f>Ugovori_OPULJP3[[#This Row],[UKUPNI PRIHVATLJIVI IZDACI
TOTAL ELIGIBLE EXPENDITURE
= Bespovratna sredstva ukupno + doprinos korisnika
= Ukupni prihvatljivi troškovi
= Ukupna ugovorena vrijednost projekta HRK]]/7.5345</f>
        <v>411816.22801778483</v>
      </c>
      <c r="AA2971" s="53" t="s">
        <v>10638</v>
      </c>
      <c r="AB2971" s="53" t="s">
        <v>10639</v>
      </c>
      <c r="AC2971" s="42" t="s">
        <v>10889</v>
      </c>
      <c r="AD2971" s="52" t="s">
        <v>10641</v>
      </c>
    </row>
    <row r="2972" spans="1:30" ht="66.75" customHeight="1" x14ac:dyDescent="0.2">
      <c r="A2972" s="50" t="s">
        <v>10890</v>
      </c>
      <c r="B2972" s="51" t="s">
        <v>10633</v>
      </c>
      <c r="C2972" s="52" t="s">
        <v>10634</v>
      </c>
      <c r="D2972" s="52" t="s">
        <v>10871</v>
      </c>
      <c r="E2972" s="53" t="s">
        <v>231</v>
      </c>
      <c r="F2972" s="54" t="s">
        <v>10891</v>
      </c>
      <c r="G2972" s="54" t="s">
        <v>10716</v>
      </c>
      <c r="H2972" s="56">
        <v>43899</v>
      </c>
      <c r="I2972" s="56">
        <v>44994</v>
      </c>
      <c r="J2972" s="57" t="str">
        <f>IF(Ugovori_OPULJP3[[#This Row],[DATUM ZAVRŠETKA OPERACIJE]]&gt;DATE(2024,12,31),"u provedbi","završen")</f>
        <v>završen</v>
      </c>
      <c r="K2972" s="55" t="s">
        <v>98</v>
      </c>
      <c r="L2972" s="55" t="s">
        <v>98</v>
      </c>
      <c r="M2972" s="58">
        <v>0.85</v>
      </c>
      <c r="N2972" s="58">
        <v>0.15</v>
      </c>
      <c r="O2972" s="59">
        <f>Ugovori_OPULJP3[[#This Row],[Bespovratna sredstva - Ukupno (EU+Nac) HRK
= Ukupna ugovorena vrijednost bespovratnih sredstava]]*Ugovori_OPULJP3[[#This Row],[EU STOPA SUFINANCIRANJA %
EU CO-FINANCING RATE %]]</f>
        <v>2659050.3420000002</v>
      </c>
      <c r="P2972" s="60">
        <f>Ugovori_OPULJP3[[#This Row],[Bespovratna sredstva - EU dio - HRK]]/7.5345</f>
        <v>352916.62910611188</v>
      </c>
      <c r="Q2972" s="59">
        <f>Ugovori_OPULJP3[[#This Row],[Bespovratna sredstva - Ukupno (EU+Nac) HRK
= Ukupna ugovorena vrijednost bespovratnih sredstava]]*Ugovori_OPULJP3[[#This Row],[STOPA NACIONALNOG SUFINANCIRANJA %]]</f>
        <v>469244.17800000001</v>
      </c>
      <c r="R2972" s="60">
        <f>Ugovori_OPULJP3[[#This Row],[Bespovratna sredstva - Nacionalni dio - HRK]]/7.5345</f>
        <v>62279.405136372683</v>
      </c>
      <c r="S2972" s="59">
        <v>3128294.52</v>
      </c>
      <c r="T2972" s="60">
        <f>Ugovori_OPULJP3[[#This Row],[Bespovratna sredstva - Ukupno (EU+Nac) HRK
= Ukupna ugovorena vrijednost bespovratnih sredstava]]/7.5345</f>
        <v>415196.03424248454</v>
      </c>
      <c r="U2972" s="59">
        <v>0</v>
      </c>
      <c r="V2972" s="60">
        <f>Ugovori_OPULJP3[[#This Row],[Javni doprinos korisnika - HRK]]/7.5345</f>
        <v>0</v>
      </c>
      <c r="W2972" s="59">
        <v>0</v>
      </c>
      <c r="X2972" s="60">
        <f>Ugovori_OPULJP3[[#This Row],[Privatni doprinos korisnika - HRK]]/7.5345</f>
        <v>0</v>
      </c>
      <c r="Y2972" s="61">
        <v>3128294.52</v>
      </c>
      <c r="Z2972" s="62">
        <f>Ugovori_OPULJP3[[#This Row],[UKUPNI PRIHVATLJIVI IZDACI
TOTAL ELIGIBLE EXPENDITURE
= Bespovratna sredstva ukupno + doprinos korisnika
= Ukupni prihvatljivi troškovi
= Ukupna ugovorena vrijednost projekta HRK]]/7.5345</f>
        <v>415196.03424248454</v>
      </c>
      <c r="AA2972" s="53" t="s">
        <v>10638</v>
      </c>
      <c r="AB2972" s="53" t="s">
        <v>10639</v>
      </c>
      <c r="AC2972" s="42" t="s">
        <v>10892</v>
      </c>
      <c r="AD2972" s="52" t="s">
        <v>10641</v>
      </c>
    </row>
    <row r="2973" spans="1:30" ht="66.75" customHeight="1" x14ac:dyDescent="0.2">
      <c r="A2973" s="50" t="s">
        <v>10893</v>
      </c>
      <c r="B2973" s="51" t="s">
        <v>10633</v>
      </c>
      <c r="C2973" s="52" t="s">
        <v>10634</v>
      </c>
      <c r="D2973" s="52" t="s">
        <v>10871</v>
      </c>
      <c r="E2973" s="53" t="s">
        <v>231</v>
      </c>
      <c r="F2973" s="54" t="s">
        <v>10894</v>
      </c>
      <c r="G2973" s="54" t="s">
        <v>10895</v>
      </c>
      <c r="H2973" s="56">
        <v>43899</v>
      </c>
      <c r="I2973" s="56">
        <v>44994</v>
      </c>
      <c r="J2973" s="57" t="str">
        <f>IF(Ugovori_OPULJP3[[#This Row],[DATUM ZAVRŠETKA OPERACIJE]]&gt;DATE(2024,12,31),"u provedbi","završen")</f>
        <v>završen</v>
      </c>
      <c r="K2973" s="55" t="s">
        <v>78</v>
      </c>
      <c r="L2973" s="55" t="s">
        <v>78</v>
      </c>
      <c r="M2973" s="58">
        <v>0.85</v>
      </c>
      <c r="N2973" s="58">
        <v>0.15</v>
      </c>
      <c r="O2973" s="59">
        <f>Ugovori_OPULJP3[[#This Row],[Bespovratna sredstva - Ukupno (EU+Nac) HRK
= Ukupna ugovorena vrijednost bespovratnih sredstava]]*Ugovori_OPULJP3[[#This Row],[EU STOPA SUFINANCIRANJA %
EU CO-FINANCING RATE %]]</f>
        <v>2414023.7999999998</v>
      </c>
      <c r="P2973" s="60">
        <f>Ugovori_OPULJP3[[#This Row],[Bespovratna sredstva - EU dio - HRK]]/7.5345</f>
        <v>320396.0183157475</v>
      </c>
      <c r="Q2973" s="59">
        <f>Ugovori_OPULJP3[[#This Row],[Bespovratna sredstva - Ukupno (EU+Nac) HRK
= Ukupna ugovorena vrijednost bespovratnih sredstava]]*Ugovori_OPULJP3[[#This Row],[STOPA NACIONALNOG SUFINANCIRANJA %]]</f>
        <v>426004.2</v>
      </c>
      <c r="R2973" s="60">
        <f>Ugovori_OPULJP3[[#This Row],[Bespovratna sredstva - Nacionalni dio - HRK]]/7.5345</f>
        <v>56540.473820426036</v>
      </c>
      <c r="S2973" s="59">
        <v>2840028</v>
      </c>
      <c r="T2973" s="60">
        <f>Ugovori_OPULJP3[[#This Row],[Bespovratna sredstva - Ukupno (EU+Nac) HRK
= Ukupna ugovorena vrijednost bespovratnih sredstava]]/7.5345</f>
        <v>376936.49213617359</v>
      </c>
      <c r="U2973" s="59">
        <v>0</v>
      </c>
      <c r="V2973" s="60">
        <f>Ugovori_OPULJP3[[#This Row],[Javni doprinos korisnika - HRK]]/7.5345</f>
        <v>0</v>
      </c>
      <c r="W2973" s="59">
        <v>0</v>
      </c>
      <c r="X2973" s="60">
        <f>Ugovori_OPULJP3[[#This Row],[Privatni doprinos korisnika - HRK]]/7.5345</f>
        <v>0</v>
      </c>
      <c r="Y2973" s="61">
        <v>2840028</v>
      </c>
      <c r="Z2973" s="62">
        <f>Ugovori_OPULJP3[[#This Row],[UKUPNI PRIHVATLJIVI IZDACI
TOTAL ELIGIBLE EXPENDITURE
= Bespovratna sredstva ukupno + doprinos korisnika
= Ukupni prihvatljivi troškovi
= Ukupna ugovorena vrijednost projekta HRK]]/7.5345</f>
        <v>376936.49213617359</v>
      </c>
      <c r="AA2973" s="53" t="s">
        <v>10638</v>
      </c>
      <c r="AB2973" s="53" t="s">
        <v>10639</v>
      </c>
      <c r="AC2973" s="42" t="s">
        <v>10896</v>
      </c>
      <c r="AD2973" s="52" t="s">
        <v>10641</v>
      </c>
    </row>
    <row r="2974" spans="1:30" ht="66.75" customHeight="1" x14ac:dyDescent="0.2">
      <c r="A2974" s="50" t="s">
        <v>10897</v>
      </c>
      <c r="B2974" s="51" t="s">
        <v>10633</v>
      </c>
      <c r="C2974" s="52" t="s">
        <v>10634</v>
      </c>
      <c r="D2974" s="52" t="s">
        <v>10871</v>
      </c>
      <c r="E2974" s="53" t="s">
        <v>231</v>
      </c>
      <c r="F2974" s="54" t="s">
        <v>10898</v>
      </c>
      <c r="G2974" s="54" t="s">
        <v>10764</v>
      </c>
      <c r="H2974" s="56">
        <v>43899</v>
      </c>
      <c r="I2974" s="56">
        <v>44994</v>
      </c>
      <c r="J2974" s="57" t="str">
        <f>IF(Ugovori_OPULJP3[[#This Row],[DATUM ZAVRŠETKA OPERACIJE]]&gt;DATE(2024,12,31),"u provedbi","završen")</f>
        <v>završen</v>
      </c>
      <c r="K2974" s="55" t="s">
        <v>8385</v>
      </c>
      <c r="L2974" s="55" t="s">
        <v>129</v>
      </c>
      <c r="M2974" s="58">
        <v>0.85</v>
      </c>
      <c r="N2974" s="58">
        <v>0.15</v>
      </c>
      <c r="O2974" s="59">
        <f>Ugovori_OPULJP3[[#This Row],[Bespovratna sredstva - Ukupno (EU+Nac) HRK
= Ukupna ugovorena vrijednost bespovratnih sredstava]]*Ugovori_OPULJP3[[#This Row],[EU STOPA SUFINANCIRANJA %
EU CO-FINANCING RATE %]]</f>
        <v>3348817.2415</v>
      </c>
      <c r="P2974" s="60">
        <f>Ugovori_OPULJP3[[#This Row],[Bespovratna sredstva - EU dio - HRK]]/7.5345</f>
        <v>444464.42915920098</v>
      </c>
      <c r="Q2974" s="59">
        <f>Ugovori_OPULJP3[[#This Row],[Bespovratna sredstva - Ukupno (EU+Nac) HRK
= Ukupna ugovorena vrijednost bespovratnih sredstava]]*Ugovori_OPULJP3[[#This Row],[STOPA NACIONALNOG SUFINANCIRANJA %]]</f>
        <v>590967.74849999999</v>
      </c>
      <c r="R2974" s="60">
        <f>Ugovori_OPULJP3[[#This Row],[Bespovratna sredstva - Nacionalni dio - HRK]]/7.5345</f>
        <v>78434.899263388405</v>
      </c>
      <c r="S2974" s="59">
        <v>3939784.99</v>
      </c>
      <c r="T2974" s="60">
        <f>Ugovori_OPULJP3[[#This Row],[Bespovratna sredstva - Ukupno (EU+Nac) HRK
= Ukupna ugovorena vrijednost bespovratnih sredstava]]/7.5345</f>
        <v>522899.3284225894</v>
      </c>
      <c r="U2974" s="59">
        <v>0</v>
      </c>
      <c r="V2974" s="60">
        <f>Ugovori_OPULJP3[[#This Row],[Javni doprinos korisnika - HRK]]/7.5345</f>
        <v>0</v>
      </c>
      <c r="W2974" s="59">
        <v>0</v>
      </c>
      <c r="X2974" s="60">
        <f>Ugovori_OPULJP3[[#This Row],[Privatni doprinos korisnika - HRK]]/7.5345</f>
        <v>0</v>
      </c>
      <c r="Y2974" s="61">
        <v>3939784.99</v>
      </c>
      <c r="Z2974" s="62">
        <f>Ugovori_OPULJP3[[#This Row],[UKUPNI PRIHVATLJIVI IZDACI
TOTAL ELIGIBLE EXPENDITURE
= Bespovratna sredstva ukupno + doprinos korisnika
= Ukupni prihvatljivi troškovi
= Ukupna ugovorena vrijednost projekta HRK]]/7.5345</f>
        <v>522899.3284225894</v>
      </c>
      <c r="AA2974" s="53" t="s">
        <v>10638</v>
      </c>
      <c r="AB2974" s="53" t="s">
        <v>10639</v>
      </c>
      <c r="AC2974" s="42" t="s">
        <v>10899</v>
      </c>
      <c r="AD2974" s="52" t="s">
        <v>10641</v>
      </c>
    </row>
    <row r="2975" spans="1:30" ht="66.75" customHeight="1" x14ac:dyDescent="0.2">
      <c r="A2975" s="50" t="s">
        <v>10900</v>
      </c>
      <c r="B2975" s="51" t="s">
        <v>10633</v>
      </c>
      <c r="C2975" s="52" t="s">
        <v>10634</v>
      </c>
      <c r="D2975" s="52" t="s">
        <v>10871</v>
      </c>
      <c r="E2975" s="53" t="s">
        <v>231</v>
      </c>
      <c r="F2975" s="54" t="s">
        <v>10901</v>
      </c>
      <c r="G2975" s="54" t="s">
        <v>10696</v>
      </c>
      <c r="H2975" s="56">
        <v>43899</v>
      </c>
      <c r="I2975" s="56">
        <v>44994</v>
      </c>
      <c r="J2975" s="57" t="str">
        <f>IF(Ugovori_OPULJP3[[#This Row],[DATUM ZAVRŠETKA OPERACIJE]]&gt;DATE(2024,12,31),"u provedbi","završen")</f>
        <v>završen</v>
      </c>
      <c r="K2975" s="55" t="s">
        <v>35</v>
      </c>
      <c r="L2975" s="55" t="s">
        <v>36</v>
      </c>
      <c r="M2975" s="58">
        <v>0.85</v>
      </c>
      <c r="N2975" s="58">
        <v>0.15</v>
      </c>
      <c r="O2975" s="59">
        <f>Ugovori_OPULJP3[[#This Row],[Bespovratna sredstva - Ukupno (EU+Nac) HRK
= Ukupna ugovorena vrijednost bespovratnih sredstava]]*Ugovori_OPULJP3[[#This Row],[EU STOPA SUFINANCIRANJA %
EU CO-FINANCING RATE %]]</f>
        <v>3192940.4844999998</v>
      </c>
      <c r="P2975" s="60">
        <f>Ugovori_OPULJP3[[#This Row],[Bespovratna sredstva - EU dio - HRK]]/7.5345</f>
        <v>423776.02820359671</v>
      </c>
      <c r="Q2975" s="59">
        <f>Ugovori_OPULJP3[[#This Row],[Bespovratna sredstva - Ukupno (EU+Nac) HRK
= Ukupna ugovorena vrijednost bespovratnih sredstava]]*Ugovori_OPULJP3[[#This Row],[STOPA NACIONALNOG SUFINANCIRANJA %]]</f>
        <v>563460.08549999993</v>
      </c>
      <c r="R2975" s="60">
        <f>Ugovori_OPULJP3[[#This Row],[Bespovratna sredstva - Nacionalni dio - HRK]]/7.5345</f>
        <v>74784.004977105302</v>
      </c>
      <c r="S2975" s="59">
        <v>3756400.57</v>
      </c>
      <c r="T2975" s="60">
        <f>Ugovori_OPULJP3[[#This Row],[Bespovratna sredstva - Ukupno (EU+Nac) HRK
= Ukupna ugovorena vrijednost bespovratnih sredstava]]/7.5345</f>
        <v>498560.03318070207</v>
      </c>
      <c r="U2975" s="59">
        <v>0</v>
      </c>
      <c r="V2975" s="60">
        <f>Ugovori_OPULJP3[[#This Row],[Javni doprinos korisnika - HRK]]/7.5345</f>
        <v>0</v>
      </c>
      <c r="W2975" s="59">
        <v>0</v>
      </c>
      <c r="X2975" s="60">
        <f>Ugovori_OPULJP3[[#This Row],[Privatni doprinos korisnika - HRK]]/7.5345</f>
        <v>0</v>
      </c>
      <c r="Y2975" s="61">
        <v>3756400.57</v>
      </c>
      <c r="Z2975" s="62">
        <f>Ugovori_OPULJP3[[#This Row],[UKUPNI PRIHVATLJIVI IZDACI
TOTAL ELIGIBLE EXPENDITURE
= Bespovratna sredstva ukupno + doprinos korisnika
= Ukupni prihvatljivi troškovi
= Ukupna ugovorena vrijednost projekta HRK]]/7.5345</f>
        <v>498560.03318070207</v>
      </c>
      <c r="AA2975" s="53" t="s">
        <v>10638</v>
      </c>
      <c r="AB2975" s="53" t="s">
        <v>10639</v>
      </c>
      <c r="AC2975" s="42" t="s">
        <v>10902</v>
      </c>
      <c r="AD2975" s="52" t="s">
        <v>10641</v>
      </c>
    </row>
    <row r="2976" spans="1:30" ht="66.75" customHeight="1" x14ac:dyDescent="0.2">
      <c r="A2976" s="50" t="s">
        <v>10903</v>
      </c>
      <c r="B2976" s="51" t="s">
        <v>10633</v>
      </c>
      <c r="C2976" s="52" t="s">
        <v>10634</v>
      </c>
      <c r="D2976" s="52" t="s">
        <v>10871</v>
      </c>
      <c r="E2976" s="53" t="s">
        <v>231</v>
      </c>
      <c r="F2976" s="54" t="s">
        <v>10904</v>
      </c>
      <c r="G2976" s="54" t="s">
        <v>10645</v>
      </c>
      <c r="H2976" s="56">
        <v>43899</v>
      </c>
      <c r="I2976" s="56">
        <v>44994</v>
      </c>
      <c r="J2976" s="57" t="str">
        <f>IF(Ugovori_OPULJP3[[#This Row],[DATUM ZAVRŠETKA OPERACIJE]]&gt;DATE(2024,12,31),"u provedbi","završen")</f>
        <v>završen</v>
      </c>
      <c r="K2976" s="55" t="s">
        <v>36</v>
      </c>
      <c r="L2976" s="55" t="s">
        <v>36</v>
      </c>
      <c r="M2976" s="58">
        <v>0.85</v>
      </c>
      <c r="N2976" s="58">
        <v>0.15</v>
      </c>
      <c r="O2976" s="59">
        <f>Ugovori_OPULJP3[[#This Row],[Bespovratna sredstva - Ukupno (EU+Nac) HRK
= Ukupna ugovorena vrijednost bespovratnih sredstava]]*Ugovori_OPULJP3[[#This Row],[EU STOPA SUFINANCIRANJA %
EU CO-FINANCING RATE %]]</f>
        <v>3130881.1514999997</v>
      </c>
      <c r="P2976" s="60">
        <f>Ugovori_OPULJP3[[#This Row],[Bespovratna sredstva - EU dio - HRK]]/7.5345</f>
        <v>415539.33923949825</v>
      </c>
      <c r="Q2976" s="59">
        <f>Ugovori_OPULJP3[[#This Row],[Bespovratna sredstva - Ukupno (EU+Nac) HRK
= Ukupna ugovorena vrijednost bespovratnih sredstava]]*Ugovori_OPULJP3[[#This Row],[STOPA NACIONALNOG SUFINANCIRANJA %]]</f>
        <v>552508.43849999993</v>
      </c>
      <c r="R2976" s="60">
        <f>Ugovori_OPULJP3[[#This Row],[Bespovratna sredstva - Nacionalni dio - HRK]]/7.5345</f>
        <v>73330.471630499684</v>
      </c>
      <c r="S2976" s="59">
        <v>3683389.59</v>
      </c>
      <c r="T2976" s="60">
        <f>Ugovori_OPULJP3[[#This Row],[Bespovratna sredstva - Ukupno (EU+Nac) HRK
= Ukupna ugovorena vrijednost bespovratnih sredstava]]/7.5345</f>
        <v>488869.81086999795</v>
      </c>
      <c r="U2976" s="59">
        <v>0</v>
      </c>
      <c r="V2976" s="60">
        <f>Ugovori_OPULJP3[[#This Row],[Javni doprinos korisnika - HRK]]/7.5345</f>
        <v>0</v>
      </c>
      <c r="W2976" s="59">
        <v>0</v>
      </c>
      <c r="X2976" s="60">
        <f>Ugovori_OPULJP3[[#This Row],[Privatni doprinos korisnika - HRK]]/7.5345</f>
        <v>0</v>
      </c>
      <c r="Y2976" s="61">
        <v>3683389.59</v>
      </c>
      <c r="Z2976" s="62">
        <f>Ugovori_OPULJP3[[#This Row],[UKUPNI PRIHVATLJIVI IZDACI
TOTAL ELIGIBLE EXPENDITURE
= Bespovratna sredstva ukupno + doprinos korisnika
= Ukupni prihvatljivi troškovi
= Ukupna ugovorena vrijednost projekta HRK]]/7.5345</f>
        <v>488869.81086999795</v>
      </c>
      <c r="AA2976" s="53" t="s">
        <v>10638</v>
      </c>
      <c r="AB2976" s="53" t="s">
        <v>10639</v>
      </c>
      <c r="AC2976" s="42" t="s">
        <v>10905</v>
      </c>
      <c r="AD2976" s="52" t="s">
        <v>10641</v>
      </c>
    </row>
    <row r="2977" spans="1:30" ht="66.75" customHeight="1" x14ac:dyDescent="0.2">
      <c r="A2977" s="50" t="s">
        <v>10906</v>
      </c>
      <c r="B2977" s="51" t="s">
        <v>10633</v>
      </c>
      <c r="C2977" s="52" t="s">
        <v>10634</v>
      </c>
      <c r="D2977" s="52" t="s">
        <v>10871</v>
      </c>
      <c r="E2977" s="53" t="s">
        <v>231</v>
      </c>
      <c r="F2977" s="54" t="s">
        <v>10907</v>
      </c>
      <c r="G2977" s="54" t="s">
        <v>10777</v>
      </c>
      <c r="H2977" s="56">
        <v>43899</v>
      </c>
      <c r="I2977" s="56">
        <v>44994</v>
      </c>
      <c r="J2977" s="57" t="str">
        <f>IF(Ugovori_OPULJP3[[#This Row],[DATUM ZAVRŠETKA OPERACIJE]]&gt;DATE(2024,12,31),"u provedbi","završen")</f>
        <v>završen</v>
      </c>
      <c r="K2977" s="55" t="s">
        <v>10908</v>
      </c>
      <c r="L2977" s="55" t="s">
        <v>36</v>
      </c>
      <c r="M2977" s="58">
        <v>0.85</v>
      </c>
      <c r="N2977" s="58">
        <v>0.15</v>
      </c>
      <c r="O2977" s="59">
        <f>Ugovori_OPULJP3[[#This Row],[Bespovratna sredstva - Ukupno (EU+Nac) HRK
= Ukupna ugovorena vrijednost bespovratnih sredstava]]*Ugovori_OPULJP3[[#This Row],[EU STOPA SUFINANCIRANJA %
EU CO-FINANCING RATE %]]</f>
        <v>3198888.6995000001</v>
      </c>
      <c r="P2977" s="60">
        <f>Ugovori_OPULJP3[[#This Row],[Bespovratna sredstva - EU dio - HRK]]/7.5345</f>
        <v>424565.49200345081</v>
      </c>
      <c r="Q2977" s="59">
        <f>Ugovori_OPULJP3[[#This Row],[Bespovratna sredstva - Ukupno (EU+Nac) HRK
= Ukupna ugovorena vrijednost bespovratnih sredstava]]*Ugovori_OPULJP3[[#This Row],[STOPA NACIONALNOG SUFINANCIRANJA %]]</f>
        <v>564509.77049999998</v>
      </c>
      <c r="R2977" s="60">
        <f>Ugovori_OPULJP3[[#This Row],[Bespovratna sredstva - Nacionalni dio - HRK]]/7.5345</f>
        <v>74923.322118256023</v>
      </c>
      <c r="S2977" s="59">
        <v>3763398.47</v>
      </c>
      <c r="T2977" s="60">
        <f>Ugovori_OPULJP3[[#This Row],[Bespovratna sredstva - Ukupno (EU+Nac) HRK
= Ukupna ugovorena vrijednost bespovratnih sredstava]]/7.5345</f>
        <v>499488.81412170682</v>
      </c>
      <c r="U2977" s="59">
        <v>0</v>
      </c>
      <c r="V2977" s="60">
        <f>Ugovori_OPULJP3[[#This Row],[Javni doprinos korisnika - HRK]]/7.5345</f>
        <v>0</v>
      </c>
      <c r="W2977" s="59">
        <v>0</v>
      </c>
      <c r="X2977" s="60">
        <f>Ugovori_OPULJP3[[#This Row],[Privatni doprinos korisnika - HRK]]/7.5345</f>
        <v>0</v>
      </c>
      <c r="Y2977" s="61">
        <v>3763398.47</v>
      </c>
      <c r="Z2977" s="62">
        <f>Ugovori_OPULJP3[[#This Row],[UKUPNI PRIHVATLJIVI IZDACI
TOTAL ELIGIBLE EXPENDITURE
= Bespovratna sredstva ukupno + doprinos korisnika
= Ukupni prihvatljivi troškovi
= Ukupna ugovorena vrijednost projekta HRK]]/7.5345</f>
        <v>499488.81412170682</v>
      </c>
      <c r="AA2977" s="53" t="s">
        <v>10638</v>
      </c>
      <c r="AB2977" s="53" t="s">
        <v>10639</v>
      </c>
      <c r="AC2977" s="42" t="s">
        <v>10909</v>
      </c>
      <c r="AD2977" s="52" t="s">
        <v>10641</v>
      </c>
    </row>
    <row r="2978" spans="1:30" ht="66.75" customHeight="1" x14ac:dyDescent="0.2">
      <c r="A2978" s="50" t="s">
        <v>10910</v>
      </c>
      <c r="B2978" s="51" t="s">
        <v>10633</v>
      </c>
      <c r="C2978" s="52" t="s">
        <v>10634</v>
      </c>
      <c r="D2978" s="52" t="s">
        <v>10871</v>
      </c>
      <c r="E2978" s="53" t="s">
        <v>231</v>
      </c>
      <c r="F2978" s="54" t="s">
        <v>10911</v>
      </c>
      <c r="G2978" s="54" t="s">
        <v>10665</v>
      </c>
      <c r="H2978" s="56">
        <v>43899</v>
      </c>
      <c r="I2978" s="56">
        <v>44994</v>
      </c>
      <c r="J2978" s="57" t="str">
        <f>IF(Ugovori_OPULJP3[[#This Row],[DATUM ZAVRŠETKA OPERACIJE]]&gt;DATE(2024,12,31),"u provedbi","završen")</f>
        <v>završen</v>
      </c>
      <c r="K2978" s="55" t="s">
        <v>35</v>
      </c>
      <c r="L2978" s="55" t="s">
        <v>36</v>
      </c>
      <c r="M2978" s="58">
        <v>0.85</v>
      </c>
      <c r="N2978" s="58">
        <v>0.15</v>
      </c>
      <c r="O2978" s="59">
        <f>Ugovori_OPULJP3[[#This Row],[Bespovratna sredstva - Ukupno (EU+Nac) HRK
= Ukupna ugovorena vrijednost bespovratnih sredstava]]*Ugovori_OPULJP3[[#This Row],[EU STOPA SUFINANCIRANJA %
EU CO-FINANCING RATE %]]</f>
        <v>3234917.9044999997</v>
      </c>
      <c r="P2978" s="60">
        <f>Ugovori_OPULJP3[[#This Row],[Bespovratna sredstva - EU dio - HRK]]/7.5345</f>
        <v>429347.389275997</v>
      </c>
      <c r="Q2978" s="59">
        <f>Ugovori_OPULJP3[[#This Row],[Bespovratna sredstva - Ukupno (EU+Nac) HRK
= Ukupna ugovorena vrijednost bespovratnih sredstava]]*Ugovori_OPULJP3[[#This Row],[STOPA NACIONALNOG SUFINANCIRANJA %]]</f>
        <v>570867.86549999996</v>
      </c>
      <c r="R2978" s="60">
        <f>Ugovori_OPULJP3[[#This Row],[Bespovratna sredstva - Nacionalni dio - HRK]]/7.5345</f>
        <v>75767.186342822999</v>
      </c>
      <c r="S2978" s="59">
        <v>3805785.77</v>
      </c>
      <c r="T2978" s="60">
        <f>Ugovori_OPULJP3[[#This Row],[Bespovratna sredstva - Ukupno (EU+Nac) HRK
= Ukupna ugovorena vrijednost bespovratnih sredstava]]/7.5345</f>
        <v>505114.57561882009</v>
      </c>
      <c r="U2978" s="59">
        <v>0</v>
      </c>
      <c r="V2978" s="60">
        <f>Ugovori_OPULJP3[[#This Row],[Javni doprinos korisnika - HRK]]/7.5345</f>
        <v>0</v>
      </c>
      <c r="W2978" s="59">
        <v>0</v>
      </c>
      <c r="X2978" s="60">
        <f>Ugovori_OPULJP3[[#This Row],[Privatni doprinos korisnika - HRK]]/7.5345</f>
        <v>0</v>
      </c>
      <c r="Y2978" s="61">
        <v>3805785.77</v>
      </c>
      <c r="Z2978" s="62">
        <f>Ugovori_OPULJP3[[#This Row],[UKUPNI PRIHVATLJIVI IZDACI
TOTAL ELIGIBLE EXPENDITURE
= Bespovratna sredstva ukupno + doprinos korisnika
= Ukupni prihvatljivi troškovi
= Ukupna ugovorena vrijednost projekta HRK]]/7.5345</f>
        <v>505114.57561882009</v>
      </c>
      <c r="AA2978" s="53" t="s">
        <v>10638</v>
      </c>
      <c r="AB2978" s="53" t="s">
        <v>10639</v>
      </c>
      <c r="AC2978" s="42" t="s">
        <v>10912</v>
      </c>
      <c r="AD2978" s="52" t="s">
        <v>10641</v>
      </c>
    </row>
    <row r="2979" spans="1:30" ht="66.75" customHeight="1" x14ac:dyDescent="0.2">
      <c r="A2979" s="50" t="s">
        <v>10913</v>
      </c>
      <c r="B2979" s="51" t="s">
        <v>10633</v>
      </c>
      <c r="C2979" s="52" t="s">
        <v>10634</v>
      </c>
      <c r="D2979" s="52" t="s">
        <v>10871</v>
      </c>
      <c r="E2979" s="53" t="s">
        <v>231</v>
      </c>
      <c r="F2979" s="54" t="s">
        <v>10914</v>
      </c>
      <c r="G2979" s="54" t="s">
        <v>10732</v>
      </c>
      <c r="H2979" s="56">
        <v>43899</v>
      </c>
      <c r="I2979" s="56">
        <v>44994</v>
      </c>
      <c r="J2979" s="57" t="str">
        <f>IF(Ugovori_OPULJP3[[#This Row],[DATUM ZAVRŠETKA OPERACIJE]]&gt;DATE(2024,12,31),"u provedbi","završen")</f>
        <v>završen</v>
      </c>
      <c r="K2979" s="55" t="s">
        <v>10429</v>
      </c>
      <c r="L2979" s="55" t="s">
        <v>36</v>
      </c>
      <c r="M2979" s="58">
        <v>0.85</v>
      </c>
      <c r="N2979" s="58">
        <v>0.15</v>
      </c>
      <c r="O2979" s="59">
        <f>Ugovori_OPULJP3[[#This Row],[Bespovratna sredstva - Ukupno (EU+Nac) HRK
= Ukupna ugovorena vrijednost bespovratnih sredstava]]*Ugovori_OPULJP3[[#This Row],[EU STOPA SUFINANCIRANJA %
EU CO-FINANCING RATE %]]</f>
        <v>2879293.5870000003</v>
      </c>
      <c r="P2979" s="60">
        <f>Ugovori_OPULJP3[[#This Row],[Bespovratna sredstva - EU dio - HRK]]/7.5345</f>
        <v>382147.93111686246</v>
      </c>
      <c r="Q2979" s="59">
        <f>Ugovori_OPULJP3[[#This Row],[Bespovratna sredstva - Ukupno (EU+Nac) HRK
= Ukupna ugovorena vrijednost bespovratnih sredstava]]*Ugovori_OPULJP3[[#This Row],[STOPA NACIONALNOG SUFINANCIRANJA %]]</f>
        <v>508110.63300000003</v>
      </c>
      <c r="R2979" s="60">
        <f>Ugovori_OPULJP3[[#This Row],[Bespovratna sredstva - Nacionalni dio - HRK]]/7.5345</f>
        <v>67437.870197093376</v>
      </c>
      <c r="S2979" s="59">
        <v>3387404.22</v>
      </c>
      <c r="T2979" s="60">
        <f>Ugovori_OPULJP3[[#This Row],[Bespovratna sredstva - Ukupno (EU+Nac) HRK
= Ukupna ugovorena vrijednost bespovratnih sredstava]]/7.5345</f>
        <v>449585.8013139558</v>
      </c>
      <c r="U2979" s="59">
        <v>0</v>
      </c>
      <c r="V2979" s="60">
        <f>Ugovori_OPULJP3[[#This Row],[Javni doprinos korisnika - HRK]]/7.5345</f>
        <v>0</v>
      </c>
      <c r="W2979" s="59">
        <v>0</v>
      </c>
      <c r="X2979" s="60">
        <f>Ugovori_OPULJP3[[#This Row],[Privatni doprinos korisnika - HRK]]/7.5345</f>
        <v>0</v>
      </c>
      <c r="Y2979" s="61">
        <v>3387404.22</v>
      </c>
      <c r="Z2979" s="62">
        <f>Ugovori_OPULJP3[[#This Row],[UKUPNI PRIHVATLJIVI IZDACI
TOTAL ELIGIBLE EXPENDITURE
= Bespovratna sredstva ukupno + doprinos korisnika
= Ukupni prihvatljivi troškovi
= Ukupna ugovorena vrijednost projekta HRK]]/7.5345</f>
        <v>449585.8013139558</v>
      </c>
      <c r="AA2979" s="53" t="s">
        <v>10638</v>
      </c>
      <c r="AB2979" s="53" t="s">
        <v>10639</v>
      </c>
      <c r="AC2979" s="42" t="s">
        <v>10915</v>
      </c>
      <c r="AD2979" s="52" t="s">
        <v>10641</v>
      </c>
    </row>
    <row r="2980" spans="1:30" ht="66.75" customHeight="1" x14ac:dyDescent="0.2">
      <c r="A2980" s="50" t="s">
        <v>10916</v>
      </c>
      <c r="B2980" s="51" t="s">
        <v>10633</v>
      </c>
      <c r="C2980" s="52" t="s">
        <v>10634</v>
      </c>
      <c r="D2980" s="52" t="s">
        <v>10871</v>
      </c>
      <c r="E2980" s="53" t="s">
        <v>231</v>
      </c>
      <c r="F2980" s="54" t="s">
        <v>10917</v>
      </c>
      <c r="G2980" s="54" t="s">
        <v>10862</v>
      </c>
      <c r="H2980" s="56">
        <v>43899</v>
      </c>
      <c r="I2980" s="56">
        <v>44994</v>
      </c>
      <c r="J2980" s="57" t="str">
        <f>IF(Ugovori_OPULJP3[[#This Row],[DATUM ZAVRŠETKA OPERACIJE]]&gt;DATE(2024,12,31),"u provedbi","završen")</f>
        <v>završen</v>
      </c>
      <c r="K2980" s="55" t="s">
        <v>199</v>
      </c>
      <c r="L2980" s="55" t="s">
        <v>199</v>
      </c>
      <c r="M2980" s="58">
        <v>0.85</v>
      </c>
      <c r="N2980" s="58">
        <v>0.15</v>
      </c>
      <c r="O2980" s="59">
        <f>Ugovori_OPULJP3[[#This Row],[Bespovratna sredstva - Ukupno (EU+Nac) HRK
= Ukupna ugovorena vrijednost bespovratnih sredstava]]*Ugovori_OPULJP3[[#This Row],[EU STOPA SUFINANCIRANJA %
EU CO-FINANCING RATE %]]</f>
        <v>2863831.9424999999</v>
      </c>
      <c r="P2980" s="60">
        <f>Ugovori_OPULJP3[[#This Row],[Bespovratna sredstva - EU dio - HRK]]/7.5345</f>
        <v>380095.81823611382</v>
      </c>
      <c r="Q2980" s="59">
        <f>Ugovori_OPULJP3[[#This Row],[Bespovratna sredstva - Ukupno (EU+Nac) HRK
= Ukupna ugovorena vrijednost bespovratnih sredstava]]*Ugovori_OPULJP3[[#This Row],[STOPA NACIONALNOG SUFINANCIRANJA %]]</f>
        <v>505382.10749999993</v>
      </c>
      <c r="R2980" s="60">
        <f>Ugovori_OPULJP3[[#This Row],[Bespovratna sredstva - Nacionalni dio - HRK]]/7.5345</f>
        <v>67075.732629902428</v>
      </c>
      <c r="S2980" s="59">
        <v>3369214.05</v>
      </c>
      <c r="T2980" s="60">
        <f>Ugovori_OPULJP3[[#This Row],[Bespovratna sredstva - Ukupno (EU+Nac) HRK
= Ukupna ugovorena vrijednost bespovratnih sredstava]]/7.5345</f>
        <v>447171.5508660163</v>
      </c>
      <c r="U2980" s="59">
        <v>0</v>
      </c>
      <c r="V2980" s="60">
        <f>Ugovori_OPULJP3[[#This Row],[Javni doprinos korisnika - HRK]]/7.5345</f>
        <v>0</v>
      </c>
      <c r="W2980" s="59">
        <v>0</v>
      </c>
      <c r="X2980" s="60">
        <f>Ugovori_OPULJP3[[#This Row],[Privatni doprinos korisnika - HRK]]/7.5345</f>
        <v>0</v>
      </c>
      <c r="Y2980" s="61">
        <v>3369214.05</v>
      </c>
      <c r="Z2980" s="62">
        <f>Ugovori_OPULJP3[[#This Row],[UKUPNI PRIHVATLJIVI IZDACI
TOTAL ELIGIBLE EXPENDITURE
= Bespovratna sredstva ukupno + doprinos korisnika
= Ukupni prihvatljivi troškovi
= Ukupna ugovorena vrijednost projekta HRK]]/7.5345</f>
        <v>447171.5508660163</v>
      </c>
      <c r="AA2980" s="53" t="s">
        <v>10638</v>
      </c>
      <c r="AB2980" s="53" t="s">
        <v>10639</v>
      </c>
      <c r="AC2980" s="42" t="s">
        <v>10918</v>
      </c>
      <c r="AD2980" s="52" t="s">
        <v>10641</v>
      </c>
    </row>
    <row r="2981" spans="1:30" ht="66.75" customHeight="1" x14ac:dyDescent="0.2">
      <c r="A2981" s="50" t="s">
        <v>10919</v>
      </c>
      <c r="B2981" s="51" t="s">
        <v>10633</v>
      </c>
      <c r="C2981" s="52" t="s">
        <v>10634</v>
      </c>
      <c r="D2981" s="52" t="s">
        <v>10871</v>
      </c>
      <c r="E2981" s="53" t="s">
        <v>231</v>
      </c>
      <c r="F2981" s="54" t="s">
        <v>10920</v>
      </c>
      <c r="G2981" s="54" t="s">
        <v>10708</v>
      </c>
      <c r="H2981" s="56">
        <v>43899</v>
      </c>
      <c r="I2981" s="56">
        <v>44994</v>
      </c>
      <c r="J2981" s="57" t="str">
        <f>IF(Ugovori_OPULJP3[[#This Row],[DATUM ZAVRŠETKA OPERACIJE]]&gt;DATE(2024,12,31),"u provedbi","završen")</f>
        <v>završen</v>
      </c>
      <c r="K2981" s="55" t="s">
        <v>4568</v>
      </c>
      <c r="L2981" s="55" t="s">
        <v>36</v>
      </c>
      <c r="M2981" s="58">
        <v>0.85</v>
      </c>
      <c r="N2981" s="58">
        <v>0.15</v>
      </c>
      <c r="O2981" s="59">
        <f>Ugovori_OPULJP3[[#This Row],[Bespovratna sredstva - Ukupno (EU+Nac) HRK
= Ukupna ugovorena vrijednost bespovratnih sredstava]]*Ugovori_OPULJP3[[#This Row],[EU STOPA SUFINANCIRANJA %
EU CO-FINANCING RATE %]]</f>
        <v>3167424.3514999999</v>
      </c>
      <c r="P2981" s="60">
        <f>Ugovori_OPULJP3[[#This Row],[Bespovratna sredstva - EU dio - HRK]]/7.5345</f>
        <v>420389.45537195564</v>
      </c>
      <c r="Q2981" s="59">
        <f>Ugovori_OPULJP3[[#This Row],[Bespovratna sredstva - Ukupno (EU+Nac) HRK
= Ukupna ugovorena vrijednost bespovratnih sredstava]]*Ugovori_OPULJP3[[#This Row],[STOPA NACIONALNOG SUFINANCIRANJA %]]</f>
        <v>558957.23849999998</v>
      </c>
      <c r="R2981" s="60">
        <f>Ugovori_OPULJP3[[#This Row],[Bespovratna sredstva - Nacionalni dio - HRK]]/7.5345</f>
        <v>74186.374477403937</v>
      </c>
      <c r="S2981" s="59">
        <v>3726381.59</v>
      </c>
      <c r="T2981" s="60">
        <f>Ugovori_OPULJP3[[#This Row],[Bespovratna sredstva - Ukupno (EU+Nac) HRK
= Ukupna ugovorena vrijednost bespovratnih sredstava]]/7.5345</f>
        <v>494575.82984935958</v>
      </c>
      <c r="U2981" s="59">
        <v>0</v>
      </c>
      <c r="V2981" s="60">
        <f>Ugovori_OPULJP3[[#This Row],[Javni doprinos korisnika - HRK]]/7.5345</f>
        <v>0</v>
      </c>
      <c r="W2981" s="59">
        <v>0</v>
      </c>
      <c r="X2981" s="60">
        <f>Ugovori_OPULJP3[[#This Row],[Privatni doprinos korisnika - HRK]]/7.5345</f>
        <v>0</v>
      </c>
      <c r="Y2981" s="61">
        <v>3726381.59</v>
      </c>
      <c r="Z2981" s="62">
        <f>Ugovori_OPULJP3[[#This Row],[UKUPNI PRIHVATLJIVI IZDACI
TOTAL ELIGIBLE EXPENDITURE
= Bespovratna sredstva ukupno + doprinos korisnika
= Ukupni prihvatljivi troškovi
= Ukupna ugovorena vrijednost projekta HRK]]/7.5345</f>
        <v>494575.82984935958</v>
      </c>
      <c r="AA2981" s="53" t="s">
        <v>10638</v>
      </c>
      <c r="AB2981" s="53" t="s">
        <v>10639</v>
      </c>
      <c r="AC2981" s="42" t="s">
        <v>10921</v>
      </c>
      <c r="AD2981" s="52" t="s">
        <v>10641</v>
      </c>
    </row>
    <row r="2982" spans="1:30" ht="66.75" customHeight="1" x14ac:dyDescent="0.2">
      <c r="A2982" s="50" t="s">
        <v>10922</v>
      </c>
      <c r="B2982" s="51" t="s">
        <v>10633</v>
      </c>
      <c r="C2982" s="52" t="s">
        <v>10634</v>
      </c>
      <c r="D2982" s="52" t="s">
        <v>10871</v>
      </c>
      <c r="E2982" s="53" t="s">
        <v>231</v>
      </c>
      <c r="F2982" s="54" t="s">
        <v>10923</v>
      </c>
      <c r="G2982" s="54" t="s">
        <v>10809</v>
      </c>
      <c r="H2982" s="56">
        <v>43899</v>
      </c>
      <c r="I2982" s="56">
        <v>44994</v>
      </c>
      <c r="J2982" s="57" t="str">
        <f>IF(Ugovori_OPULJP3[[#This Row],[DATUM ZAVRŠETKA OPERACIJE]]&gt;DATE(2024,12,31),"u provedbi","završen")</f>
        <v>završen</v>
      </c>
      <c r="K2982" s="55" t="s">
        <v>10924</v>
      </c>
      <c r="L2982" s="55" t="s">
        <v>36</v>
      </c>
      <c r="M2982" s="58">
        <v>0.85</v>
      </c>
      <c r="N2982" s="58">
        <v>0.15</v>
      </c>
      <c r="O2982" s="59">
        <f>Ugovori_OPULJP3[[#This Row],[Bespovratna sredstva - Ukupno (EU+Nac) HRK
= Ukupna ugovorena vrijednost bespovratnih sredstava]]*Ugovori_OPULJP3[[#This Row],[EU STOPA SUFINANCIRANJA %
EU CO-FINANCING RATE %]]</f>
        <v>2929984.6629999997</v>
      </c>
      <c r="P2982" s="60">
        <f>Ugovori_OPULJP3[[#This Row],[Bespovratna sredstva - EU dio - HRK]]/7.5345</f>
        <v>388875.79308514163</v>
      </c>
      <c r="Q2982" s="59">
        <f>Ugovori_OPULJP3[[#This Row],[Bespovratna sredstva - Ukupno (EU+Nac) HRK
= Ukupna ugovorena vrijednost bespovratnih sredstava]]*Ugovori_OPULJP3[[#This Row],[STOPA NACIONALNOG SUFINANCIRANJA %]]</f>
        <v>517056.11699999997</v>
      </c>
      <c r="R2982" s="60">
        <f>Ugovori_OPULJP3[[#This Row],[Bespovratna sredstva - Nacionalni dio - HRK]]/7.5345</f>
        <v>68625.13995620147</v>
      </c>
      <c r="S2982" s="59">
        <v>3447040.78</v>
      </c>
      <c r="T2982" s="60">
        <f>Ugovori_OPULJP3[[#This Row],[Bespovratna sredstva - Ukupno (EU+Nac) HRK
= Ukupna ugovorena vrijednost bespovratnih sredstava]]/7.5345</f>
        <v>457500.93304134312</v>
      </c>
      <c r="U2982" s="59">
        <v>0</v>
      </c>
      <c r="V2982" s="60">
        <f>Ugovori_OPULJP3[[#This Row],[Javni doprinos korisnika - HRK]]/7.5345</f>
        <v>0</v>
      </c>
      <c r="W2982" s="59">
        <v>0</v>
      </c>
      <c r="X2982" s="60">
        <f>Ugovori_OPULJP3[[#This Row],[Privatni doprinos korisnika - HRK]]/7.5345</f>
        <v>0</v>
      </c>
      <c r="Y2982" s="61">
        <v>3447040.78</v>
      </c>
      <c r="Z2982" s="62">
        <f>Ugovori_OPULJP3[[#This Row],[UKUPNI PRIHVATLJIVI IZDACI
TOTAL ELIGIBLE EXPENDITURE
= Bespovratna sredstva ukupno + doprinos korisnika
= Ukupni prihvatljivi troškovi
= Ukupna ugovorena vrijednost projekta HRK]]/7.5345</f>
        <v>457500.93304134312</v>
      </c>
      <c r="AA2982" s="53" t="s">
        <v>10638</v>
      </c>
      <c r="AB2982" s="53" t="s">
        <v>10639</v>
      </c>
      <c r="AC2982" s="42" t="s">
        <v>10925</v>
      </c>
      <c r="AD2982" s="52" t="s">
        <v>10641</v>
      </c>
    </row>
    <row r="2983" spans="1:30" ht="66.75" customHeight="1" x14ac:dyDescent="0.2">
      <c r="A2983" s="50" t="s">
        <v>10926</v>
      </c>
      <c r="B2983" s="51" t="s">
        <v>10633</v>
      </c>
      <c r="C2983" s="52" t="s">
        <v>10634</v>
      </c>
      <c r="D2983" s="52" t="s">
        <v>10871</v>
      </c>
      <c r="E2983" s="53" t="s">
        <v>231</v>
      </c>
      <c r="F2983" s="54" t="s">
        <v>10927</v>
      </c>
      <c r="G2983" s="54" t="s">
        <v>10928</v>
      </c>
      <c r="H2983" s="56">
        <v>43899</v>
      </c>
      <c r="I2983" s="56">
        <v>44994</v>
      </c>
      <c r="J2983" s="57" t="str">
        <f>IF(Ugovori_OPULJP3[[#This Row],[DATUM ZAVRŠETKA OPERACIJE]]&gt;DATE(2024,12,31),"u provedbi","završen")</f>
        <v>završen</v>
      </c>
      <c r="K2983" s="55" t="s">
        <v>248</v>
      </c>
      <c r="L2983" s="55" t="s">
        <v>248</v>
      </c>
      <c r="M2983" s="58">
        <v>0.85</v>
      </c>
      <c r="N2983" s="58">
        <v>0.15</v>
      </c>
      <c r="O2983" s="59">
        <f>Ugovori_OPULJP3[[#This Row],[Bespovratna sredstva - Ukupno (EU+Nac) HRK
= Ukupna ugovorena vrijednost bespovratnih sredstava]]*Ugovori_OPULJP3[[#This Row],[EU STOPA SUFINANCIRANJA %
EU CO-FINANCING RATE %]]</f>
        <v>3336948.7340000002</v>
      </c>
      <c r="P2983" s="60">
        <f>Ugovori_OPULJP3[[#This Row],[Bespovratna sredstva - EU dio - HRK]]/7.5345</f>
        <v>442889.20751211094</v>
      </c>
      <c r="Q2983" s="59">
        <f>Ugovori_OPULJP3[[#This Row],[Bespovratna sredstva - Ukupno (EU+Nac) HRK
= Ukupna ugovorena vrijednost bespovratnih sredstava]]*Ugovori_OPULJP3[[#This Row],[STOPA NACIONALNOG SUFINANCIRANJA %]]</f>
        <v>588873.30599999998</v>
      </c>
      <c r="R2983" s="60">
        <f>Ugovori_OPULJP3[[#This Row],[Bespovratna sredstva - Nacionalni dio - HRK]]/7.5345</f>
        <v>78156.918972725456</v>
      </c>
      <c r="S2983" s="59">
        <v>3925822.04</v>
      </c>
      <c r="T2983" s="60">
        <f>Ugovori_OPULJP3[[#This Row],[Bespovratna sredstva - Ukupno (EU+Nac) HRK
= Ukupna ugovorena vrijednost bespovratnih sredstava]]/7.5345</f>
        <v>521046.12648483639</v>
      </c>
      <c r="U2983" s="59">
        <v>0</v>
      </c>
      <c r="V2983" s="60">
        <f>Ugovori_OPULJP3[[#This Row],[Javni doprinos korisnika - HRK]]/7.5345</f>
        <v>0</v>
      </c>
      <c r="W2983" s="59">
        <v>0</v>
      </c>
      <c r="X2983" s="60">
        <f>Ugovori_OPULJP3[[#This Row],[Privatni doprinos korisnika - HRK]]/7.5345</f>
        <v>0</v>
      </c>
      <c r="Y2983" s="61">
        <v>3925822.04</v>
      </c>
      <c r="Z2983" s="62">
        <f>Ugovori_OPULJP3[[#This Row],[UKUPNI PRIHVATLJIVI IZDACI
TOTAL ELIGIBLE EXPENDITURE
= Bespovratna sredstva ukupno + doprinos korisnika
= Ukupni prihvatljivi troškovi
= Ukupna ugovorena vrijednost projekta HRK]]/7.5345</f>
        <v>521046.12648483639</v>
      </c>
      <c r="AA2983" s="53" t="s">
        <v>10638</v>
      </c>
      <c r="AB2983" s="53" t="s">
        <v>10639</v>
      </c>
      <c r="AC2983" s="42" t="s">
        <v>10929</v>
      </c>
      <c r="AD2983" s="52" t="s">
        <v>10641</v>
      </c>
    </row>
    <row r="2984" spans="1:30" ht="66.75" customHeight="1" x14ac:dyDescent="0.2">
      <c r="A2984" s="50" t="s">
        <v>10930</v>
      </c>
      <c r="B2984" s="51" t="s">
        <v>10633</v>
      </c>
      <c r="C2984" s="52" t="s">
        <v>10634</v>
      </c>
      <c r="D2984" s="52" t="s">
        <v>10871</v>
      </c>
      <c r="E2984" s="53" t="s">
        <v>231</v>
      </c>
      <c r="F2984" s="54" t="s">
        <v>10931</v>
      </c>
      <c r="G2984" s="54" t="s">
        <v>10932</v>
      </c>
      <c r="H2984" s="56">
        <v>43899</v>
      </c>
      <c r="I2984" s="56">
        <v>44994</v>
      </c>
      <c r="J2984" s="57" t="str">
        <f>IF(Ugovori_OPULJP3[[#This Row],[DATUM ZAVRŠETKA OPERACIJE]]&gt;DATE(2024,12,31),"u provedbi","završen")</f>
        <v>završen</v>
      </c>
      <c r="K2984" s="55" t="s">
        <v>103</v>
      </c>
      <c r="L2984" s="55" t="s">
        <v>103</v>
      </c>
      <c r="M2984" s="58">
        <v>0.85</v>
      </c>
      <c r="N2984" s="58">
        <v>0.15</v>
      </c>
      <c r="O2984" s="59">
        <f>Ugovori_OPULJP3[[#This Row],[Bespovratna sredstva - Ukupno (EU+Nac) HRK
= Ukupna ugovorena vrijednost bespovratnih sredstava]]*Ugovori_OPULJP3[[#This Row],[EU STOPA SUFINANCIRANJA %
EU CO-FINANCING RATE %]]</f>
        <v>3393017.5049999999</v>
      </c>
      <c r="P2984" s="60">
        <f>Ugovori_OPULJP3[[#This Row],[Bespovratna sredstva - EU dio - HRK]]/7.5345</f>
        <v>450330.81226358743</v>
      </c>
      <c r="Q2984" s="59">
        <f>Ugovori_OPULJP3[[#This Row],[Bespovratna sredstva - Ukupno (EU+Nac) HRK
= Ukupna ugovorena vrijednost bespovratnih sredstava]]*Ugovori_OPULJP3[[#This Row],[STOPA NACIONALNOG SUFINANCIRANJA %]]</f>
        <v>598767.79499999993</v>
      </c>
      <c r="R2984" s="60">
        <f>Ugovori_OPULJP3[[#This Row],[Bespovratna sredstva - Nacionalni dio - HRK]]/7.5345</f>
        <v>79470.143340633076</v>
      </c>
      <c r="S2984" s="59">
        <v>3991785.3</v>
      </c>
      <c r="T2984" s="60">
        <f>Ugovori_OPULJP3[[#This Row],[Bespovratna sredstva - Ukupno (EU+Nac) HRK
= Ukupna ugovorena vrijednost bespovratnih sredstava]]/7.5345</f>
        <v>529800.95560422051</v>
      </c>
      <c r="U2984" s="59">
        <v>0</v>
      </c>
      <c r="V2984" s="60">
        <f>Ugovori_OPULJP3[[#This Row],[Javni doprinos korisnika - HRK]]/7.5345</f>
        <v>0</v>
      </c>
      <c r="W2984" s="59">
        <v>0</v>
      </c>
      <c r="X2984" s="60">
        <f>Ugovori_OPULJP3[[#This Row],[Privatni doprinos korisnika - HRK]]/7.5345</f>
        <v>0</v>
      </c>
      <c r="Y2984" s="61">
        <v>3991785.3</v>
      </c>
      <c r="Z2984" s="62">
        <f>Ugovori_OPULJP3[[#This Row],[UKUPNI PRIHVATLJIVI IZDACI
TOTAL ELIGIBLE EXPENDITURE
= Bespovratna sredstva ukupno + doprinos korisnika
= Ukupni prihvatljivi troškovi
= Ukupna ugovorena vrijednost projekta HRK]]/7.5345</f>
        <v>529800.95560422051</v>
      </c>
      <c r="AA2984" s="53" t="s">
        <v>10638</v>
      </c>
      <c r="AB2984" s="53" t="s">
        <v>10639</v>
      </c>
      <c r="AC2984" s="42" t="s">
        <v>10933</v>
      </c>
      <c r="AD2984" s="52" t="s">
        <v>10641</v>
      </c>
    </row>
    <row r="2985" spans="1:30" ht="66.75" customHeight="1" x14ac:dyDescent="0.2">
      <c r="A2985" s="50" t="s">
        <v>10934</v>
      </c>
      <c r="B2985" s="51" t="s">
        <v>10633</v>
      </c>
      <c r="C2985" s="52" t="s">
        <v>10634</v>
      </c>
      <c r="D2985" s="52" t="s">
        <v>10871</v>
      </c>
      <c r="E2985" s="53" t="s">
        <v>231</v>
      </c>
      <c r="F2985" s="54" t="s">
        <v>10935</v>
      </c>
      <c r="G2985" s="54" t="s">
        <v>10669</v>
      </c>
      <c r="H2985" s="56">
        <v>43899</v>
      </c>
      <c r="I2985" s="56">
        <v>44874</v>
      </c>
      <c r="J2985" s="57" t="str">
        <f>IF(Ugovori_OPULJP3[[#This Row],[DATUM ZAVRŠETKA OPERACIJE]]&gt;DATE(2024,12,31),"u provedbi","završen")</f>
        <v>završen</v>
      </c>
      <c r="K2985" s="55" t="s">
        <v>36</v>
      </c>
      <c r="L2985" s="55" t="s">
        <v>36</v>
      </c>
      <c r="M2985" s="58">
        <v>0.85</v>
      </c>
      <c r="N2985" s="58">
        <v>0.15</v>
      </c>
      <c r="O2985" s="59">
        <f>Ugovori_OPULJP3[[#This Row],[Bespovratna sredstva - Ukupno (EU+Nac) HRK
= Ukupna ugovorena vrijednost bespovratnih sredstava]]*Ugovori_OPULJP3[[#This Row],[EU STOPA SUFINANCIRANJA %
EU CO-FINANCING RATE %]]</f>
        <v>3393602.3645000001</v>
      </c>
      <c r="P2985" s="60">
        <f>Ugovori_OPULJP3[[#This Row],[Bespovratna sredstva - EU dio - HRK]]/7.5345</f>
        <v>450408.43645895546</v>
      </c>
      <c r="Q2985" s="59">
        <f>Ugovori_OPULJP3[[#This Row],[Bespovratna sredstva - Ukupno (EU+Nac) HRK
= Ukupna ugovorena vrijednost bespovratnih sredstava]]*Ugovori_OPULJP3[[#This Row],[STOPA NACIONALNOG SUFINANCIRANJA %]]</f>
        <v>598871.00549999997</v>
      </c>
      <c r="R2985" s="60">
        <f>Ugovori_OPULJP3[[#This Row],[Bespovratna sredstva - Nacionalni dio - HRK]]/7.5345</f>
        <v>79483.84172805096</v>
      </c>
      <c r="S2985" s="59">
        <v>3992473.37</v>
      </c>
      <c r="T2985" s="60">
        <f>Ugovori_OPULJP3[[#This Row],[Bespovratna sredstva - Ukupno (EU+Nac) HRK
= Ukupna ugovorena vrijednost bespovratnih sredstava]]/7.5345</f>
        <v>529892.27818700648</v>
      </c>
      <c r="U2985" s="59">
        <v>0</v>
      </c>
      <c r="V2985" s="60">
        <f>Ugovori_OPULJP3[[#This Row],[Javni doprinos korisnika - HRK]]/7.5345</f>
        <v>0</v>
      </c>
      <c r="W2985" s="59">
        <v>0</v>
      </c>
      <c r="X2985" s="60">
        <f>Ugovori_OPULJP3[[#This Row],[Privatni doprinos korisnika - HRK]]/7.5345</f>
        <v>0</v>
      </c>
      <c r="Y2985" s="61">
        <v>3992473.37</v>
      </c>
      <c r="Z2985" s="62">
        <f>Ugovori_OPULJP3[[#This Row],[UKUPNI PRIHVATLJIVI IZDACI
TOTAL ELIGIBLE EXPENDITURE
= Bespovratna sredstva ukupno + doprinos korisnika
= Ukupni prihvatljivi troškovi
= Ukupna ugovorena vrijednost projekta HRK]]/7.5345</f>
        <v>529892.27818700648</v>
      </c>
      <c r="AA2985" s="53" t="s">
        <v>10638</v>
      </c>
      <c r="AB2985" s="53" t="s">
        <v>10639</v>
      </c>
      <c r="AC2985" s="42" t="s">
        <v>10936</v>
      </c>
      <c r="AD2985" s="52" t="s">
        <v>10641</v>
      </c>
    </row>
    <row r="2986" spans="1:30" ht="66.75" customHeight="1" x14ac:dyDescent="0.2">
      <c r="A2986" s="50" t="s">
        <v>10937</v>
      </c>
      <c r="B2986" s="51" t="s">
        <v>10633</v>
      </c>
      <c r="C2986" s="52" t="s">
        <v>10634</v>
      </c>
      <c r="D2986" s="52" t="s">
        <v>10871</v>
      </c>
      <c r="E2986" s="53" t="s">
        <v>231</v>
      </c>
      <c r="F2986" s="54" t="s">
        <v>10938</v>
      </c>
      <c r="G2986" s="54" t="s">
        <v>10752</v>
      </c>
      <c r="H2986" s="56">
        <v>43899</v>
      </c>
      <c r="I2986" s="56">
        <v>44994</v>
      </c>
      <c r="J2986" s="57" t="str">
        <f>IF(Ugovori_OPULJP3[[#This Row],[DATUM ZAVRŠETKA OPERACIJE]]&gt;DATE(2024,12,31),"u provedbi","završen")</f>
        <v>završen</v>
      </c>
      <c r="K2986" s="55" t="s">
        <v>248</v>
      </c>
      <c r="L2986" s="55" t="s">
        <v>248</v>
      </c>
      <c r="M2986" s="58">
        <v>0.85</v>
      </c>
      <c r="N2986" s="58">
        <v>0.15</v>
      </c>
      <c r="O2986" s="59">
        <f>Ugovori_OPULJP3[[#This Row],[Bespovratna sredstva - Ukupno (EU+Nac) HRK
= Ukupna ugovorena vrijednost bespovratnih sredstava]]*Ugovori_OPULJP3[[#This Row],[EU STOPA SUFINANCIRANJA %
EU CO-FINANCING RATE %]]</f>
        <v>2820861.0765</v>
      </c>
      <c r="P2986" s="60">
        <f>Ugovori_OPULJP3[[#This Row],[Bespovratna sredstva - EU dio - HRK]]/7.5345</f>
        <v>374392.60422058526</v>
      </c>
      <c r="Q2986" s="59">
        <f>Ugovori_OPULJP3[[#This Row],[Bespovratna sredstva - Ukupno (EU+Nac) HRK
= Ukupna ugovorena vrijednost bespovratnih sredstava]]*Ugovori_OPULJP3[[#This Row],[STOPA NACIONALNOG SUFINANCIRANJA %]]</f>
        <v>497799.01349999994</v>
      </c>
      <c r="R2986" s="60">
        <f>Ugovori_OPULJP3[[#This Row],[Bespovratna sredstva - Nacionalni dio - HRK]]/7.5345</f>
        <v>66069.283097750333</v>
      </c>
      <c r="S2986" s="59">
        <v>3318660.09</v>
      </c>
      <c r="T2986" s="60">
        <f>Ugovori_OPULJP3[[#This Row],[Bespovratna sredstva - Ukupno (EU+Nac) HRK
= Ukupna ugovorena vrijednost bespovratnih sredstava]]/7.5345</f>
        <v>440461.88731833559</v>
      </c>
      <c r="U2986" s="59">
        <v>0</v>
      </c>
      <c r="V2986" s="60">
        <f>Ugovori_OPULJP3[[#This Row],[Javni doprinos korisnika - HRK]]/7.5345</f>
        <v>0</v>
      </c>
      <c r="W2986" s="59">
        <v>0</v>
      </c>
      <c r="X2986" s="60">
        <f>Ugovori_OPULJP3[[#This Row],[Privatni doprinos korisnika - HRK]]/7.5345</f>
        <v>0</v>
      </c>
      <c r="Y2986" s="61">
        <v>3318660.09</v>
      </c>
      <c r="Z2986" s="62">
        <f>Ugovori_OPULJP3[[#This Row],[UKUPNI PRIHVATLJIVI IZDACI
TOTAL ELIGIBLE EXPENDITURE
= Bespovratna sredstva ukupno + doprinos korisnika
= Ukupni prihvatljivi troškovi
= Ukupna ugovorena vrijednost projekta HRK]]/7.5345</f>
        <v>440461.88731833559</v>
      </c>
      <c r="AA2986" s="53" t="s">
        <v>10638</v>
      </c>
      <c r="AB2986" s="53" t="s">
        <v>10639</v>
      </c>
      <c r="AC2986" s="42" t="s">
        <v>10939</v>
      </c>
      <c r="AD2986" s="52" t="s">
        <v>10641</v>
      </c>
    </row>
    <row r="2987" spans="1:30" ht="66.75" customHeight="1" x14ac:dyDescent="0.2">
      <c r="A2987" s="50" t="s">
        <v>10940</v>
      </c>
      <c r="B2987" s="51" t="s">
        <v>10633</v>
      </c>
      <c r="C2987" s="52" t="s">
        <v>10634</v>
      </c>
      <c r="D2987" s="52" t="s">
        <v>10871</v>
      </c>
      <c r="E2987" s="53" t="s">
        <v>231</v>
      </c>
      <c r="F2987" s="54" t="s">
        <v>10941</v>
      </c>
      <c r="G2987" s="54" t="s">
        <v>10822</v>
      </c>
      <c r="H2987" s="56">
        <v>43899</v>
      </c>
      <c r="I2987" s="56">
        <v>44994</v>
      </c>
      <c r="J2987" s="57" t="str">
        <f>IF(Ugovori_OPULJP3[[#This Row],[DATUM ZAVRŠETKA OPERACIJE]]&gt;DATE(2024,12,31),"u provedbi","završen")</f>
        <v>završen</v>
      </c>
      <c r="K2987" s="55" t="s">
        <v>2479</v>
      </c>
      <c r="L2987" s="55" t="s">
        <v>78</v>
      </c>
      <c r="M2987" s="58">
        <v>0.85</v>
      </c>
      <c r="N2987" s="58">
        <v>0.15</v>
      </c>
      <c r="O2987" s="59">
        <f>Ugovori_OPULJP3[[#This Row],[Bespovratna sredstva - Ukupno (EU+Nac) HRK
= Ukupna ugovorena vrijednost bespovratnih sredstava]]*Ugovori_OPULJP3[[#This Row],[EU STOPA SUFINANCIRANJA %
EU CO-FINANCING RATE %]]</f>
        <v>2714718.44</v>
      </c>
      <c r="P2987" s="60">
        <f>Ugovori_OPULJP3[[#This Row],[Bespovratna sredstva - EU dio - HRK]]/7.5345</f>
        <v>360305.05541177251</v>
      </c>
      <c r="Q2987" s="59">
        <f>Ugovori_OPULJP3[[#This Row],[Bespovratna sredstva - Ukupno (EU+Nac) HRK
= Ukupna ugovorena vrijednost bespovratnih sredstava]]*Ugovori_OPULJP3[[#This Row],[STOPA NACIONALNOG SUFINANCIRANJA %]]</f>
        <v>479067.95999999996</v>
      </c>
      <c r="R2987" s="60">
        <f>Ugovori_OPULJP3[[#This Row],[Bespovratna sredstva - Nacionalni dio - HRK]]/7.5345</f>
        <v>63583.245072665726</v>
      </c>
      <c r="S2987" s="59">
        <v>3193786.4</v>
      </c>
      <c r="T2987" s="60">
        <f>Ugovori_OPULJP3[[#This Row],[Bespovratna sredstva - Ukupno (EU+Nac) HRK
= Ukupna ugovorena vrijednost bespovratnih sredstava]]/7.5345</f>
        <v>423888.30048443819</v>
      </c>
      <c r="U2987" s="59">
        <v>0</v>
      </c>
      <c r="V2987" s="60">
        <f>Ugovori_OPULJP3[[#This Row],[Javni doprinos korisnika - HRK]]/7.5345</f>
        <v>0</v>
      </c>
      <c r="W2987" s="59">
        <v>0</v>
      </c>
      <c r="X2987" s="60">
        <f>Ugovori_OPULJP3[[#This Row],[Privatni doprinos korisnika - HRK]]/7.5345</f>
        <v>0</v>
      </c>
      <c r="Y2987" s="61">
        <v>3193786.4</v>
      </c>
      <c r="Z2987" s="62">
        <f>Ugovori_OPULJP3[[#This Row],[UKUPNI PRIHVATLJIVI IZDACI
TOTAL ELIGIBLE EXPENDITURE
= Bespovratna sredstva ukupno + doprinos korisnika
= Ukupni prihvatljivi troškovi
= Ukupna ugovorena vrijednost projekta HRK]]/7.5345</f>
        <v>423888.30048443819</v>
      </c>
      <c r="AA2987" s="53" t="s">
        <v>10638</v>
      </c>
      <c r="AB2987" s="53" t="s">
        <v>10639</v>
      </c>
      <c r="AC2987" s="42" t="s">
        <v>10942</v>
      </c>
      <c r="AD2987" s="52" t="s">
        <v>10641</v>
      </c>
    </row>
    <row r="2988" spans="1:30" ht="66.75" customHeight="1" x14ac:dyDescent="0.2">
      <c r="A2988" s="50" t="s">
        <v>10943</v>
      </c>
      <c r="B2988" s="51" t="s">
        <v>10633</v>
      </c>
      <c r="C2988" s="52" t="s">
        <v>10634</v>
      </c>
      <c r="D2988" s="52" t="s">
        <v>10871</v>
      </c>
      <c r="E2988" s="53" t="s">
        <v>231</v>
      </c>
      <c r="F2988" s="54" t="s">
        <v>10944</v>
      </c>
      <c r="G2988" s="54" t="s">
        <v>10945</v>
      </c>
      <c r="H2988" s="56">
        <v>43899</v>
      </c>
      <c r="I2988" s="56">
        <v>44994</v>
      </c>
      <c r="J2988" s="57" t="str">
        <f>IF(Ugovori_OPULJP3[[#This Row],[DATUM ZAVRŠETKA OPERACIJE]]&gt;DATE(2024,12,31),"u provedbi","završen")</f>
        <v>završen</v>
      </c>
      <c r="K2988" s="55" t="s">
        <v>10946</v>
      </c>
      <c r="L2988" s="55" t="s">
        <v>129</v>
      </c>
      <c r="M2988" s="58">
        <v>0.85</v>
      </c>
      <c r="N2988" s="58">
        <v>0.15</v>
      </c>
      <c r="O2988" s="59">
        <f>Ugovori_OPULJP3[[#This Row],[Bespovratna sredstva - Ukupno (EU+Nac) HRK
= Ukupna ugovorena vrijednost bespovratnih sredstava]]*Ugovori_OPULJP3[[#This Row],[EU STOPA SUFINANCIRANJA %
EU CO-FINANCING RATE %]]</f>
        <v>3378609.5715000001</v>
      </c>
      <c r="P2988" s="60">
        <f>Ugovori_OPULJP3[[#This Row],[Bespovratna sredstva - EU dio - HRK]]/7.5345</f>
        <v>448418.5508660163</v>
      </c>
      <c r="Q2988" s="59">
        <f>Ugovori_OPULJP3[[#This Row],[Bespovratna sredstva - Ukupno (EU+Nac) HRK
= Ukupna ugovorena vrijednost bespovratnih sredstava]]*Ugovori_OPULJP3[[#This Row],[STOPA NACIONALNOG SUFINANCIRANJA %]]</f>
        <v>596225.21849999996</v>
      </c>
      <c r="R2988" s="60">
        <f>Ugovori_OPULJP3[[#This Row],[Bespovratna sredstva - Nacionalni dio - HRK]]/7.5345</f>
        <v>79132.685446944044</v>
      </c>
      <c r="S2988" s="59">
        <v>3974834.79</v>
      </c>
      <c r="T2988" s="60">
        <f>Ugovori_OPULJP3[[#This Row],[Bespovratna sredstva - Ukupno (EU+Nac) HRK
= Ukupna ugovorena vrijednost bespovratnih sredstava]]/7.5345</f>
        <v>527551.23631296039</v>
      </c>
      <c r="U2988" s="59">
        <v>0</v>
      </c>
      <c r="V2988" s="60">
        <f>Ugovori_OPULJP3[[#This Row],[Javni doprinos korisnika - HRK]]/7.5345</f>
        <v>0</v>
      </c>
      <c r="W2988" s="59">
        <v>0</v>
      </c>
      <c r="X2988" s="60">
        <f>Ugovori_OPULJP3[[#This Row],[Privatni doprinos korisnika - HRK]]/7.5345</f>
        <v>0</v>
      </c>
      <c r="Y2988" s="61">
        <v>3974834.79</v>
      </c>
      <c r="Z2988" s="62">
        <f>Ugovori_OPULJP3[[#This Row],[UKUPNI PRIHVATLJIVI IZDACI
TOTAL ELIGIBLE EXPENDITURE
= Bespovratna sredstva ukupno + doprinos korisnika
= Ukupni prihvatljivi troškovi
= Ukupna ugovorena vrijednost projekta HRK]]/7.5345</f>
        <v>527551.23631296039</v>
      </c>
      <c r="AA2988" s="53" t="s">
        <v>10638</v>
      </c>
      <c r="AB2988" s="53" t="s">
        <v>10639</v>
      </c>
      <c r="AC2988" s="42" t="s">
        <v>10947</v>
      </c>
      <c r="AD2988" s="52" t="s">
        <v>10641</v>
      </c>
    </row>
    <row r="2989" spans="1:30" ht="66.75" customHeight="1" x14ac:dyDescent="0.2">
      <c r="A2989" s="50" t="s">
        <v>10948</v>
      </c>
      <c r="B2989" s="51" t="s">
        <v>10633</v>
      </c>
      <c r="C2989" s="52" t="s">
        <v>10634</v>
      </c>
      <c r="D2989" s="52" t="s">
        <v>10871</v>
      </c>
      <c r="E2989" s="53" t="s">
        <v>231</v>
      </c>
      <c r="F2989" s="54" t="s">
        <v>10949</v>
      </c>
      <c r="G2989" s="54" t="s">
        <v>546</v>
      </c>
      <c r="H2989" s="56">
        <v>43899</v>
      </c>
      <c r="I2989" s="56">
        <v>44994</v>
      </c>
      <c r="J2989" s="57" t="str">
        <f>IF(Ugovori_OPULJP3[[#This Row],[DATUM ZAVRŠETKA OPERACIJE]]&gt;DATE(2024,12,31),"u provedbi","završen")</f>
        <v>završen</v>
      </c>
      <c r="K2989" s="55" t="s">
        <v>270</v>
      </c>
      <c r="L2989" s="55" t="s">
        <v>270</v>
      </c>
      <c r="M2989" s="58">
        <v>0.85</v>
      </c>
      <c r="N2989" s="58">
        <v>0.15</v>
      </c>
      <c r="O2989" s="59">
        <f>Ugovori_OPULJP3[[#This Row],[Bespovratna sredstva - Ukupno (EU+Nac) HRK
= Ukupna ugovorena vrijednost bespovratnih sredstava]]*Ugovori_OPULJP3[[#This Row],[EU STOPA SUFINANCIRANJA %
EU CO-FINANCING RATE %]]</f>
        <v>2143217.37</v>
      </c>
      <c r="P2989" s="60">
        <f>Ugovori_OPULJP3[[#This Row],[Bespovratna sredstva - EU dio - HRK]]/7.5345</f>
        <v>284453.82838940871</v>
      </c>
      <c r="Q2989" s="59">
        <f>Ugovori_OPULJP3[[#This Row],[Bespovratna sredstva - Ukupno (EU+Nac) HRK
= Ukupna ugovorena vrijednost bespovratnih sredstava]]*Ugovori_OPULJP3[[#This Row],[STOPA NACIONALNOG SUFINANCIRANJA %]]</f>
        <v>378214.83</v>
      </c>
      <c r="R2989" s="60">
        <f>Ugovori_OPULJP3[[#This Row],[Bespovratna sredstva - Nacionalni dio - HRK]]/7.5345</f>
        <v>50197.73442166036</v>
      </c>
      <c r="S2989" s="59">
        <v>2521432.2000000002</v>
      </c>
      <c r="T2989" s="60">
        <f>Ugovori_OPULJP3[[#This Row],[Bespovratna sredstva - Ukupno (EU+Nac) HRK
= Ukupna ugovorena vrijednost bespovratnih sredstava]]/7.5345</f>
        <v>334651.56281106907</v>
      </c>
      <c r="U2989" s="59">
        <v>0</v>
      </c>
      <c r="V2989" s="60">
        <f>Ugovori_OPULJP3[[#This Row],[Javni doprinos korisnika - HRK]]/7.5345</f>
        <v>0</v>
      </c>
      <c r="W2989" s="59">
        <v>0</v>
      </c>
      <c r="X2989" s="60">
        <f>Ugovori_OPULJP3[[#This Row],[Privatni doprinos korisnika - HRK]]/7.5345</f>
        <v>0</v>
      </c>
      <c r="Y2989" s="61">
        <v>2521432.2000000002</v>
      </c>
      <c r="Z2989" s="62">
        <f>Ugovori_OPULJP3[[#This Row],[UKUPNI PRIHVATLJIVI IZDACI
TOTAL ELIGIBLE EXPENDITURE
= Bespovratna sredstva ukupno + doprinos korisnika
= Ukupni prihvatljivi troškovi
= Ukupna ugovorena vrijednost projekta HRK]]/7.5345</f>
        <v>334651.56281106907</v>
      </c>
      <c r="AA2989" s="53" t="s">
        <v>10638</v>
      </c>
      <c r="AB2989" s="53" t="s">
        <v>10639</v>
      </c>
      <c r="AC2989" s="42" t="s">
        <v>10950</v>
      </c>
      <c r="AD2989" s="52" t="s">
        <v>10641</v>
      </c>
    </row>
    <row r="2990" spans="1:30" ht="66.75" customHeight="1" x14ac:dyDescent="0.2">
      <c r="A2990" s="50" t="s">
        <v>10951</v>
      </c>
      <c r="B2990" s="51" t="s">
        <v>10633</v>
      </c>
      <c r="C2990" s="52" t="s">
        <v>10634</v>
      </c>
      <c r="D2990" s="52" t="s">
        <v>10871</v>
      </c>
      <c r="E2990" s="53" t="s">
        <v>231</v>
      </c>
      <c r="F2990" s="54" t="s">
        <v>10952</v>
      </c>
      <c r="G2990" s="54" t="s">
        <v>10700</v>
      </c>
      <c r="H2990" s="56">
        <v>43899</v>
      </c>
      <c r="I2990" s="56">
        <v>44994</v>
      </c>
      <c r="J2990" s="57" t="str">
        <f>IF(Ugovori_OPULJP3[[#This Row],[DATUM ZAVRŠETKA OPERACIJE]]&gt;DATE(2024,12,31),"u provedbi","završen")</f>
        <v>završen</v>
      </c>
      <c r="K2990" s="55" t="s">
        <v>36</v>
      </c>
      <c r="L2990" s="55" t="s">
        <v>36</v>
      </c>
      <c r="M2990" s="58">
        <v>0.85</v>
      </c>
      <c r="N2990" s="58">
        <v>0.15</v>
      </c>
      <c r="O2990" s="59">
        <f>Ugovori_OPULJP3[[#This Row],[Bespovratna sredstva - Ukupno (EU+Nac) HRK
= Ukupna ugovorena vrijednost bespovratnih sredstava]]*Ugovori_OPULJP3[[#This Row],[EU STOPA SUFINANCIRANJA %
EU CO-FINANCING RATE %]]</f>
        <v>3352135.7349999999</v>
      </c>
      <c r="P2990" s="60">
        <f>Ugovori_OPULJP3[[#This Row],[Bespovratna sredstva - EU dio - HRK]]/7.5345</f>
        <v>444904.86893622665</v>
      </c>
      <c r="Q2990" s="59">
        <f>Ugovori_OPULJP3[[#This Row],[Bespovratna sredstva - Ukupno (EU+Nac) HRK
= Ukupna ugovorena vrijednost bespovratnih sredstava]]*Ugovori_OPULJP3[[#This Row],[STOPA NACIONALNOG SUFINANCIRANJA %]]</f>
        <v>591553.36499999999</v>
      </c>
      <c r="R2990" s="60">
        <f>Ugovori_OPULJP3[[#This Row],[Bespovratna sredstva - Nacionalni dio - HRK]]/7.5345</f>
        <v>78512.623929922353</v>
      </c>
      <c r="S2990" s="59">
        <v>3943689.1</v>
      </c>
      <c r="T2990" s="60">
        <f>Ugovori_OPULJP3[[#This Row],[Bespovratna sredstva - Ukupno (EU+Nac) HRK
= Ukupna ugovorena vrijednost bespovratnih sredstava]]/7.5345</f>
        <v>523417.49286614906</v>
      </c>
      <c r="U2990" s="59">
        <v>0</v>
      </c>
      <c r="V2990" s="60">
        <f>Ugovori_OPULJP3[[#This Row],[Javni doprinos korisnika - HRK]]/7.5345</f>
        <v>0</v>
      </c>
      <c r="W2990" s="59">
        <v>0</v>
      </c>
      <c r="X2990" s="60">
        <f>Ugovori_OPULJP3[[#This Row],[Privatni doprinos korisnika - HRK]]/7.5345</f>
        <v>0</v>
      </c>
      <c r="Y2990" s="61">
        <v>3943689.1</v>
      </c>
      <c r="Z2990" s="62">
        <f>Ugovori_OPULJP3[[#This Row],[UKUPNI PRIHVATLJIVI IZDACI
TOTAL ELIGIBLE EXPENDITURE
= Bespovratna sredstva ukupno + doprinos korisnika
= Ukupni prihvatljivi troškovi
= Ukupna ugovorena vrijednost projekta HRK]]/7.5345</f>
        <v>523417.49286614906</v>
      </c>
      <c r="AA2990" s="53" t="s">
        <v>10638</v>
      </c>
      <c r="AB2990" s="53" t="s">
        <v>10639</v>
      </c>
      <c r="AC2990" s="42" t="s">
        <v>10953</v>
      </c>
      <c r="AD2990" s="52" t="s">
        <v>10641</v>
      </c>
    </row>
    <row r="2991" spans="1:30" ht="66.75" customHeight="1" x14ac:dyDescent="0.2">
      <c r="A2991" s="50" t="s">
        <v>10954</v>
      </c>
      <c r="B2991" s="51" t="s">
        <v>10633</v>
      </c>
      <c r="C2991" s="52" t="s">
        <v>10634</v>
      </c>
      <c r="D2991" s="52" t="s">
        <v>10871</v>
      </c>
      <c r="E2991" s="53" t="s">
        <v>231</v>
      </c>
      <c r="F2991" s="54" t="s">
        <v>10955</v>
      </c>
      <c r="G2991" s="54" t="s">
        <v>10736</v>
      </c>
      <c r="H2991" s="56">
        <v>43899</v>
      </c>
      <c r="I2991" s="56">
        <v>44994</v>
      </c>
      <c r="J2991" s="57" t="str">
        <f>IF(Ugovori_OPULJP3[[#This Row],[DATUM ZAVRŠETKA OPERACIJE]]&gt;DATE(2024,12,31),"u provedbi","završen")</f>
        <v>završen</v>
      </c>
      <c r="K2991" s="55" t="s">
        <v>248</v>
      </c>
      <c r="L2991" s="55" t="s">
        <v>248</v>
      </c>
      <c r="M2991" s="58">
        <v>0.85</v>
      </c>
      <c r="N2991" s="58">
        <v>0.15</v>
      </c>
      <c r="O2991" s="59">
        <f>Ugovori_OPULJP3[[#This Row],[Bespovratna sredstva - Ukupno (EU+Nac) HRK
= Ukupna ugovorena vrijednost bespovratnih sredstava]]*Ugovori_OPULJP3[[#This Row],[EU STOPA SUFINANCIRANJA %
EU CO-FINANCING RATE %]]</f>
        <v>3361107.9354999997</v>
      </c>
      <c r="P2991" s="60">
        <f>Ugovori_OPULJP3[[#This Row],[Bespovratna sredstva - EU dio - HRK]]/7.5345</f>
        <v>446095.68458424573</v>
      </c>
      <c r="Q2991" s="59">
        <f>Ugovori_OPULJP3[[#This Row],[Bespovratna sredstva - Ukupno (EU+Nac) HRK
= Ukupna ugovorena vrijednost bespovratnih sredstava]]*Ugovori_OPULJP3[[#This Row],[STOPA NACIONALNOG SUFINANCIRANJA %]]</f>
        <v>593136.69449999998</v>
      </c>
      <c r="R2991" s="60">
        <f>Ugovori_OPULJP3[[#This Row],[Bespovratna sredstva - Nacionalni dio - HRK]]/7.5345</f>
        <v>78722.76786780807</v>
      </c>
      <c r="S2991" s="59">
        <v>3954244.63</v>
      </c>
      <c r="T2991" s="60">
        <f>Ugovori_OPULJP3[[#This Row],[Bespovratna sredstva - Ukupno (EU+Nac) HRK
= Ukupna ugovorena vrijednost bespovratnih sredstava]]/7.5345</f>
        <v>524818.4524520539</v>
      </c>
      <c r="U2991" s="59">
        <v>0</v>
      </c>
      <c r="V2991" s="60">
        <f>Ugovori_OPULJP3[[#This Row],[Javni doprinos korisnika - HRK]]/7.5345</f>
        <v>0</v>
      </c>
      <c r="W2991" s="59">
        <v>0</v>
      </c>
      <c r="X2991" s="60">
        <f>Ugovori_OPULJP3[[#This Row],[Privatni doprinos korisnika - HRK]]/7.5345</f>
        <v>0</v>
      </c>
      <c r="Y2991" s="61">
        <v>3954244.63</v>
      </c>
      <c r="Z2991" s="62">
        <f>Ugovori_OPULJP3[[#This Row],[UKUPNI PRIHVATLJIVI IZDACI
TOTAL ELIGIBLE EXPENDITURE
= Bespovratna sredstva ukupno + doprinos korisnika
= Ukupni prihvatljivi troškovi
= Ukupna ugovorena vrijednost projekta HRK]]/7.5345</f>
        <v>524818.4524520539</v>
      </c>
      <c r="AA2991" s="53" t="s">
        <v>10638</v>
      </c>
      <c r="AB2991" s="53" t="s">
        <v>10639</v>
      </c>
      <c r="AC2991" s="42" t="s">
        <v>10956</v>
      </c>
      <c r="AD2991" s="52" t="s">
        <v>10641</v>
      </c>
    </row>
    <row r="2992" spans="1:30" ht="66.75" customHeight="1" x14ac:dyDescent="0.2">
      <c r="A2992" s="50" t="s">
        <v>10957</v>
      </c>
      <c r="B2992" s="51" t="s">
        <v>10633</v>
      </c>
      <c r="C2992" s="52" t="s">
        <v>10634</v>
      </c>
      <c r="D2992" s="52" t="s">
        <v>10871</v>
      </c>
      <c r="E2992" s="53" t="s">
        <v>231</v>
      </c>
      <c r="F2992" s="54" t="s">
        <v>10958</v>
      </c>
      <c r="G2992" s="54" t="s">
        <v>10959</v>
      </c>
      <c r="H2992" s="56">
        <v>43899</v>
      </c>
      <c r="I2992" s="56">
        <v>44994</v>
      </c>
      <c r="J2992" s="57" t="str">
        <f>IF(Ugovori_OPULJP3[[#This Row],[DATUM ZAVRŠETKA OPERACIJE]]&gt;DATE(2024,12,31),"u provedbi","završen")</f>
        <v>završen</v>
      </c>
      <c r="K2992" s="55" t="s">
        <v>10960</v>
      </c>
      <c r="L2992" s="55" t="s">
        <v>154</v>
      </c>
      <c r="M2992" s="58">
        <v>0.85</v>
      </c>
      <c r="N2992" s="58">
        <v>0.15</v>
      </c>
      <c r="O2992" s="59">
        <f>Ugovori_OPULJP3[[#This Row],[Bespovratna sredstva - Ukupno (EU+Nac) HRK
= Ukupna ugovorena vrijednost bespovratnih sredstava]]*Ugovori_OPULJP3[[#This Row],[EU STOPA SUFINANCIRANJA %
EU CO-FINANCING RATE %]]</f>
        <v>2438321.8659999999</v>
      </c>
      <c r="P2992" s="60">
        <f>Ugovori_OPULJP3[[#This Row],[Bespovratna sredstva - EU dio - HRK]]/7.5345</f>
        <v>323620.92587431148</v>
      </c>
      <c r="Q2992" s="59">
        <f>Ugovori_OPULJP3[[#This Row],[Bespovratna sredstva - Ukupno (EU+Nac) HRK
= Ukupna ugovorena vrijednost bespovratnih sredstava]]*Ugovori_OPULJP3[[#This Row],[STOPA NACIONALNOG SUFINANCIRANJA %]]</f>
        <v>430292.09399999998</v>
      </c>
      <c r="R2992" s="60">
        <f>Ugovori_OPULJP3[[#This Row],[Bespovratna sredstva - Nacionalni dio - HRK]]/7.5345</f>
        <v>57109.575154290258</v>
      </c>
      <c r="S2992" s="59">
        <v>2868613.96</v>
      </c>
      <c r="T2992" s="60">
        <f>Ugovori_OPULJP3[[#This Row],[Bespovratna sredstva - Ukupno (EU+Nac) HRK
= Ukupna ugovorena vrijednost bespovratnih sredstava]]/7.5345</f>
        <v>380730.50102860172</v>
      </c>
      <c r="U2992" s="59">
        <v>0</v>
      </c>
      <c r="V2992" s="60">
        <f>Ugovori_OPULJP3[[#This Row],[Javni doprinos korisnika - HRK]]/7.5345</f>
        <v>0</v>
      </c>
      <c r="W2992" s="59">
        <v>0</v>
      </c>
      <c r="X2992" s="60">
        <f>Ugovori_OPULJP3[[#This Row],[Privatni doprinos korisnika - HRK]]/7.5345</f>
        <v>0</v>
      </c>
      <c r="Y2992" s="61">
        <v>2868613.96</v>
      </c>
      <c r="Z2992" s="62">
        <f>Ugovori_OPULJP3[[#This Row],[UKUPNI PRIHVATLJIVI IZDACI
TOTAL ELIGIBLE EXPENDITURE
= Bespovratna sredstva ukupno + doprinos korisnika
= Ukupni prihvatljivi troškovi
= Ukupna ugovorena vrijednost projekta HRK]]/7.5345</f>
        <v>380730.50102860172</v>
      </c>
      <c r="AA2992" s="53" t="s">
        <v>10638</v>
      </c>
      <c r="AB2992" s="53" t="s">
        <v>10639</v>
      </c>
      <c r="AC2992" s="52" t="s">
        <v>10961</v>
      </c>
      <c r="AD2992" s="52" t="s">
        <v>10641</v>
      </c>
    </row>
    <row r="2993" spans="1:30" ht="66.75" customHeight="1" x14ac:dyDescent="0.2">
      <c r="A2993" s="50" t="s">
        <v>10962</v>
      </c>
      <c r="B2993" s="51" t="s">
        <v>10633</v>
      </c>
      <c r="C2993" s="52" t="s">
        <v>10634</v>
      </c>
      <c r="D2993" s="52" t="s">
        <v>10871</v>
      </c>
      <c r="E2993" s="53" t="s">
        <v>231</v>
      </c>
      <c r="F2993" s="54" t="s">
        <v>10963</v>
      </c>
      <c r="G2993" s="54" t="s">
        <v>10681</v>
      </c>
      <c r="H2993" s="56">
        <v>43899</v>
      </c>
      <c r="I2993" s="56">
        <v>44994</v>
      </c>
      <c r="J2993" s="57" t="str">
        <f>IF(Ugovori_OPULJP3[[#This Row],[DATUM ZAVRŠETKA OPERACIJE]]&gt;DATE(2024,12,31),"u provedbi","završen")</f>
        <v>završen</v>
      </c>
      <c r="K2993" s="55" t="s">
        <v>4709</v>
      </c>
      <c r="L2993" s="55" t="s">
        <v>36</v>
      </c>
      <c r="M2993" s="58">
        <v>0.85</v>
      </c>
      <c r="N2993" s="58">
        <v>0.15</v>
      </c>
      <c r="O2993" s="59">
        <f>Ugovori_OPULJP3[[#This Row],[Bespovratna sredstva - Ukupno (EU+Nac) HRK
= Ukupna ugovorena vrijednost bespovratnih sredstava]]*Ugovori_OPULJP3[[#This Row],[EU STOPA SUFINANCIRANJA %
EU CO-FINANCING RATE %]]</f>
        <v>2976825.324</v>
      </c>
      <c r="P2993" s="60">
        <f>Ugovori_OPULJP3[[#This Row],[Bespovratna sredstva - EU dio - HRK]]/7.5345</f>
        <v>395092.61716105911</v>
      </c>
      <c r="Q2993" s="59">
        <f>Ugovori_OPULJP3[[#This Row],[Bespovratna sredstva - Ukupno (EU+Nac) HRK
= Ukupna ugovorena vrijednost bespovratnih sredstava]]*Ugovori_OPULJP3[[#This Row],[STOPA NACIONALNOG SUFINANCIRANJA %]]</f>
        <v>525322.11599999992</v>
      </c>
      <c r="R2993" s="60">
        <f>Ugovori_OPULJP3[[#This Row],[Bespovratna sredstva - Nacionalni dio - HRK]]/7.5345</f>
        <v>69722.226557833943</v>
      </c>
      <c r="S2993" s="59">
        <v>3502147.44</v>
      </c>
      <c r="T2993" s="60">
        <f>Ugovori_OPULJP3[[#This Row],[Bespovratna sredstva - Ukupno (EU+Nac) HRK
= Ukupna ugovorena vrijednost bespovratnih sredstava]]/7.5345</f>
        <v>464814.84371889307</v>
      </c>
      <c r="U2993" s="59">
        <v>0</v>
      </c>
      <c r="V2993" s="60">
        <f>Ugovori_OPULJP3[[#This Row],[Javni doprinos korisnika - HRK]]/7.5345</f>
        <v>0</v>
      </c>
      <c r="W2993" s="59">
        <v>0</v>
      </c>
      <c r="X2993" s="60">
        <f>Ugovori_OPULJP3[[#This Row],[Privatni doprinos korisnika - HRK]]/7.5345</f>
        <v>0</v>
      </c>
      <c r="Y2993" s="61">
        <v>3502147.44</v>
      </c>
      <c r="Z2993" s="62">
        <f>Ugovori_OPULJP3[[#This Row],[UKUPNI PRIHVATLJIVI IZDACI
TOTAL ELIGIBLE EXPENDITURE
= Bespovratna sredstva ukupno + doprinos korisnika
= Ukupni prihvatljivi troškovi
= Ukupna ugovorena vrijednost projekta HRK]]/7.5345</f>
        <v>464814.84371889307</v>
      </c>
      <c r="AA2993" s="53" t="s">
        <v>10638</v>
      </c>
      <c r="AB2993" s="53" t="s">
        <v>10639</v>
      </c>
      <c r="AC2993" s="52" t="s">
        <v>10964</v>
      </c>
      <c r="AD2993" s="52" t="s">
        <v>10641</v>
      </c>
    </row>
    <row r="2994" spans="1:30" ht="66.75" customHeight="1" x14ac:dyDescent="0.2">
      <c r="A2994" s="50" t="s">
        <v>10965</v>
      </c>
      <c r="B2994" s="51" t="s">
        <v>10633</v>
      </c>
      <c r="C2994" s="52" t="s">
        <v>10634</v>
      </c>
      <c r="D2994" s="52" t="s">
        <v>10871</v>
      </c>
      <c r="E2994" s="53" t="s">
        <v>231</v>
      </c>
      <c r="F2994" s="54" t="s">
        <v>10966</v>
      </c>
      <c r="G2994" s="54" t="s">
        <v>10661</v>
      </c>
      <c r="H2994" s="56">
        <v>43899</v>
      </c>
      <c r="I2994" s="56">
        <v>44994</v>
      </c>
      <c r="J2994" s="57" t="str">
        <f>IF(Ugovori_OPULJP3[[#This Row],[DATUM ZAVRŠETKA OPERACIJE]]&gt;DATE(2024,12,31),"u provedbi","završen")</f>
        <v>završen</v>
      </c>
      <c r="K2994" s="55" t="s">
        <v>10967</v>
      </c>
      <c r="L2994" s="55" t="s">
        <v>36</v>
      </c>
      <c r="M2994" s="58">
        <v>0.85</v>
      </c>
      <c r="N2994" s="58">
        <v>0.15</v>
      </c>
      <c r="O2994" s="59">
        <f>Ugovori_OPULJP3[[#This Row],[Bespovratna sredstva - Ukupno (EU+Nac) HRK
= Ukupna ugovorena vrijednost bespovratnih sredstava]]*Ugovori_OPULJP3[[#This Row],[EU STOPA SUFINANCIRANJA %
EU CO-FINANCING RATE %]]</f>
        <v>3317224.5690000001</v>
      </c>
      <c r="P2994" s="60">
        <f>Ugovori_OPULJP3[[#This Row],[Bespovratna sredstva - EU dio - HRK]]/7.5345</f>
        <v>440271.36093967746</v>
      </c>
      <c r="Q2994" s="59">
        <f>Ugovori_OPULJP3[[#This Row],[Bespovratna sredstva - Ukupno (EU+Nac) HRK
= Ukupna ugovorena vrijednost bespovratnih sredstava]]*Ugovori_OPULJP3[[#This Row],[STOPA NACIONALNOG SUFINANCIRANJA %]]</f>
        <v>585392.571</v>
      </c>
      <c r="R2994" s="60">
        <f>Ugovori_OPULJP3[[#This Row],[Bespovratna sredstva - Nacionalni dio - HRK]]/7.5345</f>
        <v>77694.946048178375</v>
      </c>
      <c r="S2994" s="59">
        <v>3902617.14</v>
      </c>
      <c r="T2994" s="60">
        <f>Ugovori_OPULJP3[[#This Row],[Bespovratna sredstva - Ukupno (EU+Nac) HRK
= Ukupna ugovorena vrijednost bespovratnih sredstava]]/7.5345</f>
        <v>517966.30698785587</v>
      </c>
      <c r="U2994" s="59">
        <v>0</v>
      </c>
      <c r="V2994" s="60">
        <f>Ugovori_OPULJP3[[#This Row],[Javni doprinos korisnika - HRK]]/7.5345</f>
        <v>0</v>
      </c>
      <c r="W2994" s="59">
        <v>0</v>
      </c>
      <c r="X2994" s="60">
        <f>Ugovori_OPULJP3[[#This Row],[Privatni doprinos korisnika - HRK]]/7.5345</f>
        <v>0</v>
      </c>
      <c r="Y2994" s="61">
        <v>3902617.14</v>
      </c>
      <c r="Z2994" s="62">
        <f>Ugovori_OPULJP3[[#This Row],[UKUPNI PRIHVATLJIVI IZDACI
TOTAL ELIGIBLE EXPENDITURE
= Bespovratna sredstva ukupno + doprinos korisnika
= Ukupni prihvatljivi troškovi
= Ukupna ugovorena vrijednost projekta HRK]]/7.5345</f>
        <v>517966.30698785587</v>
      </c>
      <c r="AA2994" s="53" t="s">
        <v>10638</v>
      </c>
      <c r="AB2994" s="53" t="s">
        <v>10639</v>
      </c>
      <c r="AC2994" s="52" t="s">
        <v>10968</v>
      </c>
      <c r="AD2994" s="52" t="s">
        <v>10641</v>
      </c>
    </row>
    <row r="2995" spans="1:30" ht="66.75" customHeight="1" x14ac:dyDescent="0.2">
      <c r="A2995" s="50" t="s">
        <v>10969</v>
      </c>
      <c r="B2995" s="51" t="s">
        <v>10633</v>
      </c>
      <c r="C2995" s="52" t="s">
        <v>10970</v>
      </c>
      <c r="D2995" s="52" t="s">
        <v>10971</v>
      </c>
      <c r="E2995" s="53" t="s">
        <v>33</v>
      </c>
      <c r="F2995" s="54" t="s">
        <v>10971</v>
      </c>
      <c r="G2995" s="54" t="s">
        <v>10638</v>
      </c>
      <c r="H2995" s="56">
        <v>42948</v>
      </c>
      <c r="I2995" s="56">
        <v>44805</v>
      </c>
      <c r="J2995" s="57" t="str">
        <f>IF(Ugovori_OPULJP3[[#This Row],[DATUM ZAVRŠETKA OPERACIJE]]&gt;DATE(2024,12,31),"u provedbi","završen")</f>
        <v>završen</v>
      </c>
      <c r="K2995" s="55" t="s">
        <v>35</v>
      </c>
      <c r="L2995" s="55" t="s">
        <v>36</v>
      </c>
      <c r="M2995" s="58">
        <v>0.85</v>
      </c>
      <c r="N2995" s="58">
        <v>0.15</v>
      </c>
      <c r="O2995" s="59">
        <f>Ugovori_OPULJP3[[#This Row],[Bespovratna sredstva - Ukupno (EU+Nac) HRK
= Ukupna ugovorena vrijednost bespovratnih sredstava]]*Ugovori_OPULJP3[[#This Row],[EU STOPA SUFINANCIRANJA %
EU CO-FINANCING RATE %]]</f>
        <v>158158012.5</v>
      </c>
      <c r="P2995" s="60">
        <f>Ugovori_OPULJP3[[#This Row],[Bespovratna sredstva - EU dio - HRK]]/7.5345</f>
        <v>20991175.59227553</v>
      </c>
      <c r="Q2995" s="59">
        <f>Ugovori_OPULJP3[[#This Row],[Bespovratna sredstva - Ukupno (EU+Nac) HRK
= Ukupna ugovorena vrijednost bespovratnih sredstava]]*Ugovori_OPULJP3[[#This Row],[STOPA NACIONALNOG SUFINANCIRANJA %]]</f>
        <v>27910237.5</v>
      </c>
      <c r="R2995" s="60">
        <f>Ugovori_OPULJP3[[#This Row],[Bespovratna sredstva - Nacionalni dio - HRK]]/7.5345</f>
        <v>3704325.1045192112</v>
      </c>
      <c r="S2995" s="59">
        <v>186068250</v>
      </c>
      <c r="T2995" s="60">
        <f>Ugovori_OPULJP3[[#This Row],[Bespovratna sredstva - Ukupno (EU+Nac) HRK
= Ukupna ugovorena vrijednost bespovratnih sredstava]]/7.5345</f>
        <v>24695500.696794745</v>
      </c>
      <c r="U2995" s="59">
        <v>0</v>
      </c>
      <c r="V2995" s="60">
        <f>Ugovori_OPULJP3[[#This Row],[Javni doprinos korisnika - HRK]]/7.5345</f>
        <v>0</v>
      </c>
      <c r="W2995" s="59">
        <v>0</v>
      </c>
      <c r="X2995" s="60">
        <f>Ugovori_OPULJP3[[#This Row],[Privatni doprinos korisnika - HRK]]/7.5345</f>
        <v>0</v>
      </c>
      <c r="Y2995" s="61">
        <v>186068250</v>
      </c>
      <c r="Z2995" s="62">
        <f>Ugovori_OPULJP3[[#This Row],[UKUPNI PRIHVATLJIVI IZDACI
TOTAL ELIGIBLE EXPENDITURE
= Bespovratna sredstva ukupno + doprinos korisnika
= Ukupni prihvatljivi troškovi
= Ukupna ugovorena vrijednost projekta HRK]]/7.5345</f>
        <v>24695500.696794745</v>
      </c>
      <c r="AA2995" s="53" t="s">
        <v>10638</v>
      </c>
      <c r="AB2995" s="53" t="s">
        <v>10639</v>
      </c>
      <c r="AC2995" s="52" t="s">
        <v>10972</v>
      </c>
      <c r="AD2995" s="52" t="s">
        <v>10641</v>
      </c>
    </row>
    <row r="2996" spans="1:30" ht="66.75" customHeight="1" x14ac:dyDescent="0.2">
      <c r="A2996" s="50" t="s">
        <v>10973</v>
      </c>
      <c r="B2996" s="51" t="s">
        <v>10633</v>
      </c>
      <c r="C2996" s="52" t="s">
        <v>10970</v>
      </c>
      <c r="D2996" s="52" t="s">
        <v>10974</v>
      </c>
      <c r="E2996" s="53" t="s">
        <v>33</v>
      </c>
      <c r="F2996" s="54" t="s">
        <v>10974</v>
      </c>
      <c r="G2996" s="54" t="s">
        <v>10638</v>
      </c>
      <c r="H2996" s="56">
        <v>42948</v>
      </c>
      <c r="I2996" s="56">
        <v>44896</v>
      </c>
      <c r="J2996" s="57" t="str">
        <f>IF(Ugovori_OPULJP3[[#This Row],[DATUM ZAVRŠETKA OPERACIJE]]&gt;DATE(2024,12,31),"u provedbi","završen")</f>
        <v>završen</v>
      </c>
      <c r="K2996" s="55" t="s">
        <v>35</v>
      </c>
      <c r="L2996" s="55" t="s">
        <v>36</v>
      </c>
      <c r="M2996" s="58">
        <v>0.85</v>
      </c>
      <c r="N2996" s="58">
        <v>0.15</v>
      </c>
      <c r="O2996" s="59">
        <f>Ugovori_OPULJP3[[#This Row],[Bespovratna sredstva - Ukupno (EU+Nac) HRK
= Ukupna ugovorena vrijednost bespovratnih sredstava]]*Ugovori_OPULJP3[[#This Row],[EU STOPA SUFINANCIRANJA %
EU CO-FINANCING RATE %]]</f>
        <v>272906992.5</v>
      </c>
      <c r="P2996" s="60">
        <f>Ugovori_OPULJP3[[#This Row],[Bespovratna sredstva - EU dio - HRK]]/7.5345</f>
        <v>36220982.480589285</v>
      </c>
      <c r="Q2996" s="59">
        <f>Ugovori_OPULJP3[[#This Row],[Bespovratna sredstva - Ukupno (EU+Nac) HRK
= Ukupna ugovorena vrijednost bespovratnih sredstava]]*Ugovori_OPULJP3[[#This Row],[STOPA NACIONALNOG SUFINANCIRANJA %]]</f>
        <v>48160057.5</v>
      </c>
      <c r="R2996" s="60">
        <f>Ugovori_OPULJP3[[#This Row],[Bespovratna sredstva - Nacionalni dio - HRK]]/7.5345</f>
        <v>6391938.0848098742</v>
      </c>
      <c r="S2996" s="59">
        <v>321067050</v>
      </c>
      <c r="T2996" s="60">
        <f>Ugovori_OPULJP3[[#This Row],[Bespovratna sredstva - Ukupno (EU+Nac) HRK
= Ukupna ugovorena vrijednost bespovratnih sredstava]]/7.5345</f>
        <v>42612920.565399162</v>
      </c>
      <c r="U2996" s="59">
        <v>0</v>
      </c>
      <c r="V2996" s="60">
        <f>Ugovori_OPULJP3[[#This Row],[Javni doprinos korisnika - HRK]]/7.5345</f>
        <v>0</v>
      </c>
      <c r="W2996" s="59">
        <v>0</v>
      </c>
      <c r="X2996" s="60">
        <f>Ugovori_OPULJP3[[#This Row],[Privatni doprinos korisnika - HRK]]/7.5345</f>
        <v>0</v>
      </c>
      <c r="Y2996" s="61">
        <v>321067050</v>
      </c>
      <c r="Z2996" s="62">
        <f>Ugovori_OPULJP3[[#This Row],[UKUPNI PRIHVATLJIVI IZDACI
TOTAL ELIGIBLE EXPENDITURE
= Bespovratna sredstva ukupno + doprinos korisnika
= Ukupni prihvatljivi troškovi
= Ukupna ugovorena vrijednost projekta HRK]]/7.5345</f>
        <v>42612920.565399162</v>
      </c>
      <c r="AA2996" s="53" t="s">
        <v>10638</v>
      </c>
      <c r="AB2996" s="53" t="s">
        <v>10639</v>
      </c>
      <c r="AC2996" s="52" t="s">
        <v>10975</v>
      </c>
      <c r="AD2996" s="52" t="s">
        <v>10641</v>
      </c>
    </row>
    <row r="2997" spans="1:30" ht="66.75" customHeight="1" x14ac:dyDescent="0.2">
      <c r="A2997" s="50" t="s">
        <v>10976</v>
      </c>
      <c r="B2997" s="51" t="s">
        <v>10633</v>
      </c>
      <c r="C2997" s="52" t="s">
        <v>10977</v>
      </c>
      <c r="D2997" s="52" t="s">
        <v>10978</v>
      </c>
      <c r="E2997" s="53" t="s">
        <v>33</v>
      </c>
      <c r="F2997" s="54" t="s">
        <v>10979</v>
      </c>
      <c r="G2997" s="54" t="s">
        <v>10980</v>
      </c>
      <c r="H2997" s="56">
        <v>42465</v>
      </c>
      <c r="I2997" s="56">
        <v>44561</v>
      </c>
      <c r="J2997" s="57" t="str">
        <f>IF(Ugovori_OPULJP3[[#This Row],[DATUM ZAVRŠETKA OPERACIJE]]&gt;DATE(2024,12,31),"u provedbi","završen")</f>
        <v>završen</v>
      </c>
      <c r="K2997" s="55" t="s">
        <v>36</v>
      </c>
      <c r="L2997" s="55" t="s">
        <v>36</v>
      </c>
      <c r="M2997" s="58">
        <v>0.85</v>
      </c>
      <c r="N2997" s="58">
        <v>0.15</v>
      </c>
      <c r="O2997" s="59">
        <f>Ugovori_OPULJP3[[#This Row],[Bespovratna sredstva - Ukupno (EU+Nac) HRK
= Ukupna ugovorena vrijednost bespovratnih sredstava]]*Ugovori_OPULJP3[[#This Row],[EU STOPA SUFINANCIRANJA %
EU CO-FINANCING RATE %]]</f>
        <v>113696000</v>
      </c>
      <c r="P2997" s="60">
        <f>Ugovori_OPULJP3[[#This Row],[Bespovratna sredstva - EU dio - HRK]]/7.5345</f>
        <v>15090052.425509322</v>
      </c>
      <c r="Q2997" s="59">
        <f>Ugovori_OPULJP3[[#This Row],[Bespovratna sredstva - Ukupno (EU+Nac) HRK
= Ukupna ugovorena vrijednost bespovratnih sredstava]]*Ugovori_OPULJP3[[#This Row],[STOPA NACIONALNOG SUFINANCIRANJA %]]</f>
        <v>20064000</v>
      </c>
      <c r="R2997" s="60">
        <f>Ugovori_OPULJP3[[#This Row],[Bespovratna sredstva - Nacionalni dio - HRK]]/7.5345</f>
        <v>2662950.4280310571</v>
      </c>
      <c r="S2997" s="59">
        <v>133760000</v>
      </c>
      <c r="T2997" s="60">
        <f>Ugovori_OPULJP3[[#This Row],[Bespovratna sredstva - Ukupno (EU+Nac) HRK
= Ukupna ugovorena vrijednost bespovratnih sredstava]]/7.5345</f>
        <v>17753002.85354038</v>
      </c>
      <c r="U2997" s="59">
        <v>0</v>
      </c>
      <c r="V2997" s="60">
        <f>Ugovori_OPULJP3[[#This Row],[Javni doprinos korisnika - HRK]]/7.5345</f>
        <v>0</v>
      </c>
      <c r="W2997" s="59">
        <v>0</v>
      </c>
      <c r="X2997" s="60">
        <f>Ugovori_OPULJP3[[#This Row],[Privatni doprinos korisnika - HRK]]/7.5345</f>
        <v>0</v>
      </c>
      <c r="Y2997" s="61">
        <v>133760000</v>
      </c>
      <c r="Z2997" s="62">
        <f>Ugovori_OPULJP3[[#This Row],[UKUPNI PRIHVATLJIVI IZDACI
TOTAL ELIGIBLE EXPENDITURE
= Bespovratna sredstva ukupno + doprinos korisnika
= Ukupni prihvatljivi troškovi
= Ukupna ugovorena vrijednost projekta HRK]]/7.5345</f>
        <v>17753002.85354038</v>
      </c>
      <c r="AA2997" s="53" t="s">
        <v>10638</v>
      </c>
      <c r="AB2997" s="53" t="s">
        <v>10639</v>
      </c>
      <c r="AC2997" s="52" t="s">
        <v>10981</v>
      </c>
      <c r="AD2997" s="52" t="s">
        <v>10641</v>
      </c>
    </row>
    <row r="2998" spans="1:30" ht="66.75" customHeight="1" x14ac:dyDescent="0.2">
      <c r="A2998" s="50" t="s">
        <v>10982</v>
      </c>
      <c r="B2998" s="51" t="s">
        <v>10633</v>
      </c>
      <c r="C2998" s="52" t="s">
        <v>10977</v>
      </c>
      <c r="D2998" s="52" t="s">
        <v>10983</v>
      </c>
      <c r="E2998" s="53" t="s">
        <v>33</v>
      </c>
      <c r="F2998" s="54" t="s">
        <v>10984</v>
      </c>
      <c r="G2998" s="54" t="s">
        <v>10985</v>
      </c>
      <c r="H2998" s="56">
        <v>43004</v>
      </c>
      <c r="I2998" s="56">
        <v>45011</v>
      </c>
      <c r="J2998" s="57" t="str">
        <f>IF(Ugovori_OPULJP3[[#This Row],[DATUM ZAVRŠETKA OPERACIJE]]&gt;DATE(2024,12,31),"u provedbi","završen")</f>
        <v>završen</v>
      </c>
      <c r="K2998" s="55" t="s">
        <v>36</v>
      </c>
      <c r="L2998" s="55" t="s">
        <v>36</v>
      </c>
      <c r="M2998" s="58">
        <v>0.85</v>
      </c>
      <c r="N2998" s="58">
        <v>0.15</v>
      </c>
      <c r="O2998" s="59">
        <f>Ugovori_OPULJP3[[#This Row],[Bespovratna sredstva - Ukupno (EU+Nac) HRK
= Ukupna ugovorena vrijednost bespovratnih sredstava]]*Ugovori_OPULJP3[[#This Row],[EU STOPA SUFINANCIRANJA %
EU CO-FINANCING RATE %]]</f>
        <v>68926500</v>
      </c>
      <c r="P2998" s="60">
        <f>Ugovori_OPULJP3[[#This Row],[Bespovratna sredstva - EU dio - HRK]]/7.5345</f>
        <v>9148118.6541907229</v>
      </c>
      <c r="Q2998" s="59">
        <f>Ugovori_OPULJP3[[#This Row],[Bespovratna sredstva - Ukupno (EU+Nac) HRK
= Ukupna ugovorena vrijednost bespovratnih sredstava]]*Ugovori_OPULJP3[[#This Row],[STOPA NACIONALNOG SUFINANCIRANJA %]]</f>
        <v>12163500</v>
      </c>
      <c r="R2998" s="60">
        <f>Ugovori_OPULJP3[[#This Row],[Bespovratna sredstva - Nacionalni dio - HRK]]/7.5345</f>
        <v>1614373.880151304</v>
      </c>
      <c r="S2998" s="59">
        <v>81090000</v>
      </c>
      <c r="T2998" s="60">
        <f>Ugovori_OPULJP3[[#This Row],[Bespovratna sredstva - Ukupno (EU+Nac) HRK
= Ukupna ugovorena vrijednost bespovratnih sredstava]]/7.5345</f>
        <v>10762492.534342026</v>
      </c>
      <c r="U2998" s="59">
        <v>0</v>
      </c>
      <c r="V2998" s="60">
        <f>Ugovori_OPULJP3[[#This Row],[Javni doprinos korisnika - HRK]]/7.5345</f>
        <v>0</v>
      </c>
      <c r="W2998" s="59">
        <v>0</v>
      </c>
      <c r="X2998" s="60">
        <f>Ugovori_OPULJP3[[#This Row],[Privatni doprinos korisnika - HRK]]/7.5345</f>
        <v>0</v>
      </c>
      <c r="Y2998" s="61">
        <v>81090000</v>
      </c>
      <c r="Z2998" s="62">
        <f>Ugovori_OPULJP3[[#This Row],[UKUPNI PRIHVATLJIVI IZDACI
TOTAL ELIGIBLE EXPENDITURE
= Bespovratna sredstva ukupno + doprinos korisnika
= Ukupni prihvatljivi troškovi
= Ukupna ugovorena vrijednost projekta HRK]]/7.5345</f>
        <v>10762492.534342026</v>
      </c>
      <c r="AA2998" s="53" t="s">
        <v>10638</v>
      </c>
      <c r="AB2998" s="53" t="s">
        <v>10639</v>
      </c>
      <c r="AC2998" s="52" t="s">
        <v>10986</v>
      </c>
      <c r="AD2998" s="52" t="s">
        <v>10641</v>
      </c>
    </row>
    <row r="2999" spans="1:30" ht="66.75" customHeight="1" x14ac:dyDescent="0.2">
      <c r="A2999" s="50" t="s">
        <v>10987</v>
      </c>
      <c r="B2999" s="51" t="s">
        <v>10633</v>
      </c>
      <c r="C2999" s="52" t="s">
        <v>10977</v>
      </c>
      <c r="D2999" s="52" t="s">
        <v>10988</v>
      </c>
      <c r="E2999" s="53" t="s">
        <v>33</v>
      </c>
      <c r="F2999" s="54" t="s">
        <v>10988</v>
      </c>
      <c r="G2999" s="54" t="s">
        <v>10985</v>
      </c>
      <c r="H2999" s="56">
        <v>43269</v>
      </c>
      <c r="I2999" s="56">
        <v>45278</v>
      </c>
      <c r="J2999" s="57" t="str">
        <f>IF(Ugovori_OPULJP3[[#This Row],[DATUM ZAVRŠETKA OPERACIJE]]&gt;DATE(2024,12,31),"u provedbi","završen")</f>
        <v>završen</v>
      </c>
      <c r="K2999" s="55" t="s">
        <v>35</v>
      </c>
      <c r="L2999" s="55" t="s">
        <v>36</v>
      </c>
      <c r="M2999" s="58">
        <v>0.85</v>
      </c>
      <c r="N2999" s="58">
        <v>0.15</v>
      </c>
      <c r="O2999" s="59">
        <f>Ugovori_OPULJP3[[#This Row],[Bespovratna sredstva - Ukupno (EU+Nac) HRK
= Ukupna ugovorena vrijednost bespovratnih sredstava]]*Ugovori_OPULJP3[[#This Row],[EU STOPA SUFINANCIRANJA %
EU CO-FINANCING RATE %]]</f>
        <v>38116074</v>
      </c>
      <c r="P2999" s="60">
        <f>Ugovori_OPULJP3[[#This Row],[Bespovratna sredstva - EU dio - HRK]]/7.5345</f>
        <v>5058872.3870197088</v>
      </c>
      <c r="Q2999" s="59">
        <f>Ugovori_OPULJP3[[#This Row],[Bespovratna sredstva - Ukupno (EU+Nac) HRK
= Ukupna ugovorena vrijednost bespovratnih sredstava]]*Ugovori_OPULJP3[[#This Row],[STOPA NACIONALNOG SUFINANCIRANJA %]]</f>
        <v>6726366</v>
      </c>
      <c r="R2999" s="60">
        <f>Ugovori_OPULJP3[[#This Row],[Bespovratna sredstva - Nacionalni dio - HRK]]/7.5345</f>
        <v>892742.18594465451</v>
      </c>
      <c r="S2999" s="59">
        <v>44842440</v>
      </c>
      <c r="T2999" s="60">
        <f>Ugovori_OPULJP3[[#This Row],[Bespovratna sredstva - Ukupno (EU+Nac) HRK
= Ukupna ugovorena vrijednost bespovratnih sredstava]]/7.5345</f>
        <v>5951614.5729643637</v>
      </c>
      <c r="U2999" s="59">
        <v>0</v>
      </c>
      <c r="V2999" s="60">
        <f>Ugovori_OPULJP3[[#This Row],[Javni doprinos korisnika - HRK]]/7.5345</f>
        <v>0</v>
      </c>
      <c r="W2999" s="59">
        <v>0</v>
      </c>
      <c r="X2999" s="60">
        <f>Ugovori_OPULJP3[[#This Row],[Privatni doprinos korisnika - HRK]]/7.5345</f>
        <v>0</v>
      </c>
      <c r="Y2999" s="61">
        <v>44842440</v>
      </c>
      <c r="Z2999" s="62">
        <f>Ugovori_OPULJP3[[#This Row],[UKUPNI PRIHVATLJIVI IZDACI
TOTAL ELIGIBLE EXPENDITURE
= Bespovratna sredstva ukupno + doprinos korisnika
= Ukupni prihvatljivi troškovi
= Ukupna ugovorena vrijednost projekta HRK]]/7.5345</f>
        <v>5951614.5729643637</v>
      </c>
      <c r="AA2999" s="53" t="s">
        <v>10638</v>
      </c>
      <c r="AB2999" s="53" t="s">
        <v>10639</v>
      </c>
      <c r="AC2999" s="52" t="s">
        <v>10989</v>
      </c>
      <c r="AD2999" s="52" t="s">
        <v>10641</v>
      </c>
    </row>
    <row r="3000" spans="1:30" ht="66.75" customHeight="1" x14ac:dyDescent="0.2">
      <c r="A3000" s="50" t="s">
        <v>10990</v>
      </c>
      <c r="B3000" s="51" t="s">
        <v>10633</v>
      </c>
      <c r="C3000" s="52" t="s">
        <v>10991</v>
      </c>
      <c r="D3000" s="52" t="s">
        <v>10992</v>
      </c>
      <c r="E3000" s="53" t="s">
        <v>231</v>
      </c>
      <c r="F3000" s="54" t="s">
        <v>10993</v>
      </c>
      <c r="G3000" s="54" t="s">
        <v>303</v>
      </c>
      <c r="H3000" s="56">
        <v>42241</v>
      </c>
      <c r="I3000" s="56">
        <v>42606</v>
      </c>
      <c r="J3000" s="57" t="str">
        <f>IF(Ugovori_OPULJP3[[#This Row],[DATUM ZAVRŠETKA OPERACIJE]]&gt;DATE(2024,12,31),"u provedbi","završen")</f>
        <v>završen</v>
      </c>
      <c r="K3000" s="55" t="s">
        <v>199</v>
      </c>
      <c r="L3000" s="55" t="s">
        <v>199</v>
      </c>
      <c r="M3000" s="58">
        <v>0.85</v>
      </c>
      <c r="N3000" s="58">
        <v>0.15</v>
      </c>
      <c r="O3000" s="59">
        <f>Ugovori_OPULJP3[[#This Row],[Bespovratna sredstva - Ukupno (EU+Nac) HRK
= Ukupna ugovorena vrijednost bespovratnih sredstava]]*Ugovori_OPULJP3[[#This Row],[EU STOPA SUFINANCIRANJA %
EU CO-FINANCING RATE %]]</f>
        <v>2125000</v>
      </c>
      <c r="P3000" s="60">
        <f>Ugovori_OPULJP3[[#This Row],[Bespovratna sredstva - EU dio - HRK]]/7.5345</f>
        <v>282035.96788108035</v>
      </c>
      <c r="Q3000" s="59">
        <f>Ugovori_OPULJP3[[#This Row],[Bespovratna sredstva - Ukupno (EU+Nac) HRK
= Ukupna ugovorena vrijednost bespovratnih sredstava]]*Ugovori_OPULJP3[[#This Row],[STOPA NACIONALNOG SUFINANCIRANJA %]]</f>
        <v>375000</v>
      </c>
      <c r="R3000" s="60">
        <f>Ugovori_OPULJP3[[#This Row],[Bespovratna sredstva - Nacionalni dio - HRK]]/7.5345</f>
        <v>49771.053155484769</v>
      </c>
      <c r="S3000" s="59">
        <v>2500000</v>
      </c>
      <c r="T3000" s="60">
        <f>Ugovori_OPULJP3[[#This Row],[Bespovratna sredstva - Ukupno (EU+Nac) HRK
= Ukupna ugovorena vrijednost bespovratnih sredstava]]/7.5345</f>
        <v>331807.02103656513</v>
      </c>
      <c r="U3000" s="59">
        <v>2445458.7999999998</v>
      </c>
      <c r="V3000" s="60">
        <f>Ugovori_OPULJP3[[#This Row],[Javni doprinos korisnika - HRK]]/7.5345</f>
        <v>324568.1597982613</v>
      </c>
      <c r="W3000" s="59">
        <v>0</v>
      </c>
      <c r="X3000" s="60">
        <f>Ugovori_OPULJP3[[#This Row],[Privatni doprinos korisnika - HRK]]/7.5345</f>
        <v>0</v>
      </c>
      <c r="Y3000" s="61">
        <v>4945458.8</v>
      </c>
      <c r="Z3000" s="62">
        <f>Ugovori_OPULJP3[[#This Row],[UKUPNI PRIHVATLJIVI IZDACI
TOTAL ELIGIBLE EXPENDITURE
= Bespovratna sredstva ukupno + doprinos korisnika
= Ukupni prihvatljivi troškovi
= Ukupna ugovorena vrijednost projekta HRK]]/7.5345</f>
        <v>656375.18083482643</v>
      </c>
      <c r="AA3000" s="53" t="s">
        <v>10638</v>
      </c>
      <c r="AB3000" s="53" t="s">
        <v>10639</v>
      </c>
      <c r="AC3000" s="52" t="s">
        <v>10994</v>
      </c>
      <c r="AD3000" s="52" t="s">
        <v>10995</v>
      </c>
    </row>
    <row r="3001" spans="1:30" ht="66.75" customHeight="1" x14ac:dyDescent="0.2">
      <c r="A3001" s="50" t="s">
        <v>10996</v>
      </c>
      <c r="B3001" s="51" t="s">
        <v>10633</v>
      </c>
      <c r="C3001" s="52" t="s">
        <v>10991</v>
      </c>
      <c r="D3001" s="52" t="s">
        <v>10992</v>
      </c>
      <c r="E3001" s="53" t="s">
        <v>231</v>
      </c>
      <c r="F3001" s="54" t="s">
        <v>10997</v>
      </c>
      <c r="G3001" s="54" t="s">
        <v>6817</v>
      </c>
      <c r="H3001" s="56">
        <v>42251</v>
      </c>
      <c r="I3001" s="56">
        <v>42616</v>
      </c>
      <c r="J3001" s="57" t="str">
        <f>IF(Ugovori_OPULJP3[[#This Row],[DATUM ZAVRŠETKA OPERACIJE]]&gt;DATE(2024,12,31),"u provedbi","završen")</f>
        <v>završen</v>
      </c>
      <c r="K3001" s="55" t="s">
        <v>370</v>
      </c>
      <c r="L3001" s="55" t="s">
        <v>370</v>
      </c>
      <c r="M3001" s="58">
        <v>0.85</v>
      </c>
      <c r="N3001" s="58">
        <v>0.15</v>
      </c>
      <c r="O3001" s="59">
        <f>Ugovori_OPULJP3[[#This Row],[Bespovratna sredstva - Ukupno (EU+Nac) HRK
= Ukupna ugovorena vrijednost bespovratnih sredstava]]*Ugovori_OPULJP3[[#This Row],[EU STOPA SUFINANCIRANJA %
EU CO-FINANCING RATE %]]</f>
        <v>1961954.4534999998</v>
      </c>
      <c r="P3001" s="60">
        <f>Ugovori_OPULJP3[[#This Row],[Bespovratna sredstva - EU dio - HRK]]/7.5345</f>
        <v>260396.10505010284</v>
      </c>
      <c r="Q3001" s="59">
        <f>Ugovori_OPULJP3[[#This Row],[Bespovratna sredstva - Ukupno (EU+Nac) HRK
= Ukupna ugovorena vrijednost bespovratnih sredstava]]*Ugovori_OPULJP3[[#This Row],[STOPA NACIONALNOG SUFINANCIRANJA %]]</f>
        <v>346227.25649999996</v>
      </c>
      <c r="R3001" s="60">
        <f>Ugovori_OPULJP3[[#This Row],[Bespovratna sredstva - Nacionalni dio - HRK]]/7.5345</f>
        <v>45952.253832371083</v>
      </c>
      <c r="S3001" s="59">
        <v>2308181.71</v>
      </c>
      <c r="T3001" s="60">
        <f>Ugovori_OPULJP3[[#This Row],[Bespovratna sredstva - Ukupno (EU+Nac) HRK
= Ukupna ugovorena vrijednost bespovratnih sredstava]]/7.5345</f>
        <v>306348.35888247396</v>
      </c>
      <c r="U3001" s="59">
        <v>124043.49000000022</v>
      </c>
      <c r="V3001" s="60">
        <f>Ugovori_OPULJP3[[#This Row],[Javni doprinos korisnika - HRK]]/7.5345</f>
        <v>16463.400358351613</v>
      </c>
      <c r="W3001" s="59">
        <v>0</v>
      </c>
      <c r="X3001" s="60">
        <f>Ugovori_OPULJP3[[#This Row],[Privatni doprinos korisnika - HRK]]/7.5345</f>
        <v>0</v>
      </c>
      <c r="Y3001" s="61">
        <v>2432225.2000000002</v>
      </c>
      <c r="Z3001" s="62">
        <f>Ugovori_OPULJP3[[#This Row],[UKUPNI PRIHVATLJIVI IZDACI
TOTAL ELIGIBLE EXPENDITURE
= Bespovratna sredstva ukupno + doprinos korisnika
= Ukupni prihvatljivi troškovi
= Ukupna ugovorena vrijednost projekta HRK]]/7.5345</f>
        <v>322811.75924082554</v>
      </c>
      <c r="AA3001" s="53" t="s">
        <v>10638</v>
      </c>
      <c r="AB3001" s="53" t="s">
        <v>10639</v>
      </c>
      <c r="AC3001" s="52" t="s">
        <v>10998</v>
      </c>
      <c r="AD3001" s="52" t="s">
        <v>10995</v>
      </c>
    </row>
    <row r="3002" spans="1:30" ht="66.75" customHeight="1" x14ac:dyDescent="0.2">
      <c r="A3002" s="50" t="s">
        <v>10999</v>
      </c>
      <c r="B3002" s="51" t="s">
        <v>10633</v>
      </c>
      <c r="C3002" s="52" t="s">
        <v>10991</v>
      </c>
      <c r="D3002" s="52" t="s">
        <v>10992</v>
      </c>
      <c r="E3002" s="53" t="s">
        <v>231</v>
      </c>
      <c r="F3002" s="54" t="s">
        <v>11000</v>
      </c>
      <c r="G3002" s="54" t="s">
        <v>8493</v>
      </c>
      <c r="H3002" s="56">
        <v>42242</v>
      </c>
      <c r="I3002" s="56">
        <v>42607</v>
      </c>
      <c r="J3002" s="57" t="str">
        <f>IF(Ugovori_OPULJP3[[#This Row],[DATUM ZAVRŠETKA OPERACIJE]]&gt;DATE(2024,12,31),"u provedbi","završen")</f>
        <v>završen</v>
      </c>
      <c r="K3002" s="55" t="s">
        <v>78</v>
      </c>
      <c r="L3002" s="55" t="s">
        <v>78</v>
      </c>
      <c r="M3002" s="58">
        <v>0.85</v>
      </c>
      <c r="N3002" s="58">
        <v>0.15</v>
      </c>
      <c r="O3002" s="59">
        <f>Ugovori_OPULJP3[[#This Row],[Bespovratna sredstva - Ukupno (EU+Nac) HRK
= Ukupna ugovorena vrijednost bespovratnih sredstava]]*Ugovori_OPULJP3[[#This Row],[EU STOPA SUFINANCIRANJA %
EU CO-FINANCING RATE %]]</f>
        <v>184597.56</v>
      </c>
      <c r="P3002" s="60">
        <f>Ugovori_OPULJP3[[#This Row],[Bespovratna sredstva - EU dio - HRK]]/7.5345</f>
        <v>24500.306589687436</v>
      </c>
      <c r="Q3002" s="59">
        <f>Ugovori_OPULJP3[[#This Row],[Bespovratna sredstva - Ukupno (EU+Nac) HRK
= Ukupna ugovorena vrijednost bespovratnih sredstava]]*Ugovori_OPULJP3[[#This Row],[STOPA NACIONALNOG SUFINANCIRANJA %]]</f>
        <v>32576.04</v>
      </c>
      <c r="R3002" s="60">
        <f>Ugovori_OPULJP3[[#This Row],[Bespovratna sredstva - Nacionalni dio - HRK]]/7.5345</f>
        <v>4323.5835158271948</v>
      </c>
      <c r="S3002" s="59">
        <v>217173.6</v>
      </c>
      <c r="T3002" s="60">
        <f>Ugovori_OPULJP3[[#This Row],[Bespovratna sredstva - Ukupno (EU+Nac) HRK
= Ukupna ugovorena vrijednost bespovratnih sredstava]]/7.5345</f>
        <v>28823.890105514631</v>
      </c>
      <c r="U3002" s="59">
        <v>24130.399999999994</v>
      </c>
      <c r="V3002" s="60">
        <f>Ugovori_OPULJP3[[#This Row],[Javni doprinos korisnika - HRK]]/7.5345</f>
        <v>3202.6544561682917</v>
      </c>
      <c r="W3002" s="59">
        <v>0</v>
      </c>
      <c r="X3002" s="60">
        <f>Ugovori_OPULJP3[[#This Row],[Privatni doprinos korisnika - HRK]]/7.5345</f>
        <v>0</v>
      </c>
      <c r="Y3002" s="61">
        <v>241304</v>
      </c>
      <c r="Z3002" s="62">
        <f>Ugovori_OPULJP3[[#This Row],[UKUPNI PRIHVATLJIVI IZDACI
TOTAL ELIGIBLE EXPENDITURE
= Bespovratna sredstva ukupno + doprinos korisnika
= Ukupni prihvatljivi troškovi
= Ukupna ugovorena vrijednost projekta HRK]]/7.5345</f>
        <v>32026.544561682924</v>
      </c>
      <c r="AA3002" s="53" t="s">
        <v>10638</v>
      </c>
      <c r="AB3002" s="53" t="s">
        <v>10639</v>
      </c>
      <c r="AC3002" s="52" t="s">
        <v>11001</v>
      </c>
      <c r="AD3002" s="52" t="s">
        <v>10995</v>
      </c>
    </row>
    <row r="3003" spans="1:30" ht="66.75" customHeight="1" x14ac:dyDescent="0.2">
      <c r="A3003" s="50" t="s">
        <v>11002</v>
      </c>
      <c r="B3003" s="51" t="s">
        <v>10633</v>
      </c>
      <c r="C3003" s="52" t="s">
        <v>10991</v>
      </c>
      <c r="D3003" s="52" t="s">
        <v>10992</v>
      </c>
      <c r="E3003" s="53" t="s">
        <v>231</v>
      </c>
      <c r="F3003" s="54" t="s">
        <v>11003</v>
      </c>
      <c r="G3003" s="54" t="s">
        <v>11004</v>
      </c>
      <c r="H3003" s="56">
        <v>42251</v>
      </c>
      <c r="I3003" s="56">
        <v>42616</v>
      </c>
      <c r="J3003" s="57" t="str">
        <f>IF(Ugovori_OPULJP3[[#This Row],[DATUM ZAVRŠETKA OPERACIJE]]&gt;DATE(2024,12,31),"u provedbi","završen")</f>
        <v>završen</v>
      </c>
      <c r="K3003" s="55" t="s">
        <v>78</v>
      </c>
      <c r="L3003" s="55" t="s">
        <v>78</v>
      </c>
      <c r="M3003" s="58">
        <v>0.85</v>
      </c>
      <c r="N3003" s="58">
        <v>0.15</v>
      </c>
      <c r="O3003" s="59">
        <f>Ugovori_OPULJP3[[#This Row],[Bespovratna sredstva - Ukupno (EU+Nac) HRK
= Ukupna ugovorena vrijednost bespovratnih sredstava]]*Ugovori_OPULJP3[[#This Row],[EU STOPA SUFINANCIRANJA %
EU CO-FINANCING RATE %]]</f>
        <v>2000585.7294999999</v>
      </c>
      <c r="P3003" s="60">
        <f>Ugovori_OPULJP3[[#This Row],[Bespovratna sredstva - EU dio - HRK]]/7.5345</f>
        <v>265523.35649346339</v>
      </c>
      <c r="Q3003" s="59">
        <f>Ugovori_OPULJP3[[#This Row],[Bespovratna sredstva - Ukupno (EU+Nac) HRK
= Ukupna ugovorena vrijednost bespovratnih sredstava]]*Ugovori_OPULJP3[[#This Row],[STOPA NACIONALNOG SUFINANCIRANJA %]]</f>
        <v>353044.5405</v>
      </c>
      <c r="R3003" s="60">
        <f>Ugovori_OPULJP3[[#This Row],[Bespovratna sredstva - Nacionalni dio - HRK]]/7.5345</f>
        <v>46857.062910611188</v>
      </c>
      <c r="S3003" s="59">
        <v>2353630.27</v>
      </c>
      <c r="T3003" s="60">
        <f>Ugovori_OPULJP3[[#This Row],[Bespovratna sredstva - Ukupno (EU+Nac) HRK
= Ukupna ugovorena vrijednost bespovratnih sredstava]]/7.5345</f>
        <v>312380.41940407455</v>
      </c>
      <c r="U3003" s="59">
        <v>417636.73</v>
      </c>
      <c r="V3003" s="60">
        <f>Ugovori_OPULJP3[[#This Row],[Javni doprinos korisnika - HRK]]/7.5345</f>
        <v>55429.919702700907</v>
      </c>
      <c r="W3003" s="59">
        <v>0</v>
      </c>
      <c r="X3003" s="60">
        <f>Ugovori_OPULJP3[[#This Row],[Privatni doprinos korisnika - HRK]]/7.5345</f>
        <v>0</v>
      </c>
      <c r="Y3003" s="61">
        <v>2771267</v>
      </c>
      <c r="Z3003" s="62">
        <f>Ugovori_OPULJP3[[#This Row],[UKUPNI PRIHVATLJIVI IZDACI
TOTAL ELIGIBLE EXPENDITURE
= Bespovratna sredstva ukupno + doprinos korisnika
= Ukupni prihvatljivi troškovi
= Ukupna ugovorena vrijednost projekta HRK]]/7.5345</f>
        <v>367810.33910677547</v>
      </c>
      <c r="AA3003" s="53" t="s">
        <v>10638</v>
      </c>
      <c r="AB3003" s="53" t="s">
        <v>10639</v>
      </c>
      <c r="AC3003" s="52" t="s">
        <v>11005</v>
      </c>
      <c r="AD3003" s="52" t="s">
        <v>10995</v>
      </c>
    </row>
    <row r="3004" spans="1:30" ht="66.75" customHeight="1" x14ac:dyDescent="0.2">
      <c r="A3004" s="50" t="s">
        <v>11006</v>
      </c>
      <c r="B3004" s="51" t="s">
        <v>10633</v>
      </c>
      <c r="C3004" s="52" t="s">
        <v>10991</v>
      </c>
      <c r="D3004" s="52" t="s">
        <v>10992</v>
      </c>
      <c r="E3004" s="53" t="s">
        <v>231</v>
      </c>
      <c r="F3004" s="54" t="s">
        <v>11007</v>
      </c>
      <c r="G3004" s="54" t="s">
        <v>836</v>
      </c>
      <c r="H3004" s="56">
        <v>42236</v>
      </c>
      <c r="I3004" s="56">
        <v>42601</v>
      </c>
      <c r="J3004" s="57" t="str">
        <f>IF(Ugovori_OPULJP3[[#This Row],[DATUM ZAVRŠETKA OPERACIJE]]&gt;DATE(2024,12,31),"u provedbi","završen")</f>
        <v>završen</v>
      </c>
      <c r="K3004" s="55" t="s">
        <v>593</v>
      </c>
      <c r="L3004" s="55" t="s">
        <v>593</v>
      </c>
      <c r="M3004" s="58">
        <v>0.85</v>
      </c>
      <c r="N3004" s="58">
        <v>0.15</v>
      </c>
      <c r="O3004" s="59">
        <f>Ugovori_OPULJP3[[#This Row],[Bespovratna sredstva - Ukupno (EU+Nac) HRK
= Ukupna ugovorena vrijednost bespovratnih sredstava]]*Ugovori_OPULJP3[[#This Row],[EU STOPA SUFINANCIRANJA %
EU CO-FINANCING RATE %]]</f>
        <v>2125000</v>
      </c>
      <c r="P3004" s="60">
        <f>Ugovori_OPULJP3[[#This Row],[Bespovratna sredstva - EU dio - HRK]]/7.5345</f>
        <v>282035.96788108035</v>
      </c>
      <c r="Q3004" s="59">
        <f>Ugovori_OPULJP3[[#This Row],[Bespovratna sredstva - Ukupno (EU+Nac) HRK
= Ukupna ugovorena vrijednost bespovratnih sredstava]]*Ugovori_OPULJP3[[#This Row],[STOPA NACIONALNOG SUFINANCIRANJA %]]</f>
        <v>375000</v>
      </c>
      <c r="R3004" s="60">
        <f>Ugovori_OPULJP3[[#This Row],[Bespovratna sredstva - Nacionalni dio - HRK]]/7.5345</f>
        <v>49771.053155484769</v>
      </c>
      <c r="S3004" s="59">
        <v>2500000</v>
      </c>
      <c r="T3004" s="60">
        <f>Ugovori_OPULJP3[[#This Row],[Bespovratna sredstva - Ukupno (EU+Nac) HRK
= Ukupna ugovorena vrijednost bespovratnih sredstava]]/7.5345</f>
        <v>331807.02103656513</v>
      </c>
      <c r="U3004" s="59">
        <v>165257.24000000022</v>
      </c>
      <c r="V3004" s="60">
        <f>Ugovori_OPULJP3[[#This Row],[Javni doprinos korisnika - HRK]]/7.5345</f>
        <v>21933.405003649907</v>
      </c>
      <c r="W3004" s="59">
        <v>0</v>
      </c>
      <c r="X3004" s="60">
        <f>Ugovori_OPULJP3[[#This Row],[Privatni doprinos korisnika - HRK]]/7.5345</f>
        <v>0</v>
      </c>
      <c r="Y3004" s="61">
        <v>2665257.2400000002</v>
      </c>
      <c r="Z3004" s="62">
        <f>Ugovori_OPULJP3[[#This Row],[UKUPNI PRIHVATLJIVI IZDACI
TOTAL ELIGIBLE EXPENDITURE
= Bespovratna sredstva ukupno + doprinos korisnika
= Ukupni prihvatljivi troškovi
= Ukupna ugovorena vrijednost projekta HRK]]/7.5345</f>
        <v>353740.42604021501</v>
      </c>
      <c r="AA3004" s="53" t="s">
        <v>10638</v>
      </c>
      <c r="AB3004" s="53" t="s">
        <v>10639</v>
      </c>
      <c r="AC3004" s="42" t="s">
        <v>11008</v>
      </c>
      <c r="AD3004" s="52" t="s">
        <v>10995</v>
      </c>
    </row>
    <row r="3005" spans="1:30" ht="66.75" customHeight="1" x14ac:dyDescent="0.2">
      <c r="A3005" s="50" t="s">
        <v>11009</v>
      </c>
      <c r="B3005" s="51" t="s">
        <v>10633</v>
      </c>
      <c r="C3005" s="52" t="s">
        <v>10991</v>
      </c>
      <c r="D3005" s="52" t="s">
        <v>10992</v>
      </c>
      <c r="E3005" s="53" t="s">
        <v>231</v>
      </c>
      <c r="F3005" s="54" t="s">
        <v>11010</v>
      </c>
      <c r="G3005" s="54" t="s">
        <v>803</v>
      </c>
      <c r="H3005" s="56">
        <v>42248</v>
      </c>
      <c r="I3005" s="56">
        <v>42613</v>
      </c>
      <c r="J3005" s="57" t="str">
        <f>IF(Ugovori_OPULJP3[[#This Row],[DATUM ZAVRŠETKA OPERACIJE]]&gt;DATE(2024,12,31),"u provedbi","završen")</f>
        <v>završen</v>
      </c>
      <c r="K3005" s="55" t="s">
        <v>593</v>
      </c>
      <c r="L3005" s="55" t="s">
        <v>593</v>
      </c>
      <c r="M3005" s="58">
        <v>0.85</v>
      </c>
      <c r="N3005" s="58">
        <v>0.15</v>
      </c>
      <c r="O3005" s="59">
        <f>Ugovori_OPULJP3[[#This Row],[Bespovratna sredstva - Ukupno (EU+Nac) HRK
= Ukupna ugovorena vrijednost bespovratnih sredstava]]*Ugovori_OPULJP3[[#This Row],[EU STOPA SUFINANCIRANJA %
EU CO-FINANCING RATE %]]</f>
        <v>1819606.05</v>
      </c>
      <c r="P3005" s="60">
        <f>Ugovori_OPULJP3[[#This Row],[Bespovratna sredstva - EU dio - HRK]]/7.5345</f>
        <v>241503.22516424448</v>
      </c>
      <c r="Q3005" s="59">
        <f>Ugovori_OPULJP3[[#This Row],[Bespovratna sredstva - Ukupno (EU+Nac) HRK
= Ukupna ugovorena vrijednost bespovratnih sredstava]]*Ugovori_OPULJP3[[#This Row],[STOPA NACIONALNOG SUFINANCIRANJA %]]</f>
        <v>321106.95</v>
      </c>
      <c r="R3005" s="60">
        <f>Ugovori_OPULJP3[[#This Row],[Bespovratna sredstva - Nacionalni dio - HRK]]/7.5345</f>
        <v>42618.216205454904</v>
      </c>
      <c r="S3005" s="59">
        <v>2140713</v>
      </c>
      <c r="T3005" s="60">
        <f>Ugovori_OPULJP3[[#This Row],[Bespovratna sredstva - Ukupno (EU+Nac) HRK
= Ukupna ugovorena vrijednost bespovratnih sredstava]]/7.5345</f>
        <v>284121.44136969937</v>
      </c>
      <c r="U3005" s="59">
        <v>237857</v>
      </c>
      <c r="V3005" s="60">
        <f>Ugovori_OPULJP3[[#This Row],[Javni doprinos korisnika - HRK]]/7.5345</f>
        <v>31569.049041077709</v>
      </c>
      <c r="W3005" s="59">
        <v>0</v>
      </c>
      <c r="X3005" s="60">
        <f>Ugovori_OPULJP3[[#This Row],[Privatni doprinos korisnika - HRK]]/7.5345</f>
        <v>0</v>
      </c>
      <c r="Y3005" s="61">
        <v>2378570</v>
      </c>
      <c r="Z3005" s="62">
        <f>Ugovori_OPULJP3[[#This Row],[UKUPNI PRIHVATLJIVI IZDACI
TOTAL ELIGIBLE EXPENDITURE
= Bespovratna sredstva ukupno + doprinos korisnika
= Ukupni prihvatljivi troškovi
= Ukupna ugovorena vrijednost projekta HRK]]/7.5345</f>
        <v>315690.4904107771</v>
      </c>
      <c r="AA3005" s="53" t="s">
        <v>10638</v>
      </c>
      <c r="AB3005" s="53" t="s">
        <v>10639</v>
      </c>
      <c r="AC3005" s="42" t="s">
        <v>11011</v>
      </c>
      <c r="AD3005" s="52" t="s">
        <v>10995</v>
      </c>
    </row>
    <row r="3006" spans="1:30" ht="66.75" customHeight="1" x14ac:dyDescent="0.2">
      <c r="A3006" s="50" t="s">
        <v>11012</v>
      </c>
      <c r="B3006" s="51" t="s">
        <v>10633</v>
      </c>
      <c r="C3006" s="52" t="s">
        <v>10991</v>
      </c>
      <c r="D3006" s="52" t="s">
        <v>10992</v>
      </c>
      <c r="E3006" s="53" t="s">
        <v>231</v>
      </c>
      <c r="F3006" s="54" t="s">
        <v>11013</v>
      </c>
      <c r="G3006" s="54" t="s">
        <v>11014</v>
      </c>
      <c r="H3006" s="56">
        <v>42233</v>
      </c>
      <c r="I3006" s="56">
        <v>42598</v>
      </c>
      <c r="J3006" s="57" t="str">
        <f>IF(Ugovori_OPULJP3[[#This Row],[DATUM ZAVRŠETKA OPERACIJE]]&gt;DATE(2024,12,31),"u provedbi","završen")</f>
        <v>završen</v>
      </c>
      <c r="K3006" s="55" t="s">
        <v>129</v>
      </c>
      <c r="L3006" s="55" t="s">
        <v>129</v>
      </c>
      <c r="M3006" s="58">
        <v>0.85</v>
      </c>
      <c r="N3006" s="58">
        <v>0.15</v>
      </c>
      <c r="O3006" s="59">
        <f>Ugovori_OPULJP3[[#This Row],[Bespovratna sredstva - Ukupno (EU+Nac) HRK
= Ukupna ugovorena vrijednost bespovratnih sredstava]]*Ugovori_OPULJP3[[#This Row],[EU STOPA SUFINANCIRANJA %
EU CO-FINANCING RATE %]]</f>
        <v>1553406.1864999998</v>
      </c>
      <c r="P3006" s="60">
        <f>Ugovori_OPULJP3[[#This Row],[Bespovratna sredstva - EU dio - HRK]]/7.5345</f>
        <v>206172.43168093433</v>
      </c>
      <c r="Q3006" s="59">
        <f>Ugovori_OPULJP3[[#This Row],[Bespovratna sredstva - Ukupno (EU+Nac) HRK
= Ukupna ugovorena vrijednost bespovratnih sredstava]]*Ugovori_OPULJP3[[#This Row],[STOPA NACIONALNOG SUFINANCIRANJA %]]</f>
        <v>274130.50349999999</v>
      </c>
      <c r="R3006" s="60">
        <f>Ugovori_OPULJP3[[#This Row],[Bespovratna sredstva - Nacionalni dio - HRK]]/7.5345</f>
        <v>36383.370296635476</v>
      </c>
      <c r="S3006" s="59">
        <v>1827536.69</v>
      </c>
      <c r="T3006" s="60">
        <f>Ugovori_OPULJP3[[#This Row],[Bespovratna sredstva - Ukupno (EU+Nac) HRK
= Ukupna ugovorena vrijednost bespovratnih sredstava]]/7.5345</f>
        <v>242555.80197756982</v>
      </c>
      <c r="U3006" s="59">
        <v>203059.64000000013</v>
      </c>
      <c r="V3006" s="60">
        <f>Ugovori_OPULJP3[[#This Row],[Javni doprinos korisnika - HRK]]/7.5345</f>
        <v>26950.645696462954</v>
      </c>
      <c r="W3006" s="59">
        <v>0</v>
      </c>
      <c r="X3006" s="60">
        <f>Ugovori_OPULJP3[[#This Row],[Privatni doprinos korisnika - HRK]]/7.5345</f>
        <v>0</v>
      </c>
      <c r="Y3006" s="61">
        <v>2030596.33</v>
      </c>
      <c r="Z3006" s="62">
        <f>Ugovori_OPULJP3[[#This Row],[UKUPNI PRIHVATLJIVI IZDACI
TOTAL ELIGIBLE EXPENDITURE
= Bespovratna sredstva ukupno + doprinos korisnika
= Ukupni prihvatljivi troškovi
= Ukupna ugovorena vrijednost projekta HRK]]/7.5345</f>
        <v>269506.44767403277</v>
      </c>
      <c r="AA3006" s="53" t="s">
        <v>10638</v>
      </c>
      <c r="AB3006" s="53" t="s">
        <v>10639</v>
      </c>
      <c r="AC3006" s="42" t="s">
        <v>11015</v>
      </c>
      <c r="AD3006" s="52" t="s">
        <v>10995</v>
      </c>
    </row>
    <row r="3007" spans="1:30" ht="66.75" customHeight="1" x14ac:dyDescent="0.2">
      <c r="A3007" s="50" t="s">
        <v>11016</v>
      </c>
      <c r="B3007" s="51" t="s">
        <v>10633</v>
      </c>
      <c r="C3007" s="52" t="s">
        <v>10991</v>
      </c>
      <c r="D3007" s="52" t="s">
        <v>10992</v>
      </c>
      <c r="E3007" s="53" t="s">
        <v>231</v>
      </c>
      <c r="F3007" s="54" t="s">
        <v>11017</v>
      </c>
      <c r="G3007" s="71" t="s">
        <v>1497</v>
      </c>
      <c r="H3007" s="56">
        <v>42248</v>
      </c>
      <c r="I3007" s="56">
        <v>42613</v>
      </c>
      <c r="J3007" s="57" t="str">
        <f>IF(Ugovori_OPULJP3[[#This Row],[DATUM ZAVRŠETKA OPERACIJE]]&gt;DATE(2024,12,31),"u provedbi","završen")</f>
        <v>završen</v>
      </c>
      <c r="K3007" s="55" t="s">
        <v>185</v>
      </c>
      <c r="L3007" s="55" t="s">
        <v>185</v>
      </c>
      <c r="M3007" s="58">
        <v>0.85</v>
      </c>
      <c r="N3007" s="58">
        <v>0.15</v>
      </c>
      <c r="O3007" s="59">
        <f>Ugovori_OPULJP3[[#This Row],[Bespovratna sredstva - Ukupno (EU+Nac) HRK
= Ukupna ugovorena vrijednost bespovratnih sredstava]]*Ugovori_OPULJP3[[#This Row],[EU STOPA SUFINANCIRANJA %
EU CO-FINANCING RATE %]]</f>
        <v>1459911.9324999999</v>
      </c>
      <c r="P3007" s="60">
        <f>Ugovori_OPULJP3[[#This Row],[Bespovratna sredstva - EU dio - HRK]]/7.5345</f>
        <v>193763.61171942396</v>
      </c>
      <c r="Q3007" s="59">
        <f>Ugovori_OPULJP3[[#This Row],[Bespovratna sredstva - Ukupno (EU+Nac) HRK
= Ukupna ugovorena vrijednost bespovratnih sredstava]]*Ugovori_OPULJP3[[#This Row],[STOPA NACIONALNOG SUFINANCIRANJA %]]</f>
        <v>257631.51749999999</v>
      </c>
      <c r="R3007" s="60">
        <f>Ugovori_OPULJP3[[#This Row],[Bespovratna sredstva - Nacionalni dio - HRK]]/7.5345</f>
        <v>34193.578538721878</v>
      </c>
      <c r="S3007" s="59">
        <v>1717543.45</v>
      </c>
      <c r="T3007" s="60">
        <f>Ugovori_OPULJP3[[#This Row],[Bespovratna sredstva - Ukupno (EU+Nac) HRK
= Ukupna ugovorena vrijednost bespovratnih sredstava]]/7.5345</f>
        <v>227957.19025814586</v>
      </c>
      <c r="U3007" s="59">
        <v>90397.030000000028</v>
      </c>
      <c r="V3007" s="60">
        <f>Ugovori_OPULJP3[[#This Row],[Javni doprinos korisnika - HRK]]/7.5345</f>
        <v>11997.747693941206</v>
      </c>
      <c r="W3007" s="59">
        <v>0</v>
      </c>
      <c r="X3007" s="60">
        <f>Ugovori_OPULJP3[[#This Row],[Privatni doprinos korisnika - HRK]]/7.5345</f>
        <v>0</v>
      </c>
      <c r="Y3007" s="61">
        <v>1807940.48</v>
      </c>
      <c r="Z3007" s="62">
        <f>Ugovori_OPULJP3[[#This Row],[UKUPNI PRIHVATLJIVI IZDACI
TOTAL ELIGIBLE EXPENDITURE
= Bespovratna sredstva ukupno + doprinos korisnika
= Ukupni prihvatljivi troškovi
= Ukupna ugovorena vrijednost projekta HRK]]/7.5345</f>
        <v>239954.93795208706</v>
      </c>
      <c r="AA3007" s="53" t="s">
        <v>10638</v>
      </c>
      <c r="AB3007" s="53" t="s">
        <v>10639</v>
      </c>
      <c r="AC3007" s="42" t="s">
        <v>11018</v>
      </c>
      <c r="AD3007" s="52" t="s">
        <v>10995</v>
      </c>
    </row>
    <row r="3008" spans="1:30" ht="66.75" customHeight="1" x14ac:dyDescent="0.2">
      <c r="A3008" s="50" t="s">
        <v>11019</v>
      </c>
      <c r="B3008" s="51" t="s">
        <v>10633</v>
      </c>
      <c r="C3008" s="52" t="s">
        <v>10991</v>
      </c>
      <c r="D3008" s="52" t="s">
        <v>10992</v>
      </c>
      <c r="E3008" s="53" t="s">
        <v>231</v>
      </c>
      <c r="F3008" s="54" t="s">
        <v>11020</v>
      </c>
      <c r="G3008" s="54" t="s">
        <v>345</v>
      </c>
      <c r="H3008" s="56">
        <v>42248</v>
      </c>
      <c r="I3008" s="56">
        <v>42613</v>
      </c>
      <c r="J3008" s="57" t="str">
        <f>IF(Ugovori_OPULJP3[[#This Row],[DATUM ZAVRŠETKA OPERACIJE]]&gt;DATE(2024,12,31),"u provedbi","završen")</f>
        <v>završen</v>
      </c>
      <c r="K3008" s="55" t="s">
        <v>129</v>
      </c>
      <c r="L3008" s="55" t="s">
        <v>129</v>
      </c>
      <c r="M3008" s="58">
        <v>0.85</v>
      </c>
      <c r="N3008" s="58">
        <v>0.15</v>
      </c>
      <c r="O3008" s="59">
        <f>Ugovori_OPULJP3[[#This Row],[Bespovratna sredstva - Ukupno (EU+Nac) HRK
= Ukupna ugovorena vrijednost bespovratnih sredstava]]*Ugovori_OPULJP3[[#This Row],[EU STOPA SUFINANCIRANJA %
EU CO-FINANCING RATE %]]</f>
        <v>2008607.2899999998</v>
      </c>
      <c r="P3008" s="60">
        <f>Ugovori_OPULJP3[[#This Row],[Bespovratna sredstva - EU dio - HRK]]/7.5345</f>
        <v>266588.00053089118</v>
      </c>
      <c r="Q3008" s="59">
        <f>Ugovori_OPULJP3[[#This Row],[Bespovratna sredstva - Ukupno (EU+Nac) HRK
= Ukupna ugovorena vrijednost bespovratnih sredstava]]*Ugovori_OPULJP3[[#This Row],[STOPA NACIONALNOG SUFINANCIRANJA %]]</f>
        <v>354460.11</v>
      </c>
      <c r="R3008" s="60">
        <f>Ugovori_OPULJP3[[#This Row],[Bespovratna sredstva - Nacionalni dio - HRK]]/7.5345</f>
        <v>47044.941270157273</v>
      </c>
      <c r="S3008" s="59">
        <v>2363067.4</v>
      </c>
      <c r="T3008" s="60">
        <f>Ugovori_OPULJP3[[#This Row],[Bespovratna sredstva - Ukupno (EU+Nac) HRK
= Ukupna ugovorena vrijednost bespovratnih sredstava]]/7.5345</f>
        <v>313632.94180104847</v>
      </c>
      <c r="U3008" s="59">
        <v>205484.12999999989</v>
      </c>
      <c r="V3008" s="60">
        <f>Ugovori_OPULJP3[[#This Row],[Javni doprinos korisnika - HRK]]/7.5345</f>
        <v>27272.430818236098</v>
      </c>
      <c r="W3008" s="59">
        <v>0</v>
      </c>
      <c r="X3008" s="60">
        <f>Ugovori_OPULJP3[[#This Row],[Privatni doprinos korisnika - HRK]]/7.5345</f>
        <v>0</v>
      </c>
      <c r="Y3008" s="61">
        <v>2568551.5299999998</v>
      </c>
      <c r="Z3008" s="62">
        <f>Ugovori_OPULJP3[[#This Row],[UKUPNI PRIHVATLJIVI IZDACI
TOTAL ELIGIBLE EXPENDITURE
= Bespovratna sredstva ukupno + doprinos korisnika
= Ukupni prihvatljivi troškovi
= Ukupna ugovorena vrijednost projekta HRK]]/7.5345</f>
        <v>340905.37261928455</v>
      </c>
      <c r="AA3008" s="53" t="s">
        <v>10638</v>
      </c>
      <c r="AB3008" s="53" t="s">
        <v>10639</v>
      </c>
      <c r="AC3008" s="42" t="s">
        <v>11021</v>
      </c>
      <c r="AD3008" s="52" t="s">
        <v>10995</v>
      </c>
    </row>
    <row r="3009" spans="1:30" ht="66.75" customHeight="1" x14ac:dyDescent="0.2">
      <c r="A3009" s="50" t="s">
        <v>11022</v>
      </c>
      <c r="B3009" s="51" t="s">
        <v>10633</v>
      </c>
      <c r="C3009" s="52" t="s">
        <v>10991</v>
      </c>
      <c r="D3009" s="52" t="s">
        <v>10992</v>
      </c>
      <c r="E3009" s="53" t="s">
        <v>231</v>
      </c>
      <c r="F3009" s="54" t="s">
        <v>11023</v>
      </c>
      <c r="G3009" s="54" t="s">
        <v>11024</v>
      </c>
      <c r="H3009" s="56">
        <v>42233</v>
      </c>
      <c r="I3009" s="56">
        <v>42598</v>
      </c>
      <c r="J3009" s="57" t="str">
        <f>IF(Ugovori_OPULJP3[[#This Row],[DATUM ZAVRŠETKA OPERACIJE]]&gt;DATE(2024,12,31),"u provedbi","završen")</f>
        <v>završen</v>
      </c>
      <c r="K3009" s="55" t="s">
        <v>154</v>
      </c>
      <c r="L3009" s="55" t="s">
        <v>154</v>
      </c>
      <c r="M3009" s="58">
        <v>0.85</v>
      </c>
      <c r="N3009" s="58">
        <v>0.15</v>
      </c>
      <c r="O3009" s="59">
        <f>Ugovori_OPULJP3[[#This Row],[Bespovratna sredstva - Ukupno (EU+Nac) HRK
= Ukupna ugovorena vrijednost bespovratnih sredstava]]*Ugovori_OPULJP3[[#This Row],[EU STOPA SUFINANCIRANJA %
EU CO-FINANCING RATE %]]</f>
        <v>1886811.3</v>
      </c>
      <c r="P3009" s="60">
        <f>Ugovori_OPULJP3[[#This Row],[Bespovratna sredstva - EU dio - HRK]]/7.5345</f>
        <v>250422.89468445152</v>
      </c>
      <c r="Q3009" s="59">
        <f>Ugovori_OPULJP3[[#This Row],[Bespovratna sredstva - Ukupno (EU+Nac) HRK
= Ukupna ugovorena vrijednost bespovratnih sredstava]]*Ugovori_OPULJP3[[#This Row],[STOPA NACIONALNOG SUFINANCIRANJA %]]</f>
        <v>332966.7</v>
      </c>
      <c r="R3009" s="60">
        <f>Ugovori_OPULJP3[[#This Row],[Bespovratna sredstva - Nacionalni dio - HRK]]/7.5345</f>
        <v>44192.275532550266</v>
      </c>
      <c r="S3009" s="59">
        <v>2219778</v>
      </c>
      <c r="T3009" s="60">
        <f>Ugovori_OPULJP3[[#This Row],[Bespovratna sredstva - Ukupno (EU+Nac) HRK
= Ukupna ugovorena vrijednost bespovratnih sredstava]]/7.5345</f>
        <v>294615.17021700175</v>
      </c>
      <c r="U3009" s="59">
        <v>246642</v>
      </c>
      <c r="V3009" s="60">
        <f>Ugovori_OPULJP3[[#This Row],[Javni doprinos korisnika - HRK]]/7.5345</f>
        <v>32735.018913000196</v>
      </c>
      <c r="W3009" s="59">
        <v>0</v>
      </c>
      <c r="X3009" s="60">
        <f>Ugovori_OPULJP3[[#This Row],[Privatni doprinos korisnika - HRK]]/7.5345</f>
        <v>0</v>
      </c>
      <c r="Y3009" s="61">
        <v>2466420</v>
      </c>
      <c r="Z3009" s="62">
        <f>Ugovori_OPULJP3[[#This Row],[UKUPNI PRIHVATLJIVI IZDACI
TOTAL ELIGIBLE EXPENDITURE
= Bespovratna sredstva ukupno + doprinos korisnika
= Ukupni prihvatljivi troškovi
= Ukupna ugovorena vrijednost projekta HRK]]/7.5345</f>
        <v>327350.18913000199</v>
      </c>
      <c r="AA3009" s="53" t="s">
        <v>10638</v>
      </c>
      <c r="AB3009" s="53" t="s">
        <v>10639</v>
      </c>
      <c r="AC3009" s="42" t="s">
        <v>11025</v>
      </c>
      <c r="AD3009" s="52" t="s">
        <v>10995</v>
      </c>
    </row>
    <row r="3010" spans="1:30" ht="66.75" customHeight="1" x14ac:dyDescent="0.2">
      <c r="A3010" s="50" t="s">
        <v>11026</v>
      </c>
      <c r="B3010" s="51" t="s">
        <v>10633</v>
      </c>
      <c r="C3010" s="52" t="s">
        <v>10991</v>
      </c>
      <c r="D3010" s="52" t="s">
        <v>10992</v>
      </c>
      <c r="E3010" s="53" t="s">
        <v>231</v>
      </c>
      <c r="F3010" s="54" t="s">
        <v>11027</v>
      </c>
      <c r="G3010" s="54" t="s">
        <v>2440</v>
      </c>
      <c r="H3010" s="56">
        <v>42248</v>
      </c>
      <c r="I3010" s="56">
        <v>42613</v>
      </c>
      <c r="J3010" s="57" t="str">
        <f>IF(Ugovori_OPULJP3[[#This Row],[DATUM ZAVRŠETKA OPERACIJE]]&gt;DATE(2024,12,31),"u provedbi","završen")</f>
        <v>završen</v>
      </c>
      <c r="K3010" s="55" t="s">
        <v>270</v>
      </c>
      <c r="L3010" s="55" t="s">
        <v>270</v>
      </c>
      <c r="M3010" s="58">
        <v>0.85</v>
      </c>
      <c r="N3010" s="58">
        <v>0.15</v>
      </c>
      <c r="O3010" s="59">
        <f>Ugovori_OPULJP3[[#This Row],[Bespovratna sredstva - Ukupno (EU+Nac) HRK
= Ukupna ugovorena vrijednost bespovratnih sredstava]]*Ugovori_OPULJP3[[#This Row],[EU STOPA SUFINANCIRANJA %
EU CO-FINANCING RATE %]]</f>
        <v>897728.23100000003</v>
      </c>
      <c r="P3010" s="60">
        <f>Ugovori_OPULJP3[[#This Row],[Bespovratna sredstva - EU dio - HRK]]/7.5345</f>
        <v>119149.01201141416</v>
      </c>
      <c r="Q3010" s="59">
        <f>Ugovori_OPULJP3[[#This Row],[Bespovratna sredstva - Ukupno (EU+Nac) HRK
= Ukupna ugovorena vrijednost bespovratnih sredstava]]*Ugovori_OPULJP3[[#This Row],[STOPA NACIONALNOG SUFINANCIRANJA %]]</f>
        <v>158422.62900000002</v>
      </c>
      <c r="R3010" s="60">
        <f>Ugovori_OPULJP3[[#This Row],[Bespovratna sredstva - Nacionalni dio - HRK]]/7.5345</f>
        <v>21026.296237308383</v>
      </c>
      <c r="S3010" s="59">
        <v>1056150.8600000001</v>
      </c>
      <c r="T3010" s="60">
        <f>Ugovori_OPULJP3[[#This Row],[Bespovratna sredstva - Ukupno (EU+Nac) HRK
= Ukupna ugovorena vrijednost bespovratnih sredstava]]/7.5345</f>
        <v>140175.30824872255</v>
      </c>
      <c r="U3010" s="59">
        <v>91947.139999999898</v>
      </c>
      <c r="V3010" s="60">
        <f>Ugovori_OPULJP3[[#This Row],[Javni doprinos korisnika - HRK]]/7.5345</f>
        <v>12203.482646492785</v>
      </c>
      <c r="W3010" s="59">
        <v>0</v>
      </c>
      <c r="X3010" s="60">
        <f>Ugovori_OPULJP3[[#This Row],[Privatni doprinos korisnika - HRK]]/7.5345</f>
        <v>0</v>
      </c>
      <c r="Y3010" s="61">
        <v>1148098</v>
      </c>
      <c r="Z3010" s="62">
        <f>Ugovori_OPULJP3[[#This Row],[UKUPNI PRIHVATLJIVI IZDACI
TOTAL ELIGIBLE EXPENDITURE
= Bespovratna sredstva ukupno + doprinos korisnika
= Ukupni prihvatljivi troškovi
= Ukupna ugovorena vrijednost projekta HRK]]/7.5345</f>
        <v>152378.79089521532</v>
      </c>
      <c r="AA3010" s="53" t="s">
        <v>10638</v>
      </c>
      <c r="AB3010" s="53" t="s">
        <v>10639</v>
      </c>
      <c r="AC3010" s="42" t="s">
        <v>11028</v>
      </c>
      <c r="AD3010" s="52" t="s">
        <v>10995</v>
      </c>
    </row>
    <row r="3011" spans="1:30" ht="66.75" customHeight="1" x14ac:dyDescent="0.2">
      <c r="A3011" s="50" t="s">
        <v>11029</v>
      </c>
      <c r="B3011" s="51" t="s">
        <v>10633</v>
      </c>
      <c r="C3011" s="52" t="s">
        <v>10991</v>
      </c>
      <c r="D3011" s="52" t="s">
        <v>10992</v>
      </c>
      <c r="E3011" s="53" t="s">
        <v>231</v>
      </c>
      <c r="F3011" s="54" t="s">
        <v>11030</v>
      </c>
      <c r="G3011" s="54" t="s">
        <v>9721</v>
      </c>
      <c r="H3011" s="56">
        <v>42251</v>
      </c>
      <c r="I3011" s="56">
        <v>42616</v>
      </c>
      <c r="J3011" s="57" t="str">
        <f>IF(Ugovori_OPULJP3[[#This Row],[DATUM ZAVRŠETKA OPERACIJE]]&gt;DATE(2024,12,31),"u provedbi","završen")</f>
        <v>završen</v>
      </c>
      <c r="K3011" s="55" t="s">
        <v>210</v>
      </c>
      <c r="L3011" s="55" t="s">
        <v>210</v>
      </c>
      <c r="M3011" s="58">
        <v>0.85</v>
      </c>
      <c r="N3011" s="58">
        <v>0.15</v>
      </c>
      <c r="O3011" s="59">
        <f>Ugovori_OPULJP3[[#This Row],[Bespovratna sredstva - Ukupno (EU+Nac) HRK
= Ukupna ugovorena vrijednost bespovratnih sredstava]]*Ugovori_OPULJP3[[#This Row],[EU STOPA SUFINANCIRANJA %
EU CO-FINANCING RATE %]]</f>
        <v>1752286.3304999999</v>
      </c>
      <c r="P3011" s="60">
        <f>Ugovori_OPULJP3[[#This Row],[Bespovratna sredstva - EU dio - HRK]]/7.5345</f>
        <v>232568.36293051959</v>
      </c>
      <c r="Q3011" s="59">
        <f>Ugovori_OPULJP3[[#This Row],[Bespovratna sredstva - Ukupno (EU+Nac) HRK
= Ukupna ugovorena vrijednost bespovratnih sredstava]]*Ugovori_OPULJP3[[#This Row],[STOPA NACIONALNOG SUFINANCIRANJA %]]</f>
        <v>309226.99949999998</v>
      </c>
      <c r="R3011" s="60">
        <f>Ugovori_OPULJP3[[#This Row],[Bespovratna sredstva - Nacionalni dio - HRK]]/7.5345</f>
        <v>41041.475811268159</v>
      </c>
      <c r="S3011" s="59">
        <v>2061513.33</v>
      </c>
      <c r="T3011" s="60">
        <f>Ugovori_OPULJP3[[#This Row],[Bespovratna sredstva - Ukupno (EU+Nac) HRK
= Ukupna ugovorena vrijednost bespovratnih sredstava]]/7.5345</f>
        <v>273609.83874178777</v>
      </c>
      <c r="U3011" s="59">
        <v>179262.0299999998</v>
      </c>
      <c r="V3011" s="60">
        <f>Ugovori_OPULJP3[[#This Row],[Javni doprinos korisnika - HRK]]/7.5345</f>
        <v>23792.16006370692</v>
      </c>
      <c r="W3011" s="59">
        <v>0</v>
      </c>
      <c r="X3011" s="60">
        <f>Ugovori_OPULJP3[[#This Row],[Privatni doprinos korisnika - HRK]]/7.5345</f>
        <v>0</v>
      </c>
      <c r="Y3011" s="61">
        <v>2240775.36</v>
      </c>
      <c r="Z3011" s="62">
        <f>Ugovori_OPULJP3[[#This Row],[UKUPNI PRIHVATLJIVI IZDACI
TOTAL ELIGIBLE EXPENDITURE
= Bespovratna sredstva ukupno + doprinos korisnika
= Ukupni prihvatljivi troškovi
= Ukupna ugovorena vrijednost projekta HRK]]/7.5345</f>
        <v>297401.99880549469</v>
      </c>
      <c r="AA3011" s="53" t="s">
        <v>10638</v>
      </c>
      <c r="AB3011" s="53" t="s">
        <v>10639</v>
      </c>
      <c r="AC3011" s="42" t="s">
        <v>11031</v>
      </c>
      <c r="AD3011" s="52" t="s">
        <v>10995</v>
      </c>
    </row>
    <row r="3012" spans="1:30" ht="66.75" customHeight="1" x14ac:dyDescent="0.2">
      <c r="A3012" s="50" t="s">
        <v>11032</v>
      </c>
      <c r="B3012" s="51" t="s">
        <v>10633</v>
      </c>
      <c r="C3012" s="52" t="s">
        <v>10991</v>
      </c>
      <c r="D3012" s="52" t="s">
        <v>10992</v>
      </c>
      <c r="E3012" s="53" t="s">
        <v>231</v>
      </c>
      <c r="F3012" s="54" t="s">
        <v>11033</v>
      </c>
      <c r="G3012" s="54" t="s">
        <v>11034</v>
      </c>
      <c r="H3012" s="56">
        <v>42251</v>
      </c>
      <c r="I3012" s="56">
        <v>42616</v>
      </c>
      <c r="J3012" s="57" t="str">
        <f>IF(Ugovori_OPULJP3[[#This Row],[DATUM ZAVRŠETKA OPERACIJE]]&gt;DATE(2024,12,31),"u provedbi","završen")</f>
        <v>završen</v>
      </c>
      <c r="K3012" s="55" t="s">
        <v>210</v>
      </c>
      <c r="L3012" s="55" t="s">
        <v>210</v>
      </c>
      <c r="M3012" s="58">
        <v>0.85</v>
      </c>
      <c r="N3012" s="58">
        <v>0.15</v>
      </c>
      <c r="O3012" s="59">
        <f>Ugovori_OPULJP3[[#This Row],[Bespovratna sredstva - Ukupno (EU+Nac) HRK
= Ukupna ugovorena vrijednost bespovratnih sredstava]]*Ugovori_OPULJP3[[#This Row],[EU STOPA SUFINANCIRANJA %
EU CO-FINANCING RATE %]]</f>
        <v>2007161.0999999999</v>
      </c>
      <c r="P3012" s="60">
        <f>Ugovori_OPULJP3[[#This Row],[Bespovratna sredstva - EU dio - HRK]]/7.5345</f>
        <v>266396.05813259003</v>
      </c>
      <c r="Q3012" s="59">
        <f>Ugovori_OPULJP3[[#This Row],[Bespovratna sredstva - Ukupno (EU+Nac) HRK
= Ukupna ugovorena vrijednost bespovratnih sredstava]]*Ugovori_OPULJP3[[#This Row],[STOPA NACIONALNOG SUFINANCIRANJA %]]</f>
        <v>354204.89999999997</v>
      </c>
      <c r="R3012" s="60">
        <f>Ugovori_OPULJP3[[#This Row],[Bespovratna sredstva - Nacionalni dio - HRK]]/7.5345</f>
        <v>47011.069082221773</v>
      </c>
      <c r="S3012" s="59">
        <v>2361366</v>
      </c>
      <c r="T3012" s="60">
        <f>Ugovori_OPULJP3[[#This Row],[Bespovratna sredstva - Ukupno (EU+Nac) HRK
= Ukupna ugovorena vrijednost bespovratnih sredstava]]/7.5345</f>
        <v>313407.12721481186</v>
      </c>
      <c r="U3012" s="59">
        <v>130000</v>
      </c>
      <c r="V3012" s="60">
        <f>Ugovori_OPULJP3[[#This Row],[Javni doprinos korisnika - HRK]]/7.5345</f>
        <v>17253.965093901385</v>
      </c>
      <c r="W3012" s="59">
        <v>0</v>
      </c>
      <c r="X3012" s="60">
        <f>Ugovori_OPULJP3[[#This Row],[Privatni doprinos korisnika - HRK]]/7.5345</f>
        <v>0</v>
      </c>
      <c r="Y3012" s="61">
        <v>2491366</v>
      </c>
      <c r="Z3012" s="62">
        <f>Ugovori_OPULJP3[[#This Row],[UKUPNI PRIHVATLJIVI IZDACI
TOTAL ELIGIBLE EXPENDITURE
= Bespovratna sredstva ukupno + doprinos korisnika
= Ukupni prihvatljivi troškovi
= Ukupna ugovorena vrijednost projekta HRK]]/7.5345</f>
        <v>330661.09230871324</v>
      </c>
      <c r="AA3012" s="53" t="s">
        <v>10638</v>
      </c>
      <c r="AB3012" s="53" t="s">
        <v>10639</v>
      </c>
      <c r="AC3012" s="42" t="s">
        <v>11035</v>
      </c>
      <c r="AD3012" s="52" t="s">
        <v>10995</v>
      </c>
    </row>
    <row r="3013" spans="1:30" ht="66.75" customHeight="1" x14ac:dyDescent="0.2">
      <c r="A3013" s="50" t="s">
        <v>11036</v>
      </c>
      <c r="B3013" s="51" t="s">
        <v>10633</v>
      </c>
      <c r="C3013" s="52" t="s">
        <v>10991</v>
      </c>
      <c r="D3013" s="52" t="s">
        <v>10992</v>
      </c>
      <c r="E3013" s="53" t="s">
        <v>231</v>
      </c>
      <c r="F3013" s="54" t="s">
        <v>11037</v>
      </c>
      <c r="G3013" s="54" t="s">
        <v>11038</v>
      </c>
      <c r="H3013" s="56">
        <v>42251</v>
      </c>
      <c r="I3013" s="56">
        <v>42616</v>
      </c>
      <c r="J3013" s="57" t="str">
        <f>IF(Ugovori_OPULJP3[[#This Row],[DATUM ZAVRŠETKA OPERACIJE]]&gt;DATE(2024,12,31),"u provedbi","završen")</f>
        <v>završen</v>
      </c>
      <c r="K3013" s="55" t="s">
        <v>154</v>
      </c>
      <c r="L3013" s="55" t="s">
        <v>36</v>
      </c>
      <c r="M3013" s="58">
        <v>0.85</v>
      </c>
      <c r="N3013" s="58">
        <v>0.15</v>
      </c>
      <c r="O3013" s="59">
        <f>Ugovori_OPULJP3[[#This Row],[Bespovratna sredstva - Ukupno (EU+Nac) HRK
= Ukupna ugovorena vrijednost bespovratnih sredstava]]*Ugovori_OPULJP3[[#This Row],[EU STOPA SUFINANCIRANJA %
EU CO-FINANCING RATE %]]</f>
        <v>2125000</v>
      </c>
      <c r="P3013" s="60">
        <f>Ugovori_OPULJP3[[#This Row],[Bespovratna sredstva - EU dio - HRK]]/7.5345</f>
        <v>282035.96788108035</v>
      </c>
      <c r="Q3013" s="59">
        <f>Ugovori_OPULJP3[[#This Row],[Bespovratna sredstva - Ukupno (EU+Nac) HRK
= Ukupna ugovorena vrijednost bespovratnih sredstava]]*Ugovori_OPULJP3[[#This Row],[STOPA NACIONALNOG SUFINANCIRANJA %]]</f>
        <v>375000</v>
      </c>
      <c r="R3013" s="60">
        <f>Ugovori_OPULJP3[[#This Row],[Bespovratna sredstva - Nacionalni dio - HRK]]/7.5345</f>
        <v>49771.053155484769</v>
      </c>
      <c r="S3013" s="59">
        <v>2500000</v>
      </c>
      <c r="T3013" s="60">
        <f>Ugovori_OPULJP3[[#This Row],[Bespovratna sredstva - Ukupno (EU+Nac) HRK
= Ukupna ugovorena vrijednost bespovratnih sredstava]]/7.5345</f>
        <v>331807.02103656513</v>
      </c>
      <c r="U3013" s="59">
        <v>282515.33999999985</v>
      </c>
      <c r="V3013" s="60">
        <f>Ugovori_OPULJP3[[#This Row],[Javni doprinos korisnika - HRK]]/7.5345</f>
        <v>37496.229345012922</v>
      </c>
      <c r="W3013" s="59">
        <v>0</v>
      </c>
      <c r="X3013" s="60">
        <f>Ugovori_OPULJP3[[#This Row],[Privatni doprinos korisnika - HRK]]/7.5345</f>
        <v>0</v>
      </c>
      <c r="Y3013" s="61">
        <v>2782515.34</v>
      </c>
      <c r="Z3013" s="62">
        <f>Ugovori_OPULJP3[[#This Row],[UKUPNI PRIHVATLJIVI IZDACI
TOTAL ELIGIBLE EXPENDITURE
= Bespovratna sredstva ukupno + doprinos korisnika
= Ukupni prihvatljivi troškovi
= Ukupna ugovorena vrijednost projekta HRK]]/7.5345</f>
        <v>369303.25038157805</v>
      </c>
      <c r="AA3013" s="53" t="s">
        <v>10638</v>
      </c>
      <c r="AB3013" s="53" t="s">
        <v>10639</v>
      </c>
      <c r="AC3013" s="42" t="s">
        <v>11039</v>
      </c>
      <c r="AD3013" s="52" t="s">
        <v>10995</v>
      </c>
    </row>
    <row r="3014" spans="1:30" ht="66.75" customHeight="1" x14ac:dyDescent="0.2">
      <c r="A3014" s="50" t="s">
        <v>11040</v>
      </c>
      <c r="B3014" s="51" t="s">
        <v>10633</v>
      </c>
      <c r="C3014" s="52" t="s">
        <v>10991</v>
      </c>
      <c r="D3014" s="52" t="s">
        <v>10992</v>
      </c>
      <c r="E3014" s="53" t="s">
        <v>231</v>
      </c>
      <c r="F3014" s="54" t="s">
        <v>11041</v>
      </c>
      <c r="G3014" s="54" t="s">
        <v>2482</v>
      </c>
      <c r="H3014" s="56">
        <v>42248</v>
      </c>
      <c r="I3014" s="56">
        <v>42613</v>
      </c>
      <c r="J3014" s="57" t="str">
        <f>IF(Ugovori_OPULJP3[[#This Row],[DATUM ZAVRŠETKA OPERACIJE]]&gt;DATE(2024,12,31),"u provedbi","završen")</f>
        <v>završen</v>
      </c>
      <c r="K3014" s="55" t="s">
        <v>332</v>
      </c>
      <c r="L3014" s="55" t="s">
        <v>332</v>
      </c>
      <c r="M3014" s="58">
        <v>0.85</v>
      </c>
      <c r="N3014" s="58">
        <v>0.15</v>
      </c>
      <c r="O3014" s="59">
        <f>Ugovori_OPULJP3[[#This Row],[Bespovratna sredstva - Ukupno (EU+Nac) HRK
= Ukupna ugovorena vrijednost bespovratnih sredstava]]*Ugovori_OPULJP3[[#This Row],[EU STOPA SUFINANCIRANJA %
EU CO-FINANCING RATE %]]</f>
        <v>1395633.2324999999</v>
      </c>
      <c r="P3014" s="60">
        <f>Ugovori_OPULJP3[[#This Row],[Bespovratna sredstva - EU dio - HRK]]/7.5345</f>
        <v>185232.36213418274</v>
      </c>
      <c r="Q3014" s="59">
        <f>Ugovori_OPULJP3[[#This Row],[Bespovratna sredstva - Ukupno (EU+Nac) HRK
= Ukupna ugovorena vrijednost bespovratnih sredstava]]*Ugovori_OPULJP3[[#This Row],[STOPA NACIONALNOG SUFINANCIRANJA %]]</f>
        <v>246288.21749999997</v>
      </c>
      <c r="R3014" s="60">
        <f>Ugovori_OPULJP3[[#This Row],[Bespovratna sredstva - Nacionalni dio - HRK]]/7.5345</f>
        <v>32688.063906032246</v>
      </c>
      <c r="S3014" s="59">
        <v>1641921.45</v>
      </c>
      <c r="T3014" s="60">
        <f>Ugovori_OPULJP3[[#This Row],[Bespovratna sredstva - Ukupno (EU+Nac) HRK
= Ukupna ugovorena vrijednost bespovratnih sredstava]]/7.5345</f>
        <v>217920.42604021498</v>
      </c>
      <c r="U3014" s="59">
        <v>86500</v>
      </c>
      <c r="V3014" s="60">
        <f>Ugovori_OPULJP3[[#This Row],[Javni doprinos korisnika - HRK]]/7.5345</f>
        <v>11480.522927865153</v>
      </c>
      <c r="W3014" s="59">
        <v>0</v>
      </c>
      <c r="X3014" s="60">
        <f>Ugovori_OPULJP3[[#This Row],[Privatni doprinos korisnika - HRK]]/7.5345</f>
        <v>0</v>
      </c>
      <c r="Y3014" s="61">
        <v>1728421.45</v>
      </c>
      <c r="Z3014" s="62">
        <f>Ugovori_OPULJP3[[#This Row],[UKUPNI PRIHVATLJIVI IZDACI
TOTAL ELIGIBLE EXPENDITURE
= Bespovratna sredstva ukupno + doprinos korisnika
= Ukupni prihvatljivi troškovi
= Ukupna ugovorena vrijednost projekta HRK]]/7.5345</f>
        <v>229400.94896808013</v>
      </c>
      <c r="AA3014" s="53" t="s">
        <v>10638</v>
      </c>
      <c r="AB3014" s="53" t="s">
        <v>10639</v>
      </c>
      <c r="AC3014" s="42" t="s">
        <v>11042</v>
      </c>
      <c r="AD3014" s="52" t="s">
        <v>10995</v>
      </c>
    </row>
    <row r="3015" spans="1:30" ht="66.75" customHeight="1" x14ac:dyDescent="0.2">
      <c r="A3015" s="50" t="s">
        <v>11043</v>
      </c>
      <c r="B3015" s="51" t="s">
        <v>10633</v>
      </c>
      <c r="C3015" s="52" t="s">
        <v>10991</v>
      </c>
      <c r="D3015" s="52" t="s">
        <v>10992</v>
      </c>
      <c r="E3015" s="53" t="s">
        <v>231</v>
      </c>
      <c r="F3015" s="54" t="s">
        <v>11044</v>
      </c>
      <c r="G3015" s="54" t="s">
        <v>11045</v>
      </c>
      <c r="H3015" s="56">
        <v>42248</v>
      </c>
      <c r="I3015" s="56">
        <v>42613</v>
      </c>
      <c r="J3015" s="57" t="str">
        <f>IF(Ugovori_OPULJP3[[#This Row],[DATUM ZAVRŠETKA OPERACIJE]]&gt;DATE(2024,12,31),"u provedbi","završen")</f>
        <v>završen</v>
      </c>
      <c r="K3015" s="55" t="s">
        <v>248</v>
      </c>
      <c r="L3015" s="55" t="s">
        <v>248</v>
      </c>
      <c r="M3015" s="58">
        <v>0.85</v>
      </c>
      <c r="N3015" s="58">
        <v>0.15</v>
      </c>
      <c r="O3015" s="59">
        <f>Ugovori_OPULJP3[[#This Row],[Bespovratna sredstva - Ukupno (EU+Nac) HRK
= Ukupna ugovorena vrijednost bespovratnih sredstava]]*Ugovori_OPULJP3[[#This Row],[EU STOPA SUFINANCIRANJA %
EU CO-FINANCING RATE %]]</f>
        <v>2124436.977</v>
      </c>
      <c r="P3015" s="60">
        <f>Ugovori_OPULJP3[[#This Row],[Bespovratna sredstva - EU dio - HRK]]/7.5345</f>
        <v>281961.24188731832</v>
      </c>
      <c r="Q3015" s="59">
        <f>Ugovori_OPULJP3[[#This Row],[Bespovratna sredstva - Ukupno (EU+Nac) HRK
= Ukupna ugovorena vrijednost bespovratnih sredstava]]*Ugovori_OPULJP3[[#This Row],[STOPA NACIONALNOG SUFINANCIRANJA %]]</f>
        <v>374900.64299999998</v>
      </c>
      <c r="R3015" s="60">
        <f>Ugovori_OPULJP3[[#This Row],[Bespovratna sredstva - Nacionalni dio - HRK]]/7.5345</f>
        <v>49757.866215409114</v>
      </c>
      <c r="S3015" s="59">
        <v>2499337.62</v>
      </c>
      <c r="T3015" s="60">
        <f>Ugovori_OPULJP3[[#This Row],[Bespovratna sredstva - Ukupno (EU+Nac) HRK
= Ukupna ugovorena vrijednost bespovratnih sredstava]]/7.5345</f>
        <v>331719.10810272745</v>
      </c>
      <c r="U3015" s="59">
        <v>292871.04000000004</v>
      </c>
      <c r="V3015" s="60">
        <f>Ugovori_OPULJP3[[#This Row],[Javni doprinos korisnika - HRK]]/7.5345</f>
        <v>38870.666932112283</v>
      </c>
      <c r="W3015" s="59">
        <v>0</v>
      </c>
      <c r="X3015" s="60">
        <f>Ugovori_OPULJP3[[#This Row],[Privatni doprinos korisnika - HRK]]/7.5345</f>
        <v>0</v>
      </c>
      <c r="Y3015" s="61">
        <v>2792208.66</v>
      </c>
      <c r="Z3015" s="62">
        <f>Ugovori_OPULJP3[[#This Row],[UKUPNI PRIHVATLJIVI IZDACI
TOTAL ELIGIBLE EXPENDITURE
= Bespovratna sredstva ukupno + doprinos korisnika
= Ukupni prihvatljivi troškovi
= Ukupna ugovorena vrijednost projekta HRK]]/7.5345</f>
        <v>370589.77503483975</v>
      </c>
      <c r="AA3015" s="53" t="s">
        <v>10638</v>
      </c>
      <c r="AB3015" s="53" t="s">
        <v>10639</v>
      </c>
      <c r="AC3015" s="42" t="s">
        <v>11046</v>
      </c>
      <c r="AD3015" s="52" t="s">
        <v>10995</v>
      </c>
    </row>
    <row r="3016" spans="1:30" ht="66.75" customHeight="1" x14ac:dyDescent="0.2">
      <c r="A3016" s="50" t="s">
        <v>11047</v>
      </c>
      <c r="B3016" s="51" t="s">
        <v>10633</v>
      </c>
      <c r="C3016" s="52" t="s">
        <v>10991</v>
      </c>
      <c r="D3016" s="52" t="s">
        <v>10992</v>
      </c>
      <c r="E3016" s="53" t="s">
        <v>231</v>
      </c>
      <c r="F3016" s="54" t="s">
        <v>11048</v>
      </c>
      <c r="G3016" s="54" t="s">
        <v>770</v>
      </c>
      <c r="H3016" s="56">
        <v>42237</v>
      </c>
      <c r="I3016" s="56">
        <v>42602</v>
      </c>
      <c r="J3016" s="57" t="str">
        <f>IF(Ugovori_OPULJP3[[#This Row],[DATUM ZAVRŠETKA OPERACIJE]]&gt;DATE(2024,12,31),"u provedbi","završen")</f>
        <v>završen</v>
      </c>
      <c r="K3016" s="55" t="s">
        <v>424</v>
      </c>
      <c r="L3016" s="55" t="s">
        <v>424</v>
      </c>
      <c r="M3016" s="58">
        <v>0.85</v>
      </c>
      <c r="N3016" s="58">
        <v>0.15</v>
      </c>
      <c r="O3016" s="59">
        <f>Ugovori_OPULJP3[[#This Row],[Bespovratna sredstva - Ukupno (EU+Nac) HRK
= Ukupna ugovorena vrijednost bespovratnih sredstava]]*Ugovori_OPULJP3[[#This Row],[EU STOPA SUFINANCIRANJA %
EU CO-FINANCING RATE %]]</f>
        <v>2016364.7215</v>
      </c>
      <c r="P3016" s="60">
        <f>Ugovori_OPULJP3[[#This Row],[Bespovratna sredstva - EU dio - HRK]]/7.5345</f>
        <v>267617.58862565528</v>
      </c>
      <c r="Q3016" s="59">
        <f>Ugovori_OPULJP3[[#This Row],[Bespovratna sredstva - Ukupno (EU+Nac) HRK
= Ukupna ugovorena vrijednost bespovratnih sredstava]]*Ugovori_OPULJP3[[#This Row],[STOPA NACIONALNOG SUFINANCIRANJA %]]</f>
        <v>355829.06849999999</v>
      </c>
      <c r="R3016" s="60">
        <f>Ugovori_OPULJP3[[#This Row],[Bespovratna sredstva - Nacionalni dio - HRK]]/7.5345</f>
        <v>47226.633286880344</v>
      </c>
      <c r="S3016" s="59">
        <v>2372193.79</v>
      </c>
      <c r="T3016" s="60">
        <f>Ugovori_OPULJP3[[#This Row],[Bespovratna sredstva - Ukupno (EU+Nac) HRK
= Ukupna ugovorena vrijednost bespovratnih sredstava]]/7.5345</f>
        <v>314844.22191253566</v>
      </c>
      <c r="U3016" s="59">
        <v>263577.08999999985</v>
      </c>
      <c r="V3016" s="60">
        <f>Ugovori_OPULJP3[[#This Row],[Javni doprinos korisnika - HRK]]/7.5345</f>
        <v>34982.691618554629</v>
      </c>
      <c r="W3016" s="59">
        <v>0</v>
      </c>
      <c r="X3016" s="60">
        <f>Ugovori_OPULJP3[[#This Row],[Privatni doprinos korisnika - HRK]]/7.5345</f>
        <v>0</v>
      </c>
      <c r="Y3016" s="61">
        <v>2635770.8799999999</v>
      </c>
      <c r="Z3016" s="62">
        <f>Ugovori_OPULJP3[[#This Row],[UKUPNI PRIHVATLJIVI IZDACI
TOTAL ELIGIBLE EXPENDITURE
= Bespovratna sredstva ukupno + doprinos korisnika
= Ukupni prihvatljivi troškovi
= Ukupna ugovorena vrijednost projekta HRK]]/7.5345</f>
        <v>349826.91353109031</v>
      </c>
      <c r="AA3016" s="53" t="s">
        <v>10638</v>
      </c>
      <c r="AB3016" s="53" t="s">
        <v>10639</v>
      </c>
      <c r="AC3016" s="42" t="s">
        <v>11049</v>
      </c>
      <c r="AD3016" s="52" t="s">
        <v>10995</v>
      </c>
    </row>
    <row r="3017" spans="1:30" ht="66.75" customHeight="1" x14ac:dyDescent="0.2">
      <c r="A3017" s="50" t="s">
        <v>11050</v>
      </c>
      <c r="B3017" s="51" t="s">
        <v>10633</v>
      </c>
      <c r="C3017" s="52" t="s">
        <v>10991</v>
      </c>
      <c r="D3017" s="52" t="s">
        <v>10992</v>
      </c>
      <c r="E3017" s="53" t="s">
        <v>231</v>
      </c>
      <c r="F3017" s="54" t="s">
        <v>11051</v>
      </c>
      <c r="G3017" s="54" t="s">
        <v>1887</v>
      </c>
      <c r="H3017" s="56">
        <v>42248</v>
      </c>
      <c r="I3017" s="56">
        <v>42613</v>
      </c>
      <c r="J3017" s="57" t="str">
        <f>IF(Ugovori_OPULJP3[[#This Row],[DATUM ZAVRŠETKA OPERACIJE]]&gt;DATE(2024,12,31),"u provedbi","završen")</f>
        <v>završen</v>
      </c>
      <c r="K3017" s="55" t="s">
        <v>98</v>
      </c>
      <c r="L3017" s="55" t="s">
        <v>98</v>
      </c>
      <c r="M3017" s="58">
        <v>0.85</v>
      </c>
      <c r="N3017" s="58">
        <v>0.15</v>
      </c>
      <c r="O3017" s="59">
        <f>Ugovori_OPULJP3[[#This Row],[Bespovratna sredstva - Ukupno (EU+Nac) HRK
= Ukupna ugovorena vrijednost bespovratnih sredstava]]*Ugovori_OPULJP3[[#This Row],[EU STOPA SUFINANCIRANJA %
EU CO-FINANCING RATE %]]</f>
        <v>2104387.5</v>
      </c>
      <c r="P3017" s="60">
        <f>Ugovori_OPULJP3[[#This Row],[Bespovratna sredstva - EU dio - HRK]]/7.5345</f>
        <v>279300.21899263386</v>
      </c>
      <c r="Q3017" s="59">
        <f>Ugovori_OPULJP3[[#This Row],[Bespovratna sredstva - Ukupno (EU+Nac) HRK
= Ukupna ugovorena vrijednost bespovratnih sredstava]]*Ugovori_OPULJP3[[#This Row],[STOPA NACIONALNOG SUFINANCIRANJA %]]</f>
        <v>371362.5</v>
      </c>
      <c r="R3017" s="60">
        <f>Ugovori_OPULJP3[[#This Row],[Bespovratna sredstva - Nacionalni dio - HRK]]/7.5345</f>
        <v>49288.273939876563</v>
      </c>
      <c r="S3017" s="59">
        <v>2475750</v>
      </c>
      <c r="T3017" s="60">
        <f>Ugovori_OPULJP3[[#This Row],[Bespovratna sredstva - Ukupno (EU+Nac) HRK
= Ukupna ugovorena vrijednost bespovratnih sredstava]]/7.5345</f>
        <v>328588.49293251045</v>
      </c>
      <c r="U3017" s="59">
        <v>140000</v>
      </c>
      <c r="V3017" s="60">
        <f>Ugovori_OPULJP3[[#This Row],[Javni doprinos korisnika - HRK]]/7.5345</f>
        <v>18581.193178047648</v>
      </c>
      <c r="W3017" s="59">
        <v>0</v>
      </c>
      <c r="X3017" s="60">
        <f>Ugovori_OPULJP3[[#This Row],[Privatni doprinos korisnika - HRK]]/7.5345</f>
        <v>0</v>
      </c>
      <c r="Y3017" s="61">
        <v>2615750</v>
      </c>
      <c r="Z3017" s="62">
        <f>Ugovori_OPULJP3[[#This Row],[UKUPNI PRIHVATLJIVI IZDACI
TOTAL ELIGIBLE EXPENDITURE
= Bespovratna sredstva ukupno + doprinos korisnika
= Ukupni prihvatljivi troškovi
= Ukupna ugovorena vrijednost projekta HRK]]/7.5345</f>
        <v>347169.6861105581</v>
      </c>
      <c r="AA3017" s="53" t="s">
        <v>10638</v>
      </c>
      <c r="AB3017" s="53" t="s">
        <v>10639</v>
      </c>
      <c r="AC3017" s="42" t="s">
        <v>11052</v>
      </c>
      <c r="AD3017" s="52" t="s">
        <v>10995</v>
      </c>
    </row>
    <row r="3018" spans="1:30" ht="66.75" customHeight="1" x14ac:dyDescent="0.2">
      <c r="A3018" s="50" t="s">
        <v>11053</v>
      </c>
      <c r="B3018" s="51" t="s">
        <v>10633</v>
      </c>
      <c r="C3018" s="52" t="s">
        <v>10991</v>
      </c>
      <c r="D3018" s="52" t="s">
        <v>10992</v>
      </c>
      <c r="E3018" s="53" t="s">
        <v>231</v>
      </c>
      <c r="F3018" s="54" t="s">
        <v>11054</v>
      </c>
      <c r="G3018" s="54" t="s">
        <v>11055</v>
      </c>
      <c r="H3018" s="56">
        <v>42251</v>
      </c>
      <c r="I3018" s="56">
        <v>42616</v>
      </c>
      <c r="J3018" s="57" t="str">
        <f>IF(Ugovori_OPULJP3[[#This Row],[DATUM ZAVRŠETKA OPERACIJE]]&gt;DATE(2024,12,31),"u provedbi","završen")</f>
        <v>završen</v>
      </c>
      <c r="K3018" s="55" t="s">
        <v>370</v>
      </c>
      <c r="L3018" s="55" t="s">
        <v>370</v>
      </c>
      <c r="M3018" s="58">
        <v>0.85</v>
      </c>
      <c r="N3018" s="58">
        <v>0.15</v>
      </c>
      <c r="O3018" s="59">
        <f>Ugovori_OPULJP3[[#This Row],[Bespovratna sredstva - Ukupno (EU+Nac) HRK
= Ukupna ugovorena vrijednost bespovratnih sredstava]]*Ugovori_OPULJP3[[#This Row],[EU STOPA SUFINANCIRANJA %
EU CO-FINANCING RATE %]]</f>
        <v>547672.08499999996</v>
      </c>
      <c r="P3018" s="60">
        <f>Ugovori_OPULJP3[[#This Row],[Bespovratna sredstva - EU dio - HRK]]/7.5345</f>
        <v>72688.577211493786</v>
      </c>
      <c r="Q3018" s="59">
        <f>Ugovori_OPULJP3[[#This Row],[Bespovratna sredstva - Ukupno (EU+Nac) HRK
= Ukupna ugovorena vrijednost bespovratnih sredstava]]*Ugovori_OPULJP3[[#This Row],[STOPA NACIONALNOG SUFINANCIRANJA %]]</f>
        <v>96648.014999999999</v>
      </c>
      <c r="R3018" s="60">
        <f>Ugovori_OPULJP3[[#This Row],[Bespovratna sredstva - Nacionalni dio - HRK]]/7.5345</f>
        <v>12827.395978498904</v>
      </c>
      <c r="S3018" s="59">
        <v>644320.1</v>
      </c>
      <c r="T3018" s="60">
        <f>Ugovori_OPULJP3[[#This Row],[Bespovratna sredstva - Ukupno (EU+Nac) HRK
= Ukupna ugovorena vrijednost bespovratnih sredstava]]/7.5345</f>
        <v>85515.973189992699</v>
      </c>
      <c r="U3018" s="59">
        <v>56609.140000000014</v>
      </c>
      <c r="V3018" s="60">
        <f>Ugovori_OPULJP3[[#This Row],[Javni doprinos korisnika - HRK]]/7.5345</f>
        <v>7513.3240427367455</v>
      </c>
      <c r="W3018" s="59">
        <v>0</v>
      </c>
      <c r="X3018" s="60">
        <f>Ugovori_OPULJP3[[#This Row],[Privatni doprinos korisnika - HRK]]/7.5345</f>
        <v>0</v>
      </c>
      <c r="Y3018" s="61">
        <v>700929.24</v>
      </c>
      <c r="Z3018" s="62">
        <f>Ugovori_OPULJP3[[#This Row],[UKUPNI PRIHVATLJIVI IZDACI
TOTAL ELIGIBLE EXPENDITURE
= Bespovratna sredstva ukupno + doprinos korisnika
= Ukupni prihvatljivi troškovi
= Ukupna ugovorena vrijednost projekta HRK]]/7.5345</f>
        <v>93029.297232729441</v>
      </c>
      <c r="AA3018" s="53" t="s">
        <v>10638</v>
      </c>
      <c r="AB3018" s="53" t="s">
        <v>10639</v>
      </c>
      <c r="AC3018" s="42" t="s">
        <v>11056</v>
      </c>
      <c r="AD3018" s="52" t="s">
        <v>10995</v>
      </c>
    </row>
    <row r="3019" spans="1:30" ht="66.75" customHeight="1" x14ac:dyDescent="0.2">
      <c r="A3019" s="50" t="s">
        <v>11057</v>
      </c>
      <c r="B3019" s="51" t="s">
        <v>10633</v>
      </c>
      <c r="C3019" s="52" t="s">
        <v>10991</v>
      </c>
      <c r="D3019" s="52" t="s">
        <v>10992</v>
      </c>
      <c r="E3019" s="53" t="s">
        <v>231</v>
      </c>
      <c r="F3019" s="54" t="s">
        <v>11058</v>
      </c>
      <c r="G3019" s="54" t="s">
        <v>824</v>
      </c>
      <c r="H3019" s="56">
        <v>42240</v>
      </c>
      <c r="I3019" s="56">
        <v>42605</v>
      </c>
      <c r="J3019" s="57" t="str">
        <f>IF(Ugovori_OPULJP3[[#This Row],[DATUM ZAVRŠETKA OPERACIJE]]&gt;DATE(2024,12,31),"u provedbi","završen")</f>
        <v>završen</v>
      </c>
      <c r="K3019" s="55" t="s">
        <v>78</v>
      </c>
      <c r="L3019" s="55" t="s">
        <v>78</v>
      </c>
      <c r="M3019" s="58">
        <v>0.85</v>
      </c>
      <c r="N3019" s="58">
        <v>0.15</v>
      </c>
      <c r="O3019" s="59">
        <f>Ugovori_OPULJP3[[#This Row],[Bespovratna sredstva - Ukupno (EU+Nac) HRK
= Ukupna ugovorena vrijednost bespovratnih sredstava]]*Ugovori_OPULJP3[[#This Row],[EU STOPA SUFINANCIRANJA %
EU CO-FINANCING RATE %]]</f>
        <v>1778068.3859999999</v>
      </c>
      <c r="P3019" s="60">
        <f>Ugovori_OPULJP3[[#This Row],[Bespovratna sredstva - EU dio - HRK]]/7.5345</f>
        <v>235990.22974318135</v>
      </c>
      <c r="Q3019" s="59">
        <f>Ugovori_OPULJP3[[#This Row],[Bespovratna sredstva - Ukupno (EU+Nac) HRK
= Ukupna ugovorena vrijednost bespovratnih sredstava]]*Ugovori_OPULJP3[[#This Row],[STOPA NACIONALNOG SUFINANCIRANJA %]]</f>
        <v>313776.77399999998</v>
      </c>
      <c r="R3019" s="60">
        <f>Ugovori_OPULJP3[[#This Row],[Bespovratna sredstva - Nacionalni dio - HRK]]/7.5345</f>
        <v>41645.334660561413</v>
      </c>
      <c r="S3019" s="59">
        <v>2091845.16</v>
      </c>
      <c r="T3019" s="60">
        <f>Ugovori_OPULJP3[[#This Row],[Bespovratna sredstva - Ukupno (EU+Nac) HRK
= Ukupna ugovorena vrijednost bespovratnih sredstava]]/7.5345</f>
        <v>277635.56440374278</v>
      </c>
      <c r="U3019" s="59">
        <v>369149.1399999999</v>
      </c>
      <c r="V3019" s="60">
        <f>Ugovori_OPULJP3[[#This Row],[Javni doprinos korisnika - HRK]]/7.5345</f>
        <v>48994.510584643955</v>
      </c>
      <c r="W3019" s="59">
        <v>0</v>
      </c>
      <c r="X3019" s="60">
        <f>Ugovori_OPULJP3[[#This Row],[Privatni doprinos korisnika - HRK]]/7.5345</f>
        <v>0</v>
      </c>
      <c r="Y3019" s="61">
        <v>2460994.2999999998</v>
      </c>
      <c r="Z3019" s="62">
        <f>Ugovori_OPULJP3[[#This Row],[UKUPNI PRIHVATLJIVI IZDACI
TOTAL ELIGIBLE EXPENDITURE
= Bespovratna sredstva ukupno + doprinos korisnika
= Ukupni prihvatljivi troškovi
= Ukupna ugovorena vrijednost projekta HRK]]/7.5345</f>
        <v>326630.07498838671</v>
      </c>
      <c r="AA3019" s="53" t="s">
        <v>10638</v>
      </c>
      <c r="AB3019" s="53" t="s">
        <v>10639</v>
      </c>
      <c r="AC3019" s="52" t="s">
        <v>11059</v>
      </c>
      <c r="AD3019" s="52" t="s">
        <v>10995</v>
      </c>
    </row>
    <row r="3020" spans="1:30" ht="66.75" customHeight="1" x14ac:dyDescent="0.2">
      <c r="A3020" s="50" t="s">
        <v>11060</v>
      </c>
      <c r="B3020" s="51" t="s">
        <v>10633</v>
      </c>
      <c r="C3020" s="52" t="s">
        <v>10991</v>
      </c>
      <c r="D3020" s="52" t="s">
        <v>10992</v>
      </c>
      <c r="E3020" s="53" t="s">
        <v>231</v>
      </c>
      <c r="F3020" s="54" t="s">
        <v>11061</v>
      </c>
      <c r="G3020" s="71" t="s">
        <v>9102</v>
      </c>
      <c r="H3020" s="56">
        <v>42233</v>
      </c>
      <c r="I3020" s="56">
        <v>42598</v>
      </c>
      <c r="J3020" s="57" t="str">
        <f>IF(Ugovori_OPULJP3[[#This Row],[DATUM ZAVRŠETKA OPERACIJE]]&gt;DATE(2024,12,31),"u provedbi","završen")</f>
        <v>završen</v>
      </c>
      <c r="K3020" s="55" t="s">
        <v>172</v>
      </c>
      <c r="L3020" s="55" t="s">
        <v>172</v>
      </c>
      <c r="M3020" s="58">
        <v>0.85</v>
      </c>
      <c r="N3020" s="58">
        <v>0.15</v>
      </c>
      <c r="O3020" s="59">
        <f>Ugovori_OPULJP3[[#This Row],[Bespovratna sredstva - Ukupno (EU+Nac) HRK
= Ukupna ugovorena vrijednost bespovratnih sredstava]]*Ugovori_OPULJP3[[#This Row],[EU STOPA SUFINANCIRANJA %
EU CO-FINANCING RATE %]]</f>
        <v>2116257.2145000002</v>
      </c>
      <c r="P3020" s="60">
        <f>Ugovori_OPULJP3[[#This Row],[Bespovratna sredstva - EU dio - HRK]]/7.5345</f>
        <v>280875.60083615372</v>
      </c>
      <c r="Q3020" s="59">
        <f>Ugovori_OPULJP3[[#This Row],[Bespovratna sredstva - Ukupno (EU+Nac) HRK
= Ukupna ugovorena vrijednost bespovratnih sredstava]]*Ugovori_OPULJP3[[#This Row],[STOPA NACIONALNOG SUFINANCIRANJA %]]</f>
        <v>373457.15549999999</v>
      </c>
      <c r="R3020" s="60">
        <f>Ugovori_OPULJP3[[#This Row],[Bespovratna sredstva - Nacionalni dio - HRK]]/7.5345</f>
        <v>49566.282500497706</v>
      </c>
      <c r="S3020" s="59">
        <v>2489714.37</v>
      </c>
      <c r="T3020" s="60">
        <f>Ugovori_OPULJP3[[#This Row],[Bespovratna sredstva - Ukupno (EU+Nac) HRK
= Ukupna ugovorena vrijednost bespovratnih sredstava]]/7.5345</f>
        <v>330441.88333665137</v>
      </c>
      <c r="U3020" s="59">
        <v>414973.15999999968</v>
      </c>
      <c r="V3020" s="60">
        <f>Ugovori_OPULJP3[[#This Row],[Javni doprinos korisnika - HRK]]/7.5345</f>
        <v>55076.40321189192</v>
      </c>
      <c r="W3020" s="59">
        <v>0</v>
      </c>
      <c r="X3020" s="60">
        <f>Ugovori_OPULJP3[[#This Row],[Privatni doprinos korisnika - HRK]]/7.5345</f>
        <v>0</v>
      </c>
      <c r="Y3020" s="61">
        <v>2904687.53</v>
      </c>
      <c r="Z3020" s="62">
        <f>Ugovori_OPULJP3[[#This Row],[UKUPNI PRIHVATLJIVI IZDACI
TOTAL ELIGIBLE EXPENDITURE
= Bespovratna sredstva ukupno + doprinos korisnika
= Ukupni prihvatljivi troškovi
= Ukupna ugovorena vrijednost projekta HRK]]/7.5345</f>
        <v>385518.28654854331</v>
      </c>
      <c r="AA3020" s="53" t="s">
        <v>10638</v>
      </c>
      <c r="AB3020" s="53" t="s">
        <v>10639</v>
      </c>
      <c r="AC3020" s="52" t="s">
        <v>11062</v>
      </c>
      <c r="AD3020" s="52" t="s">
        <v>10995</v>
      </c>
    </row>
    <row r="3021" spans="1:30" ht="66.75" customHeight="1" x14ac:dyDescent="0.2">
      <c r="A3021" s="50" t="s">
        <v>11063</v>
      </c>
      <c r="B3021" s="51" t="s">
        <v>10633</v>
      </c>
      <c r="C3021" s="52" t="s">
        <v>10991</v>
      </c>
      <c r="D3021" s="52" t="s">
        <v>10992</v>
      </c>
      <c r="E3021" s="53" t="s">
        <v>231</v>
      </c>
      <c r="F3021" s="54" t="s">
        <v>11064</v>
      </c>
      <c r="G3021" s="54" t="s">
        <v>11065</v>
      </c>
      <c r="H3021" s="56">
        <v>42248</v>
      </c>
      <c r="I3021" s="56">
        <v>42613</v>
      </c>
      <c r="J3021" s="57" t="str">
        <f>IF(Ugovori_OPULJP3[[#This Row],[DATUM ZAVRŠETKA OPERACIJE]]&gt;DATE(2024,12,31),"u provedbi","završen")</f>
        <v>završen</v>
      </c>
      <c r="K3021" s="55" t="s">
        <v>270</v>
      </c>
      <c r="L3021" s="55" t="s">
        <v>270</v>
      </c>
      <c r="M3021" s="58">
        <v>0.85</v>
      </c>
      <c r="N3021" s="58">
        <v>0.15</v>
      </c>
      <c r="O3021" s="59">
        <f>Ugovori_OPULJP3[[#This Row],[Bespovratna sredstva - Ukupno (EU+Nac) HRK
= Ukupna ugovorena vrijednost bespovratnih sredstava]]*Ugovori_OPULJP3[[#This Row],[EU STOPA SUFINANCIRANJA %
EU CO-FINANCING RATE %]]</f>
        <v>1773412.392</v>
      </c>
      <c r="P3021" s="60">
        <f>Ugovori_OPULJP3[[#This Row],[Bespovratna sredstva - EU dio - HRK]]/7.5345</f>
        <v>235372.2731435397</v>
      </c>
      <c r="Q3021" s="59">
        <f>Ugovori_OPULJP3[[#This Row],[Bespovratna sredstva - Ukupno (EU+Nac) HRK
= Ukupna ugovorena vrijednost bespovratnih sredstava]]*Ugovori_OPULJP3[[#This Row],[STOPA NACIONALNOG SUFINANCIRANJA %]]</f>
        <v>312955.12799999997</v>
      </c>
      <c r="R3021" s="60">
        <f>Ugovori_OPULJP3[[#This Row],[Bespovratna sredstva - Nacionalni dio - HRK]]/7.5345</f>
        <v>41536.283495918768</v>
      </c>
      <c r="S3021" s="59">
        <v>2086367.52</v>
      </c>
      <c r="T3021" s="60">
        <f>Ugovori_OPULJP3[[#This Row],[Bespovratna sredstva - Ukupno (EU+Nac) HRK
= Ukupna ugovorena vrijednost bespovratnih sredstava]]/7.5345</f>
        <v>276908.55663945846</v>
      </c>
      <c r="U3021" s="59">
        <v>109815.47999999998</v>
      </c>
      <c r="V3021" s="60">
        <f>Ugovori_OPULJP3[[#This Row],[Javni doprinos korisnika - HRK]]/7.5345</f>
        <v>14575.018913000196</v>
      </c>
      <c r="W3021" s="59">
        <v>0</v>
      </c>
      <c r="X3021" s="60">
        <f>Ugovori_OPULJP3[[#This Row],[Privatni doprinos korisnika - HRK]]/7.5345</f>
        <v>0</v>
      </c>
      <c r="Y3021" s="61">
        <v>2196183</v>
      </c>
      <c r="Z3021" s="62">
        <f>Ugovori_OPULJP3[[#This Row],[UKUPNI PRIHVATLJIVI IZDACI
TOTAL ELIGIBLE EXPENDITURE
= Bespovratna sredstva ukupno + doprinos korisnika
= Ukupni prihvatljivi troškovi
= Ukupna ugovorena vrijednost projekta HRK]]/7.5345</f>
        <v>291483.5755524587</v>
      </c>
      <c r="AA3021" s="53" t="s">
        <v>10638</v>
      </c>
      <c r="AB3021" s="53" t="s">
        <v>10639</v>
      </c>
      <c r="AC3021" s="52" t="s">
        <v>11066</v>
      </c>
      <c r="AD3021" s="52" t="s">
        <v>10995</v>
      </c>
    </row>
    <row r="3022" spans="1:30" ht="66.75" customHeight="1" x14ac:dyDescent="0.2">
      <c r="A3022" s="50" t="s">
        <v>11067</v>
      </c>
      <c r="B3022" s="51" t="s">
        <v>10633</v>
      </c>
      <c r="C3022" s="52" t="s">
        <v>10991</v>
      </c>
      <c r="D3022" s="52" t="s">
        <v>10992</v>
      </c>
      <c r="E3022" s="53" t="s">
        <v>231</v>
      </c>
      <c r="F3022" s="54" t="s">
        <v>11068</v>
      </c>
      <c r="G3022" s="54" t="s">
        <v>36</v>
      </c>
      <c r="H3022" s="56">
        <v>42237</v>
      </c>
      <c r="I3022" s="56">
        <v>42602</v>
      </c>
      <c r="J3022" s="57" t="str">
        <f>IF(Ugovori_OPULJP3[[#This Row],[DATUM ZAVRŠETKA OPERACIJE]]&gt;DATE(2024,12,31),"u provedbi","završen")</f>
        <v>završen</v>
      </c>
      <c r="K3022" s="55" t="s">
        <v>36</v>
      </c>
      <c r="L3022" s="55" t="s">
        <v>36</v>
      </c>
      <c r="M3022" s="58">
        <v>0.85</v>
      </c>
      <c r="N3022" s="58">
        <v>0.15</v>
      </c>
      <c r="O3022" s="59">
        <f>Ugovori_OPULJP3[[#This Row],[Bespovratna sredstva - Ukupno (EU+Nac) HRK
= Ukupna ugovorena vrijednost bespovratnih sredstava]]*Ugovori_OPULJP3[[#This Row],[EU STOPA SUFINANCIRANJA %
EU CO-FINANCING RATE %]]</f>
        <v>3825000</v>
      </c>
      <c r="P3022" s="60">
        <f>Ugovori_OPULJP3[[#This Row],[Bespovratna sredstva - EU dio - HRK]]/7.5345</f>
        <v>507664.74218594463</v>
      </c>
      <c r="Q3022" s="59">
        <f>Ugovori_OPULJP3[[#This Row],[Bespovratna sredstva - Ukupno (EU+Nac) HRK
= Ukupna ugovorena vrijednost bespovratnih sredstava]]*Ugovori_OPULJP3[[#This Row],[STOPA NACIONALNOG SUFINANCIRANJA %]]</f>
        <v>675000</v>
      </c>
      <c r="R3022" s="60">
        <f>Ugovori_OPULJP3[[#This Row],[Bespovratna sredstva - Nacionalni dio - HRK]]/7.5345</f>
        <v>89587.895679872585</v>
      </c>
      <c r="S3022" s="59">
        <v>4500000</v>
      </c>
      <c r="T3022" s="60">
        <f>Ugovori_OPULJP3[[#This Row],[Bespovratna sredstva - Ukupno (EU+Nac) HRK
= Ukupna ugovorena vrijednost bespovratnih sredstava]]/7.5345</f>
        <v>597252.63786581717</v>
      </c>
      <c r="U3022" s="59">
        <v>910997.29999999981</v>
      </c>
      <c r="V3022" s="60">
        <f>Ugovori_OPULJP3[[#This Row],[Javni doprinos korisnika - HRK]]/7.5345</f>
        <v>120910.12011414158</v>
      </c>
      <c r="W3022" s="59">
        <v>0</v>
      </c>
      <c r="X3022" s="60">
        <f>Ugovori_OPULJP3[[#This Row],[Privatni doprinos korisnika - HRK]]/7.5345</f>
        <v>0</v>
      </c>
      <c r="Y3022" s="61">
        <v>5410997.2999999998</v>
      </c>
      <c r="Z3022" s="62">
        <f>Ugovori_OPULJP3[[#This Row],[UKUPNI PRIHVATLJIVI IZDACI
TOTAL ELIGIBLE EXPENDITURE
= Bespovratna sredstva ukupno + doprinos korisnika
= Ukupni prihvatljivi troškovi
= Ukupna ugovorena vrijednost projekta HRK]]/7.5345</f>
        <v>718162.75797995878</v>
      </c>
      <c r="AA3022" s="53" t="s">
        <v>10638</v>
      </c>
      <c r="AB3022" s="53" t="s">
        <v>10639</v>
      </c>
      <c r="AC3022" s="52" t="s">
        <v>11069</v>
      </c>
      <c r="AD3022" s="52" t="s">
        <v>10995</v>
      </c>
    </row>
    <row r="3023" spans="1:30" ht="66.75" customHeight="1" x14ac:dyDescent="0.2">
      <c r="A3023" s="50" t="s">
        <v>11070</v>
      </c>
      <c r="B3023" s="51" t="s">
        <v>10633</v>
      </c>
      <c r="C3023" s="52" t="s">
        <v>10991</v>
      </c>
      <c r="D3023" s="52" t="s">
        <v>10992</v>
      </c>
      <c r="E3023" s="53" t="s">
        <v>231</v>
      </c>
      <c r="F3023" s="54" t="s">
        <v>11071</v>
      </c>
      <c r="G3023" s="54" t="s">
        <v>1442</v>
      </c>
      <c r="H3023" s="56">
        <v>42248</v>
      </c>
      <c r="I3023" s="56">
        <v>42613</v>
      </c>
      <c r="J3023" s="57" t="str">
        <f>IF(Ugovori_OPULJP3[[#This Row],[DATUM ZAVRŠETKA OPERACIJE]]&gt;DATE(2024,12,31),"u provedbi","završen")</f>
        <v>završen</v>
      </c>
      <c r="K3023" s="55" t="s">
        <v>185</v>
      </c>
      <c r="L3023" s="55" t="s">
        <v>185</v>
      </c>
      <c r="M3023" s="58">
        <v>0.85</v>
      </c>
      <c r="N3023" s="58">
        <v>0.15</v>
      </c>
      <c r="O3023" s="59">
        <f>Ugovori_OPULJP3[[#This Row],[Bespovratna sredstva - Ukupno (EU+Nac) HRK
= Ukupna ugovorena vrijednost bespovratnih sredstava]]*Ugovori_OPULJP3[[#This Row],[EU STOPA SUFINANCIRANJA %
EU CO-FINANCING RATE %]]</f>
        <v>1277136.135</v>
      </c>
      <c r="P3023" s="60">
        <f>Ugovori_OPULJP3[[#This Row],[Bespovratna sredstva - EU dio - HRK]]/7.5345</f>
        <v>169505.094565001</v>
      </c>
      <c r="Q3023" s="59">
        <f>Ugovori_OPULJP3[[#This Row],[Bespovratna sredstva - Ukupno (EU+Nac) HRK
= Ukupna ugovorena vrijednost bespovratnih sredstava]]*Ugovori_OPULJP3[[#This Row],[STOPA NACIONALNOG SUFINANCIRANJA %]]</f>
        <v>225376.965</v>
      </c>
      <c r="R3023" s="60">
        <f>Ugovori_OPULJP3[[#This Row],[Bespovratna sredstva - Nacionalni dio - HRK]]/7.5345</f>
        <v>29912.66374676488</v>
      </c>
      <c r="S3023" s="59">
        <v>1502513.1</v>
      </c>
      <c r="T3023" s="60">
        <f>Ugovori_OPULJP3[[#This Row],[Bespovratna sredstva - Ukupno (EU+Nac) HRK
= Ukupna ugovorena vrijednost bespovratnih sredstava]]/7.5345</f>
        <v>199417.75831176588</v>
      </c>
      <c r="U3023" s="59">
        <v>132544.07999999984</v>
      </c>
      <c r="V3023" s="60">
        <f>Ugovori_OPULJP3[[#This Row],[Javni doprinos korisnika - HRK]]/7.5345</f>
        <v>17591.622536332849</v>
      </c>
      <c r="W3023" s="59">
        <v>0</v>
      </c>
      <c r="X3023" s="60">
        <f>Ugovori_OPULJP3[[#This Row],[Privatni doprinos korisnika - HRK]]/7.5345</f>
        <v>0</v>
      </c>
      <c r="Y3023" s="61">
        <v>1635057.18</v>
      </c>
      <c r="Z3023" s="62">
        <f>Ugovori_OPULJP3[[#This Row],[UKUPNI PRIHVATLJIVI IZDACI
TOTAL ELIGIBLE EXPENDITURE
= Bespovratna sredstva ukupno + doprinos korisnika
= Ukupni prihvatljivi troškovi
= Ukupna ugovorena vrijednost projekta HRK]]/7.5345</f>
        <v>217009.38084809872</v>
      </c>
      <c r="AA3023" s="53" t="s">
        <v>10638</v>
      </c>
      <c r="AB3023" s="53" t="s">
        <v>10639</v>
      </c>
      <c r="AC3023" s="42" t="s">
        <v>11072</v>
      </c>
      <c r="AD3023" s="52" t="s">
        <v>10995</v>
      </c>
    </row>
    <row r="3024" spans="1:30" ht="66.75" customHeight="1" x14ac:dyDescent="0.2">
      <c r="A3024" s="50" t="s">
        <v>11073</v>
      </c>
      <c r="B3024" s="51" t="s">
        <v>10633</v>
      </c>
      <c r="C3024" s="52" t="s">
        <v>10991</v>
      </c>
      <c r="D3024" s="52" t="s">
        <v>10992</v>
      </c>
      <c r="E3024" s="53" t="s">
        <v>231</v>
      </c>
      <c r="F3024" s="54" t="s">
        <v>11074</v>
      </c>
      <c r="G3024" s="54" t="s">
        <v>2531</v>
      </c>
      <c r="H3024" s="56">
        <v>42244</v>
      </c>
      <c r="I3024" s="56">
        <v>42609</v>
      </c>
      <c r="J3024" s="57" t="str">
        <f>IF(Ugovori_OPULJP3[[#This Row],[DATUM ZAVRŠETKA OPERACIJE]]&gt;DATE(2024,12,31),"u provedbi","završen")</f>
        <v>završen</v>
      </c>
      <c r="K3024" s="55" t="s">
        <v>154</v>
      </c>
      <c r="L3024" s="55" t="s">
        <v>154</v>
      </c>
      <c r="M3024" s="58">
        <v>0.85</v>
      </c>
      <c r="N3024" s="58">
        <v>0.15</v>
      </c>
      <c r="O3024" s="59">
        <f>Ugovori_OPULJP3[[#This Row],[Bespovratna sredstva - Ukupno (EU+Nac) HRK
= Ukupna ugovorena vrijednost bespovratnih sredstava]]*Ugovori_OPULJP3[[#This Row],[EU STOPA SUFINANCIRANJA %
EU CO-FINANCING RATE %]]</f>
        <v>897288.18599999987</v>
      </c>
      <c r="P3024" s="60">
        <f>Ugovori_OPULJP3[[#This Row],[Bespovratna sredstva - EU dio - HRK]]/7.5345</f>
        <v>119090.60800318532</v>
      </c>
      <c r="Q3024" s="59">
        <f>Ugovori_OPULJP3[[#This Row],[Bespovratna sredstva - Ukupno (EU+Nac) HRK
= Ukupna ugovorena vrijednost bespovratnih sredstava]]*Ugovori_OPULJP3[[#This Row],[STOPA NACIONALNOG SUFINANCIRANJA %]]</f>
        <v>158344.97399999999</v>
      </c>
      <c r="R3024" s="60">
        <f>Ugovori_OPULJP3[[#This Row],[Bespovratna sredstva - Nacionalni dio - HRK]]/7.5345</f>
        <v>21015.98964762094</v>
      </c>
      <c r="S3024" s="59">
        <v>1055633.1599999999</v>
      </c>
      <c r="T3024" s="60">
        <f>Ugovori_OPULJP3[[#This Row],[Bespovratna sredstva - Ukupno (EU+Nac) HRK
= Ukupna ugovorena vrijednost bespovratnih sredstava]]/7.5345</f>
        <v>140106.59765080627</v>
      </c>
      <c r="U3024" s="59">
        <v>117292.58000000007</v>
      </c>
      <c r="V3024" s="60">
        <f>Ugovori_OPULJP3[[#This Row],[Javni doprinos korisnika - HRK]]/7.5345</f>
        <v>15567.400623797208</v>
      </c>
      <c r="W3024" s="59">
        <v>0</v>
      </c>
      <c r="X3024" s="60">
        <f>Ugovori_OPULJP3[[#This Row],[Privatni doprinos korisnika - HRK]]/7.5345</f>
        <v>0</v>
      </c>
      <c r="Y3024" s="61">
        <v>1172925.74</v>
      </c>
      <c r="Z3024" s="62">
        <f>Ugovori_OPULJP3[[#This Row],[UKUPNI PRIHVATLJIVI IZDACI
TOTAL ELIGIBLE EXPENDITURE
= Bespovratna sredstva ukupno + doprinos korisnika
= Ukupni prihvatljivi troškovi
= Ukupna ugovorena vrijednost projekta HRK]]/7.5345</f>
        <v>155673.99827460348</v>
      </c>
      <c r="AA3024" s="53" t="s">
        <v>10638</v>
      </c>
      <c r="AB3024" s="53" t="s">
        <v>10639</v>
      </c>
      <c r="AC3024" s="42" t="s">
        <v>11075</v>
      </c>
      <c r="AD3024" s="52" t="s">
        <v>10995</v>
      </c>
    </row>
    <row r="3025" spans="1:30" ht="66.75" customHeight="1" x14ac:dyDescent="0.2">
      <c r="A3025" s="50" t="s">
        <v>11076</v>
      </c>
      <c r="B3025" s="51" t="s">
        <v>10633</v>
      </c>
      <c r="C3025" s="52" t="s">
        <v>10991</v>
      </c>
      <c r="D3025" s="52" t="s">
        <v>10992</v>
      </c>
      <c r="E3025" s="53" t="s">
        <v>231</v>
      </c>
      <c r="F3025" s="54" t="s">
        <v>11077</v>
      </c>
      <c r="G3025" s="71" t="s">
        <v>7190</v>
      </c>
      <c r="H3025" s="56">
        <v>42251</v>
      </c>
      <c r="I3025" s="56">
        <v>42616</v>
      </c>
      <c r="J3025" s="57" t="str">
        <f>IF(Ugovori_OPULJP3[[#This Row],[DATUM ZAVRŠETKA OPERACIJE]]&gt;DATE(2024,12,31),"u provedbi","završen")</f>
        <v>završen</v>
      </c>
      <c r="K3025" s="55" t="s">
        <v>337</v>
      </c>
      <c r="L3025" s="55" t="s">
        <v>337</v>
      </c>
      <c r="M3025" s="58">
        <v>0.85</v>
      </c>
      <c r="N3025" s="58">
        <v>0.15</v>
      </c>
      <c r="O3025" s="59">
        <f>Ugovori_OPULJP3[[#This Row],[Bespovratna sredstva - Ukupno (EU+Nac) HRK
= Ukupna ugovorena vrijednost bespovratnih sredstava]]*Ugovori_OPULJP3[[#This Row],[EU STOPA SUFINANCIRANJA %
EU CO-FINANCING RATE %]]</f>
        <v>1559430.8674999999</v>
      </c>
      <c r="P3025" s="60">
        <f>Ugovori_OPULJP3[[#This Row],[Bespovratna sredstva - EU dio - HRK]]/7.5345</f>
        <v>206972.0442630566</v>
      </c>
      <c r="Q3025" s="59">
        <f>Ugovori_OPULJP3[[#This Row],[Bespovratna sredstva - Ukupno (EU+Nac) HRK
= Ukupna ugovorena vrijednost bespovratnih sredstava]]*Ugovori_OPULJP3[[#This Row],[STOPA NACIONALNOG SUFINANCIRANJA %]]</f>
        <v>275193.6825</v>
      </c>
      <c r="R3025" s="60">
        <f>Ugovori_OPULJP3[[#This Row],[Bespovratna sredstva - Nacionalni dio - HRK]]/7.5345</f>
        <v>36524.478399362924</v>
      </c>
      <c r="S3025" s="59">
        <v>1834624.55</v>
      </c>
      <c r="T3025" s="60">
        <f>Ugovori_OPULJP3[[#This Row],[Bespovratna sredstva - Ukupno (EU+Nac) HRK
= Ukupna ugovorena vrijednost bespovratnih sredstava]]/7.5345</f>
        <v>243496.52266241953</v>
      </c>
      <c r="U3025" s="59">
        <v>96559.189999999944</v>
      </c>
      <c r="V3025" s="60">
        <f>Ugovori_OPULJP3[[#This Row],[Javni doprinos korisnika - HRK]]/7.5345</f>
        <v>12815.606875041467</v>
      </c>
      <c r="W3025" s="59">
        <v>0</v>
      </c>
      <c r="X3025" s="60">
        <f>Ugovori_OPULJP3[[#This Row],[Privatni doprinos korisnika - HRK]]/7.5345</f>
        <v>0</v>
      </c>
      <c r="Y3025" s="61">
        <v>1931183.74</v>
      </c>
      <c r="Z3025" s="62">
        <f>Ugovori_OPULJP3[[#This Row],[UKUPNI PRIHVATLJIVI IZDACI
TOTAL ELIGIBLE EXPENDITURE
= Bespovratna sredstva ukupno + doprinos korisnika
= Ukupni prihvatljivi troškovi
= Ukupna ugovorena vrijednost projekta HRK]]/7.5345</f>
        <v>256312.12953746101</v>
      </c>
      <c r="AA3025" s="53" t="s">
        <v>10638</v>
      </c>
      <c r="AB3025" s="53" t="s">
        <v>10639</v>
      </c>
      <c r="AC3025" s="52" t="s">
        <v>11078</v>
      </c>
      <c r="AD3025" s="52" t="s">
        <v>10995</v>
      </c>
    </row>
    <row r="3026" spans="1:30" ht="66.75" customHeight="1" x14ac:dyDescent="0.2">
      <c r="A3026" s="50" t="s">
        <v>11079</v>
      </c>
      <c r="B3026" s="51" t="s">
        <v>10633</v>
      </c>
      <c r="C3026" s="52" t="s">
        <v>10991</v>
      </c>
      <c r="D3026" s="52" t="s">
        <v>10992</v>
      </c>
      <c r="E3026" s="53" t="s">
        <v>231</v>
      </c>
      <c r="F3026" s="54" t="s">
        <v>11080</v>
      </c>
      <c r="G3026" s="54" t="s">
        <v>11081</v>
      </c>
      <c r="H3026" s="56">
        <v>42251</v>
      </c>
      <c r="I3026" s="56">
        <v>42616</v>
      </c>
      <c r="J3026" s="57" t="str">
        <f>IF(Ugovori_OPULJP3[[#This Row],[DATUM ZAVRŠETKA OPERACIJE]]&gt;DATE(2024,12,31),"u provedbi","završen")</f>
        <v>završen</v>
      </c>
      <c r="K3026" s="55" t="s">
        <v>337</v>
      </c>
      <c r="L3026" s="55" t="s">
        <v>337</v>
      </c>
      <c r="M3026" s="58">
        <v>0.85</v>
      </c>
      <c r="N3026" s="58">
        <v>0.15</v>
      </c>
      <c r="O3026" s="59">
        <f>Ugovori_OPULJP3[[#This Row],[Bespovratna sredstva - Ukupno (EU+Nac) HRK
= Ukupna ugovorena vrijednost bespovratnih sredstava]]*Ugovori_OPULJP3[[#This Row],[EU STOPA SUFINANCIRANJA %
EU CO-FINANCING RATE %]]</f>
        <v>863139.53800000006</v>
      </c>
      <c r="P3026" s="60">
        <f>Ugovori_OPULJP3[[#This Row],[Bespovratna sredstva - EU dio - HRK]]/7.5345</f>
        <v>114558.30353706285</v>
      </c>
      <c r="Q3026" s="59">
        <f>Ugovori_OPULJP3[[#This Row],[Bespovratna sredstva - Ukupno (EU+Nac) HRK
= Ukupna ugovorena vrijednost bespovratnih sredstava]]*Ugovori_OPULJP3[[#This Row],[STOPA NACIONALNOG SUFINANCIRANJA %]]</f>
        <v>152318.742</v>
      </c>
      <c r="R3026" s="60">
        <f>Ugovori_OPULJP3[[#This Row],[Bespovratna sredstva - Nacionalni dio - HRK]]/7.5345</f>
        <v>20216.171212422854</v>
      </c>
      <c r="S3026" s="59">
        <v>1015458.28</v>
      </c>
      <c r="T3026" s="60">
        <f>Ugovori_OPULJP3[[#This Row],[Bespovratna sredstva - Ukupno (EU+Nac) HRK
= Ukupna ugovorena vrijednost bespovratnih sredstava]]/7.5345</f>
        <v>134774.4747494857</v>
      </c>
      <c r="U3026" s="59">
        <v>88300.719999999972</v>
      </c>
      <c r="V3026" s="60">
        <f>Ugovori_OPULJP3[[#This Row],[Javni doprinos korisnika - HRK]]/7.5345</f>
        <v>11719.519543433535</v>
      </c>
      <c r="W3026" s="59">
        <v>0</v>
      </c>
      <c r="X3026" s="60">
        <f>Ugovori_OPULJP3[[#This Row],[Privatni doprinos korisnika - HRK]]/7.5345</f>
        <v>0</v>
      </c>
      <c r="Y3026" s="61">
        <v>1103759</v>
      </c>
      <c r="Z3026" s="62">
        <f>Ugovori_OPULJP3[[#This Row],[UKUPNI PRIHVATLJIVI IZDACI
TOTAL ELIGIBLE EXPENDITURE
= Bespovratna sredstva ukupno + doprinos korisnika
= Ukupni prihvatljivi troškovi
= Ukupna ugovorena vrijednost projekta HRK]]/7.5345</f>
        <v>146493.99429291923</v>
      </c>
      <c r="AA3026" s="53" t="s">
        <v>10638</v>
      </c>
      <c r="AB3026" s="53" t="s">
        <v>10639</v>
      </c>
      <c r="AC3026" s="42" t="s">
        <v>11082</v>
      </c>
      <c r="AD3026" s="52" t="s">
        <v>10995</v>
      </c>
    </row>
    <row r="3027" spans="1:30" ht="66.75" customHeight="1" x14ac:dyDescent="0.2">
      <c r="A3027" s="50" t="s">
        <v>11083</v>
      </c>
      <c r="B3027" s="51" t="s">
        <v>10633</v>
      </c>
      <c r="C3027" s="52" t="s">
        <v>10991</v>
      </c>
      <c r="D3027" s="52" t="s">
        <v>10992</v>
      </c>
      <c r="E3027" s="53" t="s">
        <v>231</v>
      </c>
      <c r="F3027" s="54" t="s">
        <v>11084</v>
      </c>
      <c r="G3027" s="54" t="s">
        <v>1977</v>
      </c>
      <c r="H3027" s="56">
        <v>42251</v>
      </c>
      <c r="I3027" s="56">
        <v>42616</v>
      </c>
      <c r="J3027" s="57" t="str">
        <f>IF(Ugovori_OPULJP3[[#This Row],[DATUM ZAVRŠETKA OPERACIJE]]&gt;DATE(2024,12,31),"u provedbi","završen")</f>
        <v>završen</v>
      </c>
      <c r="K3027" s="55" t="s">
        <v>598</v>
      </c>
      <c r="L3027" s="55" t="s">
        <v>598</v>
      </c>
      <c r="M3027" s="58">
        <v>0.85</v>
      </c>
      <c r="N3027" s="58">
        <v>0.15</v>
      </c>
      <c r="O3027" s="59">
        <f>Ugovori_OPULJP3[[#This Row],[Bespovratna sredstva - Ukupno (EU+Nac) HRK
= Ukupna ugovorena vrijednost bespovratnih sredstava]]*Ugovori_OPULJP3[[#This Row],[EU STOPA SUFINANCIRANJA %
EU CO-FINANCING RATE %]]</f>
        <v>712785.40949999995</v>
      </c>
      <c r="P3027" s="60">
        <f>Ugovori_OPULJP3[[#This Row],[Bespovratna sredstva - EU dio - HRK]]/7.5345</f>
        <v>94602.881345809263</v>
      </c>
      <c r="Q3027" s="59">
        <f>Ugovori_OPULJP3[[#This Row],[Bespovratna sredstva - Ukupno (EU+Nac) HRK
= Ukupna ugovorena vrijednost bespovratnih sredstava]]*Ugovori_OPULJP3[[#This Row],[STOPA NACIONALNOG SUFINANCIRANJA %]]</f>
        <v>125785.66049999998</v>
      </c>
      <c r="R3027" s="60">
        <f>Ugovori_OPULJP3[[#This Row],[Bespovratna sredstva - Nacionalni dio - HRK]]/7.5345</f>
        <v>16694.626119848694</v>
      </c>
      <c r="S3027" s="59">
        <v>838571.07</v>
      </c>
      <c r="T3027" s="60">
        <f>Ugovori_OPULJP3[[#This Row],[Bespovratna sredstva - Ukupno (EU+Nac) HRK
= Ukupna ugovorena vrijednost bespovratnih sredstava]]/7.5345</f>
        <v>111297.50746565797</v>
      </c>
      <c r="U3027" s="59">
        <v>72919.230000000098</v>
      </c>
      <c r="V3027" s="60">
        <f>Ugovori_OPULJP3[[#This Row],[Javni doprinos korisnika - HRK]]/7.5345</f>
        <v>9678.0449930320647</v>
      </c>
      <c r="W3027" s="59">
        <v>0</v>
      </c>
      <c r="X3027" s="60">
        <f>Ugovori_OPULJP3[[#This Row],[Privatni doprinos korisnika - HRK]]/7.5345</f>
        <v>0</v>
      </c>
      <c r="Y3027" s="61">
        <v>911490.3</v>
      </c>
      <c r="Z3027" s="62">
        <f>Ugovori_OPULJP3[[#This Row],[UKUPNI PRIHVATLJIVI IZDACI
TOTAL ELIGIBLE EXPENDITURE
= Bespovratna sredstva ukupno + doprinos korisnika
= Ukupni prihvatljivi troškovi
= Ukupna ugovorena vrijednost projekta HRK]]/7.5345</f>
        <v>120975.55245869003</v>
      </c>
      <c r="AA3027" s="53" t="s">
        <v>10638</v>
      </c>
      <c r="AB3027" s="53" t="s">
        <v>10639</v>
      </c>
      <c r="AC3027" s="42" t="s">
        <v>11085</v>
      </c>
      <c r="AD3027" s="52" t="s">
        <v>10995</v>
      </c>
    </row>
    <row r="3028" spans="1:30" ht="66.75" customHeight="1" x14ac:dyDescent="0.2">
      <c r="A3028" s="50" t="s">
        <v>11086</v>
      </c>
      <c r="B3028" s="51" t="s">
        <v>10633</v>
      </c>
      <c r="C3028" s="52" t="s">
        <v>10991</v>
      </c>
      <c r="D3028" s="52" t="s">
        <v>10992</v>
      </c>
      <c r="E3028" s="53" t="s">
        <v>231</v>
      </c>
      <c r="F3028" s="54" t="s">
        <v>11087</v>
      </c>
      <c r="G3028" s="54" t="s">
        <v>1778</v>
      </c>
      <c r="H3028" s="56">
        <v>42237</v>
      </c>
      <c r="I3028" s="56">
        <v>42602</v>
      </c>
      <c r="J3028" s="57" t="str">
        <f>IF(Ugovori_OPULJP3[[#This Row],[DATUM ZAVRŠETKA OPERACIJE]]&gt;DATE(2024,12,31),"u provedbi","završen")</f>
        <v>završen</v>
      </c>
      <c r="K3028" s="55" t="s">
        <v>93</v>
      </c>
      <c r="L3028" s="55" t="s">
        <v>93</v>
      </c>
      <c r="M3028" s="58">
        <v>0.85</v>
      </c>
      <c r="N3028" s="58">
        <v>0.15</v>
      </c>
      <c r="O3028" s="59">
        <f>Ugovori_OPULJP3[[#This Row],[Bespovratna sredstva - Ukupno (EU+Nac) HRK
= Ukupna ugovorena vrijednost bespovratnih sredstava]]*Ugovori_OPULJP3[[#This Row],[EU STOPA SUFINANCIRANJA %
EU CO-FINANCING RATE %]]</f>
        <v>935698.53</v>
      </c>
      <c r="P3028" s="60">
        <f>Ugovori_OPULJP3[[#This Row],[Bespovratna sredstva - EU dio - HRK]]/7.5345</f>
        <v>124188.53673103722</v>
      </c>
      <c r="Q3028" s="59">
        <f>Ugovori_OPULJP3[[#This Row],[Bespovratna sredstva - Ukupno (EU+Nac) HRK
= Ukupna ugovorena vrijednost bespovratnih sredstava]]*Ugovori_OPULJP3[[#This Row],[STOPA NACIONALNOG SUFINANCIRANJA %]]</f>
        <v>165123.26999999999</v>
      </c>
      <c r="R3028" s="60">
        <f>Ugovori_OPULJP3[[#This Row],[Bespovratna sredstva - Nacionalni dio - HRK]]/7.5345</f>
        <v>21915.624129006566</v>
      </c>
      <c r="S3028" s="59">
        <v>1100821.8</v>
      </c>
      <c r="T3028" s="60">
        <f>Ugovori_OPULJP3[[#This Row],[Bespovratna sredstva - Ukupno (EU+Nac) HRK
= Ukupna ugovorena vrijednost bespovratnih sredstava]]/7.5345</f>
        <v>146104.1608600438</v>
      </c>
      <c r="U3028" s="59">
        <v>98199.869999999879</v>
      </c>
      <c r="V3028" s="60">
        <f>Ugovori_OPULJP3[[#This Row],[Javni doprinos korisnika - HRK]]/7.5345</f>
        <v>13033.362532351168</v>
      </c>
      <c r="W3028" s="59">
        <v>0</v>
      </c>
      <c r="X3028" s="60">
        <f>Ugovori_OPULJP3[[#This Row],[Privatni doprinos korisnika - HRK]]/7.5345</f>
        <v>0</v>
      </c>
      <c r="Y3028" s="61">
        <v>1199021.67</v>
      </c>
      <c r="Z3028" s="62">
        <f>Ugovori_OPULJP3[[#This Row],[UKUPNI PRIHVATLJIVI IZDACI
TOTAL ELIGIBLE EXPENDITURE
= Bespovratna sredstva ukupno + doprinos korisnika
= Ukupni prihvatljivi troškovi
= Ukupna ugovorena vrijednost projekta HRK]]/7.5345</f>
        <v>159137.52339239497</v>
      </c>
      <c r="AA3028" s="53" t="s">
        <v>10638</v>
      </c>
      <c r="AB3028" s="53" t="s">
        <v>10639</v>
      </c>
      <c r="AC3028" s="42" t="s">
        <v>11088</v>
      </c>
      <c r="AD3028" s="52" t="s">
        <v>10995</v>
      </c>
    </row>
    <row r="3029" spans="1:30" ht="66.75" customHeight="1" x14ac:dyDescent="0.2">
      <c r="A3029" s="50" t="s">
        <v>11089</v>
      </c>
      <c r="B3029" s="51" t="s">
        <v>10633</v>
      </c>
      <c r="C3029" s="52" t="s">
        <v>10991</v>
      </c>
      <c r="D3029" s="52" t="s">
        <v>10992</v>
      </c>
      <c r="E3029" s="53" t="s">
        <v>231</v>
      </c>
      <c r="F3029" s="54" t="s">
        <v>11090</v>
      </c>
      <c r="G3029" s="54" t="s">
        <v>11091</v>
      </c>
      <c r="H3029" s="56">
        <v>42251</v>
      </c>
      <c r="I3029" s="56">
        <v>42616</v>
      </c>
      <c r="J3029" s="57" t="str">
        <f>IF(Ugovori_OPULJP3[[#This Row],[DATUM ZAVRŠETKA OPERACIJE]]&gt;DATE(2024,12,31),"u provedbi","završen")</f>
        <v>završen</v>
      </c>
      <c r="K3029" s="55" t="s">
        <v>93</v>
      </c>
      <c r="L3029" s="55" t="s">
        <v>93</v>
      </c>
      <c r="M3029" s="58">
        <v>0.85</v>
      </c>
      <c r="N3029" s="58">
        <v>0.15</v>
      </c>
      <c r="O3029" s="59">
        <f>Ugovori_OPULJP3[[#This Row],[Bespovratna sredstva - Ukupno (EU+Nac) HRK
= Ukupna ugovorena vrijednost bespovratnih sredstava]]*Ugovori_OPULJP3[[#This Row],[EU STOPA SUFINANCIRANJA %
EU CO-FINANCING RATE %]]</f>
        <v>1690711.4805000001</v>
      </c>
      <c r="P3029" s="60">
        <f>Ugovori_OPULJP3[[#This Row],[Bespovratna sredstva - EU dio - HRK]]/7.5345</f>
        <v>224395.97591081026</v>
      </c>
      <c r="Q3029" s="59">
        <f>Ugovori_OPULJP3[[#This Row],[Bespovratna sredstva - Ukupno (EU+Nac) HRK
= Ukupna ugovorena vrijednost bespovratnih sredstava]]*Ugovori_OPULJP3[[#This Row],[STOPA NACIONALNOG SUFINANCIRANJA %]]</f>
        <v>298360.84950000001</v>
      </c>
      <c r="R3029" s="60">
        <f>Ugovori_OPULJP3[[#This Row],[Bespovratna sredstva - Nacionalni dio - HRK]]/7.5345</f>
        <v>39599.289866613573</v>
      </c>
      <c r="S3029" s="59">
        <v>1989072.33</v>
      </c>
      <c r="T3029" s="60">
        <f>Ugovori_OPULJP3[[#This Row],[Bespovratna sredstva - Ukupno (EU+Nac) HRK
= Ukupna ugovorena vrijednost bespovratnih sredstava]]/7.5345</f>
        <v>263995.26577742386</v>
      </c>
      <c r="U3029" s="59">
        <v>106452.66999999993</v>
      </c>
      <c r="V3029" s="60">
        <f>Ugovori_OPULJP3[[#This Row],[Javni doprinos korisnika - HRK]]/7.5345</f>
        <v>14128.697325635399</v>
      </c>
      <c r="W3029" s="59">
        <v>0</v>
      </c>
      <c r="X3029" s="60">
        <f>Ugovori_OPULJP3[[#This Row],[Privatni doprinos korisnika - HRK]]/7.5345</f>
        <v>0</v>
      </c>
      <c r="Y3029" s="61">
        <v>2095525</v>
      </c>
      <c r="Z3029" s="62">
        <f>Ugovori_OPULJP3[[#This Row],[UKUPNI PRIHVATLJIVI IZDACI
TOTAL ELIGIBLE EXPENDITURE
= Bespovratna sredstva ukupno + doprinos korisnika
= Ukupni prihvatljivi troškovi
= Ukupna ugovorena vrijednost projekta HRK]]/7.5345</f>
        <v>278123.96310305927</v>
      </c>
      <c r="AA3029" s="53" t="s">
        <v>10638</v>
      </c>
      <c r="AB3029" s="53" t="s">
        <v>10639</v>
      </c>
      <c r="AC3029" s="42" t="s">
        <v>11092</v>
      </c>
      <c r="AD3029" s="52" t="s">
        <v>10995</v>
      </c>
    </row>
    <row r="3030" spans="1:30" ht="66.75" customHeight="1" x14ac:dyDescent="0.2">
      <c r="A3030" s="50" t="s">
        <v>11093</v>
      </c>
      <c r="B3030" s="51" t="s">
        <v>10633</v>
      </c>
      <c r="C3030" s="52" t="s">
        <v>10991</v>
      </c>
      <c r="D3030" s="52" t="s">
        <v>10992</v>
      </c>
      <c r="E3030" s="53" t="s">
        <v>231</v>
      </c>
      <c r="F3030" s="54" t="s">
        <v>11094</v>
      </c>
      <c r="G3030" s="54" t="s">
        <v>10007</v>
      </c>
      <c r="H3030" s="56">
        <v>42248</v>
      </c>
      <c r="I3030" s="56">
        <v>42613</v>
      </c>
      <c r="J3030" s="57" t="str">
        <f>IF(Ugovori_OPULJP3[[#This Row],[DATUM ZAVRŠETKA OPERACIJE]]&gt;DATE(2024,12,31),"u provedbi","završen")</f>
        <v>završen</v>
      </c>
      <c r="K3030" s="55" t="s">
        <v>337</v>
      </c>
      <c r="L3030" s="55" t="s">
        <v>337</v>
      </c>
      <c r="M3030" s="58">
        <v>0.85</v>
      </c>
      <c r="N3030" s="58">
        <v>0.15</v>
      </c>
      <c r="O3030" s="59">
        <f>Ugovori_OPULJP3[[#This Row],[Bespovratna sredstva - Ukupno (EU+Nac) HRK
= Ukupna ugovorena vrijednost bespovratnih sredstava]]*Ugovori_OPULJP3[[#This Row],[EU STOPA SUFINANCIRANJA %
EU CO-FINANCING RATE %]]</f>
        <v>947025.17099999997</v>
      </c>
      <c r="P3030" s="60">
        <f>Ugovori_OPULJP3[[#This Row],[Bespovratna sredstva - EU dio - HRK]]/7.5345</f>
        <v>125691.84033446146</v>
      </c>
      <c r="Q3030" s="59">
        <f>Ugovori_OPULJP3[[#This Row],[Bespovratna sredstva - Ukupno (EU+Nac) HRK
= Ukupna ugovorena vrijednost bespovratnih sredstava]]*Ugovori_OPULJP3[[#This Row],[STOPA NACIONALNOG SUFINANCIRANJA %]]</f>
        <v>167122.08900000001</v>
      </c>
      <c r="R3030" s="60">
        <f>Ugovori_OPULJP3[[#This Row],[Bespovratna sredstva - Nacionalni dio - HRK]]/7.5345</f>
        <v>22180.913000199085</v>
      </c>
      <c r="S3030" s="59">
        <v>1114147.26</v>
      </c>
      <c r="T3030" s="60">
        <f>Ugovori_OPULJP3[[#This Row],[Bespovratna sredstva - Ukupno (EU+Nac) HRK
= Ukupna ugovorena vrijednost bespovratnih sredstava]]/7.5345</f>
        <v>147872.75333466055</v>
      </c>
      <c r="U3030" s="59">
        <v>123794.14999999991</v>
      </c>
      <c r="V3030" s="60">
        <f>Ugovori_OPULJP3[[#This Row],[Javni doprinos korisnika - HRK]]/7.5345</f>
        <v>16430.307253301467</v>
      </c>
      <c r="W3030" s="59">
        <v>0</v>
      </c>
      <c r="X3030" s="60">
        <f>Ugovori_OPULJP3[[#This Row],[Privatni doprinos korisnika - HRK]]/7.5345</f>
        <v>0</v>
      </c>
      <c r="Y3030" s="61">
        <v>1237941.4099999999</v>
      </c>
      <c r="Z3030" s="62">
        <f>Ugovori_OPULJP3[[#This Row],[UKUPNI PRIHVATLJIVI IZDACI
TOTAL ELIGIBLE EXPENDITURE
= Bespovratna sredstva ukupno + doprinos korisnika
= Ukupni prihvatljivi troškovi
= Ukupna ugovorena vrijednost projekta HRK]]/7.5345</f>
        <v>164303.06058796201</v>
      </c>
      <c r="AA3030" s="53" t="s">
        <v>10638</v>
      </c>
      <c r="AB3030" s="53" t="s">
        <v>10639</v>
      </c>
      <c r="AC3030" s="42" t="s">
        <v>11095</v>
      </c>
      <c r="AD3030" s="52" t="s">
        <v>10995</v>
      </c>
    </row>
    <row r="3031" spans="1:30" ht="66.75" customHeight="1" x14ac:dyDescent="0.2">
      <c r="A3031" s="50" t="s">
        <v>11096</v>
      </c>
      <c r="B3031" s="51" t="s">
        <v>10633</v>
      </c>
      <c r="C3031" s="52" t="s">
        <v>10991</v>
      </c>
      <c r="D3031" s="52" t="s">
        <v>10992</v>
      </c>
      <c r="E3031" s="53" t="s">
        <v>231</v>
      </c>
      <c r="F3031" s="54" t="s">
        <v>11097</v>
      </c>
      <c r="G3031" s="54" t="s">
        <v>11098</v>
      </c>
      <c r="H3031" s="56">
        <v>42248</v>
      </c>
      <c r="I3031" s="56">
        <v>42613</v>
      </c>
      <c r="J3031" s="57" t="str">
        <f>IF(Ugovori_OPULJP3[[#This Row],[DATUM ZAVRŠETKA OPERACIJE]]&gt;DATE(2024,12,31),"u provedbi","završen")</f>
        <v>završen</v>
      </c>
      <c r="K3031" s="55" t="s">
        <v>103</v>
      </c>
      <c r="L3031" s="55" t="s">
        <v>103</v>
      </c>
      <c r="M3031" s="58">
        <v>0.85</v>
      </c>
      <c r="N3031" s="58">
        <v>0.15</v>
      </c>
      <c r="O3031" s="59">
        <f>Ugovori_OPULJP3[[#This Row],[Bespovratna sredstva - Ukupno (EU+Nac) HRK
= Ukupna ugovorena vrijednost bespovratnih sredstava]]*Ugovori_OPULJP3[[#This Row],[EU STOPA SUFINANCIRANJA %
EU CO-FINANCING RATE %]]</f>
        <v>1764196.301</v>
      </c>
      <c r="P3031" s="60">
        <f>Ugovori_OPULJP3[[#This Row],[Bespovratna sredstva - EU dio - HRK]]/7.5345</f>
        <v>234149.08766341495</v>
      </c>
      <c r="Q3031" s="59">
        <f>Ugovori_OPULJP3[[#This Row],[Bespovratna sredstva - Ukupno (EU+Nac) HRK
= Ukupna ugovorena vrijednost bespovratnih sredstava]]*Ugovori_OPULJP3[[#This Row],[STOPA NACIONALNOG SUFINANCIRANJA %]]</f>
        <v>311328.75900000002</v>
      </c>
      <c r="R3031" s="60">
        <f>Ugovori_OPULJP3[[#This Row],[Bespovratna sredstva - Nacionalni dio - HRK]]/7.5345</f>
        <v>41320.427234720286</v>
      </c>
      <c r="S3031" s="59">
        <v>2075525.06</v>
      </c>
      <c r="T3031" s="60">
        <f>Ugovori_OPULJP3[[#This Row],[Bespovratna sredstva - Ukupno (EU+Nac) HRK
= Ukupna ugovorena vrijednost bespovratnih sredstava]]/7.5345</f>
        <v>275469.51489813521</v>
      </c>
      <c r="U3031" s="59">
        <v>116832.85999999987</v>
      </c>
      <c r="V3031" s="60">
        <f>Ugovori_OPULJP3[[#This Row],[Javni doprinos korisnika - HRK]]/7.5345</f>
        <v>15506.385294312809</v>
      </c>
      <c r="W3031" s="59">
        <v>0</v>
      </c>
      <c r="X3031" s="60">
        <f>Ugovori_OPULJP3[[#This Row],[Privatni doprinos korisnika - HRK]]/7.5345</f>
        <v>0</v>
      </c>
      <c r="Y3031" s="61">
        <v>2192357.92</v>
      </c>
      <c r="Z3031" s="62">
        <f>Ugovori_OPULJP3[[#This Row],[UKUPNI PRIHVATLJIVI IZDACI
TOTAL ELIGIBLE EXPENDITURE
= Bespovratna sredstva ukupno + doprinos korisnika
= Ukupni prihvatljivi troškovi
= Ukupna ugovorena vrijednost projekta HRK]]/7.5345</f>
        <v>290975.90019244805</v>
      </c>
      <c r="AA3031" s="53" t="s">
        <v>10638</v>
      </c>
      <c r="AB3031" s="53" t="s">
        <v>10639</v>
      </c>
      <c r="AC3031" s="42" t="s">
        <v>11099</v>
      </c>
      <c r="AD3031" s="52" t="s">
        <v>10995</v>
      </c>
    </row>
    <row r="3032" spans="1:30" ht="66.75" customHeight="1" x14ac:dyDescent="0.2">
      <c r="A3032" s="50" t="s">
        <v>11100</v>
      </c>
      <c r="B3032" s="51" t="s">
        <v>10633</v>
      </c>
      <c r="C3032" s="52" t="s">
        <v>10991</v>
      </c>
      <c r="D3032" s="52" t="s">
        <v>10992</v>
      </c>
      <c r="E3032" s="53" t="s">
        <v>231</v>
      </c>
      <c r="F3032" s="54" t="s">
        <v>11101</v>
      </c>
      <c r="G3032" s="54" t="s">
        <v>864</v>
      </c>
      <c r="H3032" s="56">
        <v>42248</v>
      </c>
      <c r="I3032" s="56">
        <v>42613</v>
      </c>
      <c r="J3032" s="57" t="str">
        <f>IF(Ugovori_OPULJP3[[#This Row],[DATUM ZAVRŠETKA OPERACIJE]]&gt;DATE(2024,12,31),"u provedbi","završen")</f>
        <v>završen</v>
      </c>
      <c r="K3032" s="55" t="s">
        <v>103</v>
      </c>
      <c r="L3032" s="55" t="s">
        <v>103</v>
      </c>
      <c r="M3032" s="58">
        <v>0.85</v>
      </c>
      <c r="N3032" s="58">
        <v>0.15</v>
      </c>
      <c r="O3032" s="59">
        <f>Ugovori_OPULJP3[[#This Row],[Bespovratna sredstva - Ukupno (EU+Nac) HRK
= Ukupna ugovorena vrijednost bespovratnih sredstava]]*Ugovori_OPULJP3[[#This Row],[EU STOPA SUFINANCIRANJA %
EU CO-FINANCING RATE %]]</f>
        <v>419413.647</v>
      </c>
      <c r="P3032" s="60">
        <f>Ugovori_OPULJP3[[#This Row],[Bespovratna sredstva - EU dio - HRK]]/7.5345</f>
        <v>55665.757117260597</v>
      </c>
      <c r="Q3032" s="59">
        <f>Ugovori_OPULJP3[[#This Row],[Bespovratna sredstva - Ukupno (EU+Nac) HRK
= Ukupna ugovorena vrijednost bespovratnih sredstava]]*Ugovori_OPULJP3[[#This Row],[STOPA NACIONALNOG SUFINANCIRANJA %]]</f>
        <v>74014.172999999995</v>
      </c>
      <c r="R3032" s="60">
        <f>Ugovori_OPULJP3[[#This Row],[Bespovratna sredstva - Nacionalni dio - HRK]]/7.5345</f>
        <v>9823.3689030459864</v>
      </c>
      <c r="S3032" s="59">
        <v>493427.82</v>
      </c>
      <c r="T3032" s="60">
        <f>Ugovori_OPULJP3[[#This Row],[Bespovratna sredstva - Ukupno (EU+Nac) HRK
= Ukupna ugovorena vrijednost bespovratnih sredstava]]/7.5345</f>
        <v>65489.12602030659</v>
      </c>
      <c r="U3032" s="59">
        <v>43699.999999999942</v>
      </c>
      <c r="V3032" s="60">
        <f>Ugovori_OPULJP3[[#This Row],[Javni doprinos korisnika - HRK]]/7.5345</f>
        <v>5799.9867277191506</v>
      </c>
      <c r="W3032" s="59">
        <v>0</v>
      </c>
      <c r="X3032" s="60">
        <f>Ugovori_OPULJP3[[#This Row],[Privatni doprinos korisnika - HRK]]/7.5345</f>
        <v>0</v>
      </c>
      <c r="Y3032" s="61">
        <v>537127.81999999995</v>
      </c>
      <c r="Z3032" s="62">
        <f>Ugovori_OPULJP3[[#This Row],[UKUPNI PRIHVATLJIVI IZDACI
TOTAL ELIGIBLE EXPENDITURE
= Bespovratna sredstva ukupno + doprinos korisnika
= Ukupni prihvatljivi troškovi
= Ukupna ugovorena vrijednost projekta HRK]]/7.5345</f>
        <v>71289.112748025742</v>
      </c>
      <c r="AA3032" s="53" t="s">
        <v>10638</v>
      </c>
      <c r="AB3032" s="53" t="s">
        <v>10639</v>
      </c>
      <c r="AC3032" s="42" t="s">
        <v>11102</v>
      </c>
      <c r="AD3032" s="52" t="s">
        <v>10995</v>
      </c>
    </row>
    <row r="3033" spans="1:30" ht="66.75" customHeight="1" x14ac:dyDescent="0.2">
      <c r="A3033" s="50" t="s">
        <v>11103</v>
      </c>
      <c r="B3033" s="51" t="s">
        <v>10633</v>
      </c>
      <c r="C3033" s="52" t="s">
        <v>10991</v>
      </c>
      <c r="D3033" s="52" t="s">
        <v>10992</v>
      </c>
      <c r="E3033" s="53" t="s">
        <v>231</v>
      </c>
      <c r="F3033" s="54" t="s">
        <v>11104</v>
      </c>
      <c r="G3033" s="54" t="s">
        <v>1170</v>
      </c>
      <c r="H3033" s="56">
        <v>42241</v>
      </c>
      <c r="I3033" s="56">
        <v>42606</v>
      </c>
      <c r="J3033" s="57" t="str">
        <f>IF(Ugovori_OPULJP3[[#This Row],[DATUM ZAVRŠETKA OPERACIJE]]&gt;DATE(2024,12,31),"u provedbi","završen")</f>
        <v>završen</v>
      </c>
      <c r="K3033" s="55" t="s">
        <v>332</v>
      </c>
      <c r="L3033" s="55" t="s">
        <v>332</v>
      </c>
      <c r="M3033" s="58">
        <v>0.85</v>
      </c>
      <c r="N3033" s="58">
        <v>0.15</v>
      </c>
      <c r="O3033" s="59">
        <f>Ugovori_OPULJP3[[#This Row],[Bespovratna sredstva - Ukupno (EU+Nac) HRK
= Ukupna ugovorena vrijednost bespovratnih sredstava]]*Ugovori_OPULJP3[[#This Row],[EU STOPA SUFINANCIRANJA %
EU CO-FINANCING RATE %]]</f>
        <v>1272857.575</v>
      </c>
      <c r="P3033" s="60">
        <f>Ugovori_OPULJP3[[#This Row],[Bespovratna sredstva - EU dio - HRK]]/7.5345</f>
        <v>168937.2320658305</v>
      </c>
      <c r="Q3033" s="59">
        <f>Ugovori_OPULJP3[[#This Row],[Bespovratna sredstva - Ukupno (EU+Nac) HRK
= Ukupna ugovorena vrijednost bespovratnih sredstava]]*Ugovori_OPULJP3[[#This Row],[STOPA NACIONALNOG SUFINANCIRANJA %]]</f>
        <v>224621.92499999999</v>
      </c>
      <c r="R3033" s="60">
        <f>Ugovori_OPULJP3[[#This Row],[Bespovratna sredstva - Nacionalni dio - HRK]]/7.5345</f>
        <v>29812.452717499498</v>
      </c>
      <c r="S3033" s="59">
        <v>1497479.5</v>
      </c>
      <c r="T3033" s="60">
        <f>Ugovori_OPULJP3[[#This Row],[Bespovratna sredstva - Ukupno (EU+Nac) HRK
= Ukupna ugovorena vrijednost bespovratnih sredstava]]/7.5345</f>
        <v>198749.68478333001</v>
      </c>
      <c r="U3033" s="59">
        <v>130433</v>
      </c>
      <c r="V3033" s="60">
        <f>Ugovori_OPULJP3[[#This Row],[Javni doprinos korisnika - HRK]]/7.5345</f>
        <v>17311.43406994492</v>
      </c>
      <c r="W3033" s="59">
        <v>0</v>
      </c>
      <c r="X3033" s="60">
        <f>Ugovori_OPULJP3[[#This Row],[Privatni doprinos korisnika - HRK]]/7.5345</f>
        <v>0</v>
      </c>
      <c r="Y3033" s="61">
        <v>1627912.5</v>
      </c>
      <c r="Z3033" s="62">
        <f>Ugovori_OPULJP3[[#This Row],[UKUPNI PRIHVATLJIVI IZDACI
TOTAL ELIGIBLE EXPENDITURE
= Bespovratna sredstva ukupno + doprinos korisnika
= Ukupni prihvatljivi troškovi
= Ukupna ugovorena vrijednost projekta HRK]]/7.5345</f>
        <v>216061.11885327494</v>
      </c>
      <c r="AA3033" s="53" t="s">
        <v>10638</v>
      </c>
      <c r="AB3033" s="53" t="s">
        <v>10639</v>
      </c>
      <c r="AC3033" s="42" t="s">
        <v>11105</v>
      </c>
      <c r="AD3033" s="52" t="s">
        <v>10995</v>
      </c>
    </row>
    <row r="3034" spans="1:30" ht="66.75" customHeight="1" x14ac:dyDescent="0.2">
      <c r="A3034" s="50" t="s">
        <v>11106</v>
      </c>
      <c r="B3034" s="51" t="s">
        <v>10633</v>
      </c>
      <c r="C3034" s="52" t="s">
        <v>10991</v>
      </c>
      <c r="D3034" s="52" t="s">
        <v>10992</v>
      </c>
      <c r="E3034" s="53" t="s">
        <v>231</v>
      </c>
      <c r="F3034" s="54" t="s">
        <v>11107</v>
      </c>
      <c r="G3034" s="54" t="s">
        <v>1949</v>
      </c>
      <c r="H3034" s="56">
        <v>42236</v>
      </c>
      <c r="I3034" s="56">
        <v>42601</v>
      </c>
      <c r="J3034" s="57" t="str">
        <f>IF(Ugovori_OPULJP3[[#This Row],[DATUM ZAVRŠETKA OPERACIJE]]&gt;DATE(2024,12,31),"u provedbi","završen")</f>
        <v>završen</v>
      </c>
      <c r="K3034" s="55" t="s">
        <v>248</v>
      </c>
      <c r="L3034" s="55" t="s">
        <v>248</v>
      </c>
      <c r="M3034" s="58">
        <v>0.85</v>
      </c>
      <c r="N3034" s="58">
        <v>0.15</v>
      </c>
      <c r="O3034" s="59">
        <f>Ugovori_OPULJP3[[#This Row],[Bespovratna sredstva - Ukupno (EU+Nac) HRK
= Ukupna ugovorena vrijednost bespovratnih sredstava]]*Ugovori_OPULJP3[[#This Row],[EU STOPA SUFINANCIRANJA %
EU CO-FINANCING RATE %]]</f>
        <v>2125000</v>
      </c>
      <c r="P3034" s="60">
        <f>Ugovori_OPULJP3[[#This Row],[Bespovratna sredstva - EU dio - HRK]]/7.5345</f>
        <v>282035.96788108035</v>
      </c>
      <c r="Q3034" s="59">
        <f>Ugovori_OPULJP3[[#This Row],[Bespovratna sredstva - Ukupno (EU+Nac) HRK
= Ukupna ugovorena vrijednost bespovratnih sredstava]]*Ugovori_OPULJP3[[#This Row],[STOPA NACIONALNOG SUFINANCIRANJA %]]</f>
        <v>375000</v>
      </c>
      <c r="R3034" s="60">
        <f>Ugovori_OPULJP3[[#This Row],[Bespovratna sredstva - Nacionalni dio - HRK]]/7.5345</f>
        <v>49771.053155484769</v>
      </c>
      <c r="S3034" s="59">
        <v>2500000</v>
      </c>
      <c r="T3034" s="60">
        <f>Ugovori_OPULJP3[[#This Row],[Bespovratna sredstva - Ukupno (EU+Nac) HRK
= Ukupna ugovorena vrijednost bespovratnih sredstava]]/7.5345</f>
        <v>331807.02103656513</v>
      </c>
      <c r="U3034" s="59">
        <v>600000.02</v>
      </c>
      <c r="V3034" s="60">
        <f>Ugovori_OPULJP3[[#This Row],[Javni doprinos korisnika - HRK]]/7.5345</f>
        <v>79633.687703231801</v>
      </c>
      <c r="W3034" s="59">
        <v>0</v>
      </c>
      <c r="X3034" s="60">
        <f>Ugovori_OPULJP3[[#This Row],[Privatni doprinos korisnika - HRK]]/7.5345</f>
        <v>0</v>
      </c>
      <c r="Y3034" s="61">
        <v>3100000.02</v>
      </c>
      <c r="Z3034" s="62">
        <f>Ugovori_OPULJP3[[#This Row],[UKUPNI PRIHVATLJIVI IZDACI
TOTAL ELIGIBLE EXPENDITURE
= Bespovratna sredstva ukupno + doprinos korisnika
= Ukupni prihvatljivi troškovi
= Ukupna ugovorena vrijednost projekta HRK]]/7.5345</f>
        <v>411440.70873979689</v>
      </c>
      <c r="AA3034" s="53" t="s">
        <v>10638</v>
      </c>
      <c r="AB3034" s="53" t="s">
        <v>10639</v>
      </c>
      <c r="AC3034" s="42" t="s">
        <v>11108</v>
      </c>
      <c r="AD3034" s="52" t="s">
        <v>10995</v>
      </c>
    </row>
    <row r="3035" spans="1:30" ht="66.75" customHeight="1" x14ac:dyDescent="0.2">
      <c r="A3035" s="50" t="s">
        <v>11109</v>
      </c>
      <c r="B3035" s="51" t="s">
        <v>10633</v>
      </c>
      <c r="C3035" s="52" t="s">
        <v>10991</v>
      </c>
      <c r="D3035" s="52" t="s">
        <v>10992</v>
      </c>
      <c r="E3035" s="53" t="s">
        <v>231</v>
      </c>
      <c r="F3035" s="54" t="s">
        <v>11110</v>
      </c>
      <c r="G3035" s="54" t="s">
        <v>8459</v>
      </c>
      <c r="H3035" s="56">
        <v>42233</v>
      </c>
      <c r="I3035" s="56">
        <v>42598</v>
      </c>
      <c r="J3035" s="57" t="str">
        <f>IF(Ugovori_OPULJP3[[#This Row],[DATUM ZAVRŠETKA OPERACIJE]]&gt;DATE(2024,12,31),"u provedbi","završen")</f>
        <v>završen</v>
      </c>
      <c r="K3035" s="55" t="s">
        <v>243</v>
      </c>
      <c r="L3035" s="55" t="s">
        <v>243</v>
      </c>
      <c r="M3035" s="58">
        <v>0.85</v>
      </c>
      <c r="N3035" s="58">
        <v>0.15</v>
      </c>
      <c r="O3035" s="59">
        <f>Ugovori_OPULJP3[[#This Row],[Bespovratna sredstva - Ukupno (EU+Nac) HRK
= Ukupna ugovorena vrijednost bespovratnih sredstava]]*Ugovori_OPULJP3[[#This Row],[EU STOPA SUFINANCIRANJA %
EU CO-FINANCING RATE %]]</f>
        <v>599801.45449999999</v>
      </c>
      <c r="P3035" s="60">
        <f>Ugovori_OPULJP3[[#This Row],[Bespovratna sredstva - EU dio - HRK]]/7.5345</f>
        <v>79607.333532417542</v>
      </c>
      <c r="Q3035" s="59">
        <f>Ugovori_OPULJP3[[#This Row],[Bespovratna sredstva - Ukupno (EU+Nac) HRK
= Ukupna ugovorena vrijednost bespovratnih sredstava]]*Ugovori_OPULJP3[[#This Row],[STOPA NACIONALNOG SUFINANCIRANJA %]]</f>
        <v>105847.3155</v>
      </c>
      <c r="R3035" s="60">
        <f>Ugovori_OPULJP3[[#This Row],[Bespovratna sredstva - Nacionalni dio - HRK]]/7.5345</f>
        <v>14048.352976308977</v>
      </c>
      <c r="S3035" s="59">
        <v>705648.77</v>
      </c>
      <c r="T3035" s="60">
        <f>Ugovori_OPULJP3[[#This Row],[Bespovratna sredstva - Ukupno (EU+Nac) HRK
= Ukupna ugovorena vrijednost bespovratnih sredstava]]/7.5345</f>
        <v>93655.686508726518</v>
      </c>
      <c r="U3035" s="59">
        <v>124526.26000000001</v>
      </c>
      <c r="V3035" s="60">
        <f>Ugovori_OPULJP3[[#This Row],[Javni doprinos korisnika - HRK]]/7.5345</f>
        <v>16527.47494856991</v>
      </c>
      <c r="W3035" s="59">
        <v>0</v>
      </c>
      <c r="X3035" s="60">
        <f>Ugovori_OPULJP3[[#This Row],[Privatni doprinos korisnika - HRK]]/7.5345</f>
        <v>0</v>
      </c>
      <c r="Y3035" s="61">
        <v>830175.03</v>
      </c>
      <c r="Z3035" s="62">
        <f>Ugovori_OPULJP3[[#This Row],[UKUPNI PRIHVATLJIVI IZDACI
TOTAL ELIGIBLE EXPENDITURE
= Bespovratna sredstva ukupno + doprinos korisnika
= Ukupni prihvatljivi troškovi
= Ukupna ugovorena vrijednost projekta HRK]]/7.5345</f>
        <v>110183.16145729643</v>
      </c>
      <c r="AA3035" s="53" t="s">
        <v>10638</v>
      </c>
      <c r="AB3035" s="53" t="s">
        <v>10639</v>
      </c>
      <c r="AC3035" s="42" t="s">
        <v>11111</v>
      </c>
      <c r="AD3035" s="52" t="s">
        <v>10995</v>
      </c>
    </row>
    <row r="3036" spans="1:30" ht="66.75" customHeight="1" x14ac:dyDescent="0.2">
      <c r="A3036" s="50" t="s">
        <v>11112</v>
      </c>
      <c r="B3036" s="51" t="s">
        <v>10633</v>
      </c>
      <c r="C3036" s="52" t="s">
        <v>10991</v>
      </c>
      <c r="D3036" s="52" t="s">
        <v>10992</v>
      </c>
      <c r="E3036" s="53" t="s">
        <v>231</v>
      </c>
      <c r="F3036" s="54" t="s">
        <v>11113</v>
      </c>
      <c r="G3036" s="54" t="s">
        <v>1078</v>
      </c>
      <c r="H3036" s="56">
        <v>42233</v>
      </c>
      <c r="I3036" s="56">
        <v>42598</v>
      </c>
      <c r="J3036" s="57" t="str">
        <f>IF(Ugovori_OPULJP3[[#This Row],[DATUM ZAVRŠETKA OPERACIJE]]&gt;DATE(2024,12,31),"u provedbi","završen")</f>
        <v>završen</v>
      </c>
      <c r="K3036" s="55" t="s">
        <v>424</v>
      </c>
      <c r="L3036" s="55" t="s">
        <v>424</v>
      </c>
      <c r="M3036" s="58">
        <v>0.85</v>
      </c>
      <c r="N3036" s="58">
        <v>0.15</v>
      </c>
      <c r="O3036" s="59">
        <f>Ugovori_OPULJP3[[#This Row],[Bespovratna sredstva - Ukupno (EU+Nac) HRK
= Ukupna ugovorena vrijednost bespovratnih sredstava]]*Ugovori_OPULJP3[[#This Row],[EU STOPA SUFINANCIRANJA %
EU CO-FINANCING RATE %]]</f>
        <v>2039279.9309999999</v>
      </c>
      <c r="P3036" s="60">
        <f>Ugovori_OPULJP3[[#This Row],[Bespovratna sredstva - EU dio - HRK]]/7.5345</f>
        <v>270658.95958590478</v>
      </c>
      <c r="Q3036" s="59">
        <f>Ugovori_OPULJP3[[#This Row],[Bespovratna sredstva - Ukupno (EU+Nac) HRK
= Ukupna ugovorena vrijednost bespovratnih sredstava]]*Ugovori_OPULJP3[[#This Row],[STOPA NACIONALNOG SUFINANCIRANJA %]]</f>
        <v>359872.92899999995</v>
      </c>
      <c r="R3036" s="60">
        <f>Ugovori_OPULJP3[[#This Row],[Bespovratna sredstva - Nacionalni dio - HRK]]/7.5345</f>
        <v>47763.345809277314</v>
      </c>
      <c r="S3036" s="59">
        <v>2399152.86</v>
      </c>
      <c r="T3036" s="60">
        <f>Ugovori_OPULJP3[[#This Row],[Bespovratna sredstva - Ukupno (EU+Nac) HRK
= Ukupna ugovorena vrijednost bespovratnih sredstava]]/7.5345</f>
        <v>318422.30539518211</v>
      </c>
      <c r="U3036" s="59">
        <v>266572.54000000004</v>
      </c>
      <c r="V3036" s="60">
        <f>Ugovori_OPULJP3[[#This Row],[Javni doprinos korisnika - HRK]]/7.5345</f>
        <v>35380.256155020244</v>
      </c>
      <c r="W3036" s="59">
        <v>0</v>
      </c>
      <c r="X3036" s="60">
        <f>Ugovori_OPULJP3[[#This Row],[Privatni doprinos korisnika - HRK]]/7.5345</f>
        <v>0</v>
      </c>
      <c r="Y3036" s="61">
        <v>2665725.4</v>
      </c>
      <c r="Z3036" s="62">
        <f>Ugovori_OPULJP3[[#This Row],[UKUPNI PRIHVATLJIVI IZDACI
TOTAL ELIGIBLE EXPENDITURE
= Bespovratna sredstva ukupno + doprinos korisnika
= Ukupni prihvatljivi troškovi
= Ukupna ugovorena vrijednost projekta HRK]]/7.5345</f>
        <v>353802.56155020237</v>
      </c>
      <c r="AA3036" s="53" t="s">
        <v>10638</v>
      </c>
      <c r="AB3036" s="53" t="s">
        <v>10639</v>
      </c>
      <c r="AC3036" s="42" t="s">
        <v>11114</v>
      </c>
      <c r="AD3036" s="52" t="s">
        <v>10995</v>
      </c>
    </row>
    <row r="3037" spans="1:30" ht="66.75" customHeight="1" x14ac:dyDescent="0.2">
      <c r="A3037" s="50" t="s">
        <v>11115</v>
      </c>
      <c r="B3037" s="51" t="s">
        <v>10633</v>
      </c>
      <c r="C3037" s="52" t="s">
        <v>10991</v>
      </c>
      <c r="D3037" s="52" t="s">
        <v>10992</v>
      </c>
      <c r="E3037" s="53" t="s">
        <v>231</v>
      </c>
      <c r="F3037" s="54" t="s">
        <v>11116</v>
      </c>
      <c r="G3037" s="71" t="s">
        <v>4475</v>
      </c>
      <c r="H3037" s="56">
        <v>42251</v>
      </c>
      <c r="I3037" s="56">
        <v>42616</v>
      </c>
      <c r="J3037" s="57" t="str">
        <f>IF(Ugovori_OPULJP3[[#This Row],[DATUM ZAVRŠETKA OPERACIJE]]&gt;DATE(2024,12,31),"u provedbi","završen")</f>
        <v>završen</v>
      </c>
      <c r="K3037" s="55" t="s">
        <v>598</v>
      </c>
      <c r="L3037" s="55" t="s">
        <v>598</v>
      </c>
      <c r="M3037" s="58">
        <v>0.85</v>
      </c>
      <c r="N3037" s="58">
        <v>0.15</v>
      </c>
      <c r="O3037" s="59">
        <f>Ugovori_OPULJP3[[#This Row],[Bespovratna sredstva - Ukupno (EU+Nac) HRK
= Ukupna ugovorena vrijednost bespovratnih sredstava]]*Ugovori_OPULJP3[[#This Row],[EU STOPA SUFINANCIRANJA %
EU CO-FINANCING RATE %]]</f>
        <v>1074764.9135</v>
      </c>
      <c r="P3037" s="60">
        <f>Ugovori_OPULJP3[[#This Row],[Bespovratna sredstva - EU dio - HRK]]/7.5345</f>
        <v>142645.81770522264</v>
      </c>
      <c r="Q3037" s="59">
        <f>Ugovori_OPULJP3[[#This Row],[Bespovratna sredstva - Ukupno (EU+Nac) HRK
= Ukupna ugovorena vrijednost bespovratnih sredstava]]*Ugovori_OPULJP3[[#This Row],[STOPA NACIONALNOG SUFINANCIRANJA %]]</f>
        <v>189664.3965</v>
      </c>
      <c r="R3037" s="60">
        <f>Ugovori_OPULJP3[[#This Row],[Bespovratna sredstva - Nacionalni dio - HRK]]/7.5345</f>
        <v>25172.79135974517</v>
      </c>
      <c r="S3037" s="59">
        <v>1264429.31</v>
      </c>
      <c r="T3037" s="60">
        <f>Ugovori_OPULJP3[[#This Row],[Bespovratna sredstva - Ukupno (EU+Nac) HRK
= Ukupna ugovorena vrijednost bespovratnih sredstava]]/7.5345</f>
        <v>167818.60906496781</v>
      </c>
      <c r="U3037" s="59">
        <v>66548.919999999925</v>
      </c>
      <c r="V3037" s="60">
        <f>Ugovori_OPULJP3[[#This Row],[Javni doprinos korisnika - HRK]]/7.5345</f>
        <v>8832.5595593602666</v>
      </c>
      <c r="W3037" s="59">
        <v>0</v>
      </c>
      <c r="X3037" s="60">
        <f>Ugovori_OPULJP3[[#This Row],[Privatni doprinos korisnika - HRK]]/7.5345</f>
        <v>0</v>
      </c>
      <c r="Y3037" s="61">
        <v>1330978.23</v>
      </c>
      <c r="Z3037" s="62">
        <f>Ugovori_OPULJP3[[#This Row],[UKUPNI PRIHVATLJIVI IZDACI
TOTAL ELIGIBLE EXPENDITURE
= Bespovratna sredstva ukupno + doprinos korisnika
= Ukupni prihvatljivi troškovi
= Ukupna ugovorena vrijednost projekta HRK]]/7.5345</f>
        <v>176651.16862432807</v>
      </c>
      <c r="AA3037" s="53" t="s">
        <v>10638</v>
      </c>
      <c r="AB3037" s="53" t="s">
        <v>10639</v>
      </c>
      <c r="AC3037" s="42" t="s">
        <v>11117</v>
      </c>
      <c r="AD3037" s="52" t="s">
        <v>10995</v>
      </c>
    </row>
    <row r="3038" spans="1:30" ht="66.75" customHeight="1" x14ac:dyDescent="0.2">
      <c r="A3038" s="50" t="s">
        <v>11118</v>
      </c>
      <c r="B3038" s="51" t="s">
        <v>10633</v>
      </c>
      <c r="C3038" s="52" t="s">
        <v>10991</v>
      </c>
      <c r="D3038" s="52" t="s">
        <v>10992</v>
      </c>
      <c r="E3038" s="53" t="s">
        <v>231</v>
      </c>
      <c r="F3038" s="54" t="s">
        <v>11119</v>
      </c>
      <c r="G3038" s="54" t="s">
        <v>3085</v>
      </c>
      <c r="H3038" s="56">
        <v>42248</v>
      </c>
      <c r="I3038" s="56">
        <v>42613</v>
      </c>
      <c r="J3038" s="57" t="str">
        <f>IF(Ugovori_OPULJP3[[#This Row],[DATUM ZAVRŠETKA OPERACIJE]]&gt;DATE(2024,12,31),"u provedbi","završen")</f>
        <v>završen</v>
      </c>
      <c r="K3038" s="55" t="s">
        <v>98</v>
      </c>
      <c r="L3038" s="55" t="s">
        <v>98</v>
      </c>
      <c r="M3038" s="58">
        <v>0.85</v>
      </c>
      <c r="N3038" s="58">
        <v>0.15</v>
      </c>
      <c r="O3038" s="59">
        <f>Ugovori_OPULJP3[[#This Row],[Bespovratna sredstva - Ukupno (EU+Nac) HRK
= Ukupna ugovorena vrijednost bespovratnih sredstava]]*Ugovori_OPULJP3[[#This Row],[EU STOPA SUFINANCIRANJA %
EU CO-FINANCING RATE %]]</f>
        <v>1793586.87</v>
      </c>
      <c r="P3038" s="60">
        <f>Ugovori_OPULJP3[[#This Row],[Bespovratna sredstva - EU dio - HRK]]/7.5345</f>
        <v>238049.88652199879</v>
      </c>
      <c r="Q3038" s="59">
        <f>Ugovori_OPULJP3[[#This Row],[Bespovratna sredstva - Ukupno (EU+Nac) HRK
= Ukupna ugovorena vrijednost bespovratnih sredstava]]*Ugovori_OPULJP3[[#This Row],[STOPA NACIONALNOG SUFINANCIRANJA %]]</f>
        <v>316515.33</v>
      </c>
      <c r="R3038" s="60">
        <f>Ugovori_OPULJP3[[#This Row],[Bespovratna sredstva - Nacionalni dio - HRK]]/7.5345</f>
        <v>42008.80350388214</v>
      </c>
      <c r="S3038" s="59">
        <v>2110102.2000000002</v>
      </c>
      <c r="T3038" s="60">
        <f>Ugovori_OPULJP3[[#This Row],[Bespovratna sredstva - Ukupno (EU+Nac) HRK
= Ukupna ugovorena vrijednost bespovratnih sredstava]]/7.5345</f>
        <v>280058.69002588093</v>
      </c>
      <c r="U3038" s="59">
        <v>234455.79999999981</v>
      </c>
      <c r="V3038" s="60">
        <f>Ugovori_OPULJP3[[#This Row],[Javni doprinos korisnika - HRK]]/7.5345</f>
        <v>31117.632225097856</v>
      </c>
      <c r="W3038" s="59">
        <v>0</v>
      </c>
      <c r="X3038" s="60">
        <f>Ugovori_OPULJP3[[#This Row],[Privatni doprinos korisnika - HRK]]/7.5345</f>
        <v>0</v>
      </c>
      <c r="Y3038" s="61">
        <v>2344558</v>
      </c>
      <c r="Z3038" s="62">
        <f>Ugovori_OPULJP3[[#This Row],[UKUPNI PRIHVATLJIVI IZDACI
TOTAL ELIGIBLE EXPENDITURE
= Bespovratna sredstva ukupno + doprinos korisnika
= Ukupni prihvatljivi troškovi
= Ukupna ugovorena vrijednost projekta HRK]]/7.5345</f>
        <v>311176.32225097879</v>
      </c>
      <c r="AA3038" s="53" t="s">
        <v>10638</v>
      </c>
      <c r="AB3038" s="53" t="s">
        <v>10639</v>
      </c>
      <c r="AC3038" s="42" t="s">
        <v>11120</v>
      </c>
      <c r="AD3038" s="52" t="s">
        <v>10995</v>
      </c>
    </row>
    <row r="3039" spans="1:30" ht="66.75" customHeight="1" x14ac:dyDescent="0.2">
      <c r="A3039" s="50" t="s">
        <v>11121</v>
      </c>
      <c r="B3039" s="51" t="s">
        <v>10633</v>
      </c>
      <c r="C3039" s="52" t="s">
        <v>10991</v>
      </c>
      <c r="D3039" s="52" t="s">
        <v>10992</v>
      </c>
      <c r="E3039" s="53" t="s">
        <v>231</v>
      </c>
      <c r="F3039" s="54" t="s">
        <v>11122</v>
      </c>
      <c r="G3039" s="54" t="s">
        <v>242</v>
      </c>
      <c r="H3039" s="56">
        <v>42248</v>
      </c>
      <c r="I3039" s="56">
        <v>42613</v>
      </c>
      <c r="J3039" s="57" t="str">
        <f>IF(Ugovori_OPULJP3[[#This Row],[DATUM ZAVRŠETKA OPERACIJE]]&gt;DATE(2024,12,31),"u provedbi","završen")</f>
        <v>završen</v>
      </c>
      <c r="K3039" s="55" t="s">
        <v>243</v>
      </c>
      <c r="L3039" s="55" t="s">
        <v>243</v>
      </c>
      <c r="M3039" s="58">
        <v>0.85</v>
      </c>
      <c r="N3039" s="58">
        <v>0.15</v>
      </c>
      <c r="O3039" s="59">
        <f>Ugovori_OPULJP3[[#This Row],[Bespovratna sredstva - Ukupno (EU+Nac) HRK
= Ukupna ugovorena vrijednost bespovratnih sredstava]]*Ugovori_OPULJP3[[#This Row],[EU STOPA SUFINANCIRANJA %
EU CO-FINANCING RATE %]]</f>
        <v>1910093.9475</v>
      </c>
      <c r="P3039" s="60">
        <f>Ugovori_OPULJP3[[#This Row],[Bespovratna sredstva - EU dio - HRK]]/7.5345</f>
        <v>253513.03304797929</v>
      </c>
      <c r="Q3039" s="59">
        <f>Ugovori_OPULJP3[[#This Row],[Bespovratna sredstva - Ukupno (EU+Nac) HRK
= Ukupna ugovorena vrijednost bespovratnih sredstava]]*Ugovori_OPULJP3[[#This Row],[STOPA NACIONALNOG SUFINANCIRANJA %]]</f>
        <v>337075.40250000003</v>
      </c>
      <c r="R3039" s="60">
        <f>Ugovori_OPULJP3[[#This Row],[Bespovratna sredstva - Nacionalni dio - HRK]]/7.5345</f>
        <v>44737.594067290462</v>
      </c>
      <c r="S3039" s="59">
        <v>2247169.35</v>
      </c>
      <c r="T3039" s="60">
        <f>Ugovori_OPULJP3[[#This Row],[Bespovratna sredstva - Ukupno (EU+Nac) HRK
= Ukupna ugovorena vrijednost bespovratnih sredstava]]/7.5345</f>
        <v>298250.62711526977</v>
      </c>
      <c r="U3039" s="59">
        <v>249685.48999999976</v>
      </c>
      <c r="V3039" s="60">
        <f>Ugovori_OPULJP3[[#This Row],[Javni doprinos korisnika - HRK]]/7.5345</f>
        <v>33138.959453181997</v>
      </c>
      <c r="W3039" s="59">
        <v>0</v>
      </c>
      <c r="X3039" s="60">
        <f>Ugovori_OPULJP3[[#This Row],[Privatni doprinos korisnika - HRK]]/7.5345</f>
        <v>0</v>
      </c>
      <c r="Y3039" s="61">
        <v>2496854.84</v>
      </c>
      <c r="Z3039" s="62">
        <f>Ugovori_OPULJP3[[#This Row],[UKUPNI PRIHVATLJIVI IZDACI
TOTAL ELIGIBLE EXPENDITURE
= Bespovratna sredstva ukupno + doprinos korisnika
= Ukupni prihvatljivi troškovi
= Ukupna ugovorena vrijednost projekta HRK]]/7.5345</f>
        <v>331389.58656845178</v>
      </c>
      <c r="AA3039" s="53" t="s">
        <v>10638</v>
      </c>
      <c r="AB3039" s="53" t="s">
        <v>10639</v>
      </c>
      <c r="AC3039" s="42" t="s">
        <v>11123</v>
      </c>
      <c r="AD3039" s="52" t="s">
        <v>10995</v>
      </c>
    </row>
    <row r="3040" spans="1:30" ht="66.75" customHeight="1" x14ac:dyDescent="0.2">
      <c r="A3040" s="50" t="s">
        <v>11124</v>
      </c>
      <c r="B3040" s="51" t="s">
        <v>10633</v>
      </c>
      <c r="C3040" s="52" t="s">
        <v>10991</v>
      </c>
      <c r="D3040" s="52" t="s">
        <v>10992</v>
      </c>
      <c r="E3040" s="53" t="s">
        <v>231</v>
      </c>
      <c r="F3040" s="54" t="s">
        <v>11125</v>
      </c>
      <c r="G3040" s="54" t="s">
        <v>4303</v>
      </c>
      <c r="H3040" s="56">
        <v>42240</v>
      </c>
      <c r="I3040" s="56">
        <v>42605</v>
      </c>
      <c r="J3040" s="57" t="str">
        <f>IF(Ugovori_OPULJP3[[#This Row],[DATUM ZAVRŠETKA OPERACIJE]]&gt;DATE(2024,12,31),"u provedbi","završen")</f>
        <v>završen</v>
      </c>
      <c r="K3040" s="55" t="s">
        <v>248</v>
      </c>
      <c r="L3040" s="55" t="s">
        <v>248</v>
      </c>
      <c r="M3040" s="58">
        <v>0.85</v>
      </c>
      <c r="N3040" s="58">
        <v>0.15</v>
      </c>
      <c r="O3040" s="59">
        <f>Ugovori_OPULJP3[[#This Row],[Bespovratna sredstva - Ukupno (EU+Nac) HRK
= Ukupna ugovorena vrijednost bespovratnih sredstava]]*Ugovori_OPULJP3[[#This Row],[EU STOPA SUFINANCIRANJA %
EU CO-FINANCING RATE %]]</f>
        <v>234827.75750000001</v>
      </c>
      <c r="P3040" s="60">
        <f>Ugovori_OPULJP3[[#This Row],[Bespovratna sredstva - EU dio - HRK]]/7.5345</f>
        <v>31166.999469108767</v>
      </c>
      <c r="Q3040" s="59">
        <f>Ugovori_OPULJP3[[#This Row],[Bespovratna sredstva - Ukupno (EU+Nac) HRK
= Ukupna ugovorena vrijednost bespovratnih sredstava]]*Ugovori_OPULJP3[[#This Row],[STOPA NACIONALNOG SUFINANCIRANJA %]]</f>
        <v>41440.192499999997</v>
      </c>
      <c r="R3040" s="60">
        <f>Ugovori_OPULJP3[[#This Row],[Bespovratna sredstva - Nacionalni dio - HRK]]/7.5345</f>
        <v>5500.0587298427226</v>
      </c>
      <c r="S3040" s="59">
        <v>276267.95</v>
      </c>
      <c r="T3040" s="60">
        <f>Ugovori_OPULJP3[[#This Row],[Bespovratna sredstva - Ukupno (EU+Nac) HRK
= Ukupna ugovorena vrijednost bespovratnih sredstava]]/7.5345</f>
        <v>36667.05819895149</v>
      </c>
      <c r="U3040" s="59">
        <v>34832.049999999988</v>
      </c>
      <c r="V3040" s="60">
        <f>Ugovori_OPULJP3[[#This Row],[Javni doprinos korisnika - HRK]]/7.5345</f>
        <v>4623.0074988386732</v>
      </c>
      <c r="W3040" s="59">
        <v>0</v>
      </c>
      <c r="X3040" s="60">
        <f>Ugovori_OPULJP3[[#This Row],[Privatni doprinos korisnika - HRK]]/7.5345</f>
        <v>0</v>
      </c>
      <c r="Y3040" s="61">
        <v>311100</v>
      </c>
      <c r="Z3040" s="62">
        <f>Ugovori_OPULJP3[[#This Row],[UKUPNI PRIHVATLJIVI IZDACI
TOTAL ELIGIBLE EXPENDITURE
= Bespovratna sredstva ukupno + doprinos korisnika
= Ukupni prihvatljivi troškovi
= Ukupna ugovorena vrijednost projekta HRK]]/7.5345</f>
        <v>41290.06569779016</v>
      </c>
      <c r="AA3040" s="53" t="s">
        <v>10638</v>
      </c>
      <c r="AB3040" s="53" t="s">
        <v>10639</v>
      </c>
      <c r="AC3040" s="42" t="s">
        <v>11126</v>
      </c>
      <c r="AD3040" s="52" t="s">
        <v>10995</v>
      </c>
    </row>
    <row r="3041" spans="1:30" ht="66.75" customHeight="1" x14ac:dyDescent="0.2">
      <c r="A3041" s="50" t="s">
        <v>11127</v>
      </c>
      <c r="B3041" s="51" t="s">
        <v>10633</v>
      </c>
      <c r="C3041" s="52" t="s">
        <v>10991</v>
      </c>
      <c r="D3041" s="52" t="s">
        <v>11128</v>
      </c>
      <c r="E3041" s="53" t="s">
        <v>231</v>
      </c>
      <c r="F3041" s="54" t="s">
        <v>11071</v>
      </c>
      <c r="G3041" s="54" t="s">
        <v>1442</v>
      </c>
      <c r="H3041" s="56">
        <v>42606</v>
      </c>
      <c r="I3041" s="56">
        <v>42970</v>
      </c>
      <c r="J3041" s="57" t="str">
        <f>IF(Ugovori_OPULJP3[[#This Row],[DATUM ZAVRŠETKA OPERACIJE]]&gt;DATE(2024,12,31),"u provedbi","završen")</f>
        <v>završen</v>
      </c>
      <c r="K3041" s="55" t="s">
        <v>185</v>
      </c>
      <c r="L3041" s="55" t="s">
        <v>185</v>
      </c>
      <c r="M3041" s="58">
        <v>0.85</v>
      </c>
      <c r="N3041" s="58">
        <v>0.15</v>
      </c>
      <c r="O3041" s="59">
        <f>Ugovori_OPULJP3[[#This Row],[Bespovratna sredstva - Ukupno (EU+Nac) HRK
= Ukupna ugovorena vrijednost bespovratnih sredstava]]*Ugovori_OPULJP3[[#This Row],[EU STOPA SUFINANCIRANJA %
EU CO-FINANCING RATE %]]</f>
        <v>1435428.6600000001</v>
      </c>
      <c r="P3041" s="60">
        <f>Ugovori_OPULJP3[[#This Row],[Bespovratna sredstva - EU dio - HRK]]/7.5345</f>
        <v>190514.12303404341</v>
      </c>
      <c r="Q3041" s="59">
        <f>Ugovori_OPULJP3[[#This Row],[Bespovratna sredstva - Ukupno (EU+Nac) HRK
= Ukupna ugovorena vrijednost bespovratnih sredstava]]*Ugovori_OPULJP3[[#This Row],[STOPA NACIONALNOG SUFINANCIRANJA %]]</f>
        <v>253310.94</v>
      </c>
      <c r="R3041" s="60">
        <f>Ugovori_OPULJP3[[#This Row],[Bespovratna sredstva - Nacionalni dio - HRK]]/7.5345</f>
        <v>33620.139358948836</v>
      </c>
      <c r="S3041" s="59">
        <v>1688739.6</v>
      </c>
      <c r="T3041" s="60">
        <f>Ugovori_OPULJP3[[#This Row],[Bespovratna sredstva - Ukupno (EU+Nac) HRK
= Ukupna ugovorena vrijednost bespovratnih sredstava]]/7.5345</f>
        <v>224134.26239299224</v>
      </c>
      <c r="U3041" s="59">
        <v>159723.91999999993</v>
      </c>
      <c r="V3041" s="60">
        <f>Ugovori_OPULJP3[[#This Row],[Javni doprinos korisnika - HRK]]/7.5345</f>
        <v>21199.007233393047</v>
      </c>
      <c r="W3041" s="59">
        <v>0</v>
      </c>
      <c r="X3041" s="60">
        <f>Ugovori_OPULJP3[[#This Row],[Privatni doprinos korisnika - HRK]]/7.5345</f>
        <v>0</v>
      </c>
      <c r="Y3041" s="61">
        <v>1848463.52</v>
      </c>
      <c r="Z3041" s="62">
        <f>Ugovori_OPULJP3[[#This Row],[UKUPNI PRIHVATLJIVI IZDACI
TOTAL ELIGIBLE EXPENDITURE
= Bespovratna sredstva ukupno + doprinos korisnika
= Ukupni prihvatljivi troškovi
= Ukupna ugovorena vrijednost projekta HRK]]/7.5345</f>
        <v>245333.26962638527</v>
      </c>
      <c r="AA3041" s="53" t="s">
        <v>10638</v>
      </c>
      <c r="AB3041" s="53" t="s">
        <v>10639</v>
      </c>
      <c r="AC3041" s="42" t="s">
        <v>11129</v>
      </c>
      <c r="AD3041" s="52" t="s">
        <v>10995</v>
      </c>
    </row>
    <row r="3042" spans="1:30" ht="66.75" customHeight="1" x14ac:dyDescent="0.2">
      <c r="A3042" s="50" t="s">
        <v>11130</v>
      </c>
      <c r="B3042" s="51" t="s">
        <v>10633</v>
      </c>
      <c r="C3042" s="52" t="s">
        <v>10991</v>
      </c>
      <c r="D3042" s="52" t="s">
        <v>11128</v>
      </c>
      <c r="E3042" s="53" t="s">
        <v>231</v>
      </c>
      <c r="F3042" s="54" t="s">
        <v>11131</v>
      </c>
      <c r="G3042" s="54" t="s">
        <v>770</v>
      </c>
      <c r="H3042" s="56">
        <v>42583</v>
      </c>
      <c r="I3042" s="56">
        <v>42947</v>
      </c>
      <c r="J3042" s="57" t="str">
        <f>IF(Ugovori_OPULJP3[[#This Row],[DATUM ZAVRŠETKA OPERACIJE]]&gt;DATE(2024,12,31),"u provedbi","završen")</f>
        <v>završen</v>
      </c>
      <c r="K3042" s="55" t="s">
        <v>424</v>
      </c>
      <c r="L3042" s="55" t="s">
        <v>424</v>
      </c>
      <c r="M3042" s="58">
        <v>0.85</v>
      </c>
      <c r="N3042" s="58">
        <v>0.15</v>
      </c>
      <c r="O3042" s="59">
        <f>Ugovori_OPULJP3[[#This Row],[Bespovratna sredstva - Ukupno (EU+Nac) HRK
= Ukupna ugovorena vrijednost bespovratnih sredstava]]*Ugovori_OPULJP3[[#This Row],[EU STOPA SUFINANCIRANJA %
EU CO-FINANCING RATE %]]</f>
        <v>1700000</v>
      </c>
      <c r="P3042" s="60">
        <f>Ugovori_OPULJP3[[#This Row],[Bespovratna sredstva - EU dio - HRK]]/7.5345</f>
        <v>225628.77430486429</v>
      </c>
      <c r="Q3042" s="59">
        <f>Ugovori_OPULJP3[[#This Row],[Bespovratna sredstva - Ukupno (EU+Nac) HRK
= Ukupna ugovorena vrijednost bespovratnih sredstava]]*Ugovori_OPULJP3[[#This Row],[STOPA NACIONALNOG SUFINANCIRANJA %]]</f>
        <v>300000</v>
      </c>
      <c r="R3042" s="60">
        <f>Ugovori_OPULJP3[[#This Row],[Bespovratna sredstva - Nacionalni dio - HRK]]/7.5345</f>
        <v>39816.842524387816</v>
      </c>
      <c r="S3042" s="59">
        <v>2000000</v>
      </c>
      <c r="T3042" s="60">
        <f>Ugovori_OPULJP3[[#This Row],[Bespovratna sredstva - Ukupno (EU+Nac) HRK
= Ukupna ugovorena vrijednost bespovratnih sredstava]]/7.5345</f>
        <v>265445.6168292521</v>
      </c>
      <c r="U3042" s="59">
        <v>1035274.04</v>
      </c>
      <c r="V3042" s="60">
        <f>Ugovori_OPULJP3[[#This Row],[Javni doprinos korisnika - HRK]]/7.5345</f>
        <v>137404.4780675559</v>
      </c>
      <c r="W3042" s="59">
        <v>0</v>
      </c>
      <c r="X3042" s="60">
        <f>Ugovori_OPULJP3[[#This Row],[Privatni doprinos korisnika - HRK]]/7.5345</f>
        <v>0</v>
      </c>
      <c r="Y3042" s="61">
        <v>3035274.04</v>
      </c>
      <c r="Z3042" s="62">
        <f>Ugovori_OPULJP3[[#This Row],[UKUPNI PRIHVATLJIVI IZDACI
TOTAL ELIGIBLE EXPENDITURE
= Bespovratna sredstva ukupno + doprinos korisnika
= Ukupni prihvatljivi troškovi
= Ukupna ugovorena vrijednost projekta HRK]]/7.5345</f>
        <v>402850.09489680798</v>
      </c>
      <c r="AA3042" s="53" t="s">
        <v>10638</v>
      </c>
      <c r="AB3042" s="53" t="s">
        <v>10639</v>
      </c>
      <c r="AC3042" s="42" t="s">
        <v>11132</v>
      </c>
      <c r="AD3042" s="52" t="s">
        <v>10995</v>
      </c>
    </row>
    <row r="3043" spans="1:30" ht="66.75" customHeight="1" x14ac:dyDescent="0.2">
      <c r="A3043" s="50" t="s">
        <v>11133</v>
      </c>
      <c r="B3043" s="51" t="s">
        <v>10633</v>
      </c>
      <c r="C3043" s="52" t="s">
        <v>10991</v>
      </c>
      <c r="D3043" s="52" t="s">
        <v>11128</v>
      </c>
      <c r="E3043" s="53" t="s">
        <v>231</v>
      </c>
      <c r="F3043" s="54" t="s">
        <v>11134</v>
      </c>
      <c r="G3043" s="54" t="s">
        <v>803</v>
      </c>
      <c r="H3043" s="56">
        <v>42613</v>
      </c>
      <c r="I3043" s="56">
        <v>42977</v>
      </c>
      <c r="J3043" s="57" t="str">
        <f>IF(Ugovori_OPULJP3[[#This Row],[DATUM ZAVRŠETKA OPERACIJE]]&gt;DATE(2024,12,31),"u provedbi","završen")</f>
        <v>završen</v>
      </c>
      <c r="K3043" s="55" t="s">
        <v>593</v>
      </c>
      <c r="L3043" s="55" t="s">
        <v>593</v>
      </c>
      <c r="M3043" s="58">
        <v>0.85</v>
      </c>
      <c r="N3043" s="58">
        <v>0.15</v>
      </c>
      <c r="O3043" s="59">
        <f>Ugovori_OPULJP3[[#This Row],[Bespovratna sredstva - Ukupno (EU+Nac) HRK
= Ukupna ugovorena vrijednost bespovratnih sredstava]]*Ugovori_OPULJP3[[#This Row],[EU STOPA SUFINANCIRANJA %
EU CO-FINANCING RATE %]]</f>
        <v>1531468.8</v>
      </c>
      <c r="P3043" s="60">
        <f>Ugovori_OPULJP3[[#This Row],[Bespovratna sredstva - EU dio - HRK]]/7.5345</f>
        <v>203260.84013537725</v>
      </c>
      <c r="Q3043" s="59">
        <f>Ugovori_OPULJP3[[#This Row],[Bespovratna sredstva - Ukupno (EU+Nac) HRK
= Ukupna ugovorena vrijednost bespovratnih sredstava]]*Ugovori_OPULJP3[[#This Row],[STOPA NACIONALNOG SUFINANCIRANJA %]]</f>
        <v>270259.20000000001</v>
      </c>
      <c r="R3043" s="60">
        <f>Ugovori_OPULJP3[[#This Row],[Bespovratna sredstva - Nacionalni dio - HRK]]/7.5345</f>
        <v>35869.560023890102</v>
      </c>
      <c r="S3043" s="59">
        <v>1801728</v>
      </c>
      <c r="T3043" s="60">
        <f>Ugovori_OPULJP3[[#This Row],[Bespovratna sredstva - Ukupno (EU+Nac) HRK
= Ukupna ugovorena vrijednost bespovratnih sredstava]]/7.5345</f>
        <v>239130.40015926736</v>
      </c>
      <c r="U3043" s="59">
        <v>317952</v>
      </c>
      <c r="V3043" s="60">
        <f>Ugovori_OPULJP3[[#This Row],[Javni doprinos korisnika - HRK]]/7.5345</f>
        <v>42199.482381047179</v>
      </c>
      <c r="W3043" s="59">
        <v>0</v>
      </c>
      <c r="X3043" s="60">
        <f>Ugovori_OPULJP3[[#This Row],[Privatni doprinos korisnika - HRK]]/7.5345</f>
        <v>0</v>
      </c>
      <c r="Y3043" s="61">
        <v>2119680</v>
      </c>
      <c r="Z3043" s="62">
        <f>Ugovori_OPULJP3[[#This Row],[UKUPNI PRIHVATLJIVI IZDACI
TOTAL ELIGIBLE EXPENDITURE
= Bespovratna sredstva ukupno + doprinos korisnika
= Ukupni prihvatljivi troškovi
= Ukupna ugovorena vrijednost projekta HRK]]/7.5345</f>
        <v>281329.88254031452</v>
      </c>
      <c r="AA3043" s="53" t="s">
        <v>10638</v>
      </c>
      <c r="AB3043" s="53" t="s">
        <v>10639</v>
      </c>
      <c r="AC3043" s="52" t="s">
        <v>11135</v>
      </c>
      <c r="AD3043" s="52" t="s">
        <v>10995</v>
      </c>
    </row>
    <row r="3044" spans="1:30" ht="66.75" customHeight="1" x14ac:dyDescent="0.2">
      <c r="A3044" s="50" t="s">
        <v>11136</v>
      </c>
      <c r="B3044" s="51" t="s">
        <v>10633</v>
      </c>
      <c r="C3044" s="52" t="s">
        <v>10991</v>
      </c>
      <c r="D3044" s="52" t="s">
        <v>11128</v>
      </c>
      <c r="E3044" s="53" t="s">
        <v>231</v>
      </c>
      <c r="F3044" s="54" t="s">
        <v>11137</v>
      </c>
      <c r="G3044" s="54" t="s">
        <v>2440</v>
      </c>
      <c r="H3044" s="56">
        <v>42607</v>
      </c>
      <c r="I3044" s="56">
        <v>42971</v>
      </c>
      <c r="J3044" s="57" t="str">
        <f>IF(Ugovori_OPULJP3[[#This Row],[DATUM ZAVRŠETKA OPERACIJE]]&gt;DATE(2024,12,31),"u provedbi","završen")</f>
        <v>završen</v>
      </c>
      <c r="K3044" s="55" t="s">
        <v>270</v>
      </c>
      <c r="L3044" s="55" t="s">
        <v>270</v>
      </c>
      <c r="M3044" s="58">
        <v>0.85</v>
      </c>
      <c r="N3044" s="58">
        <v>0.15</v>
      </c>
      <c r="O3044" s="59">
        <f>Ugovori_OPULJP3[[#This Row],[Bespovratna sredstva - Ukupno (EU+Nac) HRK
= Ukupna ugovorena vrijednost bespovratnih sredstava]]*Ugovori_OPULJP3[[#This Row],[EU STOPA SUFINANCIRANJA %
EU CO-FINANCING RATE %]]</f>
        <v>1054962.574</v>
      </c>
      <c r="P3044" s="60">
        <f>Ugovori_OPULJP3[[#This Row],[Bespovratna sredstva - EU dio - HRK]]/7.5345</f>
        <v>140017.59559360275</v>
      </c>
      <c r="Q3044" s="59">
        <f>Ugovori_OPULJP3[[#This Row],[Bespovratna sredstva - Ukupno (EU+Nac) HRK
= Ukupna ugovorena vrijednost bespovratnih sredstava]]*Ugovori_OPULJP3[[#This Row],[STOPA NACIONALNOG SUFINANCIRANJA %]]</f>
        <v>186169.86599999998</v>
      </c>
      <c r="R3044" s="60">
        <f>Ugovori_OPULJP3[[#This Row],[Bespovratna sredstva - Nacionalni dio - HRK]]/7.5345</f>
        <v>24708.987457694602</v>
      </c>
      <c r="S3044" s="59">
        <v>1241132.44</v>
      </c>
      <c r="T3044" s="60">
        <f>Ugovori_OPULJP3[[#This Row],[Bespovratna sredstva - Ukupno (EU+Nac) HRK
= Ukupna ugovorena vrijednost bespovratnih sredstava]]/7.5345</f>
        <v>164726.58305129735</v>
      </c>
      <c r="U3044" s="59">
        <v>107924.56000000006</v>
      </c>
      <c r="V3044" s="60">
        <f>Ugovori_OPULJP3[[#This Row],[Javni doprinos korisnika - HRK]]/7.5345</f>
        <v>14324.050700112821</v>
      </c>
      <c r="W3044" s="59">
        <v>0</v>
      </c>
      <c r="X3044" s="60">
        <f>Ugovori_OPULJP3[[#This Row],[Privatni doprinos korisnika - HRK]]/7.5345</f>
        <v>0</v>
      </c>
      <c r="Y3044" s="61">
        <v>1349057</v>
      </c>
      <c r="Z3044" s="62">
        <f>Ugovori_OPULJP3[[#This Row],[UKUPNI PRIHVATLJIVI IZDACI
TOTAL ELIGIBLE EXPENDITURE
= Bespovratna sredstva ukupno + doprinos korisnika
= Ukupni prihvatljivi troškovi
= Ukupna ugovorena vrijednost projekta HRK]]/7.5345</f>
        <v>179050.63375141018</v>
      </c>
      <c r="AA3044" s="53" t="s">
        <v>10638</v>
      </c>
      <c r="AB3044" s="53" t="s">
        <v>10639</v>
      </c>
      <c r="AC3044" s="52" t="s">
        <v>11138</v>
      </c>
      <c r="AD3044" s="52" t="s">
        <v>10995</v>
      </c>
    </row>
    <row r="3045" spans="1:30" ht="66.75" customHeight="1" x14ac:dyDescent="0.2">
      <c r="A3045" s="50" t="s">
        <v>11139</v>
      </c>
      <c r="B3045" s="51" t="s">
        <v>10633</v>
      </c>
      <c r="C3045" s="52" t="s">
        <v>10991</v>
      </c>
      <c r="D3045" s="52" t="s">
        <v>11128</v>
      </c>
      <c r="E3045" s="53" t="s">
        <v>231</v>
      </c>
      <c r="F3045" s="54" t="s">
        <v>11140</v>
      </c>
      <c r="G3045" s="54" t="s">
        <v>11034</v>
      </c>
      <c r="H3045" s="56">
        <v>42613</v>
      </c>
      <c r="I3045" s="56">
        <v>42977</v>
      </c>
      <c r="J3045" s="57" t="str">
        <f>IF(Ugovori_OPULJP3[[#This Row],[DATUM ZAVRŠETKA OPERACIJE]]&gt;DATE(2024,12,31),"u provedbi","završen")</f>
        <v>završen</v>
      </c>
      <c r="K3045" s="55" t="s">
        <v>210</v>
      </c>
      <c r="L3045" s="55" t="s">
        <v>210</v>
      </c>
      <c r="M3045" s="58">
        <v>0.85</v>
      </c>
      <c r="N3045" s="58">
        <v>0.15</v>
      </c>
      <c r="O3045" s="59">
        <f>Ugovori_OPULJP3[[#This Row],[Bespovratna sredstva - Ukupno (EU+Nac) HRK
= Ukupna ugovorena vrijednost bespovratnih sredstava]]*Ugovori_OPULJP3[[#This Row],[EU STOPA SUFINANCIRANJA %
EU CO-FINANCING RATE %]]</f>
        <v>1566509.625</v>
      </c>
      <c r="P3045" s="60">
        <f>Ugovori_OPULJP3[[#This Row],[Bespovratna sredstva - EU dio - HRK]]/7.5345</f>
        <v>207911.55683854269</v>
      </c>
      <c r="Q3045" s="59">
        <f>Ugovori_OPULJP3[[#This Row],[Bespovratna sredstva - Ukupno (EU+Nac) HRK
= Ukupna ugovorena vrijednost bespovratnih sredstava]]*Ugovori_OPULJP3[[#This Row],[STOPA NACIONALNOG SUFINANCIRANJA %]]</f>
        <v>276442.875</v>
      </c>
      <c r="R3045" s="60">
        <f>Ugovori_OPULJP3[[#This Row],[Bespovratna sredstva - Nacionalni dio - HRK]]/7.5345</f>
        <v>36690.274736213418</v>
      </c>
      <c r="S3045" s="59">
        <v>1842952.5</v>
      </c>
      <c r="T3045" s="60">
        <f>Ugovori_OPULJP3[[#This Row],[Bespovratna sredstva - Ukupno (EU+Nac) HRK
= Ukupna ugovorena vrijednost bespovratnih sredstava]]/7.5345</f>
        <v>244601.8315747561</v>
      </c>
      <c r="U3045" s="59">
        <v>96997.5</v>
      </c>
      <c r="V3045" s="60">
        <f>Ugovori_OPULJP3[[#This Row],[Javni doprinos korisnika - HRK]]/7.5345</f>
        <v>12873.780609197689</v>
      </c>
      <c r="W3045" s="59">
        <v>0</v>
      </c>
      <c r="X3045" s="60">
        <f>Ugovori_OPULJP3[[#This Row],[Privatni doprinos korisnika - HRK]]/7.5345</f>
        <v>0</v>
      </c>
      <c r="Y3045" s="61">
        <v>1939950</v>
      </c>
      <c r="Z3045" s="62">
        <f>Ugovori_OPULJP3[[#This Row],[UKUPNI PRIHVATLJIVI IZDACI
TOTAL ELIGIBLE EXPENDITURE
= Bespovratna sredstva ukupno + doprinos korisnika
= Ukupni prihvatljivi troškovi
= Ukupna ugovorena vrijednost projekta HRK]]/7.5345</f>
        <v>257475.61218395381</v>
      </c>
      <c r="AA3045" s="53" t="s">
        <v>10638</v>
      </c>
      <c r="AB3045" s="53" t="s">
        <v>10639</v>
      </c>
      <c r="AC3045" s="52" t="s">
        <v>11141</v>
      </c>
      <c r="AD3045" s="52" t="s">
        <v>10995</v>
      </c>
    </row>
    <row r="3046" spans="1:30" ht="66.75" customHeight="1" x14ac:dyDescent="0.2">
      <c r="A3046" s="50" t="s">
        <v>11142</v>
      </c>
      <c r="B3046" s="51" t="s">
        <v>10633</v>
      </c>
      <c r="C3046" s="52" t="s">
        <v>10991</v>
      </c>
      <c r="D3046" s="52" t="s">
        <v>11128</v>
      </c>
      <c r="E3046" s="53" t="s">
        <v>231</v>
      </c>
      <c r="F3046" s="54" t="s">
        <v>11143</v>
      </c>
      <c r="G3046" s="54" t="s">
        <v>11055</v>
      </c>
      <c r="H3046" s="56">
        <v>42586</v>
      </c>
      <c r="I3046" s="56">
        <v>42950</v>
      </c>
      <c r="J3046" s="57" t="str">
        <f>IF(Ugovori_OPULJP3[[#This Row],[DATUM ZAVRŠETKA OPERACIJE]]&gt;DATE(2024,12,31),"u provedbi","završen")</f>
        <v>završen</v>
      </c>
      <c r="K3046" s="55" t="s">
        <v>370</v>
      </c>
      <c r="L3046" s="55" t="s">
        <v>370</v>
      </c>
      <c r="M3046" s="58">
        <v>0.85</v>
      </c>
      <c r="N3046" s="58">
        <v>0.15</v>
      </c>
      <c r="O3046" s="59">
        <f>Ugovori_OPULJP3[[#This Row],[Bespovratna sredstva - Ukupno (EU+Nac) HRK
= Ukupna ugovorena vrijednost bespovratnih sredstava]]*Ugovori_OPULJP3[[#This Row],[EU STOPA SUFINANCIRANJA %
EU CO-FINANCING RATE %]]</f>
        <v>655509.42599999998</v>
      </c>
      <c r="P3046" s="60">
        <f>Ugovori_OPULJP3[[#This Row],[Bespovratna sredstva - EU dio - HRK]]/7.5345</f>
        <v>87001.051960979486</v>
      </c>
      <c r="Q3046" s="59">
        <f>Ugovori_OPULJP3[[#This Row],[Bespovratna sredstva - Ukupno (EU+Nac) HRK
= Ukupna ugovorena vrijednost bespovratnih sredstava]]*Ugovori_OPULJP3[[#This Row],[STOPA NACIONALNOG SUFINANCIRANJA %]]</f>
        <v>115678.13400000001</v>
      </c>
      <c r="R3046" s="60">
        <f>Ugovori_OPULJP3[[#This Row],[Bespovratna sredstva - Nacionalni dio - HRK]]/7.5345</f>
        <v>15353.12681664344</v>
      </c>
      <c r="S3046" s="59">
        <v>771187.56</v>
      </c>
      <c r="T3046" s="60">
        <f>Ugovori_OPULJP3[[#This Row],[Bespovratna sredstva - Ukupno (EU+Nac) HRK
= Ukupna ugovorena vrijednost bespovratnih sredstava]]/7.5345</f>
        <v>102354.17877762293</v>
      </c>
      <c r="U3046" s="59">
        <v>67059.789999999921</v>
      </c>
      <c r="V3046" s="60">
        <f>Ugovori_OPULJP3[[#This Row],[Javni doprinos korisnika - HRK]]/7.5345</f>
        <v>8900.3636604950443</v>
      </c>
      <c r="W3046" s="59">
        <v>0</v>
      </c>
      <c r="X3046" s="60">
        <f>Ugovori_OPULJP3[[#This Row],[Privatni doprinos korisnika - HRK]]/7.5345</f>
        <v>0</v>
      </c>
      <c r="Y3046" s="61">
        <v>838247.35</v>
      </c>
      <c r="Z3046" s="62">
        <f>Ugovori_OPULJP3[[#This Row],[UKUPNI PRIHVATLJIVI IZDACI
TOTAL ELIGIBLE EXPENDITURE
= Bespovratna sredstva ukupno + doprinos korisnika
= Ukupni prihvatljivi troškovi
= Ukupna ugovorena vrijednost projekta HRK]]/7.5345</f>
        <v>111254.54243811798</v>
      </c>
      <c r="AA3046" s="53" t="s">
        <v>10638</v>
      </c>
      <c r="AB3046" s="53" t="s">
        <v>10639</v>
      </c>
      <c r="AC3046" s="52" t="s">
        <v>11144</v>
      </c>
      <c r="AD3046" s="52" t="s">
        <v>10995</v>
      </c>
    </row>
    <row r="3047" spans="1:30" ht="66.75" customHeight="1" x14ac:dyDescent="0.2">
      <c r="A3047" s="50" t="s">
        <v>11145</v>
      </c>
      <c r="B3047" s="51" t="s">
        <v>10633</v>
      </c>
      <c r="C3047" s="52" t="s">
        <v>10991</v>
      </c>
      <c r="D3047" s="52" t="s">
        <v>11128</v>
      </c>
      <c r="E3047" s="53" t="s">
        <v>231</v>
      </c>
      <c r="F3047" s="54" t="s">
        <v>11146</v>
      </c>
      <c r="G3047" s="54" t="s">
        <v>1094</v>
      </c>
      <c r="H3047" s="56">
        <v>42607</v>
      </c>
      <c r="I3047" s="56">
        <v>42971</v>
      </c>
      <c r="J3047" s="57" t="str">
        <f>IF(Ugovori_OPULJP3[[#This Row],[DATUM ZAVRŠETKA OPERACIJE]]&gt;DATE(2024,12,31),"u provedbi","završen")</f>
        <v>završen</v>
      </c>
      <c r="K3047" s="55" t="s">
        <v>199</v>
      </c>
      <c r="L3047" s="55" t="s">
        <v>199</v>
      </c>
      <c r="M3047" s="58">
        <v>0.85</v>
      </c>
      <c r="N3047" s="58">
        <v>0.15</v>
      </c>
      <c r="O3047" s="59">
        <f>Ugovori_OPULJP3[[#This Row],[Bespovratna sredstva - Ukupno (EU+Nac) HRK
= Ukupna ugovorena vrijednost bespovratnih sredstava]]*Ugovori_OPULJP3[[#This Row],[EU STOPA SUFINANCIRANJA %
EU CO-FINANCING RATE %]]</f>
        <v>1648939.7095000001</v>
      </c>
      <c r="P3047" s="60">
        <f>Ugovori_OPULJP3[[#This Row],[Bespovratna sredstva - EU dio - HRK]]/7.5345</f>
        <v>218851.90915123763</v>
      </c>
      <c r="Q3047" s="59">
        <f>Ugovori_OPULJP3[[#This Row],[Bespovratna sredstva - Ukupno (EU+Nac) HRK
= Ukupna ugovorena vrijednost bespovratnih sredstava]]*Ugovori_OPULJP3[[#This Row],[STOPA NACIONALNOG SUFINANCIRANJA %]]</f>
        <v>290989.36050000001</v>
      </c>
      <c r="R3047" s="60">
        <f>Ugovori_OPULJP3[[#This Row],[Bespovratna sredstva - Nacionalni dio - HRK]]/7.5345</f>
        <v>38620.925144336055</v>
      </c>
      <c r="S3047" s="59">
        <v>1939929.07</v>
      </c>
      <c r="T3047" s="60">
        <f>Ugovori_OPULJP3[[#This Row],[Bespovratna sredstva - Ukupno (EU+Nac) HRK
= Ukupna ugovorena vrijednost bespovratnih sredstava]]/7.5345</f>
        <v>257472.8342955737</v>
      </c>
      <c r="U3047" s="59">
        <v>1828390.3299999998</v>
      </c>
      <c r="V3047" s="60">
        <f>Ugovori_OPULJP3[[#This Row],[Javni doprinos korisnika - HRK]]/7.5345</f>
        <v>242669.09947574488</v>
      </c>
      <c r="W3047" s="59">
        <v>0</v>
      </c>
      <c r="X3047" s="60">
        <f>Ugovori_OPULJP3[[#This Row],[Privatni doprinos korisnika - HRK]]/7.5345</f>
        <v>0</v>
      </c>
      <c r="Y3047" s="61">
        <v>3768319.4</v>
      </c>
      <c r="Z3047" s="62">
        <f>Ugovori_OPULJP3[[#This Row],[UKUPNI PRIHVATLJIVI IZDACI
TOTAL ELIGIBLE EXPENDITURE
= Bespovratna sredstva ukupno + doprinos korisnika
= Ukupni prihvatljivi troškovi
= Ukupna ugovorena vrijednost projekta HRK]]/7.5345</f>
        <v>500141.93377131858</v>
      </c>
      <c r="AA3047" s="53" t="s">
        <v>10638</v>
      </c>
      <c r="AB3047" s="53" t="s">
        <v>10639</v>
      </c>
      <c r="AC3047" s="52" t="s">
        <v>11147</v>
      </c>
      <c r="AD3047" s="52" t="s">
        <v>10995</v>
      </c>
    </row>
    <row r="3048" spans="1:30" ht="66.75" customHeight="1" x14ac:dyDescent="0.2">
      <c r="A3048" s="50" t="s">
        <v>11148</v>
      </c>
      <c r="B3048" s="51" t="s">
        <v>10633</v>
      </c>
      <c r="C3048" s="52" t="s">
        <v>10991</v>
      </c>
      <c r="D3048" s="52" t="s">
        <v>11128</v>
      </c>
      <c r="E3048" s="53" t="s">
        <v>231</v>
      </c>
      <c r="F3048" s="54" t="s">
        <v>11058</v>
      </c>
      <c r="G3048" s="54" t="s">
        <v>824</v>
      </c>
      <c r="H3048" s="56">
        <v>42599</v>
      </c>
      <c r="I3048" s="56">
        <v>42963</v>
      </c>
      <c r="J3048" s="57" t="str">
        <f>IF(Ugovori_OPULJP3[[#This Row],[DATUM ZAVRŠETKA OPERACIJE]]&gt;DATE(2024,12,31),"u provedbi","završen")</f>
        <v>završen</v>
      </c>
      <c r="K3048" s="55" t="s">
        <v>78</v>
      </c>
      <c r="L3048" s="55" t="s">
        <v>78</v>
      </c>
      <c r="M3048" s="58">
        <v>0.85</v>
      </c>
      <c r="N3048" s="58">
        <v>0.15</v>
      </c>
      <c r="O3048" s="59">
        <f>Ugovori_OPULJP3[[#This Row],[Bespovratna sredstva - Ukupno (EU+Nac) HRK
= Ukupna ugovorena vrijednost bespovratnih sredstava]]*Ugovori_OPULJP3[[#This Row],[EU STOPA SUFINANCIRANJA %
EU CO-FINANCING RATE %]]</f>
        <v>1413267.9104999998</v>
      </c>
      <c r="P3048" s="60">
        <f>Ugovori_OPULJP3[[#This Row],[Bespovratna sredstva - EU dio - HRK]]/7.5345</f>
        <v>187572.88612383034</v>
      </c>
      <c r="Q3048" s="59">
        <f>Ugovori_OPULJP3[[#This Row],[Bespovratna sredstva - Ukupno (EU+Nac) HRK
= Ukupna ugovorena vrijednost bespovratnih sredstava]]*Ugovori_OPULJP3[[#This Row],[STOPA NACIONALNOG SUFINANCIRANJA %]]</f>
        <v>249400.21949999998</v>
      </c>
      <c r="R3048" s="60">
        <f>Ugovori_OPULJP3[[#This Row],[Bespovratna sredstva - Nacionalni dio - HRK]]/7.5345</f>
        <v>33101.097551264182</v>
      </c>
      <c r="S3048" s="59">
        <v>1662668.13</v>
      </c>
      <c r="T3048" s="60">
        <f>Ugovori_OPULJP3[[#This Row],[Bespovratna sredstva - Ukupno (EU+Nac) HRK
= Ukupna ugovorena vrijednost bespovratnih sredstava]]/7.5345</f>
        <v>220673.98367509453</v>
      </c>
      <c r="U3048" s="59">
        <v>293412.03000000003</v>
      </c>
      <c r="V3048" s="60">
        <f>Ugovori_OPULJP3[[#This Row],[Javni doprinos korisnika - HRK]]/7.5345</f>
        <v>38942.468644236513</v>
      </c>
      <c r="W3048" s="59">
        <v>0</v>
      </c>
      <c r="X3048" s="60">
        <f>Ugovori_OPULJP3[[#This Row],[Privatni doprinos korisnika - HRK]]/7.5345</f>
        <v>0</v>
      </c>
      <c r="Y3048" s="61">
        <v>1956080.16</v>
      </c>
      <c r="Z3048" s="62">
        <f>Ugovori_OPULJP3[[#This Row],[UKUPNI PRIHVATLJIVI IZDACI
TOTAL ELIGIBLE EXPENDITURE
= Bespovratna sredstva ukupno + doprinos korisnika
= Ukupni prihvatljivi troškovi
= Ukupna ugovorena vrijednost projekta HRK]]/7.5345</f>
        <v>259616.45231933106</v>
      </c>
      <c r="AA3048" s="53" t="s">
        <v>10638</v>
      </c>
      <c r="AB3048" s="53" t="s">
        <v>10639</v>
      </c>
      <c r="AC3048" s="52" t="s">
        <v>11149</v>
      </c>
      <c r="AD3048" s="52" t="s">
        <v>10995</v>
      </c>
    </row>
    <row r="3049" spans="1:30" ht="66.75" customHeight="1" x14ac:dyDescent="0.2">
      <c r="A3049" s="50" t="s">
        <v>11150</v>
      </c>
      <c r="B3049" s="51" t="s">
        <v>10633</v>
      </c>
      <c r="C3049" s="52" t="s">
        <v>10991</v>
      </c>
      <c r="D3049" s="52" t="s">
        <v>11128</v>
      </c>
      <c r="E3049" s="53" t="s">
        <v>231</v>
      </c>
      <c r="F3049" s="54" t="s">
        <v>11151</v>
      </c>
      <c r="G3049" s="54" t="s">
        <v>11004</v>
      </c>
      <c r="H3049" s="56">
        <v>42613</v>
      </c>
      <c r="I3049" s="56">
        <v>42977</v>
      </c>
      <c r="J3049" s="57" t="str">
        <f>IF(Ugovori_OPULJP3[[#This Row],[DATUM ZAVRŠETKA OPERACIJE]]&gt;DATE(2024,12,31),"u provedbi","završen")</f>
        <v>završen</v>
      </c>
      <c r="K3049" s="55" t="s">
        <v>78</v>
      </c>
      <c r="L3049" s="55" t="s">
        <v>78</v>
      </c>
      <c r="M3049" s="58">
        <v>0.85</v>
      </c>
      <c r="N3049" s="58">
        <v>0.15</v>
      </c>
      <c r="O3049" s="59">
        <f>Ugovori_OPULJP3[[#This Row],[Bespovratna sredstva - Ukupno (EU+Nac) HRK
= Ukupna ugovorena vrijednost bespovratnih sredstava]]*Ugovori_OPULJP3[[#This Row],[EU STOPA SUFINANCIRANJA %
EU CO-FINANCING RATE %]]</f>
        <v>1717480.08</v>
      </c>
      <c r="P3049" s="60">
        <f>Ugovori_OPULJP3[[#This Row],[Bespovratna sredstva - EU dio - HRK]]/7.5345</f>
        <v>227948.77961377663</v>
      </c>
      <c r="Q3049" s="59">
        <f>Ugovori_OPULJP3[[#This Row],[Bespovratna sredstva - Ukupno (EU+Nac) HRK
= Ukupna ugovorena vrijednost bespovratnih sredstava]]*Ugovori_OPULJP3[[#This Row],[STOPA NACIONALNOG SUFINANCIRANJA %]]</f>
        <v>303084.71999999997</v>
      </c>
      <c r="R3049" s="60">
        <f>Ugovori_OPULJP3[[#This Row],[Bespovratna sredstva - Nacionalni dio - HRK]]/7.5345</f>
        <v>40226.255225960573</v>
      </c>
      <c r="S3049" s="59">
        <v>2020564.8</v>
      </c>
      <c r="T3049" s="60">
        <f>Ugovori_OPULJP3[[#This Row],[Bespovratna sredstva - Ukupno (EU+Nac) HRK
= Ukupna ugovorena vrijednost bespovratnih sredstava]]/7.5345</f>
        <v>268175.03483973723</v>
      </c>
      <c r="U3049" s="59">
        <v>505141.19999999995</v>
      </c>
      <c r="V3049" s="60">
        <f>Ugovori_OPULJP3[[#This Row],[Javni doprinos korisnika - HRK]]/7.5345</f>
        <v>67043.758709934293</v>
      </c>
      <c r="W3049" s="59">
        <v>0</v>
      </c>
      <c r="X3049" s="60">
        <f>Ugovori_OPULJP3[[#This Row],[Privatni doprinos korisnika - HRK]]/7.5345</f>
        <v>0</v>
      </c>
      <c r="Y3049" s="61">
        <v>2525706</v>
      </c>
      <c r="Z3049" s="62">
        <f>Ugovori_OPULJP3[[#This Row],[UKUPNI PRIHVATLJIVI IZDACI
TOTAL ELIGIBLE EXPENDITURE
= Bespovratna sredstva ukupno + doprinos korisnika
= Ukupni prihvatljivi troškovi
= Ukupna ugovorena vrijednost projekta HRK]]/7.5345</f>
        <v>335218.79354967148</v>
      </c>
      <c r="AA3049" s="53" t="s">
        <v>10638</v>
      </c>
      <c r="AB3049" s="53" t="s">
        <v>10639</v>
      </c>
      <c r="AC3049" s="52" t="s">
        <v>11152</v>
      </c>
      <c r="AD3049" s="52" t="s">
        <v>10995</v>
      </c>
    </row>
    <row r="3050" spans="1:30" ht="66.75" customHeight="1" x14ac:dyDescent="0.2">
      <c r="A3050" s="50" t="s">
        <v>11153</v>
      </c>
      <c r="B3050" s="51" t="s">
        <v>10633</v>
      </c>
      <c r="C3050" s="52" t="s">
        <v>10991</v>
      </c>
      <c r="D3050" s="52" t="s">
        <v>11128</v>
      </c>
      <c r="E3050" s="53" t="s">
        <v>231</v>
      </c>
      <c r="F3050" s="54" t="s">
        <v>11154</v>
      </c>
      <c r="G3050" s="54" t="s">
        <v>2482</v>
      </c>
      <c r="H3050" s="56">
        <v>42613</v>
      </c>
      <c r="I3050" s="56">
        <v>42977</v>
      </c>
      <c r="J3050" s="57" t="str">
        <f>IF(Ugovori_OPULJP3[[#This Row],[DATUM ZAVRŠETKA OPERACIJE]]&gt;DATE(2024,12,31),"u provedbi","završen")</f>
        <v>završen</v>
      </c>
      <c r="K3050" s="55" t="s">
        <v>332</v>
      </c>
      <c r="L3050" s="55" t="s">
        <v>332</v>
      </c>
      <c r="M3050" s="58">
        <v>0.85</v>
      </c>
      <c r="N3050" s="58">
        <v>0.15</v>
      </c>
      <c r="O3050" s="59">
        <f>Ugovori_OPULJP3[[#This Row],[Bespovratna sredstva - Ukupno (EU+Nac) HRK
= Ukupna ugovorena vrijednost bespovratnih sredstava]]*Ugovori_OPULJP3[[#This Row],[EU STOPA SUFINANCIRANJA %
EU CO-FINANCING RATE %]]</f>
        <v>1442011.9185000001</v>
      </c>
      <c r="P3050" s="60">
        <f>Ugovori_OPULJP3[[#This Row],[Bespovratna sredstva - EU dio - HRK]]/7.5345</f>
        <v>191387.87159068286</v>
      </c>
      <c r="Q3050" s="59">
        <f>Ugovori_OPULJP3[[#This Row],[Bespovratna sredstva - Ukupno (EU+Nac) HRK
= Ukupna ugovorena vrijednost bespovratnih sredstava]]*Ugovori_OPULJP3[[#This Row],[STOPA NACIONALNOG SUFINANCIRANJA %]]</f>
        <v>254472.69150000002</v>
      </c>
      <c r="R3050" s="60">
        <f>Ugovori_OPULJP3[[#This Row],[Bespovratna sredstva - Nacionalni dio - HRK]]/7.5345</f>
        <v>33774.330280708738</v>
      </c>
      <c r="S3050" s="59">
        <v>1696484.61</v>
      </c>
      <c r="T3050" s="60">
        <f>Ugovori_OPULJP3[[#This Row],[Bespovratna sredstva - Ukupno (EU+Nac) HRK
= Ukupna ugovorena vrijednost bespovratnih sredstava]]/7.5345</f>
        <v>225162.20187139159</v>
      </c>
      <c r="U3050" s="59">
        <v>89288.669999999925</v>
      </c>
      <c r="V3050" s="60">
        <f>Ugovori_OPULJP3[[#This Row],[Javni doprinos korisnika - HRK]]/7.5345</f>
        <v>11850.643042006759</v>
      </c>
      <c r="W3050" s="59">
        <v>0</v>
      </c>
      <c r="X3050" s="60">
        <f>Ugovori_OPULJP3[[#This Row],[Privatni doprinos korisnika - HRK]]/7.5345</f>
        <v>0</v>
      </c>
      <c r="Y3050" s="61">
        <v>1785773.28</v>
      </c>
      <c r="Z3050" s="62">
        <f>Ugovori_OPULJP3[[#This Row],[UKUPNI PRIHVATLJIVI IZDACI
TOTAL ELIGIBLE EXPENDITURE
= Bespovratna sredstva ukupno + doprinos korisnika
= Ukupni prihvatljivi troškovi
= Ukupna ugovorena vrijednost projekta HRK]]/7.5345</f>
        <v>237012.84491339835</v>
      </c>
      <c r="AA3050" s="53" t="s">
        <v>10638</v>
      </c>
      <c r="AB3050" s="53" t="s">
        <v>10639</v>
      </c>
      <c r="AC3050" s="52" t="s">
        <v>11155</v>
      </c>
      <c r="AD3050" s="52" t="s">
        <v>10995</v>
      </c>
    </row>
    <row r="3051" spans="1:30" ht="66.75" customHeight="1" x14ac:dyDescent="0.2">
      <c r="A3051" s="50" t="s">
        <v>11156</v>
      </c>
      <c r="B3051" s="51" t="s">
        <v>10633</v>
      </c>
      <c r="C3051" s="52" t="s">
        <v>10991</v>
      </c>
      <c r="D3051" s="52" t="s">
        <v>11128</v>
      </c>
      <c r="E3051" s="53" t="s">
        <v>231</v>
      </c>
      <c r="F3051" s="54" t="s">
        <v>11125</v>
      </c>
      <c r="G3051" s="54" t="s">
        <v>4303</v>
      </c>
      <c r="H3051" s="56">
        <v>42606</v>
      </c>
      <c r="I3051" s="56">
        <v>42970</v>
      </c>
      <c r="J3051" s="57" t="str">
        <f>IF(Ugovori_OPULJP3[[#This Row],[DATUM ZAVRŠETKA OPERACIJE]]&gt;DATE(2024,12,31),"u provedbi","završen")</f>
        <v>završen</v>
      </c>
      <c r="K3051" s="55" t="s">
        <v>248</v>
      </c>
      <c r="L3051" s="55" t="s">
        <v>248</v>
      </c>
      <c r="M3051" s="58">
        <v>0.85</v>
      </c>
      <c r="N3051" s="58">
        <v>0.15</v>
      </c>
      <c r="O3051" s="59">
        <f>Ugovori_OPULJP3[[#This Row],[Bespovratna sredstva - Ukupno (EU+Nac) HRK
= Ukupna ugovorena vrijednost bespovratnih sredstava]]*Ugovori_OPULJP3[[#This Row],[EU STOPA SUFINANCIRANJA %
EU CO-FINANCING RATE %]]</f>
        <v>278854.995</v>
      </c>
      <c r="P3051" s="60">
        <f>Ugovori_OPULJP3[[#This Row],[Bespovratna sredstva - EU dio - HRK]]/7.5345</f>
        <v>37010.418076846501</v>
      </c>
      <c r="Q3051" s="59">
        <f>Ugovori_OPULJP3[[#This Row],[Bespovratna sredstva - Ukupno (EU+Nac) HRK
= Ukupna ugovorena vrijednost bespovratnih sredstava]]*Ugovori_OPULJP3[[#This Row],[STOPA NACIONALNOG SUFINANCIRANJA %]]</f>
        <v>49209.705000000002</v>
      </c>
      <c r="R3051" s="60">
        <f>Ugovori_OPULJP3[[#This Row],[Bespovratna sredstva - Nacionalni dio - HRK]]/7.5345</f>
        <v>6531.2502488552655</v>
      </c>
      <c r="S3051" s="59">
        <v>328064.7</v>
      </c>
      <c r="T3051" s="60">
        <f>Ugovori_OPULJP3[[#This Row],[Bespovratna sredstva - Ukupno (EU+Nac) HRK
= Ukupna ugovorena vrijednost bespovratnih sredstava]]/7.5345</f>
        <v>43541.668325701772</v>
      </c>
      <c r="U3051" s="59">
        <v>58500</v>
      </c>
      <c r="V3051" s="60">
        <f>Ugovori_OPULJP3[[#This Row],[Javni doprinos korisnika - HRK]]/7.5345</f>
        <v>7764.2842922556238</v>
      </c>
      <c r="W3051" s="59">
        <v>0</v>
      </c>
      <c r="X3051" s="60">
        <f>Ugovori_OPULJP3[[#This Row],[Privatni doprinos korisnika - HRK]]/7.5345</f>
        <v>0</v>
      </c>
      <c r="Y3051" s="61">
        <v>386564.7</v>
      </c>
      <c r="Z3051" s="62">
        <f>Ugovori_OPULJP3[[#This Row],[UKUPNI PRIHVATLJIVI IZDACI
TOTAL ELIGIBLE EXPENDITURE
= Bespovratna sredstva ukupno + doprinos korisnika
= Ukupni prihvatljivi troškovi
= Ukupna ugovorena vrijednost projekta HRK]]/7.5345</f>
        <v>51305.952617957395</v>
      </c>
      <c r="AA3051" s="53" t="s">
        <v>10638</v>
      </c>
      <c r="AB3051" s="53" t="s">
        <v>10639</v>
      </c>
      <c r="AC3051" s="42" t="s">
        <v>11157</v>
      </c>
      <c r="AD3051" s="52" t="s">
        <v>10995</v>
      </c>
    </row>
    <row r="3052" spans="1:30" ht="66.75" customHeight="1" x14ac:dyDescent="0.2">
      <c r="A3052" s="50" t="s">
        <v>11158</v>
      </c>
      <c r="B3052" s="51" t="s">
        <v>10633</v>
      </c>
      <c r="C3052" s="52" t="s">
        <v>10991</v>
      </c>
      <c r="D3052" s="52" t="s">
        <v>11128</v>
      </c>
      <c r="E3052" s="53" t="s">
        <v>231</v>
      </c>
      <c r="F3052" s="54" t="s">
        <v>11159</v>
      </c>
      <c r="G3052" s="54" t="s">
        <v>8493</v>
      </c>
      <c r="H3052" s="56">
        <v>42604</v>
      </c>
      <c r="I3052" s="56">
        <v>42968</v>
      </c>
      <c r="J3052" s="57" t="str">
        <f>IF(Ugovori_OPULJP3[[#This Row],[DATUM ZAVRŠETKA OPERACIJE]]&gt;DATE(2024,12,31),"u provedbi","završen")</f>
        <v>završen</v>
      </c>
      <c r="K3052" s="55" t="s">
        <v>78</v>
      </c>
      <c r="L3052" s="55" t="s">
        <v>78</v>
      </c>
      <c r="M3052" s="58">
        <v>0.85</v>
      </c>
      <c r="N3052" s="58">
        <v>0.15</v>
      </c>
      <c r="O3052" s="59">
        <f>Ugovori_OPULJP3[[#This Row],[Bespovratna sredstva - Ukupno (EU+Nac) HRK
= Ukupna ugovorena vrijednost bespovratnih sredstava]]*Ugovori_OPULJP3[[#This Row],[EU STOPA SUFINANCIRANJA %
EU CO-FINANCING RATE %]]</f>
        <v>97092.150999999998</v>
      </c>
      <c r="P3052" s="60">
        <f>Ugovori_OPULJP3[[#This Row],[Bespovratna sredstva - EU dio - HRK]]/7.5345</f>
        <v>12886.342955736942</v>
      </c>
      <c r="Q3052" s="59">
        <f>Ugovori_OPULJP3[[#This Row],[Bespovratna sredstva - Ukupno (EU+Nac) HRK
= Ukupna ugovorena vrijednost bespovratnih sredstava]]*Ugovori_OPULJP3[[#This Row],[STOPA NACIONALNOG SUFINANCIRANJA %]]</f>
        <v>17133.909</v>
      </c>
      <c r="R3052" s="60">
        <f>Ugovori_OPULJP3[[#This Row],[Bespovratna sredstva - Nacionalni dio - HRK]]/7.5345</f>
        <v>2274.060521600637</v>
      </c>
      <c r="S3052" s="59">
        <v>114226.06</v>
      </c>
      <c r="T3052" s="60">
        <f>Ugovori_OPULJP3[[#This Row],[Bespovratna sredstva - Ukupno (EU+Nac) HRK
= Ukupna ugovorena vrijednost bespovratnih sredstava]]/7.5345</f>
        <v>15160.403477337579</v>
      </c>
      <c r="U3052" s="59">
        <v>21742.679999999993</v>
      </c>
      <c r="V3052" s="60">
        <f>Ugovori_OPULJP3[[#This Row],[Javni doprinos korisnika - HRK]]/7.5345</f>
        <v>2885.7495520605207</v>
      </c>
      <c r="W3052" s="59">
        <v>0</v>
      </c>
      <c r="X3052" s="60">
        <f>Ugovori_OPULJP3[[#This Row],[Privatni doprinos korisnika - HRK]]/7.5345</f>
        <v>0</v>
      </c>
      <c r="Y3052" s="61">
        <v>135968.74</v>
      </c>
      <c r="Z3052" s="62">
        <f>Ugovori_OPULJP3[[#This Row],[UKUPNI PRIHVATLJIVI IZDACI
TOTAL ELIGIBLE EXPENDITURE
= Bespovratna sredstva ukupno + doprinos korisnika
= Ukupni prihvatljivi troškovi
= Ukupna ugovorena vrijednost projekta HRK]]/7.5345</f>
        <v>18046.153029398101</v>
      </c>
      <c r="AA3052" s="53" t="s">
        <v>10638</v>
      </c>
      <c r="AB3052" s="53" t="s">
        <v>10639</v>
      </c>
      <c r="AC3052" s="42" t="s">
        <v>11160</v>
      </c>
      <c r="AD3052" s="52" t="s">
        <v>10995</v>
      </c>
    </row>
    <row r="3053" spans="1:30" ht="66.75" customHeight="1" x14ac:dyDescent="0.2">
      <c r="A3053" s="50" t="s">
        <v>11161</v>
      </c>
      <c r="B3053" s="51" t="s">
        <v>10633</v>
      </c>
      <c r="C3053" s="52" t="s">
        <v>10991</v>
      </c>
      <c r="D3053" s="52" t="s">
        <v>11128</v>
      </c>
      <c r="E3053" s="53" t="s">
        <v>231</v>
      </c>
      <c r="F3053" s="54" t="s">
        <v>11162</v>
      </c>
      <c r="G3053" s="54" t="s">
        <v>1078</v>
      </c>
      <c r="H3053" s="56">
        <v>42583</v>
      </c>
      <c r="I3053" s="56">
        <v>42947</v>
      </c>
      <c r="J3053" s="57" t="str">
        <f>IF(Ugovori_OPULJP3[[#This Row],[DATUM ZAVRŠETKA OPERACIJE]]&gt;DATE(2024,12,31),"u provedbi","završen")</f>
        <v>završen</v>
      </c>
      <c r="K3053" s="55" t="s">
        <v>424</v>
      </c>
      <c r="L3053" s="55" t="s">
        <v>424</v>
      </c>
      <c r="M3053" s="58">
        <v>0.85</v>
      </c>
      <c r="N3053" s="58">
        <v>0.15</v>
      </c>
      <c r="O3053" s="59">
        <f>Ugovori_OPULJP3[[#This Row],[Bespovratna sredstva - Ukupno (EU+Nac) HRK
= Ukupna ugovorena vrijednost bespovratnih sredstava]]*Ugovori_OPULJP3[[#This Row],[EU STOPA SUFINANCIRANJA %
EU CO-FINANCING RATE %]]</f>
        <v>1509417.301</v>
      </c>
      <c r="P3053" s="60">
        <f>Ugovori_OPULJP3[[#This Row],[Bespovratna sredstva - EU dio - HRK]]/7.5345</f>
        <v>200334.10325834493</v>
      </c>
      <c r="Q3053" s="59">
        <f>Ugovori_OPULJP3[[#This Row],[Bespovratna sredstva - Ukupno (EU+Nac) HRK
= Ukupna ugovorena vrijednost bespovratnih sredstava]]*Ugovori_OPULJP3[[#This Row],[STOPA NACIONALNOG SUFINANCIRANJA %]]</f>
        <v>266367.75900000002</v>
      </c>
      <c r="R3053" s="60">
        <f>Ugovori_OPULJP3[[#This Row],[Bespovratna sredstva - Nacionalni dio - HRK]]/7.5345</f>
        <v>35353.077045590282</v>
      </c>
      <c r="S3053" s="59">
        <v>1775785.06</v>
      </c>
      <c r="T3053" s="60">
        <f>Ugovori_OPULJP3[[#This Row],[Bespovratna sredstva - Ukupno (EU+Nac) HRK
= Ukupna ugovorena vrijednost bespovratnih sredstava]]/7.5345</f>
        <v>235687.18030393522</v>
      </c>
      <c r="U3053" s="59">
        <v>313373.83999999985</v>
      </c>
      <c r="V3053" s="60">
        <f>Ugovori_OPULJP3[[#This Row],[Javni doprinos korisnika - HRK]]/7.5345</f>
        <v>41591.856128475658</v>
      </c>
      <c r="W3053" s="59">
        <v>0</v>
      </c>
      <c r="X3053" s="60">
        <f>Ugovori_OPULJP3[[#This Row],[Privatni doprinos korisnika - HRK]]/7.5345</f>
        <v>0</v>
      </c>
      <c r="Y3053" s="61">
        <v>2089158.9</v>
      </c>
      <c r="Z3053" s="62">
        <f>Ugovori_OPULJP3[[#This Row],[UKUPNI PRIHVATLJIVI IZDACI
TOTAL ELIGIBLE EXPENDITURE
= Bespovratna sredstva ukupno + doprinos korisnika
= Ukupni prihvatljivi troškovi
= Ukupna ugovorena vrijednost projekta HRK]]/7.5345</f>
        <v>277279.03643241088</v>
      </c>
      <c r="AA3053" s="53" t="s">
        <v>10638</v>
      </c>
      <c r="AB3053" s="53" t="s">
        <v>10639</v>
      </c>
      <c r="AC3053" s="42" t="s">
        <v>11163</v>
      </c>
      <c r="AD3053" s="52" t="s">
        <v>10995</v>
      </c>
    </row>
    <row r="3054" spans="1:30" ht="66.75" customHeight="1" x14ac:dyDescent="0.2">
      <c r="A3054" s="50" t="s">
        <v>11164</v>
      </c>
      <c r="B3054" s="51" t="s">
        <v>10633</v>
      </c>
      <c r="C3054" s="52" t="s">
        <v>10991</v>
      </c>
      <c r="D3054" s="52" t="s">
        <v>11128</v>
      </c>
      <c r="E3054" s="53" t="s">
        <v>231</v>
      </c>
      <c r="F3054" s="54" t="s">
        <v>11165</v>
      </c>
      <c r="G3054" s="54" t="s">
        <v>303</v>
      </c>
      <c r="H3054" s="56">
        <v>42607</v>
      </c>
      <c r="I3054" s="56">
        <v>42971</v>
      </c>
      <c r="J3054" s="57" t="str">
        <f>IF(Ugovori_OPULJP3[[#This Row],[DATUM ZAVRŠETKA OPERACIJE]]&gt;DATE(2024,12,31),"u provedbi","završen")</f>
        <v>završen</v>
      </c>
      <c r="K3054" s="55" t="s">
        <v>199</v>
      </c>
      <c r="L3054" s="55" t="s">
        <v>199</v>
      </c>
      <c r="M3054" s="58">
        <v>0.85</v>
      </c>
      <c r="N3054" s="58">
        <v>0.15</v>
      </c>
      <c r="O3054" s="59">
        <f>Ugovori_OPULJP3[[#This Row],[Bespovratna sredstva - Ukupno (EU+Nac) HRK
= Ukupna ugovorena vrijednost bespovratnih sredstava]]*Ugovori_OPULJP3[[#This Row],[EU STOPA SUFINANCIRANJA %
EU CO-FINANCING RATE %]]</f>
        <v>1575753.2390000001</v>
      </c>
      <c r="P3054" s="60">
        <f>Ugovori_OPULJP3[[#This Row],[Bespovratna sredstva - EU dio - HRK]]/7.5345</f>
        <v>209138.39524852345</v>
      </c>
      <c r="Q3054" s="59">
        <f>Ugovori_OPULJP3[[#This Row],[Bespovratna sredstva - Ukupno (EU+Nac) HRK
= Ukupna ugovorena vrijednost bespovratnih sredstava]]*Ugovori_OPULJP3[[#This Row],[STOPA NACIONALNOG SUFINANCIRANJA %]]</f>
        <v>278074.10100000002</v>
      </c>
      <c r="R3054" s="60">
        <f>Ugovori_OPULJP3[[#This Row],[Bespovratna sredstva - Nacionalni dio - HRK]]/7.5345</f>
        <v>36906.775632092373</v>
      </c>
      <c r="S3054" s="59">
        <v>1853827.34</v>
      </c>
      <c r="T3054" s="60">
        <f>Ugovori_OPULJP3[[#This Row],[Bespovratna sredstva - Ukupno (EU+Nac) HRK
= Ukupna ugovorena vrijednost bespovratnih sredstava]]/7.5345</f>
        <v>246045.17088061583</v>
      </c>
      <c r="U3054" s="59">
        <v>1174132.6599999999</v>
      </c>
      <c r="V3054" s="60">
        <f>Ugovori_OPULJP3[[#This Row],[Javni doprinos korisnika - HRK]]/7.5345</f>
        <v>155834.18408653524</v>
      </c>
      <c r="W3054" s="59">
        <v>0</v>
      </c>
      <c r="X3054" s="60">
        <f>Ugovori_OPULJP3[[#This Row],[Privatni doprinos korisnika - HRK]]/7.5345</f>
        <v>0</v>
      </c>
      <c r="Y3054" s="61">
        <v>3027960</v>
      </c>
      <c r="Z3054" s="62">
        <f>Ugovori_OPULJP3[[#This Row],[UKUPNI PRIHVATLJIVI IZDACI
TOTAL ELIGIBLE EXPENDITURE
= Bespovratna sredstva ukupno + doprinos korisnika
= Ukupni prihvatljivi troškovi
= Ukupna ugovorena vrijednost projekta HRK]]/7.5345</f>
        <v>401879.35496715107</v>
      </c>
      <c r="AA3054" s="53" t="s">
        <v>10638</v>
      </c>
      <c r="AB3054" s="53" t="s">
        <v>10639</v>
      </c>
      <c r="AC3054" s="42" t="s">
        <v>11166</v>
      </c>
      <c r="AD3054" s="52" t="s">
        <v>10995</v>
      </c>
    </row>
    <row r="3055" spans="1:30" ht="66.75" customHeight="1" x14ac:dyDescent="0.2">
      <c r="A3055" s="50" t="s">
        <v>11167</v>
      </c>
      <c r="B3055" s="51" t="s">
        <v>10633</v>
      </c>
      <c r="C3055" s="52" t="s">
        <v>10991</v>
      </c>
      <c r="D3055" s="52" t="s">
        <v>11128</v>
      </c>
      <c r="E3055" s="53" t="s">
        <v>231</v>
      </c>
      <c r="F3055" s="54" t="s">
        <v>11168</v>
      </c>
      <c r="G3055" s="54" t="s">
        <v>2531</v>
      </c>
      <c r="H3055" s="56">
        <v>42607</v>
      </c>
      <c r="I3055" s="56">
        <v>42971</v>
      </c>
      <c r="J3055" s="57" t="str">
        <f>IF(Ugovori_OPULJP3[[#This Row],[DATUM ZAVRŠETKA OPERACIJE]]&gt;DATE(2024,12,31),"u provedbi","završen")</f>
        <v>završen</v>
      </c>
      <c r="K3055" s="55" t="s">
        <v>154</v>
      </c>
      <c r="L3055" s="55" t="s">
        <v>154</v>
      </c>
      <c r="M3055" s="58">
        <v>0.85</v>
      </c>
      <c r="N3055" s="58">
        <v>0.15</v>
      </c>
      <c r="O3055" s="59">
        <f>Ugovori_OPULJP3[[#This Row],[Bespovratna sredstva - Ukupno (EU+Nac) HRK
= Ukupna ugovorena vrijednost bespovratnih sredstava]]*Ugovori_OPULJP3[[#This Row],[EU STOPA SUFINANCIRANJA %
EU CO-FINANCING RATE %]]</f>
        <v>727687.94099999999</v>
      </c>
      <c r="P3055" s="60">
        <f>Ugovori_OPULJP3[[#This Row],[Bespovratna sredstva - EU dio - HRK]]/7.5345</f>
        <v>96580.787178976694</v>
      </c>
      <c r="Q3055" s="59">
        <f>Ugovori_OPULJP3[[#This Row],[Bespovratna sredstva - Ukupno (EU+Nac) HRK
= Ukupna ugovorena vrijednost bespovratnih sredstava]]*Ugovori_OPULJP3[[#This Row],[STOPA NACIONALNOG SUFINANCIRANJA %]]</f>
        <v>128415.51899999999</v>
      </c>
      <c r="R3055" s="60">
        <f>Ugovori_OPULJP3[[#This Row],[Bespovratna sredstva - Nacionalni dio - HRK]]/7.5345</f>
        <v>17043.668325701768</v>
      </c>
      <c r="S3055" s="59">
        <v>856103.46</v>
      </c>
      <c r="T3055" s="60">
        <f>Ugovori_OPULJP3[[#This Row],[Bespovratna sredstva - Ukupno (EU+Nac) HRK
= Ukupna ugovorena vrijednost bespovratnih sredstava]]/7.5345</f>
        <v>113624.45550467847</v>
      </c>
      <c r="U3055" s="59">
        <v>151077.10000000009</v>
      </c>
      <c r="V3055" s="60">
        <f>Ugovori_OPULJP3[[#This Row],[Javni doprinos korisnika - HRK]]/7.5345</f>
        <v>20051.376999137312</v>
      </c>
      <c r="W3055" s="59">
        <v>0</v>
      </c>
      <c r="X3055" s="60">
        <f>Ugovori_OPULJP3[[#This Row],[Privatni doprinos korisnika - HRK]]/7.5345</f>
        <v>0</v>
      </c>
      <c r="Y3055" s="61">
        <v>1007180.56</v>
      </c>
      <c r="Z3055" s="62">
        <f>Ugovori_OPULJP3[[#This Row],[UKUPNI PRIHVATLJIVI IZDACI
TOTAL ELIGIBLE EXPENDITURE
= Bespovratna sredstva ukupno + doprinos korisnika
= Ukupni prihvatljivi troškovi
= Ukupna ugovorena vrijednost projekta HRK]]/7.5345</f>
        <v>133675.83250381579</v>
      </c>
      <c r="AA3055" s="53" t="s">
        <v>10638</v>
      </c>
      <c r="AB3055" s="53" t="s">
        <v>10639</v>
      </c>
      <c r="AC3055" s="42" t="s">
        <v>11169</v>
      </c>
      <c r="AD3055" s="52" t="s">
        <v>10995</v>
      </c>
    </row>
    <row r="3056" spans="1:30" ht="66.75" customHeight="1" x14ac:dyDescent="0.2">
      <c r="A3056" s="50" t="s">
        <v>11170</v>
      </c>
      <c r="B3056" s="51" t="s">
        <v>10633</v>
      </c>
      <c r="C3056" s="52" t="s">
        <v>10991</v>
      </c>
      <c r="D3056" s="52" t="s">
        <v>11128</v>
      </c>
      <c r="E3056" s="53" t="s">
        <v>231</v>
      </c>
      <c r="F3056" s="54" t="s">
        <v>3647</v>
      </c>
      <c r="G3056" s="54" t="s">
        <v>345</v>
      </c>
      <c r="H3056" s="56">
        <v>42599</v>
      </c>
      <c r="I3056" s="56">
        <v>42963</v>
      </c>
      <c r="J3056" s="57" t="str">
        <f>IF(Ugovori_OPULJP3[[#This Row],[DATUM ZAVRŠETKA OPERACIJE]]&gt;DATE(2024,12,31),"u provedbi","završen")</f>
        <v>završen</v>
      </c>
      <c r="K3056" s="55" t="s">
        <v>129</v>
      </c>
      <c r="L3056" s="55" t="s">
        <v>129</v>
      </c>
      <c r="M3056" s="58">
        <v>0.85</v>
      </c>
      <c r="N3056" s="58">
        <v>0.15</v>
      </c>
      <c r="O3056" s="59">
        <f>Ugovori_OPULJP3[[#This Row],[Bespovratna sredstva - Ukupno (EU+Nac) HRK
= Ukupna ugovorena vrijednost bespovratnih sredstava]]*Ugovori_OPULJP3[[#This Row],[EU STOPA SUFINANCIRANJA %
EU CO-FINANCING RATE %]]</f>
        <v>1560922.2010000001</v>
      </c>
      <c r="P3056" s="60">
        <f>Ugovori_OPULJP3[[#This Row],[Bespovratna sredstva - EU dio - HRK]]/7.5345</f>
        <v>207169.97823345943</v>
      </c>
      <c r="Q3056" s="59">
        <f>Ugovori_OPULJP3[[#This Row],[Bespovratna sredstva - Ukupno (EU+Nac) HRK
= Ukupna ugovorena vrijednost bespovratnih sredstava]]*Ugovori_OPULJP3[[#This Row],[STOPA NACIONALNOG SUFINANCIRANJA %]]</f>
        <v>275456.859</v>
      </c>
      <c r="R3056" s="60">
        <f>Ugovori_OPULJP3[[#This Row],[Bespovratna sredstva - Nacionalni dio - HRK]]/7.5345</f>
        <v>36559.407923551662</v>
      </c>
      <c r="S3056" s="59">
        <v>1836379.06</v>
      </c>
      <c r="T3056" s="60">
        <f>Ugovori_OPULJP3[[#This Row],[Bespovratna sredstva - Ukupno (EU+Nac) HRK
= Ukupna ugovorena vrijednost bespovratnih sredstava]]/7.5345</f>
        <v>243729.38615701109</v>
      </c>
      <c r="U3056" s="59">
        <v>159685.1399999999</v>
      </c>
      <c r="V3056" s="60">
        <f>Ugovori_OPULJP3[[#This Row],[Javni doprinos korisnika - HRK]]/7.5345</f>
        <v>21193.860242882725</v>
      </c>
      <c r="W3056" s="59">
        <v>0</v>
      </c>
      <c r="X3056" s="60">
        <f>Ugovori_OPULJP3[[#This Row],[Privatni doprinos korisnika - HRK]]/7.5345</f>
        <v>0</v>
      </c>
      <c r="Y3056" s="61">
        <v>1996064.2</v>
      </c>
      <c r="Z3056" s="62">
        <f>Ugovori_OPULJP3[[#This Row],[UKUPNI PRIHVATLJIVI IZDACI
TOTAL ELIGIBLE EXPENDITURE
= Bespovratna sredstva ukupno + doprinos korisnika
= Ukupni prihvatljivi troškovi
= Ukupna ugovorena vrijednost projekta HRK]]/7.5345</f>
        <v>264923.24639989377</v>
      </c>
      <c r="AA3056" s="53" t="s">
        <v>10638</v>
      </c>
      <c r="AB3056" s="53" t="s">
        <v>10639</v>
      </c>
      <c r="AC3056" s="42" t="s">
        <v>11171</v>
      </c>
      <c r="AD3056" s="52" t="s">
        <v>10995</v>
      </c>
    </row>
    <row r="3057" spans="1:30" ht="66.75" customHeight="1" x14ac:dyDescent="0.2">
      <c r="A3057" s="50" t="s">
        <v>11172</v>
      </c>
      <c r="B3057" s="51" t="s">
        <v>10633</v>
      </c>
      <c r="C3057" s="52" t="s">
        <v>10991</v>
      </c>
      <c r="D3057" s="52" t="s">
        <v>11128</v>
      </c>
      <c r="E3057" s="53" t="s">
        <v>231</v>
      </c>
      <c r="F3057" s="54" t="s">
        <v>11023</v>
      </c>
      <c r="G3057" s="54" t="s">
        <v>11024</v>
      </c>
      <c r="H3057" s="56">
        <v>42569</v>
      </c>
      <c r="I3057" s="56">
        <v>42933</v>
      </c>
      <c r="J3057" s="57" t="str">
        <f>IF(Ugovori_OPULJP3[[#This Row],[DATUM ZAVRŠETKA OPERACIJE]]&gt;DATE(2024,12,31),"u provedbi","završen")</f>
        <v>završen</v>
      </c>
      <c r="K3057" s="55" t="s">
        <v>154</v>
      </c>
      <c r="L3057" s="55" t="s">
        <v>154</v>
      </c>
      <c r="M3057" s="58">
        <v>0.85</v>
      </c>
      <c r="N3057" s="58">
        <v>0.15</v>
      </c>
      <c r="O3057" s="59">
        <f>Ugovori_OPULJP3[[#This Row],[Bespovratna sredstva - Ukupno (EU+Nac) HRK
= Ukupna ugovorena vrijednost bespovratnih sredstava]]*Ugovori_OPULJP3[[#This Row],[EU STOPA SUFINANCIRANJA %
EU CO-FINANCING RATE %]]</f>
        <v>1694408.4279999998</v>
      </c>
      <c r="P3057" s="60">
        <f>Ugovori_OPULJP3[[#This Row],[Bespovratna sredstva - EU dio - HRK]]/7.5345</f>
        <v>224886.64516557168</v>
      </c>
      <c r="Q3057" s="59">
        <f>Ugovori_OPULJP3[[#This Row],[Bespovratna sredstva - Ukupno (EU+Nac) HRK
= Ukupna ugovorena vrijednost bespovratnih sredstava]]*Ugovori_OPULJP3[[#This Row],[STOPA NACIONALNOG SUFINANCIRANJA %]]</f>
        <v>299013.25199999998</v>
      </c>
      <c r="R3057" s="60">
        <f>Ugovori_OPULJP3[[#This Row],[Bespovratna sredstva - Nacionalni dio - HRK]]/7.5345</f>
        <v>39685.878558630298</v>
      </c>
      <c r="S3057" s="59">
        <v>1993421.68</v>
      </c>
      <c r="T3057" s="60">
        <f>Ugovori_OPULJP3[[#This Row],[Bespovratna sredstva - Ukupno (EU+Nac) HRK
= Ukupna ugovorena vrijednost bespovratnih sredstava]]/7.5345</f>
        <v>264572.52372420201</v>
      </c>
      <c r="U3057" s="59">
        <v>430878.34000000008</v>
      </c>
      <c r="V3057" s="60">
        <f>Ugovori_OPULJP3[[#This Row],[Javni doprinos korisnika - HRK]]/7.5345</f>
        <v>57187.38336983211</v>
      </c>
      <c r="W3057" s="59">
        <v>0</v>
      </c>
      <c r="X3057" s="60">
        <f>Ugovori_OPULJP3[[#This Row],[Privatni doprinos korisnika - HRK]]/7.5345</f>
        <v>0</v>
      </c>
      <c r="Y3057" s="61">
        <v>2424300.02</v>
      </c>
      <c r="Z3057" s="62">
        <f>Ugovori_OPULJP3[[#This Row],[UKUPNI PRIHVATLJIVI IZDACI
TOTAL ELIGIBLE EXPENDITURE
= Bespovratna sredstva ukupno + doprinos korisnika
= Ukupni prihvatljivi troškovi
= Ukupna ugovorena vrijednost projekta HRK]]/7.5345</f>
        <v>321759.90709403408</v>
      </c>
      <c r="AA3057" s="53" t="s">
        <v>10638</v>
      </c>
      <c r="AB3057" s="53" t="s">
        <v>10639</v>
      </c>
      <c r="AC3057" s="42" t="s">
        <v>11173</v>
      </c>
      <c r="AD3057" s="52" t="s">
        <v>10995</v>
      </c>
    </row>
    <row r="3058" spans="1:30" ht="66.75" customHeight="1" x14ac:dyDescent="0.2">
      <c r="A3058" s="50" t="s">
        <v>11174</v>
      </c>
      <c r="B3058" s="51" t="s">
        <v>10633</v>
      </c>
      <c r="C3058" s="52" t="s">
        <v>10991</v>
      </c>
      <c r="D3058" s="52" t="s">
        <v>11128</v>
      </c>
      <c r="E3058" s="53" t="s">
        <v>231</v>
      </c>
      <c r="F3058" s="54" t="s">
        <v>11175</v>
      </c>
      <c r="G3058" s="54" t="s">
        <v>11045</v>
      </c>
      <c r="H3058" s="56">
        <v>42608</v>
      </c>
      <c r="I3058" s="56">
        <v>42972</v>
      </c>
      <c r="J3058" s="57" t="str">
        <f>IF(Ugovori_OPULJP3[[#This Row],[DATUM ZAVRŠETKA OPERACIJE]]&gt;DATE(2024,12,31),"u provedbi","završen")</f>
        <v>završen</v>
      </c>
      <c r="K3058" s="55" t="s">
        <v>248</v>
      </c>
      <c r="L3058" s="55" t="s">
        <v>248</v>
      </c>
      <c r="M3058" s="58">
        <v>0.85</v>
      </c>
      <c r="N3058" s="58">
        <v>0.15</v>
      </c>
      <c r="O3058" s="59">
        <f>Ugovori_OPULJP3[[#This Row],[Bespovratna sredstva - Ukupno (EU+Nac) HRK
= Ukupna ugovorena vrijednost bespovratnih sredstava]]*Ugovori_OPULJP3[[#This Row],[EU STOPA SUFINANCIRANJA %
EU CO-FINANCING RATE %]]</f>
        <v>2125000</v>
      </c>
      <c r="P3058" s="60">
        <f>Ugovori_OPULJP3[[#This Row],[Bespovratna sredstva - EU dio - HRK]]/7.5345</f>
        <v>282035.96788108035</v>
      </c>
      <c r="Q3058" s="59">
        <f>Ugovori_OPULJP3[[#This Row],[Bespovratna sredstva - Ukupno (EU+Nac) HRK
= Ukupna ugovorena vrijednost bespovratnih sredstava]]*Ugovori_OPULJP3[[#This Row],[STOPA NACIONALNOG SUFINANCIRANJA %]]</f>
        <v>375000</v>
      </c>
      <c r="R3058" s="60">
        <f>Ugovori_OPULJP3[[#This Row],[Bespovratna sredstva - Nacionalni dio - HRK]]/7.5345</f>
        <v>49771.053155484769</v>
      </c>
      <c r="S3058" s="59">
        <v>2500000</v>
      </c>
      <c r="T3058" s="60">
        <f>Ugovori_OPULJP3[[#This Row],[Bespovratna sredstva - Ukupno (EU+Nac) HRK
= Ukupna ugovorena vrijednost bespovratnih sredstava]]/7.5345</f>
        <v>331807.02103656513</v>
      </c>
      <c r="U3058" s="59">
        <v>1027163.8999999999</v>
      </c>
      <c r="V3058" s="60">
        <f>Ugovori_OPULJP3[[#This Row],[Javni doprinos korisnika - HRK]]/7.5345</f>
        <v>136328.07751012009</v>
      </c>
      <c r="W3058" s="59">
        <v>0</v>
      </c>
      <c r="X3058" s="60">
        <f>Ugovori_OPULJP3[[#This Row],[Privatni doprinos korisnika - HRK]]/7.5345</f>
        <v>0</v>
      </c>
      <c r="Y3058" s="61">
        <v>3527163.9</v>
      </c>
      <c r="Z3058" s="62">
        <f>Ugovori_OPULJP3[[#This Row],[UKUPNI PRIHVATLJIVI IZDACI
TOTAL ELIGIBLE EXPENDITURE
= Bespovratna sredstva ukupno + doprinos korisnika
= Ukupni prihvatljivi troškovi
= Ukupna ugovorena vrijednost projekta HRK]]/7.5345</f>
        <v>468135.09854668519</v>
      </c>
      <c r="AA3058" s="53" t="s">
        <v>10638</v>
      </c>
      <c r="AB3058" s="53" t="s">
        <v>10639</v>
      </c>
      <c r="AC3058" s="42" t="s">
        <v>11176</v>
      </c>
      <c r="AD3058" s="52" t="s">
        <v>10995</v>
      </c>
    </row>
    <row r="3059" spans="1:30" ht="66.75" customHeight="1" x14ac:dyDescent="0.2">
      <c r="A3059" s="50" t="s">
        <v>11177</v>
      </c>
      <c r="B3059" s="51" t="s">
        <v>10633</v>
      </c>
      <c r="C3059" s="52" t="s">
        <v>10991</v>
      </c>
      <c r="D3059" s="52" t="s">
        <v>11128</v>
      </c>
      <c r="E3059" s="53" t="s">
        <v>231</v>
      </c>
      <c r="F3059" s="54" t="s">
        <v>11037</v>
      </c>
      <c r="G3059" s="54" t="s">
        <v>11038</v>
      </c>
      <c r="H3059" s="56">
        <v>42590</v>
      </c>
      <c r="I3059" s="56">
        <v>42954</v>
      </c>
      <c r="J3059" s="57" t="str">
        <f>IF(Ugovori_OPULJP3[[#This Row],[DATUM ZAVRŠETKA OPERACIJE]]&gt;DATE(2024,12,31),"u provedbi","završen")</f>
        <v>završen</v>
      </c>
      <c r="K3059" s="55" t="s">
        <v>154</v>
      </c>
      <c r="L3059" s="55" t="s">
        <v>36</v>
      </c>
      <c r="M3059" s="58">
        <v>0.85</v>
      </c>
      <c r="N3059" s="58">
        <v>0.15</v>
      </c>
      <c r="O3059" s="59">
        <f>Ugovori_OPULJP3[[#This Row],[Bespovratna sredstva - Ukupno (EU+Nac) HRK
= Ukupna ugovorena vrijednost bespovratnih sredstava]]*Ugovori_OPULJP3[[#This Row],[EU STOPA SUFINANCIRANJA %
EU CO-FINANCING RATE %]]</f>
        <v>2125000</v>
      </c>
      <c r="P3059" s="60">
        <f>Ugovori_OPULJP3[[#This Row],[Bespovratna sredstva - EU dio - HRK]]/7.5345</f>
        <v>282035.96788108035</v>
      </c>
      <c r="Q3059" s="59">
        <f>Ugovori_OPULJP3[[#This Row],[Bespovratna sredstva - Ukupno (EU+Nac) HRK
= Ukupna ugovorena vrijednost bespovratnih sredstava]]*Ugovori_OPULJP3[[#This Row],[STOPA NACIONALNOG SUFINANCIRANJA %]]</f>
        <v>375000</v>
      </c>
      <c r="R3059" s="60">
        <f>Ugovori_OPULJP3[[#This Row],[Bespovratna sredstva - Nacionalni dio - HRK]]/7.5345</f>
        <v>49771.053155484769</v>
      </c>
      <c r="S3059" s="59">
        <v>2500000</v>
      </c>
      <c r="T3059" s="60">
        <f>Ugovori_OPULJP3[[#This Row],[Bespovratna sredstva - Ukupno (EU+Nac) HRK
= Ukupna ugovorena vrijednost bespovratnih sredstava]]/7.5345</f>
        <v>331807.02103656513</v>
      </c>
      <c r="U3059" s="59">
        <v>1742152</v>
      </c>
      <c r="V3059" s="60">
        <f>Ugovori_OPULJP3[[#This Row],[Javni doprinos korisnika - HRK]]/7.5345</f>
        <v>231223.3061251576</v>
      </c>
      <c r="W3059" s="59">
        <v>0</v>
      </c>
      <c r="X3059" s="60">
        <f>Ugovori_OPULJP3[[#This Row],[Privatni doprinos korisnika - HRK]]/7.5345</f>
        <v>0</v>
      </c>
      <c r="Y3059" s="61">
        <v>4242152</v>
      </c>
      <c r="Z3059" s="62">
        <f>Ugovori_OPULJP3[[#This Row],[UKUPNI PRIHVATLJIVI IZDACI
TOTAL ELIGIBLE EXPENDITURE
= Bespovratna sredstva ukupno + doprinos korisnika
= Ukupni prihvatljivi troškovi
= Ukupna ugovorena vrijednost projekta HRK]]/7.5345</f>
        <v>563030.3271617227</v>
      </c>
      <c r="AA3059" s="53" t="s">
        <v>10638</v>
      </c>
      <c r="AB3059" s="53" t="s">
        <v>10639</v>
      </c>
      <c r="AC3059" s="42" t="s">
        <v>11178</v>
      </c>
      <c r="AD3059" s="52" t="s">
        <v>10995</v>
      </c>
    </row>
    <row r="3060" spans="1:30" ht="66.75" customHeight="1" x14ac:dyDescent="0.2">
      <c r="A3060" s="50" t="s">
        <v>11179</v>
      </c>
      <c r="B3060" s="51" t="s">
        <v>10633</v>
      </c>
      <c r="C3060" s="52" t="s">
        <v>10991</v>
      </c>
      <c r="D3060" s="52" t="s">
        <v>11128</v>
      </c>
      <c r="E3060" s="53" t="s">
        <v>231</v>
      </c>
      <c r="F3060" s="54" t="s">
        <v>11180</v>
      </c>
      <c r="G3060" s="54" t="s">
        <v>11065</v>
      </c>
      <c r="H3060" s="56">
        <v>42608</v>
      </c>
      <c r="I3060" s="56">
        <v>42972</v>
      </c>
      <c r="J3060" s="57" t="str">
        <f>IF(Ugovori_OPULJP3[[#This Row],[DATUM ZAVRŠETKA OPERACIJE]]&gt;DATE(2024,12,31),"u provedbi","završen")</f>
        <v>završen</v>
      </c>
      <c r="K3060" s="55" t="s">
        <v>270</v>
      </c>
      <c r="L3060" s="55" t="s">
        <v>270</v>
      </c>
      <c r="M3060" s="58">
        <v>0.85</v>
      </c>
      <c r="N3060" s="58">
        <v>0.15</v>
      </c>
      <c r="O3060" s="59">
        <f>Ugovori_OPULJP3[[#This Row],[Bespovratna sredstva - Ukupno (EU+Nac) HRK
= Ukupna ugovorena vrijednost bespovratnih sredstava]]*Ugovori_OPULJP3[[#This Row],[EU STOPA SUFINANCIRANJA %
EU CO-FINANCING RATE %]]</f>
        <v>1510383.105</v>
      </c>
      <c r="P3060" s="60">
        <f>Ugovori_OPULJP3[[#This Row],[Bespovratna sredstva - EU dio - HRK]]/7.5345</f>
        <v>200462.28747760301</v>
      </c>
      <c r="Q3060" s="59">
        <f>Ugovori_OPULJP3[[#This Row],[Bespovratna sredstva - Ukupno (EU+Nac) HRK
= Ukupna ugovorena vrijednost bespovratnih sredstava]]*Ugovori_OPULJP3[[#This Row],[STOPA NACIONALNOG SUFINANCIRANJA %]]</f>
        <v>266538.19500000001</v>
      </c>
      <c r="R3060" s="60">
        <f>Ugovori_OPULJP3[[#This Row],[Bespovratna sredstva - Nacionalni dio - HRK]]/7.5345</f>
        <v>35375.697790165235</v>
      </c>
      <c r="S3060" s="59">
        <v>1776921.3</v>
      </c>
      <c r="T3060" s="60">
        <f>Ugovori_OPULJP3[[#This Row],[Bespovratna sredstva - Ukupno (EU+Nac) HRK
= Ukupna ugovorena vrijednost bespovratnih sredstava]]/7.5345</f>
        <v>235837.98526776826</v>
      </c>
      <c r="U3060" s="59">
        <v>93522.199999999953</v>
      </c>
      <c r="V3060" s="60">
        <f>Ugovori_OPULJP3[[#This Row],[Javni doprinos korisnika - HRK]]/7.5345</f>
        <v>12412.529033114333</v>
      </c>
      <c r="W3060" s="59">
        <v>0</v>
      </c>
      <c r="X3060" s="60">
        <f>Ugovori_OPULJP3[[#This Row],[Privatni doprinos korisnika - HRK]]/7.5345</f>
        <v>0</v>
      </c>
      <c r="Y3060" s="61">
        <v>1870443.5</v>
      </c>
      <c r="Z3060" s="62">
        <f>Ugovori_OPULJP3[[#This Row],[UKUPNI PRIHVATLJIVI IZDACI
TOTAL ELIGIBLE EXPENDITURE
= Bespovratna sredstva ukupno + doprinos korisnika
= Ukupni prihvatljivi troškovi
= Ukupna ugovorena vrijednost projekta HRK]]/7.5345</f>
        <v>248250.51430088258</v>
      </c>
      <c r="AA3060" s="53" t="s">
        <v>10638</v>
      </c>
      <c r="AB3060" s="53" t="s">
        <v>10639</v>
      </c>
      <c r="AC3060" s="42" t="s">
        <v>11181</v>
      </c>
      <c r="AD3060" s="52" t="s">
        <v>10995</v>
      </c>
    </row>
    <row r="3061" spans="1:30" ht="66.75" customHeight="1" x14ac:dyDescent="0.2">
      <c r="A3061" s="50" t="s">
        <v>11182</v>
      </c>
      <c r="B3061" s="51" t="s">
        <v>10633</v>
      </c>
      <c r="C3061" s="52" t="s">
        <v>10991</v>
      </c>
      <c r="D3061" s="52" t="s">
        <v>11128</v>
      </c>
      <c r="E3061" s="53" t="s">
        <v>231</v>
      </c>
      <c r="F3061" s="54" t="s">
        <v>11183</v>
      </c>
      <c r="G3061" s="54" t="s">
        <v>11184</v>
      </c>
      <c r="H3061" s="56">
        <v>42600</v>
      </c>
      <c r="I3061" s="56">
        <v>42964</v>
      </c>
      <c r="J3061" s="57" t="str">
        <f>IF(Ugovori_OPULJP3[[#This Row],[DATUM ZAVRŠETKA OPERACIJE]]&gt;DATE(2024,12,31),"u provedbi","završen")</f>
        <v>završen</v>
      </c>
      <c r="K3061" s="55" t="s">
        <v>154</v>
      </c>
      <c r="L3061" s="55" t="s">
        <v>154</v>
      </c>
      <c r="M3061" s="58">
        <v>0.85</v>
      </c>
      <c r="N3061" s="58">
        <v>0.15</v>
      </c>
      <c r="O3061" s="59">
        <f>Ugovori_OPULJP3[[#This Row],[Bespovratna sredstva - Ukupno (EU+Nac) HRK
= Ukupna ugovorena vrijednost bespovratnih sredstava]]*Ugovori_OPULJP3[[#This Row],[EU STOPA SUFINANCIRANJA %
EU CO-FINANCING RATE %]]</f>
        <v>691721.5</v>
      </c>
      <c r="P3061" s="60">
        <f>Ugovori_OPULJP3[[#This Row],[Bespovratna sredstva - EU dio - HRK]]/7.5345</f>
        <v>91807.220120777754</v>
      </c>
      <c r="Q3061" s="59">
        <f>Ugovori_OPULJP3[[#This Row],[Bespovratna sredstva - Ukupno (EU+Nac) HRK
= Ukupna ugovorena vrijednost bespovratnih sredstava]]*Ugovori_OPULJP3[[#This Row],[STOPA NACIONALNOG SUFINANCIRANJA %]]</f>
        <v>122068.5</v>
      </c>
      <c r="R3061" s="60">
        <f>Ugovori_OPULJP3[[#This Row],[Bespovratna sredstva - Nacionalni dio - HRK]]/7.5345</f>
        <v>16201.27413896078</v>
      </c>
      <c r="S3061" s="59">
        <v>813790</v>
      </c>
      <c r="T3061" s="60">
        <f>Ugovori_OPULJP3[[#This Row],[Bespovratna sredstva - Ukupno (EU+Nac) HRK
= Ukupna ugovorena vrijednost bespovratnih sredstava]]/7.5345</f>
        <v>108008.49425973852</v>
      </c>
      <c r="U3061" s="59">
        <v>143610</v>
      </c>
      <c r="V3061" s="60">
        <f>Ugovori_OPULJP3[[#This Row],[Javni doprinos korisnika - HRK]]/7.5345</f>
        <v>19060.322516424447</v>
      </c>
      <c r="W3061" s="59">
        <v>0</v>
      </c>
      <c r="X3061" s="60">
        <f>Ugovori_OPULJP3[[#This Row],[Privatni doprinos korisnika - HRK]]/7.5345</f>
        <v>0</v>
      </c>
      <c r="Y3061" s="61">
        <v>957400</v>
      </c>
      <c r="Z3061" s="62">
        <f>Ugovori_OPULJP3[[#This Row],[UKUPNI PRIHVATLJIVI IZDACI
TOTAL ELIGIBLE EXPENDITURE
= Bespovratna sredstva ukupno + doprinos korisnika
= Ukupni prihvatljivi troškovi
= Ukupna ugovorena vrijednost projekta HRK]]/7.5345</f>
        <v>127068.81677616297</v>
      </c>
      <c r="AA3061" s="53" t="s">
        <v>10638</v>
      </c>
      <c r="AB3061" s="53" t="s">
        <v>10639</v>
      </c>
      <c r="AC3061" s="42" t="s">
        <v>11185</v>
      </c>
      <c r="AD3061" s="52" t="s">
        <v>10995</v>
      </c>
    </row>
    <row r="3062" spans="1:30" ht="66.75" customHeight="1" x14ac:dyDescent="0.2">
      <c r="A3062" s="50" t="s">
        <v>11186</v>
      </c>
      <c r="B3062" s="51" t="s">
        <v>10633</v>
      </c>
      <c r="C3062" s="52" t="s">
        <v>10991</v>
      </c>
      <c r="D3062" s="52" t="s">
        <v>11128</v>
      </c>
      <c r="E3062" s="53" t="s">
        <v>231</v>
      </c>
      <c r="F3062" s="54" t="s">
        <v>11187</v>
      </c>
      <c r="G3062" s="54" t="s">
        <v>9721</v>
      </c>
      <c r="H3062" s="56">
        <v>42613</v>
      </c>
      <c r="I3062" s="56">
        <v>42977</v>
      </c>
      <c r="J3062" s="57" t="str">
        <f>IF(Ugovori_OPULJP3[[#This Row],[DATUM ZAVRŠETKA OPERACIJE]]&gt;DATE(2024,12,31),"u provedbi","završen")</f>
        <v>završen</v>
      </c>
      <c r="K3062" s="55" t="s">
        <v>210</v>
      </c>
      <c r="L3062" s="55" t="s">
        <v>210</v>
      </c>
      <c r="M3062" s="58">
        <v>0.85</v>
      </c>
      <c r="N3062" s="58">
        <v>0.15</v>
      </c>
      <c r="O3062" s="59">
        <f>Ugovori_OPULJP3[[#This Row],[Bespovratna sredstva - Ukupno (EU+Nac) HRK
= Ukupna ugovorena vrijednost bespovratnih sredstava]]*Ugovori_OPULJP3[[#This Row],[EU STOPA SUFINANCIRANJA %
EU CO-FINANCING RATE %]]</f>
        <v>1433691.6255000001</v>
      </c>
      <c r="P3062" s="60">
        <f>Ugovori_OPULJP3[[#This Row],[Bespovratna sredstva - EU dio - HRK]]/7.5345</f>
        <v>190283.57893689029</v>
      </c>
      <c r="Q3062" s="59">
        <f>Ugovori_OPULJP3[[#This Row],[Bespovratna sredstva - Ukupno (EU+Nac) HRK
= Ukupna ugovorena vrijednost bespovratnih sredstava]]*Ugovori_OPULJP3[[#This Row],[STOPA NACIONALNOG SUFINANCIRANJA %]]</f>
        <v>253004.4045</v>
      </c>
      <c r="R3062" s="60">
        <f>Ugovori_OPULJP3[[#This Row],[Bespovratna sredstva - Nacionalni dio - HRK]]/7.5345</f>
        <v>33579.455106510053</v>
      </c>
      <c r="S3062" s="59">
        <v>1686696.03</v>
      </c>
      <c r="T3062" s="60">
        <f>Ugovori_OPULJP3[[#This Row],[Bespovratna sredstva - Ukupno (EU+Nac) HRK
= Ukupna ugovorena vrijednost bespovratnih sredstava]]/7.5345</f>
        <v>223863.03404340034</v>
      </c>
      <c r="U3062" s="59">
        <v>148664.17999999993</v>
      </c>
      <c r="V3062" s="60">
        <f>Ugovori_OPULJP3[[#This Row],[Javni doprinos korisnika - HRK]]/7.5345</f>
        <v>19731.127480257474</v>
      </c>
      <c r="W3062" s="59">
        <v>0</v>
      </c>
      <c r="X3062" s="60">
        <f>Ugovori_OPULJP3[[#This Row],[Privatni doprinos korisnika - HRK]]/7.5345</f>
        <v>0</v>
      </c>
      <c r="Y3062" s="61">
        <v>1835360.21</v>
      </c>
      <c r="Z3062" s="62">
        <f>Ugovori_OPULJP3[[#This Row],[UKUPNI PRIHVATLJIVI IZDACI
TOTAL ELIGIBLE EXPENDITURE
= Bespovratna sredstva ukupno + doprinos korisnika
= Ukupni prihvatljivi troškovi
= Ukupna ugovorena vrijednost projekta HRK]]/7.5345</f>
        <v>243594.16152365782</v>
      </c>
      <c r="AA3062" s="53" t="s">
        <v>10638</v>
      </c>
      <c r="AB3062" s="53" t="s">
        <v>10639</v>
      </c>
      <c r="AC3062" s="42" t="s">
        <v>11188</v>
      </c>
      <c r="AD3062" s="52" t="s">
        <v>10995</v>
      </c>
    </row>
    <row r="3063" spans="1:30" ht="66.75" customHeight="1" x14ac:dyDescent="0.2">
      <c r="A3063" s="50" t="s">
        <v>11189</v>
      </c>
      <c r="B3063" s="51" t="s">
        <v>10633</v>
      </c>
      <c r="C3063" s="52" t="s">
        <v>10991</v>
      </c>
      <c r="D3063" s="52" t="s">
        <v>11128</v>
      </c>
      <c r="E3063" s="53" t="s">
        <v>231</v>
      </c>
      <c r="F3063" s="54" t="s">
        <v>11190</v>
      </c>
      <c r="G3063" s="71" t="s">
        <v>9102</v>
      </c>
      <c r="H3063" s="56">
        <v>42565</v>
      </c>
      <c r="I3063" s="56">
        <v>42929</v>
      </c>
      <c r="J3063" s="57" t="str">
        <f>IF(Ugovori_OPULJP3[[#This Row],[DATUM ZAVRŠETKA OPERACIJE]]&gt;DATE(2024,12,31),"u provedbi","završen")</f>
        <v>završen</v>
      </c>
      <c r="K3063" s="55" t="s">
        <v>172</v>
      </c>
      <c r="L3063" s="55" t="s">
        <v>172</v>
      </c>
      <c r="M3063" s="58">
        <v>0.85</v>
      </c>
      <c r="N3063" s="58">
        <v>0.15</v>
      </c>
      <c r="O3063" s="59">
        <f>Ugovori_OPULJP3[[#This Row],[Bespovratna sredstva - Ukupno (EU+Nac) HRK
= Ukupna ugovorena vrijednost bespovratnih sredstava]]*Ugovori_OPULJP3[[#This Row],[EU STOPA SUFINANCIRANJA %
EU CO-FINANCING RATE %]]</f>
        <v>1700000</v>
      </c>
      <c r="P3063" s="60">
        <f>Ugovori_OPULJP3[[#This Row],[Bespovratna sredstva - EU dio - HRK]]/7.5345</f>
        <v>225628.77430486429</v>
      </c>
      <c r="Q3063" s="59">
        <f>Ugovori_OPULJP3[[#This Row],[Bespovratna sredstva - Ukupno (EU+Nac) HRK
= Ukupna ugovorena vrijednost bespovratnih sredstava]]*Ugovori_OPULJP3[[#This Row],[STOPA NACIONALNOG SUFINANCIRANJA %]]</f>
        <v>300000</v>
      </c>
      <c r="R3063" s="60">
        <f>Ugovori_OPULJP3[[#This Row],[Bespovratna sredstva - Nacionalni dio - HRK]]/7.5345</f>
        <v>39816.842524387816</v>
      </c>
      <c r="S3063" s="59">
        <v>2000000</v>
      </c>
      <c r="T3063" s="60">
        <f>Ugovori_OPULJP3[[#This Row],[Bespovratna sredstva - Ukupno (EU+Nac) HRK
= Ukupna ugovorena vrijednost bespovratnih sredstava]]/7.5345</f>
        <v>265445.6168292521</v>
      </c>
      <c r="U3063" s="59">
        <v>335843.33999999985</v>
      </c>
      <c r="V3063" s="60">
        <f>Ugovori_OPULJP3[[#This Row],[Javni doprinos korisnika - HRK]]/7.5345</f>
        <v>44574.071272148096</v>
      </c>
      <c r="W3063" s="59">
        <v>0</v>
      </c>
      <c r="X3063" s="60">
        <f>Ugovori_OPULJP3[[#This Row],[Privatni doprinos korisnika - HRK]]/7.5345</f>
        <v>0</v>
      </c>
      <c r="Y3063" s="61">
        <v>2335843.34</v>
      </c>
      <c r="Z3063" s="62">
        <f>Ugovori_OPULJP3[[#This Row],[UKUPNI PRIHVATLJIVI IZDACI
TOTAL ELIGIBLE EXPENDITURE
= Bespovratna sredstva ukupno + doprinos korisnika
= Ukupni prihvatljivi troškovi
= Ukupna ugovorena vrijednost projekta HRK]]/7.5345</f>
        <v>310019.68810140021</v>
      </c>
      <c r="AA3063" s="53" t="s">
        <v>10638</v>
      </c>
      <c r="AB3063" s="53" t="s">
        <v>10639</v>
      </c>
      <c r="AC3063" s="52" t="s">
        <v>11191</v>
      </c>
      <c r="AD3063" s="52" t="s">
        <v>10995</v>
      </c>
    </row>
    <row r="3064" spans="1:30" ht="66.75" customHeight="1" x14ac:dyDescent="0.2">
      <c r="A3064" s="50" t="s">
        <v>11192</v>
      </c>
      <c r="B3064" s="51" t="s">
        <v>10633</v>
      </c>
      <c r="C3064" s="52" t="s">
        <v>10991</v>
      </c>
      <c r="D3064" s="52" t="s">
        <v>11128</v>
      </c>
      <c r="E3064" s="53" t="s">
        <v>231</v>
      </c>
      <c r="F3064" s="54" t="s">
        <v>11193</v>
      </c>
      <c r="G3064" s="54" t="s">
        <v>36</v>
      </c>
      <c r="H3064" s="56">
        <v>42565</v>
      </c>
      <c r="I3064" s="56">
        <v>42929</v>
      </c>
      <c r="J3064" s="57" t="str">
        <f>IF(Ugovori_OPULJP3[[#This Row],[DATUM ZAVRŠETKA OPERACIJE]]&gt;DATE(2024,12,31),"u provedbi","završen")</f>
        <v>završen</v>
      </c>
      <c r="K3064" s="55" t="s">
        <v>36</v>
      </c>
      <c r="L3064" s="55" t="s">
        <v>36</v>
      </c>
      <c r="M3064" s="58">
        <v>0.85</v>
      </c>
      <c r="N3064" s="58">
        <v>0.15</v>
      </c>
      <c r="O3064" s="59">
        <f>Ugovori_OPULJP3[[#This Row],[Bespovratna sredstva - Ukupno (EU+Nac) HRK
= Ukupna ugovorena vrijednost bespovratnih sredstava]]*Ugovori_OPULJP3[[#This Row],[EU STOPA SUFINANCIRANJA %
EU CO-FINANCING RATE %]]</f>
        <v>4250000</v>
      </c>
      <c r="P3064" s="60">
        <f>Ugovori_OPULJP3[[#This Row],[Bespovratna sredstva - EU dio - HRK]]/7.5345</f>
        <v>564071.93576216069</v>
      </c>
      <c r="Q3064" s="59">
        <f>Ugovori_OPULJP3[[#This Row],[Bespovratna sredstva - Ukupno (EU+Nac) HRK
= Ukupna ugovorena vrijednost bespovratnih sredstava]]*Ugovori_OPULJP3[[#This Row],[STOPA NACIONALNOG SUFINANCIRANJA %]]</f>
        <v>750000</v>
      </c>
      <c r="R3064" s="60">
        <f>Ugovori_OPULJP3[[#This Row],[Bespovratna sredstva - Nacionalni dio - HRK]]/7.5345</f>
        <v>99542.106310969539</v>
      </c>
      <c r="S3064" s="59">
        <v>5000000</v>
      </c>
      <c r="T3064" s="60">
        <f>Ugovori_OPULJP3[[#This Row],[Bespovratna sredstva - Ukupno (EU+Nac) HRK
= Ukupna ugovorena vrijednost bespovratnih sredstava]]/7.5345</f>
        <v>663614.04207313026</v>
      </c>
      <c r="U3064" s="59">
        <v>2057906.9000000004</v>
      </c>
      <c r="V3064" s="60">
        <f>Ugovori_OPULJP3[[#This Row],[Javni doprinos korisnika - HRK]]/7.5345</f>
        <v>273131.18322383706</v>
      </c>
      <c r="W3064" s="59">
        <v>0</v>
      </c>
      <c r="X3064" s="60">
        <f>Ugovori_OPULJP3[[#This Row],[Privatni doprinos korisnika - HRK]]/7.5345</f>
        <v>0</v>
      </c>
      <c r="Y3064" s="61">
        <v>7057906.9000000004</v>
      </c>
      <c r="Z3064" s="62">
        <f>Ugovori_OPULJP3[[#This Row],[UKUPNI PRIHVATLJIVI IZDACI
TOTAL ELIGIBLE EXPENDITURE
= Bespovratna sredstva ukupno + doprinos korisnika
= Ukupni prihvatljivi troškovi
= Ukupna ugovorena vrijednost projekta HRK]]/7.5345</f>
        <v>936745.22529696731</v>
      </c>
      <c r="AA3064" s="53" t="s">
        <v>10638</v>
      </c>
      <c r="AB3064" s="53" t="s">
        <v>10639</v>
      </c>
      <c r="AC3064" s="52" t="s">
        <v>11194</v>
      </c>
      <c r="AD3064" s="52" t="s">
        <v>10995</v>
      </c>
    </row>
    <row r="3065" spans="1:30" ht="66.75" customHeight="1" x14ac:dyDescent="0.2">
      <c r="A3065" s="50" t="s">
        <v>11195</v>
      </c>
      <c r="B3065" s="51" t="s">
        <v>10633</v>
      </c>
      <c r="C3065" s="52" t="s">
        <v>10991</v>
      </c>
      <c r="D3065" s="52" t="s">
        <v>11128</v>
      </c>
      <c r="E3065" s="53" t="s">
        <v>231</v>
      </c>
      <c r="F3065" s="54" t="s">
        <v>11196</v>
      </c>
      <c r="G3065" s="54" t="s">
        <v>242</v>
      </c>
      <c r="H3065" s="56">
        <v>42599</v>
      </c>
      <c r="I3065" s="56">
        <v>42963</v>
      </c>
      <c r="J3065" s="57" t="str">
        <f>IF(Ugovori_OPULJP3[[#This Row],[DATUM ZAVRŠETKA OPERACIJE]]&gt;DATE(2024,12,31),"u provedbi","završen")</f>
        <v>završen</v>
      </c>
      <c r="K3065" s="55" t="s">
        <v>243</v>
      </c>
      <c r="L3065" s="55" t="s">
        <v>243</v>
      </c>
      <c r="M3065" s="58">
        <v>0.85</v>
      </c>
      <c r="N3065" s="58">
        <v>0.15</v>
      </c>
      <c r="O3065" s="59">
        <f>Ugovori_OPULJP3[[#This Row],[Bespovratna sredstva - Ukupno (EU+Nac) HRK
= Ukupna ugovorena vrijednost bespovratnih sredstava]]*Ugovori_OPULJP3[[#This Row],[EU STOPA SUFINANCIRANJA %
EU CO-FINANCING RATE %]]</f>
        <v>1700000</v>
      </c>
      <c r="P3065" s="60">
        <f>Ugovori_OPULJP3[[#This Row],[Bespovratna sredstva - EU dio - HRK]]/7.5345</f>
        <v>225628.77430486429</v>
      </c>
      <c r="Q3065" s="59">
        <f>Ugovori_OPULJP3[[#This Row],[Bespovratna sredstva - Ukupno (EU+Nac) HRK
= Ukupna ugovorena vrijednost bespovratnih sredstava]]*Ugovori_OPULJP3[[#This Row],[STOPA NACIONALNOG SUFINANCIRANJA %]]</f>
        <v>300000</v>
      </c>
      <c r="R3065" s="60">
        <f>Ugovori_OPULJP3[[#This Row],[Bespovratna sredstva - Nacionalni dio - HRK]]/7.5345</f>
        <v>39816.842524387816</v>
      </c>
      <c r="S3065" s="59">
        <v>2000000</v>
      </c>
      <c r="T3065" s="60">
        <f>Ugovori_OPULJP3[[#This Row],[Bespovratna sredstva - Ukupno (EU+Nac) HRK
= Ukupna ugovorena vrijednost bespovratnih sredstava]]/7.5345</f>
        <v>265445.6168292521</v>
      </c>
      <c r="U3065" s="59">
        <v>476900</v>
      </c>
      <c r="V3065" s="60">
        <f>Ugovori_OPULJP3[[#This Row],[Javni doprinos korisnika - HRK]]/7.5345</f>
        <v>63295.507332935158</v>
      </c>
      <c r="W3065" s="59">
        <v>0</v>
      </c>
      <c r="X3065" s="60">
        <f>Ugovori_OPULJP3[[#This Row],[Privatni doprinos korisnika - HRK]]/7.5345</f>
        <v>0</v>
      </c>
      <c r="Y3065" s="61">
        <v>2476900</v>
      </c>
      <c r="Z3065" s="62">
        <f>Ugovori_OPULJP3[[#This Row],[UKUPNI PRIHVATLJIVI IZDACI
TOTAL ELIGIBLE EXPENDITURE
= Bespovratna sredstva ukupno + doprinos korisnika
= Ukupni prihvatljivi troškovi
= Ukupna ugovorena vrijednost projekta HRK]]/7.5345</f>
        <v>328741.12416218728</v>
      </c>
      <c r="AA3065" s="53" t="s">
        <v>10638</v>
      </c>
      <c r="AB3065" s="53" t="s">
        <v>10639</v>
      </c>
      <c r="AC3065" s="52" t="s">
        <v>11197</v>
      </c>
      <c r="AD3065" s="52" t="s">
        <v>10995</v>
      </c>
    </row>
    <row r="3066" spans="1:30" ht="66.75" customHeight="1" x14ac:dyDescent="0.2">
      <c r="A3066" s="50" t="s">
        <v>11198</v>
      </c>
      <c r="B3066" s="51" t="s">
        <v>10633</v>
      </c>
      <c r="C3066" s="52" t="s">
        <v>10991</v>
      </c>
      <c r="D3066" s="52" t="s">
        <v>11128</v>
      </c>
      <c r="E3066" s="53" t="s">
        <v>231</v>
      </c>
      <c r="F3066" s="54" t="s">
        <v>11199</v>
      </c>
      <c r="G3066" s="54" t="s">
        <v>1887</v>
      </c>
      <c r="H3066" s="56">
        <v>42613</v>
      </c>
      <c r="I3066" s="56">
        <v>42977</v>
      </c>
      <c r="J3066" s="57" t="str">
        <f>IF(Ugovori_OPULJP3[[#This Row],[DATUM ZAVRŠETKA OPERACIJE]]&gt;DATE(2024,12,31),"u provedbi","završen")</f>
        <v>završen</v>
      </c>
      <c r="K3066" s="55" t="s">
        <v>98</v>
      </c>
      <c r="L3066" s="55" t="s">
        <v>98</v>
      </c>
      <c r="M3066" s="58">
        <v>0.85</v>
      </c>
      <c r="N3066" s="58">
        <v>0.15</v>
      </c>
      <c r="O3066" s="59">
        <f>Ugovori_OPULJP3[[#This Row],[Bespovratna sredstva - Ukupno (EU+Nac) HRK
= Ukupna ugovorena vrijednost bespovratnih sredstava]]*Ugovori_OPULJP3[[#This Row],[EU STOPA SUFINANCIRANJA %
EU CO-FINANCING RATE %]]</f>
        <v>2118200</v>
      </c>
      <c r="P3066" s="60">
        <f>Ugovori_OPULJP3[[#This Row],[Bespovratna sredstva - EU dio - HRK]]/7.5345</f>
        <v>281133.45278386091</v>
      </c>
      <c r="Q3066" s="59">
        <f>Ugovori_OPULJP3[[#This Row],[Bespovratna sredstva - Ukupno (EU+Nac) HRK
= Ukupna ugovorena vrijednost bespovratnih sredstava]]*Ugovori_OPULJP3[[#This Row],[STOPA NACIONALNOG SUFINANCIRANJA %]]</f>
        <v>373800</v>
      </c>
      <c r="R3066" s="60">
        <f>Ugovori_OPULJP3[[#This Row],[Bespovratna sredstva - Nacionalni dio - HRK]]/7.5345</f>
        <v>49611.785785387219</v>
      </c>
      <c r="S3066" s="59">
        <v>2492000</v>
      </c>
      <c r="T3066" s="60">
        <f>Ugovori_OPULJP3[[#This Row],[Bespovratna sredstva - Ukupno (EU+Nac) HRK
= Ukupna ugovorena vrijednost bespovratnih sredstava]]/7.5345</f>
        <v>330745.23856924812</v>
      </c>
      <c r="U3066" s="59">
        <v>140842</v>
      </c>
      <c r="V3066" s="60">
        <f>Ugovori_OPULJP3[[#This Row],[Javni doprinos korisnika - HRK]]/7.5345</f>
        <v>18692.945782732761</v>
      </c>
      <c r="W3066" s="59">
        <v>0</v>
      </c>
      <c r="X3066" s="60">
        <f>Ugovori_OPULJP3[[#This Row],[Privatni doprinos korisnika - HRK]]/7.5345</f>
        <v>0</v>
      </c>
      <c r="Y3066" s="61">
        <v>2632842</v>
      </c>
      <c r="Z3066" s="62">
        <f>Ugovori_OPULJP3[[#This Row],[UKUPNI PRIHVATLJIVI IZDACI
TOTAL ELIGIBLE EXPENDITURE
= Bespovratna sredstva ukupno + doprinos korisnika
= Ukupni prihvatljivi troškovi
= Ukupna ugovorena vrijednost projekta HRK]]/7.5345</f>
        <v>349438.18435198086</v>
      </c>
      <c r="AA3066" s="53" t="s">
        <v>10638</v>
      </c>
      <c r="AB3066" s="53" t="s">
        <v>10639</v>
      </c>
      <c r="AC3066" s="52" t="s">
        <v>11200</v>
      </c>
      <c r="AD3066" s="52" t="s">
        <v>10995</v>
      </c>
    </row>
    <row r="3067" spans="1:30" ht="66.75" customHeight="1" x14ac:dyDescent="0.2">
      <c r="A3067" s="50" t="s">
        <v>11201</v>
      </c>
      <c r="B3067" s="51" t="s">
        <v>10633</v>
      </c>
      <c r="C3067" s="52" t="s">
        <v>10991</v>
      </c>
      <c r="D3067" s="52" t="s">
        <v>11128</v>
      </c>
      <c r="E3067" s="53" t="s">
        <v>231</v>
      </c>
      <c r="F3067" s="54" t="s">
        <v>11202</v>
      </c>
      <c r="G3067" s="54" t="s">
        <v>6817</v>
      </c>
      <c r="H3067" s="56">
        <v>42598</v>
      </c>
      <c r="I3067" s="56">
        <v>42962</v>
      </c>
      <c r="J3067" s="57" t="str">
        <f>IF(Ugovori_OPULJP3[[#This Row],[DATUM ZAVRŠETKA OPERACIJE]]&gt;DATE(2024,12,31),"u provedbi","završen")</f>
        <v>završen</v>
      </c>
      <c r="K3067" s="55" t="s">
        <v>370</v>
      </c>
      <c r="L3067" s="55" t="s">
        <v>370</v>
      </c>
      <c r="M3067" s="58">
        <v>0.85</v>
      </c>
      <c r="N3067" s="58">
        <v>0.15</v>
      </c>
      <c r="O3067" s="59">
        <f>Ugovori_OPULJP3[[#This Row],[Bespovratna sredstva - Ukupno (EU+Nac) HRK
= Ukupna ugovorena vrijednost bespovratnih sredstava]]*Ugovori_OPULJP3[[#This Row],[EU STOPA SUFINANCIRANJA %
EU CO-FINANCING RATE %]]</f>
        <v>1312140.9369999999</v>
      </c>
      <c r="P3067" s="60">
        <f>Ugovori_OPULJP3[[#This Row],[Bespovratna sredstva - EU dio - HRK]]/7.5345</f>
        <v>174151.03019443891</v>
      </c>
      <c r="Q3067" s="59">
        <f>Ugovori_OPULJP3[[#This Row],[Bespovratna sredstva - Ukupno (EU+Nac) HRK
= Ukupna ugovorena vrijednost bespovratnih sredstava]]*Ugovori_OPULJP3[[#This Row],[STOPA NACIONALNOG SUFINANCIRANJA %]]</f>
        <v>231554.283</v>
      </c>
      <c r="R3067" s="60">
        <f>Ugovori_OPULJP3[[#This Row],[Bespovratna sredstva - Nacionalni dio - HRK]]/7.5345</f>
        <v>30732.5347401951</v>
      </c>
      <c r="S3067" s="59">
        <v>1543695.22</v>
      </c>
      <c r="T3067" s="60">
        <f>Ugovori_OPULJP3[[#This Row],[Bespovratna sredstva - Ukupno (EU+Nac) HRK
= Ukupna ugovorena vrijednost bespovratnih sredstava]]/7.5345</f>
        <v>204883.56493463399</v>
      </c>
      <c r="U3067" s="59">
        <v>82959.39000000013</v>
      </c>
      <c r="V3067" s="60">
        <f>Ugovori_OPULJP3[[#This Row],[Javni doprinos korisnika - HRK]]/7.5345</f>
        <v>11010.603225164261</v>
      </c>
      <c r="W3067" s="59">
        <v>0</v>
      </c>
      <c r="X3067" s="60">
        <f>Ugovori_OPULJP3[[#This Row],[Privatni doprinos korisnika - HRK]]/7.5345</f>
        <v>0</v>
      </c>
      <c r="Y3067" s="61">
        <v>1626654.61</v>
      </c>
      <c r="Z3067" s="62">
        <f>Ugovori_OPULJP3[[#This Row],[UKUPNI PRIHVATLJIVI IZDACI
TOTAL ELIGIBLE EXPENDITURE
= Bespovratna sredstva ukupno + doprinos korisnika
= Ukupni prihvatljivi troškovi
= Ukupna ugovorena vrijednost projekta HRK]]/7.5345</f>
        <v>215894.16815979825</v>
      </c>
      <c r="AA3067" s="53" t="s">
        <v>10638</v>
      </c>
      <c r="AB3067" s="53" t="s">
        <v>10639</v>
      </c>
      <c r="AC3067" s="52" t="s">
        <v>11203</v>
      </c>
      <c r="AD3067" s="52" t="s">
        <v>10995</v>
      </c>
    </row>
    <row r="3068" spans="1:30" ht="66.75" customHeight="1" x14ac:dyDescent="0.2">
      <c r="A3068" s="50" t="s">
        <v>11204</v>
      </c>
      <c r="B3068" s="51" t="s">
        <v>10633</v>
      </c>
      <c r="C3068" s="52" t="s">
        <v>10991</v>
      </c>
      <c r="D3068" s="52" t="s">
        <v>11128</v>
      </c>
      <c r="E3068" s="53" t="s">
        <v>231</v>
      </c>
      <c r="F3068" s="54" t="s">
        <v>11205</v>
      </c>
      <c r="G3068" s="54" t="s">
        <v>836</v>
      </c>
      <c r="H3068" s="56">
        <v>42604</v>
      </c>
      <c r="I3068" s="56">
        <v>42968</v>
      </c>
      <c r="J3068" s="57" t="str">
        <f>IF(Ugovori_OPULJP3[[#This Row],[DATUM ZAVRŠETKA OPERACIJE]]&gt;DATE(2024,12,31),"u provedbi","završen")</f>
        <v>završen</v>
      </c>
      <c r="K3068" s="55" t="s">
        <v>593</v>
      </c>
      <c r="L3068" s="55" t="s">
        <v>593</v>
      </c>
      <c r="M3068" s="58">
        <v>0.85</v>
      </c>
      <c r="N3068" s="58">
        <v>0.15</v>
      </c>
      <c r="O3068" s="59">
        <f>Ugovori_OPULJP3[[#This Row],[Bespovratna sredstva - Ukupno (EU+Nac) HRK
= Ukupna ugovorena vrijednost bespovratnih sredstava]]*Ugovori_OPULJP3[[#This Row],[EU STOPA SUFINANCIRANJA %
EU CO-FINANCING RATE %]]</f>
        <v>1969430.5520000001</v>
      </c>
      <c r="P3068" s="60">
        <f>Ugovori_OPULJP3[[#This Row],[Bespovratna sredstva - EU dio - HRK]]/7.5345</f>
        <v>261388.35383900724</v>
      </c>
      <c r="Q3068" s="59">
        <f>Ugovori_OPULJP3[[#This Row],[Bespovratna sredstva - Ukupno (EU+Nac) HRK
= Ukupna ugovorena vrijednost bespovratnih sredstava]]*Ugovori_OPULJP3[[#This Row],[STOPA NACIONALNOG SUFINANCIRANJA %]]</f>
        <v>347546.56800000003</v>
      </c>
      <c r="R3068" s="60">
        <f>Ugovori_OPULJP3[[#This Row],[Bespovratna sredstva - Nacionalni dio - HRK]]/7.5345</f>
        <v>46127.35655982481</v>
      </c>
      <c r="S3068" s="59">
        <v>2316977.12</v>
      </c>
      <c r="T3068" s="60">
        <f>Ugovori_OPULJP3[[#This Row],[Bespovratna sredstva - Ukupno (EU+Nac) HRK
= Ukupna ugovorena vrijednost bespovratnih sredstava]]/7.5345</f>
        <v>307515.71039883205</v>
      </c>
      <c r="U3068" s="59">
        <v>122046.12000000011</v>
      </c>
      <c r="V3068" s="60">
        <f>Ugovori_OPULJP3[[#This Row],[Javni doprinos korisnika - HRK]]/7.5345</f>
        <v>16198.303802508475</v>
      </c>
      <c r="W3068" s="59">
        <v>0</v>
      </c>
      <c r="X3068" s="60">
        <f>Ugovori_OPULJP3[[#This Row],[Privatni doprinos korisnika - HRK]]/7.5345</f>
        <v>0</v>
      </c>
      <c r="Y3068" s="61">
        <v>2439023.2400000002</v>
      </c>
      <c r="Z3068" s="62">
        <f>Ugovori_OPULJP3[[#This Row],[UKUPNI PRIHVATLJIVI IZDACI
TOTAL ELIGIBLE EXPENDITURE
= Bespovratna sredstva ukupno + doprinos korisnika
= Ukupni prihvatljivi troškovi
= Ukupna ugovorena vrijednost projekta HRK]]/7.5345</f>
        <v>323714.0142013405</v>
      </c>
      <c r="AA3068" s="53" t="s">
        <v>10638</v>
      </c>
      <c r="AB3068" s="53" t="s">
        <v>10639</v>
      </c>
      <c r="AC3068" s="52" t="s">
        <v>11206</v>
      </c>
      <c r="AD3068" s="52" t="s">
        <v>10995</v>
      </c>
    </row>
    <row r="3069" spans="1:30" ht="66.75" customHeight="1" x14ac:dyDescent="0.2">
      <c r="A3069" s="50" t="s">
        <v>11207</v>
      </c>
      <c r="B3069" s="51" t="s">
        <v>10633</v>
      </c>
      <c r="C3069" s="52" t="s">
        <v>10991</v>
      </c>
      <c r="D3069" s="52" t="s">
        <v>11128</v>
      </c>
      <c r="E3069" s="53" t="s">
        <v>231</v>
      </c>
      <c r="F3069" s="54" t="s">
        <v>11208</v>
      </c>
      <c r="G3069" s="71" t="s">
        <v>4475</v>
      </c>
      <c r="H3069" s="56">
        <v>42601</v>
      </c>
      <c r="I3069" s="56">
        <v>42965</v>
      </c>
      <c r="J3069" s="57" t="str">
        <f>IF(Ugovori_OPULJP3[[#This Row],[DATUM ZAVRŠETKA OPERACIJE]]&gt;DATE(2024,12,31),"u provedbi","završen")</f>
        <v>završen</v>
      </c>
      <c r="K3069" s="55" t="s">
        <v>598</v>
      </c>
      <c r="L3069" s="55" t="s">
        <v>598</v>
      </c>
      <c r="M3069" s="58">
        <v>0.85</v>
      </c>
      <c r="N3069" s="58">
        <v>0.15</v>
      </c>
      <c r="O3069" s="59">
        <f>Ugovori_OPULJP3[[#This Row],[Bespovratna sredstva - Ukupno (EU+Nac) HRK
= Ukupna ugovorena vrijednost bespovratnih sredstava]]*Ugovori_OPULJP3[[#This Row],[EU STOPA SUFINANCIRANJA %
EU CO-FINANCING RATE %]]</f>
        <v>1398005.8459999999</v>
      </c>
      <c r="P3069" s="60">
        <f>Ugovori_OPULJP3[[#This Row],[Bespovratna sredstva - EU dio - HRK]]/7.5345</f>
        <v>185547.2620611852</v>
      </c>
      <c r="Q3069" s="59">
        <f>Ugovori_OPULJP3[[#This Row],[Bespovratna sredstva - Ukupno (EU+Nac) HRK
= Ukupna ugovorena vrijednost bespovratnih sredstava]]*Ugovori_OPULJP3[[#This Row],[STOPA NACIONALNOG SUFINANCIRANJA %]]</f>
        <v>246706.91399999999</v>
      </c>
      <c r="R3069" s="60">
        <f>Ugovori_OPULJP3[[#This Row],[Bespovratna sredstva - Nacionalni dio - HRK]]/7.5345</f>
        <v>32743.634481385623</v>
      </c>
      <c r="S3069" s="59">
        <v>1644712.76</v>
      </c>
      <c r="T3069" s="60">
        <f>Ugovori_OPULJP3[[#This Row],[Bespovratna sredstva - Ukupno (EU+Nac) HRK
= Ukupna ugovorena vrijednost bespovratnih sredstava]]/7.5345</f>
        <v>218290.89654257082</v>
      </c>
      <c r="U3069" s="59">
        <v>86563.830000000075</v>
      </c>
      <c r="V3069" s="60">
        <f>Ugovori_OPULJP3[[#This Row],[Javni doprinos korisnika - HRK]]/7.5345</f>
        <v>11488.994624726269</v>
      </c>
      <c r="W3069" s="59">
        <v>0</v>
      </c>
      <c r="X3069" s="60">
        <f>Ugovori_OPULJP3[[#This Row],[Privatni doprinos korisnika - HRK]]/7.5345</f>
        <v>0</v>
      </c>
      <c r="Y3069" s="61">
        <v>1731276.59</v>
      </c>
      <c r="Z3069" s="62">
        <f>Ugovori_OPULJP3[[#This Row],[UKUPNI PRIHVATLJIVI IZDACI
TOTAL ELIGIBLE EXPENDITURE
= Bespovratna sredstva ukupno + doprinos korisnika
= Ukupni prihvatljivi troškovi
= Ukupna ugovorena vrijednost projekta HRK]]/7.5345</f>
        <v>229779.89116729709</v>
      </c>
      <c r="AA3069" s="53" t="s">
        <v>10638</v>
      </c>
      <c r="AB3069" s="53" t="s">
        <v>10639</v>
      </c>
      <c r="AC3069" s="42" t="s">
        <v>11209</v>
      </c>
      <c r="AD3069" s="52" t="s">
        <v>10995</v>
      </c>
    </row>
    <row r="3070" spans="1:30" ht="66.75" customHeight="1" x14ac:dyDescent="0.2">
      <c r="A3070" s="50" t="s">
        <v>11210</v>
      </c>
      <c r="B3070" s="51" t="s">
        <v>10633</v>
      </c>
      <c r="C3070" s="52" t="s">
        <v>10991</v>
      </c>
      <c r="D3070" s="52" t="s">
        <v>11128</v>
      </c>
      <c r="E3070" s="53" t="s">
        <v>231</v>
      </c>
      <c r="F3070" s="54" t="s">
        <v>11211</v>
      </c>
      <c r="G3070" s="54" t="s">
        <v>1977</v>
      </c>
      <c r="H3070" s="56">
        <v>42599</v>
      </c>
      <c r="I3070" s="56">
        <v>42963</v>
      </c>
      <c r="J3070" s="57" t="str">
        <f>IF(Ugovori_OPULJP3[[#This Row],[DATUM ZAVRŠETKA OPERACIJE]]&gt;DATE(2024,12,31),"u provedbi","završen")</f>
        <v>završen</v>
      </c>
      <c r="K3070" s="55" t="s">
        <v>598</v>
      </c>
      <c r="L3070" s="55" t="s">
        <v>598</v>
      </c>
      <c r="M3070" s="58">
        <v>0.85</v>
      </c>
      <c r="N3070" s="58">
        <v>0.15</v>
      </c>
      <c r="O3070" s="59">
        <f>Ugovori_OPULJP3[[#This Row],[Bespovratna sredstva - Ukupno (EU+Nac) HRK
= Ukupna ugovorena vrijednost bespovratnih sredstava]]*Ugovori_OPULJP3[[#This Row],[EU STOPA SUFINANCIRANJA %
EU CO-FINANCING RATE %]]</f>
        <v>362836.49949999998</v>
      </c>
      <c r="P3070" s="60">
        <f>Ugovori_OPULJP3[[#This Row],[Bespovratna sredstva - EU dio - HRK]]/7.5345</f>
        <v>48156.679208972055</v>
      </c>
      <c r="Q3070" s="59">
        <f>Ugovori_OPULJP3[[#This Row],[Bespovratna sredstva - Ukupno (EU+Nac) HRK
= Ukupna ugovorena vrijednost bespovratnih sredstava]]*Ugovori_OPULJP3[[#This Row],[STOPA NACIONALNOG SUFINANCIRANJA %]]</f>
        <v>64029.970499999996</v>
      </c>
      <c r="R3070" s="60">
        <f>Ugovori_OPULJP3[[#This Row],[Bespovratna sredstva - Nacionalni dio - HRK]]/7.5345</f>
        <v>8498.2375074656575</v>
      </c>
      <c r="S3070" s="59">
        <v>426866.47</v>
      </c>
      <c r="T3070" s="60">
        <f>Ugovori_OPULJP3[[#This Row],[Bespovratna sredstva - Ukupno (EU+Nac) HRK
= Ukupna ugovorena vrijednost bespovratnih sredstava]]/7.5345</f>
        <v>56654.916716437714</v>
      </c>
      <c r="U3070" s="59">
        <v>37118.830000000016</v>
      </c>
      <c r="V3070" s="60">
        <f>Ugovori_OPULJP3[[#This Row],[Javni doprinos korisnika - HRK]]/7.5345</f>
        <v>4926.5153626650763</v>
      </c>
      <c r="W3070" s="59">
        <v>0</v>
      </c>
      <c r="X3070" s="60">
        <f>Ugovori_OPULJP3[[#This Row],[Privatni doprinos korisnika - HRK]]/7.5345</f>
        <v>0</v>
      </c>
      <c r="Y3070" s="61">
        <v>463985.3</v>
      </c>
      <c r="Z3070" s="62">
        <f>Ugovori_OPULJP3[[#This Row],[UKUPNI PRIHVATLJIVI IZDACI
TOTAL ELIGIBLE EXPENDITURE
= Bespovratna sredstva ukupno + doprinos korisnika
= Ukupni prihvatljivi troškovi
= Ukupna ugovorena vrijednost projekta HRK]]/7.5345</f>
        <v>61581.432079102786</v>
      </c>
      <c r="AA3070" s="53" t="s">
        <v>10638</v>
      </c>
      <c r="AB3070" s="53" t="s">
        <v>10639</v>
      </c>
      <c r="AC3070" s="42" t="s">
        <v>11212</v>
      </c>
      <c r="AD3070" s="52" t="s">
        <v>10995</v>
      </c>
    </row>
    <row r="3071" spans="1:30" ht="66.75" customHeight="1" x14ac:dyDescent="0.2">
      <c r="A3071" s="50" t="s">
        <v>11213</v>
      </c>
      <c r="B3071" s="51" t="s">
        <v>10633</v>
      </c>
      <c r="C3071" s="52" t="s">
        <v>10991</v>
      </c>
      <c r="D3071" s="52" t="s">
        <v>11128</v>
      </c>
      <c r="E3071" s="53" t="s">
        <v>231</v>
      </c>
      <c r="F3071" s="54" t="s">
        <v>11214</v>
      </c>
      <c r="G3071" s="54" t="s">
        <v>11081</v>
      </c>
      <c r="H3071" s="56">
        <v>42599</v>
      </c>
      <c r="I3071" s="56">
        <v>42963</v>
      </c>
      <c r="J3071" s="57" t="str">
        <f>IF(Ugovori_OPULJP3[[#This Row],[DATUM ZAVRŠETKA OPERACIJE]]&gt;DATE(2024,12,31),"u provedbi","završen")</f>
        <v>završen</v>
      </c>
      <c r="K3071" s="55" t="s">
        <v>337</v>
      </c>
      <c r="L3071" s="55" t="s">
        <v>337</v>
      </c>
      <c r="M3071" s="58">
        <v>0.85</v>
      </c>
      <c r="N3071" s="58">
        <v>0.15</v>
      </c>
      <c r="O3071" s="59">
        <f>Ugovori_OPULJP3[[#This Row],[Bespovratna sredstva - Ukupno (EU+Nac) HRK
= Ukupna ugovorena vrijednost bespovratnih sredstava]]*Ugovori_OPULJP3[[#This Row],[EU STOPA SUFINANCIRANJA %
EU CO-FINANCING RATE %]]</f>
        <v>709703.07149999996</v>
      </c>
      <c r="P3071" s="60">
        <f>Ugovori_OPULJP3[[#This Row],[Bespovratna sredstva - EU dio - HRK]]/7.5345</f>
        <v>94193.784789966143</v>
      </c>
      <c r="Q3071" s="59">
        <f>Ugovori_OPULJP3[[#This Row],[Bespovratna sredstva - Ukupno (EU+Nac) HRK
= Ukupna ugovorena vrijednost bespovratnih sredstava]]*Ugovori_OPULJP3[[#This Row],[STOPA NACIONALNOG SUFINANCIRANJA %]]</f>
        <v>125241.7185</v>
      </c>
      <c r="R3071" s="60">
        <f>Ugovori_OPULJP3[[#This Row],[Bespovratna sredstva - Nacionalni dio - HRK]]/7.5345</f>
        <v>16622.432609994026</v>
      </c>
      <c r="S3071" s="59">
        <v>834944.79</v>
      </c>
      <c r="T3071" s="60">
        <f>Ugovori_OPULJP3[[#This Row],[Bespovratna sredstva - Ukupno (EU+Nac) HRK
= Ukupna ugovorena vrijednost bespovratnih sredstava]]/7.5345</f>
        <v>110816.21739996018</v>
      </c>
      <c r="U3071" s="59">
        <v>72603.899999999907</v>
      </c>
      <c r="V3071" s="60">
        <f>Ugovori_OPULJP3[[#This Row],[Javni doprinos korisnika - HRK]]/7.5345</f>
        <v>9636.1935098546564</v>
      </c>
      <c r="W3071" s="59">
        <v>0</v>
      </c>
      <c r="X3071" s="60">
        <f>Ugovori_OPULJP3[[#This Row],[Privatni doprinos korisnika - HRK]]/7.5345</f>
        <v>0</v>
      </c>
      <c r="Y3071" s="61">
        <v>907548.69</v>
      </c>
      <c r="Z3071" s="62">
        <f>Ugovori_OPULJP3[[#This Row],[UKUPNI PRIHVATLJIVI IZDACI
TOTAL ELIGIBLE EXPENDITURE
= Bespovratna sredstva ukupno + doprinos korisnika
= Ukupni prihvatljivi troškovi
= Ukupna ugovorena vrijednost projekta HRK]]/7.5345</f>
        <v>120452.41090981483</v>
      </c>
      <c r="AA3071" s="53" t="s">
        <v>10638</v>
      </c>
      <c r="AB3071" s="53" t="s">
        <v>10639</v>
      </c>
      <c r="AC3071" s="42" t="s">
        <v>11215</v>
      </c>
      <c r="AD3071" s="52" t="s">
        <v>10995</v>
      </c>
    </row>
    <row r="3072" spans="1:30" ht="66.75" customHeight="1" x14ac:dyDescent="0.2">
      <c r="A3072" s="50" t="s">
        <v>11216</v>
      </c>
      <c r="B3072" s="51" t="s">
        <v>10633</v>
      </c>
      <c r="C3072" s="52" t="s">
        <v>10991</v>
      </c>
      <c r="D3072" s="52" t="s">
        <v>11128</v>
      </c>
      <c r="E3072" s="53" t="s">
        <v>231</v>
      </c>
      <c r="F3072" s="54" t="s">
        <v>11217</v>
      </c>
      <c r="G3072" s="54" t="s">
        <v>864</v>
      </c>
      <c r="H3072" s="56">
        <v>42606</v>
      </c>
      <c r="I3072" s="56">
        <v>42970</v>
      </c>
      <c r="J3072" s="57" t="str">
        <f>IF(Ugovori_OPULJP3[[#This Row],[DATUM ZAVRŠETKA OPERACIJE]]&gt;DATE(2024,12,31),"u provedbi","završen")</f>
        <v>završen</v>
      </c>
      <c r="K3072" s="55" t="s">
        <v>103</v>
      </c>
      <c r="L3072" s="55" t="s">
        <v>103</v>
      </c>
      <c r="M3072" s="58">
        <v>0.85</v>
      </c>
      <c r="N3072" s="58">
        <v>0.15</v>
      </c>
      <c r="O3072" s="59">
        <f>Ugovori_OPULJP3[[#This Row],[Bespovratna sredstva - Ukupno (EU+Nac) HRK
= Ukupna ugovorena vrijednost bespovratnih sredstava]]*Ugovori_OPULJP3[[#This Row],[EU STOPA SUFINANCIRANJA %
EU CO-FINANCING RATE %]]</f>
        <v>717722.728</v>
      </c>
      <c r="P3072" s="60">
        <f>Ugovori_OPULJP3[[#This Row],[Bespovratna sredstva - EU dio - HRK]]/7.5345</f>
        <v>95258.176123166762</v>
      </c>
      <c r="Q3072" s="59">
        <f>Ugovori_OPULJP3[[#This Row],[Bespovratna sredstva - Ukupno (EU+Nac) HRK
= Ukupna ugovorena vrijednost bespovratnih sredstava]]*Ugovori_OPULJP3[[#This Row],[STOPA NACIONALNOG SUFINANCIRANJA %]]</f>
        <v>126656.952</v>
      </c>
      <c r="R3072" s="60">
        <f>Ugovori_OPULJP3[[#This Row],[Bespovratna sredstva - Nacionalni dio - HRK]]/7.5345</f>
        <v>16810.266374676488</v>
      </c>
      <c r="S3072" s="59">
        <v>844379.68</v>
      </c>
      <c r="T3072" s="60">
        <f>Ugovori_OPULJP3[[#This Row],[Bespovratna sredstva - Ukupno (EU+Nac) HRK
= Ukupna ugovorena vrijednost bespovratnih sredstava]]/7.5345</f>
        <v>112068.44249784325</v>
      </c>
      <c r="U3072" s="59">
        <v>73424.319999999949</v>
      </c>
      <c r="V3072" s="60">
        <f>Ugovori_OPULJP3[[#This Row],[Javni doprinos korisnika - HRK]]/7.5345</f>
        <v>9745.0819563341884</v>
      </c>
      <c r="W3072" s="59">
        <v>0</v>
      </c>
      <c r="X3072" s="60">
        <f>Ugovori_OPULJP3[[#This Row],[Privatni doprinos korisnika - HRK]]/7.5345</f>
        <v>0</v>
      </c>
      <c r="Y3072" s="61">
        <v>917804</v>
      </c>
      <c r="Z3072" s="62">
        <f>Ugovori_OPULJP3[[#This Row],[UKUPNI PRIHVATLJIVI IZDACI
TOTAL ELIGIBLE EXPENDITURE
= Bespovratna sredstva ukupno + doprinos korisnika
= Ukupni prihvatljivi troškovi
= Ukupna ugovorena vrijednost projekta HRK]]/7.5345</f>
        <v>121813.52445417744</v>
      </c>
      <c r="AA3072" s="53" t="s">
        <v>10638</v>
      </c>
      <c r="AB3072" s="53" t="s">
        <v>10639</v>
      </c>
      <c r="AC3072" s="42" t="s">
        <v>11218</v>
      </c>
      <c r="AD3072" s="52" t="s">
        <v>10995</v>
      </c>
    </row>
    <row r="3073" spans="1:30" ht="66.75" customHeight="1" x14ac:dyDescent="0.2">
      <c r="A3073" s="50" t="s">
        <v>11219</v>
      </c>
      <c r="B3073" s="51" t="s">
        <v>10633</v>
      </c>
      <c r="C3073" s="52" t="s">
        <v>10991</v>
      </c>
      <c r="D3073" s="52" t="s">
        <v>11128</v>
      </c>
      <c r="E3073" s="53" t="s">
        <v>231</v>
      </c>
      <c r="F3073" s="54" t="s">
        <v>11220</v>
      </c>
      <c r="G3073" s="54" t="s">
        <v>11014</v>
      </c>
      <c r="H3073" s="56">
        <v>42583</v>
      </c>
      <c r="I3073" s="56">
        <v>42947</v>
      </c>
      <c r="J3073" s="57" t="str">
        <f>IF(Ugovori_OPULJP3[[#This Row],[DATUM ZAVRŠETKA OPERACIJE]]&gt;DATE(2024,12,31),"u provedbi","završen")</f>
        <v>završen</v>
      </c>
      <c r="K3073" s="55" t="s">
        <v>129</v>
      </c>
      <c r="L3073" s="55" t="s">
        <v>129</v>
      </c>
      <c r="M3073" s="58">
        <v>0.85</v>
      </c>
      <c r="N3073" s="58">
        <v>0.15</v>
      </c>
      <c r="O3073" s="59">
        <f>Ugovori_OPULJP3[[#This Row],[Bespovratna sredstva - Ukupno (EU+Nac) HRK
= Ukupna ugovorena vrijednost bespovratnih sredstava]]*Ugovori_OPULJP3[[#This Row],[EU STOPA SUFINANCIRANJA %
EU CO-FINANCING RATE %]]</f>
        <v>1179545</v>
      </c>
      <c r="P3073" s="60">
        <f>Ugovori_OPULJP3[[#This Row],[Bespovratna sredstva - EU dio - HRK]]/7.5345</f>
        <v>156552.52505143007</v>
      </c>
      <c r="Q3073" s="59">
        <f>Ugovori_OPULJP3[[#This Row],[Bespovratna sredstva - Ukupno (EU+Nac) HRK
= Ukupna ugovorena vrijednost bespovratnih sredstava]]*Ugovori_OPULJP3[[#This Row],[STOPA NACIONALNOG SUFINANCIRANJA %]]</f>
        <v>208155</v>
      </c>
      <c r="R3073" s="60">
        <f>Ugovori_OPULJP3[[#This Row],[Bespovratna sredstva - Nacionalni dio - HRK]]/7.5345</f>
        <v>27626.916185546484</v>
      </c>
      <c r="S3073" s="59">
        <v>1387700</v>
      </c>
      <c r="T3073" s="60">
        <f>Ugovori_OPULJP3[[#This Row],[Bespovratna sredstva - Ukupno (EU+Nac) HRK
= Ukupna ugovorena vrijednost bespovratnih sredstava]]/7.5345</f>
        <v>184179.44123697656</v>
      </c>
      <c r="U3073" s="59">
        <v>244888.25</v>
      </c>
      <c r="V3073" s="60">
        <f>Ugovori_OPULJP3[[#This Row],[Javni doprinos korisnika - HRK]]/7.5345</f>
        <v>32502.256287743046</v>
      </c>
      <c r="W3073" s="59">
        <v>0</v>
      </c>
      <c r="X3073" s="60">
        <f>Ugovori_OPULJP3[[#This Row],[Privatni doprinos korisnika - HRK]]/7.5345</f>
        <v>0</v>
      </c>
      <c r="Y3073" s="61">
        <v>1632588.25</v>
      </c>
      <c r="Z3073" s="62">
        <f>Ugovori_OPULJP3[[#This Row],[UKUPNI PRIHVATLJIVI IZDACI
TOTAL ELIGIBLE EXPENDITURE
= Bespovratna sredstva ukupno + doprinos korisnika
= Ukupni prihvatljivi troškovi
= Ukupna ugovorena vrijednost projekta HRK]]/7.5345</f>
        <v>216681.69752471961</v>
      </c>
      <c r="AA3073" s="53" t="s">
        <v>10638</v>
      </c>
      <c r="AB3073" s="53" t="s">
        <v>10639</v>
      </c>
      <c r="AC3073" s="42" t="s">
        <v>11221</v>
      </c>
      <c r="AD3073" s="52" t="s">
        <v>10995</v>
      </c>
    </row>
    <row r="3074" spans="1:30" ht="66.75" customHeight="1" x14ac:dyDescent="0.2">
      <c r="A3074" s="50" t="s">
        <v>11222</v>
      </c>
      <c r="B3074" s="51" t="s">
        <v>10633</v>
      </c>
      <c r="C3074" s="52" t="s">
        <v>10991</v>
      </c>
      <c r="D3074" s="52" t="s">
        <v>11128</v>
      </c>
      <c r="E3074" s="53" t="s">
        <v>231</v>
      </c>
      <c r="F3074" s="54" t="s">
        <v>11223</v>
      </c>
      <c r="G3074" s="54" t="s">
        <v>1170</v>
      </c>
      <c r="H3074" s="56">
        <v>42593</v>
      </c>
      <c r="I3074" s="56">
        <v>42957</v>
      </c>
      <c r="J3074" s="57" t="str">
        <f>IF(Ugovori_OPULJP3[[#This Row],[DATUM ZAVRŠETKA OPERACIJE]]&gt;DATE(2024,12,31),"u provedbi","završen")</f>
        <v>završen</v>
      </c>
      <c r="K3074" s="55" t="s">
        <v>332</v>
      </c>
      <c r="L3074" s="55" t="s">
        <v>332</v>
      </c>
      <c r="M3074" s="58">
        <v>0.85</v>
      </c>
      <c r="N3074" s="58">
        <v>0.15</v>
      </c>
      <c r="O3074" s="59">
        <f>Ugovori_OPULJP3[[#This Row],[Bespovratna sredstva - Ukupno (EU+Nac) HRK
= Ukupna ugovorena vrijednost bespovratnih sredstava]]*Ugovori_OPULJP3[[#This Row],[EU STOPA SUFINANCIRANJA %
EU CO-FINANCING RATE %]]</f>
        <v>1176886.5399999998</v>
      </c>
      <c r="P3074" s="60">
        <f>Ugovori_OPULJP3[[#This Row],[Bespovratna sredstva - EU dio - HRK]]/7.5345</f>
        <v>156199.68677417209</v>
      </c>
      <c r="Q3074" s="59">
        <f>Ugovori_OPULJP3[[#This Row],[Bespovratna sredstva - Ukupno (EU+Nac) HRK
= Ukupna ugovorena vrijednost bespovratnih sredstava]]*Ugovori_OPULJP3[[#This Row],[STOPA NACIONALNOG SUFINANCIRANJA %]]</f>
        <v>207685.86</v>
      </c>
      <c r="R3074" s="60">
        <f>Ugovori_OPULJP3[[#This Row],[Bespovratna sredstva - Nacionalni dio - HRK]]/7.5345</f>
        <v>27564.650607206844</v>
      </c>
      <c r="S3074" s="59">
        <v>1384572.4</v>
      </c>
      <c r="T3074" s="60">
        <f>Ugovori_OPULJP3[[#This Row],[Bespovratna sredstva - Ukupno (EU+Nac) HRK
= Ukupna ugovorena vrijednost bespovratnih sredstava]]/7.5345</f>
        <v>183764.33738137898</v>
      </c>
      <c r="U3074" s="59">
        <v>120397.60000000009</v>
      </c>
      <c r="V3074" s="60">
        <f>Ugovori_OPULJP3[[#This Row],[Javni doprinos korisnika - HRK]]/7.5345</f>
        <v>15979.507598380793</v>
      </c>
      <c r="W3074" s="59">
        <v>0</v>
      </c>
      <c r="X3074" s="60">
        <f>Ugovori_OPULJP3[[#This Row],[Privatni doprinos korisnika - HRK]]/7.5345</f>
        <v>0</v>
      </c>
      <c r="Y3074" s="61">
        <v>1504970</v>
      </c>
      <c r="Z3074" s="62">
        <f>Ugovori_OPULJP3[[#This Row],[UKUPNI PRIHVATLJIVI IZDACI
TOTAL ELIGIBLE EXPENDITURE
= Bespovratna sredstva ukupno + doprinos korisnika
= Ukupni prihvatljivi troškovi
= Ukupna ugovorena vrijednost projekta HRK]]/7.5345</f>
        <v>199743.84497975977</v>
      </c>
      <c r="AA3074" s="53" t="s">
        <v>10638</v>
      </c>
      <c r="AB3074" s="53" t="s">
        <v>10639</v>
      </c>
      <c r="AC3074" s="42" t="s">
        <v>11224</v>
      </c>
      <c r="AD3074" s="52" t="s">
        <v>10995</v>
      </c>
    </row>
    <row r="3075" spans="1:30" ht="66.75" customHeight="1" x14ac:dyDescent="0.2">
      <c r="A3075" s="50" t="s">
        <v>11225</v>
      </c>
      <c r="B3075" s="51" t="s">
        <v>10633</v>
      </c>
      <c r="C3075" s="52" t="s">
        <v>10991</v>
      </c>
      <c r="D3075" s="52" t="s">
        <v>11128</v>
      </c>
      <c r="E3075" s="53" t="s">
        <v>231</v>
      </c>
      <c r="F3075" s="54" t="s">
        <v>11226</v>
      </c>
      <c r="G3075" s="54" t="s">
        <v>11227</v>
      </c>
      <c r="H3075" s="56">
        <v>42608</v>
      </c>
      <c r="I3075" s="56">
        <v>42972</v>
      </c>
      <c r="J3075" s="57" t="str">
        <f>IF(Ugovori_OPULJP3[[#This Row],[DATUM ZAVRŠETKA OPERACIJE]]&gt;DATE(2024,12,31),"u provedbi","završen")</f>
        <v>završen</v>
      </c>
      <c r="K3075" s="55" t="s">
        <v>154</v>
      </c>
      <c r="L3075" s="55" t="s">
        <v>154</v>
      </c>
      <c r="M3075" s="58">
        <v>0.85</v>
      </c>
      <c r="N3075" s="58">
        <v>0.15</v>
      </c>
      <c r="O3075" s="59">
        <f>Ugovori_OPULJP3[[#This Row],[Bespovratna sredstva - Ukupno (EU+Nac) HRK
= Ukupna ugovorena vrijednost bespovratnih sredstava]]*Ugovori_OPULJP3[[#This Row],[EU STOPA SUFINANCIRANJA %
EU CO-FINANCING RATE %]]</f>
        <v>305333.92300000001</v>
      </c>
      <c r="P3075" s="60">
        <f>Ugovori_OPULJP3[[#This Row],[Bespovratna sredstva - EU dio - HRK]]/7.5345</f>
        <v>40524.775764815182</v>
      </c>
      <c r="Q3075" s="59">
        <f>Ugovori_OPULJP3[[#This Row],[Bespovratna sredstva - Ukupno (EU+Nac) HRK
= Ukupna ugovorena vrijednost bespovratnih sredstava]]*Ugovori_OPULJP3[[#This Row],[STOPA NACIONALNOG SUFINANCIRANJA %]]</f>
        <v>53882.457000000002</v>
      </c>
      <c r="R3075" s="60">
        <f>Ugovori_OPULJP3[[#This Row],[Bespovratna sredstva - Nacionalni dio - HRK]]/7.5345</f>
        <v>7151.4310173203266</v>
      </c>
      <c r="S3075" s="59">
        <v>359216.38</v>
      </c>
      <c r="T3075" s="60">
        <f>Ugovori_OPULJP3[[#This Row],[Bespovratna sredstva - Ukupno (EU+Nac) HRK
= Ukupna ugovorena vrijednost bespovratnih sredstava]]/7.5345</f>
        <v>47676.206782135509</v>
      </c>
      <c r="U3075" s="59">
        <v>31237</v>
      </c>
      <c r="V3075" s="60">
        <f>Ugovori_OPULJP3[[#This Row],[Javni doprinos korisnika - HRK]]/7.5345</f>
        <v>4145.8623664476736</v>
      </c>
      <c r="W3075" s="59">
        <v>0</v>
      </c>
      <c r="X3075" s="60">
        <f>Ugovori_OPULJP3[[#This Row],[Privatni doprinos korisnika - HRK]]/7.5345</f>
        <v>0</v>
      </c>
      <c r="Y3075" s="61">
        <v>390453.38</v>
      </c>
      <c r="Z3075" s="62">
        <f>Ugovori_OPULJP3[[#This Row],[UKUPNI PRIHVATLJIVI IZDACI
TOTAL ELIGIBLE EXPENDITURE
= Bespovratna sredstva ukupno + doprinos korisnika
= Ukupni prihvatljivi troškovi
= Ukupna ugovorena vrijednost projekta HRK]]/7.5345</f>
        <v>51822.069148583185</v>
      </c>
      <c r="AA3075" s="53" t="s">
        <v>10638</v>
      </c>
      <c r="AB3075" s="53" t="s">
        <v>10639</v>
      </c>
      <c r="AC3075" s="42" t="s">
        <v>11228</v>
      </c>
      <c r="AD3075" s="52" t="s">
        <v>10995</v>
      </c>
    </row>
    <row r="3076" spans="1:30" ht="66.75" customHeight="1" x14ac:dyDescent="0.2">
      <c r="A3076" s="50" t="s">
        <v>11229</v>
      </c>
      <c r="B3076" s="51" t="s">
        <v>10633</v>
      </c>
      <c r="C3076" s="52" t="s">
        <v>10991</v>
      </c>
      <c r="D3076" s="52" t="s">
        <v>11128</v>
      </c>
      <c r="E3076" s="53" t="s">
        <v>231</v>
      </c>
      <c r="F3076" s="54" t="s">
        <v>11230</v>
      </c>
      <c r="G3076" s="71" t="s">
        <v>2999</v>
      </c>
      <c r="H3076" s="56">
        <v>42606</v>
      </c>
      <c r="I3076" s="56">
        <v>42970</v>
      </c>
      <c r="J3076" s="57" t="str">
        <f>IF(Ugovori_OPULJP3[[#This Row],[DATUM ZAVRŠETKA OPERACIJE]]&gt;DATE(2024,12,31),"u provedbi","završen")</f>
        <v>završen</v>
      </c>
      <c r="K3076" s="55" t="s">
        <v>78</v>
      </c>
      <c r="L3076" s="55" t="s">
        <v>78</v>
      </c>
      <c r="M3076" s="58">
        <v>0.85</v>
      </c>
      <c r="N3076" s="58">
        <v>0.15</v>
      </c>
      <c r="O3076" s="59">
        <f>Ugovori_OPULJP3[[#This Row],[Bespovratna sredstva - Ukupno (EU+Nac) HRK
= Ukupna ugovorena vrijednost bespovratnih sredstava]]*Ugovori_OPULJP3[[#This Row],[EU STOPA SUFINANCIRANJA %
EU CO-FINANCING RATE %]]</f>
        <v>59534</v>
      </c>
      <c r="P3076" s="60">
        <f>Ugovori_OPULJP3[[#This Row],[Bespovratna sredstva - EU dio - HRK]]/7.5345</f>
        <v>7901.5196761563466</v>
      </c>
      <c r="Q3076" s="59">
        <f>Ugovori_OPULJP3[[#This Row],[Bespovratna sredstva - Ukupno (EU+Nac) HRK
= Ukupna ugovorena vrijednost bespovratnih sredstava]]*Ugovori_OPULJP3[[#This Row],[STOPA NACIONALNOG SUFINANCIRANJA %]]</f>
        <v>10506</v>
      </c>
      <c r="R3076" s="60">
        <f>Ugovori_OPULJP3[[#This Row],[Bespovratna sredstva - Nacionalni dio - HRK]]/7.5345</f>
        <v>1394.3858252040613</v>
      </c>
      <c r="S3076" s="59">
        <v>70040</v>
      </c>
      <c r="T3076" s="60">
        <f>Ugovori_OPULJP3[[#This Row],[Bespovratna sredstva - Ukupno (EU+Nac) HRK
= Ukupna ugovorena vrijednost bespovratnih sredstava]]/7.5345</f>
        <v>9295.9055013604084</v>
      </c>
      <c r="U3076" s="59">
        <v>17510</v>
      </c>
      <c r="V3076" s="60">
        <f>Ugovori_OPULJP3[[#This Row],[Javni doprinos korisnika - HRK]]/7.5345</f>
        <v>2323.9763753401021</v>
      </c>
      <c r="W3076" s="59">
        <v>0</v>
      </c>
      <c r="X3076" s="60">
        <f>Ugovori_OPULJP3[[#This Row],[Privatni doprinos korisnika - HRK]]/7.5345</f>
        <v>0</v>
      </c>
      <c r="Y3076" s="61">
        <v>87550</v>
      </c>
      <c r="Z3076" s="62">
        <f>Ugovori_OPULJP3[[#This Row],[UKUPNI PRIHVATLJIVI IZDACI
TOTAL ELIGIBLE EXPENDITURE
= Bespovratna sredstva ukupno + doprinos korisnika
= Ukupni prihvatljivi troškovi
= Ukupna ugovorena vrijednost projekta HRK]]/7.5345</f>
        <v>11619.88187670051</v>
      </c>
      <c r="AA3076" s="53" t="s">
        <v>10638</v>
      </c>
      <c r="AB3076" s="53" t="s">
        <v>10639</v>
      </c>
      <c r="AC3076" s="42" t="s">
        <v>11231</v>
      </c>
      <c r="AD3076" s="52" t="s">
        <v>10995</v>
      </c>
    </row>
    <row r="3077" spans="1:30" ht="66.75" customHeight="1" x14ac:dyDescent="0.2">
      <c r="A3077" s="50" t="s">
        <v>11232</v>
      </c>
      <c r="B3077" s="51" t="s">
        <v>10633</v>
      </c>
      <c r="C3077" s="52" t="s">
        <v>10991</v>
      </c>
      <c r="D3077" s="52" t="s">
        <v>11128</v>
      </c>
      <c r="E3077" s="53" t="s">
        <v>231</v>
      </c>
      <c r="F3077" s="54" t="s">
        <v>11233</v>
      </c>
      <c r="G3077" s="71" t="s">
        <v>1497</v>
      </c>
      <c r="H3077" s="56">
        <v>42613</v>
      </c>
      <c r="I3077" s="56">
        <v>42977</v>
      </c>
      <c r="J3077" s="57" t="str">
        <f>IF(Ugovori_OPULJP3[[#This Row],[DATUM ZAVRŠETKA OPERACIJE]]&gt;DATE(2024,12,31),"u provedbi","završen")</f>
        <v>završen</v>
      </c>
      <c r="K3077" s="55" t="s">
        <v>185</v>
      </c>
      <c r="L3077" s="55" t="s">
        <v>185</v>
      </c>
      <c r="M3077" s="58">
        <v>0.85</v>
      </c>
      <c r="N3077" s="58">
        <v>0.15</v>
      </c>
      <c r="O3077" s="59">
        <f>Ugovori_OPULJP3[[#This Row],[Bespovratna sredstva - Ukupno (EU+Nac) HRK
= Ukupna ugovorena vrijednost bespovratnih sredstava]]*Ugovori_OPULJP3[[#This Row],[EU STOPA SUFINANCIRANJA %
EU CO-FINANCING RATE %]]</f>
        <v>1561317.3574999999</v>
      </c>
      <c r="P3077" s="60">
        <f>Ugovori_OPULJP3[[#This Row],[Bespovratna sredstva - EU dio - HRK]]/7.5345</f>
        <v>207222.42451390269</v>
      </c>
      <c r="Q3077" s="59">
        <f>Ugovori_OPULJP3[[#This Row],[Bespovratna sredstva - Ukupno (EU+Nac) HRK
= Ukupna ugovorena vrijednost bespovratnih sredstava]]*Ugovori_OPULJP3[[#This Row],[STOPA NACIONALNOG SUFINANCIRANJA %]]</f>
        <v>275526.59249999997</v>
      </c>
      <c r="R3077" s="60">
        <f>Ugovori_OPULJP3[[#This Row],[Bespovratna sredstva - Nacionalni dio - HRK]]/7.5345</f>
        <v>36568.663149512235</v>
      </c>
      <c r="S3077" s="59">
        <v>1836843.95</v>
      </c>
      <c r="T3077" s="60">
        <f>Ugovori_OPULJP3[[#This Row],[Bespovratna sredstva - Ukupno (EU+Nac) HRK
= Ukupna ugovorena vrijednost bespovratnih sredstava]]/7.5345</f>
        <v>243791.08766341495</v>
      </c>
      <c r="U3077" s="59">
        <v>96676.010000000009</v>
      </c>
      <c r="V3077" s="60">
        <f>Ugovori_OPULJP3[[#This Row],[Javni doprinos korisnika - HRK]]/7.5345</f>
        <v>12831.111553520474</v>
      </c>
      <c r="W3077" s="59">
        <v>0</v>
      </c>
      <c r="X3077" s="60">
        <f>Ugovori_OPULJP3[[#This Row],[Privatni doprinos korisnika - HRK]]/7.5345</f>
        <v>0</v>
      </c>
      <c r="Y3077" s="61">
        <v>1933519.96</v>
      </c>
      <c r="Z3077" s="62">
        <f>Ugovori_OPULJP3[[#This Row],[UKUPNI PRIHVATLJIVI IZDACI
TOTAL ELIGIBLE EXPENDITURE
= Bespovratna sredstva ukupno + doprinos korisnika
= Ukupni prihvatljivi troškovi
= Ukupna ugovorena vrijednost projekta HRK]]/7.5345</f>
        <v>256622.19921693541</v>
      </c>
      <c r="AA3077" s="53" t="s">
        <v>10638</v>
      </c>
      <c r="AB3077" s="53" t="s">
        <v>10639</v>
      </c>
      <c r="AC3077" s="42" t="s">
        <v>11234</v>
      </c>
      <c r="AD3077" s="52" t="s">
        <v>10995</v>
      </c>
    </row>
    <row r="3078" spans="1:30" ht="66.75" customHeight="1" x14ac:dyDescent="0.2">
      <c r="A3078" s="50" t="s">
        <v>11235</v>
      </c>
      <c r="B3078" s="51" t="s">
        <v>10633</v>
      </c>
      <c r="C3078" s="52" t="s">
        <v>10991</v>
      </c>
      <c r="D3078" s="52" t="s">
        <v>11128</v>
      </c>
      <c r="E3078" s="53" t="s">
        <v>231</v>
      </c>
      <c r="F3078" s="54" t="s">
        <v>11236</v>
      </c>
      <c r="G3078" s="54" t="s">
        <v>1778</v>
      </c>
      <c r="H3078" s="56">
        <v>42601</v>
      </c>
      <c r="I3078" s="56">
        <v>42965</v>
      </c>
      <c r="J3078" s="57" t="str">
        <f>IF(Ugovori_OPULJP3[[#This Row],[DATUM ZAVRŠETKA OPERACIJE]]&gt;DATE(2024,12,31),"u provedbi","završen")</f>
        <v>završen</v>
      </c>
      <c r="K3078" s="55" t="s">
        <v>93</v>
      </c>
      <c r="L3078" s="55" t="s">
        <v>93</v>
      </c>
      <c r="M3078" s="58">
        <v>0.85</v>
      </c>
      <c r="N3078" s="58">
        <v>0.15</v>
      </c>
      <c r="O3078" s="59">
        <f>Ugovori_OPULJP3[[#This Row],[Bespovratna sredstva - Ukupno (EU+Nac) HRK
= Ukupna ugovorena vrijednost bespovratnih sredstava]]*Ugovori_OPULJP3[[#This Row],[EU STOPA SUFINANCIRANJA %
EU CO-FINANCING RATE %]]</f>
        <v>1515956.0279999999</v>
      </c>
      <c r="P3078" s="60">
        <f>Ugovori_OPULJP3[[#This Row],[Bespovratna sredstva - EU dio - HRK]]/7.5345</f>
        <v>201201.94146924146</v>
      </c>
      <c r="Q3078" s="59">
        <f>Ugovori_OPULJP3[[#This Row],[Bespovratna sredstva - Ukupno (EU+Nac) HRK
= Ukupna ugovorena vrijednost bespovratnih sredstava]]*Ugovori_OPULJP3[[#This Row],[STOPA NACIONALNOG SUFINANCIRANJA %]]</f>
        <v>267521.652</v>
      </c>
      <c r="R3078" s="60">
        <f>Ugovori_OPULJP3[[#This Row],[Bespovratna sredstva - Nacionalni dio - HRK]]/7.5345</f>
        <v>35506.224965160261</v>
      </c>
      <c r="S3078" s="59">
        <v>1783477.68</v>
      </c>
      <c r="T3078" s="60">
        <f>Ugovori_OPULJP3[[#This Row],[Bespovratna sredstva - Ukupno (EU+Nac) HRK
= Ukupna ugovorena vrijednost bespovratnih sredstava]]/7.5345</f>
        <v>236708.16643440173</v>
      </c>
      <c r="U3078" s="59">
        <v>155085.02000000002</v>
      </c>
      <c r="V3078" s="60">
        <f>Ugovori_OPULJP3[[#This Row],[Javni doprinos korisnika - HRK]]/7.5345</f>
        <v>20583.319397438452</v>
      </c>
      <c r="W3078" s="59">
        <v>0</v>
      </c>
      <c r="X3078" s="60">
        <f>Ugovori_OPULJP3[[#This Row],[Privatni doprinos korisnika - HRK]]/7.5345</f>
        <v>0</v>
      </c>
      <c r="Y3078" s="61">
        <v>1938562.7</v>
      </c>
      <c r="Z3078" s="62">
        <f>Ugovori_OPULJP3[[#This Row],[UKUPNI PRIHVATLJIVI IZDACI
TOTAL ELIGIBLE EXPENDITURE
= Bespovratna sredstva ukupno + doprinos korisnika
= Ukupni prihvatljivi troškovi
= Ukupna ugovorena vrijednost projekta HRK]]/7.5345</f>
        <v>257291.48583184017</v>
      </c>
      <c r="AA3078" s="53" t="s">
        <v>10638</v>
      </c>
      <c r="AB3078" s="53" t="s">
        <v>10639</v>
      </c>
      <c r="AC3078" s="42" t="s">
        <v>11237</v>
      </c>
      <c r="AD3078" s="52" t="s">
        <v>10995</v>
      </c>
    </row>
    <row r="3079" spans="1:30" ht="66.75" customHeight="1" x14ac:dyDescent="0.2">
      <c r="A3079" s="50" t="s">
        <v>11238</v>
      </c>
      <c r="B3079" s="51" t="s">
        <v>10633</v>
      </c>
      <c r="C3079" s="52" t="s">
        <v>10991</v>
      </c>
      <c r="D3079" s="52" t="s">
        <v>11128</v>
      </c>
      <c r="E3079" s="53" t="s">
        <v>231</v>
      </c>
      <c r="F3079" s="54" t="s">
        <v>11097</v>
      </c>
      <c r="G3079" s="54" t="s">
        <v>11098</v>
      </c>
      <c r="H3079" s="56">
        <v>42607</v>
      </c>
      <c r="I3079" s="56">
        <v>42971</v>
      </c>
      <c r="J3079" s="57" t="str">
        <f>IF(Ugovori_OPULJP3[[#This Row],[DATUM ZAVRŠETKA OPERACIJE]]&gt;DATE(2024,12,31),"u provedbi","završen")</f>
        <v>završen</v>
      </c>
      <c r="K3079" s="55" t="s">
        <v>103</v>
      </c>
      <c r="L3079" s="55" t="s">
        <v>103</v>
      </c>
      <c r="M3079" s="58">
        <v>0.85</v>
      </c>
      <c r="N3079" s="58">
        <v>0.15</v>
      </c>
      <c r="O3079" s="59">
        <f>Ugovori_OPULJP3[[#This Row],[Bespovratna sredstva - Ukupno (EU+Nac) HRK
= Ukupna ugovorena vrijednost bespovratnih sredstava]]*Ugovori_OPULJP3[[#This Row],[EU STOPA SUFINANCIRANJA %
EU CO-FINANCING RATE %]]</f>
        <v>1671089.1624999999</v>
      </c>
      <c r="P3079" s="60">
        <f>Ugovori_OPULJP3[[#This Row],[Bespovratna sredstva - EU dio - HRK]]/7.5345</f>
        <v>221791.64675824536</v>
      </c>
      <c r="Q3079" s="59">
        <f>Ugovori_OPULJP3[[#This Row],[Bespovratna sredstva - Ukupno (EU+Nac) HRK
= Ukupna ugovorena vrijednost bespovratnih sredstava]]*Ugovori_OPULJP3[[#This Row],[STOPA NACIONALNOG SUFINANCIRANJA %]]</f>
        <v>294898.08749999997</v>
      </c>
      <c r="R3079" s="60">
        <f>Ugovori_OPULJP3[[#This Row],[Bespovratna sredstva - Nacionalni dio - HRK]]/7.5345</f>
        <v>39139.702369102124</v>
      </c>
      <c r="S3079" s="59">
        <v>1965987.25</v>
      </c>
      <c r="T3079" s="60">
        <f>Ugovori_OPULJP3[[#This Row],[Bespovratna sredstva - Ukupno (EU+Nac) HRK
= Ukupna ugovorena vrijednost bespovratnih sredstava]]/7.5345</f>
        <v>260931.34912734752</v>
      </c>
      <c r="U3079" s="59">
        <v>125488.55000000005</v>
      </c>
      <c r="V3079" s="60">
        <f>Ugovori_OPULJP3[[#This Row],[Javni doprinos korisnika - HRK]]/7.5345</f>
        <v>16655.192779879228</v>
      </c>
      <c r="W3079" s="59">
        <v>0</v>
      </c>
      <c r="X3079" s="60">
        <f>Ugovori_OPULJP3[[#This Row],[Privatni doprinos korisnika - HRK]]/7.5345</f>
        <v>0</v>
      </c>
      <c r="Y3079" s="61">
        <v>2091475.8</v>
      </c>
      <c r="Z3079" s="62">
        <f>Ugovori_OPULJP3[[#This Row],[UKUPNI PRIHVATLJIVI IZDACI
TOTAL ELIGIBLE EXPENDITURE
= Bespovratna sredstva ukupno + doprinos korisnika
= Ukupni prihvatljivi troškovi
= Ukupna ugovorena vrijednost projekta HRK]]/7.5345</f>
        <v>277586.54190722673</v>
      </c>
      <c r="AA3079" s="53" t="s">
        <v>10638</v>
      </c>
      <c r="AB3079" s="53" t="s">
        <v>10639</v>
      </c>
      <c r="AC3079" s="42" t="s">
        <v>11239</v>
      </c>
      <c r="AD3079" s="52" t="s">
        <v>10995</v>
      </c>
    </row>
    <row r="3080" spans="1:30" ht="66.75" customHeight="1" x14ac:dyDescent="0.2">
      <c r="A3080" s="50" t="s">
        <v>11240</v>
      </c>
      <c r="B3080" s="51" t="s">
        <v>10633</v>
      </c>
      <c r="C3080" s="52" t="s">
        <v>10991</v>
      </c>
      <c r="D3080" s="52" t="s">
        <v>11128</v>
      </c>
      <c r="E3080" s="53" t="s">
        <v>231</v>
      </c>
      <c r="F3080" s="54" t="s">
        <v>11241</v>
      </c>
      <c r="G3080" s="54" t="s">
        <v>8459</v>
      </c>
      <c r="H3080" s="56">
        <v>42600</v>
      </c>
      <c r="I3080" s="56">
        <v>42964</v>
      </c>
      <c r="J3080" s="57" t="str">
        <f>IF(Ugovori_OPULJP3[[#This Row],[DATUM ZAVRŠETKA OPERACIJE]]&gt;DATE(2024,12,31),"u provedbi","završen")</f>
        <v>završen</v>
      </c>
      <c r="K3080" s="55" t="s">
        <v>243</v>
      </c>
      <c r="L3080" s="55" t="s">
        <v>243</v>
      </c>
      <c r="M3080" s="58">
        <v>0.85</v>
      </c>
      <c r="N3080" s="58">
        <v>0.15</v>
      </c>
      <c r="O3080" s="59">
        <f>Ugovori_OPULJP3[[#This Row],[Bespovratna sredstva - Ukupno (EU+Nac) HRK
= Ukupna ugovorena vrijednost bespovratnih sredstava]]*Ugovori_OPULJP3[[#This Row],[EU STOPA SUFINANCIRANJA %
EU CO-FINANCING RATE %]]</f>
        <v>468433.3</v>
      </c>
      <c r="P3080" s="60">
        <f>Ugovori_OPULJP3[[#This Row],[Bespovratna sredstva - EU dio - HRK]]/7.5345</f>
        <v>62171.783130931042</v>
      </c>
      <c r="Q3080" s="59">
        <f>Ugovori_OPULJP3[[#This Row],[Bespovratna sredstva - Ukupno (EU+Nac) HRK
= Ukupna ugovorena vrijednost bespovratnih sredstava]]*Ugovori_OPULJP3[[#This Row],[STOPA NACIONALNOG SUFINANCIRANJA %]]</f>
        <v>82664.7</v>
      </c>
      <c r="R3080" s="60">
        <f>Ugovori_OPULJP3[[#This Row],[Bespovratna sredstva - Nacionalni dio - HRK]]/7.5345</f>
        <v>10971.491140752538</v>
      </c>
      <c r="S3080" s="59">
        <v>551098</v>
      </c>
      <c r="T3080" s="60">
        <f>Ugovori_OPULJP3[[#This Row],[Bespovratna sredstva - Ukupno (EU+Nac) HRK
= Ukupna ugovorena vrijednost bespovratnih sredstava]]/7.5345</f>
        <v>73143.274271683578</v>
      </c>
      <c r="U3080" s="59">
        <v>137775.06999999995</v>
      </c>
      <c r="V3080" s="60">
        <f>Ugovori_OPULJP3[[#This Row],[Javni doprinos korisnika - HRK]]/7.5345</f>
        <v>18285.894219921687</v>
      </c>
      <c r="W3080" s="59">
        <v>0</v>
      </c>
      <c r="X3080" s="60">
        <f>Ugovori_OPULJP3[[#This Row],[Privatni doprinos korisnika - HRK]]/7.5345</f>
        <v>0</v>
      </c>
      <c r="Y3080" s="61">
        <v>688873.07</v>
      </c>
      <c r="Z3080" s="62">
        <f>Ugovori_OPULJP3[[#This Row],[UKUPNI PRIHVATLJIVI IZDACI
TOTAL ELIGIBLE EXPENDITURE
= Bespovratna sredstva ukupno + doprinos korisnika
= Ukupni prihvatljivi troškovi
= Ukupna ugovorena vrijednost projekta HRK]]/7.5345</f>
        <v>91429.168491605276</v>
      </c>
      <c r="AA3080" s="53" t="s">
        <v>10638</v>
      </c>
      <c r="AB3080" s="53" t="s">
        <v>10639</v>
      </c>
      <c r="AC3080" s="42" t="s">
        <v>11242</v>
      </c>
      <c r="AD3080" s="52" t="s">
        <v>10995</v>
      </c>
    </row>
    <row r="3081" spans="1:30" ht="66.75" customHeight="1" x14ac:dyDescent="0.2">
      <c r="A3081" s="50" t="s">
        <v>11243</v>
      </c>
      <c r="B3081" s="51" t="s">
        <v>10633</v>
      </c>
      <c r="C3081" s="52" t="s">
        <v>10991</v>
      </c>
      <c r="D3081" s="52" t="s">
        <v>11128</v>
      </c>
      <c r="E3081" s="53" t="s">
        <v>231</v>
      </c>
      <c r="F3081" s="54" t="s">
        <v>11044</v>
      </c>
      <c r="G3081" s="54" t="s">
        <v>11244</v>
      </c>
      <c r="H3081" s="56">
        <v>42613</v>
      </c>
      <c r="I3081" s="56">
        <v>42977</v>
      </c>
      <c r="J3081" s="57" t="str">
        <f>IF(Ugovori_OPULJP3[[#This Row],[DATUM ZAVRŠETKA OPERACIJE]]&gt;DATE(2024,12,31),"u provedbi","završen")</f>
        <v>završen</v>
      </c>
      <c r="K3081" s="55" t="s">
        <v>210</v>
      </c>
      <c r="L3081" s="55" t="s">
        <v>210</v>
      </c>
      <c r="M3081" s="58">
        <v>0.85</v>
      </c>
      <c r="N3081" s="58">
        <v>0.15</v>
      </c>
      <c r="O3081" s="59">
        <f>Ugovori_OPULJP3[[#This Row],[Bespovratna sredstva - Ukupno (EU+Nac) HRK
= Ukupna ugovorena vrijednost bespovratnih sredstava]]*Ugovori_OPULJP3[[#This Row],[EU STOPA SUFINANCIRANJA %
EU CO-FINANCING RATE %]]</f>
        <v>618316.91950000008</v>
      </c>
      <c r="P3081" s="60">
        <f>Ugovori_OPULJP3[[#This Row],[Bespovratna sredstva - EU dio - HRK]]/7.5345</f>
        <v>82064.758046320261</v>
      </c>
      <c r="Q3081" s="59">
        <f>Ugovori_OPULJP3[[#This Row],[Bespovratna sredstva - Ukupno (EU+Nac) HRK
= Ukupna ugovorena vrijednost bespovratnih sredstava]]*Ugovori_OPULJP3[[#This Row],[STOPA NACIONALNOG SUFINANCIRANJA %]]</f>
        <v>109114.75050000001</v>
      </c>
      <c r="R3081" s="60">
        <f>Ugovori_OPULJP3[[#This Row],[Bespovratna sredstva - Nacionalni dio - HRK]]/7.5345</f>
        <v>14482.016125821223</v>
      </c>
      <c r="S3081" s="59">
        <v>727431.67</v>
      </c>
      <c r="T3081" s="60">
        <f>Ugovori_OPULJP3[[#This Row],[Bespovratna sredstva - Ukupno (EU+Nac) HRK
= Ukupna ugovorena vrijednost bespovratnih sredstava]]/7.5345</f>
        <v>96546.774172141479</v>
      </c>
      <c r="U3081" s="59">
        <v>63254.929999999935</v>
      </c>
      <c r="V3081" s="60">
        <f>Ugovori_OPULJP3[[#This Row],[Javni doprinos korisnika - HRK]]/7.5345</f>
        <v>8395.3719556705728</v>
      </c>
      <c r="W3081" s="59">
        <v>0</v>
      </c>
      <c r="X3081" s="60">
        <f>Ugovori_OPULJP3[[#This Row],[Privatni doprinos korisnika - HRK]]/7.5345</f>
        <v>0</v>
      </c>
      <c r="Y3081" s="61">
        <v>790686.6</v>
      </c>
      <c r="Z3081" s="62">
        <f>Ugovori_OPULJP3[[#This Row],[UKUPNI PRIHVATLJIVI IZDACI
TOTAL ELIGIBLE EXPENDITURE
= Bespovratna sredstva ukupno + doprinos korisnika
= Ukupni prihvatljivi troškovi
= Ukupna ugovorena vrijednost projekta HRK]]/7.5345</f>
        <v>104942.14612781206</v>
      </c>
      <c r="AA3081" s="53" t="s">
        <v>10638</v>
      </c>
      <c r="AB3081" s="53" t="s">
        <v>10639</v>
      </c>
      <c r="AC3081" s="42" t="s">
        <v>11245</v>
      </c>
      <c r="AD3081" s="52" t="s">
        <v>10995</v>
      </c>
    </row>
    <row r="3082" spans="1:30" ht="66.75" customHeight="1" x14ac:dyDescent="0.2">
      <c r="A3082" s="50" t="s">
        <v>11246</v>
      </c>
      <c r="B3082" s="51" t="s">
        <v>10633</v>
      </c>
      <c r="C3082" s="52" t="s">
        <v>10991</v>
      </c>
      <c r="D3082" s="52" t="s">
        <v>11128</v>
      </c>
      <c r="E3082" s="53" t="s">
        <v>231</v>
      </c>
      <c r="F3082" s="54" t="s">
        <v>11247</v>
      </c>
      <c r="G3082" s="54" t="s">
        <v>1694</v>
      </c>
      <c r="H3082" s="56">
        <v>42601</v>
      </c>
      <c r="I3082" s="56">
        <v>42965</v>
      </c>
      <c r="J3082" s="57" t="str">
        <f>IF(Ugovori_OPULJP3[[#This Row],[DATUM ZAVRŠETKA OPERACIJE]]&gt;DATE(2024,12,31),"u provedbi","završen")</f>
        <v>završen</v>
      </c>
      <c r="K3082" s="55" t="s">
        <v>337</v>
      </c>
      <c r="L3082" s="55" t="s">
        <v>337</v>
      </c>
      <c r="M3082" s="58">
        <v>0.85</v>
      </c>
      <c r="N3082" s="58">
        <v>0.15</v>
      </c>
      <c r="O3082" s="59">
        <f>Ugovori_OPULJP3[[#This Row],[Bespovratna sredstva - Ukupno (EU+Nac) HRK
= Ukupna ugovorena vrijednost bespovratnih sredstava]]*Ugovori_OPULJP3[[#This Row],[EU STOPA SUFINANCIRANJA %
EU CO-FINANCING RATE %]]</f>
        <v>216596.677</v>
      </c>
      <c r="P3082" s="60">
        <f>Ugovori_OPULJP3[[#This Row],[Bespovratna sredstva - EU dio - HRK]]/7.5345</f>
        <v>28747.319264715639</v>
      </c>
      <c r="Q3082" s="59">
        <f>Ugovori_OPULJP3[[#This Row],[Bespovratna sredstva - Ukupno (EU+Nac) HRK
= Ukupna ugovorena vrijednost bespovratnih sredstava]]*Ugovori_OPULJP3[[#This Row],[STOPA NACIONALNOG SUFINANCIRANJA %]]</f>
        <v>38222.942999999999</v>
      </c>
      <c r="R3082" s="60">
        <f>Ugovori_OPULJP3[[#This Row],[Bespovratna sredstva - Nacionalni dio - HRK]]/7.5345</f>
        <v>5073.0563408321714</v>
      </c>
      <c r="S3082" s="59">
        <v>254819.62</v>
      </c>
      <c r="T3082" s="60">
        <f>Ugovori_OPULJP3[[#This Row],[Bespovratna sredstva - Ukupno (EU+Nac) HRK
= Ukupna ugovorena vrijednost bespovratnih sredstava]]/7.5345</f>
        <v>33820.375605547808</v>
      </c>
      <c r="U3082" s="59">
        <v>22158.229999999981</v>
      </c>
      <c r="V3082" s="60">
        <f>Ugovori_OPULJP3[[#This Row],[Javni doprinos korisnika - HRK]]/7.5345</f>
        <v>2940.902515097217</v>
      </c>
      <c r="W3082" s="59">
        <v>0</v>
      </c>
      <c r="X3082" s="60">
        <f>Ugovori_OPULJP3[[#This Row],[Privatni doprinos korisnika - HRK]]/7.5345</f>
        <v>0</v>
      </c>
      <c r="Y3082" s="61">
        <v>276977.84999999998</v>
      </c>
      <c r="Z3082" s="62">
        <f>Ugovori_OPULJP3[[#This Row],[UKUPNI PRIHVATLJIVI IZDACI
TOTAL ELIGIBLE EXPENDITURE
= Bespovratna sredstva ukupno + doprinos korisnika
= Ukupni prihvatljivi troškovi
= Ukupna ugovorena vrijednost projekta HRK]]/7.5345</f>
        <v>36761.278120645031</v>
      </c>
      <c r="AA3082" s="53" t="s">
        <v>10638</v>
      </c>
      <c r="AB3082" s="53" t="s">
        <v>10639</v>
      </c>
      <c r="AC3082" s="42" t="s">
        <v>11248</v>
      </c>
      <c r="AD3082" s="52" t="s">
        <v>10995</v>
      </c>
    </row>
    <row r="3083" spans="1:30" ht="66.75" customHeight="1" x14ac:dyDescent="0.2">
      <c r="A3083" s="50" t="s">
        <v>11249</v>
      </c>
      <c r="B3083" s="51" t="s">
        <v>10633</v>
      </c>
      <c r="C3083" s="52" t="s">
        <v>10991</v>
      </c>
      <c r="D3083" s="52" t="s">
        <v>11128</v>
      </c>
      <c r="E3083" s="53" t="s">
        <v>231</v>
      </c>
      <c r="F3083" s="54" t="s">
        <v>11250</v>
      </c>
      <c r="G3083" s="71" t="s">
        <v>7190</v>
      </c>
      <c r="H3083" s="56">
        <v>42583</v>
      </c>
      <c r="I3083" s="56">
        <v>42947</v>
      </c>
      <c r="J3083" s="57" t="str">
        <f>IF(Ugovori_OPULJP3[[#This Row],[DATUM ZAVRŠETKA OPERACIJE]]&gt;DATE(2024,12,31),"u provedbi","završen")</f>
        <v>završen</v>
      </c>
      <c r="K3083" s="55" t="s">
        <v>337</v>
      </c>
      <c r="L3083" s="55" t="s">
        <v>337</v>
      </c>
      <c r="M3083" s="58">
        <v>0.85</v>
      </c>
      <c r="N3083" s="58">
        <v>0.15</v>
      </c>
      <c r="O3083" s="59">
        <f>Ugovori_OPULJP3[[#This Row],[Bespovratna sredstva - Ukupno (EU+Nac) HRK
= Ukupna ugovorena vrijednost bespovratnih sredstava]]*Ugovori_OPULJP3[[#This Row],[EU STOPA SUFINANCIRANJA %
EU CO-FINANCING RATE %]]</f>
        <v>1642725.8694999998</v>
      </c>
      <c r="P3083" s="60">
        <f>Ugovori_OPULJP3[[#This Row],[Bespovratna sredstva - EU dio - HRK]]/7.5345</f>
        <v>218027.19085539845</v>
      </c>
      <c r="Q3083" s="59">
        <f>Ugovori_OPULJP3[[#This Row],[Bespovratna sredstva - Ukupno (EU+Nac) HRK
= Ukupna ugovorena vrijednost bespovratnih sredstava]]*Ugovori_OPULJP3[[#This Row],[STOPA NACIONALNOG SUFINANCIRANJA %]]</f>
        <v>289892.80049999995</v>
      </c>
      <c r="R3083" s="60">
        <f>Ugovori_OPULJP3[[#This Row],[Bespovratna sredstva - Nacionalni dio - HRK]]/7.5345</f>
        <v>38475.386621540907</v>
      </c>
      <c r="S3083" s="59">
        <v>1932618.67</v>
      </c>
      <c r="T3083" s="60">
        <f>Ugovori_OPULJP3[[#This Row],[Bespovratna sredstva - Ukupno (EU+Nac) HRK
= Ukupna ugovorena vrijednost bespovratnih sredstava]]/7.5345</f>
        <v>256502.57747693939</v>
      </c>
      <c r="U3083" s="59">
        <v>101716.78000000003</v>
      </c>
      <c r="V3083" s="60">
        <f>Ugovori_OPULJP3[[#This Row],[Javni doprinos korisnika - HRK]]/7.5345</f>
        <v>13500.13670449267</v>
      </c>
      <c r="W3083" s="59">
        <v>0</v>
      </c>
      <c r="X3083" s="60">
        <f>Ugovori_OPULJP3[[#This Row],[Privatni doprinos korisnika - HRK]]/7.5345</f>
        <v>0</v>
      </c>
      <c r="Y3083" s="61">
        <v>2034335.45</v>
      </c>
      <c r="Z3083" s="62">
        <f>Ugovori_OPULJP3[[#This Row],[UKUPNI PRIHVATLJIVI IZDACI
TOTAL ELIGIBLE EXPENDITURE
= Bespovratna sredstva ukupno + doprinos korisnika
= Ukupni prihvatljivi troškovi
= Ukupna ugovorena vrijednost projekta HRK]]/7.5345</f>
        <v>270002.71418143203</v>
      </c>
      <c r="AA3083" s="53" t="s">
        <v>10638</v>
      </c>
      <c r="AB3083" s="53" t="s">
        <v>10639</v>
      </c>
      <c r="AC3083" s="42" t="s">
        <v>11251</v>
      </c>
      <c r="AD3083" s="52" t="s">
        <v>10995</v>
      </c>
    </row>
    <row r="3084" spans="1:30" ht="66.75" customHeight="1" x14ac:dyDescent="0.2">
      <c r="A3084" s="50" t="s">
        <v>11252</v>
      </c>
      <c r="B3084" s="51" t="s">
        <v>10633</v>
      </c>
      <c r="C3084" s="52" t="s">
        <v>10991</v>
      </c>
      <c r="D3084" s="52" t="s">
        <v>11128</v>
      </c>
      <c r="E3084" s="53" t="s">
        <v>231</v>
      </c>
      <c r="F3084" s="54" t="s">
        <v>11253</v>
      </c>
      <c r="G3084" s="54" t="s">
        <v>11091</v>
      </c>
      <c r="H3084" s="56">
        <v>42613</v>
      </c>
      <c r="I3084" s="56">
        <v>42977</v>
      </c>
      <c r="J3084" s="57" t="str">
        <f>IF(Ugovori_OPULJP3[[#This Row],[DATUM ZAVRŠETKA OPERACIJE]]&gt;DATE(2024,12,31),"u provedbi","završen")</f>
        <v>završen</v>
      </c>
      <c r="K3084" s="55" t="s">
        <v>93</v>
      </c>
      <c r="L3084" s="55" t="s">
        <v>93</v>
      </c>
      <c r="M3084" s="58">
        <v>0.85</v>
      </c>
      <c r="N3084" s="58">
        <v>0.15</v>
      </c>
      <c r="O3084" s="59">
        <f>Ugovori_OPULJP3[[#This Row],[Bespovratna sredstva - Ukupno (EU+Nac) HRK
= Ukupna ugovorena vrijednost bespovratnih sredstava]]*Ugovori_OPULJP3[[#This Row],[EU STOPA SUFINANCIRANJA %
EU CO-FINANCING RATE %]]</f>
        <v>1447125</v>
      </c>
      <c r="P3084" s="60">
        <f>Ugovori_OPULJP3[[#This Row],[Bespovratna sredstva - EU dio - HRK]]/7.5345</f>
        <v>192066.49412701573</v>
      </c>
      <c r="Q3084" s="59">
        <f>Ugovori_OPULJP3[[#This Row],[Bespovratna sredstva - Ukupno (EU+Nac) HRK
= Ukupna ugovorena vrijednost bespovratnih sredstava]]*Ugovori_OPULJP3[[#This Row],[STOPA NACIONALNOG SUFINANCIRANJA %]]</f>
        <v>255375</v>
      </c>
      <c r="R3084" s="60">
        <f>Ugovori_OPULJP3[[#This Row],[Bespovratna sredstva - Nacionalni dio - HRK]]/7.5345</f>
        <v>33894.087198885129</v>
      </c>
      <c r="S3084" s="59">
        <v>1702500</v>
      </c>
      <c r="T3084" s="60">
        <f>Ugovori_OPULJP3[[#This Row],[Bespovratna sredstva - Ukupno (EU+Nac) HRK
= Ukupna ugovorena vrijednost bespovratnih sredstava]]/7.5345</f>
        <v>225960.58132590086</v>
      </c>
      <c r="U3084" s="59">
        <v>89981.229999999981</v>
      </c>
      <c r="V3084" s="60">
        <f>Ugovori_OPULJP3[[#This Row],[Javni doprinos korisnika - HRK]]/7.5345</f>
        <v>11942.561550202399</v>
      </c>
      <c r="W3084" s="59">
        <v>0</v>
      </c>
      <c r="X3084" s="60">
        <f>Ugovori_OPULJP3[[#This Row],[Privatni doprinos korisnika - HRK]]/7.5345</f>
        <v>0</v>
      </c>
      <c r="Y3084" s="61">
        <v>1792481.23</v>
      </c>
      <c r="Z3084" s="62">
        <f>Ugovori_OPULJP3[[#This Row],[UKUPNI PRIHVATLJIVI IZDACI
TOTAL ELIGIBLE EXPENDITURE
= Bespovratna sredstva ukupno + doprinos korisnika
= Ukupni prihvatljivi troškovi
= Ukupna ugovorena vrijednost projekta HRK]]/7.5345</f>
        <v>237903.14287610323</v>
      </c>
      <c r="AA3084" s="53" t="s">
        <v>10638</v>
      </c>
      <c r="AB3084" s="53" t="s">
        <v>10639</v>
      </c>
      <c r="AC3084" s="42" t="s">
        <v>11254</v>
      </c>
      <c r="AD3084" s="52" t="s">
        <v>10995</v>
      </c>
    </row>
    <row r="3085" spans="1:30" ht="66.75" customHeight="1" x14ac:dyDescent="0.2">
      <c r="A3085" s="50" t="s">
        <v>11255</v>
      </c>
      <c r="B3085" s="51" t="s">
        <v>10633</v>
      </c>
      <c r="C3085" s="52" t="s">
        <v>10991</v>
      </c>
      <c r="D3085" s="52" t="s">
        <v>11128</v>
      </c>
      <c r="E3085" s="53" t="s">
        <v>231</v>
      </c>
      <c r="F3085" s="54" t="s">
        <v>11256</v>
      </c>
      <c r="G3085" s="54" t="s">
        <v>1949</v>
      </c>
      <c r="H3085" s="56">
        <v>42606</v>
      </c>
      <c r="I3085" s="56">
        <v>42970</v>
      </c>
      <c r="J3085" s="57" t="str">
        <f>IF(Ugovori_OPULJP3[[#This Row],[DATUM ZAVRŠETKA OPERACIJE]]&gt;DATE(2024,12,31),"u provedbi","završen")</f>
        <v>završen</v>
      </c>
      <c r="K3085" s="55" t="s">
        <v>248</v>
      </c>
      <c r="L3085" s="55" t="s">
        <v>248</v>
      </c>
      <c r="M3085" s="58">
        <v>0.85</v>
      </c>
      <c r="N3085" s="58">
        <v>0.15</v>
      </c>
      <c r="O3085" s="59">
        <f>Ugovori_OPULJP3[[#This Row],[Bespovratna sredstva - Ukupno (EU+Nac) HRK
= Ukupna ugovorena vrijednost bespovratnih sredstava]]*Ugovori_OPULJP3[[#This Row],[EU STOPA SUFINANCIRANJA %
EU CO-FINANCING RATE %]]</f>
        <v>1690258.7534999999</v>
      </c>
      <c r="P3085" s="60">
        <f>Ugovori_OPULJP3[[#This Row],[Bespovratna sredstva - EU dio - HRK]]/7.5345</f>
        <v>224335.8887119251</v>
      </c>
      <c r="Q3085" s="59">
        <f>Ugovori_OPULJP3[[#This Row],[Bespovratna sredstva - Ukupno (EU+Nac) HRK
= Ukupna ugovorena vrijednost bespovratnih sredstava]]*Ugovori_OPULJP3[[#This Row],[STOPA NACIONALNOG SUFINANCIRANJA %]]</f>
        <v>298280.95649999997</v>
      </c>
      <c r="R3085" s="60">
        <f>Ugovori_OPULJP3[[#This Row],[Bespovratna sredstva - Nacionalni dio - HRK]]/7.5345</f>
        <v>39588.686243280899</v>
      </c>
      <c r="S3085" s="59">
        <v>1988539.71</v>
      </c>
      <c r="T3085" s="60">
        <f>Ugovori_OPULJP3[[#This Row],[Bespovratna sredstva - Ukupno (EU+Nac) HRK
= Ukupna ugovorena vrijednost bespovratnih sredstava]]/7.5345</f>
        <v>263924.57495520602</v>
      </c>
      <c r="U3085" s="59">
        <v>1569045.69</v>
      </c>
      <c r="V3085" s="60">
        <f>Ugovori_OPULJP3[[#This Row],[Javni doprinos korisnika - HRK]]/7.5345</f>
        <v>208248.15050766472</v>
      </c>
      <c r="W3085" s="59">
        <v>0</v>
      </c>
      <c r="X3085" s="60">
        <f>Ugovori_OPULJP3[[#This Row],[Privatni doprinos korisnika - HRK]]/7.5345</f>
        <v>0</v>
      </c>
      <c r="Y3085" s="61">
        <v>3557585.4</v>
      </c>
      <c r="Z3085" s="62">
        <f>Ugovori_OPULJP3[[#This Row],[UKUPNI PRIHVATLJIVI IZDACI
TOTAL ELIGIBLE EXPENDITURE
= Bespovratna sredstva ukupno + doprinos korisnika
= Ukupni prihvatljivi troškovi
= Ukupna ugovorena vrijednost projekta HRK]]/7.5345</f>
        <v>472172.72546287073</v>
      </c>
      <c r="AA3085" s="53" t="s">
        <v>10638</v>
      </c>
      <c r="AB3085" s="53" t="s">
        <v>10639</v>
      </c>
      <c r="AC3085" s="42" t="s">
        <v>11257</v>
      </c>
      <c r="AD3085" s="52" t="s">
        <v>10995</v>
      </c>
    </row>
    <row r="3086" spans="1:30" ht="66.75" customHeight="1" x14ac:dyDescent="0.2">
      <c r="A3086" s="50" t="s">
        <v>11258</v>
      </c>
      <c r="B3086" s="51" t="s">
        <v>10633</v>
      </c>
      <c r="C3086" s="52" t="s">
        <v>10991</v>
      </c>
      <c r="D3086" s="52" t="s">
        <v>11128</v>
      </c>
      <c r="E3086" s="53" t="s">
        <v>231</v>
      </c>
      <c r="F3086" s="54" t="s">
        <v>11259</v>
      </c>
      <c r="G3086" s="54" t="s">
        <v>11260</v>
      </c>
      <c r="H3086" s="56">
        <v>42594</v>
      </c>
      <c r="I3086" s="56">
        <v>42958</v>
      </c>
      <c r="J3086" s="57" t="str">
        <f>IF(Ugovori_OPULJP3[[#This Row],[DATUM ZAVRŠETKA OPERACIJE]]&gt;DATE(2024,12,31),"u provedbi","završen")</f>
        <v>završen</v>
      </c>
      <c r="K3086" s="55" t="s">
        <v>83</v>
      </c>
      <c r="L3086" s="55" t="s">
        <v>83</v>
      </c>
      <c r="M3086" s="58">
        <v>0.85</v>
      </c>
      <c r="N3086" s="58">
        <v>0.15</v>
      </c>
      <c r="O3086" s="59">
        <f>Ugovori_OPULJP3[[#This Row],[Bespovratna sredstva - Ukupno (EU+Nac) HRK
= Ukupna ugovorena vrijednost bespovratnih sredstava]]*Ugovori_OPULJP3[[#This Row],[EU STOPA SUFINANCIRANJA %
EU CO-FINANCING RATE %]]</f>
        <v>722866.32449999999</v>
      </c>
      <c r="P3086" s="60">
        <f>Ugovori_OPULJP3[[#This Row],[Bespovratna sredstva - EU dio - HRK]]/7.5345</f>
        <v>95940.8486959984</v>
      </c>
      <c r="Q3086" s="59">
        <f>Ugovori_OPULJP3[[#This Row],[Bespovratna sredstva - Ukupno (EU+Nac) HRK
= Ukupna ugovorena vrijednost bespovratnih sredstava]]*Ugovori_OPULJP3[[#This Row],[STOPA NACIONALNOG SUFINANCIRANJA %]]</f>
        <v>127564.64549999998</v>
      </c>
      <c r="R3086" s="60">
        <f>Ugovori_OPULJP3[[#This Row],[Bespovratna sredstva - Nacionalni dio - HRK]]/7.5345</f>
        <v>16930.738005176187</v>
      </c>
      <c r="S3086" s="59">
        <v>850430.97</v>
      </c>
      <c r="T3086" s="60">
        <f>Ugovori_OPULJP3[[#This Row],[Bespovratna sredstva - Ukupno (EU+Nac) HRK
= Ukupna ugovorena vrijednost bespovratnih sredstava]]/7.5345</f>
        <v>112871.58670117459</v>
      </c>
      <c r="U3086" s="59">
        <v>73950.520000000019</v>
      </c>
      <c r="V3086" s="60">
        <f>Ugovori_OPULJP3[[#This Row],[Javni doprinos korisnika - HRK]]/7.5345</f>
        <v>9814.9206981219741</v>
      </c>
      <c r="W3086" s="59">
        <v>0</v>
      </c>
      <c r="X3086" s="60">
        <f>Ugovori_OPULJP3[[#This Row],[Privatni doprinos korisnika - HRK]]/7.5345</f>
        <v>0</v>
      </c>
      <c r="Y3086" s="61">
        <v>924381.49</v>
      </c>
      <c r="Z3086" s="62">
        <f>Ugovori_OPULJP3[[#This Row],[UKUPNI PRIHVATLJIVI IZDACI
TOTAL ELIGIBLE EXPENDITURE
= Bespovratna sredstva ukupno + doprinos korisnika
= Ukupni prihvatljivi troškovi
= Ukupna ugovorena vrijednost projekta HRK]]/7.5345</f>
        <v>122686.50739929656</v>
      </c>
      <c r="AA3086" s="53" t="s">
        <v>10638</v>
      </c>
      <c r="AB3086" s="53" t="s">
        <v>10639</v>
      </c>
      <c r="AC3086" s="42" t="s">
        <v>11261</v>
      </c>
      <c r="AD3086" s="52" t="s">
        <v>10995</v>
      </c>
    </row>
    <row r="3087" spans="1:30" ht="66.75" customHeight="1" x14ac:dyDescent="0.2">
      <c r="A3087" s="50" t="s">
        <v>11262</v>
      </c>
      <c r="B3087" s="51" t="s">
        <v>10633</v>
      </c>
      <c r="C3087" s="52" t="s">
        <v>10991</v>
      </c>
      <c r="D3087" s="52" t="s">
        <v>11128</v>
      </c>
      <c r="E3087" s="53" t="s">
        <v>231</v>
      </c>
      <c r="F3087" s="54" t="s">
        <v>11263</v>
      </c>
      <c r="G3087" s="54" t="s">
        <v>2384</v>
      </c>
      <c r="H3087" s="56">
        <v>42586</v>
      </c>
      <c r="I3087" s="56">
        <v>42950</v>
      </c>
      <c r="J3087" s="57" t="str">
        <f>IF(Ugovori_OPULJP3[[#This Row],[DATUM ZAVRŠETKA OPERACIJE]]&gt;DATE(2024,12,31),"u provedbi","završen")</f>
        <v>završen</v>
      </c>
      <c r="K3087" s="55" t="s">
        <v>83</v>
      </c>
      <c r="L3087" s="55" t="s">
        <v>83</v>
      </c>
      <c r="M3087" s="58">
        <v>0.85</v>
      </c>
      <c r="N3087" s="58">
        <v>0.15</v>
      </c>
      <c r="O3087" s="59">
        <f>Ugovori_OPULJP3[[#This Row],[Bespovratna sredstva - Ukupno (EU+Nac) HRK
= Ukupna ugovorena vrijednost bespovratnih sredstava]]*Ugovori_OPULJP3[[#This Row],[EU STOPA SUFINANCIRANJA %
EU CO-FINANCING RATE %]]</f>
        <v>892500</v>
      </c>
      <c r="P3087" s="60">
        <f>Ugovori_OPULJP3[[#This Row],[Bespovratna sredstva - EU dio - HRK]]/7.5345</f>
        <v>118455.10651005375</v>
      </c>
      <c r="Q3087" s="59">
        <f>Ugovori_OPULJP3[[#This Row],[Bespovratna sredstva - Ukupno (EU+Nac) HRK
= Ukupna ugovorena vrijednost bespovratnih sredstava]]*Ugovori_OPULJP3[[#This Row],[STOPA NACIONALNOG SUFINANCIRANJA %]]</f>
        <v>157500</v>
      </c>
      <c r="R3087" s="60">
        <f>Ugovori_OPULJP3[[#This Row],[Bespovratna sredstva - Nacionalni dio - HRK]]/7.5345</f>
        <v>20903.842325303602</v>
      </c>
      <c r="S3087" s="59">
        <v>1050000</v>
      </c>
      <c r="T3087" s="60">
        <f>Ugovori_OPULJP3[[#This Row],[Bespovratna sredstva - Ukupno (EU+Nac) HRK
= Ukupna ugovorena vrijednost bespovratnih sredstava]]/7.5345</f>
        <v>139358.94883535735</v>
      </c>
      <c r="U3087" s="59">
        <v>196271.60000000009</v>
      </c>
      <c r="V3087" s="60">
        <f>Ugovori_OPULJP3[[#This Row],[Javni doprinos korisnika - HRK]]/7.5345</f>
        <v>26049.71796403213</v>
      </c>
      <c r="W3087" s="59">
        <v>0</v>
      </c>
      <c r="X3087" s="60">
        <f>Ugovori_OPULJP3[[#This Row],[Privatni doprinos korisnika - HRK]]/7.5345</f>
        <v>0</v>
      </c>
      <c r="Y3087" s="61">
        <v>1246271.6000000001</v>
      </c>
      <c r="Z3087" s="62">
        <f>Ugovori_OPULJP3[[#This Row],[UKUPNI PRIHVATLJIVI IZDACI
TOTAL ELIGIBLE EXPENDITURE
= Bespovratna sredstva ukupno + doprinos korisnika
= Ukupni prihvatljivi troškovi
= Ukupna ugovorena vrijednost projekta HRK]]/7.5345</f>
        <v>165408.66679938947</v>
      </c>
      <c r="AA3087" s="53" t="s">
        <v>10638</v>
      </c>
      <c r="AB3087" s="53" t="s">
        <v>10639</v>
      </c>
      <c r="AC3087" s="42" t="s">
        <v>11264</v>
      </c>
      <c r="AD3087" s="52" t="s">
        <v>10995</v>
      </c>
    </row>
    <row r="3088" spans="1:30" ht="66.75" customHeight="1" x14ac:dyDescent="0.2">
      <c r="A3088" s="50" t="s">
        <v>11265</v>
      </c>
      <c r="B3088" s="51" t="s">
        <v>10633</v>
      </c>
      <c r="C3088" s="52" t="s">
        <v>10991</v>
      </c>
      <c r="D3088" s="52" t="s">
        <v>11128</v>
      </c>
      <c r="E3088" s="53" t="s">
        <v>231</v>
      </c>
      <c r="F3088" s="54" t="s">
        <v>11266</v>
      </c>
      <c r="G3088" s="54" t="s">
        <v>10007</v>
      </c>
      <c r="H3088" s="56">
        <v>42583</v>
      </c>
      <c r="I3088" s="56">
        <v>42947</v>
      </c>
      <c r="J3088" s="57" t="str">
        <f>IF(Ugovori_OPULJP3[[#This Row],[DATUM ZAVRŠETKA OPERACIJE]]&gt;DATE(2024,12,31),"u provedbi","završen")</f>
        <v>završen</v>
      </c>
      <c r="K3088" s="55" t="s">
        <v>337</v>
      </c>
      <c r="L3088" s="55" t="s">
        <v>337</v>
      </c>
      <c r="M3088" s="58">
        <v>0.85</v>
      </c>
      <c r="N3088" s="58">
        <v>0.15</v>
      </c>
      <c r="O3088" s="59">
        <f>Ugovori_OPULJP3[[#This Row],[Bespovratna sredstva - Ukupno (EU+Nac) HRK
= Ukupna ugovorena vrijednost bespovratnih sredstava]]*Ugovori_OPULJP3[[#This Row],[EU STOPA SUFINANCIRANJA %
EU CO-FINANCING RATE %]]</f>
        <v>998787.97799999989</v>
      </c>
      <c r="P3088" s="60">
        <f>Ugovori_OPULJP3[[#This Row],[Bespovratna sredstva - EU dio - HRK]]/7.5345</f>
        <v>132561.9454509257</v>
      </c>
      <c r="Q3088" s="59">
        <f>Ugovori_OPULJP3[[#This Row],[Bespovratna sredstva - Ukupno (EU+Nac) HRK
= Ukupna ugovorena vrijednost bespovratnih sredstava]]*Ugovori_OPULJP3[[#This Row],[STOPA NACIONALNOG SUFINANCIRANJA %]]</f>
        <v>176256.70199999999</v>
      </c>
      <c r="R3088" s="60">
        <f>Ugovori_OPULJP3[[#This Row],[Bespovratna sredstva - Nacionalni dio - HRK]]/7.5345</f>
        <v>23393.284491339833</v>
      </c>
      <c r="S3088" s="59">
        <v>1175044.68</v>
      </c>
      <c r="T3088" s="60">
        <f>Ugovori_OPULJP3[[#This Row],[Bespovratna sredstva - Ukupno (EU+Nac) HRK
= Ukupna ugovorena vrijednost bespovratnih sredstava]]/7.5345</f>
        <v>155955.22994226555</v>
      </c>
      <c r="U3088" s="59">
        <v>207360.83000000007</v>
      </c>
      <c r="V3088" s="60">
        <f>Ugovori_OPULJP3[[#This Row],[Javni doprinos korisnika - HRK]]/7.5345</f>
        <v>27521.511712787851</v>
      </c>
      <c r="W3088" s="59">
        <v>0</v>
      </c>
      <c r="X3088" s="60">
        <f>Ugovori_OPULJP3[[#This Row],[Privatni doprinos korisnika - HRK]]/7.5345</f>
        <v>0</v>
      </c>
      <c r="Y3088" s="61">
        <v>1382405.51</v>
      </c>
      <c r="Z3088" s="62">
        <f>Ugovori_OPULJP3[[#This Row],[UKUPNI PRIHVATLJIVI IZDACI
TOTAL ELIGIBLE EXPENDITURE
= Bespovratna sredstva ukupno + doprinos korisnika
= Ukupni prihvatljivi troškovi
= Ukupna ugovorena vrijednost projekta HRK]]/7.5345</f>
        <v>183476.74165505343</v>
      </c>
      <c r="AA3088" s="53" t="s">
        <v>10638</v>
      </c>
      <c r="AB3088" s="53" t="s">
        <v>10639</v>
      </c>
      <c r="AC3088" s="42" t="s">
        <v>11267</v>
      </c>
      <c r="AD3088" s="52" t="s">
        <v>10995</v>
      </c>
    </row>
    <row r="3089" spans="1:30" ht="66.75" customHeight="1" x14ac:dyDescent="0.2">
      <c r="A3089" s="50" t="s">
        <v>11268</v>
      </c>
      <c r="B3089" s="51" t="s">
        <v>10633</v>
      </c>
      <c r="C3089" s="52" t="s">
        <v>10991</v>
      </c>
      <c r="D3089" s="52" t="s">
        <v>11128</v>
      </c>
      <c r="E3089" s="53" t="s">
        <v>231</v>
      </c>
      <c r="F3089" s="54" t="s">
        <v>11269</v>
      </c>
      <c r="G3089" s="54" t="s">
        <v>3085</v>
      </c>
      <c r="H3089" s="56">
        <v>42599</v>
      </c>
      <c r="I3089" s="56">
        <v>42963</v>
      </c>
      <c r="J3089" s="57" t="str">
        <f>IF(Ugovori_OPULJP3[[#This Row],[DATUM ZAVRŠETKA OPERACIJE]]&gt;DATE(2024,12,31),"u provedbi","završen")</f>
        <v>završen</v>
      </c>
      <c r="K3089" s="55" t="s">
        <v>98</v>
      </c>
      <c r="L3089" s="55" t="s">
        <v>98</v>
      </c>
      <c r="M3089" s="58">
        <v>0.85</v>
      </c>
      <c r="N3089" s="58">
        <v>0.15</v>
      </c>
      <c r="O3089" s="59">
        <f>Ugovori_OPULJP3[[#This Row],[Bespovratna sredstva - Ukupno (EU+Nac) HRK
= Ukupna ugovorena vrijednost bespovratnih sredstava]]*Ugovori_OPULJP3[[#This Row],[EU STOPA SUFINANCIRANJA %
EU CO-FINANCING RATE %]]</f>
        <v>1624349.0649999999</v>
      </c>
      <c r="P3089" s="60">
        <f>Ugovori_OPULJP3[[#This Row],[Bespovratna sredstva - EU dio - HRK]]/7.5345</f>
        <v>215588.16975247193</v>
      </c>
      <c r="Q3089" s="59">
        <f>Ugovori_OPULJP3[[#This Row],[Bespovratna sredstva - Ukupno (EU+Nac) HRK
= Ukupna ugovorena vrijednost bespovratnih sredstava]]*Ugovori_OPULJP3[[#This Row],[STOPA NACIONALNOG SUFINANCIRANJA %]]</f>
        <v>286649.83499999996</v>
      </c>
      <c r="R3089" s="60">
        <f>Ugovori_OPULJP3[[#This Row],[Bespovratna sredstva - Nacionalni dio - HRK]]/7.5345</f>
        <v>38044.971132789164</v>
      </c>
      <c r="S3089" s="59">
        <v>1910998.9</v>
      </c>
      <c r="T3089" s="60">
        <f>Ugovori_OPULJP3[[#This Row],[Bespovratna sredstva - Ukupno (EU+Nac) HRK
= Ukupna ugovorena vrijednost bespovratnih sredstava]]/7.5345</f>
        <v>253633.14088526109</v>
      </c>
      <c r="U3089" s="59">
        <v>337235.10000000009</v>
      </c>
      <c r="V3089" s="60">
        <f>Ugovori_OPULJP3[[#This Row],[Javni doprinos korisnika - HRK]]/7.5345</f>
        <v>44758.789567987267</v>
      </c>
      <c r="W3089" s="59">
        <v>0</v>
      </c>
      <c r="X3089" s="60">
        <f>Ugovori_OPULJP3[[#This Row],[Privatni doprinos korisnika - HRK]]/7.5345</f>
        <v>0</v>
      </c>
      <c r="Y3089" s="61">
        <v>2248234</v>
      </c>
      <c r="Z3089" s="62">
        <f>Ugovori_OPULJP3[[#This Row],[UKUPNI PRIHVATLJIVI IZDACI
TOTAL ELIGIBLE EXPENDITURE
= Bespovratna sredstva ukupno + doprinos korisnika
= Ukupni prihvatljivi troškovi
= Ukupna ugovorena vrijednost projekta HRK]]/7.5345</f>
        <v>298391.93045324838</v>
      </c>
      <c r="AA3089" s="53" t="s">
        <v>10638</v>
      </c>
      <c r="AB3089" s="53" t="s">
        <v>10639</v>
      </c>
      <c r="AC3089" s="42" t="s">
        <v>11270</v>
      </c>
      <c r="AD3089" s="52" t="s">
        <v>10995</v>
      </c>
    </row>
    <row r="3090" spans="1:30" ht="66.75" customHeight="1" x14ac:dyDescent="0.2">
      <c r="A3090" s="50" t="s">
        <v>11271</v>
      </c>
      <c r="B3090" s="51" t="s">
        <v>10633</v>
      </c>
      <c r="C3090" s="52" t="s">
        <v>10991</v>
      </c>
      <c r="D3090" s="52" t="s">
        <v>11272</v>
      </c>
      <c r="E3090" s="53" t="s">
        <v>231</v>
      </c>
      <c r="F3090" s="54" t="s">
        <v>11097</v>
      </c>
      <c r="G3090" s="54" t="s">
        <v>11098</v>
      </c>
      <c r="H3090" s="56">
        <v>42977</v>
      </c>
      <c r="I3090" s="56">
        <v>44437</v>
      </c>
      <c r="J3090" s="57" t="str">
        <f>IF(Ugovori_OPULJP3[[#This Row],[DATUM ZAVRŠETKA OPERACIJE]]&gt;DATE(2024,12,31),"u provedbi","završen")</f>
        <v>završen</v>
      </c>
      <c r="K3090" s="55" t="s">
        <v>103</v>
      </c>
      <c r="L3090" s="55" t="s">
        <v>103</v>
      </c>
      <c r="M3090" s="58">
        <v>0.85</v>
      </c>
      <c r="N3090" s="58">
        <v>0.15</v>
      </c>
      <c r="O3090" s="59">
        <f>Ugovori_OPULJP3[[#This Row],[Bespovratna sredstva - Ukupno (EU+Nac) HRK
= Ukupna ugovorena vrijednost bespovratnih sredstava]]*Ugovori_OPULJP3[[#This Row],[EU STOPA SUFINANCIRANJA %
EU CO-FINANCING RATE %]]</f>
        <v>7608889.2400000002</v>
      </c>
      <c r="P3090" s="60">
        <f>Ugovori_OPULJP3[[#This Row],[Bespovratna sredstva - EU dio - HRK]]/7.5345</f>
        <v>1009873.1488486296</v>
      </c>
      <c r="Q3090" s="59">
        <f>Ugovori_OPULJP3[[#This Row],[Bespovratna sredstva - Ukupno (EU+Nac) HRK
= Ukupna ugovorena vrijednost bespovratnih sredstava]]*Ugovori_OPULJP3[[#This Row],[STOPA NACIONALNOG SUFINANCIRANJA %]]</f>
        <v>1342745.16</v>
      </c>
      <c r="R3090" s="60">
        <f>Ugovori_OPULJP3[[#This Row],[Bespovratna sredstva - Nacionalni dio - HRK]]/7.5345</f>
        <v>178212.9086203464</v>
      </c>
      <c r="S3090" s="59">
        <v>8951634.4000000004</v>
      </c>
      <c r="T3090" s="60">
        <f>Ugovori_OPULJP3[[#This Row],[Bespovratna sredstva - Ukupno (EU+Nac) HRK
= Ukupna ugovorena vrijednost bespovratnih sredstava]]/7.5345</f>
        <v>1188086.0574689761</v>
      </c>
      <c r="U3090" s="59">
        <v>471140</v>
      </c>
      <c r="V3090" s="60">
        <f>Ugovori_OPULJP3[[#This Row],[Javni doprinos korisnika - HRK]]/7.5345</f>
        <v>62531.023956466917</v>
      </c>
      <c r="W3090" s="59">
        <v>0</v>
      </c>
      <c r="X3090" s="60">
        <f>Ugovori_OPULJP3[[#This Row],[Privatni doprinos korisnika - HRK]]/7.5345</f>
        <v>0</v>
      </c>
      <c r="Y3090" s="61">
        <v>9422774.4000000004</v>
      </c>
      <c r="Z3090" s="62">
        <f>Ugovori_OPULJP3[[#This Row],[UKUPNI PRIHVATLJIVI IZDACI
TOTAL ELIGIBLE EXPENDITURE
= Bespovratna sredstva ukupno + doprinos korisnika
= Ukupni prihvatljivi troškovi
= Ukupna ugovorena vrijednost projekta HRK]]/7.5345</f>
        <v>1250617.0814254428</v>
      </c>
      <c r="AA3090" s="53" t="s">
        <v>10638</v>
      </c>
      <c r="AB3090" s="53" t="s">
        <v>10639</v>
      </c>
      <c r="AC3090" s="42" t="s">
        <v>11273</v>
      </c>
      <c r="AD3090" s="52" t="s">
        <v>10995</v>
      </c>
    </row>
    <row r="3091" spans="1:30" ht="66.75" customHeight="1" x14ac:dyDescent="0.2">
      <c r="A3091" s="50" t="s">
        <v>11274</v>
      </c>
      <c r="B3091" s="51" t="s">
        <v>10633</v>
      </c>
      <c r="C3091" s="52" t="s">
        <v>10991</v>
      </c>
      <c r="D3091" s="52" t="s">
        <v>11272</v>
      </c>
      <c r="E3091" s="53" t="s">
        <v>231</v>
      </c>
      <c r="F3091" s="54" t="s">
        <v>11275</v>
      </c>
      <c r="G3091" s="54" t="s">
        <v>1694</v>
      </c>
      <c r="H3091" s="56">
        <v>42956</v>
      </c>
      <c r="I3091" s="56">
        <v>44416</v>
      </c>
      <c r="J3091" s="57" t="str">
        <f>IF(Ugovori_OPULJP3[[#This Row],[DATUM ZAVRŠETKA OPERACIJE]]&gt;DATE(2024,12,31),"u provedbi","završen")</f>
        <v>završen</v>
      </c>
      <c r="K3091" s="55" t="s">
        <v>337</v>
      </c>
      <c r="L3091" s="55" t="s">
        <v>337</v>
      </c>
      <c r="M3091" s="58">
        <v>0.85</v>
      </c>
      <c r="N3091" s="58">
        <v>0.15</v>
      </c>
      <c r="O3091" s="59">
        <f>Ugovori_OPULJP3[[#This Row],[Bespovratna sredstva - Ukupno (EU+Nac) HRK
= Ukupna ugovorena vrijednost bespovratnih sredstava]]*Ugovori_OPULJP3[[#This Row],[EU STOPA SUFINANCIRANJA %
EU CO-FINANCING RATE %]]</f>
        <v>1700448.358</v>
      </c>
      <c r="P3091" s="60">
        <f>Ugovori_OPULJP3[[#This Row],[Bespovratna sredstva - EU dio - HRK]]/7.5345</f>
        <v>225688.28163779943</v>
      </c>
      <c r="Q3091" s="59">
        <f>Ugovori_OPULJP3[[#This Row],[Bespovratna sredstva - Ukupno (EU+Nac) HRK
= Ukupna ugovorena vrijednost bespovratnih sredstava]]*Ugovori_OPULJP3[[#This Row],[STOPA NACIONALNOG SUFINANCIRANJA %]]</f>
        <v>300079.12199999997</v>
      </c>
      <c r="R3091" s="60">
        <f>Ugovori_OPULJP3[[#This Row],[Bespovratna sredstva - Nacionalni dio - HRK]]/7.5345</f>
        <v>39827.343818435191</v>
      </c>
      <c r="S3091" s="59">
        <v>2000527.48</v>
      </c>
      <c r="T3091" s="60">
        <f>Ugovori_OPULJP3[[#This Row],[Bespovratna sredstva - Ukupno (EU+Nac) HRK
= Ukupna ugovorena vrijednost bespovratnih sredstava]]/7.5345</f>
        <v>265515.62545623461</v>
      </c>
      <c r="U3091" s="59">
        <v>173958.91999999993</v>
      </c>
      <c r="V3091" s="60">
        <f>Ugovori_OPULJP3[[#This Row],[Javni doprinos korisnika - HRK]]/7.5345</f>
        <v>23088.316411175249</v>
      </c>
      <c r="W3091" s="59">
        <v>0</v>
      </c>
      <c r="X3091" s="60">
        <f>Ugovori_OPULJP3[[#This Row],[Privatni doprinos korisnika - HRK]]/7.5345</f>
        <v>0</v>
      </c>
      <c r="Y3091" s="61">
        <v>2174486.4</v>
      </c>
      <c r="Z3091" s="62">
        <f>Ugovori_OPULJP3[[#This Row],[UKUPNI PRIHVATLJIVI IZDACI
TOTAL ELIGIBLE EXPENDITURE
= Bespovratna sredstva ukupno + doprinos korisnika
= Ukupni prihvatljivi troškovi
= Ukupna ugovorena vrijednost projekta HRK]]/7.5345</f>
        <v>288603.94186740991</v>
      </c>
      <c r="AA3091" s="53" t="s">
        <v>10638</v>
      </c>
      <c r="AB3091" s="53" t="s">
        <v>10639</v>
      </c>
      <c r="AC3091" s="42" t="s">
        <v>11276</v>
      </c>
      <c r="AD3091" s="52" t="s">
        <v>10995</v>
      </c>
    </row>
    <row r="3092" spans="1:30" ht="66.75" customHeight="1" x14ac:dyDescent="0.2">
      <c r="A3092" s="50" t="s">
        <v>11277</v>
      </c>
      <c r="B3092" s="51" t="s">
        <v>10633</v>
      </c>
      <c r="C3092" s="52" t="s">
        <v>10991</v>
      </c>
      <c r="D3092" s="52" t="s">
        <v>11272</v>
      </c>
      <c r="E3092" s="53" t="s">
        <v>231</v>
      </c>
      <c r="F3092" s="54" t="s">
        <v>11278</v>
      </c>
      <c r="G3092" s="71" t="s">
        <v>7190</v>
      </c>
      <c r="H3092" s="56">
        <v>42948</v>
      </c>
      <c r="I3092" s="56">
        <v>44408</v>
      </c>
      <c r="J3092" s="57" t="str">
        <f>IF(Ugovori_OPULJP3[[#This Row],[DATUM ZAVRŠETKA OPERACIJE]]&gt;DATE(2024,12,31),"u provedbi","završen")</f>
        <v>završen</v>
      </c>
      <c r="K3092" s="55" t="s">
        <v>337</v>
      </c>
      <c r="L3092" s="55" t="s">
        <v>337</v>
      </c>
      <c r="M3092" s="58">
        <v>0.85</v>
      </c>
      <c r="N3092" s="58">
        <v>0.15</v>
      </c>
      <c r="O3092" s="59">
        <f>Ugovori_OPULJP3[[#This Row],[Bespovratna sredstva - Ukupno (EU+Nac) HRK
= Ukupna ugovorena vrijednost bespovratnih sredstava]]*Ugovori_OPULJP3[[#This Row],[EU STOPA SUFINANCIRANJA %
EU CO-FINANCING RATE %]]</f>
        <v>8194189.5839999989</v>
      </c>
      <c r="P3092" s="60">
        <f>Ugovori_OPULJP3[[#This Row],[Bespovratna sredstva - EU dio - HRK]]/7.5345</f>
        <v>1087555.8542703562</v>
      </c>
      <c r="Q3092" s="59">
        <f>Ugovori_OPULJP3[[#This Row],[Bespovratna sredstva - Ukupno (EU+Nac) HRK
= Ukupna ugovorena vrijednost bespovratnih sredstava]]*Ugovori_OPULJP3[[#This Row],[STOPA NACIONALNOG SUFINANCIRANJA %]]</f>
        <v>1446033.4559999998</v>
      </c>
      <c r="R3092" s="60">
        <f>Ugovori_OPULJP3[[#This Row],[Bespovratna sredstva - Nacionalni dio - HRK]]/7.5345</f>
        <v>191921.62134182756</v>
      </c>
      <c r="S3092" s="59">
        <v>9640223.0399999991</v>
      </c>
      <c r="T3092" s="60">
        <f>Ugovori_OPULJP3[[#This Row],[Bespovratna sredstva - Ukupno (EU+Nac) HRK
= Ukupna ugovorena vrijednost bespovratnih sredstava]]/7.5345</f>
        <v>1279477.4756121838</v>
      </c>
      <c r="U3092" s="59">
        <v>507380.16000000015</v>
      </c>
      <c r="V3092" s="60">
        <f>Ugovori_OPULJP3[[#This Row],[Javni doprinos korisnika - HRK]]/7.5345</f>
        <v>67340.919769062326</v>
      </c>
      <c r="W3092" s="59">
        <v>0</v>
      </c>
      <c r="X3092" s="60">
        <f>Ugovori_OPULJP3[[#This Row],[Privatni doprinos korisnika - HRK]]/7.5345</f>
        <v>0</v>
      </c>
      <c r="Y3092" s="61">
        <v>10147603.199999999</v>
      </c>
      <c r="Z3092" s="62">
        <f>Ugovori_OPULJP3[[#This Row],[UKUPNI PRIHVATLJIVI IZDACI
TOTAL ELIGIBLE EXPENDITURE
= Bespovratna sredstva ukupno + doprinos korisnika
= Ukupni prihvatljivi troškovi
= Ukupna ugovorena vrijednost projekta HRK]]/7.5345</f>
        <v>1346818.395381246</v>
      </c>
      <c r="AA3092" s="53" t="s">
        <v>10638</v>
      </c>
      <c r="AB3092" s="53" t="s">
        <v>10639</v>
      </c>
      <c r="AC3092" s="42" t="s">
        <v>11279</v>
      </c>
      <c r="AD3092" s="52" t="s">
        <v>10995</v>
      </c>
    </row>
    <row r="3093" spans="1:30" ht="66.75" customHeight="1" x14ac:dyDescent="0.2">
      <c r="A3093" s="50" t="s">
        <v>11280</v>
      </c>
      <c r="B3093" s="51" t="s">
        <v>10633</v>
      </c>
      <c r="C3093" s="52" t="s">
        <v>10991</v>
      </c>
      <c r="D3093" s="52" t="s">
        <v>11272</v>
      </c>
      <c r="E3093" s="53" t="s">
        <v>231</v>
      </c>
      <c r="F3093" s="54" t="s">
        <v>11183</v>
      </c>
      <c r="G3093" s="54" t="s">
        <v>11184</v>
      </c>
      <c r="H3093" s="56">
        <v>42969</v>
      </c>
      <c r="I3093" s="56">
        <v>44429</v>
      </c>
      <c r="J3093" s="57" t="str">
        <f>IF(Ugovori_OPULJP3[[#This Row],[DATUM ZAVRŠETKA OPERACIJE]]&gt;DATE(2024,12,31),"u provedbi","završen")</f>
        <v>završen</v>
      </c>
      <c r="K3093" s="55" t="s">
        <v>154</v>
      </c>
      <c r="L3093" s="55" t="s">
        <v>154</v>
      </c>
      <c r="M3093" s="58">
        <v>0.85</v>
      </c>
      <c r="N3093" s="58">
        <v>0.15</v>
      </c>
      <c r="O3093" s="59">
        <f>Ugovori_OPULJP3[[#This Row],[Bespovratna sredstva - Ukupno (EU+Nac) HRK
= Ukupna ugovorena vrijednost bespovratnih sredstava]]*Ugovori_OPULJP3[[#This Row],[EU STOPA SUFINANCIRANJA %
EU CO-FINANCING RATE %]]</f>
        <v>2880288.4440000001</v>
      </c>
      <c r="P3093" s="60">
        <f>Ugovori_OPULJP3[[#This Row],[Bespovratna sredstva - EU dio - HRK]]/7.5345</f>
        <v>382279.97133187338</v>
      </c>
      <c r="Q3093" s="59">
        <f>Ugovori_OPULJP3[[#This Row],[Bespovratna sredstva - Ukupno (EU+Nac) HRK
= Ukupna ugovorena vrijednost bespovratnih sredstava]]*Ugovori_OPULJP3[[#This Row],[STOPA NACIONALNOG SUFINANCIRANJA %]]</f>
        <v>508286.196</v>
      </c>
      <c r="R3093" s="60">
        <f>Ugovori_OPULJP3[[#This Row],[Bespovratna sredstva - Nacionalni dio - HRK]]/7.5345</f>
        <v>67461.171411507064</v>
      </c>
      <c r="S3093" s="59">
        <v>3388574.64</v>
      </c>
      <c r="T3093" s="60">
        <f>Ugovori_OPULJP3[[#This Row],[Bespovratna sredstva - Ukupno (EU+Nac) HRK
= Ukupna ugovorena vrijednost bespovratnih sredstava]]/7.5345</f>
        <v>449741.14274338045</v>
      </c>
      <c r="U3093" s="59">
        <v>597983.75999999978</v>
      </c>
      <c r="V3093" s="60">
        <f>Ugovori_OPULJP3[[#This Row],[Javni doprinos korisnika - HRK]]/7.5345</f>
        <v>79366.084013537693</v>
      </c>
      <c r="W3093" s="59">
        <v>0</v>
      </c>
      <c r="X3093" s="60">
        <f>Ugovori_OPULJP3[[#This Row],[Privatni doprinos korisnika - HRK]]/7.5345</f>
        <v>0</v>
      </c>
      <c r="Y3093" s="61">
        <v>3986558.4</v>
      </c>
      <c r="Z3093" s="62">
        <f>Ugovori_OPULJP3[[#This Row],[UKUPNI PRIHVATLJIVI IZDACI
TOTAL ELIGIBLE EXPENDITURE
= Bespovratna sredstva ukupno + doprinos korisnika
= Ukupni prihvatljivi troškovi
= Ukupna ugovorena vrijednost projekta HRK]]/7.5345</f>
        <v>529107.22675691813</v>
      </c>
      <c r="AA3093" s="53" t="s">
        <v>10638</v>
      </c>
      <c r="AB3093" s="53" t="s">
        <v>10639</v>
      </c>
      <c r="AC3093" s="42" t="s">
        <v>11281</v>
      </c>
      <c r="AD3093" s="52" t="s">
        <v>10995</v>
      </c>
    </row>
    <row r="3094" spans="1:30" ht="66.75" customHeight="1" x14ac:dyDescent="0.2">
      <c r="A3094" s="50" t="s">
        <v>11282</v>
      </c>
      <c r="B3094" s="51" t="s">
        <v>10633</v>
      </c>
      <c r="C3094" s="52" t="s">
        <v>10991</v>
      </c>
      <c r="D3094" s="52" t="s">
        <v>11272</v>
      </c>
      <c r="E3094" s="53" t="s">
        <v>231</v>
      </c>
      <c r="F3094" s="54" t="s">
        <v>11283</v>
      </c>
      <c r="G3094" s="54" t="s">
        <v>2531</v>
      </c>
      <c r="H3094" s="56">
        <v>42961</v>
      </c>
      <c r="I3094" s="56">
        <v>44421</v>
      </c>
      <c r="J3094" s="57" t="str">
        <f>IF(Ugovori_OPULJP3[[#This Row],[DATUM ZAVRŠETKA OPERACIJE]]&gt;DATE(2024,12,31),"u provedbi","završen")</f>
        <v>završen</v>
      </c>
      <c r="K3094" s="55" t="s">
        <v>154</v>
      </c>
      <c r="L3094" s="55" t="s">
        <v>154</v>
      </c>
      <c r="M3094" s="58">
        <v>0.85</v>
      </c>
      <c r="N3094" s="58">
        <v>0.15</v>
      </c>
      <c r="O3094" s="59">
        <f>Ugovori_OPULJP3[[#This Row],[Bespovratna sredstva - Ukupno (EU+Nac) HRK
= Ukupna ugovorena vrijednost bespovratnih sredstava]]*Ugovori_OPULJP3[[#This Row],[EU STOPA SUFINANCIRANJA %
EU CO-FINANCING RATE %]]</f>
        <v>4058588.2619999996</v>
      </c>
      <c r="P3094" s="60">
        <f>Ugovori_OPULJP3[[#This Row],[Bespovratna sredstva - EU dio - HRK]]/7.5345</f>
        <v>538667.23233127606</v>
      </c>
      <c r="Q3094" s="59">
        <f>Ugovori_OPULJP3[[#This Row],[Bespovratna sredstva - Ukupno (EU+Nac) HRK
= Ukupna ugovorena vrijednost bespovratnih sredstava]]*Ugovori_OPULJP3[[#This Row],[STOPA NACIONALNOG SUFINANCIRANJA %]]</f>
        <v>716221.45799999998</v>
      </c>
      <c r="R3094" s="60">
        <f>Ugovori_OPULJP3[[#This Row],[Bespovratna sredstva - Nacionalni dio - HRK]]/7.5345</f>
        <v>95058.923352578131</v>
      </c>
      <c r="S3094" s="59">
        <v>4774809.72</v>
      </c>
      <c r="T3094" s="60">
        <f>Ugovori_OPULJP3[[#This Row],[Bespovratna sredstva - Ukupno (EU+Nac) HRK
= Ukupna ugovorena vrijednost bespovratnih sredstava]]/7.5345</f>
        <v>633726.15568385425</v>
      </c>
      <c r="U3094" s="59">
        <v>842613.48000000045</v>
      </c>
      <c r="V3094" s="60">
        <f>Ugovori_OPULJP3[[#This Row],[Javni doprinos korisnika - HRK]]/7.5345</f>
        <v>111834.02747362139</v>
      </c>
      <c r="W3094" s="59">
        <v>0</v>
      </c>
      <c r="X3094" s="60">
        <f>Ugovori_OPULJP3[[#This Row],[Privatni doprinos korisnika - HRK]]/7.5345</f>
        <v>0</v>
      </c>
      <c r="Y3094" s="61">
        <v>5617423.2000000002</v>
      </c>
      <c r="Z3094" s="62">
        <f>Ugovori_OPULJP3[[#This Row],[UKUPNI PRIHVATLJIVI IZDACI
TOTAL ELIGIBLE EXPENDITURE
= Bespovratna sredstva ukupno + doprinos korisnika
= Ukupni prihvatljivi troškovi
= Ukupna ugovorena vrijednost projekta HRK]]/7.5345</f>
        <v>745560.18315747555</v>
      </c>
      <c r="AA3094" s="53" t="s">
        <v>10638</v>
      </c>
      <c r="AB3094" s="53" t="s">
        <v>10639</v>
      </c>
      <c r="AC3094" s="42" t="s">
        <v>11284</v>
      </c>
      <c r="AD3094" s="52" t="s">
        <v>10995</v>
      </c>
    </row>
    <row r="3095" spans="1:30" ht="66.75" customHeight="1" x14ac:dyDescent="0.2">
      <c r="A3095" s="50" t="s">
        <v>11285</v>
      </c>
      <c r="B3095" s="51" t="s">
        <v>10633</v>
      </c>
      <c r="C3095" s="52" t="s">
        <v>10991</v>
      </c>
      <c r="D3095" s="52" t="s">
        <v>11272</v>
      </c>
      <c r="E3095" s="53" t="s">
        <v>231</v>
      </c>
      <c r="F3095" s="54" t="s">
        <v>11058</v>
      </c>
      <c r="G3095" s="54" t="s">
        <v>824</v>
      </c>
      <c r="H3095" s="56">
        <v>42955</v>
      </c>
      <c r="I3095" s="56">
        <v>44415</v>
      </c>
      <c r="J3095" s="57" t="str">
        <f>IF(Ugovori_OPULJP3[[#This Row],[DATUM ZAVRŠETKA OPERACIJE]]&gt;DATE(2024,12,31),"u provedbi","završen")</f>
        <v>završen</v>
      </c>
      <c r="K3095" s="55" t="s">
        <v>78</v>
      </c>
      <c r="L3095" s="55" t="s">
        <v>78</v>
      </c>
      <c r="M3095" s="58">
        <v>0.85</v>
      </c>
      <c r="N3095" s="58">
        <v>0.15</v>
      </c>
      <c r="O3095" s="59">
        <f>Ugovori_OPULJP3[[#This Row],[Bespovratna sredstva - Ukupno (EU+Nac) HRK
= Ukupna ugovorena vrijednost bespovratnih sredstava]]*Ugovori_OPULJP3[[#This Row],[EU STOPA SUFINANCIRANJA %
EU CO-FINANCING RATE %]]</f>
        <v>7069798.9079999998</v>
      </c>
      <c r="P3095" s="60">
        <f>Ugovori_OPULJP3[[#This Row],[Bespovratna sredstva - EU dio - HRK]]/7.5345</f>
        <v>938323.56599641638</v>
      </c>
      <c r="Q3095" s="59">
        <f>Ugovori_OPULJP3[[#This Row],[Bespovratna sredstva - Ukupno (EU+Nac) HRK
= Ukupna ugovorena vrijednost bespovratnih sredstava]]*Ugovori_OPULJP3[[#This Row],[STOPA NACIONALNOG SUFINANCIRANJA %]]</f>
        <v>1247611.5719999999</v>
      </c>
      <c r="R3095" s="60">
        <f>Ugovori_OPULJP3[[#This Row],[Bespovratna sredstva - Nacionalni dio - HRK]]/7.5345</f>
        <v>165586.51164642643</v>
      </c>
      <c r="S3095" s="59">
        <v>8317410.4800000004</v>
      </c>
      <c r="T3095" s="60">
        <f>Ugovori_OPULJP3[[#This Row],[Bespovratna sredstva - Ukupno (EU+Nac) HRK
= Ukupna ugovorena vrijednost bespovratnih sredstava]]/7.5345</f>
        <v>1103910.0776428429</v>
      </c>
      <c r="U3095" s="59">
        <v>1467778.3200000003</v>
      </c>
      <c r="V3095" s="60">
        <f>Ugovori_OPULJP3[[#This Row],[Javni doprinos korisnika - HRK]]/7.5345</f>
        <v>194807.66076050172</v>
      </c>
      <c r="W3095" s="59">
        <v>0</v>
      </c>
      <c r="X3095" s="60">
        <f>Ugovori_OPULJP3[[#This Row],[Privatni doprinos korisnika - HRK]]/7.5345</f>
        <v>0</v>
      </c>
      <c r="Y3095" s="61">
        <v>9785188.8000000007</v>
      </c>
      <c r="Z3095" s="62">
        <f>Ugovori_OPULJP3[[#This Row],[UKUPNI PRIHVATLJIVI IZDACI
TOTAL ELIGIBLE EXPENDITURE
= Bespovratna sredstva ukupno + doprinos korisnika
= Ukupni prihvatljivi troškovi
= Ukupna ugovorena vrijednost projekta HRK]]/7.5345</f>
        <v>1298717.7384033445</v>
      </c>
      <c r="AA3095" s="53" t="s">
        <v>10638</v>
      </c>
      <c r="AB3095" s="53" t="s">
        <v>10639</v>
      </c>
      <c r="AC3095" s="42" t="s">
        <v>11286</v>
      </c>
      <c r="AD3095" s="52" t="s">
        <v>10995</v>
      </c>
    </row>
    <row r="3096" spans="1:30" ht="66.75" customHeight="1" x14ac:dyDescent="0.2">
      <c r="A3096" s="50" t="s">
        <v>11287</v>
      </c>
      <c r="B3096" s="51" t="s">
        <v>10633</v>
      </c>
      <c r="C3096" s="52" t="s">
        <v>10991</v>
      </c>
      <c r="D3096" s="52" t="s">
        <v>11272</v>
      </c>
      <c r="E3096" s="53" t="s">
        <v>231</v>
      </c>
      <c r="F3096" s="54" t="s">
        <v>11288</v>
      </c>
      <c r="G3096" s="54" t="s">
        <v>803</v>
      </c>
      <c r="H3096" s="56">
        <v>42979</v>
      </c>
      <c r="I3096" s="56">
        <v>44439</v>
      </c>
      <c r="J3096" s="57" t="str">
        <f>IF(Ugovori_OPULJP3[[#This Row],[DATUM ZAVRŠETKA OPERACIJE]]&gt;DATE(2024,12,31),"u provedbi","završen")</f>
        <v>završen</v>
      </c>
      <c r="K3096" s="55" t="s">
        <v>593</v>
      </c>
      <c r="L3096" s="55" t="s">
        <v>593</v>
      </c>
      <c r="M3096" s="58">
        <v>0.85</v>
      </c>
      <c r="N3096" s="58">
        <v>0.15</v>
      </c>
      <c r="O3096" s="59">
        <f>Ugovori_OPULJP3[[#This Row],[Bespovratna sredstva - Ukupno (EU+Nac) HRK
= Ukupna ugovorena vrijednost bespovratnih sredstava]]*Ugovori_OPULJP3[[#This Row],[EU STOPA SUFINANCIRANJA %
EU CO-FINANCING RATE %]]</f>
        <v>5891499.0899999999</v>
      </c>
      <c r="P3096" s="60">
        <f>Ugovori_OPULJP3[[#This Row],[Bespovratna sredstva - EU dio - HRK]]/7.5345</f>
        <v>781936.30499701365</v>
      </c>
      <c r="Q3096" s="59">
        <f>Ugovori_OPULJP3[[#This Row],[Bespovratna sredstva - Ukupno (EU+Nac) HRK
= Ukupna ugovorena vrijednost bespovratnih sredstava]]*Ugovori_OPULJP3[[#This Row],[STOPA NACIONALNOG SUFINANCIRANJA %]]</f>
        <v>1039676.31</v>
      </c>
      <c r="R3096" s="60">
        <f>Ugovori_OPULJP3[[#This Row],[Bespovratna sredstva - Nacionalni dio - HRK]]/7.5345</f>
        <v>137988.75970535536</v>
      </c>
      <c r="S3096" s="59">
        <v>6931175.4000000004</v>
      </c>
      <c r="T3096" s="60">
        <f>Ugovori_OPULJP3[[#This Row],[Bespovratna sredstva - Ukupno (EU+Nac) HRK
= Ukupna ugovorena vrijednost bespovratnih sredstava]]/7.5345</f>
        <v>919925.06470236916</v>
      </c>
      <c r="U3096" s="59">
        <v>1223148.5999999996</v>
      </c>
      <c r="V3096" s="60">
        <f>Ugovori_OPULJP3[[#This Row],[Javni doprinos korisnika - HRK]]/7.5345</f>
        <v>162339.71730041801</v>
      </c>
      <c r="W3096" s="59">
        <v>0</v>
      </c>
      <c r="X3096" s="60">
        <f>Ugovori_OPULJP3[[#This Row],[Privatni doprinos korisnika - HRK]]/7.5345</f>
        <v>0</v>
      </c>
      <c r="Y3096" s="61">
        <v>8154324</v>
      </c>
      <c r="Z3096" s="62">
        <f>Ugovori_OPULJP3[[#This Row],[UKUPNI PRIHVATLJIVI IZDACI
TOTAL ELIGIBLE EXPENDITURE
= Bespovratna sredstva ukupno + doprinos korisnika
= Ukupni prihvatljivi troškovi
= Ukupna ugovorena vrijednost projekta HRK]]/7.5345</f>
        <v>1082264.7820027871</v>
      </c>
      <c r="AA3096" s="53" t="s">
        <v>10638</v>
      </c>
      <c r="AB3096" s="53" t="s">
        <v>10639</v>
      </c>
      <c r="AC3096" s="42" t="s">
        <v>11289</v>
      </c>
      <c r="AD3096" s="52" t="s">
        <v>10995</v>
      </c>
    </row>
    <row r="3097" spans="1:30" ht="66.75" customHeight="1" x14ac:dyDescent="0.2">
      <c r="A3097" s="50" t="s">
        <v>11290</v>
      </c>
      <c r="B3097" s="51" t="s">
        <v>10633</v>
      </c>
      <c r="C3097" s="52" t="s">
        <v>10991</v>
      </c>
      <c r="D3097" s="52" t="s">
        <v>11272</v>
      </c>
      <c r="E3097" s="53" t="s">
        <v>231</v>
      </c>
      <c r="F3097" s="54" t="s">
        <v>11291</v>
      </c>
      <c r="G3097" s="54" t="s">
        <v>36</v>
      </c>
      <c r="H3097" s="56">
        <v>42940</v>
      </c>
      <c r="I3097" s="56">
        <v>44400</v>
      </c>
      <c r="J3097" s="57" t="str">
        <f>IF(Ugovori_OPULJP3[[#This Row],[DATUM ZAVRŠETKA OPERACIJE]]&gt;DATE(2024,12,31),"u provedbi","završen")</f>
        <v>završen</v>
      </c>
      <c r="K3097" s="55" t="s">
        <v>36</v>
      </c>
      <c r="L3097" s="55" t="s">
        <v>36</v>
      </c>
      <c r="M3097" s="58">
        <v>0.85</v>
      </c>
      <c r="N3097" s="58">
        <v>0.15</v>
      </c>
      <c r="O3097" s="59">
        <f>Ugovori_OPULJP3[[#This Row],[Bespovratna sredstva - Ukupno (EU+Nac) HRK
= Ukupna ugovorena vrijednost bespovratnih sredstava]]*Ugovori_OPULJP3[[#This Row],[EU STOPA SUFINANCIRANJA %
EU CO-FINANCING RATE %]]</f>
        <v>17000000</v>
      </c>
      <c r="P3097" s="60">
        <f>Ugovori_OPULJP3[[#This Row],[Bespovratna sredstva - EU dio - HRK]]/7.5345</f>
        <v>2256287.7430486428</v>
      </c>
      <c r="Q3097" s="59">
        <f>Ugovori_OPULJP3[[#This Row],[Bespovratna sredstva - Ukupno (EU+Nac) HRK
= Ukupna ugovorena vrijednost bespovratnih sredstava]]*Ugovori_OPULJP3[[#This Row],[STOPA NACIONALNOG SUFINANCIRANJA %]]</f>
        <v>3000000</v>
      </c>
      <c r="R3097" s="60">
        <f>Ugovori_OPULJP3[[#This Row],[Bespovratna sredstva - Nacionalni dio - HRK]]/7.5345</f>
        <v>398168.42524387816</v>
      </c>
      <c r="S3097" s="59">
        <v>20000000</v>
      </c>
      <c r="T3097" s="60">
        <f>Ugovori_OPULJP3[[#This Row],[Bespovratna sredstva - Ukupno (EU+Nac) HRK
= Ukupna ugovorena vrijednost bespovratnih sredstava]]/7.5345</f>
        <v>2654456.168292521</v>
      </c>
      <c r="U3097" s="59">
        <v>11711260</v>
      </c>
      <c r="V3097" s="60">
        <f>Ugovori_OPULJP3[[#This Row],[Javni doprinos korisnika - HRK]]/7.5345</f>
        <v>1554351.3172738734</v>
      </c>
      <c r="W3097" s="59">
        <v>0</v>
      </c>
      <c r="X3097" s="60">
        <f>Ugovori_OPULJP3[[#This Row],[Privatni doprinos korisnika - HRK]]/7.5345</f>
        <v>0</v>
      </c>
      <c r="Y3097" s="61">
        <v>31711260</v>
      </c>
      <c r="Z3097" s="62">
        <f>Ugovori_OPULJP3[[#This Row],[UKUPNI PRIHVATLJIVI IZDACI
TOTAL ELIGIBLE EXPENDITURE
= Bespovratna sredstva ukupno + doprinos korisnika
= Ukupni prihvatljivi troškovi
= Ukupna ugovorena vrijednost projekta HRK]]/7.5345</f>
        <v>4208807.4855663944</v>
      </c>
      <c r="AA3097" s="53" t="s">
        <v>10638</v>
      </c>
      <c r="AB3097" s="53" t="s">
        <v>10639</v>
      </c>
      <c r="AC3097" s="42" t="s">
        <v>11292</v>
      </c>
      <c r="AD3097" s="52" t="s">
        <v>10995</v>
      </c>
    </row>
    <row r="3098" spans="1:30" ht="66.75" customHeight="1" x14ac:dyDescent="0.2">
      <c r="A3098" s="50" t="s">
        <v>11293</v>
      </c>
      <c r="B3098" s="51" t="s">
        <v>10633</v>
      </c>
      <c r="C3098" s="52" t="s">
        <v>10991</v>
      </c>
      <c r="D3098" s="52" t="s">
        <v>11272</v>
      </c>
      <c r="E3098" s="53" t="s">
        <v>231</v>
      </c>
      <c r="F3098" s="54" t="s">
        <v>11294</v>
      </c>
      <c r="G3098" s="54" t="s">
        <v>1094</v>
      </c>
      <c r="H3098" s="56">
        <v>42964</v>
      </c>
      <c r="I3098" s="56">
        <v>44424</v>
      </c>
      <c r="J3098" s="57" t="str">
        <f>IF(Ugovori_OPULJP3[[#This Row],[DATUM ZAVRŠETKA OPERACIJE]]&gt;DATE(2024,12,31),"u provedbi","završen")</f>
        <v>završen</v>
      </c>
      <c r="K3098" s="55" t="s">
        <v>199</v>
      </c>
      <c r="L3098" s="55" t="s">
        <v>199</v>
      </c>
      <c r="M3098" s="58">
        <v>0.85</v>
      </c>
      <c r="N3098" s="58">
        <v>0.15</v>
      </c>
      <c r="O3098" s="59">
        <f>Ugovori_OPULJP3[[#This Row],[Bespovratna sredstva - Ukupno (EU+Nac) HRK
= Ukupna ugovorena vrijednost bespovratnih sredstava]]*Ugovori_OPULJP3[[#This Row],[EU STOPA SUFINANCIRANJA %
EU CO-FINANCING RATE %]]</f>
        <v>6800000</v>
      </c>
      <c r="P3098" s="60">
        <f>Ugovori_OPULJP3[[#This Row],[Bespovratna sredstva - EU dio - HRK]]/7.5345</f>
        <v>902515.09721945715</v>
      </c>
      <c r="Q3098" s="59">
        <f>Ugovori_OPULJP3[[#This Row],[Bespovratna sredstva - Ukupno (EU+Nac) HRK
= Ukupna ugovorena vrijednost bespovratnih sredstava]]*Ugovori_OPULJP3[[#This Row],[STOPA NACIONALNOG SUFINANCIRANJA %]]</f>
        <v>1200000</v>
      </c>
      <c r="R3098" s="60">
        <f>Ugovori_OPULJP3[[#This Row],[Bespovratna sredstva - Nacionalni dio - HRK]]/7.5345</f>
        <v>159267.37009755126</v>
      </c>
      <c r="S3098" s="59">
        <v>8000000</v>
      </c>
      <c r="T3098" s="60">
        <f>Ugovori_OPULJP3[[#This Row],[Bespovratna sredstva - Ukupno (EU+Nac) HRK
= Ukupna ugovorena vrijednost bespovratnih sredstava]]/7.5345</f>
        <v>1061782.4673170084</v>
      </c>
      <c r="U3098" s="59">
        <v>4684504</v>
      </c>
      <c r="V3098" s="60">
        <f>Ugovori_OPULJP3[[#This Row],[Javni doprinos korisnika - HRK]]/7.5345</f>
        <v>621740.52690954937</v>
      </c>
      <c r="W3098" s="59">
        <v>0</v>
      </c>
      <c r="X3098" s="60">
        <f>Ugovori_OPULJP3[[#This Row],[Privatni doprinos korisnika - HRK]]/7.5345</f>
        <v>0</v>
      </c>
      <c r="Y3098" s="61">
        <v>12684504</v>
      </c>
      <c r="Z3098" s="62">
        <f>Ugovori_OPULJP3[[#This Row],[UKUPNI PRIHVATLJIVI IZDACI
TOTAL ELIGIBLE EXPENDITURE
= Bespovratna sredstva ukupno + doprinos korisnika
= Ukupni prihvatljivi troškovi
= Ukupna ugovorena vrijednost projekta HRK]]/7.5345</f>
        <v>1683522.9942265577</v>
      </c>
      <c r="AA3098" s="53" t="s">
        <v>10638</v>
      </c>
      <c r="AB3098" s="53" t="s">
        <v>10639</v>
      </c>
      <c r="AC3098" s="42" t="s">
        <v>11295</v>
      </c>
      <c r="AD3098" s="52" t="s">
        <v>10995</v>
      </c>
    </row>
    <row r="3099" spans="1:30" ht="66.75" customHeight="1" x14ac:dyDescent="0.2">
      <c r="A3099" s="50" t="s">
        <v>11296</v>
      </c>
      <c r="B3099" s="51" t="s">
        <v>10633</v>
      </c>
      <c r="C3099" s="52" t="s">
        <v>10991</v>
      </c>
      <c r="D3099" s="52" t="s">
        <v>11272</v>
      </c>
      <c r="E3099" s="53" t="s">
        <v>231</v>
      </c>
      <c r="F3099" s="54" t="s">
        <v>11297</v>
      </c>
      <c r="G3099" s="54" t="s">
        <v>1078</v>
      </c>
      <c r="H3099" s="56">
        <v>42948</v>
      </c>
      <c r="I3099" s="56">
        <v>44408</v>
      </c>
      <c r="J3099" s="57" t="str">
        <f>IF(Ugovori_OPULJP3[[#This Row],[DATUM ZAVRŠETKA OPERACIJE]]&gt;DATE(2024,12,31),"u provedbi","završen")</f>
        <v>završen</v>
      </c>
      <c r="K3099" s="55" t="s">
        <v>424</v>
      </c>
      <c r="L3099" s="55" t="s">
        <v>424</v>
      </c>
      <c r="M3099" s="58">
        <v>0.85</v>
      </c>
      <c r="N3099" s="58">
        <v>0.15</v>
      </c>
      <c r="O3099" s="59">
        <f>Ugovori_OPULJP3[[#This Row],[Bespovratna sredstva - Ukupno (EU+Nac) HRK
= Ukupna ugovorena vrijednost bespovratnih sredstava]]*Ugovori_OPULJP3[[#This Row],[EU STOPA SUFINANCIRANJA %
EU CO-FINANCING RATE %]]</f>
        <v>6677032.3020000001</v>
      </c>
      <c r="P3099" s="60">
        <f>Ugovori_OPULJP3[[#This Row],[Bespovratna sredstva - EU dio - HRK]]/7.5345</f>
        <v>886194.47899661551</v>
      </c>
      <c r="Q3099" s="59">
        <f>Ugovori_OPULJP3[[#This Row],[Bespovratna sredstva - Ukupno (EU+Nac) HRK
= Ukupna ugovorena vrijednost bespovratnih sredstava]]*Ugovori_OPULJP3[[#This Row],[STOPA NACIONALNOG SUFINANCIRANJA %]]</f>
        <v>1178299.818</v>
      </c>
      <c r="R3099" s="60">
        <f>Ugovori_OPULJP3[[#This Row],[Bespovratna sredstva - Nacionalni dio - HRK]]/7.5345</f>
        <v>156387.26099940273</v>
      </c>
      <c r="S3099" s="59">
        <v>7855332.1200000001</v>
      </c>
      <c r="T3099" s="60">
        <f>Ugovori_OPULJP3[[#This Row],[Bespovratna sredstva - Ukupno (EU+Nac) HRK
= Ukupna ugovorena vrijednost bespovratnih sredstava]]/7.5345</f>
        <v>1042581.7399960182</v>
      </c>
      <c r="U3099" s="59">
        <v>1386235.0799999991</v>
      </c>
      <c r="V3099" s="60">
        <f>Ugovori_OPULJP3[[#This Row],[Javni doprinos korisnika - HRK]]/7.5345</f>
        <v>183985.01294047371</v>
      </c>
      <c r="W3099" s="59">
        <v>0</v>
      </c>
      <c r="X3099" s="60">
        <f>Ugovori_OPULJP3[[#This Row],[Privatni doprinos korisnika - HRK]]/7.5345</f>
        <v>0</v>
      </c>
      <c r="Y3099" s="61">
        <v>9241567.1999999993</v>
      </c>
      <c r="Z3099" s="62">
        <f>Ugovori_OPULJP3[[#This Row],[UKUPNI PRIHVATLJIVI IZDACI
TOTAL ELIGIBLE EXPENDITURE
= Bespovratna sredstva ukupno + doprinos korisnika
= Ukupni prihvatljivi troškovi
= Ukupna ugovorena vrijednost projekta HRK]]/7.5345</f>
        <v>1226566.752936492</v>
      </c>
      <c r="AA3099" s="53" t="s">
        <v>10638</v>
      </c>
      <c r="AB3099" s="53" t="s">
        <v>10639</v>
      </c>
      <c r="AC3099" s="42" t="s">
        <v>11298</v>
      </c>
      <c r="AD3099" s="52" t="s">
        <v>10995</v>
      </c>
    </row>
    <row r="3100" spans="1:30" ht="66.75" customHeight="1" x14ac:dyDescent="0.2">
      <c r="A3100" s="50" t="s">
        <v>11299</v>
      </c>
      <c r="B3100" s="51" t="s">
        <v>10633</v>
      </c>
      <c r="C3100" s="52" t="s">
        <v>10991</v>
      </c>
      <c r="D3100" s="52" t="s">
        <v>11272</v>
      </c>
      <c r="E3100" s="53" t="s">
        <v>231</v>
      </c>
      <c r="F3100" s="54" t="s">
        <v>11300</v>
      </c>
      <c r="G3100" s="71" t="s">
        <v>1497</v>
      </c>
      <c r="H3100" s="56">
        <v>42979</v>
      </c>
      <c r="I3100" s="56">
        <v>44439</v>
      </c>
      <c r="J3100" s="57" t="str">
        <f>IF(Ugovori_OPULJP3[[#This Row],[DATUM ZAVRŠETKA OPERACIJE]]&gt;DATE(2024,12,31),"u provedbi","završen")</f>
        <v>završen</v>
      </c>
      <c r="K3100" s="55" t="s">
        <v>185</v>
      </c>
      <c r="L3100" s="55" t="s">
        <v>185</v>
      </c>
      <c r="M3100" s="58">
        <v>0.85</v>
      </c>
      <c r="N3100" s="58">
        <v>0.15</v>
      </c>
      <c r="O3100" s="59">
        <f>Ugovori_OPULJP3[[#This Row],[Bespovratna sredstva - Ukupno (EU+Nac) HRK
= Ukupna ugovorena vrijednost bespovratnih sredstava]]*Ugovori_OPULJP3[[#This Row],[EU STOPA SUFINANCIRANJA %
EU CO-FINANCING RATE %]]</f>
        <v>7901539.9559999993</v>
      </c>
      <c r="P3100" s="60">
        <f>Ugovori_OPULJP3[[#This Row],[Bespovratna sredstva - EU dio - HRK]]/7.5345</f>
        <v>1048714.5737607006</v>
      </c>
      <c r="Q3100" s="59">
        <f>Ugovori_OPULJP3[[#This Row],[Bespovratna sredstva - Ukupno (EU+Nac) HRK
= Ukupna ugovorena vrijednost bespovratnih sredstava]]*Ugovori_OPULJP3[[#This Row],[STOPA NACIONALNOG SUFINANCIRANJA %]]</f>
        <v>1394389.4039999999</v>
      </c>
      <c r="R3100" s="60">
        <f>Ugovori_OPULJP3[[#This Row],[Bespovratna sredstva - Nacionalni dio - HRK]]/7.5345</f>
        <v>185067.27772247657</v>
      </c>
      <c r="S3100" s="59">
        <v>9295929.3599999994</v>
      </c>
      <c r="T3100" s="60">
        <f>Ugovori_OPULJP3[[#This Row],[Bespovratna sredstva - Ukupno (EU+Nac) HRK
= Ukupna ugovorena vrijednost bespovratnih sredstava]]/7.5345</f>
        <v>1233781.8514831772</v>
      </c>
      <c r="U3100" s="59">
        <v>489259.44000000134</v>
      </c>
      <c r="V3100" s="60">
        <f>Ugovori_OPULJP3[[#This Row],[Javni doprinos korisnika - HRK]]/7.5345</f>
        <v>64935.886920167402</v>
      </c>
      <c r="W3100" s="59">
        <v>0</v>
      </c>
      <c r="X3100" s="60">
        <f>Ugovori_OPULJP3[[#This Row],[Privatni doprinos korisnika - HRK]]/7.5345</f>
        <v>0</v>
      </c>
      <c r="Y3100" s="61">
        <v>9785188.8000000007</v>
      </c>
      <c r="Z3100" s="62">
        <f>Ugovori_OPULJP3[[#This Row],[UKUPNI PRIHVATLJIVI IZDACI
TOTAL ELIGIBLE EXPENDITURE
= Bespovratna sredstva ukupno + doprinos korisnika
= Ukupni prihvatljivi troškovi
= Ukupna ugovorena vrijednost projekta HRK]]/7.5345</f>
        <v>1298717.7384033445</v>
      </c>
      <c r="AA3100" s="53" t="s">
        <v>10638</v>
      </c>
      <c r="AB3100" s="53" t="s">
        <v>10639</v>
      </c>
      <c r="AC3100" s="42" t="s">
        <v>11301</v>
      </c>
      <c r="AD3100" s="52" t="s">
        <v>10995</v>
      </c>
    </row>
    <row r="3101" spans="1:30" ht="66.75" customHeight="1" x14ac:dyDescent="0.2">
      <c r="A3101" s="50" t="s">
        <v>11302</v>
      </c>
      <c r="B3101" s="51" t="s">
        <v>10633</v>
      </c>
      <c r="C3101" s="52" t="s">
        <v>10991</v>
      </c>
      <c r="D3101" s="52" t="s">
        <v>11272</v>
      </c>
      <c r="E3101" s="53" t="s">
        <v>231</v>
      </c>
      <c r="F3101" s="54" t="s">
        <v>11303</v>
      </c>
      <c r="G3101" s="54" t="s">
        <v>11081</v>
      </c>
      <c r="H3101" s="56">
        <v>42963</v>
      </c>
      <c r="I3101" s="56">
        <v>44423</v>
      </c>
      <c r="J3101" s="57" t="str">
        <f>IF(Ugovori_OPULJP3[[#This Row],[DATUM ZAVRŠETKA OPERACIJE]]&gt;DATE(2024,12,31),"u provedbi","završen")</f>
        <v>završen</v>
      </c>
      <c r="K3101" s="55" t="s">
        <v>337</v>
      </c>
      <c r="L3101" s="55" t="s">
        <v>337</v>
      </c>
      <c r="M3101" s="58">
        <v>0.85</v>
      </c>
      <c r="N3101" s="58">
        <v>0.15</v>
      </c>
      <c r="O3101" s="59">
        <f>Ugovori_OPULJP3[[#This Row],[Bespovratna sredstva - Ukupno (EU+Nac) HRK
= Ukupna ugovorena vrijednost bespovratnih sredstava]]*Ugovori_OPULJP3[[#This Row],[EU STOPA SUFINANCIRANJA %
EU CO-FINANCING RATE %]]</f>
        <v>3826008.8139999998</v>
      </c>
      <c r="P3101" s="60">
        <f>Ugovori_OPULJP3[[#This Row],[Bespovratna sredstva - EU dio - HRK]]/7.5345</f>
        <v>507798.63481319259</v>
      </c>
      <c r="Q3101" s="59">
        <f>Ugovori_OPULJP3[[#This Row],[Bespovratna sredstva - Ukupno (EU+Nac) HRK
= Ukupna ugovorena vrijednost bespovratnih sredstava]]*Ugovori_OPULJP3[[#This Row],[STOPA NACIONALNOG SUFINANCIRANJA %]]</f>
        <v>675178.02599999995</v>
      </c>
      <c r="R3101" s="60">
        <f>Ugovori_OPULJP3[[#This Row],[Bespovratna sredstva - Nacionalni dio - HRK]]/7.5345</f>
        <v>89611.523790563399</v>
      </c>
      <c r="S3101" s="59">
        <v>4501186.84</v>
      </c>
      <c r="T3101" s="60">
        <f>Ugovori_OPULJP3[[#This Row],[Bespovratna sredstva - Ukupno (EU+Nac) HRK
= Ukupna ugovorena vrijednost bespovratnih sredstava]]/7.5345</f>
        <v>597410.15860375599</v>
      </c>
      <c r="U3101" s="59">
        <v>391407.56000000052</v>
      </c>
      <c r="V3101" s="60">
        <f>Ugovori_OPULJP3[[#This Row],[Javni doprinos korisnika - HRK]]/7.5345</f>
        <v>51948.710597916317</v>
      </c>
      <c r="W3101" s="59">
        <v>0</v>
      </c>
      <c r="X3101" s="60">
        <f>Ugovori_OPULJP3[[#This Row],[Privatni doprinos korisnika - HRK]]/7.5345</f>
        <v>0</v>
      </c>
      <c r="Y3101" s="61">
        <v>4892594.4000000004</v>
      </c>
      <c r="Z3101" s="62">
        <f>Ugovori_OPULJP3[[#This Row],[UKUPNI PRIHVATLJIVI IZDACI
TOTAL ELIGIBLE EXPENDITURE
= Bespovratna sredstva ukupno + doprinos korisnika
= Ukupni prihvatljivi troškovi
= Ukupna ugovorena vrijednost projekta HRK]]/7.5345</f>
        <v>649358.86920167226</v>
      </c>
      <c r="AA3101" s="53" t="s">
        <v>10638</v>
      </c>
      <c r="AB3101" s="53" t="s">
        <v>10639</v>
      </c>
      <c r="AC3101" s="42" t="s">
        <v>11304</v>
      </c>
      <c r="AD3101" s="52" t="s">
        <v>10995</v>
      </c>
    </row>
    <row r="3102" spans="1:30" ht="66.75" customHeight="1" x14ac:dyDescent="0.2">
      <c r="A3102" s="50" t="s">
        <v>11305</v>
      </c>
      <c r="B3102" s="51" t="s">
        <v>10633</v>
      </c>
      <c r="C3102" s="52" t="s">
        <v>10991</v>
      </c>
      <c r="D3102" s="52" t="s">
        <v>11272</v>
      </c>
      <c r="E3102" s="53" t="s">
        <v>231</v>
      </c>
      <c r="F3102" s="54" t="s">
        <v>11306</v>
      </c>
      <c r="G3102" s="54" t="s">
        <v>11055</v>
      </c>
      <c r="H3102" s="56">
        <v>42965</v>
      </c>
      <c r="I3102" s="56">
        <v>44425</v>
      </c>
      <c r="J3102" s="57" t="str">
        <f>IF(Ugovori_OPULJP3[[#This Row],[DATUM ZAVRŠETKA OPERACIJE]]&gt;DATE(2024,12,31),"u provedbi","završen")</f>
        <v>završen</v>
      </c>
      <c r="K3102" s="55" t="s">
        <v>370</v>
      </c>
      <c r="L3102" s="55" t="s">
        <v>370</v>
      </c>
      <c r="M3102" s="58">
        <v>0.85</v>
      </c>
      <c r="N3102" s="58">
        <v>0.15</v>
      </c>
      <c r="O3102" s="59">
        <f>Ugovori_OPULJP3[[#This Row],[Bespovratna sredstva - Ukupno (EU+Nac) HRK
= Ukupna ugovorena vrijednost bespovratnih sredstava]]*Ugovori_OPULJP3[[#This Row],[EU STOPA SUFINANCIRANJA %
EU CO-FINANCING RATE %]]</f>
        <v>4676233.0014999993</v>
      </c>
      <c r="P3102" s="60">
        <f>Ugovori_OPULJP3[[#This Row],[Bespovratna sredstva - EU dio - HRK]]/7.5345</f>
        <v>620642.77676023613</v>
      </c>
      <c r="Q3102" s="59">
        <f>Ugovori_OPULJP3[[#This Row],[Bespovratna sredstva - Ukupno (EU+Nac) HRK
= Ukupna ugovorena vrijednost bespovratnih sredstava]]*Ugovori_OPULJP3[[#This Row],[STOPA NACIONALNOG SUFINANCIRANJA %]]</f>
        <v>825217.58849999995</v>
      </c>
      <c r="R3102" s="60">
        <f>Ugovori_OPULJP3[[#This Row],[Bespovratna sredstva - Nacionalni dio - HRK]]/7.5345</f>
        <v>109525.1958988652</v>
      </c>
      <c r="S3102" s="59">
        <v>5501450.5899999999</v>
      </c>
      <c r="T3102" s="60">
        <f>Ugovori_OPULJP3[[#This Row],[Bespovratna sredstva - Ukupno (EU+Nac) HRK
= Ukupna ugovorena vrijednost bespovratnih sredstava]]/7.5345</f>
        <v>730167.97265910136</v>
      </c>
      <c r="U3102" s="59">
        <v>478387.00999999978</v>
      </c>
      <c r="V3102" s="60">
        <f>Ugovori_OPULJP3[[#This Row],[Javni doprinos korisnika - HRK]]/7.5345</f>
        <v>63492.867476275766</v>
      </c>
      <c r="W3102" s="59">
        <v>0</v>
      </c>
      <c r="X3102" s="60">
        <f>Ugovori_OPULJP3[[#This Row],[Privatni doprinos korisnika - HRK]]/7.5345</f>
        <v>0</v>
      </c>
      <c r="Y3102" s="61">
        <v>5979837.5999999996</v>
      </c>
      <c r="Z3102" s="62">
        <f>Ugovori_OPULJP3[[#This Row],[UKUPNI PRIHVATLJIVI IZDACI
TOTAL ELIGIBLE EXPENDITURE
= Bespovratna sredstva ukupno + doprinos korisnika
= Ukupni prihvatljivi troškovi
= Ukupna ugovorena vrijednost projekta HRK]]/7.5345</f>
        <v>793660.84013537713</v>
      </c>
      <c r="AA3102" s="53" t="s">
        <v>10638</v>
      </c>
      <c r="AB3102" s="53" t="s">
        <v>10639</v>
      </c>
      <c r="AC3102" s="42" t="s">
        <v>11307</v>
      </c>
      <c r="AD3102" s="52" t="s">
        <v>10995</v>
      </c>
    </row>
    <row r="3103" spans="1:30" ht="66.75" customHeight="1" x14ac:dyDescent="0.2">
      <c r="A3103" s="50" t="s">
        <v>11308</v>
      </c>
      <c r="B3103" s="51" t="s">
        <v>10633</v>
      </c>
      <c r="C3103" s="52" t="s">
        <v>10991</v>
      </c>
      <c r="D3103" s="52" t="s">
        <v>11272</v>
      </c>
      <c r="E3103" s="53" t="s">
        <v>231</v>
      </c>
      <c r="F3103" s="54" t="s">
        <v>11309</v>
      </c>
      <c r="G3103" s="54" t="s">
        <v>1977</v>
      </c>
      <c r="H3103" s="56">
        <v>42956</v>
      </c>
      <c r="I3103" s="56">
        <v>44416</v>
      </c>
      <c r="J3103" s="57" t="str">
        <f>IF(Ugovori_OPULJP3[[#This Row],[DATUM ZAVRŠETKA OPERACIJE]]&gt;DATE(2024,12,31),"u provedbi","završen")</f>
        <v>završen</v>
      </c>
      <c r="K3103" s="55" t="s">
        <v>598</v>
      </c>
      <c r="L3103" s="55" t="s">
        <v>598</v>
      </c>
      <c r="M3103" s="58">
        <v>0.85</v>
      </c>
      <c r="N3103" s="58">
        <v>0.15</v>
      </c>
      <c r="O3103" s="59">
        <f>Ugovori_OPULJP3[[#This Row],[Bespovratna sredstva - Ukupno (EU+Nac) HRK
= Ukupna ugovorena vrijednost bespovratnih sredstava]]*Ugovori_OPULJP3[[#This Row],[EU STOPA SUFINANCIRANJA %
EU CO-FINANCING RATE %]]</f>
        <v>2266950</v>
      </c>
      <c r="P3103" s="60">
        <f>Ugovori_OPULJP3[[#This Row],[Bespovratna sredstva - EU dio - HRK]]/7.5345</f>
        <v>300875.97053553653</v>
      </c>
      <c r="Q3103" s="59">
        <f>Ugovori_OPULJP3[[#This Row],[Bespovratna sredstva - Ukupno (EU+Nac) HRK
= Ukupna ugovorena vrijednost bespovratnih sredstava]]*Ugovori_OPULJP3[[#This Row],[STOPA NACIONALNOG SUFINANCIRANJA %]]</f>
        <v>400050</v>
      </c>
      <c r="R3103" s="60">
        <f>Ugovori_OPULJP3[[#This Row],[Bespovratna sredstva - Nacionalni dio - HRK]]/7.5345</f>
        <v>53095.759506271148</v>
      </c>
      <c r="S3103" s="59">
        <v>2667000</v>
      </c>
      <c r="T3103" s="60">
        <f>Ugovori_OPULJP3[[#This Row],[Bespovratna sredstva - Ukupno (EU+Nac) HRK
= Ukupna ugovorena vrijednost bespovratnih sredstava]]/7.5345</f>
        <v>353971.73004180769</v>
      </c>
      <c r="U3103" s="59">
        <v>232315.20000000019</v>
      </c>
      <c r="V3103" s="60">
        <f>Ugovori_OPULJP3[[#This Row],[Javni doprinos korisnika - HRK]]/7.5345</f>
        <v>30833.525781405559</v>
      </c>
      <c r="W3103" s="59">
        <v>0</v>
      </c>
      <c r="X3103" s="60">
        <f>Ugovori_OPULJP3[[#This Row],[Privatni doprinos korisnika - HRK]]/7.5345</f>
        <v>0</v>
      </c>
      <c r="Y3103" s="61">
        <v>2899315.2</v>
      </c>
      <c r="Z3103" s="62">
        <f>Ugovori_OPULJP3[[#This Row],[UKUPNI PRIHVATLJIVI IZDACI
TOTAL ELIGIBLE EXPENDITURE
= Bespovratna sredstva ukupno + doprinos korisnika
= Ukupni prihvatljivi troškovi
= Ukupna ugovorena vrijednost projekta HRK]]/7.5345</f>
        <v>384805.2558232132</v>
      </c>
      <c r="AA3103" s="53" t="s">
        <v>10638</v>
      </c>
      <c r="AB3103" s="53" t="s">
        <v>10639</v>
      </c>
      <c r="AC3103" s="42" t="s">
        <v>11310</v>
      </c>
      <c r="AD3103" s="52" t="s">
        <v>10995</v>
      </c>
    </row>
    <row r="3104" spans="1:30" ht="66.75" customHeight="1" x14ac:dyDescent="0.2">
      <c r="A3104" s="50" t="s">
        <v>11311</v>
      </c>
      <c r="B3104" s="51" t="s">
        <v>10633</v>
      </c>
      <c r="C3104" s="52" t="s">
        <v>10991</v>
      </c>
      <c r="D3104" s="52" t="s">
        <v>11272</v>
      </c>
      <c r="E3104" s="53" t="s">
        <v>231</v>
      </c>
      <c r="F3104" s="54" t="s">
        <v>11312</v>
      </c>
      <c r="G3104" s="54" t="s">
        <v>864</v>
      </c>
      <c r="H3104" s="56">
        <v>42968</v>
      </c>
      <c r="I3104" s="56">
        <v>44428</v>
      </c>
      <c r="J3104" s="57" t="str">
        <f>IF(Ugovori_OPULJP3[[#This Row],[DATUM ZAVRŠETKA OPERACIJE]]&gt;DATE(2024,12,31),"u provedbi","završen")</f>
        <v>završen</v>
      </c>
      <c r="K3104" s="55" t="s">
        <v>103</v>
      </c>
      <c r="L3104" s="55" t="s">
        <v>103</v>
      </c>
      <c r="M3104" s="58">
        <v>0.85</v>
      </c>
      <c r="N3104" s="58">
        <v>0.15</v>
      </c>
      <c r="O3104" s="59">
        <f>Ugovori_OPULJP3[[#This Row],[Bespovratna sredstva - Ukupno (EU+Nac) HRK
= Ukupna ugovorena vrijednost bespovratnih sredstava]]*Ugovori_OPULJP3[[#This Row],[EU STOPA SUFINANCIRANJA %
EU CO-FINANCING RATE %]]</f>
        <v>4534528.9744999995</v>
      </c>
      <c r="P3104" s="60">
        <f>Ugovori_OPULJP3[[#This Row],[Bespovratna sredstva - EU dio - HRK]]/7.5345</f>
        <v>601835.42033313413</v>
      </c>
      <c r="Q3104" s="59">
        <f>Ugovori_OPULJP3[[#This Row],[Bespovratna sredstva - Ukupno (EU+Nac) HRK
= Ukupna ugovorena vrijednost bespovratnih sredstava]]*Ugovori_OPULJP3[[#This Row],[STOPA NACIONALNOG SUFINANCIRANJA %]]</f>
        <v>800210.99549999996</v>
      </c>
      <c r="R3104" s="60">
        <f>Ugovori_OPULJP3[[#This Row],[Bespovratna sredstva - Nacionalni dio - HRK]]/7.5345</f>
        <v>106206.25064702368</v>
      </c>
      <c r="S3104" s="59">
        <v>5334739.97</v>
      </c>
      <c r="T3104" s="60">
        <f>Ugovori_OPULJP3[[#This Row],[Bespovratna sredstva - Ukupno (EU+Nac) HRK
= Ukupna ugovorena vrijednost bespovratnih sredstava]]/7.5345</f>
        <v>708041.67098015791</v>
      </c>
      <c r="U3104" s="59">
        <v>463890.43000000063</v>
      </c>
      <c r="V3104" s="60">
        <f>Ugovori_OPULJP3[[#This Row],[Javni doprinos korisnika - HRK]]/7.5345</f>
        <v>61568.840666268581</v>
      </c>
      <c r="W3104" s="59">
        <v>0</v>
      </c>
      <c r="X3104" s="60">
        <f>Ugovori_OPULJP3[[#This Row],[Privatni doprinos korisnika - HRK]]/7.5345</f>
        <v>0</v>
      </c>
      <c r="Y3104" s="61">
        <v>5798630.4000000004</v>
      </c>
      <c r="Z3104" s="62">
        <f>Ugovori_OPULJP3[[#This Row],[UKUPNI PRIHVATLJIVI IZDACI
TOTAL ELIGIBLE EXPENDITURE
= Bespovratna sredstva ukupno + doprinos korisnika
= Ukupni prihvatljivi troškovi
= Ukupna ugovorena vrijednost projekta HRK]]/7.5345</f>
        <v>769610.5116464264</v>
      </c>
      <c r="AA3104" s="53" t="s">
        <v>10638</v>
      </c>
      <c r="AB3104" s="53" t="s">
        <v>10639</v>
      </c>
      <c r="AC3104" s="42" t="s">
        <v>11313</v>
      </c>
      <c r="AD3104" s="52" t="s">
        <v>10995</v>
      </c>
    </row>
    <row r="3105" spans="1:30" ht="66.75" customHeight="1" x14ac:dyDescent="0.2">
      <c r="A3105" s="50" t="s">
        <v>11314</v>
      </c>
      <c r="B3105" s="51" t="s">
        <v>10633</v>
      </c>
      <c r="C3105" s="52" t="s">
        <v>10991</v>
      </c>
      <c r="D3105" s="52" t="s">
        <v>11272</v>
      </c>
      <c r="E3105" s="53" t="s">
        <v>231</v>
      </c>
      <c r="F3105" s="54" t="s">
        <v>11315</v>
      </c>
      <c r="G3105" s="54" t="s">
        <v>1170</v>
      </c>
      <c r="H3105" s="56">
        <v>42963</v>
      </c>
      <c r="I3105" s="56">
        <v>44423</v>
      </c>
      <c r="J3105" s="57" t="str">
        <f>IF(Ugovori_OPULJP3[[#This Row],[DATUM ZAVRŠETKA OPERACIJE]]&gt;DATE(2024,12,31),"u provedbi","završen")</f>
        <v>završen</v>
      </c>
      <c r="K3105" s="55" t="s">
        <v>332</v>
      </c>
      <c r="L3105" s="55" t="s">
        <v>332</v>
      </c>
      <c r="M3105" s="58">
        <v>0.85</v>
      </c>
      <c r="N3105" s="58">
        <v>0.15</v>
      </c>
      <c r="O3105" s="59">
        <f>Ugovori_OPULJP3[[#This Row],[Bespovratna sredstva - Ukupno (EU+Nac) HRK
= Ukupna ugovorena vrijednost bespovratnih sredstava]]*Ugovori_OPULJP3[[#This Row],[EU STOPA SUFINANCIRANJA %
EU CO-FINANCING RATE %]]</f>
        <v>4959641.0639999993</v>
      </c>
      <c r="P3105" s="60">
        <f>Ugovori_OPULJP3[[#This Row],[Bespovratna sredstva - EU dio - HRK]]/7.5345</f>
        <v>658257.49074258399</v>
      </c>
      <c r="Q3105" s="59">
        <f>Ugovori_OPULJP3[[#This Row],[Bespovratna sredstva - Ukupno (EU+Nac) HRK
= Ukupna ugovorena vrijednost bespovratnih sredstava]]*Ugovori_OPULJP3[[#This Row],[STOPA NACIONALNOG SUFINANCIRANJA %]]</f>
        <v>875230.77599999995</v>
      </c>
      <c r="R3105" s="60">
        <f>Ugovori_OPULJP3[[#This Row],[Bespovratna sredstva - Nacionalni dio - HRK]]/7.5345</f>
        <v>116163.08660163247</v>
      </c>
      <c r="S3105" s="59">
        <v>5834871.8399999999</v>
      </c>
      <c r="T3105" s="60">
        <f>Ugovori_OPULJP3[[#This Row],[Bespovratna sredstva - Ukupno (EU+Nac) HRK
= Ukupna ugovorena vrijednost bespovratnih sredstava]]/7.5345</f>
        <v>774420.57734421652</v>
      </c>
      <c r="U3105" s="59">
        <v>507380.16000000015</v>
      </c>
      <c r="V3105" s="60">
        <f>Ugovori_OPULJP3[[#This Row],[Javni doprinos korisnika - HRK]]/7.5345</f>
        <v>67340.919769062326</v>
      </c>
      <c r="W3105" s="59">
        <v>0</v>
      </c>
      <c r="X3105" s="60">
        <f>Ugovori_OPULJP3[[#This Row],[Privatni doprinos korisnika - HRK]]/7.5345</f>
        <v>0</v>
      </c>
      <c r="Y3105" s="61">
        <v>6342252</v>
      </c>
      <c r="Z3105" s="62">
        <f>Ugovori_OPULJP3[[#This Row],[UKUPNI PRIHVATLJIVI IZDACI
TOTAL ELIGIBLE EXPENDITURE
= Bespovratna sredstva ukupno + doprinos korisnika
= Ukupni prihvatljivi troškovi
= Ukupna ugovorena vrijednost projekta HRK]]/7.5345</f>
        <v>841761.49711327883</v>
      </c>
      <c r="AA3105" s="53" t="s">
        <v>10638</v>
      </c>
      <c r="AB3105" s="53" t="s">
        <v>10639</v>
      </c>
      <c r="AC3105" s="42" t="s">
        <v>11316</v>
      </c>
      <c r="AD3105" s="52" t="s">
        <v>10995</v>
      </c>
    </row>
    <row r="3106" spans="1:30" ht="66.75" customHeight="1" x14ac:dyDescent="0.2">
      <c r="A3106" s="50" t="s">
        <v>11317</v>
      </c>
      <c r="B3106" s="51" t="s">
        <v>10633</v>
      </c>
      <c r="C3106" s="52" t="s">
        <v>10991</v>
      </c>
      <c r="D3106" s="52" t="s">
        <v>11272</v>
      </c>
      <c r="E3106" s="53" t="s">
        <v>231</v>
      </c>
      <c r="F3106" s="54" t="s">
        <v>11318</v>
      </c>
      <c r="G3106" s="54" t="s">
        <v>2482</v>
      </c>
      <c r="H3106" s="56">
        <v>42968</v>
      </c>
      <c r="I3106" s="56">
        <v>44428</v>
      </c>
      <c r="J3106" s="57" t="str">
        <f>IF(Ugovori_OPULJP3[[#This Row],[DATUM ZAVRŠETKA OPERACIJE]]&gt;DATE(2024,12,31),"u provedbi","završen")</f>
        <v>završen</v>
      </c>
      <c r="K3106" s="55" t="s">
        <v>332</v>
      </c>
      <c r="L3106" s="55" t="s">
        <v>332</v>
      </c>
      <c r="M3106" s="58">
        <v>0.85</v>
      </c>
      <c r="N3106" s="58">
        <v>0.15</v>
      </c>
      <c r="O3106" s="59">
        <f>Ugovori_OPULJP3[[#This Row],[Bespovratna sredstva - Ukupno (EU+Nac) HRK
= Ukupna ugovorena vrijednost bespovratnih sredstava]]*Ugovori_OPULJP3[[#This Row],[EU STOPA SUFINANCIRANJA %
EU CO-FINANCING RATE %]]</f>
        <v>6730941.4439999992</v>
      </c>
      <c r="P3106" s="60">
        <f>Ugovori_OPULJP3[[#This Row],[Bespovratna sredstva - EU dio - HRK]]/7.5345</f>
        <v>893349.45172207826</v>
      </c>
      <c r="Q3106" s="59">
        <f>Ugovori_OPULJP3[[#This Row],[Bespovratna sredstva - Ukupno (EU+Nac) HRK
= Ukupna ugovorena vrijednost bespovratnih sredstava]]*Ugovori_OPULJP3[[#This Row],[STOPA NACIONALNOG SUFINANCIRANJA %]]</f>
        <v>1187813.196</v>
      </c>
      <c r="R3106" s="60">
        <f>Ugovori_OPULJP3[[#This Row],[Bespovratna sredstva - Nacionalni dio - HRK]]/7.5345</f>
        <v>157649.90324507267</v>
      </c>
      <c r="S3106" s="59">
        <v>7918754.6399999997</v>
      </c>
      <c r="T3106" s="60">
        <f>Ugovori_OPULJP3[[#This Row],[Bespovratna sredstva - Ukupno (EU+Nac) HRK
= Ukupna ugovorena vrijednost bespovratnih sredstava]]/7.5345</f>
        <v>1050999.3549671511</v>
      </c>
      <c r="U3106" s="59">
        <v>416776.56000000052</v>
      </c>
      <c r="V3106" s="60">
        <f>Ugovori_OPULJP3[[#This Row],[Javni doprinos korisnika - HRK]]/7.5345</f>
        <v>55315.755524586966</v>
      </c>
      <c r="W3106" s="59">
        <v>0</v>
      </c>
      <c r="X3106" s="60">
        <f>Ugovori_OPULJP3[[#This Row],[Privatni doprinos korisnika - HRK]]/7.5345</f>
        <v>0</v>
      </c>
      <c r="Y3106" s="61">
        <v>8335531.2000000002</v>
      </c>
      <c r="Z3106" s="62">
        <f>Ugovori_OPULJP3[[#This Row],[UKUPNI PRIHVATLJIVI IZDACI
TOTAL ELIGIBLE EXPENDITURE
= Bespovratna sredstva ukupno + doprinos korisnika
= Ukupni prihvatljivi troškovi
= Ukupna ugovorena vrijednost projekta HRK]]/7.5345</f>
        <v>1106315.110491738</v>
      </c>
      <c r="AA3106" s="53" t="s">
        <v>10638</v>
      </c>
      <c r="AB3106" s="53" t="s">
        <v>10639</v>
      </c>
      <c r="AC3106" s="42" t="s">
        <v>11319</v>
      </c>
      <c r="AD3106" s="52" t="s">
        <v>10995</v>
      </c>
    </row>
    <row r="3107" spans="1:30" ht="66.75" customHeight="1" x14ac:dyDescent="0.2">
      <c r="A3107" s="50" t="s">
        <v>11320</v>
      </c>
      <c r="B3107" s="51" t="s">
        <v>10633</v>
      </c>
      <c r="C3107" s="52" t="s">
        <v>10991</v>
      </c>
      <c r="D3107" s="52" t="s">
        <v>11272</v>
      </c>
      <c r="E3107" s="53" t="s">
        <v>231</v>
      </c>
      <c r="F3107" s="54" t="s">
        <v>11023</v>
      </c>
      <c r="G3107" s="54" t="s">
        <v>11024</v>
      </c>
      <c r="H3107" s="56">
        <v>42940</v>
      </c>
      <c r="I3107" s="56">
        <v>44400</v>
      </c>
      <c r="J3107" s="57" t="str">
        <f>IF(Ugovori_OPULJP3[[#This Row],[DATUM ZAVRŠETKA OPERACIJE]]&gt;DATE(2024,12,31),"u provedbi","završen")</f>
        <v>završen</v>
      </c>
      <c r="K3107" s="55" t="s">
        <v>154</v>
      </c>
      <c r="L3107" s="55" t="s">
        <v>154</v>
      </c>
      <c r="M3107" s="58">
        <v>0.85</v>
      </c>
      <c r="N3107" s="58">
        <v>0.15</v>
      </c>
      <c r="O3107" s="59">
        <f>Ugovori_OPULJP3[[#This Row],[Bespovratna sredstva - Ukupno (EU+Nac) HRK
= Ukupna ugovorena vrijednost bespovratnih sredstava]]*Ugovori_OPULJP3[[#This Row],[EU STOPA SUFINANCIRANJA %
EU CO-FINANCING RATE %]]</f>
        <v>6807954.5039999997</v>
      </c>
      <c r="P3107" s="60">
        <f>Ugovori_OPULJP3[[#This Row],[Bespovratna sredstva - EU dio - HRK]]/7.5345</f>
        <v>903570.8413298825</v>
      </c>
      <c r="Q3107" s="59">
        <f>Ugovori_OPULJP3[[#This Row],[Bespovratna sredstva - Ukupno (EU+Nac) HRK
= Ukupna ugovorena vrijednost bespovratnih sredstava]]*Ugovori_OPULJP3[[#This Row],[STOPA NACIONALNOG SUFINANCIRANJA %]]</f>
        <v>1201403.736</v>
      </c>
      <c r="R3107" s="60">
        <f>Ugovori_OPULJP3[[#This Row],[Bespovratna sredstva - Nacionalni dio - HRK]]/7.5345</f>
        <v>159453.67788174396</v>
      </c>
      <c r="S3107" s="59">
        <v>8009358.2400000002</v>
      </c>
      <c r="T3107" s="60">
        <f>Ugovori_OPULJP3[[#This Row],[Bespovratna sredstva - Ukupno (EU+Nac) HRK
= Ukupna ugovorena vrijednost bespovratnih sredstava]]/7.5345</f>
        <v>1063024.5192116264</v>
      </c>
      <c r="U3107" s="59">
        <v>1413416.1600000001</v>
      </c>
      <c r="V3107" s="60">
        <f>Ugovori_OPULJP3[[#This Row],[Javni doprinos korisnika - HRK]]/7.5345</f>
        <v>187592.56221381645</v>
      </c>
      <c r="W3107" s="59">
        <v>0</v>
      </c>
      <c r="X3107" s="60">
        <f>Ugovori_OPULJP3[[#This Row],[Privatni doprinos korisnika - HRK]]/7.5345</f>
        <v>0</v>
      </c>
      <c r="Y3107" s="61">
        <v>9422774.4000000004</v>
      </c>
      <c r="Z3107" s="62">
        <f>Ugovori_OPULJP3[[#This Row],[UKUPNI PRIHVATLJIVI IZDACI
TOTAL ELIGIBLE EXPENDITURE
= Bespovratna sredstva ukupno + doprinos korisnika
= Ukupni prihvatljivi troškovi
= Ukupna ugovorena vrijednost projekta HRK]]/7.5345</f>
        <v>1250617.0814254428</v>
      </c>
      <c r="AA3107" s="53" t="s">
        <v>10638</v>
      </c>
      <c r="AB3107" s="53" t="s">
        <v>10639</v>
      </c>
      <c r="AC3107" s="42" t="s">
        <v>11321</v>
      </c>
      <c r="AD3107" s="52" t="s">
        <v>10995</v>
      </c>
    </row>
    <row r="3108" spans="1:30" ht="66.75" customHeight="1" x14ac:dyDescent="0.2">
      <c r="A3108" s="50" t="s">
        <v>11322</v>
      </c>
      <c r="B3108" s="51" t="s">
        <v>10633</v>
      </c>
      <c r="C3108" s="52" t="s">
        <v>10991</v>
      </c>
      <c r="D3108" s="52" t="s">
        <v>11272</v>
      </c>
      <c r="E3108" s="53" t="s">
        <v>231</v>
      </c>
      <c r="F3108" s="54" t="s">
        <v>11037</v>
      </c>
      <c r="G3108" s="54" t="s">
        <v>11038</v>
      </c>
      <c r="H3108" s="56">
        <v>42948</v>
      </c>
      <c r="I3108" s="56">
        <v>44408</v>
      </c>
      <c r="J3108" s="57" t="str">
        <f>IF(Ugovori_OPULJP3[[#This Row],[DATUM ZAVRŠETKA OPERACIJE]]&gt;DATE(2024,12,31),"u provedbi","završen")</f>
        <v>završen</v>
      </c>
      <c r="K3108" s="55" t="s">
        <v>154</v>
      </c>
      <c r="L3108" s="55" t="s">
        <v>36</v>
      </c>
      <c r="M3108" s="58">
        <v>0.85</v>
      </c>
      <c r="N3108" s="58">
        <v>0.15</v>
      </c>
      <c r="O3108" s="59">
        <f>Ugovori_OPULJP3[[#This Row],[Bespovratna sredstva - Ukupno (EU+Nac) HRK
= Ukupna ugovorena vrijednost bespovratnih sredstava]]*Ugovori_OPULJP3[[#This Row],[EU STOPA SUFINANCIRANJA %
EU CO-FINANCING RATE %]]</f>
        <v>8500000</v>
      </c>
      <c r="P3108" s="60">
        <f>Ugovori_OPULJP3[[#This Row],[Bespovratna sredstva - EU dio - HRK]]/7.5345</f>
        <v>1128143.8715243214</v>
      </c>
      <c r="Q3108" s="59">
        <f>Ugovori_OPULJP3[[#This Row],[Bespovratna sredstva - Ukupno (EU+Nac) HRK
= Ukupna ugovorena vrijednost bespovratnih sredstava]]*Ugovori_OPULJP3[[#This Row],[STOPA NACIONALNOG SUFINANCIRANJA %]]</f>
        <v>1500000</v>
      </c>
      <c r="R3108" s="60">
        <f>Ugovori_OPULJP3[[#This Row],[Bespovratna sredstva - Nacionalni dio - HRK]]/7.5345</f>
        <v>199084.21262193908</v>
      </c>
      <c r="S3108" s="59">
        <v>10000000</v>
      </c>
      <c r="T3108" s="60">
        <f>Ugovori_OPULJP3[[#This Row],[Bespovratna sredstva - Ukupno (EU+Nac) HRK
= Ukupna ugovorena vrijednost bespovratnih sredstava]]/7.5345</f>
        <v>1327228.0841462605</v>
      </c>
      <c r="U3108" s="59">
        <v>8845548.8000000007</v>
      </c>
      <c r="V3108" s="60">
        <f>Ugovori_OPULJP3[[#This Row],[Javni doprinos korisnika - HRK]]/7.5345</f>
        <v>1174006.0787046254</v>
      </c>
      <c r="W3108" s="59">
        <v>0</v>
      </c>
      <c r="X3108" s="60">
        <f>Ugovori_OPULJP3[[#This Row],[Privatni doprinos korisnika - HRK]]/7.5345</f>
        <v>0</v>
      </c>
      <c r="Y3108" s="61">
        <v>18845548.800000001</v>
      </c>
      <c r="Z3108" s="62">
        <f>Ugovori_OPULJP3[[#This Row],[UKUPNI PRIHVATLJIVI IZDACI
TOTAL ELIGIBLE EXPENDITURE
= Bespovratna sredstva ukupno + doprinos korisnika
= Ukupni prihvatljivi troškovi
= Ukupna ugovorena vrijednost projekta HRK]]/7.5345</f>
        <v>2501234.1628508857</v>
      </c>
      <c r="AA3108" s="53" t="s">
        <v>10638</v>
      </c>
      <c r="AB3108" s="53" t="s">
        <v>10639</v>
      </c>
      <c r="AC3108" s="42" t="s">
        <v>11323</v>
      </c>
      <c r="AD3108" s="52" t="s">
        <v>10995</v>
      </c>
    </row>
    <row r="3109" spans="1:30" ht="66.75" customHeight="1" x14ac:dyDescent="0.2">
      <c r="A3109" s="50" t="s">
        <v>11324</v>
      </c>
      <c r="B3109" s="51" t="s">
        <v>10633</v>
      </c>
      <c r="C3109" s="52" t="s">
        <v>10991</v>
      </c>
      <c r="D3109" s="52" t="s">
        <v>11272</v>
      </c>
      <c r="E3109" s="53" t="s">
        <v>231</v>
      </c>
      <c r="F3109" s="54" t="s">
        <v>11325</v>
      </c>
      <c r="G3109" s="54" t="s">
        <v>11045</v>
      </c>
      <c r="H3109" s="56">
        <v>42968</v>
      </c>
      <c r="I3109" s="56">
        <v>44428</v>
      </c>
      <c r="J3109" s="57" t="str">
        <f>IF(Ugovori_OPULJP3[[#This Row],[DATUM ZAVRŠETKA OPERACIJE]]&gt;DATE(2024,12,31),"u provedbi","završen")</f>
        <v>završen</v>
      </c>
      <c r="K3109" s="55" t="s">
        <v>248</v>
      </c>
      <c r="L3109" s="55" t="s">
        <v>248</v>
      </c>
      <c r="M3109" s="58">
        <v>0.85</v>
      </c>
      <c r="N3109" s="58">
        <v>0.15</v>
      </c>
      <c r="O3109" s="59">
        <f>Ugovori_OPULJP3[[#This Row],[Bespovratna sredstva - Ukupno (EU+Nac) HRK
= Ukupna ugovorena vrijednost bespovratnih sredstava]]*Ugovori_OPULJP3[[#This Row],[EU STOPA SUFINANCIRANJA %
EU CO-FINANCING RATE %]]</f>
        <v>8500000</v>
      </c>
      <c r="P3109" s="60">
        <f>Ugovori_OPULJP3[[#This Row],[Bespovratna sredstva - EU dio - HRK]]/7.5345</f>
        <v>1128143.8715243214</v>
      </c>
      <c r="Q3109" s="59">
        <f>Ugovori_OPULJP3[[#This Row],[Bespovratna sredstva - Ukupno (EU+Nac) HRK
= Ukupna ugovorena vrijednost bespovratnih sredstava]]*Ugovori_OPULJP3[[#This Row],[STOPA NACIONALNOG SUFINANCIRANJA %]]</f>
        <v>1500000</v>
      </c>
      <c r="R3109" s="60">
        <f>Ugovori_OPULJP3[[#This Row],[Bespovratna sredstva - Nacionalni dio - HRK]]/7.5345</f>
        <v>199084.21262193908</v>
      </c>
      <c r="S3109" s="59">
        <v>10000000</v>
      </c>
      <c r="T3109" s="60">
        <f>Ugovori_OPULJP3[[#This Row],[Bespovratna sredstva - Ukupno (EU+Nac) HRK
= Ukupna ugovorena vrijednost bespovratnih sredstava]]/7.5345</f>
        <v>1327228.0841462605</v>
      </c>
      <c r="U3109" s="59">
        <v>23523332</v>
      </c>
      <c r="V3109" s="60">
        <f>Ugovori_OPULJP3[[#This Row],[Javni doprinos korisnika - HRK]]/7.5345</f>
        <v>3122082.6863096422</v>
      </c>
      <c r="W3109" s="59">
        <v>0</v>
      </c>
      <c r="X3109" s="60">
        <f>Ugovori_OPULJP3[[#This Row],[Privatni doprinos korisnika - HRK]]/7.5345</f>
        <v>0</v>
      </c>
      <c r="Y3109" s="61">
        <v>33523332</v>
      </c>
      <c r="Z3109" s="62">
        <f>Ugovori_OPULJP3[[#This Row],[UKUPNI PRIHVATLJIVI IZDACI
TOTAL ELIGIBLE EXPENDITURE
= Bespovratna sredstva ukupno + doprinos korisnika
= Ukupni prihvatljivi troškovi
= Ukupna ugovorena vrijednost projekta HRK]]/7.5345</f>
        <v>4449310.7704559024</v>
      </c>
      <c r="AA3109" s="53" t="s">
        <v>10638</v>
      </c>
      <c r="AB3109" s="53" t="s">
        <v>10639</v>
      </c>
      <c r="AC3109" s="42" t="s">
        <v>11326</v>
      </c>
      <c r="AD3109" s="52" t="s">
        <v>10995</v>
      </c>
    </row>
    <row r="3110" spans="1:30" ht="66.75" customHeight="1" x14ac:dyDescent="0.2">
      <c r="A3110" s="50" t="s">
        <v>11327</v>
      </c>
      <c r="B3110" s="51" t="s">
        <v>10633</v>
      </c>
      <c r="C3110" s="52" t="s">
        <v>10991</v>
      </c>
      <c r="D3110" s="52" t="s">
        <v>11272</v>
      </c>
      <c r="E3110" s="53" t="s">
        <v>231</v>
      </c>
      <c r="F3110" s="54" t="s">
        <v>11328</v>
      </c>
      <c r="G3110" s="54" t="s">
        <v>11004</v>
      </c>
      <c r="H3110" s="56">
        <v>42951</v>
      </c>
      <c r="I3110" s="56">
        <v>44411</v>
      </c>
      <c r="J3110" s="57" t="str">
        <f>IF(Ugovori_OPULJP3[[#This Row],[DATUM ZAVRŠETKA OPERACIJE]]&gt;DATE(2024,12,31),"u provedbi","završen")</f>
        <v>završen</v>
      </c>
      <c r="K3110" s="55" t="s">
        <v>78</v>
      </c>
      <c r="L3110" s="55" t="s">
        <v>78</v>
      </c>
      <c r="M3110" s="58">
        <v>0.85</v>
      </c>
      <c r="N3110" s="58">
        <v>0.15</v>
      </c>
      <c r="O3110" s="59">
        <f>Ugovori_OPULJP3[[#This Row],[Bespovratna sredstva - Ukupno (EU+Nac) HRK
= Ukupna ugovorena vrijednost bespovratnih sredstava]]*Ugovori_OPULJP3[[#This Row],[EU STOPA SUFINANCIRANJA %
EU CO-FINANCING RATE %]]</f>
        <v>8500000</v>
      </c>
      <c r="P3110" s="60">
        <f>Ugovori_OPULJP3[[#This Row],[Bespovratna sredstva - EU dio - HRK]]/7.5345</f>
        <v>1128143.8715243214</v>
      </c>
      <c r="Q3110" s="59">
        <f>Ugovori_OPULJP3[[#This Row],[Bespovratna sredstva - Ukupno (EU+Nac) HRK
= Ukupna ugovorena vrijednost bespovratnih sredstava]]*Ugovori_OPULJP3[[#This Row],[STOPA NACIONALNOG SUFINANCIRANJA %]]</f>
        <v>1500000</v>
      </c>
      <c r="R3110" s="60">
        <f>Ugovori_OPULJP3[[#This Row],[Bespovratna sredstva - Nacionalni dio - HRK]]/7.5345</f>
        <v>199084.21262193908</v>
      </c>
      <c r="S3110" s="59">
        <v>10000000</v>
      </c>
      <c r="T3110" s="60">
        <f>Ugovori_OPULJP3[[#This Row],[Bespovratna sredstva - Ukupno (EU+Nac) HRK
= Ukupna ugovorena vrijednost bespovratnih sredstava]]/7.5345</f>
        <v>1327228.0841462605</v>
      </c>
      <c r="U3110" s="59">
        <v>4677783.1999999993</v>
      </c>
      <c r="V3110" s="60">
        <f>Ugovori_OPULJP3[[#This Row],[Javni doprinos korisnika - HRK]]/7.5345</f>
        <v>620848.52345875627</v>
      </c>
      <c r="W3110" s="59">
        <v>0</v>
      </c>
      <c r="X3110" s="60">
        <f>Ugovori_OPULJP3[[#This Row],[Privatni doprinos korisnika - HRK]]/7.5345</f>
        <v>0</v>
      </c>
      <c r="Y3110" s="61">
        <v>14677783.199999999</v>
      </c>
      <c r="Z3110" s="62">
        <f>Ugovori_OPULJP3[[#This Row],[UKUPNI PRIHVATLJIVI IZDACI
TOTAL ELIGIBLE EXPENDITURE
= Bespovratna sredstva ukupno + doprinos korisnika
= Ukupni prihvatljivi troškovi
= Ukupna ugovorena vrijednost projekta HRK]]/7.5345</f>
        <v>1948076.6076050168</v>
      </c>
      <c r="AA3110" s="53" t="s">
        <v>10638</v>
      </c>
      <c r="AB3110" s="53" t="s">
        <v>10639</v>
      </c>
      <c r="AC3110" s="42" t="s">
        <v>11329</v>
      </c>
      <c r="AD3110" s="52" t="s">
        <v>10995</v>
      </c>
    </row>
    <row r="3111" spans="1:30" ht="66.75" customHeight="1" x14ac:dyDescent="0.2">
      <c r="A3111" s="50" t="s">
        <v>11330</v>
      </c>
      <c r="B3111" s="51" t="s">
        <v>10633</v>
      </c>
      <c r="C3111" s="52" t="s">
        <v>10991</v>
      </c>
      <c r="D3111" s="52" t="s">
        <v>11272</v>
      </c>
      <c r="E3111" s="53" t="s">
        <v>231</v>
      </c>
      <c r="F3111" s="54" t="s">
        <v>11180</v>
      </c>
      <c r="G3111" s="54" t="s">
        <v>11065</v>
      </c>
      <c r="H3111" s="56">
        <v>42975</v>
      </c>
      <c r="I3111" s="56">
        <v>44435</v>
      </c>
      <c r="J3111" s="57" t="str">
        <f>IF(Ugovori_OPULJP3[[#This Row],[DATUM ZAVRŠETKA OPERACIJE]]&gt;DATE(2024,12,31),"u provedbi","završen")</f>
        <v>završen</v>
      </c>
      <c r="K3111" s="55" t="s">
        <v>270</v>
      </c>
      <c r="L3111" s="55" t="s">
        <v>270</v>
      </c>
      <c r="M3111" s="58">
        <v>0.85</v>
      </c>
      <c r="N3111" s="58">
        <v>0.15</v>
      </c>
      <c r="O3111" s="59">
        <f>Ugovori_OPULJP3[[#This Row],[Bespovratna sredstva - Ukupno (EU+Nac) HRK
= Ukupna ugovorena vrijednost bespovratnih sredstava]]*Ugovori_OPULJP3[[#This Row],[EU STOPA SUFINANCIRANJA %
EU CO-FINANCING RATE %]]</f>
        <v>6800000</v>
      </c>
      <c r="P3111" s="60">
        <f>Ugovori_OPULJP3[[#This Row],[Bespovratna sredstva - EU dio - HRK]]/7.5345</f>
        <v>902515.09721945715</v>
      </c>
      <c r="Q3111" s="59">
        <f>Ugovori_OPULJP3[[#This Row],[Bespovratna sredstva - Ukupno (EU+Nac) HRK
= Ukupna ugovorena vrijednost bespovratnih sredstava]]*Ugovori_OPULJP3[[#This Row],[STOPA NACIONALNOG SUFINANCIRANJA %]]</f>
        <v>1200000</v>
      </c>
      <c r="R3111" s="60">
        <f>Ugovori_OPULJP3[[#This Row],[Bespovratna sredstva - Nacionalni dio - HRK]]/7.5345</f>
        <v>159267.37009755126</v>
      </c>
      <c r="S3111" s="59">
        <v>8000000</v>
      </c>
      <c r="T3111" s="60">
        <f>Ugovori_OPULJP3[[#This Row],[Bespovratna sredstva - Ukupno (EU+Nac) HRK
= Ukupna ugovorena vrijednost bespovratnih sredstava]]/7.5345</f>
        <v>1061782.4673170084</v>
      </c>
      <c r="U3111" s="59">
        <v>1603981.5999999996</v>
      </c>
      <c r="V3111" s="60">
        <f>Ugovori_OPULJP3[[#This Row],[Javni doprinos korisnika - HRK]]/7.5345</f>
        <v>212884.94259738529</v>
      </c>
      <c r="W3111" s="59">
        <v>0</v>
      </c>
      <c r="X3111" s="60">
        <f>Ugovori_OPULJP3[[#This Row],[Privatni doprinos korisnika - HRK]]/7.5345</f>
        <v>0</v>
      </c>
      <c r="Y3111" s="61">
        <v>9603981.5999999996</v>
      </c>
      <c r="Z3111" s="62">
        <f>Ugovori_OPULJP3[[#This Row],[UKUPNI PRIHVATLJIVI IZDACI
TOTAL ELIGIBLE EXPENDITURE
= Bespovratna sredstva ukupno + doprinos korisnika
= Ukupni prihvatljivi troškovi
= Ukupna ugovorena vrijednost projekta HRK]]/7.5345</f>
        <v>1274667.4099143937</v>
      </c>
      <c r="AA3111" s="53" t="s">
        <v>10638</v>
      </c>
      <c r="AB3111" s="53" t="s">
        <v>10639</v>
      </c>
      <c r="AC3111" s="42" t="s">
        <v>11331</v>
      </c>
      <c r="AD3111" s="52" t="s">
        <v>10995</v>
      </c>
    </row>
    <row r="3112" spans="1:30" ht="66.75" customHeight="1" x14ac:dyDescent="0.2">
      <c r="A3112" s="50" t="s">
        <v>11332</v>
      </c>
      <c r="B3112" s="51" t="s">
        <v>10633</v>
      </c>
      <c r="C3112" s="52" t="s">
        <v>10991</v>
      </c>
      <c r="D3112" s="52" t="s">
        <v>11272</v>
      </c>
      <c r="E3112" s="53" t="s">
        <v>231</v>
      </c>
      <c r="F3112" s="54" t="s">
        <v>11333</v>
      </c>
      <c r="G3112" s="54" t="s">
        <v>2440</v>
      </c>
      <c r="H3112" s="56">
        <v>42975</v>
      </c>
      <c r="I3112" s="56">
        <v>44435</v>
      </c>
      <c r="J3112" s="57" t="str">
        <f>IF(Ugovori_OPULJP3[[#This Row],[DATUM ZAVRŠETKA OPERACIJE]]&gt;DATE(2024,12,31),"u provedbi","završen")</f>
        <v>završen</v>
      </c>
      <c r="K3112" s="55" t="s">
        <v>270</v>
      </c>
      <c r="L3112" s="55" t="s">
        <v>270</v>
      </c>
      <c r="M3112" s="58">
        <v>0.85</v>
      </c>
      <c r="N3112" s="58">
        <v>0.15</v>
      </c>
      <c r="O3112" s="59">
        <f>Ugovori_OPULJP3[[#This Row],[Bespovratna sredstva - Ukupno (EU+Nac) HRK
= Ukupna ugovorena vrijednost bespovratnih sredstava]]*Ugovori_OPULJP3[[#This Row],[EU STOPA SUFINANCIRANJA %
EU CO-FINANCING RATE %]]</f>
        <v>6376681.3679999998</v>
      </c>
      <c r="P3112" s="60">
        <f>Ugovori_OPULJP3[[#This Row],[Bespovratna sredstva - EU dio - HRK]]/7.5345</f>
        <v>846331.05952617945</v>
      </c>
      <c r="Q3112" s="59">
        <f>Ugovori_OPULJP3[[#This Row],[Bespovratna sredstva - Ukupno (EU+Nac) HRK
= Ukupna ugovorena vrijednost bespovratnih sredstava]]*Ugovori_OPULJP3[[#This Row],[STOPA NACIONALNOG SUFINANCIRANJA %]]</f>
        <v>1125296.7120000001</v>
      </c>
      <c r="R3112" s="60">
        <f>Ugovori_OPULJP3[[#This Row],[Bespovratna sredstva - Nacionalni dio - HRK]]/7.5345</f>
        <v>149352.53991638462</v>
      </c>
      <c r="S3112" s="59">
        <v>7501978.0800000001</v>
      </c>
      <c r="T3112" s="60">
        <f>Ugovori_OPULJP3[[#This Row],[Bespovratna sredstva - Ukupno (EU+Nac) HRK
= Ukupna ugovorena vrijednost bespovratnih sredstava]]/7.5345</f>
        <v>995683.59944256418</v>
      </c>
      <c r="U3112" s="59">
        <v>652345.91999999993</v>
      </c>
      <c r="V3112" s="60">
        <f>Ugovori_OPULJP3[[#This Row],[Javni doprinos korisnika - HRK]]/7.5345</f>
        <v>86581.182560222966</v>
      </c>
      <c r="W3112" s="59">
        <v>0</v>
      </c>
      <c r="X3112" s="60">
        <f>Ugovori_OPULJP3[[#This Row],[Privatni doprinos korisnika - HRK]]/7.5345</f>
        <v>0</v>
      </c>
      <c r="Y3112" s="61">
        <v>8154324</v>
      </c>
      <c r="Z3112" s="62">
        <f>Ugovori_OPULJP3[[#This Row],[UKUPNI PRIHVATLJIVI IZDACI
TOTAL ELIGIBLE EXPENDITURE
= Bespovratna sredstva ukupno + doprinos korisnika
= Ukupni prihvatljivi troškovi
= Ukupna ugovorena vrijednost projekta HRK]]/7.5345</f>
        <v>1082264.7820027871</v>
      </c>
      <c r="AA3112" s="53" t="s">
        <v>10638</v>
      </c>
      <c r="AB3112" s="53" t="s">
        <v>10639</v>
      </c>
      <c r="AC3112" s="42" t="s">
        <v>11334</v>
      </c>
      <c r="AD3112" s="52" t="s">
        <v>10995</v>
      </c>
    </row>
    <row r="3113" spans="1:30" ht="66.75" customHeight="1" x14ac:dyDescent="0.2">
      <c r="A3113" s="50" t="s">
        <v>11335</v>
      </c>
      <c r="B3113" s="51" t="s">
        <v>10633</v>
      </c>
      <c r="C3113" s="52" t="s">
        <v>10991</v>
      </c>
      <c r="D3113" s="52" t="s">
        <v>11272</v>
      </c>
      <c r="E3113" s="53" t="s">
        <v>231</v>
      </c>
      <c r="F3113" s="54" t="s">
        <v>11336</v>
      </c>
      <c r="G3113" s="54" t="s">
        <v>9721</v>
      </c>
      <c r="H3113" s="56">
        <v>42968</v>
      </c>
      <c r="I3113" s="56">
        <v>44428</v>
      </c>
      <c r="J3113" s="57" t="str">
        <f>IF(Ugovori_OPULJP3[[#This Row],[DATUM ZAVRŠETKA OPERACIJE]]&gt;DATE(2024,12,31),"u provedbi","završen")</f>
        <v>završen</v>
      </c>
      <c r="K3113" s="55" t="s">
        <v>210</v>
      </c>
      <c r="L3113" s="55" t="s">
        <v>210</v>
      </c>
      <c r="M3113" s="58">
        <v>0.85</v>
      </c>
      <c r="N3113" s="58">
        <v>0.15</v>
      </c>
      <c r="O3113" s="59">
        <f>Ugovori_OPULJP3[[#This Row],[Bespovratna sredstva - Ukupno (EU+Nac) HRK
= Ukupna ugovorena vrijednost bespovratnih sredstava]]*Ugovori_OPULJP3[[#This Row],[EU STOPA SUFINANCIRANJA %
EU CO-FINANCING RATE %]]</f>
        <v>6800000</v>
      </c>
      <c r="P3113" s="60">
        <f>Ugovori_OPULJP3[[#This Row],[Bespovratna sredstva - EU dio - HRK]]/7.5345</f>
        <v>902515.09721945715</v>
      </c>
      <c r="Q3113" s="59">
        <f>Ugovori_OPULJP3[[#This Row],[Bespovratna sredstva - Ukupno (EU+Nac) HRK
= Ukupna ugovorena vrijednost bespovratnih sredstava]]*Ugovori_OPULJP3[[#This Row],[STOPA NACIONALNOG SUFINANCIRANJA %]]</f>
        <v>1200000</v>
      </c>
      <c r="R3113" s="60">
        <f>Ugovori_OPULJP3[[#This Row],[Bespovratna sredstva - Nacionalni dio - HRK]]/7.5345</f>
        <v>159267.37009755126</v>
      </c>
      <c r="S3113" s="59">
        <v>8000000</v>
      </c>
      <c r="T3113" s="60">
        <f>Ugovori_OPULJP3[[#This Row],[Bespovratna sredstva - Ukupno (EU+Nac) HRK
= Ukupna ugovorena vrijednost bespovratnih sredstava]]/7.5345</f>
        <v>1061782.4673170084</v>
      </c>
      <c r="U3113" s="59">
        <v>1060360</v>
      </c>
      <c r="V3113" s="60">
        <f>Ugovori_OPULJP3[[#This Row],[Javni doprinos korisnika - HRK]]/7.5345</f>
        <v>140733.95713053289</v>
      </c>
      <c r="W3113" s="59">
        <v>0</v>
      </c>
      <c r="X3113" s="60">
        <f>Ugovori_OPULJP3[[#This Row],[Privatni doprinos korisnika - HRK]]/7.5345</f>
        <v>0</v>
      </c>
      <c r="Y3113" s="61">
        <v>9060360</v>
      </c>
      <c r="Z3113" s="62">
        <f>Ugovori_OPULJP3[[#This Row],[UKUPNI PRIHVATLJIVI IZDACI
TOTAL ELIGIBLE EXPENDITURE
= Bespovratna sredstva ukupno + doprinos korisnika
= Ukupni prihvatljivi troškovi
= Ukupna ugovorena vrijednost projekta HRK]]/7.5345</f>
        <v>1202516.4244475414</v>
      </c>
      <c r="AA3113" s="53" t="s">
        <v>10638</v>
      </c>
      <c r="AB3113" s="53" t="s">
        <v>10639</v>
      </c>
      <c r="AC3113" s="42" t="s">
        <v>11337</v>
      </c>
      <c r="AD3113" s="52" t="s">
        <v>10995</v>
      </c>
    </row>
    <row r="3114" spans="1:30" ht="66.75" customHeight="1" x14ac:dyDescent="0.2">
      <c r="A3114" s="50" t="s">
        <v>11338</v>
      </c>
      <c r="B3114" s="51" t="s">
        <v>10633</v>
      </c>
      <c r="C3114" s="52" t="s">
        <v>10991</v>
      </c>
      <c r="D3114" s="52" t="s">
        <v>11272</v>
      </c>
      <c r="E3114" s="53" t="s">
        <v>231</v>
      </c>
      <c r="F3114" s="54" t="s">
        <v>11339</v>
      </c>
      <c r="G3114" s="54" t="s">
        <v>11014</v>
      </c>
      <c r="H3114" s="56">
        <v>42948</v>
      </c>
      <c r="I3114" s="56">
        <v>44408</v>
      </c>
      <c r="J3114" s="57" t="str">
        <f>IF(Ugovori_OPULJP3[[#This Row],[DATUM ZAVRŠETKA OPERACIJE]]&gt;DATE(2024,12,31),"u provedbi","završen")</f>
        <v>završen</v>
      </c>
      <c r="K3114" s="55" t="s">
        <v>129</v>
      </c>
      <c r="L3114" s="55" t="s">
        <v>129</v>
      </c>
      <c r="M3114" s="58">
        <v>0.85</v>
      </c>
      <c r="N3114" s="58">
        <v>0.15</v>
      </c>
      <c r="O3114" s="59">
        <f>Ugovori_OPULJP3[[#This Row],[Bespovratna sredstva - Ukupno (EU+Nac) HRK
= Ukupna ugovorena vrijednost bespovratnih sredstava]]*Ugovori_OPULJP3[[#This Row],[EU STOPA SUFINANCIRANJA %
EU CO-FINANCING RATE %]]</f>
        <v>6800000</v>
      </c>
      <c r="P3114" s="60">
        <f>Ugovori_OPULJP3[[#This Row],[Bespovratna sredstva - EU dio - HRK]]/7.5345</f>
        <v>902515.09721945715</v>
      </c>
      <c r="Q3114" s="59">
        <f>Ugovori_OPULJP3[[#This Row],[Bespovratna sredstva - Ukupno (EU+Nac) HRK
= Ukupna ugovorena vrijednost bespovratnih sredstava]]*Ugovori_OPULJP3[[#This Row],[STOPA NACIONALNOG SUFINANCIRANJA %]]</f>
        <v>1200000</v>
      </c>
      <c r="R3114" s="60">
        <f>Ugovori_OPULJP3[[#This Row],[Bespovratna sredstva - Nacionalni dio - HRK]]/7.5345</f>
        <v>159267.37009755126</v>
      </c>
      <c r="S3114" s="59">
        <v>8000000</v>
      </c>
      <c r="T3114" s="60">
        <f>Ugovori_OPULJP3[[#This Row],[Bespovratna sredstva - Ukupno (EU+Nac) HRK
= Ukupna ugovorena vrijednost bespovratnih sredstava]]/7.5345</f>
        <v>1061782.4673170084</v>
      </c>
      <c r="U3114" s="59">
        <v>1422774.4000000004</v>
      </c>
      <c r="V3114" s="60">
        <f>Ugovori_OPULJP3[[#This Row],[Javni doprinos korisnika - HRK]]/7.5345</f>
        <v>188834.61410843459</v>
      </c>
      <c r="W3114" s="59">
        <v>0</v>
      </c>
      <c r="X3114" s="60">
        <f>Ugovori_OPULJP3[[#This Row],[Privatni doprinos korisnika - HRK]]/7.5345</f>
        <v>0</v>
      </c>
      <c r="Y3114" s="61">
        <v>9422774.4000000004</v>
      </c>
      <c r="Z3114" s="62">
        <f>Ugovori_OPULJP3[[#This Row],[UKUPNI PRIHVATLJIVI IZDACI
TOTAL ELIGIBLE EXPENDITURE
= Bespovratna sredstva ukupno + doprinos korisnika
= Ukupni prihvatljivi troškovi
= Ukupna ugovorena vrijednost projekta HRK]]/7.5345</f>
        <v>1250617.0814254428</v>
      </c>
      <c r="AA3114" s="53" t="s">
        <v>10638</v>
      </c>
      <c r="AB3114" s="53" t="s">
        <v>10639</v>
      </c>
      <c r="AC3114" s="42" t="s">
        <v>11340</v>
      </c>
      <c r="AD3114" s="52" t="s">
        <v>10995</v>
      </c>
    </row>
    <row r="3115" spans="1:30" ht="66.75" customHeight="1" x14ac:dyDescent="0.2">
      <c r="A3115" s="50" t="s">
        <v>11341</v>
      </c>
      <c r="B3115" s="51" t="s">
        <v>10633</v>
      </c>
      <c r="C3115" s="52" t="s">
        <v>10991</v>
      </c>
      <c r="D3115" s="52" t="s">
        <v>11272</v>
      </c>
      <c r="E3115" s="53" t="s">
        <v>231</v>
      </c>
      <c r="F3115" s="54" t="s">
        <v>11342</v>
      </c>
      <c r="G3115" s="54" t="s">
        <v>11343</v>
      </c>
      <c r="H3115" s="56">
        <v>42965</v>
      </c>
      <c r="I3115" s="56">
        <v>44425</v>
      </c>
      <c r="J3115" s="57" t="str">
        <f>IF(Ugovori_OPULJP3[[#This Row],[DATUM ZAVRŠETKA OPERACIJE]]&gt;DATE(2024,12,31),"u provedbi","završen")</f>
        <v>završen</v>
      </c>
      <c r="K3115" s="55" t="s">
        <v>199</v>
      </c>
      <c r="L3115" s="55" t="s">
        <v>199</v>
      </c>
      <c r="M3115" s="58">
        <v>0.85</v>
      </c>
      <c r="N3115" s="58">
        <v>0.15</v>
      </c>
      <c r="O3115" s="59">
        <f>Ugovori_OPULJP3[[#This Row],[Bespovratna sredstva - Ukupno (EU+Nac) HRK
= Ukupna ugovorena vrijednost bespovratnih sredstava]]*Ugovori_OPULJP3[[#This Row],[EU STOPA SUFINANCIRANJA %
EU CO-FINANCING RATE %]]</f>
        <v>6800000</v>
      </c>
      <c r="P3115" s="60">
        <f>Ugovori_OPULJP3[[#This Row],[Bespovratna sredstva - EU dio - HRK]]/7.5345</f>
        <v>902515.09721945715</v>
      </c>
      <c r="Q3115" s="59">
        <f>Ugovori_OPULJP3[[#This Row],[Bespovratna sredstva - Ukupno (EU+Nac) HRK
= Ukupna ugovorena vrijednost bespovratnih sredstava]]*Ugovori_OPULJP3[[#This Row],[STOPA NACIONALNOG SUFINANCIRANJA %]]</f>
        <v>1200000</v>
      </c>
      <c r="R3115" s="60">
        <f>Ugovori_OPULJP3[[#This Row],[Bespovratna sredstva - Nacionalni dio - HRK]]/7.5345</f>
        <v>159267.37009755126</v>
      </c>
      <c r="S3115" s="59">
        <v>8000000</v>
      </c>
      <c r="T3115" s="60">
        <f>Ugovori_OPULJP3[[#This Row],[Bespovratna sredstva - Ukupno (EU+Nac) HRK
= Ukupna ugovorena vrijednost bespovratnih sredstava]]/7.5345</f>
        <v>1061782.4673170084</v>
      </c>
      <c r="U3115" s="59">
        <v>1422774.4000000004</v>
      </c>
      <c r="V3115" s="60">
        <f>Ugovori_OPULJP3[[#This Row],[Javni doprinos korisnika - HRK]]/7.5345</f>
        <v>188834.61410843459</v>
      </c>
      <c r="W3115" s="59">
        <v>0</v>
      </c>
      <c r="X3115" s="60">
        <f>Ugovori_OPULJP3[[#This Row],[Privatni doprinos korisnika - HRK]]/7.5345</f>
        <v>0</v>
      </c>
      <c r="Y3115" s="61">
        <v>9422774.4000000004</v>
      </c>
      <c r="Z3115" s="62">
        <f>Ugovori_OPULJP3[[#This Row],[UKUPNI PRIHVATLJIVI IZDACI
TOTAL ELIGIBLE EXPENDITURE
= Bespovratna sredstva ukupno + doprinos korisnika
= Ukupni prihvatljivi troškovi
= Ukupna ugovorena vrijednost projekta HRK]]/7.5345</f>
        <v>1250617.0814254428</v>
      </c>
      <c r="AA3115" s="53" t="s">
        <v>10638</v>
      </c>
      <c r="AB3115" s="53" t="s">
        <v>10639</v>
      </c>
      <c r="AC3115" s="42" t="s">
        <v>11344</v>
      </c>
      <c r="AD3115" s="52" t="s">
        <v>10995</v>
      </c>
    </row>
    <row r="3116" spans="1:30" ht="66.75" customHeight="1" x14ac:dyDescent="0.2">
      <c r="A3116" s="50" t="s">
        <v>11345</v>
      </c>
      <c r="B3116" s="51" t="s">
        <v>10633</v>
      </c>
      <c r="C3116" s="52" t="s">
        <v>10991</v>
      </c>
      <c r="D3116" s="52" t="s">
        <v>11272</v>
      </c>
      <c r="E3116" s="53" t="s">
        <v>231</v>
      </c>
      <c r="F3116" s="54" t="s">
        <v>11346</v>
      </c>
      <c r="G3116" s="54" t="s">
        <v>11260</v>
      </c>
      <c r="H3116" s="56">
        <v>42961</v>
      </c>
      <c r="I3116" s="56">
        <v>44421</v>
      </c>
      <c r="J3116" s="57" t="str">
        <f>IF(Ugovori_OPULJP3[[#This Row],[DATUM ZAVRŠETKA OPERACIJE]]&gt;DATE(2024,12,31),"u provedbi","završen")</f>
        <v>završen</v>
      </c>
      <c r="K3116" s="55" t="s">
        <v>83</v>
      </c>
      <c r="L3116" s="55" t="s">
        <v>83</v>
      </c>
      <c r="M3116" s="58">
        <v>0.85</v>
      </c>
      <c r="N3116" s="58">
        <v>0.15</v>
      </c>
      <c r="O3116" s="59">
        <f>Ugovori_OPULJP3[[#This Row],[Bespovratna sredstva - Ukupno (EU+Nac) HRK
= Ukupna ugovorena vrijednost bespovratnih sredstava]]*Ugovori_OPULJP3[[#This Row],[EU STOPA SUFINANCIRANJA %
EU CO-FINANCING RATE %]]</f>
        <v>5101345.091</v>
      </c>
      <c r="P3116" s="60">
        <f>Ugovori_OPULJP3[[#This Row],[Bespovratna sredstva - EU dio - HRK]]/7.5345</f>
        <v>677064.84716968611</v>
      </c>
      <c r="Q3116" s="59">
        <f>Ugovori_OPULJP3[[#This Row],[Bespovratna sredstva - Ukupno (EU+Nac) HRK
= Ukupna ugovorena vrijednost bespovratnih sredstava]]*Ugovori_OPULJP3[[#This Row],[STOPA NACIONALNOG SUFINANCIRANJA %]]</f>
        <v>900237.36899999995</v>
      </c>
      <c r="R3116" s="60">
        <f>Ugovori_OPULJP3[[#This Row],[Bespovratna sredstva - Nacionalni dio - HRK]]/7.5345</f>
        <v>119482.03185347401</v>
      </c>
      <c r="S3116" s="59">
        <v>6001582.46</v>
      </c>
      <c r="T3116" s="60">
        <f>Ugovori_OPULJP3[[#This Row],[Bespovratna sredstva - Ukupno (EU+Nac) HRK
= Ukupna ugovorena vrijednost bespovratnih sredstava]]/7.5345</f>
        <v>796546.87902316009</v>
      </c>
      <c r="U3116" s="59">
        <v>521876.74000000022</v>
      </c>
      <c r="V3116" s="60">
        <f>Ugovori_OPULJP3[[#This Row],[Javni doprinos korisnika - HRK]]/7.5345</f>
        <v>69264.946579069641</v>
      </c>
      <c r="W3116" s="59">
        <v>0</v>
      </c>
      <c r="X3116" s="60">
        <f>Ugovori_OPULJP3[[#This Row],[Privatni doprinos korisnika - HRK]]/7.5345</f>
        <v>0</v>
      </c>
      <c r="Y3116" s="61">
        <v>6523459.2000000002</v>
      </c>
      <c r="Z3116" s="62">
        <f>Ugovori_OPULJP3[[#This Row],[UKUPNI PRIHVATLJIVI IZDACI
TOTAL ELIGIBLE EXPENDITURE
= Bespovratna sredstva ukupno + doprinos korisnika
= Ukupni prihvatljivi troškovi
= Ukupna ugovorena vrijednost projekta HRK]]/7.5345</f>
        <v>865811.82560222968</v>
      </c>
      <c r="AA3116" s="53" t="s">
        <v>10638</v>
      </c>
      <c r="AB3116" s="53" t="s">
        <v>10639</v>
      </c>
      <c r="AC3116" s="42" t="s">
        <v>11347</v>
      </c>
      <c r="AD3116" s="52" t="s">
        <v>10995</v>
      </c>
    </row>
    <row r="3117" spans="1:30" ht="66.75" customHeight="1" x14ac:dyDescent="0.2">
      <c r="A3117" s="50" t="s">
        <v>11348</v>
      </c>
      <c r="B3117" s="51" t="s">
        <v>10633</v>
      </c>
      <c r="C3117" s="52" t="s">
        <v>10991</v>
      </c>
      <c r="D3117" s="52" t="s">
        <v>11272</v>
      </c>
      <c r="E3117" s="53" t="s">
        <v>231</v>
      </c>
      <c r="F3117" s="54" t="s">
        <v>11349</v>
      </c>
      <c r="G3117" s="54" t="s">
        <v>11091</v>
      </c>
      <c r="H3117" s="56">
        <v>42956</v>
      </c>
      <c r="I3117" s="56">
        <v>44416</v>
      </c>
      <c r="J3117" s="57" t="str">
        <f>IF(Ugovori_OPULJP3[[#This Row],[DATUM ZAVRŠETKA OPERACIJE]]&gt;DATE(2024,12,31),"u provedbi","završen")</f>
        <v>završen</v>
      </c>
      <c r="K3117" s="55" t="s">
        <v>93</v>
      </c>
      <c r="L3117" s="55" t="s">
        <v>93</v>
      </c>
      <c r="M3117" s="58">
        <v>0.85</v>
      </c>
      <c r="N3117" s="58">
        <v>0.15</v>
      </c>
      <c r="O3117" s="59">
        <f>Ugovori_OPULJP3[[#This Row],[Bespovratna sredstva - Ukupno (EU+Nac) HRK
= Ukupna ugovorena vrijednost bespovratnih sredstava]]*Ugovori_OPULJP3[[#This Row],[EU STOPA SUFINANCIRANJA %
EU CO-FINANCING RATE %]]</f>
        <v>6800000</v>
      </c>
      <c r="P3117" s="60">
        <f>Ugovori_OPULJP3[[#This Row],[Bespovratna sredstva - EU dio - HRK]]/7.5345</f>
        <v>902515.09721945715</v>
      </c>
      <c r="Q3117" s="59">
        <f>Ugovori_OPULJP3[[#This Row],[Bespovratna sredstva - Ukupno (EU+Nac) HRK
= Ukupna ugovorena vrijednost bespovratnih sredstava]]*Ugovori_OPULJP3[[#This Row],[STOPA NACIONALNOG SUFINANCIRANJA %]]</f>
        <v>1200000</v>
      </c>
      <c r="R3117" s="60">
        <f>Ugovori_OPULJP3[[#This Row],[Bespovratna sredstva - Nacionalni dio - HRK]]/7.5345</f>
        <v>159267.37009755126</v>
      </c>
      <c r="S3117" s="59">
        <v>8000000</v>
      </c>
      <c r="T3117" s="60">
        <f>Ugovori_OPULJP3[[#This Row],[Bespovratna sredstva - Ukupno (EU+Nac) HRK
= Ukupna ugovorena vrijednost bespovratnih sredstava]]/7.5345</f>
        <v>1061782.4673170084</v>
      </c>
      <c r="U3117" s="59">
        <v>1785188.8000000007</v>
      </c>
      <c r="V3117" s="60">
        <f>Ugovori_OPULJP3[[#This Row],[Javni doprinos korisnika - HRK]]/7.5345</f>
        <v>236935.27108633626</v>
      </c>
      <c r="W3117" s="59">
        <v>0</v>
      </c>
      <c r="X3117" s="60">
        <f>Ugovori_OPULJP3[[#This Row],[Privatni doprinos korisnika - HRK]]/7.5345</f>
        <v>0</v>
      </c>
      <c r="Y3117" s="61">
        <v>9785188.8000000007</v>
      </c>
      <c r="Z3117" s="62">
        <f>Ugovori_OPULJP3[[#This Row],[UKUPNI PRIHVATLJIVI IZDACI
TOTAL ELIGIBLE EXPENDITURE
= Bespovratna sredstva ukupno + doprinos korisnika
= Ukupni prihvatljivi troškovi
= Ukupna ugovorena vrijednost projekta HRK]]/7.5345</f>
        <v>1298717.7384033445</v>
      </c>
      <c r="AA3117" s="53" t="s">
        <v>10638</v>
      </c>
      <c r="AB3117" s="53" t="s">
        <v>10639</v>
      </c>
      <c r="AC3117" s="42" t="s">
        <v>11350</v>
      </c>
      <c r="AD3117" s="52" t="s">
        <v>10995</v>
      </c>
    </row>
    <row r="3118" spans="1:30" ht="66.75" customHeight="1" x14ac:dyDescent="0.2">
      <c r="A3118" s="50" t="s">
        <v>11351</v>
      </c>
      <c r="B3118" s="51" t="s">
        <v>10633</v>
      </c>
      <c r="C3118" s="52" t="s">
        <v>10991</v>
      </c>
      <c r="D3118" s="52" t="s">
        <v>11272</v>
      </c>
      <c r="E3118" s="53" t="s">
        <v>231</v>
      </c>
      <c r="F3118" s="54" t="s">
        <v>11352</v>
      </c>
      <c r="G3118" s="54" t="s">
        <v>1949</v>
      </c>
      <c r="H3118" s="56">
        <v>42948</v>
      </c>
      <c r="I3118" s="56">
        <v>44408</v>
      </c>
      <c r="J3118" s="57" t="str">
        <f>IF(Ugovori_OPULJP3[[#This Row],[DATUM ZAVRŠETKA OPERACIJE]]&gt;DATE(2024,12,31),"u provedbi","završen")</f>
        <v>završen</v>
      </c>
      <c r="K3118" s="55" t="s">
        <v>248</v>
      </c>
      <c r="L3118" s="55" t="s">
        <v>248</v>
      </c>
      <c r="M3118" s="58">
        <v>0.85</v>
      </c>
      <c r="N3118" s="58">
        <v>0.15</v>
      </c>
      <c r="O3118" s="59">
        <f>Ugovori_OPULJP3[[#This Row],[Bespovratna sredstva - Ukupno (EU+Nac) HRK
= Ukupna ugovorena vrijednost bespovratnih sredstava]]*Ugovori_OPULJP3[[#This Row],[EU STOPA SUFINANCIRANJA %
EU CO-FINANCING RATE %]]</f>
        <v>8500000</v>
      </c>
      <c r="P3118" s="60">
        <f>Ugovori_OPULJP3[[#This Row],[Bespovratna sredstva - EU dio - HRK]]/7.5345</f>
        <v>1128143.8715243214</v>
      </c>
      <c r="Q3118" s="59">
        <f>Ugovori_OPULJP3[[#This Row],[Bespovratna sredstva - Ukupno (EU+Nac) HRK
= Ukupna ugovorena vrijednost bespovratnih sredstava]]*Ugovori_OPULJP3[[#This Row],[STOPA NACIONALNOG SUFINANCIRANJA %]]</f>
        <v>1500000</v>
      </c>
      <c r="R3118" s="60">
        <f>Ugovori_OPULJP3[[#This Row],[Bespovratna sredstva - Nacionalni dio - HRK]]/7.5345</f>
        <v>199084.21262193908</v>
      </c>
      <c r="S3118" s="59">
        <v>10000000</v>
      </c>
      <c r="T3118" s="60">
        <f>Ugovori_OPULJP3[[#This Row],[Bespovratna sredstva - Ukupno (EU+Nac) HRK
= Ukupna ugovorena vrijednost bespovratnih sredstava]]/7.5345</f>
        <v>1327228.0841462605</v>
      </c>
      <c r="U3118" s="59">
        <v>6308648</v>
      </c>
      <c r="V3118" s="60">
        <f>Ugovori_OPULJP3[[#This Row],[Javni doprinos korisnika - HRK]]/7.5345</f>
        <v>837301.47985931381</v>
      </c>
      <c r="W3118" s="59">
        <v>0</v>
      </c>
      <c r="X3118" s="60">
        <f>Ugovori_OPULJP3[[#This Row],[Privatni doprinos korisnika - HRK]]/7.5345</f>
        <v>0</v>
      </c>
      <c r="Y3118" s="61">
        <v>16308648</v>
      </c>
      <c r="Z3118" s="62">
        <f>Ugovori_OPULJP3[[#This Row],[UKUPNI PRIHVATLJIVI IZDACI
TOTAL ELIGIBLE EXPENDITURE
= Bespovratna sredstva ukupno + doprinos korisnika
= Ukupni prihvatljivi troškovi
= Ukupna ugovorena vrijednost projekta HRK]]/7.5345</f>
        <v>2164529.5640055742</v>
      </c>
      <c r="AA3118" s="53" t="s">
        <v>10638</v>
      </c>
      <c r="AB3118" s="53" t="s">
        <v>10639</v>
      </c>
      <c r="AC3118" s="42" t="s">
        <v>11353</v>
      </c>
      <c r="AD3118" s="52" t="s">
        <v>10995</v>
      </c>
    </row>
    <row r="3119" spans="1:30" ht="66.75" customHeight="1" x14ac:dyDescent="0.2">
      <c r="A3119" s="50" t="s">
        <v>11354</v>
      </c>
      <c r="B3119" s="51" t="s">
        <v>10633</v>
      </c>
      <c r="C3119" s="52" t="s">
        <v>10991</v>
      </c>
      <c r="D3119" s="52" t="s">
        <v>11272</v>
      </c>
      <c r="E3119" s="53" t="s">
        <v>231</v>
      </c>
      <c r="F3119" s="71" t="s">
        <v>11355</v>
      </c>
      <c r="G3119" s="54" t="s">
        <v>6817</v>
      </c>
      <c r="H3119" s="56">
        <v>42958</v>
      </c>
      <c r="I3119" s="56">
        <v>44418</v>
      </c>
      <c r="J3119" s="57" t="str">
        <f>IF(Ugovori_OPULJP3[[#This Row],[DATUM ZAVRŠETKA OPERACIJE]]&gt;DATE(2024,12,31),"u provedbi","završen")</f>
        <v>završen</v>
      </c>
      <c r="K3119" s="55" t="s">
        <v>370</v>
      </c>
      <c r="L3119" s="55" t="s">
        <v>370</v>
      </c>
      <c r="M3119" s="58">
        <v>0.85</v>
      </c>
      <c r="N3119" s="58">
        <v>0.15</v>
      </c>
      <c r="O3119" s="59">
        <f>Ugovori_OPULJP3[[#This Row],[Bespovratna sredstva - Ukupno (EU+Nac) HRK
= Ukupna ugovorena vrijednost bespovratnih sredstava]]*Ugovori_OPULJP3[[#This Row],[EU STOPA SUFINANCIRANJA %
EU CO-FINANCING RATE %]]</f>
        <v>6431514.6469999999</v>
      </c>
      <c r="P3119" s="60">
        <f>Ugovori_OPULJP3[[#This Row],[Bespovratna sredstva - EU dio - HRK]]/7.5345</f>
        <v>853608.68630964227</v>
      </c>
      <c r="Q3119" s="59">
        <f>Ugovori_OPULJP3[[#This Row],[Bespovratna sredstva - Ukupno (EU+Nac) HRK
= Ukupna ugovorena vrijednost bespovratnih sredstava]]*Ugovori_OPULJP3[[#This Row],[STOPA NACIONALNOG SUFINANCIRANJA %]]</f>
        <v>1134973.173</v>
      </c>
      <c r="R3119" s="60">
        <f>Ugovori_OPULJP3[[#This Row],[Bespovratna sredstva - Nacionalni dio - HRK]]/7.5345</f>
        <v>150636.82699581922</v>
      </c>
      <c r="S3119" s="59">
        <v>7566487.8200000003</v>
      </c>
      <c r="T3119" s="60">
        <f>Ugovori_OPULJP3[[#This Row],[Bespovratna sredstva - Ukupno (EU+Nac) HRK
= Ukupna ugovorena vrijednost bespovratnih sredstava]]/7.5345</f>
        <v>1004245.5133054615</v>
      </c>
      <c r="U3119" s="59">
        <v>406628.97999999952</v>
      </c>
      <c r="V3119" s="60">
        <f>Ugovori_OPULJP3[[#This Row],[Javni doprinos korisnika - HRK]]/7.5345</f>
        <v>53968.940208374741</v>
      </c>
      <c r="W3119" s="59">
        <v>0</v>
      </c>
      <c r="X3119" s="60">
        <f>Ugovori_OPULJP3[[#This Row],[Privatni doprinos korisnika - HRK]]/7.5345</f>
        <v>0</v>
      </c>
      <c r="Y3119" s="61">
        <v>7973116.7999999998</v>
      </c>
      <c r="Z3119" s="62">
        <f>Ugovori_OPULJP3[[#This Row],[UKUPNI PRIHVATLJIVI IZDACI
TOTAL ELIGIBLE EXPENDITURE
= Bespovratna sredstva ukupno + doprinos korisnika
= Ukupni prihvatljivi troškovi
= Ukupna ugovorena vrijednost projekta HRK]]/7.5345</f>
        <v>1058214.4535138363</v>
      </c>
      <c r="AA3119" s="53" t="s">
        <v>10638</v>
      </c>
      <c r="AB3119" s="53" t="s">
        <v>10639</v>
      </c>
      <c r="AC3119" s="42" t="s">
        <v>11356</v>
      </c>
      <c r="AD3119" s="52" t="s">
        <v>10995</v>
      </c>
    </row>
    <row r="3120" spans="1:30" ht="66.75" customHeight="1" x14ac:dyDescent="0.2">
      <c r="A3120" s="50" t="s">
        <v>11357</v>
      </c>
      <c r="B3120" s="51" t="s">
        <v>10633</v>
      </c>
      <c r="C3120" s="52" t="s">
        <v>10991</v>
      </c>
      <c r="D3120" s="52" t="s">
        <v>11272</v>
      </c>
      <c r="E3120" s="53" t="s">
        <v>231</v>
      </c>
      <c r="F3120" s="54" t="s">
        <v>11131</v>
      </c>
      <c r="G3120" s="54" t="s">
        <v>770</v>
      </c>
      <c r="H3120" s="56">
        <v>42968</v>
      </c>
      <c r="I3120" s="56">
        <v>44428</v>
      </c>
      <c r="J3120" s="57" t="str">
        <f>IF(Ugovori_OPULJP3[[#This Row],[DATUM ZAVRŠETKA OPERACIJE]]&gt;DATE(2024,12,31),"u provedbi","završen")</f>
        <v>završen</v>
      </c>
      <c r="K3120" s="55" t="s">
        <v>424</v>
      </c>
      <c r="L3120" s="55" t="s">
        <v>424</v>
      </c>
      <c r="M3120" s="58">
        <v>0.85</v>
      </c>
      <c r="N3120" s="58">
        <v>0.15</v>
      </c>
      <c r="O3120" s="59">
        <f>Ugovori_OPULJP3[[#This Row],[Bespovratna sredstva - Ukupno (EU+Nac) HRK
= Ukupna ugovorena vrijednost bespovratnih sredstava]]*Ugovori_OPULJP3[[#This Row],[EU STOPA SUFINANCIRANJA %
EU CO-FINANCING RATE %]]</f>
        <v>6800000</v>
      </c>
      <c r="P3120" s="60">
        <f>Ugovori_OPULJP3[[#This Row],[Bespovratna sredstva - EU dio - HRK]]/7.5345</f>
        <v>902515.09721945715</v>
      </c>
      <c r="Q3120" s="59">
        <f>Ugovori_OPULJP3[[#This Row],[Bespovratna sredstva - Ukupno (EU+Nac) HRK
= Ukupna ugovorena vrijednost bespovratnih sredstava]]*Ugovori_OPULJP3[[#This Row],[STOPA NACIONALNOG SUFINANCIRANJA %]]</f>
        <v>1200000</v>
      </c>
      <c r="R3120" s="60">
        <f>Ugovori_OPULJP3[[#This Row],[Bespovratna sredstva - Nacionalni dio - HRK]]/7.5345</f>
        <v>159267.37009755126</v>
      </c>
      <c r="S3120" s="59">
        <v>8000000</v>
      </c>
      <c r="T3120" s="60">
        <f>Ugovori_OPULJP3[[#This Row],[Bespovratna sredstva - Ukupno (EU+Nac) HRK
= Ukupna ugovorena vrijednost bespovratnih sredstava]]/7.5345</f>
        <v>1061782.4673170084</v>
      </c>
      <c r="U3120" s="59">
        <v>4684504</v>
      </c>
      <c r="V3120" s="60">
        <f>Ugovori_OPULJP3[[#This Row],[Javni doprinos korisnika - HRK]]/7.5345</f>
        <v>621740.52690954937</v>
      </c>
      <c r="W3120" s="59">
        <v>0</v>
      </c>
      <c r="X3120" s="60">
        <f>Ugovori_OPULJP3[[#This Row],[Privatni doprinos korisnika - HRK]]/7.5345</f>
        <v>0</v>
      </c>
      <c r="Y3120" s="61">
        <v>12684504</v>
      </c>
      <c r="Z3120" s="62">
        <f>Ugovori_OPULJP3[[#This Row],[UKUPNI PRIHVATLJIVI IZDACI
TOTAL ELIGIBLE EXPENDITURE
= Bespovratna sredstva ukupno + doprinos korisnika
= Ukupni prihvatljivi troškovi
= Ukupna ugovorena vrijednost projekta HRK]]/7.5345</f>
        <v>1683522.9942265577</v>
      </c>
      <c r="AA3120" s="53" t="s">
        <v>10638</v>
      </c>
      <c r="AB3120" s="53" t="s">
        <v>10639</v>
      </c>
      <c r="AC3120" s="42" t="s">
        <v>11358</v>
      </c>
      <c r="AD3120" s="52" t="s">
        <v>10995</v>
      </c>
    </row>
    <row r="3121" spans="1:30" ht="66.75" customHeight="1" x14ac:dyDescent="0.2">
      <c r="A3121" s="50" t="s">
        <v>11359</v>
      </c>
      <c r="B3121" s="51" t="s">
        <v>10633</v>
      </c>
      <c r="C3121" s="52" t="s">
        <v>10991</v>
      </c>
      <c r="D3121" s="52" t="s">
        <v>11272</v>
      </c>
      <c r="E3121" s="53" t="s">
        <v>231</v>
      </c>
      <c r="F3121" s="54" t="s">
        <v>11360</v>
      </c>
      <c r="G3121" s="54" t="s">
        <v>10007</v>
      </c>
      <c r="H3121" s="56">
        <v>42948</v>
      </c>
      <c r="I3121" s="56">
        <v>44408</v>
      </c>
      <c r="J3121" s="57" t="str">
        <f>IF(Ugovori_OPULJP3[[#This Row],[DATUM ZAVRŠETKA OPERACIJE]]&gt;DATE(2024,12,31),"u provedbi","završen")</f>
        <v>završen</v>
      </c>
      <c r="K3121" s="55" t="s">
        <v>337</v>
      </c>
      <c r="L3121" s="55" t="s">
        <v>337</v>
      </c>
      <c r="M3121" s="58">
        <v>0.85</v>
      </c>
      <c r="N3121" s="58">
        <v>0.15</v>
      </c>
      <c r="O3121" s="59">
        <f>Ugovori_OPULJP3[[#This Row],[Bespovratna sredstva - Ukupno (EU+Nac) HRK
= Ukupna ugovorena vrijednost bespovratnih sredstava]]*Ugovori_OPULJP3[[#This Row],[EU STOPA SUFINANCIRANJA %
EU CO-FINANCING RATE %]]</f>
        <v>4582277.07</v>
      </c>
      <c r="P3121" s="60">
        <f>Ugovori_OPULJP3[[#This Row],[Bespovratna sredstva - EU dio - HRK]]/7.5345</f>
        <v>608172.68166434404</v>
      </c>
      <c r="Q3121" s="59">
        <f>Ugovori_OPULJP3[[#This Row],[Bespovratna sredstva - Ukupno (EU+Nac) HRK
= Ukupna ugovorena vrijednost bespovratnih sredstava]]*Ugovori_OPULJP3[[#This Row],[STOPA NACIONALNOG SUFINANCIRANJA %]]</f>
        <v>808637.13</v>
      </c>
      <c r="R3121" s="60">
        <f>Ugovori_OPULJP3[[#This Row],[Bespovratna sredstva - Nacionalni dio - HRK]]/7.5345</f>
        <v>107324.59088194306</v>
      </c>
      <c r="S3121" s="59">
        <v>5390914.2000000002</v>
      </c>
      <c r="T3121" s="60">
        <f>Ugovori_OPULJP3[[#This Row],[Bespovratna sredstva - Ukupno (EU+Nac) HRK
= Ukupna ugovorena vrijednost bespovratnih sredstava]]/7.5345</f>
        <v>715497.27254628704</v>
      </c>
      <c r="U3121" s="59">
        <v>951337.79999999981</v>
      </c>
      <c r="V3121" s="60">
        <f>Ugovori_OPULJP3[[#This Row],[Javni doprinos korisnika - HRK]]/7.5345</f>
        <v>126264.2245669918</v>
      </c>
      <c r="W3121" s="59">
        <v>0</v>
      </c>
      <c r="X3121" s="60">
        <f>Ugovori_OPULJP3[[#This Row],[Privatni doprinos korisnika - HRK]]/7.5345</f>
        <v>0</v>
      </c>
      <c r="Y3121" s="61">
        <v>6342252</v>
      </c>
      <c r="Z3121" s="62">
        <f>Ugovori_OPULJP3[[#This Row],[UKUPNI PRIHVATLJIVI IZDACI
TOTAL ELIGIBLE EXPENDITURE
= Bespovratna sredstva ukupno + doprinos korisnika
= Ukupni prihvatljivi troškovi
= Ukupna ugovorena vrijednost projekta HRK]]/7.5345</f>
        <v>841761.49711327883</v>
      </c>
      <c r="AA3121" s="53" t="s">
        <v>10638</v>
      </c>
      <c r="AB3121" s="53" t="s">
        <v>10639</v>
      </c>
      <c r="AC3121" s="42" t="s">
        <v>11361</v>
      </c>
      <c r="AD3121" s="52" t="s">
        <v>10995</v>
      </c>
    </row>
    <row r="3122" spans="1:30" ht="66.75" customHeight="1" x14ac:dyDescent="0.2">
      <c r="A3122" s="50" t="s">
        <v>11362</v>
      </c>
      <c r="B3122" s="51" t="s">
        <v>10633</v>
      </c>
      <c r="C3122" s="52" t="s">
        <v>10991</v>
      </c>
      <c r="D3122" s="52" t="s">
        <v>11272</v>
      </c>
      <c r="E3122" s="53" t="s">
        <v>231</v>
      </c>
      <c r="F3122" s="54" t="s">
        <v>11175</v>
      </c>
      <c r="G3122" s="54" t="s">
        <v>11244</v>
      </c>
      <c r="H3122" s="56">
        <v>42979</v>
      </c>
      <c r="I3122" s="56">
        <v>44439</v>
      </c>
      <c r="J3122" s="57" t="str">
        <f>IF(Ugovori_OPULJP3[[#This Row],[DATUM ZAVRŠETKA OPERACIJE]]&gt;DATE(2024,12,31),"u provedbi","završen")</f>
        <v>završen</v>
      </c>
      <c r="K3122" s="55" t="s">
        <v>210</v>
      </c>
      <c r="L3122" s="55" t="s">
        <v>210</v>
      </c>
      <c r="M3122" s="58">
        <v>0.85</v>
      </c>
      <c r="N3122" s="58">
        <v>0.15</v>
      </c>
      <c r="O3122" s="59">
        <f>Ugovori_OPULJP3[[#This Row],[Bespovratna sredstva - Ukupno (EU+Nac) HRK
= Ukupna ugovorena vrijednost bespovratnih sredstava]]*Ugovori_OPULJP3[[#This Row],[EU STOPA SUFINANCIRANJA %
EU CO-FINANCING RATE %]]</f>
        <v>3826008.8224999998</v>
      </c>
      <c r="P3122" s="60">
        <f>Ugovori_OPULJP3[[#This Row],[Bespovratna sredstva - EU dio - HRK]]/7.5345</f>
        <v>507798.63594133646</v>
      </c>
      <c r="Q3122" s="59">
        <f>Ugovori_OPULJP3[[#This Row],[Bespovratna sredstva - Ukupno (EU+Nac) HRK
= Ukupna ugovorena vrijednost bespovratnih sredstava]]*Ugovori_OPULJP3[[#This Row],[STOPA NACIONALNOG SUFINANCIRANJA %]]</f>
        <v>675178.02749999997</v>
      </c>
      <c r="R3122" s="60">
        <f>Ugovori_OPULJP3[[#This Row],[Bespovratna sredstva - Nacionalni dio - HRK]]/7.5345</f>
        <v>89611.523989647612</v>
      </c>
      <c r="S3122" s="59">
        <v>4501186.8499999996</v>
      </c>
      <c r="T3122" s="60">
        <f>Ugovori_OPULJP3[[#This Row],[Bespovratna sredstva - Ukupno (EU+Nac) HRK
= Ukupna ugovorena vrijednost bespovratnih sredstava]]/7.5345</f>
        <v>597410.15993098402</v>
      </c>
      <c r="U3122" s="59">
        <v>391407.55000000075</v>
      </c>
      <c r="V3122" s="60">
        <f>Ugovori_OPULJP3[[#This Row],[Javni doprinos korisnika - HRK]]/7.5345</f>
        <v>51948.709270688261</v>
      </c>
      <c r="W3122" s="59">
        <v>0</v>
      </c>
      <c r="X3122" s="60">
        <f>Ugovori_OPULJP3[[#This Row],[Privatni doprinos korisnika - HRK]]/7.5345</f>
        <v>0</v>
      </c>
      <c r="Y3122" s="61">
        <v>4892594.4000000004</v>
      </c>
      <c r="Z3122" s="62">
        <f>Ugovori_OPULJP3[[#This Row],[UKUPNI PRIHVATLJIVI IZDACI
TOTAL ELIGIBLE EXPENDITURE
= Bespovratna sredstva ukupno + doprinos korisnika
= Ukupni prihvatljivi troškovi
= Ukupna ugovorena vrijednost projekta HRK]]/7.5345</f>
        <v>649358.86920167226</v>
      </c>
      <c r="AA3122" s="53" t="s">
        <v>10638</v>
      </c>
      <c r="AB3122" s="53" t="s">
        <v>10639</v>
      </c>
      <c r="AC3122" s="42" t="s">
        <v>11363</v>
      </c>
      <c r="AD3122" s="52" t="s">
        <v>10995</v>
      </c>
    </row>
    <row r="3123" spans="1:30" ht="66.75" customHeight="1" x14ac:dyDescent="0.2">
      <c r="A3123" s="50" t="s">
        <v>11364</v>
      </c>
      <c r="B3123" s="51" t="s">
        <v>10633</v>
      </c>
      <c r="C3123" s="52" t="s">
        <v>10991</v>
      </c>
      <c r="D3123" s="52" t="s">
        <v>11272</v>
      </c>
      <c r="E3123" s="53" t="s">
        <v>231</v>
      </c>
      <c r="F3123" s="54" t="s">
        <v>11365</v>
      </c>
      <c r="G3123" s="54" t="s">
        <v>345</v>
      </c>
      <c r="H3123" s="56">
        <v>42963</v>
      </c>
      <c r="I3123" s="56">
        <v>44423</v>
      </c>
      <c r="J3123" s="57" t="str">
        <f>IF(Ugovori_OPULJP3[[#This Row],[DATUM ZAVRŠETKA OPERACIJE]]&gt;DATE(2024,12,31),"u provedbi","završen")</f>
        <v>završen</v>
      </c>
      <c r="K3123" s="55" t="s">
        <v>129</v>
      </c>
      <c r="L3123" s="55" t="s">
        <v>129</v>
      </c>
      <c r="M3123" s="58">
        <v>0.85</v>
      </c>
      <c r="N3123" s="58">
        <v>0.15</v>
      </c>
      <c r="O3123" s="59">
        <f>Ugovori_OPULJP3[[#This Row],[Bespovratna sredstva - Ukupno (EU+Nac) HRK
= Ukupna ugovorena vrijednost bespovratnih sredstava]]*Ugovori_OPULJP3[[#This Row],[EU STOPA SUFINANCIRANJA %
EU CO-FINANCING RATE %]]</f>
        <v>8360537.7970000003</v>
      </c>
      <c r="P3123" s="60">
        <f>Ugovori_OPULJP3[[#This Row],[Bespovratna sredstva - EU dio - HRK]]/7.5345</f>
        <v>1109634.0562744706</v>
      </c>
      <c r="Q3123" s="59">
        <f>Ugovori_OPULJP3[[#This Row],[Bespovratna sredstva - Ukupno (EU+Nac) HRK
= Ukupna ugovorena vrijednost bespovratnih sredstava]]*Ugovori_OPULJP3[[#This Row],[STOPA NACIONALNOG SUFINANCIRANJA %]]</f>
        <v>1475389.023</v>
      </c>
      <c r="R3123" s="60">
        <f>Ugovori_OPULJP3[[#This Row],[Bespovratna sredstva - Nacionalni dio - HRK]]/7.5345</f>
        <v>195817.7746366713</v>
      </c>
      <c r="S3123" s="59">
        <v>9835926.8200000003</v>
      </c>
      <c r="T3123" s="60">
        <f>Ugovori_OPULJP3[[#This Row],[Bespovratna sredstva - Ukupno (EU+Nac) HRK
= Ukupna ugovorena vrijednost bespovratnih sredstava]]/7.5345</f>
        <v>1305451.8309111421</v>
      </c>
      <c r="U3123" s="59">
        <v>855297.98000000045</v>
      </c>
      <c r="V3123" s="60">
        <f>Ugovori_OPULJP3[[#This Row],[Javni doprinos korisnika - HRK]]/7.5345</f>
        <v>113517.54993695673</v>
      </c>
      <c r="W3123" s="59">
        <v>0</v>
      </c>
      <c r="X3123" s="60">
        <f>Ugovori_OPULJP3[[#This Row],[Privatni doprinos korisnika - HRK]]/7.5345</f>
        <v>0</v>
      </c>
      <c r="Y3123" s="61">
        <v>10691224.800000001</v>
      </c>
      <c r="Z3123" s="62">
        <f>Ugovori_OPULJP3[[#This Row],[UKUPNI PRIHVATLJIVI IZDACI
TOTAL ELIGIBLE EXPENDITURE
= Bespovratna sredstva ukupno + doprinos korisnika
= Ukupni prihvatljivi troškovi
= Ukupna ugovorena vrijednost projekta HRK]]/7.5345</f>
        <v>1418969.3808480988</v>
      </c>
      <c r="AA3123" s="53" t="s">
        <v>10638</v>
      </c>
      <c r="AB3123" s="53" t="s">
        <v>10639</v>
      </c>
      <c r="AC3123" s="42" t="s">
        <v>11366</v>
      </c>
      <c r="AD3123" s="52" t="s">
        <v>10995</v>
      </c>
    </row>
    <row r="3124" spans="1:30" ht="66.75" customHeight="1" x14ac:dyDescent="0.2">
      <c r="A3124" s="50" t="s">
        <v>11367</v>
      </c>
      <c r="B3124" s="51" t="s">
        <v>10633</v>
      </c>
      <c r="C3124" s="52" t="s">
        <v>10991</v>
      </c>
      <c r="D3124" s="52" t="s">
        <v>11272</v>
      </c>
      <c r="E3124" s="53" t="s">
        <v>231</v>
      </c>
      <c r="F3124" s="54" t="s">
        <v>11368</v>
      </c>
      <c r="G3124" s="54" t="s">
        <v>303</v>
      </c>
      <c r="H3124" s="56">
        <v>42965</v>
      </c>
      <c r="I3124" s="56">
        <v>44425</v>
      </c>
      <c r="J3124" s="57" t="str">
        <f>IF(Ugovori_OPULJP3[[#This Row],[DATUM ZAVRŠETKA OPERACIJE]]&gt;DATE(2024,12,31),"u provedbi","završen")</f>
        <v>završen</v>
      </c>
      <c r="K3124" s="55" t="s">
        <v>199</v>
      </c>
      <c r="L3124" s="55" t="s">
        <v>199</v>
      </c>
      <c r="M3124" s="58">
        <v>0.85</v>
      </c>
      <c r="N3124" s="58">
        <v>0.15</v>
      </c>
      <c r="O3124" s="59">
        <f>Ugovori_OPULJP3[[#This Row],[Bespovratna sredstva - Ukupno (EU+Nac) HRK
= Ukupna ugovorena vrijednost bespovratnih sredstava]]*Ugovori_OPULJP3[[#This Row],[EU STOPA SUFINANCIRANJA %
EU CO-FINANCING RATE %]]</f>
        <v>6800000</v>
      </c>
      <c r="P3124" s="60">
        <f>Ugovori_OPULJP3[[#This Row],[Bespovratna sredstva - EU dio - HRK]]/7.5345</f>
        <v>902515.09721945715</v>
      </c>
      <c r="Q3124" s="59">
        <f>Ugovori_OPULJP3[[#This Row],[Bespovratna sredstva - Ukupno (EU+Nac) HRK
= Ukupna ugovorena vrijednost bespovratnih sredstava]]*Ugovori_OPULJP3[[#This Row],[STOPA NACIONALNOG SUFINANCIRANJA %]]</f>
        <v>1200000</v>
      </c>
      <c r="R3124" s="60">
        <f>Ugovori_OPULJP3[[#This Row],[Bespovratna sredstva - Nacionalni dio - HRK]]/7.5345</f>
        <v>159267.37009755126</v>
      </c>
      <c r="S3124" s="59">
        <v>8000000</v>
      </c>
      <c r="T3124" s="60">
        <f>Ugovori_OPULJP3[[#This Row],[Bespovratna sredstva - Ukupno (EU+Nac) HRK
= Ukupna ugovorena vrijednost bespovratnih sredstava]]/7.5345</f>
        <v>1061782.4673170084</v>
      </c>
      <c r="U3124" s="59">
        <v>6315368.8000000007</v>
      </c>
      <c r="V3124" s="60">
        <f>Ugovori_OPULJP3[[#This Row],[Javni doprinos korisnika - HRK]]/7.5345</f>
        <v>838193.48331010691</v>
      </c>
      <c r="W3124" s="59">
        <v>0</v>
      </c>
      <c r="X3124" s="60">
        <f>Ugovori_OPULJP3[[#This Row],[Privatni doprinos korisnika - HRK]]/7.5345</f>
        <v>0</v>
      </c>
      <c r="Y3124" s="61">
        <v>14315368.800000001</v>
      </c>
      <c r="Z3124" s="62">
        <f>Ugovori_OPULJP3[[#This Row],[UKUPNI PRIHVATLJIVI IZDACI
TOTAL ELIGIBLE EXPENDITURE
= Bespovratna sredstva ukupno + doprinos korisnika
= Ukupni prihvatljivi troškovi
= Ukupna ugovorena vrijednost projekta HRK]]/7.5345</f>
        <v>1899975.9506271153</v>
      </c>
      <c r="AA3124" s="53" t="s">
        <v>10638</v>
      </c>
      <c r="AB3124" s="53" t="s">
        <v>10639</v>
      </c>
      <c r="AC3124" s="42" t="s">
        <v>11369</v>
      </c>
      <c r="AD3124" s="52" t="s">
        <v>10995</v>
      </c>
    </row>
    <row r="3125" spans="1:30" ht="66.75" customHeight="1" x14ac:dyDescent="0.2">
      <c r="A3125" s="50" t="s">
        <v>11370</v>
      </c>
      <c r="B3125" s="51" t="s">
        <v>10633</v>
      </c>
      <c r="C3125" s="52" t="s">
        <v>10991</v>
      </c>
      <c r="D3125" s="52" t="s">
        <v>11272</v>
      </c>
      <c r="E3125" s="53" t="s">
        <v>231</v>
      </c>
      <c r="F3125" s="54" t="s">
        <v>11371</v>
      </c>
      <c r="G3125" s="71" t="s">
        <v>4475</v>
      </c>
      <c r="H3125" s="56">
        <v>42963</v>
      </c>
      <c r="I3125" s="56">
        <v>44423</v>
      </c>
      <c r="J3125" s="57" t="str">
        <f>IF(Ugovori_OPULJP3[[#This Row],[DATUM ZAVRŠETKA OPERACIJE]]&gt;DATE(2024,12,31),"u provedbi","završen")</f>
        <v>završen</v>
      </c>
      <c r="K3125" s="55" t="s">
        <v>598</v>
      </c>
      <c r="L3125" s="55" t="s">
        <v>598</v>
      </c>
      <c r="M3125" s="58">
        <v>0.85</v>
      </c>
      <c r="N3125" s="58">
        <v>0.15</v>
      </c>
      <c r="O3125" s="59">
        <f>Ugovori_OPULJP3[[#This Row],[Bespovratna sredstva - Ukupno (EU+Nac) HRK
= Ukupna ugovorena vrijednost bespovratnih sredstava]]*Ugovori_OPULJP3[[#This Row],[EU STOPA SUFINANCIRANJA %
EU CO-FINANCING RATE %]]</f>
        <v>6438291.8159999996</v>
      </c>
      <c r="P3125" s="60">
        <f>Ugovori_OPULJP3[[#This Row],[Bespovratna sredstva - EU dio - HRK]]/7.5345</f>
        <v>854508.17121242278</v>
      </c>
      <c r="Q3125" s="59">
        <f>Ugovori_OPULJP3[[#This Row],[Bespovratna sredstva - Ukupno (EU+Nac) HRK
= Ukupna ugovorena vrijednost bespovratnih sredstava]]*Ugovori_OPULJP3[[#This Row],[STOPA NACIONALNOG SUFINANCIRANJA %]]</f>
        <v>1136169.1439999999</v>
      </c>
      <c r="R3125" s="60">
        <f>Ugovori_OPULJP3[[#This Row],[Bespovratna sredstva - Nacionalni dio - HRK]]/7.5345</f>
        <v>150795.55962572165</v>
      </c>
      <c r="S3125" s="59">
        <v>7574460.96</v>
      </c>
      <c r="T3125" s="60">
        <f>Ugovori_OPULJP3[[#This Row],[Bespovratna sredstva - Ukupno (EU+Nac) HRK
= Ukupna ugovorena vrijednost bespovratnih sredstava]]/7.5345</f>
        <v>1005303.7308381444</v>
      </c>
      <c r="U3125" s="59">
        <v>398655.83999999985</v>
      </c>
      <c r="V3125" s="60">
        <f>Ugovori_OPULJP3[[#This Row],[Javni doprinos korisnika - HRK]]/7.5345</f>
        <v>52910.722675691795</v>
      </c>
      <c r="W3125" s="59">
        <v>0</v>
      </c>
      <c r="X3125" s="60">
        <f>Ugovori_OPULJP3[[#This Row],[Privatni doprinos korisnika - HRK]]/7.5345</f>
        <v>0</v>
      </c>
      <c r="Y3125" s="61">
        <v>7973116.7999999998</v>
      </c>
      <c r="Z3125" s="62">
        <f>Ugovori_OPULJP3[[#This Row],[UKUPNI PRIHVATLJIVI IZDACI
TOTAL ELIGIBLE EXPENDITURE
= Bespovratna sredstva ukupno + doprinos korisnika
= Ukupni prihvatljivi troškovi
= Ukupna ugovorena vrijednost projekta HRK]]/7.5345</f>
        <v>1058214.4535138363</v>
      </c>
      <c r="AA3125" s="53" t="s">
        <v>10638</v>
      </c>
      <c r="AB3125" s="53" t="s">
        <v>10639</v>
      </c>
      <c r="AC3125" s="42" t="s">
        <v>11372</v>
      </c>
      <c r="AD3125" s="52" t="s">
        <v>10995</v>
      </c>
    </row>
    <row r="3126" spans="1:30" ht="66.75" customHeight="1" x14ac:dyDescent="0.2">
      <c r="A3126" s="50" t="s">
        <v>11373</v>
      </c>
      <c r="B3126" s="51" t="s">
        <v>10633</v>
      </c>
      <c r="C3126" s="52" t="s">
        <v>10991</v>
      </c>
      <c r="D3126" s="52" t="s">
        <v>11272</v>
      </c>
      <c r="E3126" s="53" t="s">
        <v>231</v>
      </c>
      <c r="F3126" s="54" t="s">
        <v>11374</v>
      </c>
      <c r="G3126" s="54" t="s">
        <v>836</v>
      </c>
      <c r="H3126" s="56">
        <v>42979</v>
      </c>
      <c r="I3126" s="56">
        <v>44439</v>
      </c>
      <c r="J3126" s="57" t="str">
        <f>IF(Ugovori_OPULJP3[[#This Row],[DATUM ZAVRŠETKA OPERACIJE]]&gt;DATE(2024,12,31),"u provedbi","završen")</f>
        <v>završen</v>
      </c>
      <c r="K3126" s="55" t="s">
        <v>593</v>
      </c>
      <c r="L3126" s="55" t="s">
        <v>593</v>
      </c>
      <c r="M3126" s="58">
        <v>0.85</v>
      </c>
      <c r="N3126" s="58">
        <v>0.15</v>
      </c>
      <c r="O3126" s="59">
        <f>Ugovori_OPULJP3[[#This Row],[Bespovratna sredstva - Ukupno (EU+Nac) HRK
= Ukupna ugovorena vrijednost bespovratnih sredstava]]*Ugovori_OPULJP3[[#This Row],[EU STOPA SUFINANCIRANJA %
EU CO-FINANCING RATE %]]</f>
        <v>8500000</v>
      </c>
      <c r="P3126" s="60">
        <f>Ugovori_OPULJP3[[#This Row],[Bespovratna sredstva - EU dio - HRK]]/7.5345</f>
        <v>1128143.8715243214</v>
      </c>
      <c r="Q3126" s="59">
        <f>Ugovori_OPULJP3[[#This Row],[Bespovratna sredstva - Ukupno (EU+Nac) HRK
= Ukupna ugovorena vrijednost bespovratnih sredstava]]*Ugovori_OPULJP3[[#This Row],[STOPA NACIONALNOG SUFINANCIRANJA %]]</f>
        <v>1500000</v>
      </c>
      <c r="R3126" s="60">
        <f>Ugovori_OPULJP3[[#This Row],[Bespovratna sredstva - Nacionalni dio - HRK]]/7.5345</f>
        <v>199084.21262193908</v>
      </c>
      <c r="S3126" s="59">
        <v>10000000</v>
      </c>
      <c r="T3126" s="60">
        <f>Ugovori_OPULJP3[[#This Row],[Bespovratna sredstva - Ukupno (EU+Nac) HRK
= Ukupna ugovorena vrijednost bespovratnih sredstava]]/7.5345</f>
        <v>1327228.0841462605</v>
      </c>
      <c r="U3126" s="59">
        <v>691224.80000000075</v>
      </c>
      <c r="V3126" s="60">
        <f>Ugovori_OPULJP3[[#This Row],[Javni doprinos korisnika - HRK]]/7.5345</f>
        <v>91741.296701838306</v>
      </c>
      <c r="W3126" s="59">
        <v>0</v>
      </c>
      <c r="X3126" s="60">
        <f>Ugovori_OPULJP3[[#This Row],[Privatni doprinos korisnika - HRK]]/7.5345</f>
        <v>0</v>
      </c>
      <c r="Y3126" s="61">
        <v>10691224.800000001</v>
      </c>
      <c r="Z3126" s="62">
        <f>Ugovori_OPULJP3[[#This Row],[UKUPNI PRIHVATLJIVI IZDACI
TOTAL ELIGIBLE EXPENDITURE
= Bespovratna sredstva ukupno + doprinos korisnika
= Ukupni prihvatljivi troškovi
= Ukupna ugovorena vrijednost projekta HRK]]/7.5345</f>
        <v>1418969.3808480988</v>
      </c>
      <c r="AA3126" s="53" t="s">
        <v>10638</v>
      </c>
      <c r="AB3126" s="53" t="s">
        <v>10639</v>
      </c>
      <c r="AC3126" s="42" t="s">
        <v>11375</v>
      </c>
      <c r="AD3126" s="52" t="s">
        <v>10995</v>
      </c>
    </row>
    <row r="3127" spans="1:30" ht="66.75" customHeight="1" x14ac:dyDescent="0.2">
      <c r="A3127" s="50" t="s">
        <v>11376</v>
      </c>
      <c r="B3127" s="51" t="s">
        <v>10633</v>
      </c>
      <c r="C3127" s="52" t="s">
        <v>10991</v>
      </c>
      <c r="D3127" s="52" t="s">
        <v>11272</v>
      </c>
      <c r="E3127" s="53" t="s">
        <v>231</v>
      </c>
      <c r="F3127" s="54" t="s">
        <v>11377</v>
      </c>
      <c r="G3127" s="71" t="s">
        <v>9102</v>
      </c>
      <c r="H3127" s="56">
        <v>42940</v>
      </c>
      <c r="I3127" s="56">
        <v>44400</v>
      </c>
      <c r="J3127" s="57" t="str">
        <f>IF(Ugovori_OPULJP3[[#This Row],[DATUM ZAVRŠETKA OPERACIJE]]&gt;DATE(2024,12,31),"u provedbi","završen")</f>
        <v>završen</v>
      </c>
      <c r="K3127" s="55" t="s">
        <v>172</v>
      </c>
      <c r="L3127" s="55" t="s">
        <v>172</v>
      </c>
      <c r="M3127" s="58">
        <v>0.85</v>
      </c>
      <c r="N3127" s="58">
        <v>0.15</v>
      </c>
      <c r="O3127" s="59">
        <f>Ugovori_OPULJP3[[#This Row],[Bespovratna sredstva - Ukupno (EU+Nac) HRK
= Ukupna ugovorena vrijednost bespovratnih sredstava]]*Ugovori_OPULJP3[[#This Row],[EU STOPA SUFINANCIRANJA %
EU CO-FINANCING RATE %]]</f>
        <v>8500000</v>
      </c>
      <c r="P3127" s="60">
        <f>Ugovori_OPULJP3[[#This Row],[Bespovratna sredstva - EU dio - HRK]]/7.5345</f>
        <v>1128143.8715243214</v>
      </c>
      <c r="Q3127" s="59">
        <f>Ugovori_OPULJP3[[#This Row],[Bespovratna sredstva - Ukupno (EU+Nac) HRK
= Ukupna ugovorena vrijednost bespovratnih sredstava]]*Ugovori_OPULJP3[[#This Row],[STOPA NACIONALNOG SUFINANCIRANJA %]]</f>
        <v>1500000</v>
      </c>
      <c r="R3127" s="60">
        <f>Ugovori_OPULJP3[[#This Row],[Bespovratna sredstva - Nacionalni dio - HRK]]/7.5345</f>
        <v>199084.21262193908</v>
      </c>
      <c r="S3127" s="59">
        <v>10000000</v>
      </c>
      <c r="T3127" s="60">
        <f>Ugovori_OPULJP3[[#This Row],[Bespovratna sredstva - Ukupno (EU+Nac) HRK
= Ukupna ugovorena vrijednost bespovratnih sredstava]]/7.5345</f>
        <v>1327228.0841462605</v>
      </c>
      <c r="U3127" s="59">
        <v>872432</v>
      </c>
      <c r="V3127" s="60">
        <f>Ugovori_OPULJP3[[#This Row],[Javni doprinos korisnika - HRK]]/7.5345</f>
        <v>115791.62519078903</v>
      </c>
      <c r="W3127" s="59">
        <v>0</v>
      </c>
      <c r="X3127" s="60">
        <f>Ugovori_OPULJP3[[#This Row],[Privatni doprinos korisnika - HRK]]/7.5345</f>
        <v>0</v>
      </c>
      <c r="Y3127" s="61">
        <v>10872432</v>
      </c>
      <c r="Z3127" s="62">
        <f>Ugovori_OPULJP3[[#This Row],[UKUPNI PRIHVATLJIVI IZDACI
TOTAL ELIGIBLE EXPENDITURE
= Bespovratna sredstva ukupno + doprinos korisnika
= Ukupni prihvatljivi troškovi
= Ukupna ugovorena vrijednost projekta HRK]]/7.5345</f>
        <v>1443019.7093370494</v>
      </c>
      <c r="AA3127" s="53" t="s">
        <v>10638</v>
      </c>
      <c r="AB3127" s="53" t="s">
        <v>10639</v>
      </c>
      <c r="AC3127" s="42" t="s">
        <v>11378</v>
      </c>
      <c r="AD3127" s="52" t="s">
        <v>10995</v>
      </c>
    </row>
    <row r="3128" spans="1:30" ht="66.75" customHeight="1" x14ac:dyDescent="0.2">
      <c r="A3128" s="50" t="s">
        <v>11379</v>
      </c>
      <c r="B3128" s="51" t="s">
        <v>10633</v>
      </c>
      <c r="C3128" s="52" t="s">
        <v>10991</v>
      </c>
      <c r="D3128" s="52" t="s">
        <v>11272</v>
      </c>
      <c r="E3128" s="53" t="s">
        <v>231</v>
      </c>
      <c r="F3128" s="54" t="s">
        <v>11380</v>
      </c>
      <c r="G3128" s="54" t="s">
        <v>3085</v>
      </c>
      <c r="H3128" s="56">
        <v>42963</v>
      </c>
      <c r="I3128" s="56">
        <v>44423</v>
      </c>
      <c r="J3128" s="57" t="str">
        <f>IF(Ugovori_OPULJP3[[#This Row],[DATUM ZAVRŠETKA OPERACIJE]]&gt;DATE(2024,12,31),"u provedbi","završen")</f>
        <v>završen</v>
      </c>
      <c r="K3128" s="55" t="s">
        <v>98</v>
      </c>
      <c r="L3128" s="55" t="s">
        <v>98</v>
      </c>
      <c r="M3128" s="58">
        <v>0.85</v>
      </c>
      <c r="N3128" s="58">
        <v>0.15</v>
      </c>
      <c r="O3128" s="59">
        <f>Ugovori_OPULJP3[[#This Row],[Bespovratna sredstva - Ukupno (EU+Nac) HRK
= Ukupna ugovorena vrijednost bespovratnih sredstava]]*Ugovori_OPULJP3[[#This Row],[EU STOPA SUFINANCIRANJA %
EU CO-FINANCING RATE %]]</f>
        <v>7986254.3219999997</v>
      </c>
      <c r="P3128" s="60">
        <f>Ugovori_OPULJP3[[#This Row],[Bespovratna sredstva - EU dio - HRK]]/7.5345</f>
        <v>1059958.1023292851</v>
      </c>
      <c r="Q3128" s="59">
        <f>Ugovori_OPULJP3[[#This Row],[Bespovratna sredstva - Ukupno (EU+Nac) HRK
= Ukupna ugovorena vrijednost bespovratnih sredstava]]*Ugovori_OPULJP3[[#This Row],[STOPA NACIONALNOG SUFINANCIRANJA %]]</f>
        <v>1409338.9979999999</v>
      </c>
      <c r="R3128" s="60">
        <f>Ugovori_OPULJP3[[#This Row],[Bespovratna sredstva - Nacionalni dio - HRK]]/7.5345</f>
        <v>187051.42982281503</v>
      </c>
      <c r="S3128" s="59">
        <v>9395593.3200000003</v>
      </c>
      <c r="T3128" s="60">
        <f>Ugovori_OPULJP3[[#This Row],[Bespovratna sredstva - Ukupno (EU+Nac) HRK
= Ukupna ugovorena vrijednost bespovratnih sredstava]]/7.5345</f>
        <v>1247009.5321521002</v>
      </c>
      <c r="U3128" s="59">
        <v>1658045.879999999</v>
      </c>
      <c r="V3128" s="60">
        <f>Ugovori_OPULJP3[[#This Row],[Javni doprinos korisnika - HRK]]/7.5345</f>
        <v>220060.5056738999</v>
      </c>
      <c r="W3128" s="59">
        <v>0</v>
      </c>
      <c r="X3128" s="60">
        <f>Ugovori_OPULJP3[[#This Row],[Privatni doprinos korisnika - HRK]]/7.5345</f>
        <v>0</v>
      </c>
      <c r="Y3128" s="61">
        <v>11053639.199999999</v>
      </c>
      <c r="Z3128" s="62">
        <f>Ugovori_OPULJP3[[#This Row],[UKUPNI PRIHVATLJIVI IZDACI
TOTAL ELIGIBLE EXPENDITURE
= Bespovratna sredstva ukupno + doprinos korisnika
= Ukupni prihvatljivi troškovi
= Ukupna ugovorena vrijednost projekta HRK]]/7.5345</f>
        <v>1467070.0378260002</v>
      </c>
      <c r="AA3128" s="53" t="s">
        <v>10638</v>
      </c>
      <c r="AB3128" s="53" t="s">
        <v>10639</v>
      </c>
      <c r="AC3128" s="42" t="s">
        <v>11381</v>
      </c>
      <c r="AD3128" s="52" t="s">
        <v>10995</v>
      </c>
    </row>
    <row r="3129" spans="1:30" ht="66.75" customHeight="1" x14ac:dyDescent="0.2">
      <c r="A3129" s="50" t="s">
        <v>11382</v>
      </c>
      <c r="B3129" s="51" t="s">
        <v>10633</v>
      </c>
      <c r="C3129" s="52" t="s">
        <v>10991</v>
      </c>
      <c r="D3129" s="52" t="s">
        <v>11272</v>
      </c>
      <c r="E3129" s="53" t="s">
        <v>231</v>
      </c>
      <c r="F3129" s="54" t="s">
        <v>11125</v>
      </c>
      <c r="G3129" s="54" t="s">
        <v>4303</v>
      </c>
      <c r="H3129" s="56">
        <v>42964</v>
      </c>
      <c r="I3129" s="56">
        <v>44424</v>
      </c>
      <c r="J3129" s="57" t="str">
        <f>IF(Ugovori_OPULJP3[[#This Row],[DATUM ZAVRŠETKA OPERACIJE]]&gt;DATE(2024,12,31),"u provedbi","završen")</f>
        <v>završen</v>
      </c>
      <c r="K3129" s="55" t="s">
        <v>248</v>
      </c>
      <c r="L3129" s="55" t="s">
        <v>248</v>
      </c>
      <c r="M3129" s="58">
        <v>0.85</v>
      </c>
      <c r="N3129" s="58">
        <v>0.15</v>
      </c>
      <c r="O3129" s="59">
        <f>Ugovori_OPULJP3[[#This Row],[Bespovratna sredstva - Ukupno (EU+Nac) HRK
= Ukupna ugovorena vrijednost bespovratnih sredstava]]*Ugovori_OPULJP3[[#This Row],[EU STOPA SUFINANCIRANJA %
EU CO-FINANCING RATE %]]</f>
        <v>1701988.6259999999</v>
      </c>
      <c r="P3129" s="60">
        <f>Ugovori_OPULJP3[[#This Row],[Bespovratna sredstva - EU dio - HRK]]/7.5345</f>
        <v>225892.71033247063</v>
      </c>
      <c r="Q3129" s="59">
        <f>Ugovori_OPULJP3[[#This Row],[Bespovratna sredstva - Ukupno (EU+Nac) HRK
= Ukupna ugovorena vrijednost bespovratnih sredstava]]*Ugovori_OPULJP3[[#This Row],[STOPA NACIONALNOG SUFINANCIRANJA %]]</f>
        <v>300350.93400000001</v>
      </c>
      <c r="R3129" s="60">
        <f>Ugovori_OPULJP3[[#This Row],[Bespovratna sredstva - Nacionalni dio - HRK]]/7.5345</f>
        <v>39863.419470435991</v>
      </c>
      <c r="S3129" s="59">
        <v>2002339.56</v>
      </c>
      <c r="T3129" s="60">
        <f>Ugovori_OPULJP3[[#This Row],[Bespovratna sredstva - Ukupno (EU+Nac) HRK
= Ukupna ugovorena vrijednost bespovratnih sredstava]]/7.5345</f>
        <v>265756.12980290659</v>
      </c>
      <c r="U3129" s="59">
        <v>353354.04000000004</v>
      </c>
      <c r="V3129" s="60">
        <f>Ugovori_OPULJP3[[#This Row],[Javni doprinos korisnika - HRK]]/7.5345</f>
        <v>46898.140553454112</v>
      </c>
      <c r="W3129" s="59">
        <v>0</v>
      </c>
      <c r="X3129" s="60">
        <f>Ugovori_OPULJP3[[#This Row],[Privatni doprinos korisnika - HRK]]/7.5345</f>
        <v>0</v>
      </c>
      <c r="Y3129" s="61">
        <v>2355693.6</v>
      </c>
      <c r="Z3129" s="62">
        <f>Ugovori_OPULJP3[[#This Row],[UKUPNI PRIHVATLJIVI IZDACI
TOTAL ELIGIBLE EXPENDITURE
= Bespovratna sredstva ukupno + doprinos korisnika
= Ukupni prihvatljivi troškovi
= Ukupna ugovorena vrijednost projekta HRK]]/7.5345</f>
        <v>312654.27035636071</v>
      </c>
      <c r="AA3129" s="53" t="s">
        <v>10638</v>
      </c>
      <c r="AB3129" s="53" t="s">
        <v>10639</v>
      </c>
      <c r="AC3129" s="42" t="s">
        <v>11383</v>
      </c>
      <c r="AD3129" s="52" t="s">
        <v>10995</v>
      </c>
    </row>
    <row r="3130" spans="1:30" ht="66.75" customHeight="1" x14ac:dyDescent="0.2">
      <c r="A3130" s="50" t="s">
        <v>11384</v>
      </c>
      <c r="B3130" s="51" t="s">
        <v>10633</v>
      </c>
      <c r="C3130" s="52" t="s">
        <v>10991</v>
      </c>
      <c r="D3130" s="52" t="s">
        <v>11272</v>
      </c>
      <c r="E3130" s="53" t="s">
        <v>231</v>
      </c>
      <c r="F3130" s="54" t="s">
        <v>11071</v>
      </c>
      <c r="G3130" s="54" t="s">
        <v>1442</v>
      </c>
      <c r="H3130" s="56">
        <v>42938</v>
      </c>
      <c r="I3130" s="56">
        <v>44398</v>
      </c>
      <c r="J3130" s="57" t="str">
        <f>IF(Ugovori_OPULJP3[[#This Row],[DATUM ZAVRŠETKA OPERACIJE]]&gt;DATE(2024,12,31),"u provedbi","završen")</f>
        <v>završen</v>
      </c>
      <c r="K3130" s="55" t="s">
        <v>185</v>
      </c>
      <c r="L3130" s="55" t="s">
        <v>185</v>
      </c>
      <c r="M3130" s="58">
        <v>0.85</v>
      </c>
      <c r="N3130" s="58">
        <v>0.15</v>
      </c>
      <c r="O3130" s="59">
        <f>Ugovori_OPULJP3[[#This Row],[Bespovratna sredstva - Ukupno (EU+Nac) HRK
= Ukupna ugovorena vrijednost bespovratnih sredstava]]*Ugovori_OPULJP3[[#This Row],[EU STOPA SUFINANCIRANJA %
EU CO-FINANCING RATE %]]</f>
        <v>5668161.216</v>
      </c>
      <c r="P3130" s="60">
        <f>Ugovori_OPULJP3[[#This Row],[Bespovratna sredstva - EU dio - HRK]]/7.5345</f>
        <v>752294.27513438184</v>
      </c>
      <c r="Q3130" s="59">
        <f>Ugovori_OPULJP3[[#This Row],[Bespovratna sredstva - Ukupno (EU+Nac) HRK
= Ukupna ugovorena vrijednost bespovratnih sredstava]]*Ugovori_OPULJP3[[#This Row],[STOPA NACIONALNOG SUFINANCIRANJA %]]</f>
        <v>1000263.7439999999</v>
      </c>
      <c r="R3130" s="60">
        <f>Ugovori_OPULJP3[[#This Row],[Bespovratna sredstva - Nacionalni dio - HRK]]/7.5345</f>
        <v>132757.81325900854</v>
      </c>
      <c r="S3130" s="59">
        <v>6668424.96</v>
      </c>
      <c r="T3130" s="60">
        <f>Ugovori_OPULJP3[[#This Row],[Bespovratna sredstva - Ukupno (EU+Nac) HRK
= Ukupna ugovorena vrijednost bespovratnih sredstava]]/7.5345</f>
        <v>885052.0883933903</v>
      </c>
      <c r="U3130" s="59">
        <v>579863.04000000004</v>
      </c>
      <c r="V3130" s="60">
        <f>Ugovori_OPULJP3[[#This Row],[Javni doprinos korisnika - HRK]]/7.5345</f>
        <v>76961.051164642646</v>
      </c>
      <c r="W3130" s="59">
        <v>0</v>
      </c>
      <c r="X3130" s="60">
        <f>Ugovori_OPULJP3[[#This Row],[Privatni doprinos korisnika - HRK]]/7.5345</f>
        <v>0</v>
      </c>
      <c r="Y3130" s="61">
        <v>7248288</v>
      </c>
      <c r="Z3130" s="62">
        <f>Ugovori_OPULJP3[[#This Row],[UKUPNI PRIHVATLJIVI IZDACI
TOTAL ELIGIBLE EXPENDITURE
= Bespovratna sredstva ukupno + doprinos korisnika
= Ukupni prihvatljivi troškovi
= Ukupna ugovorena vrijednost projekta HRK]]/7.5345</f>
        <v>962013.13955803297</v>
      </c>
      <c r="AA3130" s="53" t="s">
        <v>10638</v>
      </c>
      <c r="AB3130" s="53" t="s">
        <v>10639</v>
      </c>
      <c r="AC3130" s="42" t="s">
        <v>11385</v>
      </c>
      <c r="AD3130" s="52" t="s">
        <v>10995</v>
      </c>
    </row>
    <row r="3131" spans="1:30" ht="66.75" customHeight="1" x14ac:dyDescent="0.2">
      <c r="A3131" s="50" t="s">
        <v>11386</v>
      </c>
      <c r="B3131" s="51" t="s">
        <v>10633</v>
      </c>
      <c r="C3131" s="52" t="s">
        <v>10991</v>
      </c>
      <c r="D3131" s="52" t="s">
        <v>11272</v>
      </c>
      <c r="E3131" s="53" t="s">
        <v>231</v>
      </c>
      <c r="F3131" s="54" t="s">
        <v>11387</v>
      </c>
      <c r="G3131" s="54" t="s">
        <v>8493</v>
      </c>
      <c r="H3131" s="56">
        <v>42972</v>
      </c>
      <c r="I3131" s="56">
        <v>44432</v>
      </c>
      <c r="J3131" s="57" t="str">
        <f>IF(Ugovori_OPULJP3[[#This Row],[DATUM ZAVRŠETKA OPERACIJE]]&gt;DATE(2024,12,31),"u provedbi","završen")</f>
        <v>završen</v>
      </c>
      <c r="K3131" s="55" t="s">
        <v>78</v>
      </c>
      <c r="L3131" s="55" t="s">
        <v>78</v>
      </c>
      <c r="M3131" s="58">
        <v>0.85</v>
      </c>
      <c r="N3131" s="58">
        <v>0.15</v>
      </c>
      <c r="O3131" s="59">
        <f>Ugovori_OPULJP3[[#This Row],[Bespovratna sredstva - Ukupno (EU+Nac) HRK
= Ukupna ugovorena vrijednost bespovratnih sredstava]]*Ugovori_OPULJP3[[#This Row],[EU STOPA SUFINANCIRANJA %
EU CO-FINANCING RATE %]]</f>
        <v>1571066.4239999999</v>
      </c>
      <c r="P3131" s="60">
        <f>Ugovori_OPULJP3[[#This Row],[Bespovratna sredstva - EU dio - HRK]]/7.5345</f>
        <v>208516.34799920363</v>
      </c>
      <c r="Q3131" s="59">
        <f>Ugovori_OPULJP3[[#This Row],[Bespovratna sredstva - Ukupno (EU+Nac) HRK
= Ukupna ugovorena vrijednost bespovratnih sredstava]]*Ugovori_OPULJP3[[#This Row],[STOPA NACIONALNOG SUFINANCIRANJA %]]</f>
        <v>277247.016</v>
      </c>
      <c r="R3131" s="60">
        <f>Ugovori_OPULJP3[[#This Row],[Bespovratna sredstva - Nacionalni dio - HRK]]/7.5345</f>
        <v>36797.002588094765</v>
      </c>
      <c r="S3131" s="59">
        <v>1848313.44</v>
      </c>
      <c r="T3131" s="60">
        <f>Ugovori_OPULJP3[[#This Row],[Bespovratna sredstva - Ukupno (EU+Nac) HRK
= Ukupna ugovorena vrijednost bespovratnih sredstava]]/7.5345</f>
        <v>245313.3505872984</v>
      </c>
      <c r="U3131" s="59">
        <v>326172.96000000002</v>
      </c>
      <c r="V3131" s="60">
        <f>Ugovori_OPULJP3[[#This Row],[Javni doprinos korisnika - HRK]]/7.5345</f>
        <v>43290.59128011149</v>
      </c>
      <c r="W3131" s="59">
        <v>0</v>
      </c>
      <c r="X3131" s="60">
        <f>Ugovori_OPULJP3[[#This Row],[Privatni doprinos korisnika - HRK]]/7.5345</f>
        <v>0</v>
      </c>
      <c r="Y3131" s="61">
        <v>2174486.4</v>
      </c>
      <c r="Z3131" s="62">
        <f>Ugovori_OPULJP3[[#This Row],[UKUPNI PRIHVATLJIVI IZDACI
TOTAL ELIGIBLE EXPENDITURE
= Bespovratna sredstva ukupno + doprinos korisnika
= Ukupni prihvatljivi troškovi
= Ukupna ugovorena vrijednost projekta HRK]]/7.5345</f>
        <v>288603.94186740991</v>
      </c>
      <c r="AA3131" s="53" t="s">
        <v>10638</v>
      </c>
      <c r="AB3131" s="53" t="s">
        <v>10639</v>
      </c>
      <c r="AC3131" s="42" t="s">
        <v>11388</v>
      </c>
      <c r="AD3131" s="52" t="s">
        <v>10995</v>
      </c>
    </row>
    <row r="3132" spans="1:30" ht="66.75" customHeight="1" x14ac:dyDescent="0.2">
      <c r="A3132" s="50" t="s">
        <v>11389</v>
      </c>
      <c r="B3132" s="51" t="s">
        <v>10633</v>
      </c>
      <c r="C3132" s="52" t="s">
        <v>10991</v>
      </c>
      <c r="D3132" s="52" t="s">
        <v>11272</v>
      </c>
      <c r="E3132" s="53" t="s">
        <v>231</v>
      </c>
      <c r="F3132" s="54" t="s">
        <v>11390</v>
      </c>
      <c r="G3132" s="54" t="s">
        <v>2384</v>
      </c>
      <c r="H3132" s="56">
        <v>42947</v>
      </c>
      <c r="I3132" s="56">
        <v>44407</v>
      </c>
      <c r="J3132" s="57" t="str">
        <f>IF(Ugovori_OPULJP3[[#This Row],[DATUM ZAVRŠETKA OPERACIJE]]&gt;DATE(2024,12,31),"u provedbi","završen")</f>
        <v>završen</v>
      </c>
      <c r="K3132" s="55" t="s">
        <v>83</v>
      </c>
      <c r="L3132" s="55" t="s">
        <v>83</v>
      </c>
      <c r="M3132" s="58">
        <v>0.85</v>
      </c>
      <c r="N3132" s="58">
        <v>0.15</v>
      </c>
      <c r="O3132" s="59">
        <f>Ugovori_OPULJP3[[#This Row],[Bespovratna sredstva - Ukupno (EU+Nac) HRK
= Ukupna ugovorena vrijednost bespovratnih sredstava]]*Ugovori_OPULJP3[[#This Row],[EU STOPA SUFINANCIRANJA %
EU CO-FINANCING RATE %]]</f>
        <v>3665821.656</v>
      </c>
      <c r="P3132" s="60">
        <f>Ugovori_OPULJP3[[#This Row],[Bespovratna sredstva - EU dio - HRK]]/7.5345</f>
        <v>486538.14533147519</v>
      </c>
      <c r="Q3132" s="59">
        <f>Ugovori_OPULJP3[[#This Row],[Bespovratna sredstva - Ukupno (EU+Nac) HRK
= Ukupna ugovorena vrijednost bespovratnih sredstava]]*Ugovori_OPULJP3[[#This Row],[STOPA NACIONALNOG SUFINANCIRANJA %]]</f>
        <v>646909.70400000003</v>
      </c>
      <c r="R3132" s="60">
        <f>Ugovori_OPULJP3[[#This Row],[Bespovratna sredstva - Nacionalni dio - HRK]]/7.5345</f>
        <v>85859.672705554447</v>
      </c>
      <c r="S3132" s="59">
        <v>4312731.3600000003</v>
      </c>
      <c r="T3132" s="60">
        <f>Ugovori_OPULJP3[[#This Row],[Bespovratna sredstva - Ukupno (EU+Nac) HRK
= Ukupna ugovorena vrijednost bespovratnih sredstava]]/7.5345</f>
        <v>572397.81803702971</v>
      </c>
      <c r="U3132" s="59">
        <v>761070.23999999929</v>
      </c>
      <c r="V3132" s="60">
        <f>Ugovori_OPULJP3[[#This Row],[Javni doprinos korisnika - HRK]]/7.5345</f>
        <v>101011.37965359337</v>
      </c>
      <c r="W3132" s="59">
        <v>0</v>
      </c>
      <c r="X3132" s="60">
        <f>Ugovori_OPULJP3[[#This Row],[Privatni doprinos korisnika - HRK]]/7.5345</f>
        <v>0</v>
      </c>
      <c r="Y3132" s="61">
        <v>5073801.5999999996</v>
      </c>
      <c r="Z3132" s="62">
        <f>Ugovori_OPULJP3[[#This Row],[UKUPNI PRIHVATLJIVI IZDACI
TOTAL ELIGIBLE EXPENDITURE
= Bespovratna sredstva ukupno + doprinos korisnika
= Ukupni prihvatljivi troškovi
= Ukupna ugovorena vrijednost projekta HRK]]/7.5345</f>
        <v>673409.197690623</v>
      </c>
      <c r="AA3132" s="53" t="s">
        <v>10638</v>
      </c>
      <c r="AB3132" s="53" t="s">
        <v>10639</v>
      </c>
      <c r="AC3132" s="42" t="s">
        <v>11391</v>
      </c>
      <c r="AD3132" s="52" t="s">
        <v>10995</v>
      </c>
    </row>
    <row r="3133" spans="1:30" ht="66.75" customHeight="1" x14ac:dyDescent="0.2">
      <c r="A3133" s="50" t="s">
        <v>11392</v>
      </c>
      <c r="B3133" s="51" t="s">
        <v>10633</v>
      </c>
      <c r="C3133" s="52" t="s">
        <v>10991</v>
      </c>
      <c r="D3133" s="52" t="s">
        <v>11272</v>
      </c>
      <c r="E3133" s="53" t="s">
        <v>231</v>
      </c>
      <c r="F3133" s="54" t="s">
        <v>11230</v>
      </c>
      <c r="G3133" s="71" t="s">
        <v>2999</v>
      </c>
      <c r="H3133" s="56">
        <v>42968</v>
      </c>
      <c r="I3133" s="56">
        <v>44428</v>
      </c>
      <c r="J3133" s="57" t="str">
        <f>IF(Ugovori_OPULJP3[[#This Row],[DATUM ZAVRŠETKA OPERACIJE]]&gt;DATE(2024,12,31),"u provedbi","završen")</f>
        <v>završen</v>
      </c>
      <c r="K3133" s="55" t="s">
        <v>78</v>
      </c>
      <c r="L3133" s="55" t="s">
        <v>78</v>
      </c>
      <c r="M3133" s="58">
        <v>0.85</v>
      </c>
      <c r="N3133" s="58">
        <v>0.15</v>
      </c>
      <c r="O3133" s="59">
        <f>Ugovori_OPULJP3[[#This Row],[Bespovratna sredstva - Ukupno (EU+Nac) HRK
= Ukupna ugovorena vrijednost bespovratnih sredstava]]*Ugovori_OPULJP3[[#This Row],[EU STOPA SUFINANCIRANJA %
EU CO-FINANCING RATE %]]</f>
        <v>123220.89600000001</v>
      </c>
      <c r="P3133" s="60">
        <f>Ugovori_OPULJP3[[#This Row],[Bespovratna sredstva - EU dio - HRK]]/7.5345</f>
        <v>16354.223372486562</v>
      </c>
      <c r="Q3133" s="59">
        <f>Ugovori_OPULJP3[[#This Row],[Bespovratna sredstva - Ukupno (EU+Nac) HRK
= Ukupna ugovorena vrijednost bespovratnih sredstava]]*Ugovori_OPULJP3[[#This Row],[STOPA NACIONALNOG SUFINANCIRANJA %]]</f>
        <v>21744.864000000001</v>
      </c>
      <c r="R3133" s="60">
        <f>Ugovori_OPULJP3[[#This Row],[Bespovratna sredstva - Nacionalni dio - HRK]]/7.5345</f>
        <v>2886.0394186740991</v>
      </c>
      <c r="S3133" s="59">
        <v>144965.76000000001</v>
      </c>
      <c r="T3133" s="60">
        <f>Ugovori_OPULJP3[[#This Row],[Bespovratna sredstva - Ukupno (EU+Nac) HRK
= Ukupna ugovorena vrijednost bespovratnih sredstava]]/7.5345</f>
        <v>19240.262791160661</v>
      </c>
      <c r="U3133" s="59">
        <v>36241.440000000002</v>
      </c>
      <c r="V3133" s="60">
        <f>Ugovori_OPULJP3[[#This Row],[Javni doprinos korisnika - HRK]]/7.5345</f>
        <v>4810.0656977901654</v>
      </c>
      <c r="W3133" s="59">
        <v>0</v>
      </c>
      <c r="X3133" s="60">
        <f>Ugovori_OPULJP3[[#This Row],[Privatni doprinos korisnika - HRK]]/7.5345</f>
        <v>0</v>
      </c>
      <c r="Y3133" s="61">
        <v>181207.2</v>
      </c>
      <c r="Z3133" s="62">
        <f>Ugovori_OPULJP3[[#This Row],[UKUPNI PRIHVATLJIVI IZDACI
TOTAL ELIGIBLE EXPENDITURE
= Bespovratna sredstva ukupno + doprinos korisnika
= Ukupni prihvatljivi troškovi
= Ukupna ugovorena vrijednost projekta HRK]]/7.5345</f>
        <v>24050.328488950825</v>
      </c>
      <c r="AA3133" s="53" t="s">
        <v>10638</v>
      </c>
      <c r="AB3133" s="53" t="s">
        <v>10639</v>
      </c>
      <c r="AC3133" s="42" t="s">
        <v>11393</v>
      </c>
      <c r="AD3133" s="52" t="s">
        <v>10995</v>
      </c>
    </row>
    <row r="3134" spans="1:30" ht="66.75" customHeight="1" x14ac:dyDescent="0.2">
      <c r="A3134" s="50" t="s">
        <v>11394</v>
      </c>
      <c r="B3134" s="51" t="s">
        <v>10633</v>
      </c>
      <c r="C3134" s="52" t="s">
        <v>10991</v>
      </c>
      <c r="D3134" s="52" t="s">
        <v>11272</v>
      </c>
      <c r="E3134" s="53" t="s">
        <v>231</v>
      </c>
      <c r="F3134" s="54" t="s">
        <v>11395</v>
      </c>
      <c r="G3134" s="54" t="s">
        <v>1778</v>
      </c>
      <c r="H3134" s="56">
        <v>42943</v>
      </c>
      <c r="I3134" s="56">
        <v>44403</v>
      </c>
      <c r="J3134" s="57" t="str">
        <f>IF(Ugovori_OPULJP3[[#This Row],[DATUM ZAVRŠETKA OPERACIJE]]&gt;DATE(2024,12,31),"u provedbi","završen")</f>
        <v>završen</v>
      </c>
      <c r="K3134" s="55" t="s">
        <v>93</v>
      </c>
      <c r="L3134" s="55" t="s">
        <v>93</v>
      </c>
      <c r="M3134" s="58">
        <v>0.85</v>
      </c>
      <c r="N3134" s="58">
        <v>0.15</v>
      </c>
      <c r="O3134" s="59">
        <f>Ugovori_OPULJP3[[#This Row],[Bespovratna sredstva - Ukupno (EU+Nac) HRK
= Ukupna ugovorena vrijednost bespovratnih sredstava]]*Ugovori_OPULJP3[[#This Row],[EU STOPA SUFINANCIRANJA %
EU CO-FINANCING RATE %]]</f>
        <v>6800000</v>
      </c>
      <c r="P3134" s="60">
        <f>Ugovori_OPULJP3[[#This Row],[Bespovratna sredstva - EU dio - HRK]]/7.5345</f>
        <v>902515.09721945715</v>
      </c>
      <c r="Q3134" s="59">
        <f>Ugovori_OPULJP3[[#This Row],[Bespovratna sredstva - Ukupno (EU+Nac) HRK
= Ukupna ugovorena vrijednost bespovratnih sredstava]]*Ugovori_OPULJP3[[#This Row],[STOPA NACIONALNOG SUFINANCIRANJA %]]</f>
        <v>1200000</v>
      </c>
      <c r="R3134" s="60">
        <f>Ugovori_OPULJP3[[#This Row],[Bespovratna sredstva - Nacionalni dio - HRK]]/7.5345</f>
        <v>159267.37009755126</v>
      </c>
      <c r="S3134" s="59">
        <v>8000000</v>
      </c>
      <c r="T3134" s="60">
        <f>Ugovori_OPULJP3[[#This Row],[Bespovratna sredstva - Ukupno (EU+Nac) HRK
= Ukupna ugovorena vrijednost bespovratnih sredstava]]/7.5345</f>
        <v>1061782.4673170084</v>
      </c>
      <c r="U3134" s="59">
        <v>1241567.1999999993</v>
      </c>
      <c r="V3134" s="60">
        <f>Ugovori_OPULJP3[[#This Row],[Javni doprinos korisnika - HRK]]/7.5345</f>
        <v>164784.28561948359</v>
      </c>
      <c r="W3134" s="59">
        <v>0</v>
      </c>
      <c r="X3134" s="60">
        <f>Ugovori_OPULJP3[[#This Row],[Privatni doprinos korisnika - HRK]]/7.5345</f>
        <v>0</v>
      </c>
      <c r="Y3134" s="61">
        <v>9241567.1999999993</v>
      </c>
      <c r="Z3134" s="62">
        <f>Ugovori_OPULJP3[[#This Row],[UKUPNI PRIHVATLJIVI IZDACI
TOTAL ELIGIBLE EXPENDITURE
= Bespovratna sredstva ukupno + doprinos korisnika
= Ukupni prihvatljivi troškovi
= Ukupna ugovorena vrijednost projekta HRK]]/7.5345</f>
        <v>1226566.752936492</v>
      </c>
      <c r="AA3134" s="53" t="s">
        <v>10638</v>
      </c>
      <c r="AB3134" s="53" t="s">
        <v>10639</v>
      </c>
      <c r="AC3134" s="42" t="s">
        <v>11396</v>
      </c>
      <c r="AD3134" s="52" t="s">
        <v>10995</v>
      </c>
    </row>
    <row r="3135" spans="1:30" ht="66.75" customHeight="1" x14ac:dyDescent="0.2">
      <c r="A3135" s="50" t="s">
        <v>11397</v>
      </c>
      <c r="B3135" s="51" t="s">
        <v>10633</v>
      </c>
      <c r="C3135" s="52" t="s">
        <v>10991</v>
      </c>
      <c r="D3135" s="52" t="s">
        <v>11272</v>
      </c>
      <c r="E3135" s="53" t="s">
        <v>231</v>
      </c>
      <c r="F3135" s="54" t="s">
        <v>11398</v>
      </c>
      <c r="G3135" s="54" t="s">
        <v>11034</v>
      </c>
      <c r="H3135" s="56">
        <v>42965</v>
      </c>
      <c r="I3135" s="56">
        <v>44425</v>
      </c>
      <c r="J3135" s="57" t="str">
        <f>IF(Ugovori_OPULJP3[[#This Row],[DATUM ZAVRŠETKA OPERACIJE]]&gt;DATE(2024,12,31),"u provedbi","završen")</f>
        <v>završen</v>
      </c>
      <c r="K3135" s="55" t="s">
        <v>210</v>
      </c>
      <c r="L3135" s="55" t="s">
        <v>210</v>
      </c>
      <c r="M3135" s="58">
        <v>0.85</v>
      </c>
      <c r="N3135" s="58">
        <v>0.15</v>
      </c>
      <c r="O3135" s="59">
        <f>Ugovori_OPULJP3[[#This Row],[Bespovratna sredstva - Ukupno (EU+Nac) HRK
= Ukupna ugovorena vrijednost bespovratnih sredstava]]*Ugovori_OPULJP3[[#This Row],[EU STOPA SUFINANCIRANJA %
EU CO-FINANCING RATE %]]</f>
        <v>8345135.1849999996</v>
      </c>
      <c r="P3135" s="60">
        <f>Ugovori_OPULJP3[[#This Row],[Bespovratna sredstva - EU dio - HRK]]/7.5345</f>
        <v>1107589.7783529097</v>
      </c>
      <c r="Q3135" s="59">
        <f>Ugovori_OPULJP3[[#This Row],[Bespovratna sredstva - Ukupno (EU+Nac) HRK
= Ukupna ugovorena vrijednost bespovratnih sredstava]]*Ugovori_OPULJP3[[#This Row],[STOPA NACIONALNOG SUFINANCIRANJA %]]</f>
        <v>1472670.9149999998</v>
      </c>
      <c r="R3135" s="60">
        <f>Ugovori_OPULJP3[[#This Row],[Bespovratna sredstva - Nacionalni dio - HRK]]/7.5345</f>
        <v>195457.01970933701</v>
      </c>
      <c r="S3135" s="59">
        <v>9817806.0999999996</v>
      </c>
      <c r="T3135" s="60">
        <f>Ugovori_OPULJP3[[#This Row],[Bespovratna sredstva - Ukupno (EU+Nac) HRK
= Ukupna ugovorena vrijednost bespovratnih sredstava]]/7.5345</f>
        <v>1303046.798062247</v>
      </c>
      <c r="U3135" s="59">
        <v>1598247.5</v>
      </c>
      <c r="V3135" s="60">
        <f>Ugovori_OPULJP3[[#This Row],[Javni doprinos korisnika - HRK]]/7.5345</f>
        <v>212123.89674165504</v>
      </c>
      <c r="W3135" s="59">
        <v>0</v>
      </c>
      <c r="X3135" s="60">
        <f>Ugovori_OPULJP3[[#This Row],[Privatni doprinos korisnika - HRK]]/7.5345</f>
        <v>0</v>
      </c>
      <c r="Y3135" s="61">
        <v>11416053.6</v>
      </c>
      <c r="Z3135" s="62">
        <f>Ugovori_OPULJP3[[#This Row],[UKUPNI PRIHVATLJIVI IZDACI
TOTAL ELIGIBLE EXPENDITURE
= Bespovratna sredstva ukupno + doprinos korisnika
= Ukupni prihvatljivi troškovi
= Ukupna ugovorena vrijednost projekta HRK]]/7.5345</f>
        <v>1515170.6948039019</v>
      </c>
      <c r="AA3135" s="53" t="s">
        <v>10638</v>
      </c>
      <c r="AB3135" s="53" t="s">
        <v>10639</v>
      </c>
      <c r="AC3135" s="42" t="s">
        <v>11399</v>
      </c>
      <c r="AD3135" s="52" t="s">
        <v>10995</v>
      </c>
    </row>
    <row r="3136" spans="1:30" ht="66.75" customHeight="1" x14ac:dyDescent="0.2">
      <c r="A3136" s="50" t="s">
        <v>11400</v>
      </c>
      <c r="B3136" s="51" t="s">
        <v>10633</v>
      </c>
      <c r="C3136" s="52" t="s">
        <v>10991</v>
      </c>
      <c r="D3136" s="52" t="s">
        <v>11272</v>
      </c>
      <c r="E3136" s="53" t="s">
        <v>231</v>
      </c>
      <c r="F3136" s="54" t="s">
        <v>11401</v>
      </c>
      <c r="G3136" s="54" t="s">
        <v>8459</v>
      </c>
      <c r="H3136" s="56">
        <v>42948</v>
      </c>
      <c r="I3136" s="56">
        <v>44408</v>
      </c>
      <c r="J3136" s="57" t="str">
        <f>IF(Ugovori_OPULJP3[[#This Row],[DATUM ZAVRŠETKA OPERACIJE]]&gt;DATE(2024,12,31),"u provedbi","završen")</f>
        <v>završen</v>
      </c>
      <c r="K3136" s="55" t="s">
        <v>243</v>
      </c>
      <c r="L3136" s="55" t="s">
        <v>243</v>
      </c>
      <c r="M3136" s="58">
        <v>0.85</v>
      </c>
      <c r="N3136" s="58">
        <v>0.15</v>
      </c>
      <c r="O3136" s="59">
        <f>Ugovori_OPULJP3[[#This Row],[Bespovratna sredstva - Ukupno (EU+Nac) HRK
= Ukupna ugovorena vrijednost bespovratnih sredstava]]*Ugovori_OPULJP3[[#This Row],[EU STOPA SUFINANCIRANJA %
EU CO-FINANCING RATE %]]</f>
        <v>4805614.9439999992</v>
      </c>
      <c r="P3136" s="60">
        <f>Ugovori_OPULJP3[[#This Row],[Bespovratna sredstva - EU dio - HRK]]/7.5345</f>
        <v>637814.71152697573</v>
      </c>
      <c r="Q3136" s="59">
        <f>Ugovori_OPULJP3[[#This Row],[Bespovratna sredstva - Ukupno (EU+Nac) HRK
= Ukupna ugovorena vrijednost bespovratnih sredstava]]*Ugovori_OPULJP3[[#This Row],[STOPA NACIONALNOG SUFINANCIRANJA %]]</f>
        <v>848049.69599999988</v>
      </c>
      <c r="R3136" s="60">
        <f>Ugovori_OPULJP3[[#This Row],[Bespovratna sredstva - Nacionalni dio - HRK]]/7.5345</f>
        <v>112555.53732828985</v>
      </c>
      <c r="S3136" s="59">
        <v>5653664.6399999997</v>
      </c>
      <c r="T3136" s="60">
        <f>Ugovori_OPULJP3[[#This Row],[Bespovratna sredstva - Ukupno (EU+Nac) HRK
= Ukupna ugovorena vrijednost bespovratnih sredstava]]/7.5345</f>
        <v>750370.24885526567</v>
      </c>
      <c r="U3136" s="59">
        <v>1413416.1600000001</v>
      </c>
      <c r="V3136" s="60">
        <f>Ugovori_OPULJP3[[#This Row],[Javni doprinos korisnika - HRK]]/7.5345</f>
        <v>187592.56221381645</v>
      </c>
      <c r="W3136" s="59">
        <v>0</v>
      </c>
      <c r="X3136" s="60">
        <f>Ugovori_OPULJP3[[#This Row],[Privatni doprinos korisnika - HRK]]/7.5345</f>
        <v>0</v>
      </c>
      <c r="Y3136" s="61">
        <v>7067080.7999999998</v>
      </c>
      <c r="Z3136" s="62">
        <f>Ugovori_OPULJP3[[#This Row],[UKUPNI PRIHVATLJIVI IZDACI
TOTAL ELIGIBLE EXPENDITURE
= Bespovratna sredstva ukupno + doprinos korisnika
= Ukupni prihvatljivi troškovi
= Ukupna ugovorena vrijednost projekta HRK]]/7.5345</f>
        <v>937962.81106908212</v>
      </c>
      <c r="AA3136" s="53" t="s">
        <v>10638</v>
      </c>
      <c r="AB3136" s="53" t="s">
        <v>10639</v>
      </c>
      <c r="AC3136" s="42" t="s">
        <v>11402</v>
      </c>
      <c r="AD3136" s="52" t="s">
        <v>10995</v>
      </c>
    </row>
    <row r="3137" spans="1:30" ht="66.75" customHeight="1" x14ac:dyDescent="0.2">
      <c r="A3137" s="50" t="s">
        <v>11403</v>
      </c>
      <c r="B3137" s="51" t="s">
        <v>10633</v>
      </c>
      <c r="C3137" s="52" t="s">
        <v>10991</v>
      </c>
      <c r="D3137" s="52" t="s">
        <v>11272</v>
      </c>
      <c r="E3137" s="53" t="s">
        <v>231</v>
      </c>
      <c r="F3137" s="54" t="s">
        <v>11226</v>
      </c>
      <c r="G3137" s="54" t="s">
        <v>11227</v>
      </c>
      <c r="H3137" s="56">
        <v>42954</v>
      </c>
      <c r="I3137" s="56">
        <v>44414</v>
      </c>
      <c r="J3137" s="57" t="str">
        <f>IF(Ugovori_OPULJP3[[#This Row],[DATUM ZAVRŠETKA OPERACIJE]]&gt;DATE(2024,12,31),"u provedbi","završen")</f>
        <v>završen</v>
      </c>
      <c r="K3137" s="55" t="s">
        <v>154</v>
      </c>
      <c r="L3137" s="55" t="s">
        <v>154</v>
      </c>
      <c r="M3137" s="58">
        <v>0.85</v>
      </c>
      <c r="N3137" s="58">
        <v>0.15</v>
      </c>
      <c r="O3137" s="59">
        <f>Ugovori_OPULJP3[[#This Row],[Bespovratna sredstva - Ukupno (EU+Nac) HRK
= Ukupna ugovorena vrijednost bespovratnih sredstava]]*Ugovori_OPULJP3[[#This Row],[EU STOPA SUFINANCIRANJA %
EU CO-FINANCING RATE %]]</f>
        <v>1983856.4205</v>
      </c>
      <c r="P3137" s="60">
        <f>Ugovori_OPULJP3[[#This Row],[Bespovratna sredstva - EU dio - HRK]]/7.5345</f>
        <v>263302.99562014733</v>
      </c>
      <c r="Q3137" s="59">
        <f>Ugovori_OPULJP3[[#This Row],[Bespovratna sredstva - Ukupno (EU+Nac) HRK
= Ukupna ugovorena vrijednost bespovratnih sredstava]]*Ugovori_OPULJP3[[#This Row],[STOPA NACIONALNOG SUFINANCIRANJA %]]</f>
        <v>350092.30949999997</v>
      </c>
      <c r="R3137" s="60">
        <f>Ugovori_OPULJP3[[#This Row],[Bespovratna sredstva - Nacionalni dio - HRK]]/7.5345</f>
        <v>46465.234521202459</v>
      </c>
      <c r="S3137" s="59">
        <v>2333948.73</v>
      </c>
      <c r="T3137" s="60">
        <f>Ugovori_OPULJP3[[#This Row],[Bespovratna sredstva - Ukupno (EU+Nac) HRK
= Ukupna ugovorena vrijednost bespovratnih sredstava]]/7.5345</f>
        <v>309768.23014134978</v>
      </c>
      <c r="U3137" s="59">
        <v>202952.06999999983</v>
      </c>
      <c r="V3137" s="60">
        <f>Ugovori_OPULJP3[[#This Row],[Javni doprinos korisnika - HRK]]/7.5345</f>
        <v>26936.368703961751</v>
      </c>
      <c r="W3137" s="59">
        <v>0</v>
      </c>
      <c r="X3137" s="60">
        <f>Ugovori_OPULJP3[[#This Row],[Privatni doprinos korisnika - HRK]]/7.5345</f>
        <v>0</v>
      </c>
      <c r="Y3137" s="61">
        <v>2536900.7999999998</v>
      </c>
      <c r="Z3137" s="62">
        <f>Ugovori_OPULJP3[[#This Row],[UKUPNI PRIHVATLJIVI IZDACI
TOTAL ELIGIBLE EXPENDITURE
= Bespovratna sredstva ukupno + doprinos korisnika
= Ukupni prihvatljivi troškovi
= Ukupna ugovorena vrijednost projekta HRK]]/7.5345</f>
        <v>336704.5988453115</v>
      </c>
      <c r="AA3137" s="53" t="s">
        <v>10638</v>
      </c>
      <c r="AB3137" s="53" t="s">
        <v>10639</v>
      </c>
      <c r="AC3137" s="42" t="s">
        <v>11404</v>
      </c>
      <c r="AD3137" s="52" t="s">
        <v>10995</v>
      </c>
    </row>
    <row r="3138" spans="1:30" ht="66.75" customHeight="1" x14ac:dyDescent="0.2">
      <c r="A3138" s="50" t="s">
        <v>11405</v>
      </c>
      <c r="B3138" s="51" t="s">
        <v>10633</v>
      </c>
      <c r="C3138" s="52" t="s">
        <v>10991</v>
      </c>
      <c r="D3138" s="52" t="s">
        <v>11272</v>
      </c>
      <c r="E3138" s="53" t="s">
        <v>231</v>
      </c>
      <c r="F3138" s="54" t="s">
        <v>11406</v>
      </c>
      <c r="G3138" s="54" t="s">
        <v>1887</v>
      </c>
      <c r="H3138" s="56">
        <v>42948</v>
      </c>
      <c r="I3138" s="56">
        <v>44408</v>
      </c>
      <c r="J3138" s="57" t="str">
        <f>IF(Ugovori_OPULJP3[[#This Row],[DATUM ZAVRŠETKA OPERACIJE]]&gt;DATE(2024,12,31),"u provedbi","završen")</f>
        <v>završen</v>
      </c>
      <c r="K3138" s="55" t="s">
        <v>98</v>
      </c>
      <c r="L3138" s="55" t="s">
        <v>98</v>
      </c>
      <c r="M3138" s="58">
        <v>0.85</v>
      </c>
      <c r="N3138" s="58">
        <v>0.15</v>
      </c>
      <c r="O3138" s="59">
        <f>Ugovori_OPULJP3[[#This Row],[Bespovratna sredstva - Ukupno (EU+Nac) HRK
= Ukupna ugovorena vrijednost bespovratnih sredstava]]*Ugovori_OPULJP3[[#This Row],[EU STOPA SUFINANCIRANJA %
EU CO-FINANCING RATE %]]</f>
        <v>8500000</v>
      </c>
      <c r="P3138" s="60">
        <f>Ugovori_OPULJP3[[#This Row],[Bespovratna sredstva - EU dio - HRK]]/7.5345</f>
        <v>1128143.8715243214</v>
      </c>
      <c r="Q3138" s="59">
        <f>Ugovori_OPULJP3[[#This Row],[Bespovratna sredstva - Ukupno (EU+Nac) HRK
= Ukupna ugovorena vrijednost bespovratnih sredstava]]*Ugovori_OPULJP3[[#This Row],[STOPA NACIONALNOG SUFINANCIRANJA %]]</f>
        <v>1500000</v>
      </c>
      <c r="R3138" s="60">
        <f>Ugovori_OPULJP3[[#This Row],[Bespovratna sredstva - Nacionalni dio - HRK]]/7.5345</f>
        <v>199084.21262193908</v>
      </c>
      <c r="S3138" s="59">
        <v>10000000</v>
      </c>
      <c r="T3138" s="60">
        <f>Ugovori_OPULJP3[[#This Row],[Bespovratna sredstva - Ukupno (EU+Nac) HRK
= Ukupna ugovorena vrijednost bespovratnih sredstava]]/7.5345</f>
        <v>1327228.0841462605</v>
      </c>
      <c r="U3138" s="59">
        <v>872432</v>
      </c>
      <c r="V3138" s="60">
        <f>Ugovori_OPULJP3[[#This Row],[Javni doprinos korisnika - HRK]]/7.5345</f>
        <v>115791.62519078903</v>
      </c>
      <c r="W3138" s="59">
        <v>0</v>
      </c>
      <c r="X3138" s="60">
        <f>Ugovori_OPULJP3[[#This Row],[Privatni doprinos korisnika - HRK]]/7.5345</f>
        <v>0</v>
      </c>
      <c r="Y3138" s="61">
        <v>10872432</v>
      </c>
      <c r="Z3138" s="62">
        <f>Ugovori_OPULJP3[[#This Row],[UKUPNI PRIHVATLJIVI IZDACI
TOTAL ELIGIBLE EXPENDITURE
= Bespovratna sredstva ukupno + doprinos korisnika
= Ukupni prihvatljivi troškovi
= Ukupna ugovorena vrijednost projekta HRK]]/7.5345</f>
        <v>1443019.7093370494</v>
      </c>
      <c r="AA3138" s="53" t="s">
        <v>10638</v>
      </c>
      <c r="AB3138" s="53" t="s">
        <v>10639</v>
      </c>
      <c r="AC3138" s="42" t="s">
        <v>11407</v>
      </c>
      <c r="AD3138" s="52" t="s">
        <v>10995</v>
      </c>
    </row>
    <row r="3139" spans="1:30" ht="66.75" customHeight="1" x14ac:dyDescent="0.2">
      <c r="A3139" s="50" t="s">
        <v>11408</v>
      </c>
      <c r="B3139" s="51" t="s">
        <v>10633</v>
      </c>
      <c r="C3139" s="52" t="s">
        <v>10991</v>
      </c>
      <c r="D3139" s="52" t="s">
        <v>11272</v>
      </c>
      <c r="E3139" s="53" t="s">
        <v>231</v>
      </c>
      <c r="F3139" s="54" t="s">
        <v>11409</v>
      </c>
      <c r="G3139" s="54" t="s">
        <v>242</v>
      </c>
      <c r="H3139" s="56">
        <v>42948</v>
      </c>
      <c r="I3139" s="56">
        <v>44408</v>
      </c>
      <c r="J3139" s="57" t="str">
        <f>IF(Ugovori_OPULJP3[[#This Row],[DATUM ZAVRŠETKA OPERACIJE]]&gt;DATE(2024,12,31),"u provedbi","završen")</f>
        <v>završen</v>
      </c>
      <c r="K3139" s="55" t="s">
        <v>243</v>
      </c>
      <c r="L3139" s="55" t="s">
        <v>243</v>
      </c>
      <c r="M3139" s="58">
        <v>0.85</v>
      </c>
      <c r="N3139" s="58">
        <v>0.15</v>
      </c>
      <c r="O3139" s="59">
        <f>Ugovori_OPULJP3[[#This Row],[Bespovratna sredstva - Ukupno (EU+Nac) HRK
= Ukupna ugovorena vrijednost bespovratnih sredstava]]*Ugovori_OPULJP3[[#This Row],[EU STOPA SUFINANCIRANJA %
EU CO-FINANCING RATE %]]</f>
        <v>6800000</v>
      </c>
      <c r="P3139" s="60">
        <f>Ugovori_OPULJP3[[#This Row],[Bespovratna sredstva - EU dio - HRK]]/7.5345</f>
        <v>902515.09721945715</v>
      </c>
      <c r="Q3139" s="59">
        <f>Ugovori_OPULJP3[[#This Row],[Bespovratna sredstva - Ukupno (EU+Nac) HRK
= Ukupna ugovorena vrijednost bespovratnih sredstava]]*Ugovori_OPULJP3[[#This Row],[STOPA NACIONALNOG SUFINANCIRANJA %]]</f>
        <v>1200000</v>
      </c>
      <c r="R3139" s="60">
        <f>Ugovori_OPULJP3[[#This Row],[Bespovratna sredstva - Nacionalni dio - HRK]]/7.5345</f>
        <v>159267.37009755126</v>
      </c>
      <c r="S3139" s="59">
        <v>8000000</v>
      </c>
      <c r="T3139" s="60">
        <f>Ugovori_OPULJP3[[#This Row],[Bespovratna sredstva - Ukupno (EU+Nac) HRK
= Ukupna ugovorena vrijednost bespovratnih sredstava]]/7.5345</f>
        <v>1061782.4673170084</v>
      </c>
      <c r="U3139" s="59">
        <v>4684504</v>
      </c>
      <c r="V3139" s="60">
        <f>Ugovori_OPULJP3[[#This Row],[Javni doprinos korisnika - HRK]]/7.5345</f>
        <v>621740.52690954937</v>
      </c>
      <c r="W3139" s="59">
        <v>0</v>
      </c>
      <c r="X3139" s="60">
        <f>Ugovori_OPULJP3[[#This Row],[Privatni doprinos korisnika - HRK]]/7.5345</f>
        <v>0</v>
      </c>
      <c r="Y3139" s="61">
        <v>12684504</v>
      </c>
      <c r="Z3139" s="62">
        <f>Ugovori_OPULJP3[[#This Row],[UKUPNI PRIHVATLJIVI IZDACI
TOTAL ELIGIBLE EXPENDITURE
= Bespovratna sredstva ukupno + doprinos korisnika
= Ukupni prihvatljivi troškovi
= Ukupna ugovorena vrijednost projekta HRK]]/7.5345</f>
        <v>1683522.9942265577</v>
      </c>
      <c r="AA3139" s="53" t="s">
        <v>10638</v>
      </c>
      <c r="AB3139" s="53" t="s">
        <v>10639</v>
      </c>
      <c r="AC3139" s="42" t="s">
        <v>11410</v>
      </c>
      <c r="AD3139" s="52" t="s">
        <v>10995</v>
      </c>
    </row>
    <row r="3140" spans="1:30" ht="66.75" customHeight="1" x14ac:dyDescent="0.2">
      <c r="A3140" s="50" t="s">
        <v>11411</v>
      </c>
      <c r="B3140" s="51" t="s">
        <v>10633</v>
      </c>
      <c r="C3140" s="52" t="s">
        <v>10991</v>
      </c>
      <c r="D3140" s="52" t="s">
        <v>11412</v>
      </c>
      <c r="E3140" s="53" t="s">
        <v>231</v>
      </c>
      <c r="F3140" s="54" t="s">
        <v>11413</v>
      </c>
      <c r="G3140" s="54" t="s">
        <v>1694</v>
      </c>
      <c r="H3140" s="56">
        <v>43342</v>
      </c>
      <c r="I3140" s="56">
        <v>43799</v>
      </c>
      <c r="J3140" s="57" t="str">
        <f>IF(Ugovori_OPULJP3[[#This Row],[DATUM ZAVRŠETKA OPERACIJE]]&gt;DATE(2024,12,31),"u provedbi","završen")</f>
        <v>završen</v>
      </c>
      <c r="K3140" s="55" t="s">
        <v>337</v>
      </c>
      <c r="L3140" s="55" t="s">
        <v>337</v>
      </c>
      <c r="M3140" s="58">
        <v>0.85</v>
      </c>
      <c r="N3140" s="58">
        <v>0.15</v>
      </c>
      <c r="O3140" s="59">
        <f>Ugovori_OPULJP3[[#This Row],[Bespovratna sredstva - Ukupno (EU+Nac) HRK
= Ukupna ugovorena vrijednost bespovratnih sredstava]]*Ugovori_OPULJP3[[#This Row],[EU STOPA SUFINANCIRANJA %
EU CO-FINANCING RATE %]]</f>
        <v>538612.08799999999</v>
      </c>
      <c r="P3140" s="60">
        <f>Ugovori_OPULJP3[[#This Row],[Bespovratna sredstva - EU dio - HRK]]/7.5345</f>
        <v>71486.108965425708</v>
      </c>
      <c r="Q3140" s="59">
        <f>Ugovori_OPULJP3[[#This Row],[Bespovratna sredstva - Ukupno (EU+Nac) HRK
= Ukupna ugovorena vrijednost bespovratnih sredstava]]*Ugovori_OPULJP3[[#This Row],[STOPA NACIONALNOG SUFINANCIRANJA %]]</f>
        <v>95049.191999999995</v>
      </c>
      <c r="R3140" s="60">
        <f>Ugovori_OPULJP3[[#This Row],[Bespovratna sredstva - Nacionalni dio - HRK]]/7.5345</f>
        <v>12615.195699781007</v>
      </c>
      <c r="S3140" s="59">
        <v>633661.28</v>
      </c>
      <c r="T3140" s="60">
        <f>Ugovori_OPULJP3[[#This Row],[Bespovratna sredstva - Ukupno (EU+Nac) HRK
= Ukupna ugovorena vrijednost bespovratnih sredstava]]/7.5345</f>
        <v>84101.304665206713</v>
      </c>
      <c r="U3140" s="59">
        <v>0</v>
      </c>
      <c r="V3140" s="60">
        <f>Ugovori_OPULJP3[[#This Row],[Javni doprinos korisnika - HRK]]/7.5345</f>
        <v>0</v>
      </c>
      <c r="W3140" s="59">
        <v>0</v>
      </c>
      <c r="X3140" s="60">
        <f>Ugovori_OPULJP3[[#This Row],[Privatni doprinos korisnika - HRK]]/7.5345</f>
        <v>0</v>
      </c>
      <c r="Y3140" s="61">
        <v>633661.28</v>
      </c>
      <c r="Z3140" s="62">
        <f>Ugovori_OPULJP3[[#This Row],[UKUPNI PRIHVATLJIVI IZDACI
TOTAL ELIGIBLE EXPENDITURE
= Bespovratna sredstva ukupno + doprinos korisnika
= Ukupni prihvatljivi troškovi
= Ukupna ugovorena vrijednost projekta HRK]]/7.5345</f>
        <v>84101.304665206713</v>
      </c>
      <c r="AA3140" s="53" t="s">
        <v>10638</v>
      </c>
      <c r="AB3140" s="53" t="s">
        <v>10639</v>
      </c>
      <c r="AC3140" s="42" t="s">
        <v>11414</v>
      </c>
      <c r="AD3140" s="52" t="s">
        <v>10995</v>
      </c>
    </row>
    <row r="3141" spans="1:30" ht="66.75" customHeight="1" x14ac:dyDescent="0.2">
      <c r="A3141" s="50" t="s">
        <v>11415</v>
      </c>
      <c r="B3141" s="51" t="s">
        <v>10633</v>
      </c>
      <c r="C3141" s="52" t="s">
        <v>10991</v>
      </c>
      <c r="D3141" s="52" t="s">
        <v>11412</v>
      </c>
      <c r="E3141" s="53" t="s">
        <v>231</v>
      </c>
      <c r="F3141" s="54" t="s">
        <v>11416</v>
      </c>
      <c r="G3141" s="54" t="s">
        <v>11244</v>
      </c>
      <c r="H3141" s="56">
        <v>43342</v>
      </c>
      <c r="I3141" s="56">
        <v>43799</v>
      </c>
      <c r="J3141" s="57" t="str">
        <f>IF(Ugovori_OPULJP3[[#This Row],[DATUM ZAVRŠETKA OPERACIJE]]&gt;DATE(2024,12,31),"u provedbi","završen")</f>
        <v>završen</v>
      </c>
      <c r="K3141" s="55" t="s">
        <v>210</v>
      </c>
      <c r="L3141" s="55" t="s">
        <v>210</v>
      </c>
      <c r="M3141" s="58">
        <v>0.85</v>
      </c>
      <c r="N3141" s="58">
        <v>0.15</v>
      </c>
      <c r="O3141" s="59">
        <f>Ugovori_OPULJP3[[#This Row],[Bespovratna sredstva - Ukupno (EU+Nac) HRK
= Ukupna ugovorena vrijednost bespovratnih sredstava]]*Ugovori_OPULJP3[[#This Row],[EU STOPA SUFINANCIRANJA %
EU CO-FINANCING RATE %]]</f>
        <v>1256884.1880000001</v>
      </c>
      <c r="P3141" s="60">
        <f>Ugovori_OPULJP3[[#This Row],[Bespovratna sredstva - EU dio - HRK]]/7.5345</f>
        <v>166817.19928329682</v>
      </c>
      <c r="Q3141" s="59">
        <f>Ugovori_OPULJP3[[#This Row],[Bespovratna sredstva - Ukupno (EU+Nac) HRK
= Ukupna ugovorena vrijednost bespovratnih sredstava]]*Ugovori_OPULJP3[[#This Row],[STOPA NACIONALNOG SUFINANCIRANJA %]]</f>
        <v>221803.092</v>
      </c>
      <c r="R3141" s="60">
        <f>Ugovori_OPULJP3[[#This Row],[Bespovratna sredstva - Nacionalni dio - HRK]]/7.5345</f>
        <v>29438.329285287677</v>
      </c>
      <c r="S3141" s="59">
        <v>1478687.28</v>
      </c>
      <c r="T3141" s="60">
        <f>Ugovori_OPULJP3[[#This Row],[Bespovratna sredstva - Ukupno (EU+Nac) HRK
= Ukupna ugovorena vrijednost bespovratnih sredstava]]/7.5345</f>
        <v>196255.5285685845</v>
      </c>
      <c r="U3141" s="59">
        <v>0</v>
      </c>
      <c r="V3141" s="60">
        <f>Ugovori_OPULJP3[[#This Row],[Javni doprinos korisnika - HRK]]/7.5345</f>
        <v>0</v>
      </c>
      <c r="W3141" s="59">
        <v>0</v>
      </c>
      <c r="X3141" s="60">
        <f>Ugovori_OPULJP3[[#This Row],[Privatni doprinos korisnika - HRK]]/7.5345</f>
        <v>0</v>
      </c>
      <c r="Y3141" s="61">
        <v>1478687.28</v>
      </c>
      <c r="Z3141" s="62">
        <f>Ugovori_OPULJP3[[#This Row],[UKUPNI PRIHVATLJIVI IZDACI
TOTAL ELIGIBLE EXPENDITURE
= Bespovratna sredstva ukupno + doprinos korisnika
= Ukupni prihvatljivi troškovi
= Ukupna ugovorena vrijednost projekta HRK]]/7.5345</f>
        <v>196255.5285685845</v>
      </c>
      <c r="AA3141" s="53" t="s">
        <v>10638</v>
      </c>
      <c r="AB3141" s="53" t="s">
        <v>10639</v>
      </c>
      <c r="AC3141" s="42" t="s">
        <v>11417</v>
      </c>
      <c r="AD3141" s="52" t="s">
        <v>10995</v>
      </c>
    </row>
    <row r="3142" spans="1:30" ht="66.75" customHeight="1" x14ac:dyDescent="0.2">
      <c r="A3142" s="50" t="s">
        <v>11418</v>
      </c>
      <c r="B3142" s="51" t="s">
        <v>10633</v>
      </c>
      <c r="C3142" s="52" t="s">
        <v>10991</v>
      </c>
      <c r="D3142" s="52" t="s">
        <v>11412</v>
      </c>
      <c r="E3142" s="53" t="s">
        <v>231</v>
      </c>
      <c r="F3142" s="54" t="s">
        <v>11419</v>
      </c>
      <c r="G3142" s="54" t="s">
        <v>1778</v>
      </c>
      <c r="H3142" s="56">
        <v>43342</v>
      </c>
      <c r="I3142" s="56">
        <v>43799</v>
      </c>
      <c r="J3142" s="57" t="str">
        <f>IF(Ugovori_OPULJP3[[#This Row],[DATUM ZAVRŠETKA OPERACIJE]]&gt;DATE(2024,12,31),"u provedbi","završen")</f>
        <v>završen</v>
      </c>
      <c r="K3142" s="55" t="s">
        <v>93</v>
      </c>
      <c r="L3142" s="55" t="s">
        <v>93</v>
      </c>
      <c r="M3142" s="58">
        <v>0.85</v>
      </c>
      <c r="N3142" s="58">
        <v>0.15</v>
      </c>
      <c r="O3142" s="59">
        <f>Ugovori_OPULJP3[[#This Row],[Bespovratna sredstva - Ukupno (EU+Nac) HRK
= Ukupna ugovorena vrijednost bespovratnih sredstava]]*Ugovori_OPULJP3[[#This Row],[EU STOPA SUFINANCIRANJA %
EU CO-FINANCING RATE %]]</f>
        <v>1360000</v>
      </c>
      <c r="P3142" s="60">
        <f>Ugovori_OPULJP3[[#This Row],[Bespovratna sredstva - EU dio - HRK]]/7.5345</f>
        <v>180503.01944389142</v>
      </c>
      <c r="Q3142" s="59">
        <f>Ugovori_OPULJP3[[#This Row],[Bespovratna sredstva - Ukupno (EU+Nac) HRK
= Ukupna ugovorena vrijednost bespovratnih sredstava]]*Ugovori_OPULJP3[[#This Row],[STOPA NACIONALNOG SUFINANCIRANJA %]]</f>
        <v>240000</v>
      </c>
      <c r="R3142" s="60">
        <f>Ugovori_OPULJP3[[#This Row],[Bespovratna sredstva - Nacionalni dio - HRK]]/7.5345</f>
        <v>31853.474019510249</v>
      </c>
      <c r="S3142" s="59">
        <v>1600000</v>
      </c>
      <c r="T3142" s="60">
        <f>Ugovori_OPULJP3[[#This Row],[Bespovratna sredstva - Ukupno (EU+Nac) HRK
= Ukupna ugovorena vrijednost bespovratnih sredstava]]/7.5345</f>
        <v>212356.49346340168</v>
      </c>
      <c r="U3142" s="59">
        <v>0</v>
      </c>
      <c r="V3142" s="60">
        <f>Ugovori_OPULJP3[[#This Row],[Javni doprinos korisnika - HRK]]/7.5345</f>
        <v>0</v>
      </c>
      <c r="W3142" s="59">
        <v>0</v>
      </c>
      <c r="X3142" s="60">
        <f>Ugovori_OPULJP3[[#This Row],[Privatni doprinos korisnika - HRK]]/7.5345</f>
        <v>0</v>
      </c>
      <c r="Y3142" s="61">
        <v>1600000</v>
      </c>
      <c r="Z3142" s="62">
        <f>Ugovori_OPULJP3[[#This Row],[UKUPNI PRIHVATLJIVI IZDACI
TOTAL ELIGIBLE EXPENDITURE
= Bespovratna sredstva ukupno + doprinos korisnika
= Ukupni prihvatljivi troškovi
= Ukupna ugovorena vrijednost projekta HRK]]/7.5345</f>
        <v>212356.49346340168</v>
      </c>
      <c r="AA3142" s="53" t="s">
        <v>10638</v>
      </c>
      <c r="AB3142" s="53" t="s">
        <v>10639</v>
      </c>
      <c r="AC3142" s="42" t="s">
        <v>11420</v>
      </c>
      <c r="AD3142" s="52" t="s">
        <v>10995</v>
      </c>
    </row>
    <row r="3143" spans="1:30" ht="66.75" customHeight="1" x14ac:dyDescent="0.2">
      <c r="A3143" s="50" t="s">
        <v>11421</v>
      </c>
      <c r="B3143" s="51" t="s">
        <v>10633</v>
      </c>
      <c r="C3143" s="52" t="s">
        <v>10991</v>
      </c>
      <c r="D3143" s="52" t="s">
        <v>11412</v>
      </c>
      <c r="E3143" s="53" t="s">
        <v>231</v>
      </c>
      <c r="F3143" s="54" t="s">
        <v>11422</v>
      </c>
      <c r="G3143" s="54" t="s">
        <v>11014</v>
      </c>
      <c r="H3143" s="56">
        <v>43342</v>
      </c>
      <c r="I3143" s="56">
        <v>43799</v>
      </c>
      <c r="J3143" s="57" t="str">
        <f>IF(Ugovori_OPULJP3[[#This Row],[DATUM ZAVRŠETKA OPERACIJE]]&gt;DATE(2024,12,31),"u provedbi","završen")</f>
        <v>završen</v>
      </c>
      <c r="K3143" s="55" t="s">
        <v>129</v>
      </c>
      <c r="L3143" s="55" t="s">
        <v>129</v>
      </c>
      <c r="M3143" s="58">
        <v>0.85</v>
      </c>
      <c r="N3143" s="58">
        <v>0.15</v>
      </c>
      <c r="O3143" s="59">
        <f>Ugovori_OPULJP3[[#This Row],[Bespovratna sredstva - Ukupno (EU+Nac) HRK
= Ukupna ugovorena vrijednost bespovratnih sredstava]]*Ugovori_OPULJP3[[#This Row],[EU STOPA SUFINANCIRANJA %
EU CO-FINANCING RATE %]]</f>
        <v>511780.65649999998</v>
      </c>
      <c r="P3143" s="60">
        <f>Ugovori_OPULJP3[[#This Row],[Bespovratna sredstva - EU dio - HRK]]/7.5345</f>
        <v>67924.966022961045</v>
      </c>
      <c r="Q3143" s="59">
        <f>Ugovori_OPULJP3[[#This Row],[Bespovratna sredstva - Ukupno (EU+Nac) HRK
= Ukupna ugovorena vrijednost bespovratnih sredstava]]*Ugovori_OPULJP3[[#This Row],[STOPA NACIONALNOG SUFINANCIRANJA %]]</f>
        <v>90314.233500000002</v>
      </c>
      <c r="R3143" s="60">
        <f>Ugovori_OPULJP3[[#This Row],[Bespovratna sredstva - Nacionalni dio - HRK]]/7.5345</f>
        <v>11986.758709934302</v>
      </c>
      <c r="S3143" s="59">
        <v>602094.89</v>
      </c>
      <c r="T3143" s="60">
        <f>Ugovori_OPULJP3[[#This Row],[Bespovratna sredstva - Ukupno (EU+Nac) HRK
= Ukupna ugovorena vrijednost bespovratnih sredstava]]/7.5345</f>
        <v>79911.724732895353</v>
      </c>
      <c r="U3143" s="59">
        <v>0</v>
      </c>
      <c r="V3143" s="60">
        <f>Ugovori_OPULJP3[[#This Row],[Javni doprinos korisnika - HRK]]/7.5345</f>
        <v>0</v>
      </c>
      <c r="W3143" s="59">
        <v>0</v>
      </c>
      <c r="X3143" s="60">
        <f>Ugovori_OPULJP3[[#This Row],[Privatni doprinos korisnika - HRK]]/7.5345</f>
        <v>0</v>
      </c>
      <c r="Y3143" s="61">
        <v>602094.89</v>
      </c>
      <c r="Z3143" s="62">
        <f>Ugovori_OPULJP3[[#This Row],[UKUPNI PRIHVATLJIVI IZDACI
TOTAL ELIGIBLE EXPENDITURE
= Bespovratna sredstva ukupno + doprinos korisnika
= Ukupni prihvatljivi troškovi
= Ukupna ugovorena vrijednost projekta HRK]]/7.5345</f>
        <v>79911.724732895353</v>
      </c>
      <c r="AA3143" s="53" t="s">
        <v>10638</v>
      </c>
      <c r="AB3143" s="53" t="s">
        <v>10639</v>
      </c>
      <c r="AC3143" s="42" t="s">
        <v>11423</v>
      </c>
      <c r="AD3143" s="52" t="s">
        <v>10995</v>
      </c>
    </row>
    <row r="3144" spans="1:30" ht="66.75" customHeight="1" x14ac:dyDescent="0.2">
      <c r="A3144" s="50" t="s">
        <v>11424</v>
      </c>
      <c r="B3144" s="51" t="s">
        <v>10633</v>
      </c>
      <c r="C3144" s="52" t="s">
        <v>10991</v>
      </c>
      <c r="D3144" s="52" t="s">
        <v>11412</v>
      </c>
      <c r="E3144" s="53" t="s">
        <v>231</v>
      </c>
      <c r="F3144" s="54" t="s">
        <v>11425</v>
      </c>
      <c r="G3144" s="54" t="s">
        <v>345</v>
      </c>
      <c r="H3144" s="56">
        <v>43342</v>
      </c>
      <c r="I3144" s="56">
        <v>43799</v>
      </c>
      <c r="J3144" s="57" t="str">
        <f>IF(Ugovori_OPULJP3[[#This Row],[DATUM ZAVRŠETKA OPERACIJE]]&gt;DATE(2024,12,31),"u provedbi","završen")</f>
        <v>završen</v>
      </c>
      <c r="K3144" s="55" t="s">
        <v>129</v>
      </c>
      <c r="L3144" s="55" t="s">
        <v>129</v>
      </c>
      <c r="M3144" s="58">
        <v>0.85</v>
      </c>
      <c r="N3144" s="58">
        <v>0.15</v>
      </c>
      <c r="O3144" s="59">
        <f>Ugovori_OPULJP3[[#This Row],[Bespovratna sredstva - Ukupno (EU+Nac) HRK
= Ukupna ugovorena vrijednost bespovratnih sredstava]]*Ugovori_OPULJP3[[#This Row],[EU STOPA SUFINANCIRANJA %
EU CO-FINANCING RATE %]]</f>
        <v>849379.95050000004</v>
      </c>
      <c r="P3144" s="60">
        <f>Ugovori_OPULJP3[[#This Row],[Bespovratna sredstva - EU dio - HRK]]/7.5345</f>
        <v>112732.09244143606</v>
      </c>
      <c r="Q3144" s="59">
        <f>Ugovori_OPULJP3[[#This Row],[Bespovratna sredstva - Ukupno (EU+Nac) HRK
= Ukupna ugovorena vrijednost bespovratnih sredstava]]*Ugovori_OPULJP3[[#This Row],[STOPA NACIONALNOG SUFINANCIRANJA %]]</f>
        <v>149890.57949999999</v>
      </c>
      <c r="R3144" s="60">
        <f>Ugovori_OPULJP3[[#This Row],[Bespovratna sredstva - Nacionalni dio - HRK]]/7.5345</f>
        <v>19893.898666135774</v>
      </c>
      <c r="S3144" s="59">
        <v>999270.53</v>
      </c>
      <c r="T3144" s="60">
        <f>Ugovori_OPULJP3[[#This Row],[Bespovratna sredstva - Ukupno (EU+Nac) HRK
= Ukupna ugovorena vrijednost bespovratnih sredstava]]/7.5345</f>
        <v>132625.99110757184</v>
      </c>
      <c r="U3144" s="59">
        <v>0</v>
      </c>
      <c r="V3144" s="60">
        <f>Ugovori_OPULJP3[[#This Row],[Javni doprinos korisnika - HRK]]/7.5345</f>
        <v>0</v>
      </c>
      <c r="W3144" s="59">
        <v>0</v>
      </c>
      <c r="X3144" s="60">
        <f>Ugovori_OPULJP3[[#This Row],[Privatni doprinos korisnika - HRK]]/7.5345</f>
        <v>0</v>
      </c>
      <c r="Y3144" s="61">
        <v>999270.53</v>
      </c>
      <c r="Z3144" s="62">
        <f>Ugovori_OPULJP3[[#This Row],[UKUPNI PRIHVATLJIVI IZDACI
TOTAL ELIGIBLE EXPENDITURE
= Bespovratna sredstva ukupno + doprinos korisnika
= Ukupni prihvatljivi troškovi
= Ukupna ugovorena vrijednost projekta HRK]]/7.5345</f>
        <v>132625.99110757184</v>
      </c>
      <c r="AA3144" s="53" t="s">
        <v>10638</v>
      </c>
      <c r="AB3144" s="53" t="s">
        <v>10639</v>
      </c>
      <c r="AC3144" s="42" t="s">
        <v>11426</v>
      </c>
      <c r="AD3144" s="52" t="s">
        <v>10995</v>
      </c>
    </row>
    <row r="3145" spans="1:30" ht="66.75" customHeight="1" x14ac:dyDescent="0.2">
      <c r="A3145" s="50" t="s">
        <v>11427</v>
      </c>
      <c r="B3145" s="51" t="s">
        <v>10633</v>
      </c>
      <c r="C3145" s="52" t="s">
        <v>10991</v>
      </c>
      <c r="D3145" s="52" t="s">
        <v>11412</v>
      </c>
      <c r="E3145" s="53" t="s">
        <v>231</v>
      </c>
      <c r="F3145" s="54" t="s">
        <v>11044</v>
      </c>
      <c r="G3145" s="54" t="s">
        <v>11034</v>
      </c>
      <c r="H3145" s="56">
        <v>43342</v>
      </c>
      <c r="I3145" s="56">
        <v>43799</v>
      </c>
      <c r="J3145" s="57" t="str">
        <f>IF(Ugovori_OPULJP3[[#This Row],[DATUM ZAVRŠETKA OPERACIJE]]&gt;DATE(2024,12,31),"u provedbi","završen")</f>
        <v>završen</v>
      </c>
      <c r="K3145" s="55" t="s">
        <v>210</v>
      </c>
      <c r="L3145" s="55" t="s">
        <v>210</v>
      </c>
      <c r="M3145" s="58">
        <v>0.85</v>
      </c>
      <c r="N3145" s="58">
        <v>0.15</v>
      </c>
      <c r="O3145" s="59">
        <f>Ugovori_OPULJP3[[#This Row],[Bespovratna sredstva - Ukupno (EU+Nac) HRK
= Ukupna ugovorena vrijednost bespovratnih sredstava]]*Ugovori_OPULJP3[[#This Row],[EU STOPA SUFINANCIRANJA %
EU CO-FINANCING RATE %]]</f>
        <v>519979.68000000005</v>
      </c>
      <c r="P3145" s="60">
        <f>Ugovori_OPULJP3[[#This Row],[Bespovratna sredstva - EU dio - HRK]]/7.5345</f>
        <v>69013.16344813857</v>
      </c>
      <c r="Q3145" s="59">
        <f>Ugovori_OPULJP3[[#This Row],[Bespovratna sredstva - Ukupno (EU+Nac) HRK
= Ukupna ugovorena vrijednost bespovratnih sredstava]]*Ugovori_OPULJP3[[#This Row],[STOPA NACIONALNOG SUFINANCIRANJA %]]</f>
        <v>91761.12000000001</v>
      </c>
      <c r="R3145" s="60">
        <f>Ugovori_OPULJP3[[#This Row],[Bespovratna sredstva - Nacionalni dio - HRK]]/7.5345</f>
        <v>12178.793549671511</v>
      </c>
      <c r="S3145" s="59">
        <v>611740.80000000005</v>
      </c>
      <c r="T3145" s="60">
        <f>Ugovori_OPULJP3[[#This Row],[Bespovratna sredstva - Ukupno (EU+Nac) HRK
= Ukupna ugovorena vrijednost bespovratnih sredstava]]/7.5345</f>
        <v>81191.956997810077</v>
      </c>
      <c r="U3145" s="59">
        <v>0</v>
      </c>
      <c r="V3145" s="60">
        <f>Ugovori_OPULJP3[[#This Row],[Javni doprinos korisnika - HRK]]/7.5345</f>
        <v>0</v>
      </c>
      <c r="W3145" s="59">
        <v>0</v>
      </c>
      <c r="X3145" s="60">
        <f>Ugovori_OPULJP3[[#This Row],[Privatni doprinos korisnika - HRK]]/7.5345</f>
        <v>0</v>
      </c>
      <c r="Y3145" s="61">
        <v>611740.80000000005</v>
      </c>
      <c r="Z3145" s="62">
        <f>Ugovori_OPULJP3[[#This Row],[UKUPNI PRIHVATLJIVI IZDACI
TOTAL ELIGIBLE EXPENDITURE
= Bespovratna sredstva ukupno + doprinos korisnika
= Ukupni prihvatljivi troškovi
= Ukupna ugovorena vrijednost projekta HRK]]/7.5345</f>
        <v>81191.956997810077</v>
      </c>
      <c r="AA3145" s="53" t="s">
        <v>10638</v>
      </c>
      <c r="AB3145" s="53" t="s">
        <v>10639</v>
      </c>
      <c r="AC3145" s="42" t="s">
        <v>11428</v>
      </c>
      <c r="AD3145" s="52" t="s">
        <v>10995</v>
      </c>
    </row>
    <row r="3146" spans="1:30" ht="66.75" customHeight="1" x14ac:dyDescent="0.2">
      <c r="A3146" s="50" t="s">
        <v>11429</v>
      </c>
      <c r="B3146" s="51" t="s">
        <v>10633</v>
      </c>
      <c r="C3146" s="52" t="s">
        <v>10991</v>
      </c>
      <c r="D3146" s="52" t="s">
        <v>11412</v>
      </c>
      <c r="E3146" s="53" t="s">
        <v>231</v>
      </c>
      <c r="F3146" s="54" t="s">
        <v>11430</v>
      </c>
      <c r="G3146" s="54" t="s">
        <v>836</v>
      </c>
      <c r="H3146" s="56">
        <v>43342</v>
      </c>
      <c r="I3146" s="56">
        <v>43799</v>
      </c>
      <c r="J3146" s="57" t="str">
        <f>IF(Ugovori_OPULJP3[[#This Row],[DATUM ZAVRŠETKA OPERACIJE]]&gt;DATE(2024,12,31),"u provedbi","završen")</f>
        <v>završen</v>
      </c>
      <c r="K3146" s="55" t="s">
        <v>593</v>
      </c>
      <c r="L3146" s="55" t="s">
        <v>593</v>
      </c>
      <c r="M3146" s="58">
        <v>0.85</v>
      </c>
      <c r="N3146" s="58">
        <v>0.15</v>
      </c>
      <c r="O3146" s="59">
        <f>Ugovori_OPULJP3[[#This Row],[Bespovratna sredstva - Ukupno (EU+Nac) HRK
= Ukupna ugovorena vrijednost bespovratnih sredstava]]*Ugovori_OPULJP3[[#This Row],[EU STOPA SUFINANCIRANJA %
EU CO-FINANCING RATE %]]</f>
        <v>1415676.2409999999</v>
      </c>
      <c r="P3146" s="60">
        <f>Ugovori_OPULJP3[[#This Row],[Bespovratna sredstva - EU dio - HRK]]/7.5345</f>
        <v>187892.52651138097</v>
      </c>
      <c r="Q3146" s="59">
        <f>Ugovori_OPULJP3[[#This Row],[Bespovratna sredstva - Ukupno (EU+Nac) HRK
= Ukupna ugovorena vrijednost bespovratnih sredstava]]*Ugovori_OPULJP3[[#This Row],[STOPA NACIONALNOG SUFINANCIRANJA %]]</f>
        <v>249825.21899999998</v>
      </c>
      <c r="R3146" s="60">
        <f>Ugovori_OPULJP3[[#This Row],[Bespovratna sredstva - Nacionalni dio - HRK]]/7.5345</f>
        <v>33157.504678478996</v>
      </c>
      <c r="S3146" s="59">
        <v>1665501.46</v>
      </c>
      <c r="T3146" s="60">
        <f>Ugovori_OPULJP3[[#This Row],[Bespovratna sredstva - Ukupno (EU+Nac) HRK
= Ukupna ugovorena vrijednost bespovratnih sredstava]]/7.5345</f>
        <v>221050.03118985996</v>
      </c>
      <c r="U3146" s="59">
        <v>0</v>
      </c>
      <c r="V3146" s="60">
        <f>Ugovori_OPULJP3[[#This Row],[Javni doprinos korisnika - HRK]]/7.5345</f>
        <v>0</v>
      </c>
      <c r="W3146" s="59">
        <v>0</v>
      </c>
      <c r="X3146" s="60">
        <f>Ugovori_OPULJP3[[#This Row],[Privatni doprinos korisnika - HRK]]/7.5345</f>
        <v>0</v>
      </c>
      <c r="Y3146" s="61">
        <v>1665501.46</v>
      </c>
      <c r="Z3146" s="62">
        <f>Ugovori_OPULJP3[[#This Row],[UKUPNI PRIHVATLJIVI IZDACI
TOTAL ELIGIBLE EXPENDITURE
= Bespovratna sredstva ukupno + doprinos korisnika
= Ukupni prihvatljivi troškovi
= Ukupna ugovorena vrijednost projekta HRK]]/7.5345</f>
        <v>221050.03118985996</v>
      </c>
      <c r="AA3146" s="53" t="s">
        <v>10638</v>
      </c>
      <c r="AB3146" s="53" t="s">
        <v>10639</v>
      </c>
      <c r="AC3146" s="42" t="s">
        <v>11431</v>
      </c>
      <c r="AD3146" s="52" t="s">
        <v>10995</v>
      </c>
    </row>
    <row r="3147" spans="1:30" ht="66.75" customHeight="1" x14ac:dyDescent="0.2">
      <c r="A3147" s="50" t="s">
        <v>11432</v>
      </c>
      <c r="B3147" s="51" t="s">
        <v>10633</v>
      </c>
      <c r="C3147" s="52" t="s">
        <v>10991</v>
      </c>
      <c r="D3147" s="52" t="s">
        <v>11412</v>
      </c>
      <c r="E3147" s="53" t="s">
        <v>231</v>
      </c>
      <c r="F3147" s="54" t="s">
        <v>11433</v>
      </c>
      <c r="G3147" s="54" t="s">
        <v>803</v>
      </c>
      <c r="H3147" s="56">
        <v>43342</v>
      </c>
      <c r="I3147" s="56">
        <v>43799</v>
      </c>
      <c r="J3147" s="57" t="str">
        <f>IF(Ugovori_OPULJP3[[#This Row],[DATUM ZAVRŠETKA OPERACIJE]]&gt;DATE(2024,12,31),"u provedbi","završen")</f>
        <v>završen</v>
      </c>
      <c r="K3147" s="55" t="s">
        <v>593</v>
      </c>
      <c r="L3147" s="55" t="s">
        <v>593</v>
      </c>
      <c r="M3147" s="58">
        <v>0.85</v>
      </c>
      <c r="N3147" s="58">
        <v>0.15</v>
      </c>
      <c r="O3147" s="59">
        <f>Ugovori_OPULJP3[[#This Row],[Bespovratna sredstva - Ukupno (EU+Nac) HRK
= Ukupna ugovorena vrijednost bespovratnih sredstava]]*Ugovori_OPULJP3[[#This Row],[EU STOPA SUFINANCIRANJA %
EU CO-FINANCING RATE %]]</f>
        <v>686344.179</v>
      </c>
      <c r="P3147" s="60">
        <f>Ugovori_OPULJP3[[#This Row],[Bespovratna sredstva - EU dio - HRK]]/7.5345</f>
        <v>91093.526975910805</v>
      </c>
      <c r="Q3147" s="59">
        <f>Ugovori_OPULJP3[[#This Row],[Bespovratna sredstva - Ukupno (EU+Nac) HRK
= Ukupna ugovorena vrijednost bespovratnih sredstava]]*Ugovori_OPULJP3[[#This Row],[STOPA NACIONALNOG SUFINANCIRANJA %]]</f>
        <v>121119.56099999999</v>
      </c>
      <c r="R3147" s="60">
        <f>Ugovori_OPULJP3[[#This Row],[Bespovratna sredstva - Nacionalni dio - HRK]]/7.5345</f>
        <v>16075.328289866611</v>
      </c>
      <c r="S3147" s="59">
        <v>807463.74</v>
      </c>
      <c r="T3147" s="60">
        <f>Ugovori_OPULJP3[[#This Row],[Bespovratna sredstva - Ukupno (EU+Nac) HRK
= Ukupna ugovorena vrijednost bespovratnih sredstava]]/7.5345</f>
        <v>107168.85526577741</v>
      </c>
      <c r="U3147" s="59">
        <v>0</v>
      </c>
      <c r="V3147" s="60">
        <f>Ugovori_OPULJP3[[#This Row],[Javni doprinos korisnika - HRK]]/7.5345</f>
        <v>0</v>
      </c>
      <c r="W3147" s="59">
        <v>0</v>
      </c>
      <c r="X3147" s="60">
        <f>Ugovori_OPULJP3[[#This Row],[Privatni doprinos korisnika - HRK]]/7.5345</f>
        <v>0</v>
      </c>
      <c r="Y3147" s="61">
        <v>807463.74</v>
      </c>
      <c r="Z3147" s="62">
        <f>Ugovori_OPULJP3[[#This Row],[UKUPNI PRIHVATLJIVI IZDACI
TOTAL ELIGIBLE EXPENDITURE
= Bespovratna sredstva ukupno + doprinos korisnika
= Ukupni prihvatljivi troškovi
= Ukupna ugovorena vrijednost projekta HRK]]/7.5345</f>
        <v>107168.85526577741</v>
      </c>
      <c r="AA3147" s="53" t="s">
        <v>10638</v>
      </c>
      <c r="AB3147" s="53" t="s">
        <v>10639</v>
      </c>
      <c r="AC3147" s="42" t="s">
        <v>11434</v>
      </c>
      <c r="AD3147" s="52" t="s">
        <v>10995</v>
      </c>
    </row>
    <row r="3148" spans="1:30" ht="66.75" customHeight="1" x14ac:dyDescent="0.2">
      <c r="A3148" s="70" t="s">
        <v>11435</v>
      </c>
      <c r="B3148" s="64" t="s">
        <v>10633</v>
      </c>
      <c r="C3148" s="65" t="s">
        <v>10991</v>
      </c>
      <c r="D3148" s="65" t="s">
        <v>11436</v>
      </c>
      <c r="E3148" s="66" t="s">
        <v>231</v>
      </c>
      <c r="F3148" s="71" t="s">
        <v>11437</v>
      </c>
      <c r="G3148" s="71" t="s">
        <v>36</v>
      </c>
      <c r="H3148" s="68">
        <v>44075</v>
      </c>
      <c r="I3148" s="68">
        <v>44805</v>
      </c>
      <c r="J3148" s="57" t="str">
        <f>IF(Ugovori_OPULJP3[[#This Row],[DATUM ZAVRŠETKA OPERACIJE]]&gt;DATE(2024,12,31),"u provedbi","završen")</f>
        <v>završen</v>
      </c>
      <c r="K3148" s="67" t="s">
        <v>36</v>
      </c>
      <c r="L3148" s="67" t="s">
        <v>36</v>
      </c>
      <c r="M3148" s="58">
        <v>0.85</v>
      </c>
      <c r="N3148" s="58">
        <v>0.15</v>
      </c>
      <c r="O3148" s="59">
        <f>Ugovori_OPULJP3[[#This Row],[Bespovratna sredstva - Ukupno (EU+Nac) HRK
= Ukupna ugovorena vrijednost bespovratnih sredstava]]*Ugovori_OPULJP3[[#This Row],[EU STOPA SUFINANCIRANJA %
EU CO-FINANCING RATE %]]</f>
        <v>1178866.1305</v>
      </c>
      <c r="P3148" s="60">
        <f>Ugovori_OPULJP3[[#This Row],[Bespovratna sredstva - EU dio - HRK]]/7.5345</f>
        <v>156462.42358484305</v>
      </c>
      <c r="Q3148" s="59">
        <f>Ugovori_OPULJP3[[#This Row],[Bespovratna sredstva - Ukupno (EU+Nac) HRK
= Ukupna ugovorena vrijednost bespovratnih sredstava]]*Ugovori_OPULJP3[[#This Row],[STOPA NACIONALNOG SUFINANCIRANJA %]]</f>
        <v>208035.19950000002</v>
      </c>
      <c r="R3148" s="60">
        <f>Ugovori_OPULJP3[[#This Row],[Bespovratna sredstva - Nacionalni dio - HRK]]/7.5345</f>
        <v>27611.015926737011</v>
      </c>
      <c r="S3148" s="59">
        <v>1386901.33</v>
      </c>
      <c r="T3148" s="60">
        <f>Ugovori_OPULJP3[[#This Row],[Bespovratna sredstva - Ukupno (EU+Nac) HRK
= Ukupna ugovorena vrijednost bespovratnih sredstava]]/7.5345</f>
        <v>184073.43951158007</v>
      </c>
      <c r="U3148" s="59">
        <v>1386901.33</v>
      </c>
      <c r="V3148" s="62">
        <f>Ugovori_OPULJP3[[#This Row],[Javni doprinos korisnika - HRK]]/7.5345</f>
        <v>184073.43951158007</v>
      </c>
      <c r="W3148" s="59">
        <v>0</v>
      </c>
      <c r="X3148" s="60">
        <f>Ugovori_OPULJP3[[#This Row],[Privatni doprinos korisnika - HRK]]/7.5345</f>
        <v>0</v>
      </c>
      <c r="Y3148" s="61">
        <v>2773802.66</v>
      </c>
      <c r="Z3148" s="62">
        <f>Ugovori_OPULJP3[[#This Row],[UKUPNI PRIHVATLJIVI IZDACI
TOTAL ELIGIBLE EXPENDITURE
= Bespovratna sredstva ukupno + doprinos korisnika
= Ukupni prihvatljivi troškovi
= Ukupna ugovorena vrijednost projekta HRK]]/7.5345</f>
        <v>368146.87902316015</v>
      </c>
      <c r="AA3148" s="53" t="s">
        <v>10638</v>
      </c>
      <c r="AB3148" s="66" t="s">
        <v>10639</v>
      </c>
      <c r="AC3148" s="40" t="s">
        <v>11438</v>
      </c>
      <c r="AD3148" s="72" t="s">
        <v>10995</v>
      </c>
    </row>
    <row r="3149" spans="1:30" ht="66.75" customHeight="1" x14ac:dyDescent="0.2">
      <c r="A3149" s="70" t="s">
        <v>11439</v>
      </c>
      <c r="B3149" s="64" t="s">
        <v>10633</v>
      </c>
      <c r="C3149" s="65" t="s">
        <v>10991</v>
      </c>
      <c r="D3149" s="65" t="s">
        <v>11436</v>
      </c>
      <c r="E3149" s="66" t="s">
        <v>231</v>
      </c>
      <c r="F3149" s="71" t="s">
        <v>11440</v>
      </c>
      <c r="G3149" s="71" t="s">
        <v>11441</v>
      </c>
      <c r="H3149" s="68">
        <v>44075</v>
      </c>
      <c r="I3149" s="68">
        <v>44805</v>
      </c>
      <c r="J3149" s="57" t="str">
        <f>IF(Ugovori_OPULJP3[[#This Row],[DATUM ZAVRŠETKA OPERACIJE]]&gt;DATE(2024,12,31),"u provedbi","završen")</f>
        <v>završen</v>
      </c>
      <c r="K3149" s="67" t="s">
        <v>370</v>
      </c>
      <c r="L3149" s="67" t="s">
        <v>370</v>
      </c>
      <c r="M3149" s="58">
        <v>0.85</v>
      </c>
      <c r="N3149" s="58">
        <v>0.15</v>
      </c>
      <c r="O3149" s="59">
        <f>Ugovori_OPULJP3[[#This Row],[Bespovratna sredstva - Ukupno (EU+Nac) HRK
= Ukupna ugovorena vrijednost bespovratnih sredstava]]*Ugovori_OPULJP3[[#This Row],[EU STOPA SUFINANCIRANJA %
EU CO-FINANCING RATE %]]</f>
        <v>331500</v>
      </c>
      <c r="P3149" s="60">
        <f>Ugovori_OPULJP3[[#This Row],[Bespovratna sredstva - EU dio - HRK]]/7.5345</f>
        <v>43997.610989448534</v>
      </c>
      <c r="Q3149" s="59">
        <f>Ugovori_OPULJP3[[#This Row],[Bespovratna sredstva - Ukupno (EU+Nac) HRK
= Ukupna ugovorena vrijednost bespovratnih sredstava]]*Ugovori_OPULJP3[[#This Row],[STOPA NACIONALNOG SUFINANCIRANJA %]]</f>
        <v>58500</v>
      </c>
      <c r="R3149" s="60">
        <f>Ugovori_OPULJP3[[#This Row],[Bespovratna sredstva - Nacionalni dio - HRK]]/7.5345</f>
        <v>7764.2842922556238</v>
      </c>
      <c r="S3149" s="59">
        <v>390000</v>
      </c>
      <c r="T3149" s="60">
        <f>Ugovori_OPULJP3[[#This Row],[Bespovratna sredstva - Ukupno (EU+Nac) HRK
= Ukupna ugovorena vrijednost bespovratnih sredstava]]/7.5345</f>
        <v>51761.895281704157</v>
      </c>
      <c r="U3149" s="59">
        <v>43368.56</v>
      </c>
      <c r="V3149" s="60">
        <f>Ugovori_OPULJP3[[#This Row],[Javni doprinos korisnika - HRK]]/7.5345</f>
        <v>5755.9970800982146</v>
      </c>
      <c r="W3149" s="59">
        <v>0</v>
      </c>
      <c r="X3149" s="60">
        <f>Ugovori_OPULJP3[[#This Row],[Privatni doprinos korisnika - HRK]]/7.5345</f>
        <v>0</v>
      </c>
      <c r="Y3149" s="61">
        <v>433368.56</v>
      </c>
      <c r="Z3149" s="62">
        <f>Ugovori_OPULJP3[[#This Row],[UKUPNI PRIHVATLJIVI IZDACI
TOTAL ELIGIBLE EXPENDITURE
= Bespovratna sredstva ukupno + doprinos korisnika
= Ukupni prihvatljivi troškovi
= Ukupna ugovorena vrijednost projekta HRK]]/7.5345</f>
        <v>57517.892361802369</v>
      </c>
      <c r="AA3149" s="53" t="s">
        <v>10638</v>
      </c>
      <c r="AB3149" s="66" t="s">
        <v>10639</v>
      </c>
      <c r="AC3149" s="40" t="s">
        <v>11442</v>
      </c>
      <c r="AD3149" s="72" t="s">
        <v>10995</v>
      </c>
    </row>
    <row r="3150" spans="1:30" ht="66.75" customHeight="1" x14ac:dyDescent="0.2">
      <c r="A3150" s="75" t="s">
        <v>11443</v>
      </c>
      <c r="B3150" s="64" t="s">
        <v>10633</v>
      </c>
      <c r="C3150" s="65" t="s">
        <v>10991</v>
      </c>
      <c r="D3150" s="96" t="s">
        <v>11444</v>
      </c>
      <c r="E3150" s="66" t="s">
        <v>231</v>
      </c>
      <c r="F3150" s="71" t="s">
        <v>11445</v>
      </c>
      <c r="G3150" s="71" t="s">
        <v>2384</v>
      </c>
      <c r="H3150" s="68">
        <v>44386</v>
      </c>
      <c r="I3150" s="68">
        <v>44753</v>
      </c>
      <c r="J3150" s="57" t="str">
        <f>IF(Ugovori_OPULJP3[[#This Row],[DATUM ZAVRŠETKA OPERACIJE]]&gt;DATE(2024,12,31),"u provedbi","završen")</f>
        <v>završen</v>
      </c>
      <c r="K3150" s="76" t="s">
        <v>83</v>
      </c>
      <c r="L3150" s="55" t="s">
        <v>83</v>
      </c>
      <c r="M3150" s="58">
        <v>0.85</v>
      </c>
      <c r="N3150" s="58">
        <v>0.15</v>
      </c>
      <c r="O3150" s="59">
        <f>Ugovori_OPULJP3[[#This Row],[Bespovratna sredstva - Ukupno (EU+Nac) HRK
= Ukupna ugovorena vrijednost bespovratnih sredstava]]*Ugovori_OPULJP3[[#This Row],[EU STOPA SUFINANCIRANJA %
EU CO-FINANCING RATE %]]</f>
        <v>1374683.121</v>
      </c>
      <c r="P3150" s="60">
        <f>Ugovori_OPULJP3[[#This Row],[Bespovratna sredstva - EU dio - HRK]]/7.5345</f>
        <v>182451.80449930319</v>
      </c>
      <c r="Q3150" s="59">
        <f>Ugovori_OPULJP3[[#This Row],[Bespovratna sredstva - Ukupno (EU+Nac) HRK
= Ukupna ugovorena vrijednost bespovratnih sredstava]]*Ugovori_OPULJP3[[#This Row],[STOPA NACIONALNOG SUFINANCIRANJA %]]</f>
        <v>242591.139</v>
      </c>
      <c r="R3150" s="60">
        <f>Ugovori_OPULJP3[[#This Row],[Bespovratna sredstva - Nacionalni dio - HRK]]/7.5345</f>
        <v>32197.377264582916</v>
      </c>
      <c r="S3150" s="59">
        <v>1617274.26</v>
      </c>
      <c r="T3150" s="60">
        <f>Ugovori_OPULJP3[[#This Row],[Bespovratna sredstva - Ukupno (EU+Nac) HRK
= Ukupna ugovorena vrijednost bespovratnih sredstava]]/7.5345</f>
        <v>214649.18176388612</v>
      </c>
      <c r="U3150" s="59">
        <v>285401.34000000008</v>
      </c>
      <c r="V3150" s="60">
        <f>Ugovori_OPULJP3[[#This Row],[Javni doprinos korisnika - HRK]]/7.5345</f>
        <v>37879.267370097557</v>
      </c>
      <c r="W3150" s="59">
        <v>0</v>
      </c>
      <c r="X3150" s="60">
        <f>Ugovori_OPULJP3[[#This Row],[Privatni doprinos korisnika - HRK]]/7.5345</f>
        <v>0</v>
      </c>
      <c r="Y3150" s="61">
        <v>1902675.6</v>
      </c>
      <c r="Z3150" s="62">
        <f>Ugovori_OPULJP3[[#This Row],[UKUPNI PRIHVATLJIVI IZDACI
TOTAL ELIGIBLE EXPENDITURE
= Bespovratna sredstva ukupno + doprinos korisnika
= Ukupni prihvatljivi troškovi
= Ukupna ugovorena vrijednost projekta HRK]]/7.5345</f>
        <v>252528.44913398367</v>
      </c>
      <c r="AA3150" s="66" t="s">
        <v>10638</v>
      </c>
      <c r="AB3150" s="66" t="s">
        <v>10639</v>
      </c>
      <c r="AC3150" s="40" t="s">
        <v>11446</v>
      </c>
      <c r="AD3150" s="72" t="s">
        <v>10995</v>
      </c>
    </row>
    <row r="3151" spans="1:30" ht="66.75" customHeight="1" x14ac:dyDescent="0.2">
      <c r="A3151" s="70" t="s">
        <v>11447</v>
      </c>
      <c r="B3151" s="64" t="s">
        <v>10633</v>
      </c>
      <c r="C3151" s="65" t="s">
        <v>10991</v>
      </c>
      <c r="D3151" s="96" t="s">
        <v>11444</v>
      </c>
      <c r="E3151" s="66" t="s">
        <v>231</v>
      </c>
      <c r="F3151" s="71" t="s">
        <v>11448</v>
      </c>
      <c r="G3151" s="71" t="s">
        <v>1694</v>
      </c>
      <c r="H3151" s="68">
        <v>44440</v>
      </c>
      <c r="I3151" s="68">
        <v>44805</v>
      </c>
      <c r="J3151" s="57" t="str">
        <f>IF(Ugovori_OPULJP3[[#This Row],[DATUM ZAVRŠETKA OPERACIJE]]&gt;DATE(2024,12,31),"u provedbi","završen")</f>
        <v>završen</v>
      </c>
      <c r="K3151" s="76" t="s">
        <v>337</v>
      </c>
      <c r="L3151" s="76" t="s">
        <v>337</v>
      </c>
      <c r="M3151" s="58">
        <v>0.85</v>
      </c>
      <c r="N3151" s="58">
        <v>0.15</v>
      </c>
      <c r="O3151" s="59">
        <f>Ugovori_OPULJP3[[#This Row],[Bespovratna sredstva - Ukupno (EU+Nac) HRK
= Ukupna ugovorena vrijednost bespovratnih sredstava]]*Ugovori_OPULJP3[[#This Row],[EU STOPA SUFINANCIRANJA %
EU CO-FINANCING RATE %]]</f>
        <v>554494.03200000001</v>
      </c>
      <c r="P3151" s="60">
        <f>Ugovori_OPULJP3[[#This Row],[Bespovratna sredstva - EU dio - HRK]]/7.5345</f>
        <v>73594.00517618953</v>
      </c>
      <c r="Q3151" s="59">
        <f>Ugovori_OPULJP3[[#This Row],[Bespovratna sredstva - Ukupno (EU+Nac) HRK
= Ukupna ugovorena vrijednost bespovratnih sredstava]]*Ugovori_OPULJP3[[#This Row],[STOPA NACIONALNOG SUFINANCIRANJA %]]</f>
        <v>97851.888000000006</v>
      </c>
      <c r="R3151" s="60">
        <f>Ugovori_OPULJP3[[#This Row],[Bespovratna sredstva - Nacionalni dio - HRK]]/7.5345</f>
        <v>12987.177384033446</v>
      </c>
      <c r="S3151" s="59">
        <v>652345.92000000004</v>
      </c>
      <c r="T3151" s="60">
        <f>Ugovori_OPULJP3[[#This Row],[Bespovratna sredstva - Ukupno (EU+Nac) HRK
= Ukupna ugovorena vrijednost bespovratnih sredstava]]/7.5345</f>
        <v>86581.18256022298</v>
      </c>
      <c r="U3151" s="59">
        <v>72482.880000000005</v>
      </c>
      <c r="V3151" s="60">
        <f>Ugovori_OPULJP3[[#This Row],[Javni doprinos korisnika - HRK]]/7.5345</f>
        <v>9620.1313955803307</v>
      </c>
      <c r="W3151" s="59">
        <v>0</v>
      </c>
      <c r="X3151" s="60">
        <f>Ugovori_OPULJP3[[#This Row],[Privatni doprinos korisnika - HRK]]/7.5345</f>
        <v>0</v>
      </c>
      <c r="Y3151" s="61">
        <v>724828.8</v>
      </c>
      <c r="Z3151" s="62">
        <f>Ugovori_OPULJP3[[#This Row],[UKUPNI PRIHVATLJIVI IZDACI
TOTAL ELIGIBLE EXPENDITURE
= Bespovratna sredstva ukupno + doprinos korisnika
= Ukupni prihvatljivi troškovi
= Ukupna ugovorena vrijednost projekta HRK]]/7.5345</f>
        <v>96201.3139558033</v>
      </c>
      <c r="AA3151" s="66" t="s">
        <v>10638</v>
      </c>
      <c r="AB3151" s="66" t="s">
        <v>10639</v>
      </c>
      <c r="AC3151" s="40" t="s">
        <v>11449</v>
      </c>
      <c r="AD3151" s="72" t="s">
        <v>10995</v>
      </c>
    </row>
    <row r="3152" spans="1:30" ht="66.75" customHeight="1" x14ac:dyDescent="0.2">
      <c r="A3152" s="70" t="s">
        <v>11450</v>
      </c>
      <c r="B3152" s="64" t="s">
        <v>10633</v>
      </c>
      <c r="C3152" s="65" t="s">
        <v>10991</v>
      </c>
      <c r="D3152" s="96" t="s">
        <v>11444</v>
      </c>
      <c r="E3152" s="66" t="s">
        <v>231</v>
      </c>
      <c r="F3152" s="71" t="s">
        <v>11451</v>
      </c>
      <c r="G3152" s="54" t="s">
        <v>1078</v>
      </c>
      <c r="H3152" s="68">
        <v>44421</v>
      </c>
      <c r="I3152" s="68">
        <v>44789</v>
      </c>
      <c r="J3152" s="57" t="str">
        <f>IF(Ugovori_OPULJP3[[#This Row],[DATUM ZAVRŠETKA OPERACIJE]]&gt;DATE(2024,12,31),"u provedbi","završen")</f>
        <v>završen</v>
      </c>
      <c r="K3152" s="76" t="s">
        <v>424</v>
      </c>
      <c r="L3152" s="55" t="s">
        <v>424</v>
      </c>
      <c r="M3152" s="58">
        <v>0.85</v>
      </c>
      <c r="N3152" s="58">
        <v>0.15</v>
      </c>
      <c r="O3152" s="59">
        <f>Ugovori_OPULJP3[[#This Row],[Bespovratna sredstva - Ukupno (EU+Nac) HRK
= Ukupna ugovorena vrijednost bespovratnih sredstava]]*Ugovori_OPULJP3[[#This Row],[EU STOPA SUFINANCIRANJA %
EU CO-FINANCING RATE %]]</f>
        <v>3273055.05</v>
      </c>
      <c r="P3152" s="60">
        <f>Ugovori_OPULJP3[[#This Row],[Bespovratna sredstva - EU dio - HRK]]/7.5345</f>
        <v>434409.05833167426</v>
      </c>
      <c r="Q3152" s="59">
        <f>Ugovori_OPULJP3[[#This Row],[Bespovratna sredstva - Ukupno (EU+Nac) HRK
= Ukupna ugovorena vrijednost bespovratnih sredstava]]*Ugovori_OPULJP3[[#This Row],[STOPA NACIONALNOG SUFINANCIRANJA %]]</f>
        <v>577597.94999999995</v>
      </c>
      <c r="R3152" s="60">
        <f>Ugovori_OPULJP3[[#This Row],[Bespovratna sredstva - Nacionalni dio - HRK]]/7.5345</f>
        <v>76660.422058530748</v>
      </c>
      <c r="S3152" s="59">
        <v>3850653</v>
      </c>
      <c r="T3152" s="60">
        <f>Ugovori_OPULJP3[[#This Row],[Bespovratna sredstva - Ukupno (EU+Nac) HRK
= Ukupna ugovorena vrijednost bespovratnih sredstava]]/7.5345</f>
        <v>511069.48039020505</v>
      </c>
      <c r="U3152" s="59">
        <v>679527</v>
      </c>
      <c r="V3152" s="60">
        <f>Ugovori_OPULJP3[[#This Row],[Javni doprinos korisnika - HRK]]/7.5345</f>
        <v>90188.731833565587</v>
      </c>
      <c r="W3152" s="59">
        <v>0</v>
      </c>
      <c r="X3152" s="60">
        <f>Ugovori_OPULJP3[[#This Row],[Privatni doprinos korisnika - HRK]]/7.5345</f>
        <v>0</v>
      </c>
      <c r="Y3152" s="61">
        <v>4530180</v>
      </c>
      <c r="Z3152" s="62">
        <f>Ugovori_OPULJP3[[#This Row],[UKUPNI PRIHVATLJIVI IZDACI
TOTAL ELIGIBLE EXPENDITURE
= Bespovratna sredstva ukupno + doprinos korisnika
= Ukupni prihvatljivi troškovi
= Ukupna ugovorena vrijednost projekta HRK]]/7.5345</f>
        <v>601258.21222377068</v>
      </c>
      <c r="AA3152" s="66" t="s">
        <v>10638</v>
      </c>
      <c r="AB3152" s="66" t="s">
        <v>10639</v>
      </c>
      <c r="AC3152" s="40" t="s">
        <v>11452</v>
      </c>
      <c r="AD3152" s="72" t="s">
        <v>10995</v>
      </c>
    </row>
    <row r="3153" spans="1:30" ht="66.75" customHeight="1" x14ac:dyDescent="0.2">
      <c r="A3153" s="70" t="s">
        <v>11453</v>
      </c>
      <c r="B3153" s="64" t="s">
        <v>10633</v>
      </c>
      <c r="C3153" s="65" t="s">
        <v>10991</v>
      </c>
      <c r="D3153" s="96" t="s">
        <v>11444</v>
      </c>
      <c r="E3153" s="66" t="s">
        <v>231</v>
      </c>
      <c r="F3153" s="54" t="s">
        <v>11183</v>
      </c>
      <c r="G3153" s="54" t="s">
        <v>11184</v>
      </c>
      <c r="H3153" s="68">
        <v>44433</v>
      </c>
      <c r="I3153" s="68">
        <v>44798</v>
      </c>
      <c r="J3153" s="57" t="str">
        <f>IF(Ugovori_OPULJP3[[#This Row],[DATUM ZAVRŠETKA OPERACIJE]]&gt;DATE(2024,12,31),"u provedbi","završen")</f>
        <v>završen</v>
      </c>
      <c r="K3153" s="67" t="s">
        <v>154</v>
      </c>
      <c r="L3153" s="55" t="s">
        <v>154</v>
      </c>
      <c r="M3153" s="58">
        <v>0.85</v>
      </c>
      <c r="N3153" s="58">
        <v>0.15</v>
      </c>
      <c r="O3153" s="59">
        <f>Ugovori_OPULJP3[[#This Row],[Bespovratna sredstva - Ukupno (EU+Nac) HRK
= Ukupna ugovorena vrijednost bespovratnih sredstava]]*Ugovori_OPULJP3[[#This Row],[EU STOPA SUFINANCIRANJA %
EU CO-FINANCING RATE %]]</f>
        <v>752802.66149999993</v>
      </c>
      <c r="P3153" s="60">
        <f>Ugovori_OPULJP3[[#This Row],[Bespovratna sredstva - EU dio - HRK]]/7.5345</f>
        <v>99914.083416285081</v>
      </c>
      <c r="Q3153" s="59">
        <f>Ugovori_OPULJP3[[#This Row],[Bespovratna sredstva - Ukupno (EU+Nac) HRK
= Ukupna ugovorena vrijednost bespovratnih sredstava]]*Ugovori_OPULJP3[[#This Row],[STOPA NACIONALNOG SUFINANCIRANJA %]]</f>
        <v>132847.52849999999</v>
      </c>
      <c r="R3153" s="60">
        <f>Ugovori_OPULJP3[[#This Row],[Bespovratna sredstva - Nacionalni dio - HRK]]/7.5345</f>
        <v>17631.897073462071</v>
      </c>
      <c r="S3153" s="59">
        <v>885650.19</v>
      </c>
      <c r="T3153" s="60">
        <f>Ugovori_OPULJP3[[#This Row],[Bespovratna sredstva - Ukupno (EU+Nac) HRK
= Ukupna ugovorena vrijednost bespovratnih sredstava]]/7.5345</f>
        <v>117545.98048974715</v>
      </c>
      <c r="U3153" s="59">
        <v>156291.21000000008</v>
      </c>
      <c r="V3153" s="60">
        <f>Ugovori_OPULJP3[[#This Row],[Javni doprinos korisnika - HRK]]/7.5345</f>
        <v>20743.408321720097</v>
      </c>
      <c r="W3153" s="59">
        <v>0</v>
      </c>
      <c r="X3153" s="60">
        <f>Ugovori_OPULJP3[[#This Row],[Privatni doprinos korisnika - HRK]]/7.5345</f>
        <v>0</v>
      </c>
      <c r="Y3153" s="61">
        <v>1041941.4</v>
      </c>
      <c r="Z3153" s="62">
        <f>Ugovori_OPULJP3[[#This Row],[UKUPNI PRIHVATLJIVI IZDACI
TOTAL ELIGIBLE EXPENDITURE
= Bespovratna sredstva ukupno + doprinos korisnika
= Ukupni prihvatljivi troškovi
= Ukupna ugovorena vrijednost projekta HRK]]/7.5345</f>
        <v>138289.38881146724</v>
      </c>
      <c r="AA3153" s="66" t="s">
        <v>10638</v>
      </c>
      <c r="AB3153" s="66" t="s">
        <v>10639</v>
      </c>
      <c r="AC3153" s="40" t="s">
        <v>11454</v>
      </c>
      <c r="AD3153" s="72" t="s">
        <v>10995</v>
      </c>
    </row>
    <row r="3154" spans="1:30" ht="66.75" customHeight="1" x14ac:dyDescent="0.2">
      <c r="A3154" s="70" t="s">
        <v>11455</v>
      </c>
      <c r="B3154" s="64" t="s">
        <v>10633</v>
      </c>
      <c r="C3154" s="65" t="s">
        <v>10991</v>
      </c>
      <c r="D3154" s="96" t="s">
        <v>11444</v>
      </c>
      <c r="E3154" s="66" t="s">
        <v>231</v>
      </c>
      <c r="F3154" s="71" t="s">
        <v>11456</v>
      </c>
      <c r="G3154" s="71" t="s">
        <v>11244</v>
      </c>
      <c r="H3154" s="68">
        <v>44438</v>
      </c>
      <c r="I3154" s="68">
        <v>44803</v>
      </c>
      <c r="J3154" s="57" t="str">
        <f>IF(Ugovori_OPULJP3[[#This Row],[DATUM ZAVRŠETKA OPERACIJE]]&gt;DATE(2024,12,31),"u provedbi","završen")</f>
        <v>završen</v>
      </c>
      <c r="K3154" s="67" t="s">
        <v>210</v>
      </c>
      <c r="L3154" s="67" t="s">
        <v>210</v>
      </c>
      <c r="M3154" s="58">
        <v>0.85</v>
      </c>
      <c r="N3154" s="58">
        <v>0.15</v>
      </c>
      <c r="O3154" s="59">
        <f>Ugovori_OPULJP3[[#This Row],[Bespovratna sredstva - Ukupno (EU+Nac) HRK
= Ukupna ugovorena vrijednost bespovratnih sredstava]]*Ugovori_OPULJP3[[#This Row],[EU STOPA SUFINANCIRANJA %
EU CO-FINANCING RATE %]]</f>
        <v>1074332.1869999999</v>
      </c>
      <c r="P3154" s="60">
        <f>Ugovori_OPULJP3[[#This Row],[Bespovratna sredstva - EU dio - HRK]]/7.5345</f>
        <v>142588.3850288672</v>
      </c>
      <c r="Q3154" s="59">
        <f>Ugovori_OPULJP3[[#This Row],[Bespovratna sredstva - Ukupno (EU+Nac) HRK
= Ukupna ugovorena vrijednost bespovratnih sredstava]]*Ugovori_OPULJP3[[#This Row],[STOPA NACIONALNOG SUFINANCIRANJA %]]</f>
        <v>189588.033</v>
      </c>
      <c r="R3154" s="60">
        <f>Ugovori_OPULJP3[[#This Row],[Bespovratna sredstva - Nacionalni dio - HRK]]/7.5345</f>
        <v>25162.656181564798</v>
      </c>
      <c r="S3154" s="59">
        <v>1263920.22</v>
      </c>
      <c r="T3154" s="60">
        <f>Ugovori_OPULJP3[[#This Row],[Bespovratna sredstva - Ukupno (EU+Nac) HRK
= Ukupna ugovorena vrijednost bespovratnih sredstava]]/7.5345</f>
        <v>167751.04121043201</v>
      </c>
      <c r="U3154" s="59">
        <v>140435.58000000007</v>
      </c>
      <c r="V3154" s="60">
        <f>Ugovori_OPULJP3[[#This Row],[Javni doprinos korisnika - HRK]]/7.5345</f>
        <v>18639.0045789369</v>
      </c>
      <c r="W3154" s="59">
        <v>0</v>
      </c>
      <c r="X3154" s="60">
        <f>Ugovori_OPULJP3[[#This Row],[Privatni doprinos korisnika - HRK]]/7.5345</f>
        <v>0</v>
      </c>
      <c r="Y3154" s="61">
        <v>1404355.8</v>
      </c>
      <c r="Z3154" s="62">
        <f>Ugovori_OPULJP3[[#This Row],[UKUPNI PRIHVATLJIVI IZDACI
TOTAL ELIGIBLE EXPENDITURE
= Bespovratna sredstva ukupno + doprinos korisnika
= Ukupni prihvatljivi troškovi
= Ukupna ugovorena vrijednost projekta HRK]]/7.5345</f>
        <v>186390.04578936889</v>
      </c>
      <c r="AA3154" s="66" t="s">
        <v>10638</v>
      </c>
      <c r="AB3154" s="66" t="s">
        <v>10639</v>
      </c>
      <c r="AC3154" s="40" t="s">
        <v>11457</v>
      </c>
      <c r="AD3154" s="72" t="s">
        <v>10995</v>
      </c>
    </row>
    <row r="3155" spans="1:30" ht="66.75" customHeight="1" x14ac:dyDescent="0.2">
      <c r="A3155" s="70" t="s">
        <v>11458</v>
      </c>
      <c r="B3155" s="64" t="s">
        <v>10633</v>
      </c>
      <c r="C3155" s="65" t="s">
        <v>10991</v>
      </c>
      <c r="D3155" s="96" t="s">
        <v>11444</v>
      </c>
      <c r="E3155" s="66" t="s">
        <v>231</v>
      </c>
      <c r="F3155" s="71" t="s">
        <v>11459</v>
      </c>
      <c r="G3155" s="54" t="s">
        <v>8493</v>
      </c>
      <c r="H3155" s="68">
        <v>44410</v>
      </c>
      <c r="I3155" s="68">
        <v>44775</v>
      </c>
      <c r="J3155" s="57" t="str">
        <f>IF(Ugovori_OPULJP3[[#This Row],[DATUM ZAVRŠETKA OPERACIJE]]&gt;DATE(2024,12,31),"u provedbi","završen")</f>
        <v>završen</v>
      </c>
      <c r="K3155" s="67" t="s">
        <v>78</v>
      </c>
      <c r="L3155" s="67" t="s">
        <v>78</v>
      </c>
      <c r="M3155" s="58">
        <v>0.85</v>
      </c>
      <c r="N3155" s="58">
        <v>0.15</v>
      </c>
      <c r="O3155" s="59">
        <f>Ugovori_OPULJP3[[#This Row],[Bespovratna sredstva - Ukupno (EU+Nac) HRK
= Ukupna ugovorena vrijednost bespovratnih sredstava]]*Ugovori_OPULJP3[[#This Row],[EU STOPA SUFINANCIRANJA %
EU CO-FINANCING RATE %]]</f>
        <v>327305.505</v>
      </c>
      <c r="P3155" s="60">
        <f>Ugovori_OPULJP3[[#This Row],[Bespovratna sredstva - EU dio - HRK]]/7.5345</f>
        <v>43440.905833167431</v>
      </c>
      <c r="Q3155" s="59">
        <f>Ugovori_OPULJP3[[#This Row],[Bespovratna sredstva - Ukupno (EU+Nac) HRK
= Ukupna ugovorena vrijednost bespovratnih sredstava]]*Ugovori_OPULJP3[[#This Row],[STOPA NACIONALNOG SUFINANCIRANJA %]]</f>
        <v>57759.794999999998</v>
      </c>
      <c r="R3155" s="60">
        <f>Ugovori_OPULJP3[[#This Row],[Bespovratna sredstva - Nacionalni dio - HRK]]/7.5345</f>
        <v>7666.0422058530748</v>
      </c>
      <c r="S3155" s="59">
        <v>385065.3</v>
      </c>
      <c r="T3155" s="60">
        <f>Ugovori_OPULJP3[[#This Row],[Bespovratna sredstva - Ukupno (EU+Nac) HRK
= Ukupna ugovorena vrijednost bespovratnih sredstava]]/7.5345</f>
        <v>51106.948039020499</v>
      </c>
      <c r="U3155" s="59">
        <f>67952.7</f>
        <v>67952.7</v>
      </c>
      <c r="V3155" s="60">
        <f>Ugovori_OPULJP3[[#This Row],[Javni doprinos korisnika - HRK]]/7.5345</f>
        <v>9018.8731833565598</v>
      </c>
      <c r="W3155" s="59">
        <v>0</v>
      </c>
      <c r="X3155" s="60">
        <f>Ugovori_OPULJP3[[#This Row],[Privatni doprinos korisnika - HRK]]/7.5345</f>
        <v>0</v>
      </c>
      <c r="Y3155" s="61">
        <v>453018</v>
      </c>
      <c r="Z3155" s="62">
        <f>Ugovori_OPULJP3[[#This Row],[UKUPNI PRIHVATLJIVI IZDACI
TOTAL ELIGIBLE EXPENDITURE
= Bespovratna sredstva ukupno + doprinos korisnika
= Ukupni prihvatljivi troškovi
= Ukupna ugovorena vrijednost projekta HRK]]/7.5345</f>
        <v>60125.821222377061</v>
      </c>
      <c r="AA3155" s="66" t="s">
        <v>10638</v>
      </c>
      <c r="AB3155" s="66" t="s">
        <v>10639</v>
      </c>
      <c r="AC3155" s="40" t="s">
        <v>11460</v>
      </c>
      <c r="AD3155" s="72" t="s">
        <v>10995</v>
      </c>
    </row>
    <row r="3156" spans="1:30" ht="66.75" customHeight="1" x14ac:dyDescent="0.2">
      <c r="A3156" s="70" t="s">
        <v>11461</v>
      </c>
      <c r="B3156" s="64" t="s">
        <v>10633</v>
      </c>
      <c r="C3156" s="65" t="s">
        <v>10991</v>
      </c>
      <c r="D3156" s="96" t="s">
        <v>11444</v>
      </c>
      <c r="E3156" s="66" t="s">
        <v>231</v>
      </c>
      <c r="F3156" s="71" t="s">
        <v>11462</v>
      </c>
      <c r="G3156" s="54" t="s">
        <v>1977</v>
      </c>
      <c r="H3156" s="68">
        <v>44419</v>
      </c>
      <c r="I3156" s="68">
        <v>44784</v>
      </c>
      <c r="J3156" s="57" t="str">
        <f>IF(Ugovori_OPULJP3[[#This Row],[DATUM ZAVRŠETKA OPERACIJE]]&gt;DATE(2024,12,31),"u provedbi","završen")</f>
        <v>završen</v>
      </c>
      <c r="K3156" s="67" t="s">
        <v>598</v>
      </c>
      <c r="L3156" s="76" t="s">
        <v>598</v>
      </c>
      <c r="M3156" s="58">
        <v>0.85</v>
      </c>
      <c r="N3156" s="58">
        <v>0.15</v>
      </c>
      <c r="O3156" s="59">
        <f>Ugovori_OPULJP3[[#This Row],[Bespovratna sredstva - Ukupno (EU+Nac) HRK
= Ukupna ugovorena vrijednost bespovratnih sredstava]]*Ugovori_OPULJP3[[#This Row],[EU STOPA SUFINANCIRANJA %
EU CO-FINANCING RATE %]]</f>
        <v>554494.03200000001</v>
      </c>
      <c r="P3156" s="60">
        <f>Ugovori_OPULJP3[[#This Row],[Bespovratna sredstva - EU dio - HRK]]/7.5345</f>
        <v>73594.00517618953</v>
      </c>
      <c r="Q3156" s="59">
        <f>Ugovori_OPULJP3[[#This Row],[Bespovratna sredstva - Ukupno (EU+Nac) HRK
= Ukupna ugovorena vrijednost bespovratnih sredstava]]*Ugovori_OPULJP3[[#This Row],[STOPA NACIONALNOG SUFINANCIRANJA %]]</f>
        <v>97851.888000000006</v>
      </c>
      <c r="R3156" s="60">
        <f>Ugovori_OPULJP3[[#This Row],[Bespovratna sredstva - Nacionalni dio - HRK]]/7.5345</f>
        <v>12987.177384033446</v>
      </c>
      <c r="S3156" s="59">
        <v>652345.92000000004</v>
      </c>
      <c r="T3156" s="60">
        <f>Ugovori_OPULJP3[[#This Row],[Bespovratna sredstva - Ukupno (EU+Nac) HRK
= Ukupna ugovorena vrijednost bespovratnih sredstava]]/7.5345</f>
        <v>86581.18256022298</v>
      </c>
      <c r="U3156" s="59">
        <v>72482.880000000005</v>
      </c>
      <c r="V3156" s="60">
        <f>Ugovori_OPULJP3[[#This Row],[Javni doprinos korisnika - HRK]]/7.5345</f>
        <v>9620.1313955803307</v>
      </c>
      <c r="W3156" s="59">
        <v>0</v>
      </c>
      <c r="X3156" s="60">
        <f>Ugovori_OPULJP3[[#This Row],[Privatni doprinos korisnika - HRK]]/7.5345</f>
        <v>0</v>
      </c>
      <c r="Y3156" s="61">
        <v>724828.8</v>
      </c>
      <c r="Z3156" s="62">
        <f>Ugovori_OPULJP3[[#This Row],[UKUPNI PRIHVATLJIVI IZDACI
TOTAL ELIGIBLE EXPENDITURE
= Bespovratna sredstva ukupno + doprinos korisnika
= Ukupni prihvatljivi troškovi
= Ukupna ugovorena vrijednost projekta HRK]]/7.5345</f>
        <v>96201.3139558033</v>
      </c>
      <c r="AA3156" s="66" t="s">
        <v>10638</v>
      </c>
      <c r="AB3156" s="66" t="s">
        <v>10639</v>
      </c>
      <c r="AC3156" s="40" t="s">
        <v>11463</v>
      </c>
      <c r="AD3156" s="72" t="s">
        <v>10995</v>
      </c>
    </row>
    <row r="3157" spans="1:30" ht="66.75" customHeight="1" x14ac:dyDescent="0.2">
      <c r="A3157" s="70" t="s">
        <v>11464</v>
      </c>
      <c r="B3157" s="64" t="s">
        <v>10633</v>
      </c>
      <c r="C3157" s="65" t="s">
        <v>10991</v>
      </c>
      <c r="D3157" s="96" t="s">
        <v>11444</v>
      </c>
      <c r="E3157" s="66" t="s">
        <v>231</v>
      </c>
      <c r="F3157" s="71" t="s">
        <v>11071</v>
      </c>
      <c r="G3157" s="71" t="s">
        <v>1442</v>
      </c>
      <c r="H3157" s="68">
        <v>44397</v>
      </c>
      <c r="I3157" s="68">
        <v>44762</v>
      </c>
      <c r="J3157" s="57" t="str">
        <f>IF(Ugovori_OPULJP3[[#This Row],[DATUM ZAVRŠETKA OPERACIJE]]&gt;DATE(2024,12,31),"u provedbi","završen")</f>
        <v>završen</v>
      </c>
      <c r="K3157" s="67" t="s">
        <v>185</v>
      </c>
      <c r="L3157" s="76" t="s">
        <v>185</v>
      </c>
      <c r="M3157" s="58">
        <v>0.85</v>
      </c>
      <c r="N3157" s="58">
        <v>0.15</v>
      </c>
      <c r="O3157" s="59">
        <f>Ugovori_OPULJP3[[#This Row],[Bespovratna sredstva - Ukupno (EU+Nac) HRK
= Ukupna ugovorena vrijednost bespovratnih sredstava]]*Ugovori_OPULJP3[[#This Row],[EU STOPA SUFINANCIRANJA %
EU CO-FINANCING RATE %]]</f>
        <v>1700000</v>
      </c>
      <c r="P3157" s="60">
        <f>Ugovori_OPULJP3[[#This Row],[Bespovratna sredstva - EU dio - HRK]]/7.5345</f>
        <v>225628.77430486429</v>
      </c>
      <c r="Q3157" s="59">
        <f>Ugovori_OPULJP3[[#This Row],[Bespovratna sredstva - Ukupno (EU+Nac) HRK
= Ukupna ugovorena vrijednost bespovratnih sredstava]]*Ugovori_OPULJP3[[#This Row],[STOPA NACIONALNOG SUFINANCIRANJA %]]</f>
        <v>300000</v>
      </c>
      <c r="R3157" s="60">
        <f>Ugovori_OPULJP3[[#This Row],[Bespovratna sredstva - Nacionalni dio - HRK]]/7.5345</f>
        <v>39816.842524387816</v>
      </c>
      <c r="S3157" s="59">
        <v>2000000</v>
      </c>
      <c r="T3157" s="60">
        <f>Ugovori_OPULJP3[[#This Row],[Bespovratna sredstva - Ukupno (EU+Nac) HRK
= Ukupna ugovorena vrijednost bespovratnih sredstava]]/7.5345</f>
        <v>265445.6168292521</v>
      </c>
      <c r="U3157" s="59">
        <v>446297.20000000019</v>
      </c>
      <c r="V3157" s="60">
        <f>Ugovori_OPULJP3[[#This Row],[Javni doprinos korisnika - HRK]]/7.5345</f>
        <v>59233.817771584065</v>
      </c>
      <c r="W3157" s="59">
        <v>0</v>
      </c>
      <c r="X3157" s="60">
        <f>Ugovori_OPULJP3[[#This Row],[Privatni doprinos korisnika - HRK]]/7.5345</f>
        <v>0</v>
      </c>
      <c r="Y3157" s="61">
        <v>2446297.2000000002</v>
      </c>
      <c r="Z3157" s="62">
        <f>Ugovori_OPULJP3[[#This Row],[UKUPNI PRIHVATLJIVI IZDACI
TOTAL ELIGIBLE EXPENDITURE
= Bespovratna sredstva ukupno + doprinos korisnika
= Ukupni prihvatljivi troškovi
= Ukupna ugovorena vrijednost projekta HRK]]/7.5345</f>
        <v>324679.43460083613</v>
      </c>
      <c r="AA3157" s="66" t="s">
        <v>10638</v>
      </c>
      <c r="AB3157" s="66" t="s">
        <v>10639</v>
      </c>
      <c r="AC3157" s="40" t="s">
        <v>11465</v>
      </c>
      <c r="AD3157" s="72" t="s">
        <v>10995</v>
      </c>
    </row>
    <row r="3158" spans="1:30" ht="66.75" customHeight="1" x14ac:dyDescent="0.2">
      <c r="A3158" s="70" t="s">
        <v>11466</v>
      </c>
      <c r="B3158" s="64" t="s">
        <v>10633</v>
      </c>
      <c r="C3158" s="65" t="s">
        <v>10991</v>
      </c>
      <c r="D3158" s="96" t="s">
        <v>11444</v>
      </c>
      <c r="E3158" s="66" t="s">
        <v>231</v>
      </c>
      <c r="F3158" s="71" t="s">
        <v>11467</v>
      </c>
      <c r="G3158" s="71" t="s">
        <v>11098</v>
      </c>
      <c r="H3158" s="68">
        <v>44440</v>
      </c>
      <c r="I3158" s="68">
        <v>44805</v>
      </c>
      <c r="J3158" s="57" t="str">
        <f>IF(Ugovori_OPULJP3[[#This Row],[DATUM ZAVRŠETKA OPERACIJE]]&gt;DATE(2024,12,31),"u provedbi","završen")</f>
        <v>završen</v>
      </c>
      <c r="K3158" s="67" t="s">
        <v>103</v>
      </c>
      <c r="L3158" s="67" t="s">
        <v>103</v>
      </c>
      <c r="M3158" s="58">
        <v>0.85</v>
      </c>
      <c r="N3158" s="58">
        <v>0.15</v>
      </c>
      <c r="O3158" s="59">
        <f>Ugovori_OPULJP3[[#This Row],[Bespovratna sredstva - Ukupno (EU+Nac) HRK
= Ukupna ugovorena vrijednost bespovratnih sredstava]]*Ugovori_OPULJP3[[#This Row],[EU STOPA SUFINANCIRANJA %
EU CO-FINANCING RATE %]]</f>
        <v>1938803.7854999998</v>
      </c>
      <c r="P3158" s="60">
        <f>Ugovori_OPULJP3[[#This Row],[Bespovratna sredstva - EU dio - HRK]]/7.5345</f>
        <v>257323.48337646821</v>
      </c>
      <c r="Q3158" s="59">
        <f>Ugovori_OPULJP3[[#This Row],[Bespovratna sredstva - Ukupno (EU+Nac) HRK
= Ukupna ugovorena vrijednost bespovratnih sredstava]]*Ugovori_OPULJP3[[#This Row],[STOPA NACIONALNOG SUFINANCIRANJA %]]</f>
        <v>342141.84449999995</v>
      </c>
      <c r="R3158" s="60">
        <f>Ugovori_OPULJP3[[#This Row],[Bespovratna sredstva - Nacionalni dio - HRK]]/7.5345</f>
        <v>45410.026478200271</v>
      </c>
      <c r="S3158" s="59">
        <v>2280945.63</v>
      </c>
      <c r="T3158" s="60">
        <f>Ugovori_OPULJP3[[#This Row],[Bespovratna sredstva - Ukupno (EU+Nac) HRK
= Ukupna ugovorena vrijednost bespovratnih sredstava]]/7.5345</f>
        <v>302733.50985466852</v>
      </c>
      <c r="U3158" s="59">
        <v>120049.77000000002</v>
      </c>
      <c r="V3158" s="60">
        <f>Ugovori_OPULJP3[[#This Row],[Javni doprinos korisnika - HRK]]/7.5345</f>
        <v>15933.342623929924</v>
      </c>
      <c r="W3158" s="59">
        <v>0</v>
      </c>
      <c r="X3158" s="60">
        <f>Ugovori_OPULJP3[[#This Row],[Privatni doprinos korisnika - HRK]]/7.5345</f>
        <v>0</v>
      </c>
      <c r="Y3158" s="61">
        <v>2400995.4</v>
      </c>
      <c r="Z3158" s="62">
        <f>Ugovori_OPULJP3[[#This Row],[UKUPNI PRIHVATLJIVI IZDACI
TOTAL ELIGIBLE EXPENDITURE
= Bespovratna sredstva ukupno + doprinos korisnika
= Ukupni prihvatljivi troškovi
= Ukupna ugovorena vrijednost projekta HRK]]/7.5345</f>
        <v>318666.85247859842</v>
      </c>
      <c r="AA3158" s="66" t="s">
        <v>10638</v>
      </c>
      <c r="AB3158" s="66" t="s">
        <v>10639</v>
      </c>
      <c r="AC3158" s="40" t="s">
        <v>11468</v>
      </c>
      <c r="AD3158" s="72" t="s">
        <v>10995</v>
      </c>
    </row>
    <row r="3159" spans="1:30" ht="66.75" customHeight="1" x14ac:dyDescent="0.2">
      <c r="A3159" s="70" t="s">
        <v>11469</v>
      </c>
      <c r="B3159" s="64" t="s">
        <v>10633</v>
      </c>
      <c r="C3159" s="65" t="s">
        <v>10991</v>
      </c>
      <c r="D3159" s="96" t="s">
        <v>11444</v>
      </c>
      <c r="E3159" s="66" t="s">
        <v>231</v>
      </c>
      <c r="F3159" s="71" t="s">
        <v>11470</v>
      </c>
      <c r="G3159" s="71" t="s">
        <v>1170</v>
      </c>
      <c r="H3159" s="68">
        <v>44425</v>
      </c>
      <c r="I3159" s="68">
        <v>44790</v>
      </c>
      <c r="J3159" s="57" t="str">
        <f>IF(Ugovori_OPULJP3[[#This Row],[DATUM ZAVRŠETKA OPERACIJE]]&gt;DATE(2024,12,31),"u provedbi","završen")</f>
        <v>završen</v>
      </c>
      <c r="K3159" s="67" t="s">
        <v>332</v>
      </c>
      <c r="L3159" s="67" t="s">
        <v>332</v>
      </c>
      <c r="M3159" s="58">
        <v>0.85</v>
      </c>
      <c r="N3159" s="58">
        <v>0.15</v>
      </c>
      <c r="O3159" s="59">
        <f>Ugovori_OPULJP3[[#This Row],[Bespovratna sredstva - Ukupno (EU+Nac) HRK
= Ukupna ugovorena vrijednost bespovratnih sredstava]]*Ugovori_OPULJP3[[#This Row],[EU STOPA SUFINANCIRANJA %
EU CO-FINANCING RATE %]]</f>
        <v>1524858.588</v>
      </c>
      <c r="P3159" s="60">
        <f>Ugovori_OPULJP3[[#This Row],[Bespovratna sredstva - EU dio - HRK]]/7.5345</f>
        <v>202383.51423452119</v>
      </c>
      <c r="Q3159" s="59">
        <f>Ugovori_OPULJP3[[#This Row],[Bespovratna sredstva - Ukupno (EU+Nac) HRK
= Ukupna ugovorena vrijednost bespovratnih sredstava]]*Ugovori_OPULJP3[[#This Row],[STOPA NACIONALNOG SUFINANCIRANJA %]]</f>
        <v>269092.69199999998</v>
      </c>
      <c r="R3159" s="60">
        <f>Ugovori_OPULJP3[[#This Row],[Bespovratna sredstva - Nacionalni dio - HRK]]/7.5345</f>
        <v>35714.737806091973</v>
      </c>
      <c r="S3159" s="59">
        <v>1793951.28</v>
      </c>
      <c r="T3159" s="60">
        <f>Ugovori_OPULJP3[[#This Row],[Bespovratna sredstva - Ukupno (EU+Nac) HRK
= Ukupna ugovorena vrijednost bespovratnih sredstava]]/7.5345</f>
        <v>238098.25204061318</v>
      </c>
      <c r="U3159" s="59">
        <v>199327.91999999993</v>
      </c>
      <c r="V3159" s="60">
        <f>Ugovori_OPULJP3[[#This Row],[Javni doprinos korisnika - HRK]]/7.5345</f>
        <v>26455.361337845898</v>
      </c>
      <c r="W3159" s="59">
        <v>0</v>
      </c>
      <c r="X3159" s="60">
        <f>Ugovori_OPULJP3[[#This Row],[Privatni doprinos korisnika - HRK]]/7.5345</f>
        <v>0</v>
      </c>
      <c r="Y3159" s="61">
        <v>1993279.2</v>
      </c>
      <c r="Z3159" s="62">
        <f>Ugovori_OPULJP3[[#This Row],[UKUPNI PRIHVATLJIVI IZDACI
TOTAL ELIGIBLE EXPENDITURE
= Bespovratna sredstva ukupno + doprinos korisnika
= Ukupni prihvatljivi troškovi
= Ukupna ugovorena vrijednost projekta HRK]]/7.5345</f>
        <v>264553.61337845906</v>
      </c>
      <c r="AA3159" s="66" t="s">
        <v>10638</v>
      </c>
      <c r="AB3159" s="66" t="s">
        <v>10639</v>
      </c>
      <c r="AC3159" s="40" t="s">
        <v>11471</v>
      </c>
      <c r="AD3159" s="72" t="s">
        <v>10995</v>
      </c>
    </row>
    <row r="3160" spans="1:30" ht="66.75" customHeight="1" x14ac:dyDescent="0.2">
      <c r="A3160" s="70" t="s">
        <v>11472</v>
      </c>
      <c r="B3160" s="64" t="s">
        <v>10633</v>
      </c>
      <c r="C3160" s="65" t="s">
        <v>10991</v>
      </c>
      <c r="D3160" s="96" t="s">
        <v>11444</v>
      </c>
      <c r="E3160" s="66" t="s">
        <v>231</v>
      </c>
      <c r="F3160" s="71" t="s">
        <v>11473</v>
      </c>
      <c r="G3160" s="71" t="s">
        <v>10007</v>
      </c>
      <c r="H3160" s="68">
        <v>44410</v>
      </c>
      <c r="I3160" s="68">
        <v>44775</v>
      </c>
      <c r="J3160" s="57" t="str">
        <f>IF(Ugovori_OPULJP3[[#This Row],[DATUM ZAVRŠETKA OPERACIJE]]&gt;DATE(2024,12,31),"u provedbi","završen")</f>
        <v>završen</v>
      </c>
      <c r="K3160" s="67" t="s">
        <v>337</v>
      </c>
      <c r="L3160" s="76" t="s">
        <v>3749</v>
      </c>
      <c r="M3160" s="58">
        <v>0.85</v>
      </c>
      <c r="N3160" s="58">
        <v>0.15</v>
      </c>
      <c r="O3160" s="59">
        <f>Ugovori_OPULJP3[[#This Row],[Bespovratna sredstva - Ukupno (EU+Nac) HRK
= Ukupna ugovorena vrijednost bespovratnih sredstava]]*Ugovori_OPULJP3[[#This Row],[EU STOPA SUFINANCIRANJA %
EU CO-FINANCING RATE %]]</f>
        <v>1309222.02</v>
      </c>
      <c r="P3160" s="60">
        <f>Ugovori_OPULJP3[[#This Row],[Bespovratna sredstva - EU dio - HRK]]/7.5345</f>
        <v>173763.62333266973</v>
      </c>
      <c r="Q3160" s="59">
        <f>Ugovori_OPULJP3[[#This Row],[Bespovratna sredstva - Ukupno (EU+Nac) HRK
= Ukupna ugovorena vrijednost bespovratnih sredstava]]*Ugovori_OPULJP3[[#This Row],[STOPA NACIONALNOG SUFINANCIRANJA %]]</f>
        <v>231039.18</v>
      </c>
      <c r="R3160" s="60">
        <f>Ugovori_OPULJP3[[#This Row],[Bespovratna sredstva - Nacionalni dio - HRK]]/7.5345</f>
        <v>30664.168823412299</v>
      </c>
      <c r="S3160" s="59">
        <v>1540261.2</v>
      </c>
      <c r="T3160" s="60">
        <f>Ugovori_OPULJP3[[#This Row],[Bespovratna sredstva - Ukupno (EU+Nac) HRK
= Ukupna ugovorena vrijednost bespovratnih sredstava]]/7.5345</f>
        <v>204427.792156082</v>
      </c>
      <c r="U3160" s="59">
        <v>271810.80000000005</v>
      </c>
      <c r="V3160" s="60">
        <f>Ugovori_OPULJP3[[#This Row],[Javni doprinos korisnika - HRK]]/7.5345</f>
        <v>36075.492733426247</v>
      </c>
      <c r="W3160" s="59">
        <v>0</v>
      </c>
      <c r="X3160" s="60">
        <f>Ugovori_OPULJP3[[#This Row],[Privatni doprinos korisnika - HRK]]/7.5345</f>
        <v>0</v>
      </c>
      <c r="Y3160" s="61">
        <v>1812072</v>
      </c>
      <c r="Z3160" s="62">
        <f>Ugovori_OPULJP3[[#This Row],[UKUPNI PRIHVATLJIVI IZDACI
TOTAL ELIGIBLE EXPENDITURE
= Bespovratna sredstva ukupno + doprinos korisnika
= Ukupni prihvatljivi troškovi
= Ukupna ugovorena vrijednost projekta HRK]]/7.5345</f>
        <v>240503.28488950824</v>
      </c>
      <c r="AA3160" s="66" t="s">
        <v>10638</v>
      </c>
      <c r="AB3160" s="66" t="s">
        <v>10639</v>
      </c>
      <c r="AC3160" s="40" t="s">
        <v>11474</v>
      </c>
      <c r="AD3160" s="72" t="s">
        <v>10995</v>
      </c>
    </row>
    <row r="3161" spans="1:30" ht="66.75" customHeight="1" x14ac:dyDescent="0.2">
      <c r="A3161" s="70" t="s">
        <v>11475</v>
      </c>
      <c r="B3161" s="64" t="s">
        <v>10633</v>
      </c>
      <c r="C3161" s="65" t="s">
        <v>10991</v>
      </c>
      <c r="D3161" s="96" t="s">
        <v>11444</v>
      </c>
      <c r="E3161" s="66" t="s">
        <v>231</v>
      </c>
      <c r="F3161" s="71" t="s">
        <v>11476</v>
      </c>
      <c r="G3161" s="71" t="s">
        <v>7190</v>
      </c>
      <c r="H3161" s="68">
        <v>44424</v>
      </c>
      <c r="I3161" s="68">
        <v>44789</v>
      </c>
      <c r="J3161" s="57" t="str">
        <f>IF(Ugovori_OPULJP3[[#This Row],[DATUM ZAVRŠETKA OPERACIJE]]&gt;DATE(2024,12,31),"u provedbi","završen")</f>
        <v>završen</v>
      </c>
      <c r="K3161" s="67" t="s">
        <v>337</v>
      </c>
      <c r="L3161" s="67" t="s">
        <v>3749</v>
      </c>
      <c r="M3161" s="58">
        <v>0.85</v>
      </c>
      <c r="N3161" s="58">
        <v>0.15</v>
      </c>
      <c r="O3161" s="59">
        <f>Ugovori_OPULJP3[[#This Row],[Bespovratna sredstva - Ukupno (EU+Nac) HRK
= Ukupna ugovorena vrijednost bespovratnih sredstava]]*Ugovori_OPULJP3[[#This Row],[EU STOPA SUFINANCIRANJA %
EU CO-FINANCING RATE %]]</f>
        <v>2085128.5995</v>
      </c>
      <c r="P3161" s="60">
        <f>Ugovori_OPULJP3[[#This Row],[Bespovratna sredstva - EU dio - HRK]]/7.5345</f>
        <v>276744.12363129604</v>
      </c>
      <c r="Q3161" s="59">
        <f>Ugovori_OPULJP3[[#This Row],[Bespovratna sredstva - Ukupno (EU+Nac) HRK
= Ukupna ugovorena vrijednost bespovratnih sredstava]]*Ugovori_OPULJP3[[#This Row],[STOPA NACIONALNOG SUFINANCIRANJA %]]</f>
        <v>367963.87050000002</v>
      </c>
      <c r="R3161" s="60">
        <f>Ugovori_OPULJP3[[#This Row],[Bespovratna sredstva - Nacionalni dio - HRK]]/7.5345</f>
        <v>48837.19828787577</v>
      </c>
      <c r="S3161" s="59">
        <v>2453092.4700000002</v>
      </c>
      <c r="T3161" s="60">
        <f>Ugovori_OPULJP3[[#This Row],[Bespovratna sredstva - Ukupno (EU+Nac) HRK
= Ukupna ugovorena vrijednost bespovratnih sredstava]]/7.5345</f>
        <v>325581.32191917184</v>
      </c>
      <c r="U3161" s="59">
        <v>129110.12999999989</v>
      </c>
      <c r="V3161" s="60">
        <f>Ugovori_OPULJP3[[#This Row],[Javni doprinos korisnika - HRK]]/7.5345</f>
        <v>17135.85904837745</v>
      </c>
      <c r="W3161" s="59">
        <v>0</v>
      </c>
      <c r="X3161" s="60">
        <f>Ugovori_OPULJP3[[#This Row],[Privatni doprinos korisnika - HRK]]/7.5345</f>
        <v>0</v>
      </c>
      <c r="Y3161" s="61">
        <v>2582202.6</v>
      </c>
      <c r="Z3161" s="62">
        <f>Ugovori_OPULJP3[[#This Row],[UKUPNI PRIHVATLJIVI IZDACI
TOTAL ELIGIBLE EXPENDITURE
= Bespovratna sredstva ukupno + doprinos korisnika
= Ukupni prihvatljivi troškovi
= Ukupna ugovorena vrijednost projekta HRK]]/7.5345</f>
        <v>342717.18096754927</v>
      </c>
      <c r="AA3161" s="66" t="s">
        <v>10638</v>
      </c>
      <c r="AB3161" s="66" t="s">
        <v>10639</v>
      </c>
      <c r="AC3161" s="40" t="s">
        <v>11477</v>
      </c>
      <c r="AD3161" s="72" t="s">
        <v>10995</v>
      </c>
    </row>
    <row r="3162" spans="1:30" ht="66.75" customHeight="1" x14ac:dyDescent="0.2">
      <c r="A3162" s="70" t="s">
        <v>11478</v>
      </c>
      <c r="B3162" s="64" t="s">
        <v>10633</v>
      </c>
      <c r="C3162" s="65" t="s">
        <v>10991</v>
      </c>
      <c r="D3162" s="96" t="s">
        <v>11444</v>
      </c>
      <c r="E3162" s="66" t="s">
        <v>231</v>
      </c>
      <c r="F3162" s="71" t="s">
        <v>11479</v>
      </c>
      <c r="G3162" s="71" t="s">
        <v>803</v>
      </c>
      <c r="H3162" s="68">
        <v>44440</v>
      </c>
      <c r="I3162" s="68">
        <v>44805</v>
      </c>
      <c r="J3162" s="57" t="str">
        <f>IF(Ugovori_OPULJP3[[#This Row],[DATUM ZAVRŠETKA OPERACIJE]]&gt;DATE(2024,12,31),"u provedbi","završen")</f>
        <v>završen</v>
      </c>
      <c r="K3162" s="67" t="s">
        <v>593</v>
      </c>
      <c r="L3162" s="76" t="s">
        <v>593</v>
      </c>
      <c r="M3162" s="58">
        <v>0.85</v>
      </c>
      <c r="N3162" s="58">
        <v>0.15</v>
      </c>
      <c r="O3162" s="59">
        <f>Ugovori_OPULJP3[[#This Row],[Bespovratna sredstva - Ukupno (EU+Nac) HRK
= Ukupna ugovorena vrijednost bespovratnih sredstava]]*Ugovori_OPULJP3[[#This Row],[EU STOPA SUFINANCIRANJA %
EU CO-FINANCING RATE %]]</f>
        <v>1472874.7725</v>
      </c>
      <c r="P3162" s="60">
        <f>Ugovori_OPULJP3[[#This Row],[Bespovratna sredstva - EU dio - HRK]]/7.5345</f>
        <v>195484.07624925341</v>
      </c>
      <c r="Q3162" s="59">
        <f>Ugovori_OPULJP3[[#This Row],[Bespovratna sredstva - Ukupno (EU+Nac) HRK
= Ukupna ugovorena vrijednost bespovratnih sredstava]]*Ugovori_OPULJP3[[#This Row],[STOPA NACIONALNOG SUFINANCIRANJA %]]</f>
        <v>259919.07750000001</v>
      </c>
      <c r="R3162" s="60">
        <f>Ugovori_OPULJP3[[#This Row],[Bespovratna sredstva - Nacionalni dio - HRK]]/7.5345</f>
        <v>34497.18992633884</v>
      </c>
      <c r="S3162" s="59">
        <v>1732793.85</v>
      </c>
      <c r="T3162" s="60">
        <f>Ugovori_OPULJP3[[#This Row],[Bespovratna sredstva - Ukupno (EU+Nac) HRK
= Ukupna ugovorena vrijednost bespovratnih sredstava]]/7.5345</f>
        <v>229981.26617559229</v>
      </c>
      <c r="U3162" s="59">
        <v>305787.14999999991</v>
      </c>
      <c r="V3162" s="60">
        <f>Ugovori_OPULJP3[[#This Row],[Javni doprinos korisnika - HRK]]/7.5345</f>
        <v>40584.929325104502</v>
      </c>
      <c r="W3162" s="59">
        <v>0</v>
      </c>
      <c r="X3162" s="60">
        <f>Ugovori_OPULJP3[[#This Row],[Privatni doprinos korisnika - HRK]]/7.5345</f>
        <v>0</v>
      </c>
      <c r="Y3162" s="61">
        <v>2038581</v>
      </c>
      <c r="Z3162" s="62">
        <f>Ugovori_OPULJP3[[#This Row],[UKUPNI PRIHVATLJIVI IZDACI
TOTAL ELIGIBLE EXPENDITURE
= Bespovratna sredstva ukupno + doprinos korisnika
= Ukupni prihvatljivi troškovi
= Ukupna ugovorena vrijednost projekta HRK]]/7.5345</f>
        <v>270566.19550069678</v>
      </c>
      <c r="AA3162" s="66" t="s">
        <v>10638</v>
      </c>
      <c r="AB3162" s="66" t="s">
        <v>10639</v>
      </c>
      <c r="AC3162" s="40" t="s">
        <v>11480</v>
      </c>
      <c r="AD3162" s="72" t="s">
        <v>10995</v>
      </c>
    </row>
    <row r="3163" spans="1:30" ht="66.75" customHeight="1" x14ac:dyDescent="0.2">
      <c r="A3163" s="70" t="s">
        <v>11481</v>
      </c>
      <c r="B3163" s="64" t="s">
        <v>10633</v>
      </c>
      <c r="C3163" s="65" t="s">
        <v>10991</v>
      </c>
      <c r="D3163" s="96" t="s">
        <v>11444</v>
      </c>
      <c r="E3163" s="66" t="s">
        <v>231</v>
      </c>
      <c r="F3163" s="71" t="s">
        <v>11482</v>
      </c>
      <c r="G3163" s="71" t="s">
        <v>1497</v>
      </c>
      <c r="H3163" s="68">
        <v>44440</v>
      </c>
      <c r="I3163" s="68">
        <v>44805</v>
      </c>
      <c r="J3163" s="57" t="str">
        <f>IF(Ugovori_OPULJP3[[#This Row],[DATUM ZAVRŠETKA OPERACIJE]]&gt;DATE(2024,12,31),"u provedbi","završen")</f>
        <v>završen</v>
      </c>
      <c r="K3163" s="67" t="s">
        <v>185</v>
      </c>
      <c r="L3163" s="67" t="s">
        <v>185</v>
      </c>
      <c r="M3163" s="58">
        <v>0.85</v>
      </c>
      <c r="N3163" s="58">
        <v>0.15</v>
      </c>
      <c r="O3163" s="59">
        <f>Ugovori_OPULJP3[[#This Row],[Bespovratna sredstva - Ukupno (EU+Nac) HRK
= Ukupna ugovorena vrijednost bespovratnih sredstava]]*Ugovori_OPULJP3[[#This Row],[EU STOPA SUFINANCIRANJA %
EU CO-FINANCING RATE %]]</f>
        <v>2121709.8030000003</v>
      </c>
      <c r="P3163" s="60">
        <f>Ugovori_OPULJP3[[#This Row],[Bespovratna sredstva - EU dio - HRK]]/7.5345</f>
        <v>281599.28369500302</v>
      </c>
      <c r="Q3163" s="59">
        <f>Ugovori_OPULJP3[[#This Row],[Bespovratna sredstva - Ukupno (EU+Nac) HRK
= Ukupna ugovorena vrijednost bespovratnih sredstava]]*Ugovori_OPULJP3[[#This Row],[STOPA NACIONALNOG SUFINANCIRANJA %]]</f>
        <v>374419.37700000004</v>
      </c>
      <c r="R3163" s="60">
        <f>Ugovori_OPULJP3[[#This Row],[Bespovratna sredstva - Nacionalni dio - HRK]]/7.5345</f>
        <v>49693.99124029465</v>
      </c>
      <c r="S3163" s="59">
        <v>2496129.1800000002</v>
      </c>
      <c r="T3163" s="60">
        <f>Ugovori_OPULJP3[[#This Row],[Bespovratna sredstva - Ukupno (EU+Nac) HRK
= Ukupna ugovorena vrijednost bespovratnih sredstava]]/7.5345</f>
        <v>331293.27493529761</v>
      </c>
      <c r="U3163" s="59">
        <v>131375.21999999974</v>
      </c>
      <c r="V3163" s="60">
        <f>Ugovori_OPULJP3[[#This Row],[Javni doprinos korisnika - HRK]]/7.5345</f>
        <v>17436.488154489314</v>
      </c>
      <c r="W3163" s="59">
        <v>0</v>
      </c>
      <c r="X3163" s="60">
        <f>Ugovori_OPULJP3[[#This Row],[Privatni doprinos korisnika - HRK]]/7.5345</f>
        <v>0</v>
      </c>
      <c r="Y3163" s="61">
        <v>2627504.4</v>
      </c>
      <c r="Z3163" s="62">
        <f>Ugovori_OPULJP3[[#This Row],[UKUPNI PRIHVATLJIVI IZDACI
TOTAL ELIGIBLE EXPENDITURE
= Bespovratna sredstva ukupno + doprinos korisnika
= Ukupni prihvatljivi troškovi
= Ukupna ugovorena vrijednost projekta HRK]]/7.5345</f>
        <v>348729.76308978692</v>
      </c>
      <c r="AA3163" s="66" t="s">
        <v>10638</v>
      </c>
      <c r="AB3163" s="66" t="s">
        <v>10639</v>
      </c>
      <c r="AC3163" s="40" t="s">
        <v>11483</v>
      </c>
      <c r="AD3163" s="72" t="s">
        <v>10995</v>
      </c>
    </row>
    <row r="3164" spans="1:30" ht="66.75" customHeight="1" x14ac:dyDescent="0.2">
      <c r="A3164" s="75" t="s">
        <v>11484</v>
      </c>
      <c r="B3164" s="64" t="s">
        <v>10633</v>
      </c>
      <c r="C3164" s="65" t="s">
        <v>10991</v>
      </c>
      <c r="D3164" s="96" t="s">
        <v>11444</v>
      </c>
      <c r="E3164" s="66" t="s">
        <v>231</v>
      </c>
      <c r="F3164" s="71" t="s">
        <v>11485</v>
      </c>
      <c r="G3164" s="71" t="s">
        <v>11038</v>
      </c>
      <c r="H3164" s="68">
        <v>44418</v>
      </c>
      <c r="I3164" s="68">
        <v>44783</v>
      </c>
      <c r="J3164" s="57" t="str">
        <f>IF(Ugovori_OPULJP3[[#This Row],[DATUM ZAVRŠETKA OPERACIJE]]&gt;DATE(2024,12,31),"u provedbi","završen")</f>
        <v>završen</v>
      </c>
      <c r="K3164" s="76" t="s">
        <v>154</v>
      </c>
      <c r="L3164" s="76" t="s">
        <v>36</v>
      </c>
      <c r="M3164" s="58">
        <v>0.85</v>
      </c>
      <c r="N3164" s="58">
        <v>0.15</v>
      </c>
      <c r="O3164" s="59">
        <f>Ugovori_OPULJP3[[#This Row],[Bespovratna sredstva - Ukupno (EU+Nac) HRK
= Ukupna ugovorena vrijednost bespovratnih sredstava]]*Ugovori_OPULJP3[[#This Row],[EU STOPA SUFINANCIRANJA %
EU CO-FINANCING RATE %]]</f>
        <v>5950000</v>
      </c>
      <c r="P3164" s="60">
        <f>Ugovori_OPULJP3[[#This Row],[Bespovratna sredstva - EU dio - HRK]]/7.5345</f>
        <v>789700.71006702492</v>
      </c>
      <c r="Q3164" s="59">
        <f>Ugovori_OPULJP3[[#This Row],[Bespovratna sredstva - Ukupno (EU+Nac) HRK
= Ukupna ugovorena vrijednost bespovratnih sredstava]]*Ugovori_OPULJP3[[#This Row],[STOPA NACIONALNOG SUFINANCIRANJA %]]</f>
        <v>1050000</v>
      </c>
      <c r="R3164" s="60">
        <f>Ugovori_OPULJP3[[#This Row],[Bespovratna sredstva - Nacionalni dio - HRK]]/7.5345</f>
        <v>139358.94883535735</v>
      </c>
      <c r="S3164" s="59">
        <v>7000000</v>
      </c>
      <c r="T3164" s="60">
        <f>Ugovori_OPULJP3[[#This Row],[Bespovratna sredstva - Ukupno (EU+Nac) HRK
= Ukupna ugovorena vrijednost bespovratnih sredstava]]/7.5345</f>
        <v>929059.65890238236</v>
      </c>
      <c r="U3164" s="59">
        <v>1244927.5999999996</v>
      </c>
      <c r="V3164" s="60">
        <f>Ugovori_OPULJP3[[#This Row],[Javni doprinos korisnika - HRK]]/7.5345</f>
        <v>165230.28734488017</v>
      </c>
      <c r="W3164" s="59">
        <v>0</v>
      </c>
      <c r="X3164" s="60">
        <f>Ugovori_OPULJP3[[#This Row],[Privatni doprinos korisnika - HRK]]/7.5345</f>
        <v>0</v>
      </c>
      <c r="Y3164" s="61">
        <v>8244927.5999999996</v>
      </c>
      <c r="Z3164" s="62">
        <f>Ugovori_OPULJP3[[#This Row],[UKUPNI PRIHVATLJIVI IZDACI
TOTAL ELIGIBLE EXPENDITURE
= Bespovratna sredstva ukupno + doprinos korisnika
= Ukupni prihvatljivi troškovi
= Ukupna ugovorena vrijednost projekta HRK]]/7.5345</f>
        <v>1094289.9462472624</v>
      </c>
      <c r="AA3164" s="66" t="s">
        <v>10638</v>
      </c>
      <c r="AB3164" s="66" t="s">
        <v>10639</v>
      </c>
      <c r="AC3164" s="40" t="s">
        <v>11486</v>
      </c>
      <c r="AD3164" s="72" t="s">
        <v>10995</v>
      </c>
    </row>
    <row r="3165" spans="1:30" ht="66.75" customHeight="1" x14ac:dyDescent="0.2">
      <c r="A3165" s="70" t="s">
        <v>11487</v>
      </c>
      <c r="B3165" s="64" t="s">
        <v>10633</v>
      </c>
      <c r="C3165" s="65" t="s">
        <v>10991</v>
      </c>
      <c r="D3165" s="96" t="s">
        <v>11444</v>
      </c>
      <c r="E3165" s="66" t="s">
        <v>231</v>
      </c>
      <c r="F3165" s="71" t="s">
        <v>11488</v>
      </c>
      <c r="G3165" s="71" t="s">
        <v>11004</v>
      </c>
      <c r="H3165" s="68">
        <v>44412</v>
      </c>
      <c r="I3165" s="68">
        <v>44777</v>
      </c>
      <c r="J3165" s="57" t="str">
        <f>IF(Ugovori_OPULJP3[[#This Row],[DATUM ZAVRŠETKA OPERACIJE]]&gt;DATE(2024,12,31),"u provedbi","završen")</f>
        <v>završen</v>
      </c>
      <c r="K3165" s="67" t="s">
        <v>78</v>
      </c>
      <c r="L3165" s="76" t="s">
        <v>78</v>
      </c>
      <c r="M3165" s="58">
        <v>0.85</v>
      </c>
      <c r="N3165" s="58">
        <v>0.15</v>
      </c>
      <c r="O3165" s="59">
        <f>Ugovori_OPULJP3[[#This Row],[Bespovratna sredstva - Ukupno (EU+Nac) HRK
= Ukupna ugovorena vrijednost bespovratnih sredstava]]*Ugovori_OPULJP3[[#This Row],[EU STOPA SUFINANCIRANJA %
EU CO-FINANCING RATE %]]</f>
        <v>2975000</v>
      </c>
      <c r="P3165" s="60">
        <f>Ugovori_OPULJP3[[#This Row],[Bespovratna sredstva - EU dio - HRK]]/7.5345</f>
        <v>394850.35503351246</v>
      </c>
      <c r="Q3165" s="59">
        <f>Ugovori_OPULJP3[[#This Row],[Bespovratna sredstva - Ukupno (EU+Nac) HRK
= Ukupna ugovorena vrijednost bespovratnih sredstava]]*Ugovori_OPULJP3[[#This Row],[STOPA NACIONALNOG SUFINANCIRANJA %]]</f>
        <v>525000</v>
      </c>
      <c r="R3165" s="60">
        <f>Ugovori_OPULJP3[[#This Row],[Bespovratna sredstva - Nacionalni dio - HRK]]/7.5345</f>
        <v>69679.474417678677</v>
      </c>
      <c r="S3165" s="59">
        <v>3500000</v>
      </c>
      <c r="T3165" s="60">
        <f>Ugovori_OPULJP3[[#This Row],[Bespovratna sredstva - Ukupno (EU+Nac) HRK
= Ukupna ugovorena vrijednost bespovratnih sredstava]]/7.5345</f>
        <v>464529.82945119118</v>
      </c>
      <c r="U3165" s="59">
        <v>713067.40000000037</v>
      </c>
      <c r="V3165" s="60">
        <f>Ugovori_OPULJP3[[#This Row],[Javni doprinos korisnika - HRK]]/7.5345</f>
        <v>94640.307916915568</v>
      </c>
      <c r="W3165" s="59">
        <v>0</v>
      </c>
      <c r="X3165" s="60">
        <f>Ugovori_OPULJP3[[#This Row],[Privatni doprinos korisnika - HRK]]/7.5345</f>
        <v>0</v>
      </c>
      <c r="Y3165" s="61">
        <v>4213067.4000000004</v>
      </c>
      <c r="Z3165" s="62">
        <f>Ugovori_OPULJP3[[#This Row],[UKUPNI PRIHVATLJIVI IZDACI
TOTAL ELIGIBLE EXPENDITURE
= Bespovratna sredstva ukupno + doprinos korisnika
= Ukupni prihvatljivi troškovi
= Ukupna ugovorena vrijednost projekta HRK]]/7.5345</f>
        <v>559170.13736810675</v>
      </c>
      <c r="AA3165" s="66" t="s">
        <v>10638</v>
      </c>
      <c r="AB3165" s="66" t="s">
        <v>10639</v>
      </c>
      <c r="AC3165" s="40" t="s">
        <v>11489</v>
      </c>
      <c r="AD3165" s="72" t="s">
        <v>10995</v>
      </c>
    </row>
    <row r="3166" spans="1:30" ht="66.75" customHeight="1" x14ac:dyDescent="0.2">
      <c r="A3166" s="70" t="s">
        <v>11490</v>
      </c>
      <c r="B3166" s="64" t="s">
        <v>10633</v>
      </c>
      <c r="C3166" s="65" t="s">
        <v>10991</v>
      </c>
      <c r="D3166" s="96" t="s">
        <v>11444</v>
      </c>
      <c r="E3166" s="66" t="s">
        <v>231</v>
      </c>
      <c r="F3166" s="71" t="s">
        <v>11491</v>
      </c>
      <c r="G3166" s="71" t="s">
        <v>11343</v>
      </c>
      <c r="H3166" s="68">
        <v>44426</v>
      </c>
      <c r="I3166" s="68">
        <v>44791</v>
      </c>
      <c r="J3166" s="57" t="str">
        <f>IF(Ugovori_OPULJP3[[#This Row],[DATUM ZAVRŠETKA OPERACIJE]]&gt;DATE(2024,12,31),"u provedbi","završen")</f>
        <v>završen</v>
      </c>
      <c r="K3166" s="67" t="s">
        <v>199</v>
      </c>
      <c r="L3166" s="76" t="s">
        <v>199</v>
      </c>
      <c r="M3166" s="58">
        <v>0.85</v>
      </c>
      <c r="N3166" s="58">
        <v>0.15</v>
      </c>
      <c r="O3166" s="59">
        <f>Ugovori_OPULJP3[[#This Row],[Bespovratna sredstva - Ukupno (EU+Nac) HRK
= Ukupna ugovorena vrijednost bespovratnih sredstava]]*Ugovori_OPULJP3[[#This Row],[EU STOPA SUFINANCIRANJA %
EU CO-FINANCING RATE %]]</f>
        <v>589149.62</v>
      </c>
      <c r="P3166" s="60">
        <f>Ugovori_OPULJP3[[#This Row],[Bespovratna sredstva - EU dio - HRK]]/7.5345</f>
        <v>78193.592142809735</v>
      </c>
      <c r="Q3166" s="59">
        <f>Ugovori_OPULJP3[[#This Row],[Bespovratna sredstva - Ukupno (EU+Nac) HRK
= Ukupna ugovorena vrijednost bespovratnih sredstava]]*Ugovori_OPULJP3[[#This Row],[STOPA NACIONALNOG SUFINANCIRANJA %]]</f>
        <v>103967.57999999999</v>
      </c>
      <c r="R3166" s="60">
        <f>Ugovori_OPULJP3[[#This Row],[Bespovratna sredstva - Nacionalni dio - HRK]]/7.5345</f>
        <v>13798.869201672305</v>
      </c>
      <c r="S3166" s="59">
        <v>693117.2</v>
      </c>
      <c r="T3166" s="60">
        <f>Ugovori_OPULJP3[[#This Row],[Bespovratna sredstva - Ukupno (EU+Nac) HRK
= Ukupna ugovorena vrijednost bespovratnih sredstava]]/7.5345</f>
        <v>91992.461344482042</v>
      </c>
      <c r="U3166" s="59">
        <v>122314.80000000005</v>
      </c>
      <c r="V3166" s="60">
        <f>Ugovori_OPULJP3[[#This Row],[Javni doprinos korisnika - HRK]]/7.5345</f>
        <v>16233.963766673309</v>
      </c>
      <c r="W3166" s="59">
        <v>0</v>
      </c>
      <c r="X3166" s="60">
        <f>Ugovori_OPULJP3[[#This Row],[Privatni doprinos korisnika - HRK]]/7.5345</f>
        <v>0</v>
      </c>
      <c r="Y3166" s="61">
        <v>815432</v>
      </c>
      <c r="Z3166" s="62">
        <f>Ugovori_OPULJP3[[#This Row],[UKUPNI PRIHVATLJIVI IZDACI
TOTAL ELIGIBLE EXPENDITURE
= Bespovratna sredstva ukupno + doprinos korisnika
= Ukupni prihvatljivi troškovi
= Ukupna ugovorena vrijednost projekta HRK]]/7.5345</f>
        <v>108226.42511115535</v>
      </c>
      <c r="AA3166" s="66" t="s">
        <v>10638</v>
      </c>
      <c r="AB3166" s="66" t="s">
        <v>10639</v>
      </c>
      <c r="AC3166" s="40" t="s">
        <v>11492</v>
      </c>
      <c r="AD3166" s="72" t="s">
        <v>10995</v>
      </c>
    </row>
    <row r="3167" spans="1:30" ht="66.75" customHeight="1" x14ac:dyDescent="0.2">
      <c r="A3167" s="70" t="s">
        <v>11493</v>
      </c>
      <c r="B3167" s="64" t="s">
        <v>10633</v>
      </c>
      <c r="C3167" s="65" t="s">
        <v>10991</v>
      </c>
      <c r="D3167" s="96" t="s">
        <v>11444</v>
      </c>
      <c r="E3167" s="66" t="s">
        <v>231</v>
      </c>
      <c r="F3167" s="71" t="s">
        <v>11494</v>
      </c>
      <c r="G3167" s="71" t="s">
        <v>11014</v>
      </c>
      <c r="H3167" s="68">
        <v>44409</v>
      </c>
      <c r="I3167" s="68">
        <v>44774</v>
      </c>
      <c r="J3167" s="57" t="str">
        <f>IF(Ugovori_OPULJP3[[#This Row],[DATUM ZAVRŠETKA OPERACIJE]]&gt;DATE(2024,12,31),"u provedbi","završen")</f>
        <v>završen</v>
      </c>
      <c r="K3167" s="67" t="s">
        <v>129</v>
      </c>
      <c r="L3167" s="76" t="s">
        <v>129</v>
      </c>
      <c r="M3167" s="58">
        <v>0.85</v>
      </c>
      <c r="N3167" s="58">
        <v>0.15</v>
      </c>
      <c r="O3167" s="59">
        <f>Ugovori_OPULJP3[[#This Row],[Bespovratna sredstva - Ukupno (EU+Nac) HRK
= Ukupna ugovorena vrijednost bespovratnih sredstava]]*Ugovori_OPULJP3[[#This Row],[EU STOPA SUFINANCIRANJA %
EU CO-FINANCING RATE %]]</f>
        <v>1963833.0299999998</v>
      </c>
      <c r="P3167" s="60">
        <f>Ugovori_OPULJP3[[#This Row],[Bespovratna sredstva - EU dio - HRK]]/7.5345</f>
        <v>260645.43499900453</v>
      </c>
      <c r="Q3167" s="59">
        <f>Ugovori_OPULJP3[[#This Row],[Bespovratna sredstva - Ukupno (EU+Nac) HRK
= Ukupna ugovorena vrijednost bespovratnih sredstava]]*Ugovori_OPULJP3[[#This Row],[STOPA NACIONALNOG SUFINANCIRANJA %]]</f>
        <v>346558.76999999996</v>
      </c>
      <c r="R3167" s="60">
        <f>Ugovori_OPULJP3[[#This Row],[Bespovratna sredstva - Nacionalni dio - HRK]]/7.5345</f>
        <v>45996.253235118449</v>
      </c>
      <c r="S3167" s="59">
        <v>2310391.7999999998</v>
      </c>
      <c r="T3167" s="60">
        <f>Ugovori_OPULJP3[[#This Row],[Bespovratna sredstva - Ukupno (EU+Nac) HRK
= Ukupna ugovorena vrijednost bespovratnih sredstava]]/7.5345</f>
        <v>306641.68823412299</v>
      </c>
      <c r="U3167" s="59">
        <v>407716.20000000019</v>
      </c>
      <c r="V3167" s="60">
        <f>Ugovori_OPULJP3[[#This Row],[Javni doprinos korisnika - HRK]]/7.5345</f>
        <v>54113.239100139377</v>
      </c>
      <c r="W3167" s="59">
        <v>0</v>
      </c>
      <c r="X3167" s="60">
        <f>Ugovori_OPULJP3[[#This Row],[Privatni doprinos korisnika - HRK]]/7.5345</f>
        <v>0</v>
      </c>
      <c r="Y3167" s="61">
        <v>2718108</v>
      </c>
      <c r="Z3167" s="62">
        <f>Ugovori_OPULJP3[[#This Row],[UKUPNI PRIHVATLJIVI IZDACI
TOTAL ELIGIBLE EXPENDITURE
= Bespovratna sredstva ukupno + doprinos korisnika
= Ukupni prihvatljivi troškovi
= Ukupna ugovorena vrijednost projekta HRK]]/7.5345</f>
        <v>360754.92733426235</v>
      </c>
      <c r="AA3167" s="66" t="s">
        <v>10638</v>
      </c>
      <c r="AB3167" s="66" t="s">
        <v>10639</v>
      </c>
      <c r="AC3167" s="40" t="s">
        <v>11495</v>
      </c>
      <c r="AD3167" s="72" t="s">
        <v>10995</v>
      </c>
    </row>
    <row r="3168" spans="1:30" ht="66.75" customHeight="1" x14ac:dyDescent="0.2">
      <c r="A3168" s="70" t="s">
        <v>11496</v>
      </c>
      <c r="B3168" s="64" t="s">
        <v>10633</v>
      </c>
      <c r="C3168" s="65" t="s">
        <v>10991</v>
      </c>
      <c r="D3168" s="96" t="s">
        <v>11444</v>
      </c>
      <c r="E3168" s="66" t="s">
        <v>231</v>
      </c>
      <c r="F3168" s="71" t="s">
        <v>11497</v>
      </c>
      <c r="G3168" s="71" t="s">
        <v>1778</v>
      </c>
      <c r="H3168" s="68">
        <v>44431</v>
      </c>
      <c r="I3168" s="68">
        <v>44796</v>
      </c>
      <c r="J3168" s="57" t="str">
        <f>IF(Ugovori_OPULJP3[[#This Row],[DATUM ZAVRŠETKA OPERACIJE]]&gt;DATE(2024,12,31),"u provedbi","završen")</f>
        <v>završen</v>
      </c>
      <c r="K3168" s="67" t="s">
        <v>93</v>
      </c>
      <c r="L3168" s="76" t="s">
        <v>93</v>
      </c>
      <c r="M3168" s="58">
        <v>0.85</v>
      </c>
      <c r="N3168" s="58">
        <v>0.15</v>
      </c>
      <c r="O3168" s="59">
        <f>Ugovori_OPULJP3[[#This Row],[Bespovratna sredstva - Ukupno (EU+Nac) HRK
= Ukupna ugovorena vrijednost bespovratnih sredstava]]*Ugovori_OPULJP3[[#This Row],[EU STOPA SUFINANCIRANJA %
EU CO-FINANCING RATE %]]</f>
        <v>2287287.8819999998</v>
      </c>
      <c r="P3168" s="60">
        <f>Ugovori_OPULJP3[[#This Row],[Bespovratna sredstva - EU dio - HRK]]/7.5345</f>
        <v>303575.27135178173</v>
      </c>
      <c r="Q3168" s="59">
        <f>Ugovori_OPULJP3[[#This Row],[Bespovratna sredstva - Ukupno (EU+Nac) HRK
= Ukupna ugovorena vrijednost bespovratnih sredstava]]*Ugovori_OPULJP3[[#This Row],[STOPA NACIONALNOG SUFINANCIRANJA %]]</f>
        <v>403639.038</v>
      </c>
      <c r="R3168" s="60">
        <f>Ugovori_OPULJP3[[#This Row],[Bespovratna sredstva - Nacionalni dio - HRK]]/7.5345</f>
        <v>53572.106709137959</v>
      </c>
      <c r="S3168" s="59">
        <v>2690926.92</v>
      </c>
      <c r="T3168" s="60">
        <f>Ugovori_OPULJP3[[#This Row],[Bespovratna sredstva - Ukupno (EU+Nac) HRK
= Ukupna ugovorena vrijednost bespovratnih sredstava]]/7.5345</f>
        <v>357147.37806091976</v>
      </c>
      <c r="U3168" s="59">
        <v>298991.87999999989</v>
      </c>
      <c r="V3168" s="60">
        <f>Ugovori_OPULJP3[[#This Row],[Javni doprinos korisnika - HRK]]/7.5345</f>
        <v>39683.042006768846</v>
      </c>
      <c r="W3168" s="59">
        <v>0</v>
      </c>
      <c r="X3168" s="60">
        <f>Ugovori_OPULJP3[[#This Row],[Privatni doprinos korisnika - HRK]]/7.5345</f>
        <v>0</v>
      </c>
      <c r="Y3168" s="61">
        <v>2989918.8</v>
      </c>
      <c r="Z3168" s="62">
        <f>Ugovori_OPULJP3[[#This Row],[UKUPNI PRIHVATLJIVI IZDACI
TOTAL ELIGIBLE EXPENDITURE
= Bespovratna sredstva ukupno + doprinos korisnika
= Ukupni prihvatljivi troškovi
= Ukupna ugovorena vrijednost projekta HRK]]/7.5345</f>
        <v>396830.42006768857</v>
      </c>
      <c r="AA3168" s="66" t="s">
        <v>10638</v>
      </c>
      <c r="AB3168" s="66" t="s">
        <v>10639</v>
      </c>
      <c r="AC3168" s="40" t="s">
        <v>11498</v>
      </c>
      <c r="AD3168" s="72" t="s">
        <v>10995</v>
      </c>
    </row>
    <row r="3169" spans="1:30" ht="66.75" customHeight="1" x14ac:dyDescent="0.2">
      <c r="A3169" s="70" t="s">
        <v>11499</v>
      </c>
      <c r="B3169" s="64" t="s">
        <v>10633</v>
      </c>
      <c r="C3169" s="65" t="s">
        <v>10991</v>
      </c>
      <c r="D3169" s="96" t="s">
        <v>11444</v>
      </c>
      <c r="E3169" s="66" t="s">
        <v>231</v>
      </c>
      <c r="F3169" s="71" t="s">
        <v>11500</v>
      </c>
      <c r="G3169" s="71" t="s">
        <v>1949</v>
      </c>
      <c r="H3169" s="68">
        <v>44440</v>
      </c>
      <c r="I3169" s="68">
        <v>44805</v>
      </c>
      <c r="J3169" s="57" t="str">
        <f>IF(Ugovori_OPULJP3[[#This Row],[DATUM ZAVRŠETKA OPERACIJE]]&gt;DATE(2024,12,31),"u provedbi","završen")</f>
        <v>završen</v>
      </c>
      <c r="K3169" s="67" t="s">
        <v>248</v>
      </c>
      <c r="L3169" s="67" t="s">
        <v>248</v>
      </c>
      <c r="M3169" s="58">
        <v>0.85</v>
      </c>
      <c r="N3169" s="58">
        <v>0.15</v>
      </c>
      <c r="O3169" s="59">
        <f>Ugovori_OPULJP3[[#This Row],[Bespovratna sredstva - Ukupno (EU+Nac) HRK
= Ukupna ugovorena vrijednost bespovratnih sredstava]]*Ugovori_OPULJP3[[#This Row],[EU STOPA SUFINANCIRANJA %
EU CO-FINANCING RATE %]]</f>
        <v>5950000</v>
      </c>
      <c r="P3169" s="60">
        <f>Ugovori_OPULJP3[[#This Row],[Bespovratna sredstva - EU dio - HRK]]/7.5345</f>
        <v>789700.71006702492</v>
      </c>
      <c r="Q3169" s="59">
        <f>Ugovori_OPULJP3[[#This Row],[Bespovratna sredstva - Ukupno (EU+Nac) HRK
= Ukupna ugovorena vrijednost bespovratnih sredstava]]*Ugovori_OPULJP3[[#This Row],[STOPA NACIONALNOG SUFINANCIRANJA %]]</f>
        <v>1050000</v>
      </c>
      <c r="R3169" s="60">
        <f>Ugovori_OPULJP3[[#This Row],[Bespovratna sredstva - Nacionalni dio - HRK]]/7.5345</f>
        <v>139358.94883535735</v>
      </c>
      <c r="S3169" s="59">
        <v>7000000</v>
      </c>
      <c r="T3169" s="60">
        <f>Ugovori_OPULJP3[[#This Row],[Bespovratna sredstva - Ukupno (EU+Nac) HRK
= Ukupna ugovorena vrijednost bespovratnih sredstava]]/7.5345</f>
        <v>929059.65890238236</v>
      </c>
      <c r="U3169" s="59">
        <v>1924454.5999999996</v>
      </c>
      <c r="V3169" s="60">
        <f>Ugovori_OPULJP3[[#This Row],[Javni doprinos korisnika - HRK]]/7.5345</f>
        <v>255419.01917844574</v>
      </c>
      <c r="W3169" s="59">
        <v>0</v>
      </c>
      <c r="X3169" s="60">
        <f>Ugovori_OPULJP3[[#This Row],[Privatni doprinos korisnika - HRK]]/7.5345</f>
        <v>0</v>
      </c>
      <c r="Y3169" s="61">
        <v>8924454.5999999996</v>
      </c>
      <c r="Z3169" s="62">
        <f>Ugovori_OPULJP3[[#This Row],[UKUPNI PRIHVATLJIVI IZDACI
TOTAL ELIGIBLE EXPENDITURE
= Bespovratna sredstva ukupno + doprinos korisnika
= Ukupni prihvatljivi troškovi
= Ukupna ugovorena vrijednost projekta HRK]]/7.5345</f>
        <v>1184478.6780808282</v>
      </c>
      <c r="AA3169" s="66" t="s">
        <v>10638</v>
      </c>
      <c r="AB3169" s="66" t="s">
        <v>10639</v>
      </c>
      <c r="AC3169" s="40" t="s">
        <v>11501</v>
      </c>
      <c r="AD3169" s="72" t="s">
        <v>10995</v>
      </c>
    </row>
    <row r="3170" spans="1:30" ht="66.75" customHeight="1" x14ac:dyDescent="0.2">
      <c r="A3170" s="70" t="s">
        <v>11502</v>
      </c>
      <c r="B3170" s="64" t="s">
        <v>10633</v>
      </c>
      <c r="C3170" s="65" t="s">
        <v>10991</v>
      </c>
      <c r="D3170" s="96" t="s">
        <v>11444</v>
      </c>
      <c r="E3170" s="66" t="s">
        <v>231</v>
      </c>
      <c r="F3170" s="71" t="s">
        <v>11503</v>
      </c>
      <c r="G3170" s="71" t="s">
        <v>11055</v>
      </c>
      <c r="H3170" s="68">
        <v>44439</v>
      </c>
      <c r="I3170" s="68">
        <v>44804</v>
      </c>
      <c r="J3170" s="57" t="str">
        <f>IF(Ugovori_OPULJP3[[#This Row],[DATUM ZAVRŠETKA OPERACIJE]]&gt;DATE(2024,12,31),"u provedbi","završen")</f>
        <v>završen</v>
      </c>
      <c r="K3170" s="67" t="s">
        <v>370</v>
      </c>
      <c r="L3170" s="76" t="s">
        <v>370</v>
      </c>
      <c r="M3170" s="58">
        <v>0.85</v>
      </c>
      <c r="N3170" s="58">
        <v>0.15</v>
      </c>
      <c r="O3170" s="59">
        <f>Ugovori_OPULJP3[[#This Row],[Bespovratna sredstva - Ukupno (EU+Nac) HRK
= Ukupna ugovorena vrijednost bespovratnih sredstava]]*Ugovori_OPULJP3[[#This Row],[EU STOPA SUFINANCIRANJA %
EU CO-FINANCING RATE %]]</f>
        <v>1178299.818</v>
      </c>
      <c r="P3170" s="60">
        <f>Ugovori_OPULJP3[[#This Row],[Bespovratna sredstva - EU dio - HRK]]/7.5345</f>
        <v>156387.26099940273</v>
      </c>
      <c r="Q3170" s="59">
        <f>Ugovori_OPULJP3[[#This Row],[Bespovratna sredstva - Ukupno (EU+Nac) HRK
= Ukupna ugovorena vrijednost bespovratnih sredstava]]*Ugovori_OPULJP3[[#This Row],[STOPA NACIONALNOG SUFINANCIRANJA %]]</f>
        <v>207935.26200000002</v>
      </c>
      <c r="R3170" s="60">
        <f>Ugovori_OPULJP3[[#This Row],[Bespovratna sredstva - Nacionalni dio - HRK]]/7.5345</f>
        <v>27597.751941071074</v>
      </c>
      <c r="S3170" s="59">
        <v>1386235.08</v>
      </c>
      <c r="T3170" s="60">
        <f>Ugovori_OPULJP3[[#This Row],[Bespovratna sredstva - Ukupno (EU+Nac) HRK
= Ukupna ugovorena vrijednost bespovratnih sredstava]]/7.5345</f>
        <v>183985.01294047383</v>
      </c>
      <c r="U3170" s="59">
        <v>154026.11999999988</v>
      </c>
      <c r="V3170" s="60">
        <f>Ugovori_OPULJP3[[#This Row],[Javni doprinos korisnika - HRK]]/7.5345</f>
        <v>20442.779215608185</v>
      </c>
      <c r="W3170" s="59">
        <v>0</v>
      </c>
      <c r="X3170" s="60">
        <f>Ugovori_OPULJP3[[#This Row],[Privatni doprinos korisnika - HRK]]/7.5345</f>
        <v>0</v>
      </c>
      <c r="Y3170" s="61">
        <v>1540261.2</v>
      </c>
      <c r="Z3170" s="62">
        <f>Ugovori_OPULJP3[[#This Row],[UKUPNI PRIHVATLJIVI IZDACI
TOTAL ELIGIBLE EXPENDITURE
= Bespovratna sredstva ukupno + doprinos korisnika
= Ukupni prihvatljivi troškovi
= Ukupna ugovorena vrijednost projekta HRK]]/7.5345</f>
        <v>204427.792156082</v>
      </c>
      <c r="AA3170" s="66" t="s">
        <v>10638</v>
      </c>
      <c r="AB3170" s="66" t="s">
        <v>10639</v>
      </c>
      <c r="AC3170" s="40" t="s">
        <v>11504</v>
      </c>
      <c r="AD3170" s="72" t="s">
        <v>10995</v>
      </c>
    </row>
    <row r="3171" spans="1:30" ht="66.75" customHeight="1" x14ac:dyDescent="0.2">
      <c r="A3171" s="75" t="s">
        <v>11505</v>
      </c>
      <c r="B3171" s="64" t="s">
        <v>10633</v>
      </c>
      <c r="C3171" s="65" t="s">
        <v>10991</v>
      </c>
      <c r="D3171" s="96" t="s">
        <v>11444</v>
      </c>
      <c r="E3171" s="66" t="s">
        <v>231</v>
      </c>
      <c r="F3171" s="71" t="s">
        <v>11506</v>
      </c>
      <c r="G3171" s="71" t="s">
        <v>303</v>
      </c>
      <c r="H3171" s="68">
        <v>44426</v>
      </c>
      <c r="I3171" s="68">
        <v>44791</v>
      </c>
      <c r="J3171" s="57" t="str">
        <f>IF(Ugovori_OPULJP3[[#This Row],[DATUM ZAVRŠETKA OPERACIJE]]&gt;DATE(2024,12,31),"u provedbi","završen")</f>
        <v>završen</v>
      </c>
      <c r="K3171" s="76" t="s">
        <v>199</v>
      </c>
      <c r="L3171" s="76" t="s">
        <v>199</v>
      </c>
      <c r="M3171" s="58">
        <v>0.85</v>
      </c>
      <c r="N3171" s="58">
        <v>0.15</v>
      </c>
      <c r="O3171" s="59">
        <f>Ugovori_OPULJP3[[#This Row],[Bespovratna sredstva - Ukupno (EU+Nac) HRK
= Ukupna ugovorena vrijednost bespovratnih sredstava]]*Ugovori_OPULJP3[[#This Row],[EU STOPA SUFINANCIRANJA %
EU CO-FINANCING RATE %]]</f>
        <v>3400000</v>
      </c>
      <c r="P3171" s="60">
        <f>Ugovori_OPULJP3[[#This Row],[Bespovratna sredstva - EU dio - HRK]]/7.5345</f>
        <v>451257.54860972858</v>
      </c>
      <c r="Q3171" s="59">
        <f>Ugovori_OPULJP3[[#This Row],[Bespovratna sredstva - Ukupno (EU+Nac) HRK
= Ukupna ugovorena vrijednost bespovratnih sredstava]]*Ugovori_OPULJP3[[#This Row],[STOPA NACIONALNOG SUFINANCIRANJA %]]</f>
        <v>600000</v>
      </c>
      <c r="R3171" s="60">
        <f>Ugovori_OPULJP3[[#This Row],[Bespovratna sredstva - Nacionalni dio - HRK]]/7.5345</f>
        <v>79633.685048775631</v>
      </c>
      <c r="S3171" s="59">
        <v>4000000</v>
      </c>
      <c r="T3171" s="60">
        <f>Ugovori_OPULJP3[[#This Row],[Bespovratna sredstva - Ukupno (EU+Nac) HRK
= Ukupna ugovorena vrijednost bespovratnih sredstava]]/7.5345</f>
        <v>530891.23365850421</v>
      </c>
      <c r="U3171" s="59">
        <v>711387.20000000019</v>
      </c>
      <c r="V3171" s="60">
        <f>Ugovori_OPULJP3[[#This Row],[Javni doprinos korisnika - HRK]]/7.5345</f>
        <v>94417.307054217294</v>
      </c>
      <c r="W3171" s="59">
        <v>0</v>
      </c>
      <c r="X3171" s="60">
        <f>Ugovori_OPULJP3[[#This Row],[Privatni doprinos korisnika - HRK]]/7.5345</f>
        <v>0</v>
      </c>
      <c r="Y3171" s="61">
        <v>4711387.2</v>
      </c>
      <c r="Z3171" s="62">
        <f>Ugovori_OPULJP3[[#This Row],[UKUPNI PRIHVATLJIVI IZDACI
TOTAL ELIGIBLE EXPENDITURE
= Bespovratna sredstva ukupno + doprinos korisnika
= Ukupni prihvatljivi troškovi
= Ukupna ugovorena vrijednost projekta HRK]]/7.5345</f>
        <v>625308.54071272141</v>
      </c>
      <c r="AA3171" s="66" t="s">
        <v>10638</v>
      </c>
      <c r="AB3171" s="66" t="s">
        <v>10639</v>
      </c>
      <c r="AC3171" s="40" t="s">
        <v>11507</v>
      </c>
      <c r="AD3171" s="72" t="s">
        <v>10995</v>
      </c>
    </row>
    <row r="3172" spans="1:30" ht="66.75" customHeight="1" x14ac:dyDescent="0.2">
      <c r="A3172" s="70" t="s">
        <v>11508</v>
      </c>
      <c r="B3172" s="64" t="s">
        <v>10633</v>
      </c>
      <c r="C3172" s="65" t="s">
        <v>10991</v>
      </c>
      <c r="D3172" s="96" t="s">
        <v>11444</v>
      </c>
      <c r="E3172" s="66" t="s">
        <v>231</v>
      </c>
      <c r="F3172" s="71" t="s">
        <v>11509</v>
      </c>
      <c r="G3172" s="71" t="s">
        <v>319</v>
      </c>
      <c r="H3172" s="68">
        <v>44419</v>
      </c>
      <c r="I3172" s="68">
        <v>44784</v>
      </c>
      <c r="J3172" s="57" t="str">
        <f>IF(Ugovori_OPULJP3[[#This Row],[DATUM ZAVRŠETKA OPERACIJE]]&gt;DATE(2024,12,31),"u provedbi","završen")</f>
        <v>završen</v>
      </c>
      <c r="K3172" s="67" t="s">
        <v>199</v>
      </c>
      <c r="L3172" s="76" t="s">
        <v>199</v>
      </c>
      <c r="M3172" s="58">
        <v>0.85</v>
      </c>
      <c r="N3172" s="58">
        <v>0.15</v>
      </c>
      <c r="O3172" s="59">
        <f>Ugovori_OPULJP3[[#This Row],[Bespovratna sredstva - Ukupno (EU+Nac) HRK
= Ukupna ugovorena vrijednost bespovratnih sredstava]]*Ugovori_OPULJP3[[#This Row],[EU STOPA SUFINANCIRANJA %
EU CO-FINANCING RATE %]]</f>
        <v>1700000</v>
      </c>
      <c r="P3172" s="60">
        <f>Ugovori_OPULJP3[[#This Row],[Bespovratna sredstva - EU dio - HRK]]/7.5345</f>
        <v>225628.77430486429</v>
      </c>
      <c r="Q3172" s="59">
        <f>Ugovori_OPULJP3[[#This Row],[Bespovratna sredstva - Ukupno (EU+Nac) HRK
= Ukupna ugovorena vrijednost bespovratnih sredstava]]*Ugovori_OPULJP3[[#This Row],[STOPA NACIONALNOG SUFINANCIRANJA %]]</f>
        <v>300000</v>
      </c>
      <c r="R3172" s="60">
        <f>Ugovori_OPULJP3[[#This Row],[Bespovratna sredstva - Nacionalni dio - HRK]]/7.5345</f>
        <v>39816.842524387816</v>
      </c>
      <c r="S3172" s="59">
        <v>2000000</v>
      </c>
      <c r="T3172" s="60">
        <f>Ugovori_OPULJP3[[#This Row],[Bespovratna sredstva - Ukupno (EU+Nac) HRK
= Ukupna ugovorena vrijednost bespovratnih sredstava]]/7.5345</f>
        <v>265445.6168292521</v>
      </c>
      <c r="U3172" s="59">
        <v>536900.79999999981</v>
      </c>
      <c r="V3172" s="60">
        <f>Ugovori_OPULJP3[[#This Row],[Javni doprinos korisnika - HRK]]/7.5345</f>
        <v>71258.982016059424</v>
      </c>
      <c r="W3172" s="59">
        <v>0</v>
      </c>
      <c r="X3172" s="60">
        <f>Ugovori_OPULJP3[[#This Row],[Privatni doprinos korisnika - HRK]]/7.5345</f>
        <v>0</v>
      </c>
      <c r="Y3172" s="61">
        <v>2536900.7999999998</v>
      </c>
      <c r="Z3172" s="62">
        <f>Ugovori_OPULJP3[[#This Row],[UKUPNI PRIHVATLJIVI IZDACI
TOTAL ELIGIBLE EXPENDITURE
= Bespovratna sredstva ukupno + doprinos korisnika
= Ukupni prihvatljivi troškovi
= Ukupna ugovorena vrijednost projekta HRK]]/7.5345</f>
        <v>336704.5988453115</v>
      </c>
      <c r="AA3172" s="66" t="s">
        <v>10638</v>
      </c>
      <c r="AB3172" s="66" t="s">
        <v>10639</v>
      </c>
      <c r="AC3172" s="40" t="s">
        <v>11510</v>
      </c>
      <c r="AD3172" s="72" t="s">
        <v>10995</v>
      </c>
    </row>
    <row r="3173" spans="1:30" ht="66.75" customHeight="1" x14ac:dyDescent="0.2">
      <c r="A3173" s="70" t="s">
        <v>11511</v>
      </c>
      <c r="B3173" s="64" t="s">
        <v>10633</v>
      </c>
      <c r="C3173" s="65" t="s">
        <v>10991</v>
      </c>
      <c r="D3173" s="96" t="s">
        <v>11444</v>
      </c>
      <c r="E3173" s="66" t="s">
        <v>231</v>
      </c>
      <c r="F3173" s="54" t="s">
        <v>11023</v>
      </c>
      <c r="G3173" s="71" t="s">
        <v>11024</v>
      </c>
      <c r="H3173" s="68">
        <v>44393</v>
      </c>
      <c r="I3173" s="68">
        <v>44760</v>
      </c>
      <c r="J3173" s="57" t="str">
        <f>IF(Ugovori_OPULJP3[[#This Row],[DATUM ZAVRŠETKA OPERACIJE]]&gt;DATE(2024,12,31),"u provedbi","završen")</f>
        <v>završen</v>
      </c>
      <c r="K3173" s="67" t="s">
        <v>154</v>
      </c>
      <c r="L3173" s="55" t="s">
        <v>154</v>
      </c>
      <c r="M3173" s="58">
        <v>0.85</v>
      </c>
      <c r="N3173" s="58">
        <v>0.15</v>
      </c>
      <c r="O3173" s="59">
        <f>Ugovori_OPULJP3[[#This Row],[Bespovratna sredstva - Ukupno (EU+Nac) HRK
= Ukupna ugovorena vrijednost bespovratnih sredstava]]*Ugovori_OPULJP3[[#This Row],[EU STOPA SUFINANCIRANJA %
EU CO-FINANCING RATE %]]</f>
        <v>2125000</v>
      </c>
      <c r="P3173" s="60">
        <f>Ugovori_OPULJP3[[#This Row],[Bespovratna sredstva - EU dio - HRK]]/7.5345</f>
        <v>282035.96788108035</v>
      </c>
      <c r="Q3173" s="59">
        <f>Ugovori_OPULJP3[[#This Row],[Bespovratna sredstva - Ukupno (EU+Nac) HRK
= Ukupna ugovorena vrijednost bespovratnih sredstava]]*Ugovori_OPULJP3[[#This Row],[STOPA NACIONALNOG SUFINANCIRANJA %]]</f>
        <v>375000</v>
      </c>
      <c r="R3173" s="60">
        <f>Ugovori_OPULJP3[[#This Row],[Bespovratna sredstva - Nacionalni dio - HRK]]/7.5345</f>
        <v>49771.053155484769</v>
      </c>
      <c r="S3173" s="59">
        <v>2500000</v>
      </c>
      <c r="T3173" s="60">
        <f>Ugovori_OPULJP3[[#This Row],[Bespovratna sredstva - Ukupno (EU+Nac) HRK
= Ukupna ugovorena vrijednost bespovratnih sredstava]]/7.5345</f>
        <v>331807.02103656513</v>
      </c>
      <c r="U3173" s="59">
        <v>444617</v>
      </c>
      <c r="V3173" s="60">
        <f>Ugovori_OPULJP3[[#This Row],[Javni doprinos korisnika - HRK]]/7.5345</f>
        <v>59010.81690888579</v>
      </c>
      <c r="W3173" s="59">
        <v>0</v>
      </c>
      <c r="X3173" s="60">
        <f>Ugovori_OPULJP3[[#This Row],[Privatni doprinos korisnika - HRK]]/7.5345</f>
        <v>0</v>
      </c>
      <c r="Y3173" s="61">
        <v>2944617</v>
      </c>
      <c r="Z3173" s="62">
        <f>Ugovori_OPULJP3[[#This Row],[UKUPNI PRIHVATLJIVI IZDACI
TOTAL ELIGIBLE EXPENDITURE
= Bespovratna sredstva ukupno + doprinos korisnika
= Ukupni prihvatljivi troškovi
= Ukupna ugovorena vrijednost projekta HRK]]/7.5345</f>
        <v>390817.83794545091</v>
      </c>
      <c r="AA3173" s="66" t="s">
        <v>10638</v>
      </c>
      <c r="AB3173" s="66" t="s">
        <v>10639</v>
      </c>
      <c r="AC3173" s="40" t="s">
        <v>11512</v>
      </c>
      <c r="AD3173" s="72" t="s">
        <v>10995</v>
      </c>
    </row>
    <row r="3174" spans="1:30" ht="66.75" customHeight="1" x14ac:dyDescent="0.2">
      <c r="A3174" s="70" t="s">
        <v>11513</v>
      </c>
      <c r="B3174" s="64" t="s">
        <v>10633</v>
      </c>
      <c r="C3174" s="65" t="s">
        <v>10991</v>
      </c>
      <c r="D3174" s="96" t="s">
        <v>11444</v>
      </c>
      <c r="E3174" s="66" t="s">
        <v>231</v>
      </c>
      <c r="F3174" s="71" t="s">
        <v>11514</v>
      </c>
      <c r="G3174" s="71" t="s">
        <v>2440</v>
      </c>
      <c r="H3174" s="68">
        <v>44435</v>
      </c>
      <c r="I3174" s="68">
        <v>44802</v>
      </c>
      <c r="J3174" s="57" t="str">
        <f>IF(Ugovori_OPULJP3[[#This Row],[DATUM ZAVRŠETKA OPERACIJE]]&gt;DATE(2024,12,31),"u provedbi","završen")</f>
        <v>završen</v>
      </c>
      <c r="K3174" s="67" t="s">
        <v>270</v>
      </c>
      <c r="L3174" s="76" t="s">
        <v>270</v>
      </c>
      <c r="M3174" s="58">
        <v>0.85</v>
      </c>
      <c r="N3174" s="58">
        <v>0.15</v>
      </c>
      <c r="O3174" s="59">
        <f>Ugovori_OPULJP3[[#This Row],[Bespovratna sredstva - Ukupno (EU+Nac) HRK
= Ukupna ugovorena vrijednost bespovratnih sredstava]]*Ugovori_OPULJP3[[#This Row],[EU STOPA SUFINANCIRANJA %
EU CO-FINANCING RATE %]]</f>
        <v>1538335.8735</v>
      </c>
      <c r="P3174" s="60">
        <f>Ugovori_OPULJP3[[#This Row],[Bespovratna sredstva - EU dio - HRK]]/7.5345</f>
        <v>204172.25741588691</v>
      </c>
      <c r="Q3174" s="59">
        <f>Ugovori_OPULJP3[[#This Row],[Bespovratna sredstva - Ukupno (EU+Nac) HRK
= Ukupna ugovorena vrijednost bespovratnih sredstava]]*Ugovori_OPULJP3[[#This Row],[STOPA NACIONALNOG SUFINANCIRANJA %]]</f>
        <v>271471.03649999999</v>
      </c>
      <c r="R3174" s="60">
        <f>Ugovori_OPULJP3[[#This Row],[Bespovratna sredstva - Nacionalni dio - HRK]]/7.5345</f>
        <v>36030.39836750945</v>
      </c>
      <c r="S3174" s="59">
        <v>1809806.91</v>
      </c>
      <c r="T3174" s="60">
        <f>Ugovori_OPULJP3[[#This Row],[Bespovratna sredstva - Ukupno (EU+Nac) HRK
= Ukupna ugovorena vrijednost bespovratnih sredstava]]/7.5345</f>
        <v>240202.65578339636</v>
      </c>
      <c r="U3174" s="59">
        <v>319377.69000000018</v>
      </c>
      <c r="V3174" s="60">
        <f>Ugovori_OPULJP3[[#This Row],[Javni doprinos korisnika - HRK]]/7.5345</f>
        <v>42388.703961775849</v>
      </c>
      <c r="W3174" s="59">
        <v>0</v>
      </c>
      <c r="X3174" s="60">
        <f>Ugovori_OPULJP3[[#This Row],[Privatni doprinos korisnika - HRK]]/7.5345</f>
        <v>0</v>
      </c>
      <c r="Y3174" s="61">
        <v>2129184.6</v>
      </c>
      <c r="Z3174" s="62">
        <f>Ugovori_OPULJP3[[#This Row],[UKUPNI PRIHVATLJIVI IZDACI
TOTAL ELIGIBLE EXPENDITURE
= Bespovratna sredstva ukupno + doprinos korisnika
= Ukupni prihvatljivi troškovi
= Ukupna ugovorena vrijednost projekta HRK]]/7.5345</f>
        <v>282591.3597451722</v>
      </c>
      <c r="AA3174" s="66" t="s">
        <v>10638</v>
      </c>
      <c r="AB3174" s="66" t="s">
        <v>10639</v>
      </c>
      <c r="AC3174" s="40" t="s">
        <v>11515</v>
      </c>
      <c r="AD3174" s="72" t="s">
        <v>10995</v>
      </c>
    </row>
    <row r="3175" spans="1:30" ht="66.75" customHeight="1" x14ac:dyDescent="0.2">
      <c r="A3175" s="70" t="s">
        <v>11516</v>
      </c>
      <c r="B3175" s="64" t="s">
        <v>10633</v>
      </c>
      <c r="C3175" s="65" t="s">
        <v>10991</v>
      </c>
      <c r="D3175" s="96" t="s">
        <v>11444</v>
      </c>
      <c r="E3175" s="66" t="s">
        <v>231</v>
      </c>
      <c r="F3175" s="71" t="s">
        <v>11517</v>
      </c>
      <c r="G3175" s="71" t="s">
        <v>36</v>
      </c>
      <c r="H3175" s="68">
        <v>44409</v>
      </c>
      <c r="I3175" s="68">
        <v>44774</v>
      </c>
      <c r="J3175" s="57" t="str">
        <f>IF(Ugovori_OPULJP3[[#This Row],[DATUM ZAVRŠETKA OPERACIJE]]&gt;DATE(2024,12,31),"u provedbi","završen")</f>
        <v>završen</v>
      </c>
      <c r="K3175" s="67" t="s">
        <v>36</v>
      </c>
      <c r="L3175" s="67" t="s">
        <v>36</v>
      </c>
      <c r="M3175" s="58">
        <v>0.85</v>
      </c>
      <c r="N3175" s="58">
        <v>0.15</v>
      </c>
      <c r="O3175" s="59">
        <f>Ugovori_OPULJP3[[#This Row],[Bespovratna sredstva - Ukupno (EU+Nac) HRK
= Ukupna ugovorena vrijednost bespovratnih sredstava]]*Ugovori_OPULJP3[[#This Row],[EU STOPA SUFINANCIRANJA %
EU CO-FINANCING RATE %]]</f>
        <v>14025000</v>
      </c>
      <c r="P3175" s="60">
        <f>Ugovori_OPULJP3[[#This Row],[Bespovratna sredstva - EU dio - HRK]]/7.5345</f>
        <v>1861437.3880151303</v>
      </c>
      <c r="Q3175" s="59">
        <f>Ugovori_OPULJP3[[#This Row],[Bespovratna sredstva - Ukupno (EU+Nac) HRK
= Ukupna ugovorena vrijednost bespovratnih sredstava]]*Ugovori_OPULJP3[[#This Row],[STOPA NACIONALNOG SUFINANCIRANJA %]]</f>
        <v>2475000</v>
      </c>
      <c r="R3175" s="60">
        <f>Ugovori_OPULJP3[[#This Row],[Bespovratna sredstva - Nacionalni dio - HRK]]/7.5345</f>
        <v>328488.95082619949</v>
      </c>
      <c r="S3175" s="59">
        <v>16500000</v>
      </c>
      <c r="T3175" s="60">
        <f>Ugovori_OPULJP3[[#This Row],[Bespovratna sredstva - Ukupno (EU+Nac) HRK
= Ukupna ugovorena vrijednost bespovratnih sredstava]]/7.5345</f>
        <v>2189926.3388413298</v>
      </c>
      <c r="U3175" s="59">
        <v>3523395.6</v>
      </c>
      <c r="V3175" s="60">
        <f>Ugovori_OPULJP3[[#This Row],[Javni doprinos korisnika - HRK]]/7.5345</f>
        <v>467634.95918773639</v>
      </c>
      <c r="W3175" s="59">
        <v>0</v>
      </c>
      <c r="X3175" s="60">
        <f>Ugovori_OPULJP3[[#This Row],[Privatni doprinos korisnika - HRK]]/7.5345</f>
        <v>0</v>
      </c>
      <c r="Y3175" s="61">
        <v>20023395.600000001</v>
      </c>
      <c r="Z3175" s="62">
        <f>Ugovori_OPULJP3[[#This Row],[UKUPNI PRIHVATLJIVI IZDACI
TOTAL ELIGIBLE EXPENDITURE
= Bespovratna sredstva ukupno + doprinos korisnika
= Ukupni prihvatljivi troškovi
= Ukupna ugovorena vrijednost projekta HRK]]/7.5345</f>
        <v>2657561.2980290665</v>
      </c>
      <c r="AA3175" s="66" t="s">
        <v>10638</v>
      </c>
      <c r="AB3175" s="66" t="s">
        <v>10639</v>
      </c>
      <c r="AC3175" s="40" t="s">
        <v>11518</v>
      </c>
      <c r="AD3175" s="65" t="s">
        <v>10995</v>
      </c>
    </row>
    <row r="3176" spans="1:30" ht="66.75" customHeight="1" x14ac:dyDescent="0.2">
      <c r="A3176" s="70" t="s">
        <v>11519</v>
      </c>
      <c r="B3176" s="64" t="s">
        <v>10633</v>
      </c>
      <c r="C3176" s="65" t="s">
        <v>10991</v>
      </c>
      <c r="D3176" s="96" t="s">
        <v>11444</v>
      </c>
      <c r="E3176" s="66" t="s">
        <v>231</v>
      </c>
      <c r="F3176" s="71" t="s">
        <v>11520</v>
      </c>
      <c r="G3176" s="71" t="s">
        <v>9721</v>
      </c>
      <c r="H3176" s="68">
        <v>44438</v>
      </c>
      <c r="I3176" s="68">
        <v>44803</v>
      </c>
      <c r="J3176" s="57" t="str">
        <f>IF(Ugovori_OPULJP3[[#This Row],[DATUM ZAVRŠETKA OPERACIJE]]&gt;DATE(2024,12,31),"u provedbi","završen")</f>
        <v>završen</v>
      </c>
      <c r="K3176" s="67" t="s">
        <v>210</v>
      </c>
      <c r="L3176" s="67" t="s">
        <v>210</v>
      </c>
      <c r="M3176" s="58">
        <v>0.85</v>
      </c>
      <c r="N3176" s="58">
        <v>0.15</v>
      </c>
      <c r="O3176" s="59">
        <f>Ugovori_OPULJP3[[#This Row],[Bespovratna sredstva - Ukupno (EU+Nac) HRK
= Ukupna ugovorena vrijednost bespovratnih sredstava]]*Ugovori_OPULJP3[[#This Row],[EU STOPA SUFINANCIRANJA %
EU CO-FINANCING RATE %]]</f>
        <v>2125000</v>
      </c>
      <c r="P3176" s="60">
        <f>Ugovori_OPULJP3[[#This Row],[Bespovratna sredstva - EU dio - HRK]]/7.5345</f>
        <v>282035.96788108035</v>
      </c>
      <c r="Q3176" s="59">
        <f>Ugovori_OPULJP3[[#This Row],[Bespovratna sredstva - Ukupno (EU+Nac) HRK
= Ukupna ugovorena vrijednost bespovratnih sredstava]]*Ugovori_OPULJP3[[#This Row],[STOPA NACIONALNOG SUFINANCIRANJA %]]</f>
        <v>375000</v>
      </c>
      <c r="R3176" s="60">
        <f>Ugovori_OPULJP3[[#This Row],[Bespovratna sredstva - Nacionalni dio - HRK]]/7.5345</f>
        <v>49771.053155484769</v>
      </c>
      <c r="S3176" s="59">
        <v>2500000</v>
      </c>
      <c r="T3176" s="60">
        <f>Ugovori_OPULJP3[[#This Row],[Bespovratna sredstva - Ukupno (EU+Nac) HRK
= Ukupna ugovorena vrijednost bespovratnih sredstava]]/7.5345</f>
        <v>331807.02103656513</v>
      </c>
      <c r="U3176" s="59">
        <v>1124144</v>
      </c>
      <c r="V3176" s="60">
        <f>Ugovori_OPULJP3[[#This Row],[Javni doprinos korisnika - HRK]]/7.5345</f>
        <v>149199.54874245138</v>
      </c>
      <c r="W3176" s="59">
        <v>0</v>
      </c>
      <c r="X3176" s="60">
        <f>Ugovori_OPULJP3[[#This Row],[Privatni doprinos korisnika - HRK]]/7.5345</f>
        <v>0</v>
      </c>
      <c r="Y3176" s="61">
        <v>3624144</v>
      </c>
      <c r="Z3176" s="62">
        <f>Ugovori_OPULJP3[[#This Row],[UKUPNI PRIHVATLJIVI IZDACI
TOTAL ELIGIBLE EXPENDITURE
= Bespovratna sredstva ukupno + doprinos korisnika
= Ukupni prihvatljivi troškovi
= Ukupna ugovorena vrijednost projekta HRK]]/7.5345</f>
        <v>481006.56977901648</v>
      </c>
      <c r="AA3176" s="66" t="s">
        <v>10638</v>
      </c>
      <c r="AB3176" s="66" t="s">
        <v>10639</v>
      </c>
      <c r="AC3176" s="40" t="s">
        <v>11521</v>
      </c>
      <c r="AD3176" s="72" t="s">
        <v>10995</v>
      </c>
    </row>
    <row r="3177" spans="1:30" ht="66.75" customHeight="1" x14ac:dyDescent="0.2">
      <c r="A3177" s="70" t="s">
        <v>11522</v>
      </c>
      <c r="B3177" s="64" t="s">
        <v>10633</v>
      </c>
      <c r="C3177" s="65" t="s">
        <v>10991</v>
      </c>
      <c r="D3177" s="96" t="s">
        <v>11444</v>
      </c>
      <c r="E3177" s="66" t="s">
        <v>231</v>
      </c>
      <c r="F3177" s="71" t="s">
        <v>11523</v>
      </c>
      <c r="G3177" s="71" t="s">
        <v>11081</v>
      </c>
      <c r="H3177" s="68">
        <v>44432</v>
      </c>
      <c r="I3177" s="68">
        <v>44797</v>
      </c>
      <c r="J3177" s="57" t="str">
        <f>IF(Ugovori_OPULJP3[[#This Row],[DATUM ZAVRŠETKA OPERACIJE]]&gt;DATE(2024,12,31),"u provedbi","završen")</f>
        <v>završen</v>
      </c>
      <c r="K3177" s="67" t="s">
        <v>337</v>
      </c>
      <c r="L3177" s="76" t="s">
        <v>337</v>
      </c>
      <c r="M3177" s="58">
        <v>0.85</v>
      </c>
      <c r="N3177" s="58">
        <v>0.15</v>
      </c>
      <c r="O3177" s="59">
        <f>Ugovori_OPULJP3[[#This Row],[Bespovratna sredstva - Ukupno (EU+Nac) HRK
= Ukupna ugovorena vrijednost bespovratnih sredstava]]*Ugovori_OPULJP3[[#This Row],[EU STOPA SUFINANCIRANJA %
EU CO-FINANCING RATE %]]</f>
        <v>935708.679</v>
      </c>
      <c r="P3177" s="60">
        <f>Ugovori_OPULJP3[[#This Row],[Bespovratna sredstva - EU dio - HRK]]/7.5345</f>
        <v>124189.88373481983</v>
      </c>
      <c r="Q3177" s="59">
        <f>Ugovori_OPULJP3[[#This Row],[Bespovratna sredstva - Ukupno (EU+Nac) HRK
= Ukupna ugovorena vrijednost bespovratnih sredstava]]*Ugovori_OPULJP3[[#This Row],[STOPA NACIONALNOG SUFINANCIRANJA %]]</f>
        <v>165125.06099999999</v>
      </c>
      <c r="R3177" s="60">
        <f>Ugovori_OPULJP3[[#This Row],[Bespovratna sredstva - Nacionalni dio - HRK]]/7.5345</f>
        <v>21915.861835556436</v>
      </c>
      <c r="S3177" s="59">
        <v>1100833.74</v>
      </c>
      <c r="T3177" s="60">
        <f>Ugovori_OPULJP3[[#This Row],[Bespovratna sredstva - Ukupno (EU+Nac) HRK
= Ukupna ugovorena vrijednost bespovratnih sredstava]]/7.5345</f>
        <v>146105.74557037625</v>
      </c>
      <c r="U3177" s="59">
        <v>122314.8600000001</v>
      </c>
      <c r="V3177" s="60">
        <f>Ugovori_OPULJP3[[#This Row],[Javni doprinos korisnika - HRK]]/7.5345</f>
        <v>16233.97173004182</v>
      </c>
      <c r="W3177" s="59">
        <v>0</v>
      </c>
      <c r="X3177" s="60">
        <f>Ugovori_OPULJP3[[#This Row],[Privatni doprinos korisnika - HRK]]/7.5345</f>
        <v>0</v>
      </c>
      <c r="Y3177" s="61">
        <v>1223148.6000000001</v>
      </c>
      <c r="Z3177" s="62">
        <f>Ugovori_OPULJP3[[#This Row],[UKUPNI PRIHVATLJIVI IZDACI
TOTAL ELIGIBLE EXPENDITURE
= Bespovratna sredstva ukupno + doprinos korisnika
= Ukupni prihvatljivi troškovi
= Ukupna ugovorena vrijednost projekta HRK]]/7.5345</f>
        <v>162339.71730041807</v>
      </c>
      <c r="AA3177" s="66" t="s">
        <v>10638</v>
      </c>
      <c r="AB3177" s="66" t="s">
        <v>10639</v>
      </c>
      <c r="AC3177" s="40" t="s">
        <v>11524</v>
      </c>
      <c r="AD3177" s="72" t="s">
        <v>10995</v>
      </c>
    </row>
    <row r="3178" spans="1:30" ht="66.75" customHeight="1" x14ac:dyDescent="0.2">
      <c r="A3178" s="70" t="s">
        <v>11525</v>
      </c>
      <c r="B3178" s="64" t="s">
        <v>10633</v>
      </c>
      <c r="C3178" s="65" t="s">
        <v>10991</v>
      </c>
      <c r="D3178" s="96" t="s">
        <v>11444</v>
      </c>
      <c r="E3178" s="66" t="s">
        <v>231</v>
      </c>
      <c r="F3178" s="71" t="s">
        <v>11526</v>
      </c>
      <c r="G3178" s="71" t="s">
        <v>3085</v>
      </c>
      <c r="H3178" s="68">
        <v>44416</v>
      </c>
      <c r="I3178" s="68">
        <v>44781</v>
      </c>
      <c r="J3178" s="57" t="str">
        <f>IF(Ugovori_OPULJP3[[#This Row],[DATUM ZAVRŠETKA OPERACIJE]]&gt;DATE(2024,12,31),"u provedbi","završen")</f>
        <v>završen</v>
      </c>
      <c r="K3178" s="67" t="s">
        <v>98</v>
      </c>
      <c r="L3178" s="76" t="s">
        <v>98</v>
      </c>
      <c r="M3178" s="58">
        <v>0.85</v>
      </c>
      <c r="N3178" s="58">
        <v>0.15</v>
      </c>
      <c r="O3178" s="59">
        <f>Ugovori_OPULJP3[[#This Row],[Bespovratna sredstva - Ukupno (EU+Nac) HRK
= Ukupna ugovorena vrijednost bespovratnih sredstava]]*Ugovori_OPULJP3[[#This Row],[EU STOPA SUFINANCIRANJA %
EU CO-FINANCING RATE %]]</f>
        <v>3305785.6004999997</v>
      </c>
      <c r="P3178" s="60">
        <f>Ugovori_OPULJP3[[#This Row],[Bespovratna sredstva - EU dio - HRK]]/7.5345</f>
        <v>438753.148914991</v>
      </c>
      <c r="Q3178" s="59">
        <f>Ugovori_OPULJP3[[#This Row],[Bespovratna sredstva - Ukupno (EU+Nac) HRK
= Ukupna ugovorena vrijednost bespovratnih sredstava]]*Ugovori_OPULJP3[[#This Row],[STOPA NACIONALNOG SUFINANCIRANJA %]]</f>
        <v>583373.92949999997</v>
      </c>
      <c r="R3178" s="60">
        <f>Ugovori_OPULJP3[[#This Row],[Bespovratna sredstva - Nacionalni dio - HRK]]/7.5345</f>
        <v>77427.026279116064</v>
      </c>
      <c r="S3178" s="59">
        <v>3889159.53</v>
      </c>
      <c r="T3178" s="60">
        <f>Ugovori_OPULJP3[[#This Row],[Bespovratna sredstva - Ukupno (EU+Nac) HRK
= Ukupna ugovorena vrijednost bespovratnih sredstava]]/7.5345</f>
        <v>516180.17519410705</v>
      </c>
      <c r="U3178" s="59">
        <v>686322.27</v>
      </c>
      <c r="V3178" s="60">
        <f>Ugovori_OPULJP3[[#This Row],[Javni doprinos korisnika - HRK]]/7.5345</f>
        <v>91090.61915190125</v>
      </c>
      <c r="W3178" s="59">
        <v>0</v>
      </c>
      <c r="X3178" s="60">
        <f>Ugovori_OPULJP3[[#This Row],[Privatni doprinos korisnika - HRK]]/7.5345</f>
        <v>0</v>
      </c>
      <c r="Y3178" s="61">
        <v>4575481.8</v>
      </c>
      <c r="Z3178" s="62">
        <f>Ugovori_OPULJP3[[#This Row],[UKUPNI PRIHVATLJIVI IZDACI
TOTAL ELIGIBLE EXPENDITURE
= Bespovratna sredstva ukupno + doprinos korisnika
= Ukupni prihvatljivi troškovi
= Ukupna ugovorena vrijednost projekta HRK]]/7.5345</f>
        <v>607270.79434600833</v>
      </c>
      <c r="AA3178" s="66" t="s">
        <v>10638</v>
      </c>
      <c r="AB3178" s="66" t="s">
        <v>10639</v>
      </c>
      <c r="AC3178" s="40" t="s">
        <v>11527</v>
      </c>
      <c r="AD3178" s="72" t="s">
        <v>10995</v>
      </c>
    </row>
    <row r="3179" spans="1:30" ht="66.75" customHeight="1" x14ac:dyDescent="0.2">
      <c r="A3179" s="70" t="s">
        <v>11528</v>
      </c>
      <c r="B3179" s="64" t="s">
        <v>10633</v>
      </c>
      <c r="C3179" s="65" t="s">
        <v>10991</v>
      </c>
      <c r="D3179" s="96" t="s">
        <v>11444</v>
      </c>
      <c r="E3179" s="66" t="s">
        <v>231</v>
      </c>
      <c r="F3179" s="54" t="s">
        <v>11529</v>
      </c>
      <c r="G3179" s="54" t="s">
        <v>1094</v>
      </c>
      <c r="H3179" s="68">
        <v>44425</v>
      </c>
      <c r="I3179" s="68">
        <v>44790</v>
      </c>
      <c r="J3179" s="57" t="str">
        <f>IF(Ugovori_OPULJP3[[#This Row],[DATUM ZAVRŠETKA OPERACIJE]]&gt;DATE(2024,12,31),"u provedbi","završen")</f>
        <v>završen</v>
      </c>
      <c r="K3179" s="67" t="s">
        <v>199</v>
      </c>
      <c r="L3179" s="76" t="s">
        <v>199</v>
      </c>
      <c r="M3179" s="58">
        <v>0.85</v>
      </c>
      <c r="N3179" s="58">
        <v>0.15</v>
      </c>
      <c r="O3179" s="59">
        <f>Ugovori_OPULJP3[[#This Row],[Bespovratna sredstva - Ukupno (EU+Nac) HRK
= Ukupna ugovorena vrijednost bespovratnih sredstava]]*Ugovori_OPULJP3[[#This Row],[EU STOPA SUFINANCIRANJA %
EU CO-FINANCING RATE %]]</f>
        <v>2550000</v>
      </c>
      <c r="P3179" s="60">
        <f>Ugovori_OPULJP3[[#This Row],[Bespovratna sredstva - EU dio - HRK]]/7.5345</f>
        <v>338443.1614572964</v>
      </c>
      <c r="Q3179" s="59">
        <f>Ugovori_OPULJP3[[#This Row],[Bespovratna sredstva - Ukupno (EU+Nac) HRK
= Ukupna ugovorena vrijednost bespovratnih sredstava]]*Ugovori_OPULJP3[[#This Row],[STOPA NACIONALNOG SUFINANCIRANJA %]]</f>
        <v>450000</v>
      </c>
      <c r="R3179" s="60">
        <f>Ugovori_OPULJP3[[#This Row],[Bespovratna sredstva - Nacionalni dio - HRK]]/7.5345</f>
        <v>59725.263786581723</v>
      </c>
      <c r="S3179" s="59">
        <v>3000000</v>
      </c>
      <c r="T3179" s="60">
        <f>Ugovori_OPULJP3[[#This Row],[Bespovratna sredstva - Ukupno (EU+Nac) HRK
= Ukupna ugovorena vrijednost bespovratnih sredstava]]/7.5345</f>
        <v>398168.42524387816</v>
      </c>
      <c r="U3179" s="59">
        <v>714747.60000000009</v>
      </c>
      <c r="V3179" s="60">
        <f>Ugovori_OPULJP3[[#This Row],[Javni doprinos korisnika - HRK]]/7.5345</f>
        <v>94863.308779613784</v>
      </c>
      <c r="W3179" s="59">
        <v>0</v>
      </c>
      <c r="X3179" s="60">
        <f>Ugovori_OPULJP3[[#This Row],[Privatni doprinos korisnika - HRK]]/7.5345</f>
        <v>0</v>
      </c>
      <c r="Y3179" s="61">
        <v>3714747.6</v>
      </c>
      <c r="Z3179" s="62">
        <f>Ugovori_OPULJP3[[#This Row],[UKUPNI PRIHVATLJIVI IZDACI
TOTAL ELIGIBLE EXPENDITURE
= Bespovratna sredstva ukupno + doprinos korisnika
= Ukupni prihvatljivi troškovi
= Ukupna ugovorena vrijednost projekta HRK]]/7.5345</f>
        <v>493031.73402349191</v>
      </c>
      <c r="AA3179" s="66" t="s">
        <v>10638</v>
      </c>
      <c r="AB3179" s="66" t="s">
        <v>10639</v>
      </c>
      <c r="AC3179" s="40" t="s">
        <v>11530</v>
      </c>
      <c r="AD3179" s="72" t="s">
        <v>10995</v>
      </c>
    </row>
    <row r="3180" spans="1:30" ht="66.75" customHeight="1" x14ac:dyDescent="0.2">
      <c r="A3180" s="70" t="s">
        <v>11531</v>
      </c>
      <c r="B3180" s="64" t="s">
        <v>10633</v>
      </c>
      <c r="C3180" s="65" t="s">
        <v>10991</v>
      </c>
      <c r="D3180" s="96" t="s">
        <v>11444</v>
      </c>
      <c r="E3180" s="66" t="s">
        <v>231</v>
      </c>
      <c r="F3180" s="54" t="s">
        <v>11058</v>
      </c>
      <c r="G3180" s="71" t="s">
        <v>824</v>
      </c>
      <c r="H3180" s="68">
        <v>44440</v>
      </c>
      <c r="I3180" s="68">
        <v>44805</v>
      </c>
      <c r="J3180" s="57" t="str">
        <f>IF(Ugovori_OPULJP3[[#This Row],[DATUM ZAVRŠETKA OPERACIJE]]&gt;DATE(2024,12,31),"u provedbi","završen")</f>
        <v>završen</v>
      </c>
      <c r="K3180" s="67" t="s">
        <v>78</v>
      </c>
      <c r="L3180" s="76" t="s">
        <v>78</v>
      </c>
      <c r="M3180" s="58">
        <v>0.85</v>
      </c>
      <c r="N3180" s="58">
        <v>0.15</v>
      </c>
      <c r="O3180" s="59">
        <f>Ugovori_OPULJP3[[#This Row],[Bespovratna sredstva - Ukupno (EU+Nac) HRK
= Ukupna ugovorena vrijednost bespovratnih sredstava]]*Ugovori_OPULJP3[[#This Row],[EU STOPA SUFINANCIRANJA %
EU CO-FINANCING RATE %]]</f>
        <v>2062024.6814999999</v>
      </c>
      <c r="P3180" s="60">
        <f>Ugovori_OPULJP3[[#This Row],[Bespovratna sredstva - EU dio - HRK]]/7.5345</f>
        <v>273677.70674895478</v>
      </c>
      <c r="Q3180" s="59">
        <f>Ugovori_OPULJP3[[#This Row],[Bespovratna sredstva - Ukupno (EU+Nac) HRK
= Ukupna ugovorena vrijednost bespovratnih sredstava]]*Ugovori_OPULJP3[[#This Row],[STOPA NACIONALNOG SUFINANCIRANJA %]]</f>
        <v>363886.70850000001</v>
      </c>
      <c r="R3180" s="60">
        <f>Ugovori_OPULJP3[[#This Row],[Bespovratna sredstva - Nacionalni dio - HRK]]/7.5345</f>
        <v>48296.065896874374</v>
      </c>
      <c r="S3180" s="59">
        <v>2425911.39</v>
      </c>
      <c r="T3180" s="60">
        <f>Ugovori_OPULJP3[[#This Row],[Bespovratna sredstva - Ukupno (EU+Nac) HRK
= Ukupna ugovorena vrijednost bespovratnih sredstava]]/7.5345</f>
        <v>321973.77264582919</v>
      </c>
      <c r="U3180" s="59">
        <v>428102.00999999978</v>
      </c>
      <c r="V3180" s="60">
        <f>Ugovori_OPULJP3[[#This Row],[Javni doprinos korisnika - HRK]]/7.5345</f>
        <v>56818.901055146292</v>
      </c>
      <c r="W3180" s="59">
        <v>0</v>
      </c>
      <c r="X3180" s="60">
        <f>Ugovori_OPULJP3[[#This Row],[Privatni doprinos korisnika - HRK]]/7.5345</f>
        <v>0</v>
      </c>
      <c r="Y3180" s="61">
        <v>2854013.4</v>
      </c>
      <c r="Z3180" s="62">
        <f>Ugovori_OPULJP3[[#This Row],[UKUPNI PRIHVATLJIVI IZDACI
TOTAL ELIGIBLE EXPENDITURE
= Bespovratna sredstva ukupno + doprinos korisnika
= Ukupni prihvatljivi troškovi
= Ukupna ugovorena vrijednost projekta HRK]]/7.5345</f>
        <v>378792.67370097549</v>
      </c>
      <c r="AA3180" s="66" t="s">
        <v>10638</v>
      </c>
      <c r="AB3180" s="66" t="s">
        <v>10639</v>
      </c>
      <c r="AC3180" s="40" t="s">
        <v>11532</v>
      </c>
      <c r="AD3180" s="72" t="s">
        <v>10995</v>
      </c>
    </row>
    <row r="3181" spans="1:30" ht="66.75" customHeight="1" x14ac:dyDescent="0.2">
      <c r="A3181" s="70" t="s">
        <v>11533</v>
      </c>
      <c r="B3181" s="64" t="s">
        <v>10633</v>
      </c>
      <c r="C3181" s="65" t="s">
        <v>10991</v>
      </c>
      <c r="D3181" s="96" t="s">
        <v>11444</v>
      </c>
      <c r="E3181" s="66" t="s">
        <v>231</v>
      </c>
      <c r="F3181" s="54" t="s">
        <v>11534</v>
      </c>
      <c r="G3181" s="71" t="s">
        <v>11260</v>
      </c>
      <c r="H3181" s="68">
        <v>44440</v>
      </c>
      <c r="I3181" s="68">
        <v>44805</v>
      </c>
      <c r="J3181" s="57" t="str">
        <f>IF(Ugovori_OPULJP3[[#This Row],[DATUM ZAVRŠETKA OPERACIJE]]&gt;DATE(2024,12,31),"u provedbi","završen")</f>
        <v>završen</v>
      </c>
      <c r="K3181" s="67" t="s">
        <v>83</v>
      </c>
      <c r="L3181" s="55" t="s">
        <v>83</v>
      </c>
      <c r="M3181" s="58">
        <v>0.85</v>
      </c>
      <c r="N3181" s="58">
        <v>0.15</v>
      </c>
      <c r="O3181" s="59">
        <f>Ugovori_OPULJP3[[#This Row],[Bespovratna sredstva - Ukupno (EU+Nac) HRK
= Ukupna ugovorena vrijednost bespovratnih sredstava]]*Ugovori_OPULJP3[[#This Row],[EU STOPA SUFINANCIRANJA %
EU CO-FINANCING RATE %]]</f>
        <v>1682735.3609999998</v>
      </c>
      <c r="P3181" s="60">
        <f>Ugovori_OPULJP3[[#This Row],[Bespovratna sredstva - EU dio - HRK]]/7.5345</f>
        <v>223337.36293051956</v>
      </c>
      <c r="Q3181" s="59">
        <f>Ugovori_OPULJP3[[#This Row],[Bespovratna sredstva - Ukupno (EU+Nac) HRK
= Ukupna ugovorena vrijednost bespovratnih sredstava]]*Ugovori_OPULJP3[[#This Row],[STOPA NACIONALNOG SUFINANCIRANJA %]]</f>
        <v>296953.299</v>
      </c>
      <c r="R3181" s="60">
        <f>Ugovori_OPULJP3[[#This Row],[Bespovratna sredstva - Nacionalni dio - HRK]]/7.5345</f>
        <v>39412.475811268167</v>
      </c>
      <c r="S3181" s="59">
        <v>1979688.66</v>
      </c>
      <c r="T3181" s="60">
        <f>Ugovori_OPULJP3[[#This Row],[Bespovratna sredstva - Ukupno (EU+Nac) HRK
= Ukupna ugovorena vrijednost bespovratnih sredstava]]/7.5345</f>
        <v>262749.83874178777</v>
      </c>
      <c r="U3181" s="59">
        <v>104194.14000000013</v>
      </c>
      <c r="V3181" s="60">
        <f>Ugovori_OPULJP3[[#This Row],[Javni doprinos korisnika - HRK]]/7.5345</f>
        <v>13828.938881146742</v>
      </c>
      <c r="W3181" s="59">
        <v>0</v>
      </c>
      <c r="X3181" s="60">
        <f>Ugovori_OPULJP3[[#This Row],[Privatni doprinos korisnika - HRK]]/7.5345</f>
        <v>0</v>
      </c>
      <c r="Y3181" s="61">
        <v>2083882.8</v>
      </c>
      <c r="Z3181" s="62">
        <f>Ugovori_OPULJP3[[#This Row],[UKUPNI PRIHVATLJIVI IZDACI
TOTAL ELIGIBLE EXPENDITURE
= Bespovratna sredstva ukupno + doprinos korisnika
= Ukupni prihvatljivi troškovi
= Ukupna ugovorena vrijednost projekta HRK]]/7.5345</f>
        <v>276578.77762293449</v>
      </c>
      <c r="AA3181" s="66" t="s">
        <v>10638</v>
      </c>
      <c r="AB3181" s="66" t="s">
        <v>10639</v>
      </c>
      <c r="AC3181" s="40" t="s">
        <v>11535</v>
      </c>
      <c r="AD3181" s="72" t="s">
        <v>10995</v>
      </c>
    </row>
    <row r="3182" spans="1:30" ht="66.75" customHeight="1" x14ac:dyDescent="0.2">
      <c r="A3182" s="70" t="s">
        <v>11536</v>
      </c>
      <c r="B3182" s="64" t="s">
        <v>10633</v>
      </c>
      <c r="C3182" s="65" t="s">
        <v>10991</v>
      </c>
      <c r="D3182" s="96" t="s">
        <v>11444</v>
      </c>
      <c r="E3182" s="66" t="s">
        <v>231</v>
      </c>
      <c r="F3182" s="54" t="s">
        <v>11230</v>
      </c>
      <c r="G3182" s="71" t="s">
        <v>2999</v>
      </c>
      <c r="H3182" s="68">
        <v>44435</v>
      </c>
      <c r="I3182" s="68">
        <v>44802</v>
      </c>
      <c r="J3182" s="57" t="str">
        <f>IF(Ugovori_OPULJP3[[#This Row],[DATUM ZAVRŠETKA OPERACIJE]]&gt;DATE(2024,12,31),"u provedbi","završen")</f>
        <v>završen</v>
      </c>
      <c r="K3182" s="67" t="s">
        <v>78</v>
      </c>
      <c r="L3182" s="76" t="s">
        <v>78</v>
      </c>
      <c r="M3182" s="58">
        <v>0.85</v>
      </c>
      <c r="N3182" s="58">
        <v>0.15</v>
      </c>
      <c r="O3182" s="59">
        <f>Ugovori_OPULJP3[[#This Row],[Bespovratna sredstva - Ukupno (EU+Nac) HRK
= Ukupna ugovorena vrijednost bespovratnih sredstava]]*Ugovori_OPULJP3[[#This Row],[EU STOPA SUFINANCIRANJA %
EU CO-FINANCING RATE %]]</f>
        <v>294574.95449999999</v>
      </c>
      <c r="P3182" s="60">
        <f>Ugovori_OPULJP3[[#This Row],[Bespovratna sredstva - EU dio - HRK]]/7.5345</f>
        <v>39096.815249850682</v>
      </c>
      <c r="Q3182" s="59">
        <f>Ugovori_OPULJP3[[#This Row],[Bespovratna sredstva - Ukupno (EU+Nac) HRK
= Ukupna ugovorena vrijednost bespovratnih sredstava]]*Ugovori_OPULJP3[[#This Row],[STOPA NACIONALNOG SUFINANCIRANJA %]]</f>
        <v>51983.815500000004</v>
      </c>
      <c r="R3182" s="60">
        <f>Ugovori_OPULJP3[[#This Row],[Bespovratna sredstva - Nacionalni dio - HRK]]/7.5345</f>
        <v>6899.4379852677685</v>
      </c>
      <c r="S3182" s="59">
        <v>346558.77</v>
      </c>
      <c r="T3182" s="60">
        <f>Ugovori_OPULJP3[[#This Row],[Bespovratna sredstva - Ukupno (EU+Nac) HRK
= Ukupna ugovorena vrijednost bespovratnih sredstava]]/7.5345</f>
        <v>45996.253235118456</v>
      </c>
      <c r="U3182" s="59">
        <v>61157.429999999993</v>
      </c>
      <c r="V3182" s="60">
        <f>Ugovori_OPULJP3[[#This Row],[Javni doprinos korisnika - HRK]]/7.5345</f>
        <v>8116.9858650209026</v>
      </c>
      <c r="W3182" s="59">
        <v>0</v>
      </c>
      <c r="X3182" s="60">
        <f>Ugovori_OPULJP3[[#This Row],[Privatni doprinos korisnika - HRK]]/7.5345</f>
        <v>0</v>
      </c>
      <c r="Y3182" s="61">
        <v>407716.2</v>
      </c>
      <c r="Z3182" s="62">
        <f>Ugovori_OPULJP3[[#This Row],[UKUPNI PRIHVATLJIVI IZDACI
TOTAL ELIGIBLE EXPENDITURE
= Bespovratna sredstva ukupno + doprinos korisnika
= Ukupni prihvatljivi troškovi
= Ukupna ugovorena vrijednost projekta HRK]]/7.5345</f>
        <v>54113.239100139355</v>
      </c>
      <c r="AA3182" s="66" t="s">
        <v>10638</v>
      </c>
      <c r="AB3182" s="66" t="s">
        <v>10639</v>
      </c>
      <c r="AC3182" s="40" t="s">
        <v>11537</v>
      </c>
      <c r="AD3182" s="72" t="s">
        <v>10995</v>
      </c>
    </row>
    <row r="3183" spans="1:30" ht="66.75" customHeight="1" x14ac:dyDescent="0.2">
      <c r="A3183" s="70" t="s">
        <v>11538</v>
      </c>
      <c r="B3183" s="64" t="s">
        <v>10633</v>
      </c>
      <c r="C3183" s="65" t="s">
        <v>10991</v>
      </c>
      <c r="D3183" s="96" t="s">
        <v>11444</v>
      </c>
      <c r="E3183" s="66" t="s">
        <v>231</v>
      </c>
      <c r="F3183" s="71" t="s">
        <v>11539</v>
      </c>
      <c r="G3183" s="54" t="s">
        <v>1887</v>
      </c>
      <c r="H3183" s="68">
        <v>44405</v>
      </c>
      <c r="I3183" s="68">
        <v>44770</v>
      </c>
      <c r="J3183" s="57" t="str">
        <f>IF(Ugovori_OPULJP3[[#This Row],[DATUM ZAVRŠETKA OPERACIJE]]&gt;DATE(2024,12,31),"u provedbi","završen")</f>
        <v>završen</v>
      </c>
      <c r="K3183" s="67" t="s">
        <v>98</v>
      </c>
      <c r="L3183" s="76" t="s">
        <v>98</v>
      </c>
      <c r="M3183" s="58">
        <v>0.85</v>
      </c>
      <c r="N3183" s="58">
        <v>0.15</v>
      </c>
      <c r="O3183" s="59">
        <f>Ugovori_OPULJP3[[#This Row],[Bespovratna sredstva - Ukupno (EU+Nac) HRK
= Ukupna ugovorena vrijednost bespovratnih sredstava]]*Ugovori_OPULJP3[[#This Row],[EU STOPA SUFINANCIRANJA %
EU CO-FINANCING RATE %]]</f>
        <v>5633505.3389999997</v>
      </c>
      <c r="P3183" s="60">
        <f>Ugovori_OPULJP3[[#This Row],[Bespovratna sredstva - EU dio - HRK]]/7.5345</f>
        <v>747694.64981086995</v>
      </c>
      <c r="Q3183" s="59">
        <f>Ugovori_OPULJP3[[#This Row],[Bespovratna sredstva - Ukupno (EU+Nac) HRK
= Ukupna ugovorena vrijednost bespovratnih sredstava]]*Ugovori_OPULJP3[[#This Row],[STOPA NACIONALNOG SUFINANCIRANJA %]]</f>
        <v>994148.00099999993</v>
      </c>
      <c r="R3183" s="60">
        <f>Ugovori_OPULJP3[[#This Row],[Bespovratna sredstva - Nacionalni dio - HRK]]/7.5345</f>
        <v>131946.11467250646</v>
      </c>
      <c r="S3183" s="59">
        <v>6627653.3399999999</v>
      </c>
      <c r="T3183" s="60">
        <f>Ugovori_OPULJP3[[#This Row],[Bespovratna sredstva - Ukupno (EU+Nac) HRK
= Ukupna ugovorena vrijednost bespovratnih sredstava]]/7.5345</f>
        <v>879640.76448337641</v>
      </c>
      <c r="U3183" s="59">
        <v>348823.86000000034</v>
      </c>
      <c r="V3183" s="60">
        <f>Ugovori_OPULJP3[[#This Row],[Javni doprinos korisnika - HRK]]/7.5345</f>
        <v>46296.882341230383</v>
      </c>
      <c r="W3183" s="59">
        <v>0</v>
      </c>
      <c r="X3183" s="60">
        <f>Ugovori_OPULJP3[[#This Row],[Privatni doprinos korisnika - HRK]]/7.5345</f>
        <v>0</v>
      </c>
      <c r="Y3183" s="61">
        <v>6976477.2000000002</v>
      </c>
      <c r="Z3183" s="62">
        <f>Ugovori_OPULJP3[[#This Row],[UKUPNI PRIHVATLJIVI IZDACI
TOTAL ELIGIBLE EXPENDITURE
= Bespovratna sredstva ukupno + doprinos korisnika
= Ukupni prihvatljivi troškovi
= Ukupna ugovorena vrijednost projekta HRK]]/7.5345</f>
        <v>925937.64682460681</v>
      </c>
      <c r="AA3183" s="66" t="s">
        <v>10638</v>
      </c>
      <c r="AB3183" s="66" t="s">
        <v>10639</v>
      </c>
      <c r="AC3183" s="40" t="s">
        <v>11540</v>
      </c>
      <c r="AD3183" s="72" t="s">
        <v>10995</v>
      </c>
    </row>
    <row r="3184" spans="1:30" ht="66.75" customHeight="1" x14ac:dyDescent="0.2">
      <c r="A3184" s="70" t="s">
        <v>11541</v>
      </c>
      <c r="B3184" s="64" t="s">
        <v>10633</v>
      </c>
      <c r="C3184" s="65" t="s">
        <v>10991</v>
      </c>
      <c r="D3184" s="96" t="s">
        <v>11444</v>
      </c>
      <c r="E3184" s="66" t="s">
        <v>231</v>
      </c>
      <c r="F3184" s="71" t="s">
        <v>11542</v>
      </c>
      <c r="G3184" s="71" t="s">
        <v>2482</v>
      </c>
      <c r="H3184" s="68">
        <v>44424</v>
      </c>
      <c r="I3184" s="68">
        <v>44789</v>
      </c>
      <c r="J3184" s="57" t="str">
        <f>IF(Ugovori_OPULJP3[[#This Row],[DATUM ZAVRŠETKA OPERACIJE]]&gt;DATE(2024,12,31),"u provedbi","završen")</f>
        <v>završen</v>
      </c>
      <c r="K3184" s="67" t="s">
        <v>332</v>
      </c>
      <c r="L3184" s="76" t="s">
        <v>332</v>
      </c>
      <c r="M3184" s="58">
        <v>0.85</v>
      </c>
      <c r="N3184" s="58">
        <v>0.15</v>
      </c>
      <c r="O3184" s="59">
        <f>Ugovori_OPULJP3[[#This Row],[Bespovratna sredstva - Ukupno (EU+Nac) HRK
= Ukupna ugovorena vrijednost bespovratnih sredstava]]*Ugovori_OPULJP3[[#This Row],[EU STOPA SUFINANCIRANJA %
EU CO-FINANCING RATE %]]</f>
        <v>2048547.3959999997</v>
      </c>
      <c r="P3184" s="60">
        <f>Ugovori_OPULJP3[[#This Row],[Bespovratna sredstva - EU dio - HRK]]/7.5345</f>
        <v>271888.96356758906</v>
      </c>
      <c r="Q3184" s="59">
        <f>Ugovori_OPULJP3[[#This Row],[Bespovratna sredstva - Ukupno (EU+Nac) HRK
= Ukupna ugovorena vrijednost bespovratnih sredstava]]*Ugovori_OPULJP3[[#This Row],[STOPA NACIONALNOG SUFINANCIRANJA %]]</f>
        <v>361508.36399999994</v>
      </c>
      <c r="R3184" s="60">
        <f>Ugovori_OPULJP3[[#This Row],[Bespovratna sredstva - Nacionalni dio - HRK]]/7.5345</f>
        <v>47980.40533545689</v>
      </c>
      <c r="S3184" s="59">
        <v>2410055.7599999998</v>
      </c>
      <c r="T3184" s="60">
        <f>Ugovori_OPULJP3[[#This Row],[Bespovratna sredstva - Ukupno (EU+Nac) HRK
= Ukupna ugovorena vrijednost bespovratnih sredstava]]/7.5345</f>
        <v>319869.36890304595</v>
      </c>
      <c r="U3184" s="59">
        <v>126845.04000000004</v>
      </c>
      <c r="V3184" s="60">
        <f>Ugovori_OPULJP3[[#This Row],[Javni doprinos korisnika - HRK]]/7.5345</f>
        <v>16835.229942265581</v>
      </c>
      <c r="W3184" s="59">
        <v>0</v>
      </c>
      <c r="X3184" s="60">
        <f>Ugovori_OPULJP3[[#This Row],[Privatni doprinos korisnika - HRK]]/7.5345</f>
        <v>0</v>
      </c>
      <c r="Y3184" s="61">
        <v>2536900.7999999998</v>
      </c>
      <c r="Z3184" s="62">
        <f>Ugovori_OPULJP3[[#This Row],[UKUPNI PRIHVATLJIVI IZDACI
TOTAL ELIGIBLE EXPENDITURE
= Bespovratna sredstva ukupno + doprinos korisnika
= Ukupni prihvatljivi troškovi
= Ukupna ugovorena vrijednost projekta HRK]]/7.5345</f>
        <v>336704.5988453115</v>
      </c>
      <c r="AA3184" s="66" t="s">
        <v>10638</v>
      </c>
      <c r="AB3184" s="66" t="s">
        <v>10639</v>
      </c>
      <c r="AC3184" s="40" t="s">
        <v>11543</v>
      </c>
      <c r="AD3184" s="72" t="s">
        <v>10995</v>
      </c>
    </row>
    <row r="3185" spans="1:30" ht="66.75" customHeight="1" x14ac:dyDescent="0.2">
      <c r="A3185" s="70" t="s">
        <v>11544</v>
      </c>
      <c r="B3185" s="64" t="s">
        <v>10633</v>
      </c>
      <c r="C3185" s="65" t="s">
        <v>10991</v>
      </c>
      <c r="D3185" s="96" t="s">
        <v>11444</v>
      </c>
      <c r="E3185" s="66" t="s">
        <v>231</v>
      </c>
      <c r="F3185" s="71" t="s">
        <v>11545</v>
      </c>
      <c r="G3185" s="71" t="s">
        <v>836</v>
      </c>
      <c r="H3185" s="68">
        <v>44440</v>
      </c>
      <c r="I3185" s="68">
        <v>44805</v>
      </c>
      <c r="J3185" s="57" t="str">
        <f>IF(Ugovori_OPULJP3[[#This Row],[DATUM ZAVRŠETKA OPERACIJE]]&gt;DATE(2024,12,31),"u provedbi","završen")</f>
        <v>završen</v>
      </c>
      <c r="K3185" s="67" t="s">
        <v>593</v>
      </c>
      <c r="L3185" s="76" t="s">
        <v>593</v>
      </c>
      <c r="M3185" s="58">
        <v>0.85</v>
      </c>
      <c r="N3185" s="58">
        <v>0.15</v>
      </c>
      <c r="O3185" s="59">
        <f>Ugovori_OPULJP3[[#This Row],[Bespovratna sredstva - Ukupno (EU+Nac) HRK
= Ukupna ugovorena vrijednost bespovratnih sredstava]]*Ugovori_OPULJP3[[#This Row],[EU STOPA SUFINANCIRANJA %
EU CO-FINANCING RATE %]]</f>
        <v>2079352.62</v>
      </c>
      <c r="P3185" s="60">
        <f>Ugovori_OPULJP3[[#This Row],[Bespovratna sredstva - EU dio - HRK]]/7.5345</f>
        <v>275977.51941071072</v>
      </c>
      <c r="Q3185" s="59">
        <f>Ugovori_OPULJP3[[#This Row],[Bespovratna sredstva - Ukupno (EU+Nac) HRK
= Ukupna ugovorena vrijednost bespovratnih sredstava]]*Ugovori_OPULJP3[[#This Row],[STOPA NACIONALNOG SUFINANCIRANJA %]]</f>
        <v>366944.58</v>
      </c>
      <c r="R3185" s="60">
        <f>Ugovori_OPULJP3[[#This Row],[Bespovratna sredstva - Nacionalni dio - HRK]]/7.5345</f>
        <v>48701.915190125423</v>
      </c>
      <c r="S3185" s="59">
        <v>2446297.2000000002</v>
      </c>
      <c r="T3185" s="60">
        <f>Ugovori_OPULJP3[[#This Row],[Bespovratna sredstva - Ukupno (EU+Nac) HRK
= Ukupna ugovorena vrijednost bespovratnih sredstava]]/7.5345</f>
        <v>324679.43460083613</v>
      </c>
      <c r="U3185" s="59">
        <v>271810.79999999981</v>
      </c>
      <c r="V3185" s="60">
        <f>Ugovori_OPULJP3[[#This Row],[Javni doprinos korisnika - HRK]]/7.5345</f>
        <v>36075.49273342621</v>
      </c>
      <c r="W3185" s="59">
        <v>0</v>
      </c>
      <c r="X3185" s="60">
        <f>Ugovori_OPULJP3[[#This Row],[Privatni doprinos korisnika - HRK]]/7.5345</f>
        <v>0</v>
      </c>
      <c r="Y3185" s="61">
        <v>2718108</v>
      </c>
      <c r="Z3185" s="62">
        <f>Ugovori_OPULJP3[[#This Row],[UKUPNI PRIHVATLJIVI IZDACI
TOTAL ELIGIBLE EXPENDITURE
= Bespovratna sredstva ukupno + doprinos korisnika
= Ukupni prihvatljivi troškovi
= Ukupna ugovorena vrijednost projekta HRK]]/7.5345</f>
        <v>360754.92733426235</v>
      </c>
      <c r="AA3185" s="66" t="s">
        <v>10638</v>
      </c>
      <c r="AB3185" s="66" t="s">
        <v>10639</v>
      </c>
      <c r="AC3185" s="40" t="s">
        <v>11546</v>
      </c>
      <c r="AD3185" s="72" t="s">
        <v>10995</v>
      </c>
    </row>
    <row r="3186" spans="1:30" ht="66.75" customHeight="1" x14ac:dyDescent="0.2">
      <c r="A3186" s="70" t="s">
        <v>11547</v>
      </c>
      <c r="B3186" s="64" t="s">
        <v>10633</v>
      </c>
      <c r="C3186" s="65" t="s">
        <v>10991</v>
      </c>
      <c r="D3186" s="96" t="s">
        <v>11444</v>
      </c>
      <c r="E3186" s="66" t="s">
        <v>231</v>
      </c>
      <c r="F3186" s="71" t="s">
        <v>11548</v>
      </c>
      <c r="G3186" s="71" t="s">
        <v>770</v>
      </c>
      <c r="H3186" s="68">
        <v>44440</v>
      </c>
      <c r="I3186" s="68">
        <v>44805</v>
      </c>
      <c r="J3186" s="57" t="str">
        <f>IF(Ugovori_OPULJP3[[#This Row],[DATUM ZAVRŠETKA OPERACIJE]]&gt;DATE(2024,12,31),"u provedbi","završen")</f>
        <v>završen</v>
      </c>
      <c r="K3186" s="67" t="s">
        <v>424</v>
      </c>
      <c r="L3186" s="55" t="s">
        <v>424</v>
      </c>
      <c r="M3186" s="58">
        <v>0.85</v>
      </c>
      <c r="N3186" s="58">
        <v>0.15</v>
      </c>
      <c r="O3186" s="59">
        <f>Ugovori_OPULJP3[[#This Row],[Bespovratna sredstva - Ukupno (EU+Nac) HRK
= Ukupna ugovorena vrijednost bespovratnih sredstava]]*Ugovori_OPULJP3[[#This Row],[EU STOPA SUFINANCIRANJA %
EU CO-FINANCING RATE %]]</f>
        <v>3361620.0690000001</v>
      </c>
      <c r="P3186" s="60">
        <f>Ugovori_OPULJP3[[#This Row],[Bespovratna sredstva - EU dio - HRK]]/7.5345</f>
        <v>446163.65638064902</v>
      </c>
      <c r="Q3186" s="59">
        <f>Ugovori_OPULJP3[[#This Row],[Bespovratna sredstva - Ukupno (EU+Nac) HRK
= Ukupna ugovorena vrijednost bespovratnih sredstava]]*Ugovori_OPULJP3[[#This Row],[STOPA NACIONALNOG SUFINANCIRANJA %]]</f>
        <v>593227.071</v>
      </c>
      <c r="R3186" s="60">
        <f>Ugovori_OPULJP3[[#This Row],[Bespovratna sredstva - Nacionalni dio - HRK]]/7.5345</f>
        <v>78734.762890702768</v>
      </c>
      <c r="S3186" s="59">
        <v>3954847.14</v>
      </c>
      <c r="T3186" s="60">
        <f>Ugovori_OPULJP3[[#This Row],[Bespovratna sredstva - Ukupno (EU+Nac) HRK
= Ukupna ugovorena vrijednost bespovratnih sredstava]]/7.5345</f>
        <v>524898.41927135177</v>
      </c>
      <c r="U3186" s="59">
        <v>439427.4599999995</v>
      </c>
      <c r="V3186" s="60">
        <f>Ugovori_OPULJP3[[#This Row],[Javni doprinos korisnika - HRK]]/7.5345</f>
        <v>58322.046585705684</v>
      </c>
      <c r="W3186" s="59">
        <v>0</v>
      </c>
      <c r="X3186" s="60">
        <f>Ugovori_OPULJP3[[#This Row],[Privatni doprinos korisnika - HRK]]/7.5345</f>
        <v>0</v>
      </c>
      <c r="Y3186" s="61">
        <v>4394274.5999999996</v>
      </c>
      <c r="Z3186" s="62">
        <f>Ugovori_OPULJP3[[#This Row],[UKUPNI PRIHVATLJIVI IZDACI
TOTAL ELIGIBLE EXPENDITURE
= Bespovratna sredstva ukupno + doprinos korisnika
= Ukupni prihvatljivi troškovi
= Ukupna ugovorena vrijednost projekta HRK]]/7.5345</f>
        <v>583220.46585705748</v>
      </c>
      <c r="AA3186" s="66" t="s">
        <v>10638</v>
      </c>
      <c r="AB3186" s="66" t="s">
        <v>10639</v>
      </c>
      <c r="AC3186" s="40" t="s">
        <v>11549</v>
      </c>
      <c r="AD3186" s="72" t="s">
        <v>10995</v>
      </c>
    </row>
    <row r="3187" spans="1:30" ht="66.75" customHeight="1" x14ac:dyDescent="0.2">
      <c r="A3187" s="70" t="s">
        <v>11550</v>
      </c>
      <c r="B3187" s="64" t="s">
        <v>10633</v>
      </c>
      <c r="C3187" s="65" t="s">
        <v>10991</v>
      </c>
      <c r="D3187" s="96" t="s">
        <v>11444</v>
      </c>
      <c r="E3187" s="66" t="s">
        <v>231</v>
      </c>
      <c r="F3187" s="71" t="s">
        <v>11551</v>
      </c>
      <c r="G3187" s="71" t="s">
        <v>9102</v>
      </c>
      <c r="H3187" s="68">
        <v>44389</v>
      </c>
      <c r="I3187" s="68">
        <v>44754</v>
      </c>
      <c r="J3187" s="57" t="str">
        <f>IF(Ugovori_OPULJP3[[#This Row],[DATUM ZAVRŠETKA OPERACIJE]]&gt;DATE(2024,12,31),"u provedbi","završen")</f>
        <v>završen</v>
      </c>
      <c r="K3187" s="67" t="s">
        <v>172</v>
      </c>
      <c r="L3187" s="76" t="s">
        <v>172</v>
      </c>
      <c r="M3187" s="58">
        <v>0.85</v>
      </c>
      <c r="N3187" s="58">
        <v>0.15</v>
      </c>
      <c r="O3187" s="59">
        <f>Ugovori_OPULJP3[[#This Row],[Bespovratna sredstva - Ukupno (EU+Nac) HRK
= Ukupna ugovorena vrijednost bespovratnih sredstava]]*Ugovori_OPULJP3[[#This Row],[EU STOPA SUFINANCIRANJA %
EU CO-FINANCING RATE %]]</f>
        <v>2926496.28</v>
      </c>
      <c r="P3187" s="60">
        <f>Ugovori_OPULJP3[[#This Row],[Bespovratna sredstva - EU dio - HRK]]/7.5345</f>
        <v>388412.80509655579</v>
      </c>
      <c r="Q3187" s="59">
        <f>Ugovori_OPULJP3[[#This Row],[Bespovratna sredstva - Ukupno (EU+Nac) HRK
= Ukupna ugovorena vrijednost bespovratnih sredstava]]*Ugovori_OPULJP3[[#This Row],[STOPA NACIONALNOG SUFINANCIRANJA %]]</f>
        <v>516440.51999999996</v>
      </c>
      <c r="R3187" s="60">
        <f>Ugovori_OPULJP3[[#This Row],[Bespovratna sredstva - Nacionalni dio - HRK]]/7.5345</f>
        <v>68543.436193509842</v>
      </c>
      <c r="S3187" s="59">
        <v>3442936.8</v>
      </c>
      <c r="T3187" s="60">
        <f>Ugovori_OPULJP3[[#This Row],[Bespovratna sredstva - Ukupno (EU+Nac) HRK
= Ukupna ugovorena vrijednost bespovratnih sredstava]]/7.5345</f>
        <v>456956.24129006563</v>
      </c>
      <c r="U3187" s="59">
        <v>181207.20000000019</v>
      </c>
      <c r="V3187" s="60">
        <f>Ugovori_OPULJP3[[#This Row],[Javni doprinos korisnika - HRK]]/7.5345</f>
        <v>24050.32848895085</v>
      </c>
      <c r="W3187" s="59">
        <v>0</v>
      </c>
      <c r="X3187" s="60">
        <f>Ugovori_OPULJP3[[#This Row],[Privatni doprinos korisnika - HRK]]/7.5345</f>
        <v>0</v>
      </c>
      <c r="Y3187" s="61">
        <v>3624144</v>
      </c>
      <c r="Z3187" s="62">
        <f>Ugovori_OPULJP3[[#This Row],[UKUPNI PRIHVATLJIVI IZDACI
TOTAL ELIGIBLE EXPENDITURE
= Bespovratna sredstva ukupno + doprinos korisnika
= Ukupni prihvatljivi troškovi
= Ukupna ugovorena vrijednost projekta HRK]]/7.5345</f>
        <v>481006.56977901648</v>
      </c>
      <c r="AA3187" s="66" t="s">
        <v>10638</v>
      </c>
      <c r="AB3187" s="66" t="s">
        <v>10639</v>
      </c>
      <c r="AC3187" s="40" t="s">
        <v>11552</v>
      </c>
      <c r="AD3187" s="72" t="s">
        <v>10995</v>
      </c>
    </row>
    <row r="3188" spans="1:30" ht="66.75" customHeight="1" x14ac:dyDescent="0.2">
      <c r="A3188" s="70" t="s">
        <v>11553</v>
      </c>
      <c r="B3188" s="64" t="s">
        <v>10633</v>
      </c>
      <c r="C3188" s="65" t="s">
        <v>10991</v>
      </c>
      <c r="D3188" s="96" t="s">
        <v>11444</v>
      </c>
      <c r="E3188" s="66" t="s">
        <v>231</v>
      </c>
      <c r="F3188" s="71" t="s">
        <v>11226</v>
      </c>
      <c r="G3188" s="71" t="s">
        <v>11227</v>
      </c>
      <c r="H3188" s="68">
        <v>44440</v>
      </c>
      <c r="I3188" s="68">
        <v>44805</v>
      </c>
      <c r="J3188" s="57" t="str">
        <f>IF(Ugovori_OPULJP3[[#This Row],[DATUM ZAVRŠETKA OPERACIJE]]&gt;DATE(2024,12,31),"u provedbi","završen")</f>
        <v>završen</v>
      </c>
      <c r="K3188" s="67" t="s">
        <v>154</v>
      </c>
      <c r="L3188" s="55" t="s">
        <v>154</v>
      </c>
      <c r="M3188" s="58">
        <v>0.85</v>
      </c>
      <c r="N3188" s="58">
        <v>0.15</v>
      </c>
      <c r="O3188" s="59">
        <f>Ugovori_OPULJP3[[#This Row],[Bespovratna sredstva - Ukupno (EU+Nac) HRK
= Ukupna ugovorena vrijednost bespovratnih sredstava]]*Ugovori_OPULJP3[[#This Row],[EU STOPA SUFINANCIRANJA %
EU CO-FINANCING RATE %]]</f>
        <v>554494.03200000001</v>
      </c>
      <c r="P3188" s="60">
        <f>Ugovori_OPULJP3[[#This Row],[Bespovratna sredstva - EU dio - HRK]]/7.5345</f>
        <v>73594.00517618953</v>
      </c>
      <c r="Q3188" s="59">
        <f>Ugovori_OPULJP3[[#This Row],[Bespovratna sredstva - Ukupno (EU+Nac) HRK
= Ukupna ugovorena vrijednost bespovratnih sredstava]]*Ugovori_OPULJP3[[#This Row],[STOPA NACIONALNOG SUFINANCIRANJA %]]</f>
        <v>97851.888000000006</v>
      </c>
      <c r="R3188" s="60">
        <f>Ugovori_OPULJP3[[#This Row],[Bespovratna sredstva - Nacionalni dio - HRK]]/7.5345</f>
        <v>12987.177384033446</v>
      </c>
      <c r="S3188" s="59">
        <v>652345.92000000004</v>
      </c>
      <c r="T3188" s="60">
        <f>Ugovori_OPULJP3[[#This Row],[Bespovratna sredstva - Ukupno (EU+Nac) HRK
= Ukupna ugovorena vrijednost bespovratnih sredstava]]/7.5345</f>
        <v>86581.18256022298</v>
      </c>
      <c r="U3188" s="59">
        <v>72482.880000000005</v>
      </c>
      <c r="V3188" s="60">
        <f>Ugovori_OPULJP3[[#This Row],[Javni doprinos korisnika - HRK]]/7.5345</f>
        <v>9620.1313955803307</v>
      </c>
      <c r="W3188" s="59">
        <v>0</v>
      </c>
      <c r="X3188" s="60">
        <f>Ugovori_OPULJP3[[#This Row],[Privatni doprinos korisnika - HRK]]/7.5345</f>
        <v>0</v>
      </c>
      <c r="Y3188" s="61">
        <v>724828.8</v>
      </c>
      <c r="Z3188" s="62">
        <f>Ugovori_OPULJP3[[#This Row],[UKUPNI PRIHVATLJIVI IZDACI
TOTAL ELIGIBLE EXPENDITURE
= Bespovratna sredstva ukupno + doprinos korisnika
= Ukupni prihvatljivi troškovi
= Ukupna ugovorena vrijednost projekta HRK]]/7.5345</f>
        <v>96201.3139558033</v>
      </c>
      <c r="AA3188" s="66" t="s">
        <v>10638</v>
      </c>
      <c r="AB3188" s="66" t="s">
        <v>10639</v>
      </c>
      <c r="AC3188" s="40" t="s">
        <v>11554</v>
      </c>
      <c r="AD3188" s="72" t="s">
        <v>10995</v>
      </c>
    </row>
    <row r="3189" spans="1:30" ht="66.75" customHeight="1" x14ac:dyDescent="0.2">
      <c r="A3189" s="70" t="s">
        <v>11555</v>
      </c>
      <c r="B3189" s="64" t="s">
        <v>10633</v>
      </c>
      <c r="C3189" s="65" t="s">
        <v>10991</v>
      </c>
      <c r="D3189" s="96" t="s">
        <v>11444</v>
      </c>
      <c r="E3189" s="66" t="s">
        <v>231</v>
      </c>
      <c r="F3189" s="71" t="s">
        <v>11556</v>
      </c>
      <c r="G3189" s="71" t="s">
        <v>345</v>
      </c>
      <c r="H3189" s="68">
        <v>44424</v>
      </c>
      <c r="I3189" s="68">
        <v>44789</v>
      </c>
      <c r="J3189" s="57" t="str">
        <f>IF(Ugovori_OPULJP3[[#This Row],[DATUM ZAVRŠETKA OPERACIJE]]&gt;DATE(2024,12,31),"u provedbi","završen")</f>
        <v>završen</v>
      </c>
      <c r="K3189" s="67" t="s">
        <v>129</v>
      </c>
      <c r="L3189" s="76" t="s">
        <v>129</v>
      </c>
      <c r="M3189" s="58">
        <v>0.85</v>
      </c>
      <c r="N3189" s="58">
        <v>0.15</v>
      </c>
      <c r="O3189" s="59">
        <f>Ugovori_OPULJP3[[#This Row],[Bespovratna sredstva - Ukupno (EU+Nac) HRK
= Ukupna ugovorena vrijednost bespovratnih sredstava]]*Ugovori_OPULJP3[[#This Row],[EU STOPA SUFINANCIRANJA %
EU CO-FINANCING RATE %]]</f>
        <v>3326964.1919999998</v>
      </c>
      <c r="P3189" s="60">
        <f>Ugovori_OPULJP3[[#This Row],[Bespovratna sredstva - EU dio - HRK]]/7.5345</f>
        <v>441564.03105713712</v>
      </c>
      <c r="Q3189" s="59">
        <f>Ugovori_OPULJP3[[#This Row],[Bespovratna sredstva - Ukupno (EU+Nac) HRK
= Ukupna ugovorena vrijednost bespovratnih sredstava]]*Ugovori_OPULJP3[[#This Row],[STOPA NACIONALNOG SUFINANCIRANJA %]]</f>
        <v>587111.32799999998</v>
      </c>
      <c r="R3189" s="60">
        <f>Ugovori_OPULJP3[[#This Row],[Bespovratna sredstva - Nacionalni dio - HRK]]/7.5345</f>
        <v>77923.06430420067</v>
      </c>
      <c r="S3189" s="59">
        <v>3914075.52</v>
      </c>
      <c r="T3189" s="60">
        <f>Ugovori_OPULJP3[[#This Row],[Bespovratna sredstva - Ukupno (EU+Nac) HRK
= Ukupna ugovorena vrijednost bespovratnih sredstava]]/7.5345</f>
        <v>519487.09536133782</v>
      </c>
      <c r="U3189" s="59">
        <v>434897.2799999998</v>
      </c>
      <c r="V3189" s="60">
        <f>Ugovori_OPULJP3[[#This Row],[Javni doprinos korisnika - HRK]]/7.5345</f>
        <v>57720.788373481955</v>
      </c>
      <c r="W3189" s="59">
        <v>0</v>
      </c>
      <c r="X3189" s="60">
        <f>Ugovori_OPULJP3[[#This Row],[Privatni doprinos korisnika - HRK]]/7.5345</f>
        <v>0</v>
      </c>
      <c r="Y3189" s="61">
        <v>4348972.8</v>
      </c>
      <c r="Z3189" s="62">
        <f>Ugovori_OPULJP3[[#This Row],[UKUPNI PRIHVATLJIVI IZDACI
TOTAL ELIGIBLE EXPENDITURE
= Bespovratna sredstva ukupno + doprinos korisnika
= Ukupni prihvatljivi troškovi
= Ukupna ugovorena vrijednost projekta HRK]]/7.5345</f>
        <v>577207.88373481983</v>
      </c>
      <c r="AA3189" s="66" t="s">
        <v>10638</v>
      </c>
      <c r="AB3189" s="66" t="s">
        <v>10639</v>
      </c>
      <c r="AC3189" s="40" t="s">
        <v>11366</v>
      </c>
      <c r="AD3189" s="72" t="s">
        <v>10995</v>
      </c>
    </row>
    <row r="3190" spans="1:30" ht="66.75" customHeight="1" x14ac:dyDescent="0.2">
      <c r="A3190" s="70" t="s">
        <v>11557</v>
      </c>
      <c r="B3190" s="64" t="s">
        <v>10633</v>
      </c>
      <c r="C3190" s="65" t="s">
        <v>10991</v>
      </c>
      <c r="D3190" s="96" t="s">
        <v>11444</v>
      </c>
      <c r="E3190" s="66" t="s">
        <v>231</v>
      </c>
      <c r="F3190" s="71" t="s">
        <v>11558</v>
      </c>
      <c r="G3190" s="71" t="s">
        <v>11091</v>
      </c>
      <c r="H3190" s="68">
        <v>44438</v>
      </c>
      <c r="I3190" s="68">
        <v>44803</v>
      </c>
      <c r="J3190" s="57" t="str">
        <f>IF(Ugovori_OPULJP3[[#This Row],[DATUM ZAVRŠETKA OPERACIJE]]&gt;DATE(2024,12,31),"u provedbi","završen")</f>
        <v>završen</v>
      </c>
      <c r="K3190" s="67" t="s">
        <v>93</v>
      </c>
      <c r="L3190" s="76" t="s">
        <v>93</v>
      </c>
      <c r="M3190" s="58">
        <v>0.85</v>
      </c>
      <c r="N3190" s="58">
        <v>0.15</v>
      </c>
      <c r="O3190" s="59">
        <f>Ugovori_OPULJP3[[#This Row],[Bespovratna sredstva - Ukupno (EU+Nac) HRK
= Ukupna ugovorena vrijednost bespovratnih sredstava]]*Ugovori_OPULJP3[[#This Row],[EU STOPA SUFINANCIRANJA %
EU CO-FINANCING RATE %]]</f>
        <v>2125000</v>
      </c>
      <c r="P3190" s="60">
        <f>Ugovori_OPULJP3[[#This Row],[Bespovratna sredstva - EU dio - HRK]]/7.5345</f>
        <v>282035.96788108035</v>
      </c>
      <c r="Q3190" s="59">
        <f>Ugovori_OPULJP3[[#This Row],[Bespovratna sredstva - Ukupno (EU+Nac) HRK
= Ukupna ugovorena vrijednost bespovratnih sredstava]]*Ugovori_OPULJP3[[#This Row],[STOPA NACIONALNOG SUFINANCIRANJA %]]</f>
        <v>375000</v>
      </c>
      <c r="R3190" s="60">
        <f>Ugovori_OPULJP3[[#This Row],[Bespovratna sredstva - Nacionalni dio - HRK]]/7.5345</f>
        <v>49771.053155484769</v>
      </c>
      <c r="S3190" s="59">
        <v>2500000</v>
      </c>
      <c r="T3190" s="60">
        <f>Ugovori_OPULJP3[[#This Row],[Bespovratna sredstva - Ukupno (EU+Nac) HRK
= Ukupna ugovorena vrijednost bespovratnih sredstava]]/7.5345</f>
        <v>331807.02103656513</v>
      </c>
      <c r="U3190" s="59">
        <v>671126</v>
      </c>
      <c r="V3190" s="60">
        <f>Ugovori_OPULJP3[[#This Row],[Javni doprinos korisnika - HRK]]/7.5345</f>
        <v>89073.727520074317</v>
      </c>
      <c r="W3190" s="59">
        <v>0</v>
      </c>
      <c r="X3190" s="60">
        <f>Ugovori_OPULJP3[[#This Row],[Privatni doprinos korisnika - HRK]]/7.5345</f>
        <v>0</v>
      </c>
      <c r="Y3190" s="61">
        <v>3171126</v>
      </c>
      <c r="Z3190" s="62">
        <f>Ugovori_OPULJP3[[#This Row],[UKUPNI PRIHVATLJIVI IZDACI
TOTAL ELIGIBLE EXPENDITURE
= Bespovratna sredstva ukupno + doprinos korisnika
= Ukupni prihvatljivi troškovi
= Ukupna ugovorena vrijednost projekta HRK]]/7.5345</f>
        <v>420880.74855663942</v>
      </c>
      <c r="AA3190" s="66" t="s">
        <v>10638</v>
      </c>
      <c r="AB3190" s="66" t="s">
        <v>10639</v>
      </c>
      <c r="AC3190" s="40" t="s">
        <v>11559</v>
      </c>
      <c r="AD3190" s="72" t="s">
        <v>10995</v>
      </c>
    </row>
    <row r="3191" spans="1:30" ht="66.75" customHeight="1" x14ac:dyDescent="0.2">
      <c r="A3191" s="70" t="s">
        <v>11560</v>
      </c>
      <c r="B3191" s="64" t="s">
        <v>10633</v>
      </c>
      <c r="C3191" s="65" t="s">
        <v>10991</v>
      </c>
      <c r="D3191" s="96" t="s">
        <v>11444</v>
      </c>
      <c r="E3191" s="66" t="s">
        <v>231</v>
      </c>
      <c r="F3191" s="71" t="s">
        <v>11561</v>
      </c>
      <c r="G3191" s="54" t="s">
        <v>11045</v>
      </c>
      <c r="H3191" s="68">
        <v>44432</v>
      </c>
      <c r="I3191" s="68">
        <v>44797</v>
      </c>
      <c r="J3191" s="57" t="str">
        <f>IF(Ugovori_OPULJP3[[#This Row],[DATUM ZAVRŠETKA OPERACIJE]]&gt;DATE(2024,12,31),"u provedbi","završen")</f>
        <v>završen</v>
      </c>
      <c r="K3191" s="67" t="s">
        <v>248</v>
      </c>
      <c r="L3191" s="76" t="s">
        <v>248</v>
      </c>
      <c r="M3191" s="58">
        <v>0.85</v>
      </c>
      <c r="N3191" s="58">
        <v>0.15</v>
      </c>
      <c r="O3191" s="59">
        <f>Ugovori_OPULJP3[[#This Row],[Bespovratna sredstva - Ukupno (EU+Nac) HRK
= Ukupna ugovorena vrijednost bespovratnih sredstava]]*Ugovori_OPULJP3[[#This Row],[EU STOPA SUFINANCIRANJA %
EU CO-FINANCING RATE %]]</f>
        <v>8075000</v>
      </c>
      <c r="P3191" s="60">
        <f>Ugovori_OPULJP3[[#This Row],[Bespovratna sredstva - EU dio - HRK]]/7.5345</f>
        <v>1071736.6779481054</v>
      </c>
      <c r="Q3191" s="59">
        <f>Ugovori_OPULJP3[[#This Row],[Bespovratna sredstva - Ukupno (EU+Nac) HRK
= Ukupna ugovorena vrijednost bespovratnih sredstava]]*Ugovori_OPULJP3[[#This Row],[STOPA NACIONALNOG SUFINANCIRANJA %]]</f>
        <v>1425000</v>
      </c>
      <c r="R3191" s="60">
        <f>Ugovori_OPULJP3[[#This Row],[Bespovratna sredstva - Nacionalni dio - HRK]]/7.5345</f>
        <v>189130.00199084211</v>
      </c>
      <c r="S3191" s="59">
        <v>9500000</v>
      </c>
      <c r="T3191" s="60">
        <f>Ugovori_OPULJP3[[#This Row],[Bespovratna sredstva - Ukupno (EU+Nac) HRK
= Ukupna ugovorena vrijednost bespovratnih sredstava]]/7.5345</f>
        <v>1260866.6799389475</v>
      </c>
      <c r="U3191" s="59">
        <v>1825450</v>
      </c>
      <c r="V3191" s="60">
        <f>Ugovori_OPULJP3[[#This Row],[Javni doprinos korisnika - HRK]]/7.5345</f>
        <v>242278.85062047912</v>
      </c>
      <c r="W3191" s="59">
        <v>0</v>
      </c>
      <c r="X3191" s="60">
        <f>Ugovori_OPULJP3[[#This Row],[Privatni doprinos korisnika - HRK]]/7.5345</f>
        <v>0</v>
      </c>
      <c r="Y3191" s="61">
        <v>11325450</v>
      </c>
      <c r="Z3191" s="62">
        <f>Ugovori_OPULJP3[[#This Row],[UKUPNI PRIHVATLJIVI IZDACI
TOTAL ELIGIBLE EXPENDITURE
= Bespovratna sredstva ukupno + doprinos korisnika
= Ukupni prihvatljivi troškovi
= Ukupna ugovorena vrijednost projekta HRK]]/7.5345</f>
        <v>1503145.5305594266</v>
      </c>
      <c r="AA3191" s="66" t="s">
        <v>10638</v>
      </c>
      <c r="AB3191" s="66" t="s">
        <v>10639</v>
      </c>
      <c r="AC3191" s="40" t="s">
        <v>11562</v>
      </c>
      <c r="AD3191" s="72" t="s">
        <v>10995</v>
      </c>
    </row>
    <row r="3192" spans="1:30" ht="66.75" customHeight="1" x14ac:dyDescent="0.2">
      <c r="A3192" s="70" t="s">
        <v>11563</v>
      </c>
      <c r="B3192" s="64" t="s">
        <v>10633</v>
      </c>
      <c r="C3192" s="65" t="s">
        <v>10991</v>
      </c>
      <c r="D3192" s="96" t="s">
        <v>11444</v>
      </c>
      <c r="E3192" s="66" t="s">
        <v>231</v>
      </c>
      <c r="F3192" s="71" t="s">
        <v>11355</v>
      </c>
      <c r="G3192" s="71" t="s">
        <v>6817</v>
      </c>
      <c r="H3192" s="68">
        <v>44440</v>
      </c>
      <c r="I3192" s="68">
        <v>44805</v>
      </c>
      <c r="J3192" s="57" t="str">
        <f>IF(Ugovori_OPULJP3[[#This Row],[DATUM ZAVRŠETKA OPERACIJE]]&gt;DATE(2024,12,31),"u provedbi","završen")</f>
        <v>završen</v>
      </c>
      <c r="K3192" s="67" t="s">
        <v>370</v>
      </c>
      <c r="L3192" s="76" t="s">
        <v>370</v>
      </c>
      <c r="M3192" s="58">
        <v>0.85</v>
      </c>
      <c r="N3192" s="58">
        <v>0.15</v>
      </c>
      <c r="O3192" s="59">
        <f>Ugovori_OPULJP3[[#This Row],[Bespovratna sredstva - Ukupno (EU+Nac) HRK
= Ukupna ugovorena vrijednost bespovratnih sredstava]]*Ugovori_OPULJP3[[#This Row],[EU STOPA SUFINANCIRANJA %
EU CO-FINANCING RATE %]]</f>
        <v>1829060.175</v>
      </c>
      <c r="P3192" s="60">
        <f>Ugovori_OPULJP3[[#This Row],[Bespovratna sredstva - EU dio - HRK]]/7.5345</f>
        <v>242758.00318534739</v>
      </c>
      <c r="Q3192" s="59">
        <f>Ugovori_OPULJP3[[#This Row],[Bespovratna sredstva - Ukupno (EU+Nac) HRK
= Ukupna ugovorena vrijednost bespovratnih sredstava]]*Ugovori_OPULJP3[[#This Row],[STOPA NACIONALNOG SUFINANCIRANJA %]]</f>
        <v>322775.32500000001</v>
      </c>
      <c r="R3192" s="60">
        <f>Ugovori_OPULJP3[[#This Row],[Bespovratna sredstva - Nacionalni dio - HRK]]/7.5345</f>
        <v>42839.647620943659</v>
      </c>
      <c r="S3192" s="59">
        <v>2151835.5</v>
      </c>
      <c r="T3192" s="60">
        <f>Ugovori_OPULJP3[[#This Row],[Bespovratna sredstva - Ukupno (EU+Nac) HRK
= Ukupna ugovorena vrijednost bespovratnih sredstava]]/7.5345</f>
        <v>285597.65080629103</v>
      </c>
      <c r="U3192" s="59">
        <v>113254.5</v>
      </c>
      <c r="V3192" s="60">
        <f>Ugovori_OPULJP3[[#This Row],[Javni doprinos korisnika - HRK]]/7.5345</f>
        <v>15031.455305594265</v>
      </c>
      <c r="W3192" s="59">
        <v>0</v>
      </c>
      <c r="X3192" s="60">
        <f>Ugovori_OPULJP3[[#This Row],[Privatni doprinos korisnika - HRK]]/7.5345</f>
        <v>0</v>
      </c>
      <c r="Y3192" s="61">
        <v>2265090</v>
      </c>
      <c r="Z3192" s="62">
        <f>Ugovori_OPULJP3[[#This Row],[UKUPNI PRIHVATLJIVI IZDACI
TOTAL ELIGIBLE EXPENDITURE
= Bespovratna sredstva ukupno + doprinos korisnika
= Ukupni prihvatljivi troškovi
= Ukupna ugovorena vrijednost projekta HRK]]/7.5345</f>
        <v>300629.10611188534</v>
      </c>
      <c r="AA3192" s="66" t="s">
        <v>10638</v>
      </c>
      <c r="AB3192" s="66" t="s">
        <v>10639</v>
      </c>
      <c r="AC3192" s="40" t="s">
        <v>11564</v>
      </c>
      <c r="AD3192" s="72" t="s">
        <v>10995</v>
      </c>
    </row>
    <row r="3193" spans="1:30" ht="66.75" customHeight="1" x14ac:dyDescent="0.2">
      <c r="A3193" s="70" t="s">
        <v>11565</v>
      </c>
      <c r="B3193" s="64" t="s">
        <v>10633</v>
      </c>
      <c r="C3193" s="65" t="s">
        <v>10991</v>
      </c>
      <c r="D3193" s="96" t="s">
        <v>11444</v>
      </c>
      <c r="E3193" s="66" t="s">
        <v>231</v>
      </c>
      <c r="F3193" s="71" t="s">
        <v>11180</v>
      </c>
      <c r="G3193" s="71" t="s">
        <v>11065</v>
      </c>
      <c r="H3193" s="68">
        <v>44435</v>
      </c>
      <c r="I3193" s="68">
        <v>44802</v>
      </c>
      <c r="J3193" s="57" t="str">
        <f>IF(Ugovori_OPULJP3[[#This Row],[DATUM ZAVRŠETKA OPERACIJE]]&gt;DATE(2024,12,31),"u provedbi","završen")</f>
        <v>završen</v>
      </c>
      <c r="K3193" s="67" t="s">
        <v>270</v>
      </c>
      <c r="L3193" s="76" t="s">
        <v>270</v>
      </c>
      <c r="M3193" s="58">
        <v>0.85</v>
      </c>
      <c r="N3193" s="58">
        <v>0.15</v>
      </c>
      <c r="O3193" s="59">
        <f>Ugovori_OPULJP3[[#This Row],[Bespovratna sredstva - Ukupno (EU+Nac) HRK
= Ukupna ugovorena vrijednost bespovratnih sredstava]]*Ugovori_OPULJP3[[#This Row],[EU STOPA SUFINANCIRANJA %
EU CO-FINANCING RATE %]]</f>
        <v>1792478.9715</v>
      </c>
      <c r="P3193" s="60">
        <f>Ugovori_OPULJP3[[#This Row],[Bespovratna sredstva - EU dio - HRK]]/7.5345</f>
        <v>237902.84312164044</v>
      </c>
      <c r="Q3193" s="59">
        <f>Ugovori_OPULJP3[[#This Row],[Bespovratna sredstva - Ukupno (EU+Nac) HRK
= Ukupna ugovorena vrijednost bespovratnih sredstava]]*Ugovori_OPULJP3[[#This Row],[STOPA NACIONALNOG SUFINANCIRANJA %]]</f>
        <v>316319.81849999999</v>
      </c>
      <c r="R3193" s="60">
        <f>Ugovori_OPULJP3[[#This Row],[Bespovratna sredstva - Nacionalni dio - HRK]]/7.5345</f>
        <v>41982.854668524786</v>
      </c>
      <c r="S3193" s="59">
        <v>2108798.79</v>
      </c>
      <c r="T3193" s="60">
        <f>Ugovori_OPULJP3[[#This Row],[Bespovratna sredstva - Ukupno (EU+Nac) HRK
= Ukupna ugovorena vrijednost bespovratnih sredstava]]/7.5345</f>
        <v>279885.69779016526</v>
      </c>
      <c r="U3193" s="59">
        <v>110989.41000000015</v>
      </c>
      <c r="V3193" s="60">
        <f>Ugovori_OPULJP3[[#This Row],[Javni doprinos korisnika - HRK]]/7.5345</f>
        <v>14730.826199482401</v>
      </c>
      <c r="W3193" s="59">
        <v>0</v>
      </c>
      <c r="X3193" s="60">
        <f>Ugovori_OPULJP3[[#This Row],[Privatni doprinos korisnika - HRK]]/7.5345</f>
        <v>0</v>
      </c>
      <c r="Y3193" s="61">
        <v>2219788.2000000002</v>
      </c>
      <c r="Z3193" s="62">
        <f>Ugovori_OPULJP3[[#This Row],[UKUPNI PRIHVATLJIVI IZDACI
TOTAL ELIGIBLE EXPENDITURE
= Bespovratna sredstva ukupno + doprinos korisnika
= Ukupni prihvatljivi troškovi
= Ukupna ugovorena vrijednost projekta HRK]]/7.5345</f>
        <v>294616.52398964763</v>
      </c>
      <c r="AA3193" s="66" t="s">
        <v>10638</v>
      </c>
      <c r="AB3193" s="66" t="s">
        <v>10639</v>
      </c>
      <c r="AC3193" s="40" t="s">
        <v>11566</v>
      </c>
      <c r="AD3193" s="72" t="s">
        <v>10995</v>
      </c>
    </row>
    <row r="3194" spans="1:30" ht="66.75" customHeight="1" x14ac:dyDescent="0.2">
      <c r="A3194" s="70" t="s">
        <v>11567</v>
      </c>
      <c r="B3194" s="64" t="s">
        <v>10633</v>
      </c>
      <c r="C3194" s="65" t="s">
        <v>10991</v>
      </c>
      <c r="D3194" s="96" t="s">
        <v>11444</v>
      </c>
      <c r="E3194" s="66" t="s">
        <v>231</v>
      </c>
      <c r="F3194" s="54" t="s">
        <v>11568</v>
      </c>
      <c r="G3194" s="71" t="s">
        <v>2531</v>
      </c>
      <c r="H3194" s="68">
        <v>44425</v>
      </c>
      <c r="I3194" s="68">
        <v>44790</v>
      </c>
      <c r="J3194" s="57" t="str">
        <f>IF(Ugovori_OPULJP3[[#This Row],[DATUM ZAVRŠETKA OPERACIJE]]&gt;DATE(2024,12,31),"u provedbi","završen")</f>
        <v>završen</v>
      </c>
      <c r="K3194" s="67" t="s">
        <v>154</v>
      </c>
      <c r="L3194" s="55" t="s">
        <v>154</v>
      </c>
      <c r="M3194" s="58">
        <v>0.85</v>
      </c>
      <c r="N3194" s="58">
        <v>0.15</v>
      </c>
      <c r="O3194" s="59">
        <f>Ugovori_OPULJP3[[#This Row],[Bespovratna sredstva - Ukupno (EU+Nac) HRK
= Ukupna ugovorena vrijednost bespovratnih sredstava]]*Ugovori_OPULJP3[[#This Row],[EU STOPA SUFINANCIRANJA %
EU CO-FINANCING RATE %]]</f>
        <v>1700000</v>
      </c>
      <c r="P3194" s="60">
        <f>Ugovori_OPULJP3[[#This Row],[Bespovratna sredstva - EU dio - HRK]]/7.5345</f>
        <v>225628.77430486429</v>
      </c>
      <c r="Q3194" s="59">
        <f>Ugovori_OPULJP3[[#This Row],[Bespovratna sredstva - Ukupno (EU+Nac) HRK
= Ukupna ugovorena vrijednost bespovratnih sredstava]]*Ugovori_OPULJP3[[#This Row],[STOPA NACIONALNOG SUFINANCIRANJA %]]</f>
        <v>300000</v>
      </c>
      <c r="R3194" s="60">
        <f>Ugovori_OPULJP3[[#This Row],[Bespovratna sredstva - Nacionalni dio - HRK]]/7.5345</f>
        <v>39816.842524387816</v>
      </c>
      <c r="S3194" s="59">
        <v>2000000</v>
      </c>
      <c r="T3194" s="60">
        <f>Ugovori_OPULJP3[[#This Row],[Bespovratna sredstva - Ukupno (EU+Nac) HRK
= Ukupna ugovorena vrijednost bespovratnih sredstava]]/7.5345</f>
        <v>265445.6168292521</v>
      </c>
      <c r="U3194" s="59">
        <v>491599</v>
      </c>
      <c r="V3194" s="60">
        <f>Ugovori_OPULJP3[[#This Row],[Javni doprinos korisnika - HRK]]/7.5345</f>
        <v>65246.399893821748</v>
      </c>
      <c r="W3194" s="59">
        <v>0</v>
      </c>
      <c r="X3194" s="60">
        <f>Ugovori_OPULJP3[[#This Row],[Privatni doprinos korisnika - HRK]]/7.5345</f>
        <v>0</v>
      </c>
      <c r="Y3194" s="61">
        <v>2491599</v>
      </c>
      <c r="Z3194" s="62">
        <f>Ugovori_OPULJP3[[#This Row],[UKUPNI PRIHVATLJIVI IZDACI
TOTAL ELIGIBLE EXPENDITURE
= Bespovratna sredstva ukupno + doprinos korisnika
= Ukupni prihvatljivi troškovi
= Ukupna ugovorena vrijednost projekta HRK]]/7.5345</f>
        <v>330692.01672307384</v>
      </c>
      <c r="AA3194" s="66" t="s">
        <v>10638</v>
      </c>
      <c r="AB3194" s="66" t="s">
        <v>10639</v>
      </c>
      <c r="AC3194" s="40" t="s">
        <v>11569</v>
      </c>
      <c r="AD3194" s="72" t="s">
        <v>10995</v>
      </c>
    </row>
    <row r="3195" spans="1:30" ht="66.75" customHeight="1" x14ac:dyDescent="0.2">
      <c r="A3195" s="70" t="s">
        <v>11570</v>
      </c>
      <c r="B3195" s="64" t="s">
        <v>10633</v>
      </c>
      <c r="C3195" s="65" t="s">
        <v>10991</v>
      </c>
      <c r="D3195" s="96" t="s">
        <v>11444</v>
      </c>
      <c r="E3195" s="66" t="s">
        <v>231</v>
      </c>
      <c r="F3195" s="71" t="s">
        <v>11571</v>
      </c>
      <c r="G3195" s="54" t="s">
        <v>4303</v>
      </c>
      <c r="H3195" s="68">
        <v>44440</v>
      </c>
      <c r="I3195" s="68">
        <v>44805</v>
      </c>
      <c r="J3195" s="57" t="str">
        <f>IF(Ugovori_OPULJP3[[#This Row],[DATUM ZAVRŠETKA OPERACIJE]]&gt;DATE(2024,12,31),"u provedbi","završen")</f>
        <v>završen</v>
      </c>
      <c r="K3195" s="67" t="s">
        <v>248</v>
      </c>
      <c r="L3195" s="76" t="s">
        <v>248</v>
      </c>
      <c r="M3195" s="58">
        <v>0.85</v>
      </c>
      <c r="N3195" s="58">
        <v>0.15</v>
      </c>
      <c r="O3195" s="59">
        <f>Ugovori_OPULJP3[[#This Row],[Bespovratna sredstva - Ukupno (EU+Nac) HRK
= Ukupna ugovorena vrijednost bespovratnih sredstava]]*Ugovori_OPULJP3[[#This Row],[EU STOPA SUFINANCIRANJA %
EU CO-FINANCING RATE %]]</f>
        <v>589149.90899999999</v>
      </c>
      <c r="P3195" s="60">
        <f>Ugovori_OPULJP3[[#This Row],[Bespovratna sredstva - EU dio - HRK]]/7.5345</f>
        <v>78193.630499701365</v>
      </c>
      <c r="Q3195" s="59">
        <f>Ugovori_OPULJP3[[#This Row],[Bespovratna sredstva - Ukupno (EU+Nac) HRK
= Ukupna ugovorena vrijednost bespovratnih sredstava]]*Ugovori_OPULJP3[[#This Row],[STOPA NACIONALNOG SUFINANCIRANJA %]]</f>
        <v>103967.63100000001</v>
      </c>
      <c r="R3195" s="60">
        <f>Ugovori_OPULJP3[[#This Row],[Bespovratna sredstva - Nacionalni dio - HRK]]/7.5345</f>
        <v>13798.875970535537</v>
      </c>
      <c r="S3195" s="59">
        <v>693117.54</v>
      </c>
      <c r="T3195" s="60">
        <f>Ugovori_OPULJP3[[#This Row],[Bespovratna sredstva - Ukupno (EU+Nac) HRK
= Ukupna ugovorena vrijednost bespovratnih sredstava]]/7.5345</f>
        <v>91992.506470236913</v>
      </c>
      <c r="U3195" s="59">
        <v>122314.85999999999</v>
      </c>
      <c r="V3195" s="60">
        <f>Ugovori_OPULJP3[[#This Row],[Javni doprinos korisnika - HRK]]/7.5345</f>
        <v>16233.971730041805</v>
      </c>
      <c r="W3195" s="59">
        <v>0</v>
      </c>
      <c r="X3195" s="60">
        <f>Ugovori_OPULJP3[[#This Row],[Privatni doprinos korisnika - HRK]]/7.5345</f>
        <v>0</v>
      </c>
      <c r="Y3195" s="61">
        <v>815432.4</v>
      </c>
      <c r="Z3195" s="62">
        <f>Ugovori_OPULJP3[[#This Row],[UKUPNI PRIHVATLJIVI IZDACI
TOTAL ELIGIBLE EXPENDITURE
= Bespovratna sredstva ukupno + doprinos korisnika
= Ukupni prihvatljivi troškovi
= Ukupna ugovorena vrijednost projekta HRK]]/7.5345</f>
        <v>108226.47820027871</v>
      </c>
      <c r="AA3195" s="66" t="s">
        <v>10638</v>
      </c>
      <c r="AB3195" s="66" t="s">
        <v>10639</v>
      </c>
      <c r="AC3195" s="40" t="s">
        <v>11572</v>
      </c>
      <c r="AD3195" s="72" t="s">
        <v>10995</v>
      </c>
    </row>
    <row r="3196" spans="1:30" ht="66.75" customHeight="1" x14ac:dyDescent="0.2">
      <c r="A3196" s="70" t="s">
        <v>11573</v>
      </c>
      <c r="B3196" s="64" t="s">
        <v>10633</v>
      </c>
      <c r="C3196" s="65" t="s">
        <v>10991</v>
      </c>
      <c r="D3196" s="96" t="s">
        <v>11444</v>
      </c>
      <c r="E3196" s="66" t="s">
        <v>231</v>
      </c>
      <c r="F3196" s="71" t="s">
        <v>11146</v>
      </c>
      <c r="G3196" s="71" t="s">
        <v>11034</v>
      </c>
      <c r="H3196" s="68">
        <v>44431</v>
      </c>
      <c r="I3196" s="68">
        <v>44796</v>
      </c>
      <c r="J3196" s="57" t="str">
        <f>IF(Ugovori_OPULJP3[[#This Row],[DATUM ZAVRŠETKA OPERACIJE]]&gt;DATE(2024,12,31),"u provedbi","završen")</f>
        <v>završen</v>
      </c>
      <c r="K3196" s="67" t="s">
        <v>210</v>
      </c>
      <c r="L3196" s="67" t="s">
        <v>210</v>
      </c>
      <c r="M3196" s="58">
        <v>0.85</v>
      </c>
      <c r="N3196" s="58">
        <v>0.15</v>
      </c>
      <c r="O3196" s="59">
        <f>Ugovori_OPULJP3[[#This Row],[Bespovratna sredstva - Ukupno (EU+Nac) HRK
= Ukupna ugovorena vrijednost bespovratnih sredstava]]*Ugovori_OPULJP3[[#This Row],[EU STOPA SUFINANCIRANJA %
EU CO-FINANCING RATE %]]</f>
        <v>3825000</v>
      </c>
      <c r="P3196" s="60">
        <f>Ugovori_OPULJP3[[#This Row],[Bespovratna sredstva - EU dio - HRK]]/7.5345</f>
        <v>507664.74218594463</v>
      </c>
      <c r="Q3196" s="59">
        <f>Ugovori_OPULJP3[[#This Row],[Bespovratna sredstva - Ukupno (EU+Nac) HRK
= Ukupna ugovorena vrijednost bespovratnih sredstava]]*Ugovori_OPULJP3[[#This Row],[STOPA NACIONALNOG SUFINANCIRANJA %]]</f>
        <v>675000</v>
      </c>
      <c r="R3196" s="60">
        <f>Ugovori_OPULJP3[[#This Row],[Bespovratna sredstva - Nacionalni dio - HRK]]/7.5345</f>
        <v>89587.895679872585</v>
      </c>
      <c r="S3196" s="59">
        <v>4500000</v>
      </c>
      <c r="T3196" s="60">
        <f>Ugovori_OPULJP3[[#This Row],[Bespovratna sredstva - Ukupno (EU+Nac) HRK
= Ukupna ugovorena vrijednost bespovratnih sredstava]]/7.5345</f>
        <v>597252.63786581717</v>
      </c>
      <c r="U3196" s="59">
        <v>1117423.2000000002</v>
      </c>
      <c r="V3196" s="60">
        <f>Ugovori_OPULJP3[[#This Row],[Javni doprinos korisnika - HRK]]/7.5345</f>
        <v>148307.54529165837</v>
      </c>
      <c r="W3196" s="59">
        <v>0</v>
      </c>
      <c r="X3196" s="60">
        <f>Ugovori_OPULJP3[[#This Row],[Privatni doprinos korisnika - HRK]]/7.5345</f>
        <v>0</v>
      </c>
      <c r="Y3196" s="61">
        <v>5617423.2000000002</v>
      </c>
      <c r="Z3196" s="62">
        <f>Ugovori_OPULJP3[[#This Row],[UKUPNI PRIHVATLJIVI IZDACI
TOTAL ELIGIBLE EXPENDITURE
= Bespovratna sredstva ukupno + doprinos korisnika
= Ukupni prihvatljivi troškovi
= Ukupna ugovorena vrijednost projekta HRK]]/7.5345</f>
        <v>745560.18315747555</v>
      </c>
      <c r="AA3196" s="66" t="s">
        <v>10638</v>
      </c>
      <c r="AB3196" s="66" t="s">
        <v>10639</v>
      </c>
      <c r="AC3196" s="40" t="s">
        <v>11574</v>
      </c>
      <c r="AD3196" s="72" t="s">
        <v>10995</v>
      </c>
    </row>
    <row r="3197" spans="1:30" ht="66.75" customHeight="1" x14ac:dyDescent="0.2">
      <c r="A3197" s="70" t="s">
        <v>11575</v>
      </c>
      <c r="B3197" s="64" t="s">
        <v>10633</v>
      </c>
      <c r="C3197" s="65" t="s">
        <v>10991</v>
      </c>
      <c r="D3197" s="96" t="s">
        <v>11444</v>
      </c>
      <c r="E3197" s="66" t="s">
        <v>231</v>
      </c>
      <c r="F3197" s="71" t="s">
        <v>11576</v>
      </c>
      <c r="G3197" s="71" t="s">
        <v>4475</v>
      </c>
      <c r="H3197" s="68">
        <v>44424</v>
      </c>
      <c r="I3197" s="68">
        <v>44789</v>
      </c>
      <c r="J3197" s="57" t="str">
        <f>IF(Ugovori_OPULJP3[[#This Row],[DATUM ZAVRŠETKA OPERACIJE]]&gt;DATE(2024,12,31),"u provedbi","završen")</f>
        <v>završen</v>
      </c>
      <c r="K3197" s="67" t="s">
        <v>598</v>
      </c>
      <c r="L3197" s="76" t="s">
        <v>598</v>
      </c>
      <c r="M3197" s="58">
        <v>0.85</v>
      </c>
      <c r="N3197" s="58">
        <v>0.15</v>
      </c>
      <c r="O3197" s="59">
        <f>Ugovori_OPULJP3[[#This Row],[Bespovratna sredstva - Ukupno (EU+Nac) HRK
= Ukupna ugovorena vrijednost bespovratnih sredstava]]*Ugovori_OPULJP3[[#This Row],[EU STOPA SUFINANCIRANJA %
EU CO-FINANCING RATE %]]</f>
        <v>1536410.547</v>
      </c>
      <c r="P3197" s="60">
        <f>Ugovori_OPULJP3[[#This Row],[Bespovratna sredstva - EU dio - HRK]]/7.5345</f>
        <v>203916.7226756918</v>
      </c>
      <c r="Q3197" s="59">
        <f>Ugovori_OPULJP3[[#This Row],[Bespovratna sredstva - Ukupno (EU+Nac) HRK
= Ukupna ugovorena vrijednost bespovratnih sredstava]]*Ugovori_OPULJP3[[#This Row],[STOPA NACIONALNOG SUFINANCIRANJA %]]</f>
        <v>271131.27299999999</v>
      </c>
      <c r="R3197" s="60">
        <f>Ugovori_OPULJP3[[#This Row],[Bespovratna sredstva - Nacionalni dio - HRK]]/7.5345</f>
        <v>35985.304001592667</v>
      </c>
      <c r="S3197" s="59">
        <v>1807541.82</v>
      </c>
      <c r="T3197" s="60">
        <f>Ugovori_OPULJP3[[#This Row],[Bespovratna sredstva - Ukupno (EU+Nac) HRK
= Ukupna ugovorena vrijednost bespovratnih sredstava]]/7.5345</f>
        <v>239902.02667728448</v>
      </c>
      <c r="U3197" s="59">
        <v>95133.780000000028</v>
      </c>
      <c r="V3197" s="60">
        <f>Ugovori_OPULJP3[[#This Row],[Javni doprinos korisnika - HRK]]/7.5345</f>
        <v>12626.422456699187</v>
      </c>
      <c r="W3197" s="59">
        <v>0</v>
      </c>
      <c r="X3197" s="60">
        <f>Ugovori_OPULJP3[[#This Row],[Privatni doprinos korisnika - HRK]]/7.5345</f>
        <v>0</v>
      </c>
      <c r="Y3197" s="61">
        <v>1902675.6</v>
      </c>
      <c r="Z3197" s="62">
        <f>Ugovori_OPULJP3[[#This Row],[UKUPNI PRIHVATLJIVI IZDACI
TOTAL ELIGIBLE EXPENDITURE
= Bespovratna sredstva ukupno + doprinos korisnika
= Ukupni prihvatljivi troškovi
= Ukupna ugovorena vrijednost projekta HRK]]/7.5345</f>
        <v>252528.44913398367</v>
      </c>
      <c r="AA3197" s="66" t="s">
        <v>10638</v>
      </c>
      <c r="AB3197" s="66" t="s">
        <v>10639</v>
      </c>
      <c r="AC3197" s="40" t="s">
        <v>11577</v>
      </c>
      <c r="AD3197" s="72" t="s">
        <v>10995</v>
      </c>
    </row>
    <row r="3198" spans="1:30" ht="66.75" customHeight="1" x14ac:dyDescent="0.2">
      <c r="A3198" s="70" t="s">
        <v>11578</v>
      </c>
      <c r="B3198" s="64" t="s">
        <v>10633</v>
      </c>
      <c r="C3198" s="65" t="s">
        <v>10991</v>
      </c>
      <c r="D3198" s="96" t="s">
        <v>11444</v>
      </c>
      <c r="E3198" s="66" t="s">
        <v>231</v>
      </c>
      <c r="F3198" s="71" t="s">
        <v>11579</v>
      </c>
      <c r="G3198" s="71" t="s">
        <v>11580</v>
      </c>
      <c r="H3198" s="68">
        <v>44440</v>
      </c>
      <c r="I3198" s="68">
        <v>44805</v>
      </c>
      <c r="J3198" s="57" t="str">
        <f>IF(Ugovori_OPULJP3[[#This Row],[DATUM ZAVRŠETKA OPERACIJE]]&gt;DATE(2024,12,31),"u provedbi","završen")</f>
        <v>završen</v>
      </c>
      <c r="K3198" s="67" t="s">
        <v>199</v>
      </c>
      <c r="L3198" s="76" t="s">
        <v>199</v>
      </c>
      <c r="M3198" s="58">
        <v>0.85</v>
      </c>
      <c r="N3198" s="58">
        <v>0.15</v>
      </c>
      <c r="O3198" s="59">
        <f>Ugovori_OPULJP3[[#This Row],[Bespovratna sredstva - Ukupno (EU+Nac) HRK
= Ukupna ugovorena vrijednost bespovratnih sredstava]]*Ugovori_OPULJP3[[#This Row],[EU STOPA SUFINANCIRANJA %
EU CO-FINANCING RATE %]]</f>
        <v>589149.90899999999</v>
      </c>
      <c r="P3198" s="60">
        <f>Ugovori_OPULJP3[[#This Row],[Bespovratna sredstva - EU dio - HRK]]/7.5345</f>
        <v>78193.630499701365</v>
      </c>
      <c r="Q3198" s="59">
        <f>Ugovori_OPULJP3[[#This Row],[Bespovratna sredstva - Ukupno (EU+Nac) HRK
= Ukupna ugovorena vrijednost bespovratnih sredstava]]*Ugovori_OPULJP3[[#This Row],[STOPA NACIONALNOG SUFINANCIRANJA %]]</f>
        <v>103967.63100000001</v>
      </c>
      <c r="R3198" s="60">
        <f>Ugovori_OPULJP3[[#This Row],[Bespovratna sredstva - Nacionalni dio - HRK]]/7.5345</f>
        <v>13798.875970535537</v>
      </c>
      <c r="S3198" s="59">
        <v>693117.54</v>
      </c>
      <c r="T3198" s="60">
        <f>Ugovori_OPULJP3[[#This Row],[Bespovratna sredstva - Ukupno (EU+Nac) HRK
= Ukupna ugovorena vrijednost bespovratnih sredstava]]/7.5345</f>
        <v>91992.506470236913</v>
      </c>
      <c r="U3198" s="59">
        <v>122314.85999999999</v>
      </c>
      <c r="V3198" s="60">
        <f>Ugovori_OPULJP3[[#This Row],[Javni doprinos korisnika - HRK]]/7.5345</f>
        <v>16233.971730041805</v>
      </c>
      <c r="W3198" s="59">
        <v>0</v>
      </c>
      <c r="X3198" s="60">
        <f>Ugovori_OPULJP3[[#This Row],[Privatni doprinos korisnika - HRK]]/7.5345</f>
        <v>0</v>
      </c>
      <c r="Y3198" s="61">
        <v>815432.4</v>
      </c>
      <c r="Z3198" s="62">
        <f>Ugovori_OPULJP3[[#This Row],[UKUPNI PRIHVATLJIVI IZDACI
TOTAL ELIGIBLE EXPENDITURE
= Bespovratna sredstva ukupno + doprinos korisnika
= Ukupni prihvatljivi troškovi
= Ukupna ugovorena vrijednost projekta HRK]]/7.5345</f>
        <v>108226.47820027871</v>
      </c>
      <c r="AA3198" s="66" t="s">
        <v>10638</v>
      </c>
      <c r="AB3198" s="66" t="s">
        <v>10639</v>
      </c>
      <c r="AC3198" s="40" t="s">
        <v>11581</v>
      </c>
      <c r="AD3198" s="72" t="s">
        <v>10995</v>
      </c>
    </row>
    <row r="3199" spans="1:30" ht="66.75" customHeight="1" x14ac:dyDescent="0.2">
      <c r="A3199" s="70" t="s">
        <v>11582</v>
      </c>
      <c r="B3199" s="64" t="s">
        <v>10633</v>
      </c>
      <c r="C3199" s="65" t="s">
        <v>10991</v>
      </c>
      <c r="D3199" s="96" t="s">
        <v>11444</v>
      </c>
      <c r="E3199" s="66" t="s">
        <v>231</v>
      </c>
      <c r="F3199" s="71" t="s">
        <v>11583</v>
      </c>
      <c r="G3199" s="54" t="s">
        <v>8459</v>
      </c>
      <c r="H3199" s="68">
        <v>44409</v>
      </c>
      <c r="I3199" s="68">
        <v>44774</v>
      </c>
      <c r="J3199" s="57" t="str">
        <f>IF(Ugovori_OPULJP3[[#This Row],[DATUM ZAVRŠETKA OPERACIJE]]&gt;DATE(2024,12,31),"u provedbi","završen")</f>
        <v>završen</v>
      </c>
      <c r="K3199" s="67" t="s">
        <v>243</v>
      </c>
      <c r="L3199" s="76" t="s">
        <v>243</v>
      </c>
      <c r="M3199" s="58">
        <v>0.85</v>
      </c>
      <c r="N3199" s="58">
        <v>0.15</v>
      </c>
      <c r="O3199" s="59">
        <f>Ugovori_OPULJP3[[#This Row],[Bespovratna sredstva - Ukupno (EU+Nac) HRK
= Ukupna ugovorena vrijednost bespovratnih sredstava]]*Ugovori_OPULJP3[[#This Row],[EU STOPA SUFINANCIRANJA %
EU CO-FINANCING RATE %]]</f>
        <v>1603796.9745</v>
      </c>
      <c r="P3199" s="60">
        <f>Ugovori_OPULJP3[[#This Row],[Bespovratna sredstva - EU dio - HRK]]/7.5345</f>
        <v>212860.43858252041</v>
      </c>
      <c r="Q3199" s="59">
        <f>Ugovori_OPULJP3[[#This Row],[Bespovratna sredstva - Ukupno (EU+Nac) HRK
= Ukupna ugovorena vrijednost bespovratnih sredstava]]*Ugovori_OPULJP3[[#This Row],[STOPA NACIONALNOG SUFINANCIRANJA %]]</f>
        <v>283022.99549999996</v>
      </c>
      <c r="R3199" s="60">
        <f>Ugovori_OPULJP3[[#This Row],[Bespovratna sredstva - Nacionalni dio - HRK]]/7.5345</f>
        <v>37563.606808680066</v>
      </c>
      <c r="S3199" s="59">
        <v>1886819.97</v>
      </c>
      <c r="T3199" s="60">
        <f>Ugovori_OPULJP3[[#This Row],[Bespovratna sredstva - Ukupno (EU+Nac) HRK
= Ukupna ugovorena vrijednost bespovratnih sredstava]]/7.5345</f>
        <v>250424.04539120046</v>
      </c>
      <c r="U3199" s="59">
        <v>332968.23000000021</v>
      </c>
      <c r="V3199" s="60">
        <f>Ugovori_OPULJP3[[#This Row],[Javni doprinos korisnika - HRK]]/7.5345</f>
        <v>44192.478598447167</v>
      </c>
      <c r="W3199" s="59">
        <v>0</v>
      </c>
      <c r="X3199" s="60">
        <f>Ugovori_OPULJP3[[#This Row],[Privatni doprinos korisnika - HRK]]/7.5345</f>
        <v>0</v>
      </c>
      <c r="Y3199" s="61">
        <v>2219788.2000000002</v>
      </c>
      <c r="Z3199" s="62">
        <f>Ugovori_OPULJP3[[#This Row],[UKUPNI PRIHVATLJIVI IZDACI
TOTAL ELIGIBLE EXPENDITURE
= Bespovratna sredstva ukupno + doprinos korisnika
= Ukupni prihvatljivi troškovi
= Ukupna ugovorena vrijednost projekta HRK]]/7.5345</f>
        <v>294616.52398964763</v>
      </c>
      <c r="AA3199" s="66" t="s">
        <v>10638</v>
      </c>
      <c r="AB3199" s="66" t="s">
        <v>10639</v>
      </c>
      <c r="AC3199" s="40" t="s">
        <v>11584</v>
      </c>
      <c r="AD3199" s="72" t="s">
        <v>10995</v>
      </c>
    </row>
    <row r="3200" spans="1:30" ht="66.75" customHeight="1" x14ac:dyDescent="0.2">
      <c r="A3200" s="70" t="s">
        <v>11585</v>
      </c>
      <c r="B3200" s="64" t="s">
        <v>10633</v>
      </c>
      <c r="C3200" s="65" t="s">
        <v>10991</v>
      </c>
      <c r="D3200" s="96" t="s">
        <v>11444</v>
      </c>
      <c r="E3200" s="66" t="s">
        <v>231</v>
      </c>
      <c r="F3200" s="71" t="s">
        <v>11586</v>
      </c>
      <c r="G3200" s="54" t="s">
        <v>242</v>
      </c>
      <c r="H3200" s="68">
        <v>44424</v>
      </c>
      <c r="I3200" s="68">
        <v>44789</v>
      </c>
      <c r="J3200" s="57" t="str">
        <f>IF(Ugovori_OPULJP3[[#This Row],[DATUM ZAVRŠETKA OPERACIJE]]&gt;DATE(2024,12,31),"u provedbi","završen")</f>
        <v>završen</v>
      </c>
      <c r="K3200" s="67" t="s">
        <v>243</v>
      </c>
      <c r="L3200" s="67" t="s">
        <v>243</v>
      </c>
      <c r="M3200" s="58">
        <v>0.85</v>
      </c>
      <c r="N3200" s="58">
        <v>0.15</v>
      </c>
      <c r="O3200" s="59">
        <f>Ugovori_OPULJP3[[#This Row],[Bespovratna sredstva - Ukupno (EU+Nac) HRK
= Ukupna ugovorena vrijednost bespovratnih sredstava]]*Ugovori_OPULJP3[[#This Row],[EU STOPA SUFINANCIRANJA %
EU CO-FINANCING RATE %]]</f>
        <v>2550000</v>
      </c>
      <c r="P3200" s="60">
        <f>Ugovori_OPULJP3[[#This Row],[Bespovratna sredstva - EU dio - HRK]]/7.5345</f>
        <v>338443.1614572964</v>
      </c>
      <c r="Q3200" s="59">
        <f>Ugovori_OPULJP3[[#This Row],[Bespovratna sredstva - Ukupno (EU+Nac) HRK
= Ukupna ugovorena vrijednost bespovratnih sredstava]]*Ugovori_OPULJP3[[#This Row],[STOPA NACIONALNOG SUFINANCIRANJA %]]</f>
        <v>450000</v>
      </c>
      <c r="R3200" s="60">
        <f>Ugovori_OPULJP3[[#This Row],[Bespovratna sredstva - Nacionalni dio - HRK]]/7.5345</f>
        <v>59725.263786581723</v>
      </c>
      <c r="S3200" s="59">
        <v>3000000</v>
      </c>
      <c r="T3200" s="60">
        <f>Ugovori_OPULJP3[[#This Row],[Bespovratna sredstva - Ukupno (EU+Nac) HRK
= Ukupna ugovorena vrijednost bespovratnih sredstava]]/7.5345</f>
        <v>398168.42524387816</v>
      </c>
      <c r="U3200" s="59">
        <v>1122463.7999999998</v>
      </c>
      <c r="V3200" s="60">
        <f>Ugovori_OPULJP3[[#This Row],[Javni doprinos korisnika - HRK]]/7.5345</f>
        <v>148976.54787975311</v>
      </c>
      <c r="W3200" s="59">
        <v>0</v>
      </c>
      <c r="X3200" s="60">
        <f>Ugovori_OPULJP3[[#This Row],[Privatni doprinos korisnika - HRK]]/7.5345</f>
        <v>0</v>
      </c>
      <c r="Y3200" s="61">
        <v>4122463.8</v>
      </c>
      <c r="Z3200" s="62">
        <f>Ugovori_OPULJP3[[#This Row],[UKUPNI PRIHVATLJIVI IZDACI
TOTAL ELIGIBLE EXPENDITURE
= Bespovratna sredstva ukupno + doprinos korisnika
= Ukupni prihvatljivi troškovi
= Ukupna ugovorena vrijednost projekta HRK]]/7.5345</f>
        <v>547144.97312363121</v>
      </c>
      <c r="AA3200" s="66" t="s">
        <v>10638</v>
      </c>
      <c r="AB3200" s="66" t="s">
        <v>10639</v>
      </c>
      <c r="AC3200" s="40" t="s">
        <v>11587</v>
      </c>
      <c r="AD3200" s="72" t="s">
        <v>10995</v>
      </c>
    </row>
    <row r="3201" spans="1:30" ht="66.75" customHeight="1" x14ac:dyDescent="0.2">
      <c r="A3201" s="70" t="s">
        <v>11588</v>
      </c>
      <c r="B3201" s="64" t="s">
        <v>10633</v>
      </c>
      <c r="C3201" s="65" t="s">
        <v>10991</v>
      </c>
      <c r="D3201" s="96" t="s">
        <v>11444</v>
      </c>
      <c r="E3201" s="66" t="s">
        <v>231</v>
      </c>
      <c r="F3201" s="71" t="s">
        <v>11589</v>
      </c>
      <c r="G3201" s="54" t="s">
        <v>864</v>
      </c>
      <c r="H3201" s="68">
        <v>44421</v>
      </c>
      <c r="I3201" s="68">
        <v>44789</v>
      </c>
      <c r="J3201" s="57" t="str">
        <f>IF(Ugovori_OPULJP3[[#This Row],[DATUM ZAVRŠETKA OPERACIJE]]&gt;DATE(2024,12,31),"u provedbi","završen")</f>
        <v>završen</v>
      </c>
      <c r="K3201" s="67" t="s">
        <v>103</v>
      </c>
      <c r="L3201" s="76" t="s">
        <v>103</v>
      </c>
      <c r="M3201" s="58">
        <v>0.85</v>
      </c>
      <c r="N3201" s="58">
        <v>0.15</v>
      </c>
      <c r="O3201" s="59">
        <f>Ugovori_OPULJP3[[#This Row],[Bespovratna sredstva - Ukupno (EU+Nac) HRK
= Ukupna ugovorena vrijednost bespovratnih sredstava]]*Ugovori_OPULJP3[[#This Row],[EU STOPA SUFINANCIRANJA %
EU CO-FINANCING RATE %]]</f>
        <v>1282267.449</v>
      </c>
      <c r="P3201" s="60">
        <f>Ugovori_OPULJP3[[#This Row],[Bespovratna sredstva - EU dio - HRK]]/7.5345</f>
        <v>170186.13696993826</v>
      </c>
      <c r="Q3201" s="59">
        <f>Ugovori_OPULJP3[[#This Row],[Bespovratna sredstva - Ukupno (EU+Nac) HRK
= Ukupna ugovorena vrijednost bespovratnih sredstava]]*Ugovori_OPULJP3[[#This Row],[STOPA NACIONALNOG SUFINANCIRANJA %]]</f>
        <v>226282.49099999998</v>
      </c>
      <c r="R3201" s="60">
        <f>Ugovori_OPULJP3[[#This Row],[Bespovratna sredstva - Nacionalni dio - HRK]]/7.5345</f>
        <v>30032.847700577338</v>
      </c>
      <c r="S3201" s="59">
        <v>1508549.94</v>
      </c>
      <c r="T3201" s="60">
        <f>Ugovori_OPULJP3[[#This Row],[Bespovratna sredstva - Ukupno (EU+Nac) HRK
= Ukupna ugovorena vrijednost bespovratnih sredstava]]/7.5345</f>
        <v>200218.98467051561</v>
      </c>
      <c r="U3201" s="59">
        <v>167616.66000000015</v>
      </c>
      <c r="V3201" s="60">
        <f>Ugovori_OPULJP3[[#This Row],[Javni doprinos korisnika - HRK]]/7.5345</f>
        <v>22246.553852279532</v>
      </c>
      <c r="W3201" s="59">
        <v>0</v>
      </c>
      <c r="X3201" s="60">
        <f>Ugovori_OPULJP3[[#This Row],[Privatni doprinos korisnika - HRK]]/7.5345</f>
        <v>0</v>
      </c>
      <c r="Y3201" s="61">
        <v>1676166.6</v>
      </c>
      <c r="Z3201" s="62">
        <f>Ugovori_OPULJP3[[#This Row],[UKUPNI PRIHVATLJIVI IZDACI
TOTAL ELIGIBLE EXPENDITURE
= Bespovratna sredstva ukupno + doprinos korisnika
= Ukupni prihvatljivi troškovi
= Ukupna ugovorena vrijednost projekta HRK]]/7.5345</f>
        <v>222465.53852279513</v>
      </c>
      <c r="AA3201" s="66" t="s">
        <v>10638</v>
      </c>
      <c r="AB3201" s="66" t="s">
        <v>10639</v>
      </c>
      <c r="AC3201" s="40" t="s">
        <v>11590</v>
      </c>
      <c r="AD3201" s="72" t="s">
        <v>10995</v>
      </c>
    </row>
    <row r="3202" spans="1:30" ht="66.75" customHeight="1" x14ac:dyDescent="0.2">
      <c r="A3202" s="70" t="s">
        <v>11591</v>
      </c>
      <c r="B3202" s="64" t="s">
        <v>10633</v>
      </c>
      <c r="C3202" s="65" t="s">
        <v>10991</v>
      </c>
      <c r="D3202" s="96" t="s">
        <v>11592</v>
      </c>
      <c r="E3202" s="66" t="s">
        <v>231</v>
      </c>
      <c r="F3202" s="71" t="s">
        <v>11593</v>
      </c>
      <c r="G3202" s="71" t="s">
        <v>2384</v>
      </c>
      <c r="H3202" s="68">
        <v>44747</v>
      </c>
      <c r="I3202" s="68">
        <v>45112</v>
      </c>
      <c r="J3202" s="57" t="str">
        <f>IF(Ugovori_OPULJP3[[#This Row],[DATUM ZAVRŠETKA OPERACIJE]]&gt;DATE(2024,12,31),"u provedbi","završen")</f>
        <v>završen</v>
      </c>
      <c r="K3202" s="67" t="s">
        <v>88</v>
      </c>
      <c r="L3202" s="67" t="s">
        <v>83</v>
      </c>
      <c r="M3202" s="58">
        <v>0.85</v>
      </c>
      <c r="N3202" s="58">
        <v>0.15</v>
      </c>
      <c r="O3202" s="59">
        <f>Ugovori_OPULJP3[[#This Row],[Bespovratna sredstva - Ukupno (EU+Nac) HRK
= Ukupna ugovorena vrijednost bespovratnih sredstava]]*Ugovori_OPULJP3[[#This Row],[EU STOPA SUFINANCIRANJA %
EU CO-FINANCING RATE %]]</f>
        <v>1636527.5249999999</v>
      </c>
      <c r="P3202" s="60">
        <f>Ugovori_OPULJP3[[#This Row],[Bespovratna sredstva - EU dio - HRK]]/7.5345</f>
        <v>217204.52916583713</v>
      </c>
      <c r="Q3202" s="59">
        <f>Ugovori_OPULJP3[[#This Row],[Bespovratna sredstva - Ukupno (EU+Nac) HRK
= Ukupna ugovorena vrijednost bespovratnih sredstava]]*Ugovori_OPULJP3[[#This Row],[STOPA NACIONALNOG SUFINANCIRANJA %]]</f>
        <v>288798.97499999998</v>
      </c>
      <c r="R3202" s="60">
        <f>Ugovori_OPULJP3[[#This Row],[Bespovratna sredstva - Nacionalni dio - HRK]]/7.5345</f>
        <v>38330.211029265374</v>
      </c>
      <c r="S3202" s="59">
        <v>1925326.5</v>
      </c>
      <c r="T3202" s="60">
        <f>Ugovori_OPULJP3[[#This Row],[Bespovratna sredstva - Ukupno (EU+Nac) HRK
= Ukupna ugovorena vrijednost bespovratnih sredstava]]/7.5345</f>
        <v>255534.74019510252</v>
      </c>
      <c r="U3202" s="59">
        <v>339763.5</v>
      </c>
      <c r="V3202" s="60">
        <f>Ugovori_OPULJP3[[#This Row],[Javni doprinos korisnika - HRK]]/7.5345</f>
        <v>45094.365916782794</v>
      </c>
      <c r="W3202" s="59">
        <v>0</v>
      </c>
      <c r="X3202" s="60">
        <f>Ugovori_OPULJP3[[#This Row],[Privatni doprinos korisnika - HRK]]/7.5345</f>
        <v>0</v>
      </c>
      <c r="Y3202" s="61">
        <v>2265090</v>
      </c>
      <c r="Z3202" s="62">
        <f>Ugovori_OPULJP3[[#This Row],[UKUPNI PRIHVATLJIVI IZDACI
TOTAL ELIGIBLE EXPENDITURE
= Bespovratna sredstva ukupno + doprinos korisnika
= Ukupni prihvatljivi troškovi
= Ukupna ugovorena vrijednost projekta HRK]]/7.5345</f>
        <v>300629.10611188534</v>
      </c>
      <c r="AA3202" s="66" t="s">
        <v>10638</v>
      </c>
      <c r="AB3202" s="66" t="s">
        <v>10639</v>
      </c>
      <c r="AC3202" s="40" t="s">
        <v>11594</v>
      </c>
      <c r="AD3202" s="72" t="s">
        <v>10995</v>
      </c>
    </row>
    <row r="3203" spans="1:30" ht="66.75" customHeight="1" x14ac:dyDescent="0.2">
      <c r="A3203" s="70" t="s">
        <v>11595</v>
      </c>
      <c r="B3203" s="64" t="s">
        <v>10633</v>
      </c>
      <c r="C3203" s="65" t="s">
        <v>10991</v>
      </c>
      <c r="D3203" s="96" t="s">
        <v>11592</v>
      </c>
      <c r="E3203" s="66" t="s">
        <v>231</v>
      </c>
      <c r="F3203" s="71" t="s">
        <v>11596</v>
      </c>
      <c r="G3203" s="71" t="s">
        <v>1694</v>
      </c>
      <c r="H3203" s="68">
        <v>44777</v>
      </c>
      <c r="I3203" s="68">
        <v>45142</v>
      </c>
      <c r="J3203" s="57" t="str">
        <f>IF(Ugovori_OPULJP3[[#This Row],[DATUM ZAVRŠETKA OPERACIJE]]&gt;DATE(2024,12,31),"u provedbi","završen")</f>
        <v>završen</v>
      </c>
      <c r="K3203" s="55" t="s">
        <v>337</v>
      </c>
      <c r="L3203" s="55" t="s">
        <v>337</v>
      </c>
      <c r="M3203" s="58">
        <v>0.85</v>
      </c>
      <c r="N3203" s="58">
        <v>0.15</v>
      </c>
      <c r="O3203" s="59">
        <f>Ugovori_OPULJP3[[#This Row],[Bespovratna sredstva - Ukupno (EU+Nac) HRK
= Ukupna ugovorena vrijednost bespovratnih sredstava]]*Ugovori_OPULJP3[[#This Row],[EU STOPA SUFINANCIRANJA %
EU CO-FINANCING RATE %]]</f>
        <v>589149.90899999999</v>
      </c>
      <c r="P3203" s="60">
        <f>Ugovori_OPULJP3[[#This Row],[Bespovratna sredstva - EU dio - HRK]]/7.5345</f>
        <v>78193.630499701365</v>
      </c>
      <c r="Q3203" s="59">
        <f>Ugovori_OPULJP3[[#This Row],[Bespovratna sredstva - Ukupno (EU+Nac) HRK
= Ukupna ugovorena vrijednost bespovratnih sredstava]]*Ugovori_OPULJP3[[#This Row],[STOPA NACIONALNOG SUFINANCIRANJA %]]</f>
        <v>103967.63100000001</v>
      </c>
      <c r="R3203" s="60">
        <f>Ugovori_OPULJP3[[#This Row],[Bespovratna sredstva - Nacionalni dio - HRK]]/7.5345</f>
        <v>13798.875970535537</v>
      </c>
      <c r="S3203" s="59">
        <v>693117.54</v>
      </c>
      <c r="T3203" s="60">
        <f>Ugovori_OPULJP3[[#This Row],[Bespovratna sredstva - Ukupno (EU+Nac) HRK
= Ukupna ugovorena vrijednost bespovratnih sredstava]]/7.5345</f>
        <v>91992.506470236913</v>
      </c>
      <c r="U3203" s="59">
        <v>77013.059999999939</v>
      </c>
      <c r="V3203" s="60">
        <f>Ugovori_OPULJP3[[#This Row],[Javni doprinos korisnika - HRK]]/7.5345</f>
        <v>10221.389607804093</v>
      </c>
      <c r="W3203" s="59">
        <v>0</v>
      </c>
      <c r="X3203" s="60">
        <f>Ugovori_OPULJP3[[#This Row],[Privatni doprinos korisnika - HRK]]/7.5345</f>
        <v>0</v>
      </c>
      <c r="Y3203" s="61">
        <v>770130.6</v>
      </c>
      <c r="Z3203" s="62">
        <f>Ugovori_OPULJP3[[#This Row],[UKUPNI PRIHVATLJIVI IZDACI
TOTAL ELIGIBLE EXPENDITURE
= Bespovratna sredstva ukupno + doprinos korisnika
= Ukupni prihvatljivi troškovi
= Ukupna ugovorena vrijednost projekta HRK]]/7.5345</f>
        <v>102213.896078041</v>
      </c>
      <c r="AA3203" s="66" t="s">
        <v>10638</v>
      </c>
      <c r="AB3203" s="66" t="s">
        <v>10639</v>
      </c>
      <c r="AC3203" s="40" t="s">
        <v>11449</v>
      </c>
      <c r="AD3203" s="72" t="s">
        <v>10995</v>
      </c>
    </row>
    <row r="3204" spans="1:30" ht="66.75" customHeight="1" x14ac:dyDescent="0.2">
      <c r="A3204" s="70" t="s">
        <v>11597</v>
      </c>
      <c r="B3204" s="64" t="s">
        <v>10633</v>
      </c>
      <c r="C3204" s="65" t="s">
        <v>10991</v>
      </c>
      <c r="D3204" s="96" t="s">
        <v>11592</v>
      </c>
      <c r="E3204" s="66" t="s">
        <v>231</v>
      </c>
      <c r="F3204" s="71" t="s">
        <v>11598</v>
      </c>
      <c r="G3204" s="71" t="s">
        <v>11343</v>
      </c>
      <c r="H3204" s="68">
        <v>44792</v>
      </c>
      <c r="I3204" s="68">
        <v>45159</v>
      </c>
      <c r="J3204" s="57" t="str">
        <f>IF(Ugovori_OPULJP3[[#This Row],[DATUM ZAVRŠETKA OPERACIJE]]&gt;DATE(2024,12,31),"u provedbi","završen")</f>
        <v>završen</v>
      </c>
      <c r="K3204" s="55" t="s">
        <v>199</v>
      </c>
      <c r="L3204" s="55" t="s">
        <v>199</v>
      </c>
      <c r="M3204" s="58">
        <v>0.85</v>
      </c>
      <c r="N3204" s="58">
        <v>0.15</v>
      </c>
      <c r="O3204" s="59">
        <f>Ugovori_OPULJP3[[#This Row],[Bespovratna sredstva - Ukupno (EU+Nac) HRK
= Ukupna ugovorena vrijednost bespovratnih sredstava]]*Ugovori_OPULJP3[[#This Row],[EU STOPA SUFINANCIRANJA %
EU CO-FINANCING RATE %]]</f>
        <v>621880.4595</v>
      </c>
      <c r="P3204" s="60">
        <f>Ugovori_OPULJP3[[#This Row],[Bespovratna sredstva - EU dio - HRK]]/7.5345</f>
        <v>82537.721083018114</v>
      </c>
      <c r="Q3204" s="59">
        <f>Ugovori_OPULJP3[[#This Row],[Bespovratna sredstva - Ukupno (EU+Nac) HRK
= Ukupna ugovorena vrijednost bespovratnih sredstava]]*Ugovori_OPULJP3[[#This Row],[STOPA NACIONALNOG SUFINANCIRANJA %]]</f>
        <v>109743.6105</v>
      </c>
      <c r="R3204" s="60">
        <f>Ugovori_OPULJP3[[#This Row],[Bespovratna sredstva - Nacionalni dio - HRK]]/7.5345</f>
        <v>14565.480191120843</v>
      </c>
      <c r="S3204" s="59">
        <v>731624.07</v>
      </c>
      <c r="T3204" s="60">
        <f>Ugovori_OPULJP3[[#This Row],[Bespovratna sredstva - Ukupno (EU+Nac) HRK
= Ukupna ugovorena vrijednost bespovratnih sredstava]]/7.5345</f>
        <v>97103.201274138948</v>
      </c>
      <c r="U3204" s="59">
        <v>129110.13</v>
      </c>
      <c r="V3204" s="60">
        <f>Ugovori_OPULJP3[[#This Row],[Javni doprinos korisnika - HRK]]/7.5345</f>
        <v>17135.859048377464</v>
      </c>
      <c r="W3204" s="59">
        <v>0</v>
      </c>
      <c r="X3204" s="60">
        <f>Ugovori_OPULJP3[[#This Row],[Privatni doprinos korisnika - HRK]]/7.5345</f>
        <v>0</v>
      </c>
      <c r="Y3204" s="61">
        <v>860734.2</v>
      </c>
      <c r="Z3204" s="62">
        <f>Ugovori_OPULJP3[[#This Row],[UKUPNI PRIHVATLJIVI IZDACI
TOTAL ELIGIBLE EXPENDITURE
= Bespovratna sredstva ukupno + doprinos korisnika
= Ukupni prihvatljivi troškovi
= Ukupna ugovorena vrijednost projekta HRK]]/7.5345</f>
        <v>114239.06032251641</v>
      </c>
      <c r="AA3204" s="66" t="s">
        <v>10638</v>
      </c>
      <c r="AB3204" s="66" t="s">
        <v>10639</v>
      </c>
      <c r="AC3204" s="40" t="s">
        <v>11599</v>
      </c>
      <c r="AD3204" s="72" t="s">
        <v>10995</v>
      </c>
    </row>
    <row r="3205" spans="1:30" ht="66.75" customHeight="1" x14ac:dyDescent="0.2">
      <c r="A3205" s="70" t="s">
        <v>11600</v>
      </c>
      <c r="B3205" s="64" t="s">
        <v>10633</v>
      </c>
      <c r="C3205" s="65" t="s">
        <v>10991</v>
      </c>
      <c r="D3205" s="96" t="s">
        <v>11592</v>
      </c>
      <c r="E3205" s="66" t="s">
        <v>231</v>
      </c>
      <c r="F3205" s="71" t="s">
        <v>11601</v>
      </c>
      <c r="G3205" s="71" t="s">
        <v>864</v>
      </c>
      <c r="H3205" s="68">
        <v>44785</v>
      </c>
      <c r="I3205" s="68">
        <v>45152</v>
      </c>
      <c r="J3205" s="57" t="str">
        <f>IF(Ugovori_OPULJP3[[#This Row],[DATUM ZAVRŠETKA OPERACIJE]]&gt;DATE(2024,12,31),"u provedbi","završen")</f>
        <v>završen</v>
      </c>
      <c r="K3205" s="67" t="s">
        <v>103</v>
      </c>
      <c r="L3205" s="67" t="s">
        <v>103</v>
      </c>
      <c r="M3205" s="58">
        <v>0.85</v>
      </c>
      <c r="N3205" s="58">
        <v>0.15</v>
      </c>
      <c r="O3205" s="59">
        <f>Ugovori_OPULJP3[[#This Row],[Bespovratna sredstva - Ukupno (EU+Nac) HRK
= Ukupna ugovorena vrijednost bespovratnih sredstava]]*Ugovori_OPULJP3[[#This Row],[EU STOPA SUFINANCIRANJA %
EU CO-FINANCING RATE %]]</f>
        <v>1524858.588</v>
      </c>
      <c r="P3205" s="60">
        <f>Ugovori_OPULJP3[[#This Row],[Bespovratna sredstva - EU dio - HRK]]/7.5345</f>
        <v>202383.51423452119</v>
      </c>
      <c r="Q3205" s="59">
        <f>Ugovori_OPULJP3[[#This Row],[Bespovratna sredstva - Ukupno (EU+Nac) HRK
= Ukupna ugovorena vrijednost bespovratnih sredstava]]*Ugovori_OPULJP3[[#This Row],[STOPA NACIONALNOG SUFINANCIRANJA %]]</f>
        <v>269092.69199999998</v>
      </c>
      <c r="R3205" s="60">
        <f>Ugovori_OPULJP3[[#This Row],[Bespovratna sredstva - Nacionalni dio - HRK]]/7.5345</f>
        <v>35714.737806091973</v>
      </c>
      <c r="S3205" s="59">
        <v>1793951.28</v>
      </c>
      <c r="T3205" s="60">
        <f>Ugovori_OPULJP3[[#This Row],[Bespovratna sredstva - Ukupno (EU+Nac) HRK
= Ukupna ugovorena vrijednost bespovratnih sredstava]]/7.5345</f>
        <v>238098.25204061318</v>
      </c>
      <c r="U3205" s="59">
        <v>199327.91999999993</v>
      </c>
      <c r="V3205" s="60">
        <f>Ugovori_OPULJP3[[#This Row],[Javni doprinos korisnika - HRK]]/7.5345</f>
        <v>26455.361337845898</v>
      </c>
      <c r="W3205" s="59">
        <v>0</v>
      </c>
      <c r="X3205" s="60">
        <f>Ugovori_OPULJP3[[#This Row],[Privatni doprinos korisnika - HRK]]/7.5345</f>
        <v>0</v>
      </c>
      <c r="Y3205" s="61">
        <v>1993279.2</v>
      </c>
      <c r="Z3205" s="62">
        <f>Ugovori_OPULJP3[[#This Row],[UKUPNI PRIHVATLJIVI IZDACI
TOTAL ELIGIBLE EXPENDITURE
= Bespovratna sredstva ukupno + doprinos korisnika
= Ukupni prihvatljivi troškovi
= Ukupna ugovorena vrijednost projekta HRK]]/7.5345</f>
        <v>264553.61337845906</v>
      </c>
      <c r="AA3205" s="66" t="s">
        <v>10638</v>
      </c>
      <c r="AB3205" s="66" t="s">
        <v>10639</v>
      </c>
      <c r="AC3205" s="40" t="s">
        <v>11602</v>
      </c>
      <c r="AD3205" s="72" t="s">
        <v>10995</v>
      </c>
    </row>
    <row r="3206" spans="1:30" ht="66.75" customHeight="1" x14ac:dyDescent="0.2">
      <c r="A3206" s="70" t="s">
        <v>11603</v>
      </c>
      <c r="B3206" s="64" t="s">
        <v>10633</v>
      </c>
      <c r="C3206" s="65" t="s">
        <v>10991</v>
      </c>
      <c r="D3206" s="96" t="s">
        <v>11592</v>
      </c>
      <c r="E3206" s="66" t="s">
        <v>231</v>
      </c>
      <c r="F3206" s="71" t="s">
        <v>11604</v>
      </c>
      <c r="G3206" s="71" t="s">
        <v>1778</v>
      </c>
      <c r="H3206" s="68">
        <v>44774</v>
      </c>
      <c r="I3206" s="68">
        <v>45139</v>
      </c>
      <c r="J3206" s="57" t="str">
        <f>IF(Ugovori_OPULJP3[[#This Row],[DATUM ZAVRŠETKA OPERACIJE]]&gt;DATE(2024,12,31),"u provedbi","završen")</f>
        <v>završen</v>
      </c>
      <c r="K3206" s="55" t="s">
        <v>93</v>
      </c>
      <c r="L3206" s="55" t="s">
        <v>93</v>
      </c>
      <c r="M3206" s="58">
        <v>0.85</v>
      </c>
      <c r="N3206" s="58">
        <v>0.15</v>
      </c>
      <c r="O3206" s="59">
        <f>Ugovori_OPULJP3[[#This Row],[Bespovratna sredstva - Ukupno (EU+Nac) HRK
= Ukupna ugovorena vrijednost bespovratnih sredstava]]*Ugovori_OPULJP3[[#This Row],[EU STOPA SUFINANCIRANJA %
EU CO-FINANCING RATE %]]</f>
        <v>2495223.1439999999</v>
      </c>
      <c r="P3206" s="60">
        <f>Ugovori_OPULJP3[[#This Row],[Bespovratna sredstva - EU dio - HRK]]/7.5345</f>
        <v>331173.02329285286</v>
      </c>
      <c r="Q3206" s="59">
        <f>Ugovori_OPULJP3[[#This Row],[Bespovratna sredstva - Ukupno (EU+Nac) HRK
= Ukupna ugovorena vrijednost bespovratnih sredstava]]*Ugovori_OPULJP3[[#This Row],[STOPA NACIONALNOG SUFINANCIRANJA %]]</f>
        <v>440333.49599999998</v>
      </c>
      <c r="R3206" s="60">
        <f>Ugovori_OPULJP3[[#This Row],[Bespovratna sredstva - Nacionalni dio - HRK]]/7.5345</f>
        <v>58442.298228150503</v>
      </c>
      <c r="S3206" s="59">
        <v>2935556.64</v>
      </c>
      <c r="T3206" s="60">
        <f>Ugovori_OPULJP3[[#This Row],[Bespovratna sredstva - Ukupno (EU+Nac) HRK
= Ukupna ugovorena vrijednost bespovratnih sredstava]]/7.5345</f>
        <v>389615.32152100338</v>
      </c>
      <c r="U3206" s="59">
        <v>326172.95999999996</v>
      </c>
      <c r="V3206" s="60">
        <f>Ugovori_OPULJP3[[#This Row],[Javni doprinos korisnika - HRK]]/7.5345</f>
        <v>43290.591280111483</v>
      </c>
      <c r="W3206" s="59">
        <v>0</v>
      </c>
      <c r="X3206" s="60">
        <f>Ugovori_OPULJP3[[#This Row],[Privatni doprinos korisnika - HRK]]/7.5345</f>
        <v>0</v>
      </c>
      <c r="Y3206" s="61">
        <v>3261729.6</v>
      </c>
      <c r="Z3206" s="62">
        <f>Ugovori_OPULJP3[[#This Row],[UKUPNI PRIHVATLJIVI IZDACI
TOTAL ELIGIBLE EXPENDITURE
= Bespovratna sredstva ukupno + doprinos korisnika
= Ukupni prihvatljivi troškovi
= Ukupna ugovorena vrijednost projekta HRK]]/7.5345</f>
        <v>432905.91280111484</v>
      </c>
      <c r="AA3206" s="66" t="s">
        <v>10638</v>
      </c>
      <c r="AB3206" s="66" t="s">
        <v>10639</v>
      </c>
      <c r="AC3206" s="40" t="s">
        <v>11605</v>
      </c>
      <c r="AD3206" s="72" t="s">
        <v>10995</v>
      </c>
    </row>
    <row r="3207" spans="1:30" ht="66.75" customHeight="1" x14ac:dyDescent="0.2">
      <c r="A3207" s="70" t="s">
        <v>11606</v>
      </c>
      <c r="B3207" s="64" t="s">
        <v>10633</v>
      </c>
      <c r="C3207" s="65" t="s">
        <v>10991</v>
      </c>
      <c r="D3207" s="96" t="s">
        <v>11592</v>
      </c>
      <c r="E3207" s="66" t="s">
        <v>231</v>
      </c>
      <c r="F3207" s="71" t="s">
        <v>11607</v>
      </c>
      <c r="G3207" s="71" t="s">
        <v>7190</v>
      </c>
      <c r="H3207" s="68">
        <v>44790</v>
      </c>
      <c r="I3207" s="68">
        <v>45155</v>
      </c>
      <c r="J3207" s="57" t="str">
        <f>IF(Ugovori_OPULJP3[[#This Row],[DATUM ZAVRŠETKA OPERACIJE]]&gt;DATE(2024,12,31),"u provedbi","završen")</f>
        <v>završen</v>
      </c>
      <c r="K3207" s="55" t="s">
        <v>337</v>
      </c>
      <c r="L3207" s="55" t="s">
        <v>337</v>
      </c>
      <c r="M3207" s="58">
        <v>0.85</v>
      </c>
      <c r="N3207" s="58">
        <v>0.15</v>
      </c>
      <c r="O3207" s="59">
        <f>Ugovori_OPULJP3[[#This Row],[Bespovratna sredstva - Ukupno (EU+Nac) HRK
= Ukupna ugovorena vrijednost bespovratnih sredstava]]*Ugovori_OPULJP3[[#This Row],[EU STOPA SUFINANCIRANJA %
EU CO-FINANCING RATE %]]</f>
        <v>2085128.5995</v>
      </c>
      <c r="P3207" s="60">
        <f>Ugovori_OPULJP3[[#This Row],[Bespovratna sredstva - EU dio - HRK]]/7.5345</f>
        <v>276744.12363129604</v>
      </c>
      <c r="Q3207" s="59">
        <f>Ugovori_OPULJP3[[#This Row],[Bespovratna sredstva - Ukupno (EU+Nac) HRK
= Ukupna ugovorena vrijednost bespovratnih sredstava]]*Ugovori_OPULJP3[[#This Row],[STOPA NACIONALNOG SUFINANCIRANJA %]]</f>
        <v>367963.87050000002</v>
      </c>
      <c r="R3207" s="60">
        <f>Ugovori_OPULJP3[[#This Row],[Bespovratna sredstva - Nacionalni dio - HRK]]/7.5345</f>
        <v>48837.19828787577</v>
      </c>
      <c r="S3207" s="59">
        <v>2453092.4700000002</v>
      </c>
      <c r="T3207" s="60">
        <f>Ugovori_OPULJP3[[#This Row],[Bespovratna sredstva - Ukupno (EU+Nac) HRK
= Ukupna ugovorena vrijednost bespovratnih sredstava]]/7.5345</f>
        <v>325581.32191917184</v>
      </c>
      <c r="U3207" s="59">
        <v>129110.12999999989</v>
      </c>
      <c r="V3207" s="60">
        <f>Ugovori_OPULJP3[[#This Row],[Javni doprinos korisnika - HRK]]/7.5345</f>
        <v>17135.85904837745</v>
      </c>
      <c r="W3207" s="59">
        <v>0</v>
      </c>
      <c r="X3207" s="60">
        <f>Ugovori_OPULJP3[[#This Row],[Privatni doprinos korisnika - HRK]]/7.5345</f>
        <v>0</v>
      </c>
      <c r="Y3207" s="61">
        <v>2582202.6</v>
      </c>
      <c r="Z3207" s="62">
        <f>Ugovori_OPULJP3[[#This Row],[UKUPNI PRIHVATLJIVI IZDACI
TOTAL ELIGIBLE EXPENDITURE
= Bespovratna sredstva ukupno + doprinos korisnika
= Ukupni prihvatljivi troškovi
= Ukupna ugovorena vrijednost projekta HRK]]/7.5345</f>
        <v>342717.18096754927</v>
      </c>
      <c r="AA3207" s="66" t="s">
        <v>10638</v>
      </c>
      <c r="AB3207" s="66" t="s">
        <v>10639</v>
      </c>
      <c r="AC3207" s="40" t="s">
        <v>11608</v>
      </c>
      <c r="AD3207" s="72" t="s">
        <v>10995</v>
      </c>
    </row>
    <row r="3208" spans="1:30" ht="66.75" customHeight="1" x14ac:dyDescent="0.2">
      <c r="A3208" s="70" t="s">
        <v>11609</v>
      </c>
      <c r="B3208" s="64" t="s">
        <v>10633</v>
      </c>
      <c r="C3208" s="65" t="s">
        <v>10991</v>
      </c>
      <c r="D3208" s="96" t="s">
        <v>11592</v>
      </c>
      <c r="E3208" s="66" t="s">
        <v>231</v>
      </c>
      <c r="F3208" s="71" t="s">
        <v>11610</v>
      </c>
      <c r="G3208" s="71" t="s">
        <v>10007</v>
      </c>
      <c r="H3208" s="68">
        <v>44774</v>
      </c>
      <c r="I3208" s="68">
        <v>45139</v>
      </c>
      <c r="J3208" s="57" t="str">
        <f>IF(Ugovori_OPULJP3[[#This Row],[DATUM ZAVRŠETKA OPERACIJE]]&gt;DATE(2024,12,31),"u provedbi","završen")</f>
        <v>završen</v>
      </c>
      <c r="K3208" s="55" t="s">
        <v>337</v>
      </c>
      <c r="L3208" s="55" t="s">
        <v>337</v>
      </c>
      <c r="M3208" s="58">
        <v>0.85</v>
      </c>
      <c r="N3208" s="58">
        <v>0.15</v>
      </c>
      <c r="O3208" s="59">
        <f>Ugovori_OPULJP3[[#This Row],[Bespovratna sredstva - Ukupno (EU+Nac) HRK
= Ukupna ugovorena vrijednost bespovratnih sredstava]]*Ugovori_OPULJP3[[#This Row],[EU STOPA SUFINANCIRANJA %
EU CO-FINANCING RATE %]]</f>
        <v>1407413.6714999999</v>
      </c>
      <c r="P3208" s="60">
        <f>Ugovori_OPULJP3[[#This Row],[Bespovratna sredstva - EU dio - HRK]]/7.5345</f>
        <v>186795.89508261994</v>
      </c>
      <c r="Q3208" s="59">
        <f>Ugovori_OPULJP3[[#This Row],[Bespovratna sredstva - Ukupno (EU+Nac) HRK
= Ukupna ugovorena vrijednost bespovratnih sredstava]]*Ugovori_OPULJP3[[#This Row],[STOPA NACIONALNOG SUFINANCIRANJA %]]</f>
        <v>248367.11849999998</v>
      </c>
      <c r="R3208" s="60">
        <f>Ugovori_OPULJP3[[#This Row],[Bespovratna sredstva - Nacionalni dio - HRK]]/7.5345</f>
        <v>32963.981485168224</v>
      </c>
      <c r="S3208" s="59">
        <v>1655780.79</v>
      </c>
      <c r="T3208" s="60">
        <f>Ugovori_OPULJP3[[#This Row],[Bespovratna sredstva - Ukupno (EU+Nac) HRK
= Ukupna ugovorena vrijednost bespovratnih sredstava]]/7.5345</f>
        <v>219759.87656778816</v>
      </c>
      <c r="U3208" s="59">
        <v>292196.60999999987</v>
      </c>
      <c r="V3208" s="60">
        <f>Ugovori_OPULJP3[[#This Row],[Javni doprinos korisnika - HRK]]/7.5345</f>
        <v>38781.154688433191</v>
      </c>
      <c r="W3208" s="59">
        <v>0</v>
      </c>
      <c r="X3208" s="60">
        <f>Ugovori_OPULJP3[[#This Row],[Privatni doprinos korisnika - HRK]]/7.5345</f>
        <v>0</v>
      </c>
      <c r="Y3208" s="61">
        <v>1947977.4</v>
      </c>
      <c r="Z3208" s="62">
        <f>Ugovori_OPULJP3[[#This Row],[UKUPNI PRIHVATLJIVI IZDACI
TOTAL ELIGIBLE EXPENDITURE
= Bespovratna sredstva ukupno + doprinos korisnika
= Ukupni prihvatljivi troškovi
= Ukupna ugovorena vrijednost projekta HRK]]/7.5345</f>
        <v>258541.03125622135</v>
      </c>
      <c r="AA3208" s="66" t="s">
        <v>10638</v>
      </c>
      <c r="AB3208" s="66" t="s">
        <v>10639</v>
      </c>
      <c r="AC3208" s="40" t="s">
        <v>11611</v>
      </c>
      <c r="AD3208" s="72" t="s">
        <v>10995</v>
      </c>
    </row>
    <row r="3209" spans="1:30" ht="66.75" customHeight="1" x14ac:dyDescent="0.2">
      <c r="A3209" s="70" t="s">
        <v>11612</v>
      </c>
      <c r="B3209" s="64" t="s">
        <v>10633</v>
      </c>
      <c r="C3209" s="65" t="s">
        <v>10991</v>
      </c>
      <c r="D3209" s="96" t="s">
        <v>11592</v>
      </c>
      <c r="E3209" s="66" t="s">
        <v>231</v>
      </c>
      <c r="F3209" s="71" t="s">
        <v>11613</v>
      </c>
      <c r="G3209" s="71" t="s">
        <v>11244</v>
      </c>
      <c r="H3209" s="68">
        <v>44795</v>
      </c>
      <c r="I3209" s="68">
        <v>45160</v>
      </c>
      <c r="J3209" s="57" t="str">
        <f>IF(Ugovori_OPULJP3[[#This Row],[DATUM ZAVRŠETKA OPERACIJE]]&gt;DATE(2024,12,31),"u provedbi","završen")</f>
        <v>završen</v>
      </c>
      <c r="K3209" s="55" t="s">
        <v>210</v>
      </c>
      <c r="L3209" s="55" t="s">
        <v>210</v>
      </c>
      <c r="M3209" s="58">
        <v>0.85</v>
      </c>
      <c r="N3209" s="58">
        <v>0.15</v>
      </c>
      <c r="O3209" s="59">
        <f>Ugovori_OPULJP3[[#This Row],[Bespovratna sredstva - Ukupno (EU+Nac) HRK
= Ukupna ugovorena vrijednost bespovratnih sredstava]]*Ugovori_OPULJP3[[#This Row],[EU STOPA SUFINANCIRANJA %
EU CO-FINANCING RATE %]]</f>
        <v>1178299.818</v>
      </c>
      <c r="P3209" s="60">
        <f>Ugovori_OPULJP3[[#This Row],[Bespovratna sredstva - EU dio - HRK]]/7.5345</f>
        <v>156387.26099940273</v>
      </c>
      <c r="Q3209" s="59">
        <f>Ugovori_OPULJP3[[#This Row],[Bespovratna sredstva - Ukupno (EU+Nac) HRK
= Ukupna ugovorena vrijednost bespovratnih sredstava]]*Ugovori_OPULJP3[[#This Row],[STOPA NACIONALNOG SUFINANCIRANJA %]]</f>
        <v>207935.26200000002</v>
      </c>
      <c r="R3209" s="60">
        <f>Ugovori_OPULJP3[[#This Row],[Bespovratna sredstva - Nacionalni dio - HRK]]/7.5345</f>
        <v>27597.751941071074</v>
      </c>
      <c r="S3209" s="59">
        <v>1386235.08</v>
      </c>
      <c r="T3209" s="60">
        <f>Ugovori_OPULJP3[[#This Row],[Bespovratna sredstva - Ukupno (EU+Nac) HRK
= Ukupna ugovorena vrijednost bespovratnih sredstava]]/7.5345</f>
        <v>183985.01294047383</v>
      </c>
      <c r="U3209" s="59">
        <v>154026.11999999988</v>
      </c>
      <c r="V3209" s="60">
        <f>Ugovori_OPULJP3[[#This Row],[Javni doprinos korisnika - HRK]]/7.5345</f>
        <v>20442.779215608185</v>
      </c>
      <c r="W3209" s="59">
        <v>0</v>
      </c>
      <c r="X3209" s="60">
        <f>Ugovori_OPULJP3[[#This Row],[Privatni doprinos korisnika - HRK]]/7.5345</f>
        <v>0</v>
      </c>
      <c r="Y3209" s="61">
        <v>1540261.2</v>
      </c>
      <c r="Z3209" s="62">
        <f>Ugovori_OPULJP3[[#This Row],[UKUPNI PRIHVATLJIVI IZDACI
TOTAL ELIGIBLE EXPENDITURE
= Bespovratna sredstva ukupno + doprinos korisnika
= Ukupni prihvatljivi troškovi
= Ukupna ugovorena vrijednost projekta HRK]]/7.5345</f>
        <v>204427.792156082</v>
      </c>
      <c r="AA3209" s="66" t="s">
        <v>10638</v>
      </c>
      <c r="AB3209" s="66" t="s">
        <v>10639</v>
      </c>
      <c r="AC3209" s="40" t="s">
        <v>11614</v>
      </c>
      <c r="AD3209" s="72" t="s">
        <v>10995</v>
      </c>
    </row>
    <row r="3210" spans="1:30" ht="66.75" customHeight="1" x14ac:dyDescent="0.2">
      <c r="A3210" s="70" t="s">
        <v>11615</v>
      </c>
      <c r="B3210" s="64" t="s">
        <v>10633</v>
      </c>
      <c r="C3210" s="65" t="s">
        <v>10991</v>
      </c>
      <c r="D3210" s="96" t="s">
        <v>11592</v>
      </c>
      <c r="E3210" s="66" t="s">
        <v>231</v>
      </c>
      <c r="F3210" s="71" t="s">
        <v>11616</v>
      </c>
      <c r="G3210" s="71" t="s">
        <v>319</v>
      </c>
      <c r="H3210" s="68">
        <v>44782</v>
      </c>
      <c r="I3210" s="68">
        <v>45147</v>
      </c>
      <c r="J3210" s="57" t="str">
        <f>IF(Ugovori_OPULJP3[[#This Row],[DATUM ZAVRŠETKA OPERACIJE]]&gt;DATE(2024,12,31),"u provedbi","završen")</f>
        <v>završen</v>
      </c>
      <c r="K3210" s="55" t="s">
        <v>199</v>
      </c>
      <c r="L3210" s="55" t="s">
        <v>199</v>
      </c>
      <c r="M3210" s="58">
        <v>0.85</v>
      </c>
      <c r="N3210" s="58">
        <v>0.15</v>
      </c>
      <c r="O3210" s="59">
        <f>Ugovori_OPULJP3[[#This Row],[Bespovratna sredstva - Ukupno (EU+Nac) HRK
= Ukupna ugovorena vrijednost bespovratnih sredstava]]*Ugovori_OPULJP3[[#This Row],[EU STOPA SUFINANCIRANJA %
EU CO-FINANCING RATE %]]</f>
        <v>556419.35849999997</v>
      </c>
      <c r="P3210" s="60">
        <f>Ugovori_OPULJP3[[#This Row],[Bespovratna sredstva - EU dio - HRK]]/7.5345</f>
        <v>73849.539916384616</v>
      </c>
      <c r="Q3210" s="59">
        <f>Ugovori_OPULJP3[[#This Row],[Bespovratna sredstva - Ukupno (EU+Nac) HRK
= Ukupna ugovorena vrijednost bespovratnih sredstava]]*Ugovori_OPULJP3[[#This Row],[STOPA NACIONALNOG SUFINANCIRANJA %]]</f>
        <v>98191.651499999993</v>
      </c>
      <c r="R3210" s="60">
        <f>Ugovori_OPULJP3[[#This Row],[Bespovratna sredstva - Nacionalni dio - HRK]]/7.5345</f>
        <v>13032.271749950227</v>
      </c>
      <c r="S3210" s="59">
        <v>654611.01</v>
      </c>
      <c r="T3210" s="60">
        <f>Ugovori_OPULJP3[[#This Row],[Bespovratna sredstva - Ukupno (EU+Nac) HRK
= Ukupna ugovorena vrijednost bespovratnih sredstava]]/7.5345</f>
        <v>86881.811666334863</v>
      </c>
      <c r="U3210" s="59">
        <v>115519.58999999997</v>
      </c>
      <c r="V3210" s="60">
        <f>Ugovori_OPULJP3[[#This Row],[Javni doprinos korisnika - HRK]]/7.5345</f>
        <v>15332.084411706146</v>
      </c>
      <c r="W3210" s="59">
        <v>0</v>
      </c>
      <c r="X3210" s="60">
        <f>Ugovori_OPULJP3[[#This Row],[Privatni doprinos korisnika - HRK]]/7.5345</f>
        <v>0</v>
      </c>
      <c r="Y3210" s="61">
        <v>770130.6</v>
      </c>
      <c r="Z3210" s="62">
        <f>Ugovori_OPULJP3[[#This Row],[UKUPNI PRIHVATLJIVI IZDACI
TOTAL ELIGIBLE EXPENDITURE
= Bespovratna sredstva ukupno + doprinos korisnika
= Ukupni prihvatljivi troškovi
= Ukupna ugovorena vrijednost projekta HRK]]/7.5345</f>
        <v>102213.896078041</v>
      </c>
      <c r="AA3210" s="66" t="s">
        <v>10638</v>
      </c>
      <c r="AB3210" s="66" t="s">
        <v>10639</v>
      </c>
      <c r="AC3210" s="40" t="s">
        <v>11617</v>
      </c>
      <c r="AD3210" s="72" t="s">
        <v>10995</v>
      </c>
    </row>
    <row r="3211" spans="1:30" ht="66.75" customHeight="1" x14ac:dyDescent="0.2">
      <c r="A3211" s="70" t="s">
        <v>11618</v>
      </c>
      <c r="B3211" s="64" t="s">
        <v>10633</v>
      </c>
      <c r="C3211" s="65" t="s">
        <v>10991</v>
      </c>
      <c r="D3211" s="96" t="s">
        <v>11592</v>
      </c>
      <c r="E3211" s="66" t="s">
        <v>231</v>
      </c>
      <c r="F3211" s="71" t="s">
        <v>11619</v>
      </c>
      <c r="G3211" s="71" t="s">
        <v>8493</v>
      </c>
      <c r="H3211" s="68">
        <v>44783</v>
      </c>
      <c r="I3211" s="68">
        <v>45148</v>
      </c>
      <c r="J3211" s="57" t="str">
        <f>IF(Ugovori_OPULJP3[[#This Row],[DATUM ZAVRŠETKA OPERACIJE]]&gt;DATE(2024,12,31),"u provedbi","završen")</f>
        <v>završen</v>
      </c>
      <c r="K3211" s="55" t="s">
        <v>78</v>
      </c>
      <c r="L3211" s="55" t="s">
        <v>78</v>
      </c>
      <c r="M3211" s="58">
        <v>0.85</v>
      </c>
      <c r="N3211" s="58">
        <v>0.15</v>
      </c>
      <c r="O3211" s="59">
        <f>Ugovori_OPULJP3[[#This Row],[Bespovratna sredstva - Ukupno (EU+Nac) HRK
= Ukupna ugovorena vrijednost bespovratnih sredstava]]*Ugovori_OPULJP3[[#This Row],[EU STOPA SUFINANCIRANJA %
EU CO-FINANCING RATE %]]</f>
        <v>392766.60599999997</v>
      </c>
      <c r="P3211" s="60">
        <f>Ugovori_OPULJP3[[#This Row],[Bespovratna sredstva - EU dio - HRK]]/7.5345</f>
        <v>52129.086999800908</v>
      </c>
      <c r="Q3211" s="59">
        <f>Ugovori_OPULJP3[[#This Row],[Bespovratna sredstva - Ukupno (EU+Nac) HRK
= Ukupna ugovorena vrijednost bespovratnih sredstava]]*Ugovori_OPULJP3[[#This Row],[STOPA NACIONALNOG SUFINANCIRANJA %]]</f>
        <v>69311.754000000001</v>
      </c>
      <c r="R3211" s="60">
        <f>Ugovori_OPULJP3[[#This Row],[Bespovratna sredstva - Nacionalni dio - HRK]]/7.5345</f>
        <v>9199.2506470236913</v>
      </c>
      <c r="S3211" s="59">
        <v>462078.36</v>
      </c>
      <c r="T3211" s="60">
        <f>Ugovori_OPULJP3[[#This Row],[Bespovratna sredstva - Ukupno (EU+Nac) HRK
= Ukupna ugovorena vrijednost bespovratnih sredstava]]/7.5345</f>
        <v>61328.337646824599</v>
      </c>
      <c r="U3211" s="59">
        <v>81543.239999999991</v>
      </c>
      <c r="V3211" s="60">
        <f>Ugovori_OPULJP3[[#This Row],[Javni doprinos korisnika - HRK]]/7.5345</f>
        <v>10822.647820027871</v>
      </c>
      <c r="W3211" s="59">
        <v>0</v>
      </c>
      <c r="X3211" s="60">
        <f>Ugovori_OPULJP3[[#This Row],[Privatni doprinos korisnika - HRK]]/7.5345</f>
        <v>0</v>
      </c>
      <c r="Y3211" s="61">
        <v>543621.6</v>
      </c>
      <c r="Z3211" s="62">
        <f>Ugovori_OPULJP3[[#This Row],[UKUPNI PRIHVATLJIVI IZDACI
TOTAL ELIGIBLE EXPENDITURE
= Bespovratna sredstva ukupno + doprinos korisnika
= Ukupni prihvatljivi troškovi
= Ukupna ugovorena vrijednost projekta HRK]]/7.5345</f>
        <v>72150.985466852479</v>
      </c>
      <c r="AA3211" s="66" t="s">
        <v>10638</v>
      </c>
      <c r="AB3211" s="66" t="s">
        <v>10639</v>
      </c>
      <c r="AC3211" s="40" t="s">
        <v>11620</v>
      </c>
      <c r="AD3211" s="72" t="s">
        <v>10995</v>
      </c>
    </row>
    <row r="3212" spans="1:30" ht="66.75" customHeight="1" x14ac:dyDescent="0.2">
      <c r="A3212" s="70" t="s">
        <v>11621</v>
      </c>
      <c r="B3212" s="64" t="s">
        <v>10633</v>
      </c>
      <c r="C3212" s="65" t="s">
        <v>10991</v>
      </c>
      <c r="D3212" s="96" t="s">
        <v>11592</v>
      </c>
      <c r="E3212" s="66" t="s">
        <v>231</v>
      </c>
      <c r="F3212" s="71" t="s">
        <v>11622</v>
      </c>
      <c r="G3212" s="71" t="s">
        <v>1497</v>
      </c>
      <c r="H3212" s="68">
        <v>44805</v>
      </c>
      <c r="I3212" s="68">
        <v>45170</v>
      </c>
      <c r="J3212" s="57" t="str">
        <f>IF(Ugovori_OPULJP3[[#This Row],[DATUM ZAVRŠETKA OPERACIJE]]&gt;DATE(2024,12,31),"u provedbi","završen")</f>
        <v>završen</v>
      </c>
      <c r="K3212" s="55" t="s">
        <v>185</v>
      </c>
      <c r="L3212" s="55" t="s">
        <v>185</v>
      </c>
      <c r="M3212" s="58">
        <v>0.85</v>
      </c>
      <c r="N3212" s="58">
        <v>0.15</v>
      </c>
      <c r="O3212" s="59">
        <f>Ugovori_OPULJP3[[#This Row],[Bespovratna sredstva - Ukupno (EU+Nac) HRK
= Ukupna ugovorena vrijednost bespovratnih sredstava]]*Ugovori_OPULJP3[[#This Row],[EU STOPA SUFINANCIRANJA %
EU CO-FINANCING RATE %]]</f>
        <v>2121709.8030000003</v>
      </c>
      <c r="P3212" s="60">
        <f>Ugovori_OPULJP3[[#This Row],[Bespovratna sredstva - EU dio - HRK]]/7.5345</f>
        <v>281599.28369500302</v>
      </c>
      <c r="Q3212" s="59">
        <f>Ugovori_OPULJP3[[#This Row],[Bespovratna sredstva - Ukupno (EU+Nac) HRK
= Ukupna ugovorena vrijednost bespovratnih sredstava]]*Ugovori_OPULJP3[[#This Row],[STOPA NACIONALNOG SUFINANCIRANJA %]]</f>
        <v>374419.37700000004</v>
      </c>
      <c r="R3212" s="60">
        <f>Ugovori_OPULJP3[[#This Row],[Bespovratna sredstva - Nacionalni dio - HRK]]/7.5345</f>
        <v>49693.99124029465</v>
      </c>
      <c r="S3212" s="59">
        <v>2496129.1800000002</v>
      </c>
      <c r="T3212" s="60">
        <f>Ugovori_OPULJP3[[#This Row],[Bespovratna sredstva - Ukupno (EU+Nac) HRK
= Ukupna ugovorena vrijednost bespovratnih sredstava]]/7.5345</f>
        <v>331293.27493529761</v>
      </c>
      <c r="U3212" s="59">
        <v>131375.21999999974</v>
      </c>
      <c r="V3212" s="60">
        <f>Ugovori_OPULJP3[[#This Row],[Javni doprinos korisnika - HRK]]/7.5345</f>
        <v>17436.488154489314</v>
      </c>
      <c r="W3212" s="59">
        <v>0</v>
      </c>
      <c r="X3212" s="60">
        <f>Ugovori_OPULJP3[[#This Row],[Privatni doprinos korisnika - HRK]]/7.5345</f>
        <v>0</v>
      </c>
      <c r="Y3212" s="61">
        <v>2627504.4</v>
      </c>
      <c r="Z3212" s="62">
        <f>Ugovori_OPULJP3[[#This Row],[UKUPNI PRIHVATLJIVI IZDACI
TOTAL ELIGIBLE EXPENDITURE
= Bespovratna sredstva ukupno + doprinos korisnika
= Ukupni prihvatljivi troškovi
= Ukupna ugovorena vrijednost projekta HRK]]/7.5345</f>
        <v>348729.76308978692</v>
      </c>
      <c r="AA3212" s="66" t="s">
        <v>10638</v>
      </c>
      <c r="AB3212" s="66" t="s">
        <v>10639</v>
      </c>
      <c r="AC3212" s="40" t="s">
        <v>11623</v>
      </c>
      <c r="AD3212" s="72" t="s">
        <v>10995</v>
      </c>
    </row>
    <row r="3213" spans="1:30" ht="66.75" customHeight="1" x14ac:dyDescent="0.2">
      <c r="A3213" s="70" t="s">
        <v>11624</v>
      </c>
      <c r="B3213" s="64" t="s">
        <v>10633</v>
      </c>
      <c r="C3213" s="65" t="s">
        <v>10991</v>
      </c>
      <c r="D3213" s="96" t="s">
        <v>11592</v>
      </c>
      <c r="E3213" s="66" t="s">
        <v>231</v>
      </c>
      <c r="F3213" s="71" t="s">
        <v>11071</v>
      </c>
      <c r="G3213" s="71" t="s">
        <v>1442</v>
      </c>
      <c r="H3213" s="68">
        <v>44760</v>
      </c>
      <c r="I3213" s="68">
        <v>45125</v>
      </c>
      <c r="J3213" s="57" t="str">
        <f>IF(Ugovori_OPULJP3[[#This Row],[DATUM ZAVRŠETKA OPERACIJE]]&gt;DATE(2024,12,31),"u provedbi","završen")</f>
        <v>završen</v>
      </c>
      <c r="K3213" s="55" t="s">
        <v>185</v>
      </c>
      <c r="L3213" s="55" t="s">
        <v>185</v>
      </c>
      <c r="M3213" s="58">
        <v>0.85</v>
      </c>
      <c r="N3213" s="58">
        <v>0.15</v>
      </c>
      <c r="O3213" s="59">
        <f>Ugovori_OPULJP3[[#This Row],[Bespovratna sredstva - Ukupno (EU+Nac) HRK
= Ukupna ugovorena vrijednost bespovratnih sredstava]]*Ugovori_OPULJP3[[#This Row],[EU STOPA SUFINANCIRANJA %
EU CO-FINANCING RATE %]]</f>
        <v>1524858.588</v>
      </c>
      <c r="P3213" s="60">
        <f>Ugovori_OPULJP3[[#This Row],[Bespovratna sredstva - EU dio - HRK]]/7.5345</f>
        <v>202383.51423452119</v>
      </c>
      <c r="Q3213" s="59">
        <f>Ugovori_OPULJP3[[#This Row],[Bespovratna sredstva - Ukupno (EU+Nac) HRK
= Ukupna ugovorena vrijednost bespovratnih sredstava]]*Ugovori_OPULJP3[[#This Row],[STOPA NACIONALNOG SUFINANCIRANJA %]]</f>
        <v>269092.69199999998</v>
      </c>
      <c r="R3213" s="60">
        <f>Ugovori_OPULJP3[[#This Row],[Bespovratna sredstva - Nacionalni dio - HRK]]/7.5345</f>
        <v>35714.737806091973</v>
      </c>
      <c r="S3213" s="59">
        <v>1793951.28</v>
      </c>
      <c r="T3213" s="60">
        <f>Ugovori_OPULJP3[[#This Row],[Bespovratna sredstva - Ukupno (EU+Nac) HRK
= Ukupna ugovorena vrijednost bespovratnih sredstava]]/7.5345</f>
        <v>238098.25204061318</v>
      </c>
      <c r="U3213" s="59">
        <v>199327.91999999993</v>
      </c>
      <c r="V3213" s="60">
        <f>Ugovori_OPULJP3[[#This Row],[Javni doprinos korisnika - HRK]]/7.5345</f>
        <v>26455.361337845898</v>
      </c>
      <c r="W3213" s="59">
        <v>0</v>
      </c>
      <c r="X3213" s="60">
        <f>Ugovori_OPULJP3[[#This Row],[Privatni doprinos korisnika - HRK]]/7.5345</f>
        <v>0</v>
      </c>
      <c r="Y3213" s="61">
        <v>1993279.2</v>
      </c>
      <c r="Z3213" s="62">
        <f>Ugovori_OPULJP3[[#This Row],[UKUPNI PRIHVATLJIVI IZDACI
TOTAL ELIGIBLE EXPENDITURE
= Bespovratna sredstva ukupno + doprinos korisnika
= Ukupni prihvatljivi troškovi
= Ukupna ugovorena vrijednost projekta HRK]]/7.5345</f>
        <v>264553.61337845906</v>
      </c>
      <c r="AA3213" s="66" t="s">
        <v>10638</v>
      </c>
      <c r="AB3213" s="66" t="s">
        <v>10639</v>
      </c>
      <c r="AC3213" s="40" t="s">
        <v>11625</v>
      </c>
      <c r="AD3213" s="72" t="s">
        <v>10995</v>
      </c>
    </row>
    <row r="3214" spans="1:30" ht="66.75" customHeight="1" x14ac:dyDescent="0.2">
      <c r="A3214" s="70" t="s">
        <v>11626</v>
      </c>
      <c r="B3214" s="64" t="s">
        <v>10633</v>
      </c>
      <c r="C3214" s="65" t="s">
        <v>10991</v>
      </c>
      <c r="D3214" s="96" t="s">
        <v>11592</v>
      </c>
      <c r="E3214" s="66" t="s">
        <v>231</v>
      </c>
      <c r="F3214" s="54" t="s">
        <v>11230</v>
      </c>
      <c r="G3214" s="71" t="s">
        <v>2999</v>
      </c>
      <c r="H3214" s="68">
        <v>44792</v>
      </c>
      <c r="I3214" s="68">
        <v>45159</v>
      </c>
      <c r="J3214" s="57" t="str">
        <f>IF(Ugovori_OPULJP3[[#This Row],[DATUM ZAVRŠETKA OPERACIJE]]&gt;DATE(2024,12,31),"u provedbi","završen")</f>
        <v>završen</v>
      </c>
      <c r="K3214" s="55" t="s">
        <v>78</v>
      </c>
      <c r="L3214" s="55" t="s">
        <v>78</v>
      </c>
      <c r="M3214" s="58">
        <v>0.85</v>
      </c>
      <c r="N3214" s="58">
        <v>0.15</v>
      </c>
      <c r="O3214" s="59">
        <f>Ugovori_OPULJP3[[#This Row],[Bespovratna sredstva - Ukupno (EU+Nac) HRK
= Ukupna ugovorena vrijednost bespovratnih sredstava]]*Ugovori_OPULJP3[[#This Row],[EU STOPA SUFINANCIRANJA %
EU CO-FINANCING RATE %]]</f>
        <v>327305.505</v>
      </c>
      <c r="P3214" s="60">
        <f>Ugovori_OPULJP3[[#This Row],[Bespovratna sredstva - EU dio - HRK]]/7.5345</f>
        <v>43440.905833167431</v>
      </c>
      <c r="Q3214" s="59">
        <f>Ugovori_OPULJP3[[#This Row],[Bespovratna sredstva - Ukupno (EU+Nac) HRK
= Ukupna ugovorena vrijednost bespovratnih sredstava]]*Ugovori_OPULJP3[[#This Row],[STOPA NACIONALNOG SUFINANCIRANJA %]]</f>
        <v>57759.794999999998</v>
      </c>
      <c r="R3214" s="60">
        <f>Ugovori_OPULJP3[[#This Row],[Bespovratna sredstva - Nacionalni dio - HRK]]/7.5345</f>
        <v>7666.0422058530748</v>
      </c>
      <c r="S3214" s="59">
        <v>385065.3</v>
      </c>
      <c r="T3214" s="60">
        <f>Ugovori_OPULJP3[[#This Row],[Bespovratna sredstva - Ukupno (EU+Nac) HRK
= Ukupna ugovorena vrijednost bespovratnih sredstava]]/7.5345</f>
        <v>51106.948039020499</v>
      </c>
      <c r="U3214" s="59">
        <v>67952.700000000012</v>
      </c>
      <c r="V3214" s="60">
        <f>Ugovori_OPULJP3[[#This Row],[Javni doprinos korisnika - HRK]]/7.5345</f>
        <v>9018.8731833565616</v>
      </c>
      <c r="W3214" s="59">
        <v>0</v>
      </c>
      <c r="X3214" s="60">
        <f>Ugovori_OPULJP3[[#This Row],[Privatni doprinos korisnika - HRK]]/7.5345</f>
        <v>0</v>
      </c>
      <c r="Y3214" s="61">
        <v>453018</v>
      </c>
      <c r="Z3214" s="62">
        <f>Ugovori_OPULJP3[[#This Row],[UKUPNI PRIHVATLJIVI IZDACI
TOTAL ELIGIBLE EXPENDITURE
= Bespovratna sredstva ukupno + doprinos korisnika
= Ukupni prihvatljivi troškovi
= Ukupna ugovorena vrijednost projekta HRK]]/7.5345</f>
        <v>60125.821222377061</v>
      </c>
      <c r="AA3214" s="66" t="s">
        <v>10638</v>
      </c>
      <c r="AB3214" s="66" t="s">
        <v>10639</v>
      </c>
      <c r="AC3214" s="40" t="s">
        <v>11627</v>
      </c>
      <c r="AD3214" s="72" t="s">
        <v>10995</v>
      </c>
    </row>
    <row r="3215" spans="1:30" ht="66.75" customHeight="1" x14ac:dyDescent="0.2">
      <c r="A3215" s="70" t="s">
        <v>11628</v>
      </c>
      <c r="B3215" s="64" t="s">
        <v>10633</v>
      </c>
      <c r="C3215" s="65" t="s">
        <v>10991</v>
      </c>
      <c r="D3215" s="96" t="s">
        <v>11592</v>
      </c>
      <c r="E3215" s="66" t="s">
        <v>231</v>
      </c>
      <c r="F3215" s="71" t="s">
        <v>11629</v>
      </c>
      <c r="G3215" s="71" t="s">
        <v>1078</v>
      </c>
      <c r="H3215" s="68">
        <v>44774</v>
      </c>
      <c r="I3215" s="68">
        <v>45139</v>
      </c>
      <c r="J3215" s="57" t="str">
        <f>IF(Ugovori_OPULJP3[[#This Row],[DATUM ZAVRŠETKA OPERACIJE]]&gt;DATE(2024,12,31),"u provedbi","završen")</f>
        <v>završen</v>
      </c>
      <c r="K3215" s="55" t="s">
        <v>424</v>
      </c>
      <c r="L3215" s="55" t="s">
        <v>424</v>
      </c>
      <c r="M3215" s="58">
        <v>0.85</v>
      </c>
      <c r="N3215" s="58">
        <v>0.15</v>
      </c>
      <c r="O3215" s="59">
        <f>Ugovori_OPULJP3[[#This Row],[Bespovratna sredstva - Ukupno (EU+Nac) HRK
= Ukupna ugovorena vrijednost bespovratnih sredstava]]*Ugovori_OPULJP3[[#This Row],[EU STOPA SUFINANCIRANJA %
EU CO-FINANCING RATE %]]</f>
        <v>3960396.6105</v>
      </c>
      <c r="P3215" s="60">
        <f>Ugovori_OPULJP3[[#This Row],[Bespovratna sredstva - EU dio - HRK]]/7.5345</f>
        <v>525634.96058132581</v>
      </c>
      <c r="Q3215" s="59">
        <f>Ugovori_OPULJP3[[#This Row],[Bespovratna sredstva - Ukupno (EU+Nac) HRK
= Ukupna ugovorena vrijednost bespovratnih sredstava]]*Ugovori_OPULJP3[[#This Row],[STOPA NACIONALNOG SUFINANCIRANJA %]]</f>
        <v>698893.51949999994</v>
      </c>
      <c r="R3215" s="60">
        <f>Ugovori_OPULJP3[[#This Row],[Bespovratna sredstva - Nacionalni dio - HRK]]/7.5345</f>
        <v>92759.110690822199</v>
      </c>
      <c r="S3215" s="59">
        <v>4659290.13</v>
      </c>
      <c r="T3215" s="60">
        <f>Ugovori_OPULJP3[[#This Row],[Bespovratna sredstva - Ukupno (EU+Nac) HRK
= Ukupna ugovorena vrijednost bespovratnih sredstava]]/7.5345</f>
        <v>618394.07127214805</v>
      </c>
      <c r="U3215" s="59">
        <v>822227.66999999993</v>
      </c>
      <c r="V3215" s="60">
        <f>Ugovori_OPULJP3[[#This Row],[Javni doprinos korisnika - HRK]]/7.5345</f>
        <v>109128.36551861436</v>
      </c>
      <c r="W3215" s="59">
        <v>0</v>
      </c>
      <c r="X3215" s="60">
        <f>Ugovori_OPULJP3[[#This Row],[Privatni doprinos korisnika - HRK]]/7.5345</f>
        <v>0</v>
      </c>
      <c r="Y3215" s="61">
        <v>5481517.7999999998</v>
      </c>
      <c r="Z3215" s="62">
        <f>Ugovori_OPULJP3[[#This Row],[UKUPNI PRIHVATLJIVI IZDACI
TOTAL ELIGIBLE EXPENDITURE
= Bespovratna sredstva ukupno + doprinos korisnika
= Ukupni prihvatljivi troškovi
= Ukupna ugovorena vrijednost projekta HRK]]/7.5345</f>
        <v>727522.43679076247</v>
      </c>
      <c r="AA3215" s="66" t="s">
        <v>10638</v>
      </c>
      <c r="AB3215" s="66" t="s">
        <v>10639</v>
      </c>
      <c r="AC3215" s="40" t="s">
        <v>11630</v>
      </c>
      <c r="AD3215" s="72" t="s">
        <v>10995</v>
      </c>
    </row>
    <row r="3216" spans="1:30" ht="66.75" customHeight="1" x14ac:dyDescent="0.2">
      <c r="A3216" s="70" t="s">
        <v>11631</v>
      </c>
      <c r="B3216" s="64" t="s">
        <v>10633</v>
      </c>
      <c r="C3216" s="65" t="s">
        <v>10991</v>
      </c>
      <c r="D3216" s="96" t="s">
        <v>11592</v>
      </c>
      <c r="E3216" s="66" t="s">
        <v>231</v>
      </c>
      <c r="F3216" s="71" t="s">
        <v>11632</v>
      </c>
      <c r="G3216" s="71" t="s">
        <v>1301</v>
      </c>
      <c r="H3216" s="68">
        <v>44795</v>
      </c>
      <c r="I3216" s="68">
        <v>45160</v>
      </c>
      <c r="J3216" s="57" t="str">
        <f>IF(Ugovori_OPULJP3[[#This Row],[DATUM ZAVRŠETKA OPERACIJE]]&gt;DATE(2024,12,31),"u provedbi","završen")</f>
        <v>završen</v>
      </c>
      <c r="K3216" s="55" t="s">
        <v>103</v>
      </c>
      <c r="L3216" s="55" t="s">
        <v>103</v>
      </c>
      <c r="M3216" s="58">
        <v>0.85</v>
      </c>
      <c r="N3216" s="58">
        <v>0.15</v>
      </c>
      <c r="O3216" s="59">
        <f>Ugovori_OPULJP3[[#This Row],[Bespovratna sredstva - Ukupno (EU+Nac) HRK
= Ukupna ugovorena vrijednost bespovratnih sredstava]]*Ugovori_OPULJP3[[#This Row],[EU STOPA SUFINANCIRANJA %
EU CO-FINANCING RATE %]]</f>
        <v>1243760.919</v>
      </c>
      <c r="P3216" s="60">
        <f>Ugovori_OPULJP3[[#This Row],[Bespovratna sredstva - EU dio - HRK]]/7.5345</f>
        <v>165075.44216603623</v>
      </c>
      <c r="Q3216" s="59">
        <f>Ugovori_OPULJP3[[#This Row],[Bespovratna sredstva - Ukupno (EU+Nac) HRK
= Ukupna ugovorena vrijednost bespovratnih sredstava]]*Ugovori_OPULJP3[[#This Row],[STOPA NACIONALNOG SUFINANCIRANJA %]]</f>
        <v>219487.22099999999</v>
      </c>
      <c r="R3216" s="60">
        <f>Ugovori_OPULJP3[[#This Row],[Bespovratna sredstva - Nacionalni dio - HRK]]/7.5345</f>
        <v>29130.960382241687</v>
      </c>
      <c r="S3216" s="59">
        <v>1463248.14</v>
      </c>
      <c r="T3216" s="60">
        <f>Ugovori_OPULJP3[[#This Row],[Bespovratna sredstva - Ukupno (EU+Nac) HRK
= Ukupna ugovorena vrijednost bespovratnih sredstava]]/7.5345</f>
        <v>194206.4025482779</v>
      </c>
      <c r="U3216" s="59">
        <v>77013.060000000056</v>
      </c>
      <c r="V3216" s="60">
        <f>Ugovori_OPULJP3[[#This Row],[Javni doprinos korisnika - HRK]]/7.5345</f>
        <v>10221.389607804109</v>
      </c>
      <c r="W3216" s="59">
        <v>0</v>
      </c>
      <c r="X3216" s="60">
        <f>Ugovori_OPULJP3[[#This Row],[Privatni doprinos korisnika - HRK]]/7.5345</f>
        <v>0</v>
      </c>
      <c r="Y3216" s="61">
        <v>1540261.2</v>
      </c>
      <c r="Z3216" s="62">
        <f>Ugovori_OPULJP3[[#This Row],[UKUPNI PRIHVATLJIVI IZDACI
TOTAL ELIGIBLE EXPENDITURE
= Bespovratna sredstva ukupno + doprinos korisnika
= Ukupni prihvatljivi troškovi
= Ukupna ugovorena vrijednost projekta HRK]]/7.5345</f>
        <v>204427.792156082</v>
      </c>
      <c r="AA3216" s="66" t="s">
        <v>10638</v>
      </c>
      <c r="AB3216" s="66" t="s">
        <v>10639</v>
      </c>
      <c r="AC3216" s="40" t="s">
        <v>11633</v>
      </c>
      <c r="AD3216" s="72" t="s">
        <v>10995</v>
      </c>
    </row>
    <row r="3217" spans="1:30" ht="66.75" customHeight="1" x14ac:dyDescent="0.2">
      <c r="A3217" s="70" t="s">
        <v>11634</v>
      </c>
      <c r="B3217" s="64" t="s">
        <v>10633</v>
      </c>
      <c r="C3217" s="65" t="s">
        <v>10991</v>
      </c>
      <c r="D3217" s="96" t="s">
        <v>11592</v>
      </c>
      <c r="E3217" s="66" t="s">
        <v>231</v>
      </c>
      <c r="F3217" s="71" t="s">
        <v>11635</v>
      </c>
      <c r="G3217" s="71" t="s">
        <v>962</v>
      </c>
      <c r="H3217" s="68">
        <v>44782</v>
      </c>
      <c r="I3217" s="68">
        <v>45147</v>
      </c>
      <c r="J3217" s="57" t="str">
        <f>IF(Ugovori_OPULJP3[[#This Row],[DATUM ZAVRŠETKA OPERACIJE]]&gt;DATE(2024,12,31),"u provedbi","završen")</f>
        <v>završen</v>
      </c>
      <c r="K3217" s="55" t="s">
        <v>199</v>
      </c>
      <c r="L3217" s="55" t="s">
        <v>199</v>
      </c>
      <c r="M3217" s="58">
        <v>0.85</v>
      </c>
      <c r="N3217" s="58">
        <v>0.15</v>
      </c>
      <c r="O3217" s="59">
        <f>Ugovori_OPULJP3[[#This Row],[Bespovratna sredstva - Ukupno (EU+Nac) HRK
= Ukupna ugovorena vrijednost bespovratnih sredstava]]*Ugovori_OPULJP3[[#This Row],[EU STOPA SUFINANCIRANJA %
EU CO-FINANCING RATE %]]</f>
        <v>1472874.7725</v>
      </c>
      <c r="P3217" s="60">
        <f>Ugovori_OPULJP3[[#This Row],[Bespovratna sredstva - EU dio - HRK]]/7.5345</f>
        <v>195484.07624925341</v>
      </c>
      <c r="Q3217" s="59">
        <f>Ugovori_OPULJP3[[#This Row],[Bespovratna sredstva - Ukupno (EU+Nac) HRK
= Ukupna ugovorena vrijednost bespovratnih sredstava]]*Ugovori_OPULJP3[[#This Row],[STOPA NACIONALNOG SUFINANCIRANJA %]]</f>
        <v>259919.07750000001</v>
      </c>
      <c r="R3217" s="60">
        <f>Ugovori_OPULJP3[[#This Row],[Bespovratna sredstva - Nacionalni dio - HRK]]/7.5345</f>
        <v>34497.18992633884</v>
      </c>
      <c r="S3217" s="59">
        <v>1732793.85</v>
      </c>
      <c r="T3217" s="60">
        <f>Ugovori_OPULJP3[[#This Row],[Bespovratna sredstva - Ukupno (EU+Nac) HRK
= Ukupna ugovorena vrijednost bespovratnih sredstava]]/7.5345</f>
        <v>229981.26617559229</v>
      </c>
      <c r="U3217" s="59">
        <v>305787.14999999991</v>
      </c>
      <c r="V3217" s="60">
        <f>Ugovori_OPULJP3[[#This Row],[Javni doprinos korisnika - HRK]]/7.5345</f>
        <v>40584.929325104502</v>
      </c>
      <c r="W3217" s="59">
        <v>0</v>
      </c>
      <c r="X3217" s="60">
        <f>Ugovori_OPULJP3[[#This Row],[Privatni doprinos korisnika - HRK]]/7.5345</f>
        <v>0</v>
      </c>
      <c r="Y3217" s="61">
        <v>2038581</v>
      </c>
      <c r="Z3217" s="62">
        <f>Ugovori_OPULJP3[[#This Row],[UKUPNI PRIHVATLJIVI IZDACI
TOTAL ELIGIBLE EXPENDITURE
= Bespovratna sredstva ukupno + doprinos korisnika
= Ukupni prihvatljivi troškovi
= Ukupna ugovorena vrijednost projekta HRK]]/7.5345</f>
        <v>270566.19550069678</v>
      </c>
      <c r="AA3217" s="66" t="s">
        <v>10638</v>
      </c>
      <c r="AB3217" s="66" t="s">
        <v>10639</v>
      </c>
      <c r="AC3217" s="40" t="s">
        <v>11636</v>
      </c>
      <c r="AD3217" s="72" t="s">
        <v>10995</v>
      </c>
    </row>
    <row r="3218" spans="1:30" ht="66.75" customHeight="1" x14ac:dyDescent="0.2">
      <c r="A3218" s="70" t="s">
        <v>11637</v>
      </c>
      <c r="B3218" s="64" t="s">
        <v>10633</v>
      </c>
      <c r="C3218" s="65" t="s">
        <v>10991</v>
      </c>
      <c r="D3218" s="96" t="s">
        <v>11592</v>
      </c>
      <c r="E3218" s="66" t="s">
        <v>231</v>
      </c>
      <c r="F3218" s="71" t="s">
        <v>11638</v>
      </c>
      <c r="G3218" s="71" t="s">
        <v>836</v>
      </c>
      <c r="H3218" s="68">
        <v>44789</v>
      </c>
      <c r="I3218" s="68">
        <v>45154</v>
      </c>
      <c r="J3218" s="57" t="str">
        <f>IF(Ugovori_OPULJP3[[#This Row],[DATUM ZAVRŠETKA OPERACIJE]]&gt;DATE(2024,12,31),"u provedbi","završen")</f>
        <v>završen</v>
      </c>
      <c r="K3218" s="55" t="s">
        <v>593</v>
      </c>
      <c r="L3218" s="55" t="s">
        <v>593</v>
      </c>
      <c r="M3218" s="58">
        <v>0.85</v>
      </c>
      <c r="N3218" s="58">
        <v>0.15</v>
      </c>
      <c r="O3218" s="59">
        <f>Ugovori_OPULJP3[[#This Row],[Bespovratna sredstva - Ukupno (EU+Nac) HRK
= Ukupna ugovorena vrijednost bespovratnih sredstava]]*Ugovori_OPULJP3[[#This Row],[EU STOPA SUFINANCIRANJA %
EU CO-FINANCING RATE %]]</f>
        <v>2252632.0049999999</v>
      </c>
      <c r="P3218" s="60">
        <f>Ugovori_OPULJP3[[#This Row],[Bespovratna sredstva - EU dio - HRK]]/7.5345</f>
        <v>298975.64602826996</v>
      </c>
      <c r="Q3218" s="59">
        <f>Ugovori_OPULJP3[[#This Row],[Bespovratna sredstva - Ukupno (EU+Nac) HRK
= Ukupna ugovorena vrijednost bespovratnih sredstava]]*Ugovori_OPULJP3[[#This Row],[STOPA NACIONALNOG SUFINANCIRANJA %]]</f>
        <v>397523.29499999998</v>
      </c>
      <c r="R3218" s="60">
        <f>Ugovori_OPULJP3[[#This Row],[Bespovratna sredstva - Nacionalni dio - HRK]]/7.5345</f>
        <v>52760.408122635868</v>
      </c>
      <c r="S3218" s="59">
        <v>2650155.2999999998</v>
      </c>
      <c r="T3218" s="60">
        <f>Ugovori_OPULJP3[[#This Row],[Bespovratna sredstva - Ukupno (EU+Nac) HRK
= Ukupna ugovorena vrijednost bespovratnih sredstava]]/7.5345</f>
        <v>351736.05415090581</v>
      </c>
      <c r="U3218" s="59">
        <v>294461.70000000019</v>
      </c>
      <c r="V3218" s="60">
        <f>Ugovori_OPULJP3[[#This Row],[Javni doprinos korisnika - HRK]]/7.5345</f>
        <v>39081.783794545117</v>
      </c>
      <c r="W3218" s="59">
        <v>0</v>
      </c>
      <c r="X3218" s="60">
        <f>Ugovori_OPULJP3[[#This Row],[Privatni doprinos korisnika - HRK]]/7.5345</f>
        <v>0</v>
      </c>
      <c r="Y3218" s="61">
        <v>2944617</v>
      </c>
      <c r="Z3218" s="62">
        <f>Ugovori_OPULJP3[[#This Row],[UKUPNI PRIHVATLJIVI IZDACI
TOTAL ELIGIBLE EXPENDITURE
= Bespovratna sredstva ukupno + doprinos korisnika
= Ukupni prihvatljivi troškovi
= Ukupna ugovorena vrijednost projekta HRK]]/7.5345</f>
        <v>390817.83794545091</v>
      </c>
      <c r="AA3218" s="66" t="s">
        <v>10638</v>
      </c>
      <c r="AB3218" s="66" t="s">
        <v>10639</v>
      </c>
      <c r="AC3218" s="40" t="s">
        <v>11639</v>
      </c>
      <c r="AD3218" s="72" t="s">
        <v>10995</v>
      </c>
    </row>
    <row r="3219" spans="1:30" ht="66.75" customHeight="1" x14ac:dyDescent="0.2">
      <c r="A3219" s="70" t="s">
        <v>11640</v>
      </c>
      <c r="B3219" s="64" t="s">
        <v>10633</v>
      </c>
      <c r="C3219" s="65" t="s">
        <v>10991</v>
      </c>
      <c r="D3219" s="96" t="s">
        <v>11592</v>
      </c>
      <c r="E3219" s="66" t="s">
        <v>231</v>
      </c>
      <c r="F3219" s="71" t="s">
        <v>11641</v>
      </c>
      <c r="G3219" s="71" t="s">
        <v>345</v>
      </c>
      <c r="H3219" s="68">
        <v>44790</v>
      </c>
      <c r="I3219" s="68">
        <v>45155</v>
      </c>
      <c r="J3219" s="57" t="str">
        <f>IF(Ugovori_OPULJP3[[#This Row],[DATUM ZAVRŠETKA OPERACIJE]]&gt;DATE(2024,12,31),"u provedbi","završen")</f>
        <v>završen</v>
      </c>
      <c r="K3219" s="67" t="s">
        <v>129</v>
      </c>
      <c r="L3219" s="67" t="s">
        <v>129</v>
      </c>
      <c r="M3219" s="58">
        <v>0.85</v>
      </c>
      <c r="N3219" s="58">
        <v>0.15</v>
      </c>
      <c r="O3219" s="59">
        <f>Ugovori_OPULJP3[[#This Row],[Bespovratna sredstva - Ukupno (EU+Nac) HRK
= Ukupna ugovorena vrijednost bespovratnih sredstava]]*Ugovori_OPULJP3[[#This Row],[EU STOPA SUFINANCIRANJA %
EU CO-FINANCING RATE %]]</f>
        <v>3400000</v>
      </c>
      <c r="P3219" s="60">
        <f>Ugovori_OPULJP3[[#This Row],[Bespovratna sredstva - EU dio - HRK]]/7.5345</f>
        <v>451257.54860972858</v>
      </c>
      <c r="Q3219" s="59">
        <f>Ugovori_OPULJP3[[#This Row],[Bespovratna sredstva - Ukupno (EU+Nac) HRK
= Ukupna ugovorena vrijednost bespovratnih sredstava]]*Ugovori_OPULJP3[[#This Row],[STOPA NACIONALNOG SUFINANCIRANJA %]]</f>
        <v>600000</v>
      </c>
      <c r="R3219" s="60">
        <f>Ugovori_OPULJP3[[#This Row],[Bespovratna sredstva - Nacionalni dio - HRK]]/7.5345</f>
        <v>79633.685048775631</v>
      </c>
      <c r="S3219" s="59">
        <v>4000000</v>
      </c>
      <c r="T3219" s="60">
        <f>Ugovori_OPULJP3[[#This Row],[Bespovratna sredstva - Ukupno (EU+Nac) HRK
= Ukupna ugovorena vrijednost bespovratnih sredstava]]/7.5345</f>
        <v>530891.23365850421</v>
      </c>
      <c r="U3219" s="59">
        <v>892594.40000000037</v>
      </c>
      <c r="V3219" s="60">
        <f>Ugovori_OPULJP3[[#This Row],[Javni doprinos korisnika - HRK]]/7.5345</f>
        <v>118467.63554316813</v>
      </c>
      <c r="W3219" s="59">
        <v>0</v>
      </c>
      <c r="X3219" s="60">
        <f>Ugovori_OPULJP3[[#This Row],[Privatni doprinos korisnika - HRK]]/7.5345</f>
        <v>0</v>
      </c>
      <c r="Y3219" s="61">
        <v>4892594.4000000004</v>
      </c>
      <c r="Z3219" s="62">
        <f>Ugovori_OPULJP3[[#This Row],[UKUPNI PRIHVATLJIVI IZDACI
TOTAL ELIGIBLE EXPENDITURE
= Bespovratna sredstva ukupno + doprinos korisnika
= Ukupni prihvatljivi troškovi
= Ukupna ugovorena vrijednost projekta HRK]]/7.5345</f>
        <v>649358.86920167226</v>
      </c>
      <c r="AA3219" s="66" t="s">
        <v>10638</v>
      </c>
      <c r="AB3219" s="66" t="s">
        <v>10639</v>
      </c>
      <c r="AC3219" s="40" t="s">
        <v>11642</v>
      </c>
      <c r="AD3219" s="72" t="s">
        <v>10995</v>
      </c>
    </row>
    <row r="3220" spans="1:30" ht="66.75" customHeight="1" x14ac:dyDescent="0.2">
      <c r="A3220" s="70" t="s">
        <v>11643</v>
      </c>
      <c r="B3220" s="64" t="s">
        <v>10633</v>
      </c>
      <c r="C3220" s="65" t="s">
        <v>10991</v>
      </c>
      <c r="D3220" s="96" t="s">
        <v>11592</v>
      </c>
      <c r="E3220" s="66" t="s">
        <v>231</v>
      </c>
      <c r="F3220" s="71" t="s">
        <v>11644</v>
      </c>
      <c r="G3220" s="71" t="s">
        <v>1949</v>
      </c>
      <c r="H3220" s="68">
        <v>44797</v>
      </c>
      <c r="I3220" s="68">
        <v>45162</v>
      </c>
      <c r="J3220" s="57" t="str">
        <f>IF(Ugovori_OPULJP3[[#This Row],[DATUM ZAVRŠETKA OPERACIJE]]&gt;DATE(2024,12,31),"u provedbi","završen")</f>
        <v>završen</v>
      </c>
      <c r="K3220" s="55" t="s">
        <v>248</v>
      </c>
      <c r="L3220" s="55" t="s">
        <v>248</v>
      </c>
      <c r="M3220" s="58">
        <v>0.85</v>
      </c>
      <c r="N3220" s="58">
        <v>0.15</v>
      </c>
      <c r="O3220" s="59">
        <f>Ugovori_OPULJP3[[#This Row],[Bespovratna sredstva - Ukupno (EU+Nac) HRK
= Ukupna ugovorena vrijednost bespovratnih sredstava]]*Ugovori_OPULJP3[[#This Row],[EU STOPA SUFINANCIRANJA %
EU CO-FINANCING RATE %]]</f>
        <v>5950000</v>
      </c>
      <c r="P3220" s="60">
        <f>Ugovori_OPULJP3[[#This Row],[Bespovratna sredstva - EU dio - HRK]]/7.5345</f>
        <v>789700.71006702492</v>
      </c>
      <c r="Q3220" s="59">
        <f>Ugovori_OPULJP3[[#This Row],[Bespovratna sredstva - Ukupno (EU+Nac) HRK
= Ukupna ugovorena vrijednost bespovratnih sredstava]]*Ugovori_OPULJP3[[#This Row],[STOPA NACIONALNOG SUFINANCIRANJA %]]</f>
        <v>1050000</v>
      </c>
      <c r="R3220" s="60">
        <f>Ugovori_OPULJP3[[#This Row],[Bespovratna sredstva - Nacionalni dio - HRK]]/7.5345</f>
        <v>139358.94883535735</v>
      </c>
      <c r="S3220" s="59">
        <v>7000000</v>
      </c>
      <c r="T3220" s="60">
        <f>Ugovori_OPULJP3[[#This Row],[Bespovratna sredstva - Ukupno (EU+Nac) HRK
= Ukupna ugovorena vrijednost bespovratnih sredstava]]/7.5345</f>
        <v>929059.65890238236</v>
      </c>
      <c r="U3220" s="59">
        <v>3781828.4000000004</v>
      </c>
      <c r="V3220" s="60">
        <f>Ugovori_OPULJP3[[#This Row],[Javni doprinos korisnika - HRK]]/7.5345</f>
        <v>501934.88619019178</v>
      </c>
      <c r="W3220" s="59">
        <v>0</v>
      </c>
      <c r="X3220" s="60">
        <f>Ugovori_OPULJP3[[#This Row],[Privatni doprinos korisnika - HRK]]/7.5345</f>
        <v>0</v>
      </c>
      <c r="Y3220" s="61">
        <v>10781828.4</v>
      </c>
      <c r="Z3220" s="62">
        <f>Ugovori_OPULJP3[[#This Row],[UKUPNI PRIHVATLJIVI IZDACI
TOTAL ELIGIBLE EXPENDITURE
= Bespovratna sredstva ukupno + doprinos korisnika
= Ukupni prihvatljivi troškovi
= Ukupna ugovorena vrijednost projekta HRK]]/7.5345</f>
        <v>1430994.5450925741</v>
      </c>
      <c r="AA3220" s="66" t="s">
        <v>10638</v>
      </c>
      <c r="AB3220" s="66" t="s">
        <v>10639</v>
      </c>
      <c r="AC3220" s="40" t="s">
        <v>11645</v>
      </c>
      <c r="AD3220" s="72" t="s">
        <v>10995</v>
      </c>
    </row>
    <row r="3221" spans="1:30" ht="66.75" customHeight="1" x14ac:dyDescent="0.2">
      <c r="A3221" s="70" t="s">
        <v>11646</v>
      </c>
      <c r="B3221" s="64" t="s">
        <v>10633</v>
      </c>
      <c r="C3221" s="65" t="s">
        <v>10991</v>
      </c>
      <c r="D3221" s="96" t="s">
        <v>11592</v>
      </c>
      <c r="E3221" s="66" t="s">
        <v>231</v>
      </c>
      <c r="F3221" s="54" t="s">
        <v>11183</v>
      </c>
      <c r="G3221" s="71" t="s">
        <v>11184</v>
      </c>
      <c r="H3221" s="68">
        <v>44805</v>
      </c>
      <c r="I3221" s="68">
        <v>45170</v>
      </c>
      <c r="J3221" s="57" t="str">
        <f>IF(Ugovori_OPULJP3[[#This Row],[DATUM ZAVRŠETKA OPERACIJE]]&gt;DATE(2024,12,31),"u provedbi","završen")</f>
        <v>završen</v>
      </c>
      <c r="K3221" s="67" t="s">
        <v>154</v>
      </c>
      <c r="L3221" s="67" t="s">
        <v>154</v>
      </c>
      <c r="M3221" s="58">
        <v>0.85</v>
      </c>
      <c r="N3221" s="58">
        <v>0.15</v>
      </c>
      <c r="O3221" s="59">
        <f>Ugovori_OPULJP3[[#This Row],[Bespovratna sredstva - Ukupno (EU+Nac) HRK
= Ukupna ugovorena vrijednost bespovratnih sredstava]]*Ugovori_OPULJP3[[#This Row],[EU STOPA SUFINANCIRANJA %
EU CO-FINANCING RATE %]]</f>
        <v>1014647.0654999999</v>
      </c>
      <c r="P3221" s="60">
        <f>Ugovori_OPULJP3[[#This Row],[Bespovratna sredstva - EU dio - HRK]]/7.5345</f>
        <v>134666.80808281901</v>
      </c>
      <c r="Q3221" s="59">
        <f>Ugovori_OPULJP3[[#This Row],[Bespovratna sredstva - Ukupno (EU+Nac) HRK
= Ukupna ugovorena vrijednost bespovratnih sredstava]]*Ugovori_OPULJP3[[#This Row],[STOPA NACIONALNOG SUFINANCIRANJA %]]</f>
        <v>179055.3645</v>
      </c>
      <c r="R3221" s="60">
        <f>Ugovori_OPULJP3[[#This Row],[Bespovratna sredstva - Nacionalni dio - HRK]]/7.5345</f>
        <v>23764.730838144533</v>
      </c>
      <c r="S3221" s="59">
        <v>1193702.43</v>
      </c>
      <c r="T3221" s="60">
        <f>Ugovori_OPULJP3[[#This Row],[Bespovratna sredstva - Ukupno (EU+Nac) HRK
= Ukupna ugovorena vrijednost bespovratnih sredstava]]/7.5345</f>
        <v>158431.53892096356</v>
      </c>
      <c r="U3221" s="59">
        <v>210653.37000000011</v>
      </c>
      <c r="V3221" s="60">
        <f>Ugovori_OPULJP3[[#This Row],[Javni doprinos korisnika - HRK]]/7.5345</f>
        <v>27958.506868405348</v>
      </c>
      <c r="W3221" s="59">
        <v>0</v>
      </c>
      <c r="X3221" s="60">
        <f>Ugovori_OPULJP3[[#This Row],[Privatni doprinos korisnika - HRK]]/7.5345</f>
        <v>0</v>
      </c>
      <c r="Y3221" s="61">
        <v>1404355.8</v>
      </c>
      <c r="Z3221" s="62">
        <f>Ugovori_OPULJP3[[#This Row],[UKUPNI PRIHVATLJIVI IZDACI
TOTAL ELIGIBLE EXPENDITURE
= Bespovratna sredstva ukupno + doprinos korisnika
= Ukupni prihvatljivi troškovi
= Ukupna ugovorena vrijednost projekta HRK]]/7.5345</f>
        <v>186390.04578936889</v>
      </c>
      <c r="AA3221" s="66" t="s">
        <v>10638</v>
      </c>
      <c r="AB3221" s="66" t="s">
        <v>10639</v>
      </c>
      <c r="AC3221" s="40" t="s">
        <v>11647</v>
      </c>
      <c r="AD3221" s="72" t="s">
        <v>10995</v>
      </c>
    </row>
    <row r="3222" spans="1:30" ht="66.75" customHeight="1" x14ac:dyDescent="0.2">
      <c r="A3222" s="70" t="s">
        <v>11648</v>
      </c>
      <c r="B3222" s="64" t="s">
        <v>10633</v>
      </c>
      <c r="C3222" s="65" t="s">
        <v>10991</v>
      </c>
      <c r="D3222" s="96" t="s">
        <v>11592</v>
      </c>
      <c r="E3222" s="66" t="s">
        <v>231</v>
      </c>
      <c r="F3222" s="54" t="s">
        <v>11023</v>
      </c>
      <c r="G3222" s="71" t="s">
        <v>11024</v>
      </c>
      <c r="H3222" s="68">
        <v>44757</v>
      </c>
      <c r="I3222" s="68">
        <v>45124</v>
      </c>
      <c r="J3222" s="57" t="str">
        <f>IF(Ugovori_OPULJP3[[#This Row],[DATUM ZAVRŠETKA OPERACIJE]]&gt;DATE(2024,12,31),"u provedbi","završen")</f>
        <v>završen</v>
      </c>
      <c r="K3222" s="55" t="s">
        <v>154</v>
      </c>
      <c r="L3222" s="55" t="s">
        <v>154</v>
      </c>
      <c r="M3222" s="58">
        <v>0.85</v>
      </c>
      <c r="N3222" s="58">
        <v>0.15</v>
      </c>
      <c r="O3222" s="59">
        <f>Ugovori_OPULJP3[[#This Row],[Bespovratna sredstva - Ukupno (EU+Nac) HRK
= Ukupna ugovorena vrijednost bespovratnih sredstava]]*Ugovori_OPULJP3[[#This Row],[EU STOPA SUFINANCIRANJA %
EU CO-FINANCING RATE %]]</f>
        <v>2125000</v>
      </c>
      <c r="P3222" s="60">
        <f>Ugovori_OPULJP3[[#This Row],[Bespovratna sredstva - EU dio - HRK]]/7.5345</f>
        <v>282035.96788108035</v>
      </c>
      <c r="Q3222" s="59">
        <f>Ugovori_OPULJP3[[#This Row],[Bespovratna sredstva - Ukupno (EU+Nac) HRK
= Ukupna ugovorena vrijednost bespovratnih sredstava]]*Ugovori_OPULJP3[[#This Row],[STOPA NACIONALNOG SUFINANCIRANJA %]]</f>
        <v>375000</v>
      </c>
      <c r="R3222" s="60">
        <f>Ugovori_OPULJP3[[#This Row],[Bespovratna sredstva - Nacionalni dio - HRK]]/7.5345</f>
        <v>49771.053155484769</v>
      </c>
      <c r="S3222" s="59">
        <v>2500000</v>
      </c>
      <c r="T3222" s="60">
        <f>Ugovori_OPULJP3[[#This Row],[Bespovratna sredstva - Ukupno (EU+Nac) HRK
= Ukupna ugovorena vrijednost bespovratnih sredstava]]/7.5345</f>
        <v>331807.02103656513</v>
      </c>
      <c r="U3222" s="59">
        <v>444617</v>
      </c>
      <c r="V3222" s="60">
        <f>Ugovori_OPULJP3[[#This Row],[Javni doprinos korisnika - HRK]]/7.5345</f>
        <v>59010.81690888579</v>
      </c>
      <c r="W3222" s="59">
        <v>0</v>
      </c>
      <c r="X3222" s="60">
        <f>Ugovori_OPULJP3[[#This Row],[Privatni doprinos korisnika - HRK]]/7.5345</f>
        <v>0</v>
      </c>
      <c r="Y3222" s="61">
        <v>2944617</v>
      </c>
      <c r="Z3222" s="62">
        <f>Ugovori_OPULJP3[[#This Row],[UKUPNI PRIHVATLJIVI IZDACI
TOTAL ELIGIBLE EXPENDITURE
= Bespovratna sredstva ukupno + doprinos korisnika
= Ukupni prihvatljivi troškovi
= Ukupna ugovorena vrijednost projekta HRK]]/7.5345</f>
        <v>390817.83794545091</v>
      </c>
      <c r="AA3222" s="66" t="s">
        <v>10638</v>
      </c>
      <c r="AB3222" s="66" t="s">
        <v>10639</v>
      </c>
      <c r="AC3222" s="40" t="s">
        <v>11649</v>
      </c>
      <c r="AD3222" s="72" t="s">
        <v>10995</v>
      </c>
    </row>
    <row r="3223" spans="1:30" ht="66.75" customHeight="1" x14ac:dyDescent="0.2">
      <c r="A3223" s="70" t="s">
        <v>11650</v>
      </c>
      <c r="B3223" s="64" t="s">
        <v>10633</v>
      </c>
      <c r="C3223" s="65" t="s">
        <v>10991</v>
      </c>
      <c r="D3223" s="96" t="s">
        <v>11592</v>
      </c>
      <c r="E3223" s="66" t="s">
        <v>231</v>
      </c>
      <c r="F3223" s="71" t="s">
        <v>11651</v>
      </c>
      <c r="G3223" s="71" t="s">
        <v>11004</v>
      </c>
      <c r="H3223" s="68">
        <v>44777</v>
      </c>
      <c r="I3223" s="68">
        <v>45142</v>
      </c>
      <c r="J3223" s="57" t="str">
        <f>IF(Ugovori_OPULJP3[[#This Row],[DATUM ZAVRŠETKA OPERACIJE]]&gt;DATE(2024,12,31),"u provedbi","završen")</f>
        <v>završen</v>
      </c>
      <c r="K3223" s="67" t="s">
        <v>78</v>
      </c>
      <c r="L3223" s="67" t="s">
        <v>78</v>
      </c>
      <c r="M3223" s="58">
        <v>0.85</v>
      </c>
      <c r="N3223" s="58">
        <v>0.15</v>
      </c>
      <c r="O3223" s="59">
        <f>Ugovori_OPULJP3[[#This Row],[Bespovratna sredstva - Ukupno (EU+Nac) HRK
= Ukupna ugovorena vrijednost bespovratnih sredstava]]*Ugovori_OPULJP3[[#This Row],[EU STOPA SUFINANCIRANJA %
EU CO-FINANCING RATE %]]</f>
        <v>2975000</v>
      </c>
      <c r="P3223" s="60">
        <f>Ugovori_OPULJP3[[#This Row],[Bespovratna sredstva - EU dio - HRK]]/7.5345</f>
        <v>394850.35503351246</v>
      </c>
      <c r="Q3223" s="59">
        <f>Ugovori_OPULJP3[[#This Row],[Bespovratna sredstva - Ukupno (EU+Nac) HRK
= Ukupna ugovorena vrijednost bespovratnih sredstava]]*Ugovori_OPULJP3[[#This Row],[STOPA NACIONALNOG SUFINANCIRANJA %]]</f>
        <v>525000</v>
      </c>
      <c r="R3223" s="60">
        <f>Ugovori_OPULJP3[[#This Row],[Bespovratna sredstva - Nacionalni dio - HRK]]/7.5345</f>
        <v>69679.474417678677</v>
      </c>
      <c r="S3223" s="59">
        <v>3500000</v>
      </c>
      <c r="T3223" s="60">
        <f>Ugovori_OPULJP3[[#This Row],[Bespovratna sredstva - Ukupno (EU+Nac) HRK
= Ukupna ugovorena vrijednost bespovratnih sredstava]]/7.5345</f>
        <v>464529.82945119118</v>
      </c>
      <c r="U3223" s="59">
        <v>1664405.2000000002</v>
      </c>
      <c r="V3223" s="60">
        <f>Ugovori_OPULJP3[[#This Row],[Javni doprinos korisnika - HRK]]/7.5345</f>
        <v>220904.53248390736</v>
      </c>
      <c r="W3223" s="59">
        <v>0</v>
      </c>
      <c r="X3223" s="60">
        <f>Ugovori_OPULJP3[[#This Row],[Privatni doprinos korisnika - HRK]]/7.5345</f>
        <v>0</v>
      </c>
      <c r="Y3223" s="61">
        <v>5164405.2</v>
      </c>
      <c r="Z3223" s="62">
        <f>Ugovori_OPULJP3[[#This Row],[UKUPNI PRIHVATLJIVI IZDACI
TOTAL ELIGIBLE EXPENDITURE
= Bespovratna sredstva ukupno + doprinos korisnika
= Ukupni prihvatljivi troškovi
= Ukupna ugovorena vrijednost projekta HRK]]/7.5345</f>
        <v>685434.36193509854</v>
      </c>
      <c r="AA3223" s="66" t="s">
        <v>10638</v>
      </c>
      <c r="AB3223" s="66" t="s">
        <v>10639</v>
      </c>
      <c r="AC3223" s="40" t="s">
        <v>11652</v>
      </c>
      <c r="AD3223" s="72" t="s">
        <v>10995</v>
      </c>
    </row>
    <row r="3224" spans="1:30" ht="66.75" customHeight="1" x14ac:dyDescent="0.2">
      <c r="A3224" s="70" t="s">
        <v>11653</v>
      </c>
      <c r="B3224" s="64" t="s">
        <v>10633</v>
      </c>
      <c r="C3224" s="65" t="s">
        <v>10991</v>
      </c>
      <c r="D3224" s="96" t="s">
        <v>11592</v>
      </c>
      <c r="E3224" s="66" t="s">
        <v>231</v>
      </c>
      <c r="F3224" s="71" t="s">
        <v>11654</v>
      </c>
      <c r="G3224" s="71" t="s">
        <v>3085</v>
      </c>
      <c r="H3224" s="68">
        <v>44782</v>
      </c>
      <c r="I3224" s="68">
        <v>45147</v>
      </c>
      <c r="J3224" s="57" t="str">
        <f>IF(Ugovori_OPULJP3[[#This Row],[DATUM ZAVRŠETKA OPERACIJE]]&gt;DATE(2024,12,31),"u provedbi","završen")</f>
        <v>završen</v>
      </c>
      <c r="K3224" s="67" t="s">
        <v>98</v>
      </c>
      <c r="L3224" s="67" t="s">
        <v>98</v>
      </c>
      <c r="M3224" s="58">
        <v>0.85</v>
      </c>
      <c r="N3224" s="58">
        <v>0.15</v>
      </c>
      <c r="O3224" s="59">
        <f>Ugovori_OPULJP3[[#This Row],[Bespovratna sredstva - Ukupno (EU+Nac) HRK
= Ukupna ugovorena vrijednost bespovratnih sredstava]]*Ugovori_OPULJP3[[#This Row],[EU STOPA SUFINANCIRANJA %
EU CO-FINANCING RATE %]]</f>
        <v>3305785.6004999997</v>
      </c>
      <c r="P3224" s="60">
        <f>Ugovori_OPULJP3[[#This Row],[Bespovratna sredstva - EU dio - HRK]]/7.5345</f>
        <v>438753.148914991</v>
      </c>
      <c r="Q3224" s="59">
        <f>Ugovori_OPULJP3[[#This Row],[Bespovratna sredstva - Ukupno (EU+Nac) HRK
= Ukupna ugovorena vrijednost bespovratnih sredstava]]*Ugovori_OPULJP3[[#This Row],[STOPA NACIONALNOG SUFINANCIRANJA %]]</f>
        <v>583373.92949999997</v>
      </c>
      <c r="R3224" s="60">
        <f>Ugovori_OPULJP3[[#This Row],[Bespovratna sredstva - Nacionalni dio - HRK]]/7.5345</f>
        <v>77427.026279116064</v>
      </c>
      <c r="S3224" s="59">
        <v>3889159.53</v>
      </c>
      <c r="T3224" s="60">
        <f>Ugovori_OPULJP3[[#This Row],[Bespovratna sredstva - Ukupno (EU+Nac) HRK
= Ukupna ugovorena vrijednost bespovratnih sredstava]]/7.5345</f>
        <v>516180.17519410705</v>
      </c>
      <c r="U3224" s="59">
        <v>686322.27</v>
      </c>
      <c r="V3224" s="60">
        <f>Ugovori_OPULJP3[[#This Row],[Javni doprinos korisnika - HRK]]/7.5345</f>
        <v>91090.61915190125</v>
      </c>
      <c r="W3224" s="59">
        <v>0</v>
      </c>
      <c r="X3224" s="60">
        <f>Ugovori_OPULJP3[[#This Row],[Privatni doprinos korisnika - HRK]]/7.5345</f>
        <v>0</v>
      </c>
      <c r="Y3224" s="61">
        <v>4575481.8</v>
      </c>
      <c r="Z3224" s="62">
        <f>Ugovori_OPULJP3[[#This Row],[UKUPNI PRIHVATLJIVI IZDACI
TOTAL ELIGIBLE EXPENDITURE
= Bespovratna sredstva ukupno + doprinos korisnika
= Ukupni prihvatljivi troškovi
= Ukupna ugovorena vrijednost projekta HRK]]/7.5345</f>
        <v>607270.79434600833</v>
      </c>
      <c r="AA3224" s="66" t="s">
        <v>10638</v>
      </c>
      <c r="AB3224" s="66" t="s">
        <v>10639</v>
      </c>
      <c r="AC3224" s="40" t="s">
        <v>11655</v>
      </c>
      <c r="AD3224" s="72" t="s">
        <v>10995</v>
      </c>
    </row>
    <row r="3225" spans="1:30" ht="66.75" customHeight="1" x14ac:dyDescent="0.2">
      <c r="A3225" s="70" t="s">
        <v>11656</v>
      </c>
      <c r="B3225" s="64" t="s">
        <v>10633</v>
      </c>
      <c r="C3225" s="65" t="s">
        <v>10991</v>
      </c>
      <c r="D3225" s="96" t="s">
        <v>11592</v>
      </c>
      <c r="E3225" s="66" t="s">
        <v>231</v>
      </c>
      <c r="F3225" s="71" t="s">
        <v>11657</v>
      </c>
      <c r="G3225" s="71" t="s">
        <v>11580</v>
      </c>
      <c r="H3225" s="68">
        <v>44789</v>
      </c>
      <c r="I3225" s="68">
        <v>45154</v>
      </c>
      <c r="J3225" s="57" t="str">
        <f>IF(Ugovori_OPULJP3[[#This Row],[DATUM ZAVRŠETKA OPERACIJE]]&gt;DATE(2024,12,31),"u provedbi","završen")</f>
        <v>završen</v>
      </c>
      <c r="K3225" s="55" t="s">
        <v>199</v>
      </c>
      <c r="L3225" s="55" t="s">
        <v>199</v>
      </c>
      <c r="M3225" s="58">
        <v>0.85</v>
      </c>
      <c r="N3225" s="58">
        <v>0.15</v>
      </c>
      <c r="O3225" s="59">
        <f>Ugovori_OPULJP3[[#This Row],[Bespovratna sredstva - Ukupno (EU+Nac) HRK
= Ukupna ugovorena vrijednost bespovratnih sredstava]]*Ugovori_OPULJP3[[#This Row],[EU STOPA SUFINANCIRANJA %
EU CO-FINANCING RATE %]]</f>
        <v>720072.11100000003</v>
      </c>
      <c r="P3225" s="60">
        <f>Ugovori_OPULJP3[[#This Row],[Bespovratna sredstva - EU dio - HRK]]/7.5345</f>
        <v>95569.992832968346</v>
      </c>
      <c r="Q3225" s="59">
        <f>Ugovori_OPULJP3[[#This Row],[Bespovratna sredstva - Ukupno (EU+Nac) HRK
= Ukupna ugovorena vrijednost bespovratnih sredstava]]*Ugovori_OPULJP3[[#This Row],[STOPA NACIONALNOG SUFINANCIRANJA %]]</f>
        <v>127071.549</v>
      </c>
      <c r="R3225" s="60">
        <f>Ugovori_OPULJP3[[#This Row],[Bespovratna sredstva - Nacionalni dio - HRK]]/7.5345</f>
        <v>16865.292852876766</v>
      </c>
      <c r="S3225" s="59">
        <v>847143.66</v>
      </c>
      <c r="T3225" s="60">
        <f>Ugovori_OPULJP3[[#This Row],[Bespovratna sredstva - Ukupno (EU+Nac) HRK
= Ukupna ugovorena vrijednost bespovratnih sredstava]]/7.5345</f>
        <v>112435.28568584511</v>
      </c>
      <c r="U3225" s="59">
        <v>149495.93999999994</v>
      </c>
      <c r="V3225" s="60">
        <f>Ugovori_OPULJP3[[#This Row],[Javni doprinos korisnika - HRK]]/7.5345</f>
        <v>19841.521003384423</v>
      </c>
      <c r="W3225" s="59">
        <v>0</v>
      </c>
      <c r="X3225" s="60">
        <f>Ugovori_OPULJP3[[#This Row],[Privatni doprinos korisnika - HRK]]/7.5345</f>
        <v>0</v>
      </c>
      <c r="Y3225" s="61">
        <v>996639.6</v>
      </c>
      <c r="Z3225" s="62">
        <f>Ugovori_OPULJP3[[#This Row],[UKUPNI PRIHVATLJIVI IZDACI
TOTAL ELIGIBLE EXPENDITURE
= Bespovratna sredstva ukupno + doprinos korisnika
= Ukupni prihvatljivi troškovi
= Ukupna ugovorena vrijednost projekta HRK]]/7.5345</f>
        <v>132276.80668922953</v>
      </c>
      <c r="AA3225" s="66" t="s">
        <v>10638</v>
      </c>
      <c r="AB3225" s="66" t="s">
        <v>10639</v>
      </c>
      <c r="AC3225" s="40" t="s">
        <v>11658</v>
      </c>
      <c r="AD3225" s="72" t="s">
        <v>10995</v>
      </c>
    </row>
    <row r="3226" spans="1:30" ht="66.75" customHeight="1" x14ac:dyDescent="0.2">
      <c r="A3226" s="70" t="s">
        <v>11659</v>
      </c>
      <c r="B3226" s="64" t="s">
        <v>10633</v>
      </c>
      <c r="C3226" s="65" t="s">
        <v>10991</v>
      </c>
      <c r="D3226" s="96" t="s">
        <v>11592</v>
      </c>
      <c r="E3226" s="66" t="s">
        <v>231</v>
      </c>
      <c r="F3226" s="71" t="s">
        <v>11355</v>
      </c>
      <c r="G3226" s="71" t="s">
        <v>6817</v>
      </c>
      <c r="H3226" s="68">
        <v>44798</v>
      </c>
      <c r="I3226" s="68">
        <v>45163</v>
      </c>
      <c r="J3226" s="57" t="str">
        <f>IF(Ugovori_OPULJP3[[#This Row],[DATUM ZAVRŠETKA OPERACIJE]]&gt;DATE(2024,12,31),"u provedbi","završen")</f>
        <v>završen</v>
      </c>
      <c r="K3226" s="55" t="s">
        <v>370</v>
      </c>
      <c r="L3226" s="55" t="s">
        <v>370</v>
      </c>
      <c r="M3226" s="58">
        <v>0.85</v>
      </c>
      <c r="N3226" s="58">
        <v>0.15</v>
      </c>
      <c r="O3226" s="59">
        <f>Ugovori_OPULJP3[[#This Row],[Bespovratna sredstva - Ukupno (EU+Nac) HRK
= Ukupna ugovorena vrijednost bespovratnih sredstava]]*Ugovori_OPULJP3[[#This Row],[EU STOPA SUFINANCIRANJA %
EU CO-FINANCING RATE %]]</f>
        <v>1755897.7679999999</v>
      </c>
      <c r="P3226" s="60">
        <f>Ugovori_OPULJP3[[#This Row],[Bespovratna sredstva - EU dio - HRK]]/7.5345</f>
        <v>233047.68305793349</v>
      </c>
      <c r="Q3226" s="59">
        <f>Ugovori_OPULJP3[[#This Row],[Bespovratna sredstva - Ukupno (EU+Nac) HRK
= Ukupna ugovorena vrijednost bespovratnih sredstava]]*Ugovori_OPULJP3[[#This Row],[STOPA NACIONALNOG SUFINANCIRANJA %]]</f>
        <v>309864.31199999998</v>
      </c>
      <c r="R3226" s="60">
        <f>Ugovori_OPULJP3[[#This Row],[Bespovratna sredstva - Nacionalni dio - HRK]]/7.5345</f>
        <v>41126.061716105905</v>
      </c>
      <c r="S3226" s="59">
        <v>2065762.08</v>
      </c>
      <c r="T3226" s="60">
        <f>Ugovori_OPULJP3[[#This Row],[Bespovratna sredstva - Ukupno (EU+Nac) HRK
= Ukupna ugovorena vrijednost bespovratnih sredstava]]/7.5345</f>
        <v>274173.74477403943</v>
      </c>
      <c r="U3226" s="59">
        <v>108724.31999999983</v>
      </c>
      <c r="V3226" s="60">
        <f>Ugovori_OPULJP3[[#This Row],[Javni doprinos korisnika - HRK]]/7.5345</f>
        <v>14430.197093370472</v>
      </c>
      <c r="W3226" s="59">
        <v>0</v>
      </c>
      <c r="X3226" s="60">
        <f>Ugovori_OPULJP3[[#This Row],[Privatni doprinos korisnika - HRK]]/7.5345</f>
        <v>0</v>
      </c>
      <c r="Y3226" s="61">
        <v>2174486.4</v>
      </c>
      <c r="Z3226" s="62">
        <f>Ugovori_OPULJP3[[#This Row],[UKUPNI PRIHVATLJIVI IZDACI
TOTAL ELIGIBLE EXPENDITURE
= Bespovratna sredstva ukupno + doprinos korisnika
= Ukupni prihvatljivi troškovi
= Ukupna ugovorena vrijednost projekta HRK]]/7.5345</f>
        <v>288603.94186740991</v>
      </c>
      <c r="AA3226" s="66" t="s">
        <v>10638</v>
      </c>
      <c r="AB3226" s="66" t="s">
        <v>10639</v>
      </c>
      <c r="AC3226" s="40" t="s">
        <v>11660</v>
      </c>
      <c r="AD3226" s="72" t="s">
        <v>10995</v>
      </c>
    </row>
    <row r="3227" spans="1:30" ht="66.75" customHeight="1" x14ac:dyDescent="0.2">
      <c r="A3227" s="70" t="s">
        <v>11661</v>
      </c>
      <c r="B3227" s="64" t="s">
        <v>10633</v>
      </c>
      <c r="C3227" s="65" t="s">
        <v>10991</v>
      </c>
      <c r="D3227" s="96" t="s">
        <v>11592</v>
      </c>
      <c r="E3227" s="66" t="s">
        <v>231</v>
      </c>
      <c r="F3227" s="71" t="s">
        <v>11662</v>
      </c>
      <c r="G3227" s="71" t="s">
        <v>2482</v>
      </c>
      <c r="H3227" s="68">
        <v>44789</v>
      </c>
      <c r="I3227" s="68">
        <v>45154</v>
      </c>
      <c r="J3227" s="57" t="str">
        <f>IF(Ugovori_OPULJP3[[#This Row],[DATUM ZAVRŠETKA OPERACIJE]]&gt;DATE(2024,12,31),"u provedbi","završen")</f>
        <v>završen</v>
      </c>
      <c r="K3227" s="55" t="s">
        <v>332</v>
      </c>
      <c r="L3227" s="55" t="s">
        <v>332</v>
      </c>
      <c r="M3227" s="58">
        <v>0.85</v>
      </c>
      <c r="N3227" s="58">
        <v>0.15</v>
      </c>
      <c r="O3227" s="59">
        <f>Ugovori_OPULJP3[[#This Row],[Bespovratna sredstva - Ukupno (EU+Nac) HRK
= Ukupna ugovorena vrijednost bespovratnih sredstava]]*Ugovori_OPULJP3[[#This Row],[EU STOPA SUFINANCIRANJA %
EU CO-FINANCING RATE %]]</f>
        <v>2121709.8030000003</v>
      </c>
      <c r="P3227" s="60">
        <f>Ugovori_OPULJP3[[#This Row],[Bespovratna sredstva - EU dio - HRK]]/7.5345</f>
        <v>281599.28369500302</v>
      </c>
      <c r="Q3227" s="59">
        <f>Ugovori_OPULJP3[[#This Row],[Bespovratna sredstva - Ukupno (EU+Nac) HRK
= Ukupna ugovorena vrijednost bespovratnih sredstava]]*Ugovori_OPULJP3[[#This Row],[STOPA NACIONALNOG SUFINANCIRANJA %]]</f>
        <v>374419.37700000004</v>
      </c>
      <c r="R3227" s="60">
        <f>Ugovori_OPULJP3[[#This Row],[Bespovratna sredstva - Nacionalni dio - HRK]]/7.5345</f>
        <v>49693.99124029465</v>
      </c>
      <c r="S3227" s="59">
        <v>2496129.1800000002</v>
      </c>
      <c r="T3227" s="60">
        <f>Ugovori_OPULJP3[[#This Row],[Bespovratna sredstva - Ukupno (EU+Nac) HRK
= Ukupna ugovorena vrijednost bespovratnih sredstava]]/7.5345</f>
        <v>331293.27493529761</v>
      </c>
      <c r="U3227" s="59">
        <v>131375.21999999974</v>
      </c>
      <c r="V3227" s="60">
        <f>Ugovori_OPULJP3[[#This Row],[Javni doprinos korisnika - HRK]]/7.5345</f>
        <v>17436.488154489314</v>
      </c>
      <c r="W3227" s="59">
        <v>0</v>
      </c>
      <c r="X3227" s="60">
        <f>Ugovori_OPULJP3[[#This Row],[Privatni doprinos korisnika - HRK]]/7.5345</f>
        <v>0</v>
      </c>
      <c r="Y3227" s="61">
        <v>2627504.4</v>
      </c>
      <c r="Z3227" s="62">
        <f>Ugovori_OPULJP3[[#This Row],[UKUPNI PRIHVATLJIVI IZDACI
TOTAL ELIGIBLE EXPENDITURE
= Bespovratna sredstva ukupno + doprinos korisnika
= Ukupni prihvatljivi troškovi
= Ukupna ugovorena vrijednost projekta HRK]]/7.5345</f>
        <v>348729.76308978692</v>
      </c>
      <c r="AA3227" s="66" t="s">
        <v>10638</v>
      </c>
      <c r="AB3227" s="66" t="s">
        <v>10639</v>
      </c>
      <c r="AC3227" s="40" t="s">
        <v>11663</v>
      </c>
      <c r="AD3227" s="72" t="s">
        <v>10995</v>
      </c>
    </row>
    <row r="3228" spans="1:30" ht="66.75" customHeight="1" x14ac:dyDescent="0.2">
      <c r="A3228" s="70" t="s">
        <v>11664</v>
      </c>
      <c r="B3228" s="64" t="s">
        <v>10633</v>
      </c>
      <c r="C3228" s="65" t="s">
        <v>10991</v>
      </c>
      <c r="D3228" s="96" t="s">
        <v>11592</v>
      </c>
      <c r="E3228" s="66" t="s">
        <v>231</v>
      </c>
      <c r="F3228" s="71" t="s">
        <v>11665</v>
      </c>
      <c r="G3228" s="71" t="s">
        <v>824</v>
      </c>
      <c r="H3228" s="68">
        <v>44774</v>
      </c>
      <c r="I3228" s="68">
        <v>45139</v>
      </c>
      <c r="J3228" s="57" t="str">
        <f>IF(Ugovori_OPULJP3[[#This Row],[DATUM ZAVRŠETKA OPERACIJE]]&gt;DATE(2024,12,31),"u provedbi","završen")</f>
        <v>završen</v>
      </c>
      <c r="K3228" s="67" t="s">
        <v>78</v>
      </c>
      <c r="L3228" s="67" t="s">
        <v>78</v>
      </c>
      <c r="M3228" s="58">
        <v>0.85</v>
      </c>
      <c r="N3228" s="58">
        <v>0.15</v>
      </c>
      <c r="O3228" s="59">
        <f>Ugovori_OPULJP3[[#This Row],[Bespovratna sredstva - Ukupno (EU+Nac) HRK
= Ukupna ugovorena vrijednost bespovratnih sredstava]]*Ugovori_OPULJP3[[#This Row],[EU STOPA SUFINANCIRANJA %
EU CO-FINANCING RATE %]]</f>
        <v>2062024.6814999999</v>
      </c>
      <c r="P3228" s="60">
        <f>Ugovori_OPULJP3[[#This Row],[Bespovratna sredstva - EU dio - HRK]]/7.5345</f>
        <v>273677.70674895478</v>
      </c>
      <c r="Q3228" s="59">
        <f>Ugovori_OPULJP3[[#This Row],[Bespovratna sredstva - Ukupno (EU+Nac) HRK
= Ukupna ugovorena vrijednost bespovratnih sredstava]]*Ugovori_OPULJP3[[#This Row],[STOPA NACIONALNOG SUFINANCIRANJA %]]</f>
        <v>363886.70850000001</v>
      </c>
      <c r="R3228" s="60">
        <f>Ugovori_OPULJP3[[#This Row],[Bespovratna sredstva - Nacionalni dio - HRK]]/7.5345</f>
        <v>48296.065896874374</v>
      </c>
      <c r="S3228" s="59">
        <v>2425911.39</v>
      </c>
      <c r="T3228" s="60">
        <f>Ugovori_OPULJP3[[#This Row],[Bespovratna sredstva - Ukupno (EU+Nac) HRK
= Ukupna ugovorena vrijednost bespovratnih sredstava]]/7.5345</f>
        <v>321973.77264582919</v>
      </c>
      <c r="U3228" s="59">
        <v>428102.00999999978</v>
      </c>
      <c r="V3228" s="60">
        <f>Ugovori_OPULJP3[[#This Row],[Javni doprinos korisnika - HRK]]/7.5345</f>
        <v>56818.901055146292</v>
      </c>
      <c r="W3228" s="59">
        <v>0</v>
      </c>
      <c r="X3228" s="60">
        <f>Ugovori_OPULJP3[[#This Row],[Privatni doprinos korisnika - HRK]]/7.5345</f>
        <v>0</v>
      </c>
      <c r="Y3228" s="61">
        <v>2854013.4</v>
      </c>
      <c r="Z3228" s="62">
        <f>Ugovori_OPULJP3[[#This Row],[UKUPNI PRIHVATLJIVI IZDACI
TOTAL ELIGIBLE EXPENDITURE
= Bespovratna sredstva ukupno + doprinos korisnika
= Ukupni prihvatljivi troškovi
= Ukupna ugovorena vrijednost projekta HRK]]/7.5345</f>
        <v>378792.67370097549</v>
      </c>
      <c r="AA3228" s="66" t="s">
        <v>10638</v>
      </c>
      <c r="AB3228" s="66" t="s">
        <v>10639</v>
      </c>
      <c r="AC3228" s="40" t="s">
        <v>11666</v>
      </c>
      <c r="AD3228" s="72" t="s">
        <v>10995</v>
      </c>
    </row>
    <row r="3229" spans="1:30" ht="66.75" customHeight="1" x14ac:dyDescent="0.2">
      <c r="A3229" s="70" t="s">
        <v>11667</v>
      </c>
      <c r="B3229" s="64" t="s">
        <v>10633</v>
      </c>
      <c r="C3229" s="65" t="s">
        <v>10991</v>
      </c>
      <c r="D3229" s="96" t="s">
        <v>11592</v>
      </c>
      <c r="E3229" s="66" t="s">
        <v>231</v>
      </c>
      <c r="F3229" s="71" t="s">
        <v>11668</v>
      </c>
      <c r="G3229" s="71" t="s">
        <v>803</v>
      </c>
      <c r="H3229" s="68">
        <v>44805</v>
      </c>
      <c r="I3229" s="68">
        <v>45170</v>
      </c>
      <c r="J3229" s="57" t="str">
        <f>IF(Ugovori_OPULJP3[[#This Row],[DATUM ZAVRŠETKA OPERACIJE]]&gt;DATE(2024,12,31),"u provedbi","završen")</f>
        <v>završen</v>
      </c>
      <c r="K3229" s="55" t="s">
        <v>593</v>
      </c>
      <c r="L3229" s="55" t="s">
        <v>593</v>
      </c>
      <c r="M3229" s="58">
        <v>0.85</v>
      </c>
      <c r="N3229" s="58">
        <v>0.15</v>
      </c>
      <c r="O3229" s="59">
        <f>Ugovori_OPULJP3[[#This Row],[Bespovratna sredstva - Ukupno (EU+Nac) HRK
= Ukupna ugovorena vrijednost bespovratnih sredstava]]*Ugovori_OPULJP3[[#This Row],[EU STOPA SUFINANCIRANJA %
EU CO-FINANCING RATE %]]</f>
        <v>1669258.0755</v>
      </c>
      <c r="P3229" s="60">
        <f>Ugovori_OPULJP3[[#This Row],[Bespovratna sredstva - EU dio - HRK]]/7.5345</f>
        <v>221548.61974915388</v>
      </c>
      <c r="Q3229" s="59">
        <f>Ugovori_OPULJP3[[#This Row],[Bespovratna sredstva - Ukupno (EU+Nac) HRK
= Ukupna ugovorena vrijednost bespovratnih sredstava]]*Ugovori_OPULJP3[[#This Row],[STOPA NACIONALNOG SUFINANCIRANJA %]]</f>
        <v>294574.95449999999</v>
      </c>
      <c r="R3229" s="60">
        <f>Ugovori_OPULJP3[[#This Row],[Bespovratna sredstva - Nacionalni dio - HRK]]/7.5345</f>
        <v>39096.815249850682</v>
      </c>
      <c r="S3229" s="59">
        <v>1963833.03</v>
      </c>
      <c r="T3229" s="60">
        <f>Ugovori_OPULJP3[[#This Row],[Bespovratna sredstva - Ukupno (EU+Nac) HRK
= Ukupna ugovorena vrijednost bespovratnih sredstava]]/7.5345</f>
        <v>260645.43499900456</v>
      </c>
      <c r="U3229" s="59">
        <v>346558.76999999979</v>
      </c>
      <c r="V3229" s="60">
        <f>Ugovori_OPULJP3[[#This Row],[Javni doprinos korisnika - HRK]]/7.5345</f>
        <v>45996.253235118427</v>
      </c>
      <c r="W3229" s="59">
        <v>0</v>
      </c>
      <c r="X3229" s="60">
        <f>Ugovori_OPULJP3[[#This Row],[Privatni doprinos korisnika - HRK]]/7.5345</f>
        <v>0</v>
      </c>
      <c r="Y3229" s="61">
        <v>2310391.7999999998</v>
      </c>
      <c r="Z3229" s="62">
        <f>Ugovori_OPULJP3[[#This Row],[UKUPNI PRIHVATLJIVI IZDACI
TOTAL ELIGIBLE EXPENDITURE
= Bespovratna sredstva ukupno + doprinos korisnika
= Ukupni prihvatljivi troškovi
= Ukupna ugovorena vrijednost projekta HRK]]/7.5345</f>
        <v>306641.68823412299</v>
      </c>
      <c r="AA3229" s="66" t="s">
        <v>10638</v>
      </c>
      <c r="AB3229" s="66" t="s">
        <v>10639</v>
      </c>
      <c r="AC3229" s="65" t="s">
        <v>11669</v>
      </c>
      <c r="AD3229" s="72" t="s">
        <v>10995</v>
      </c>
    </row>
    <row r="3230" spans="1:30" ht="66.75" customHeight="1" x14ac:dyDescent="0.2">
      <c r="A3230" s="70" t="s">
        <v>11670</v>
      </c>
      <c r="B3230" s="64" t="s">
        <v>10633</v>
      </c>
      <c r="C3230" s="65" t="s">
        <v>10991</v>
      </c>
      <c r="D3230" s="96" t="s">
        <v>11592</v>
      </c>
      <c r="E3230" s="66" t="s">
        <v>231</v>
      </c>
      <c r="F3230" s="71" t="s">
        <v>11671</v>
      </c>
      <c r="G3230" s="71" t="s">
        <v>4303</v>
      </c>
      <c r="H3230" s="68">
        <v>44754</v>
      </c>
      <c r="I3230" s="68">
        <v>45119</v>
      </c>
      <c r="J3230" s="57" t="str">
        <f>IF(Ugovori_OPULJP3[[#This Row],[DATUM ZAVRŠETKA OPERACIJE]]&gt;DATE(2024,12,31),"u provedbi","završen")</f>
        <v>završen</v>
      </c>
      <c r="K3230" s="55" t="s">
        <v>248</v>
      </c>
      <c r="L3230" s="55" t="s">
        <v>248</v>
      </c>
      <c r="M3230" s="58">
        <v>0.85</v>
      </c>
      <c r="N3230" s="58">
        <v>0.15</v>
      </c>
      <c r="O3230" s="59">
        <f>Ugovori_OPULJP3[[#This Row],[Bespovratna sredstva - Ukupno (EU+Nac) HRK
= Ukupna ugovorena vrijednost bespovratnih sredstava]]*Ugovori_OPULJP3[[#This Row],[EU STOPA SUFINANCIRANJA %
EU CO-FINANCING RATE %]]</f>
        <v>621880.4595</v>
      </c>
      <c r="P3230" s="60">
        <f>Ugovori_OPULJP3[[#This Row],[Bespovratna sredstva - EU dio - HRK]]/7.5345</f>
        <v>82537.721083018114</v>
      </c>
      <c r="Q3230" s="59">
        <f>Ugovori_OPULJP3[[#This Row],[Bespovratna sredstva - Ukupno (EU+Nac) HRK
= Ukupna ugovorena vrijednost bespovratnih sredstava]]*Ugovori_OPULJP3[[#This Row],[STOPA NACIONALNOG SUFINANCIRANJA %]]</f>
        <v>109743.6105</v>
      </c>
      <c r="R3230" s="60">
        <f>Ugovori_OPULJP3[[#This Row],[Bespovratna sredstva - Nacionalni dio - HRK]]/7.5345</f>
        <v>14565.480191120843</v>
      </c>
      <c r="S3230" s="59">
        <v>731624.07</v>
      </c>
      <c r="T3230" s="60">
        <f>Ugovori_OPULJP3[[#This Row],[Bespovratna sredstva - Ukupno (EU+Nac) HRK
= Ukupna ugovorena vrijednost bespovratnih sredstava]]/7.5345</f>
        <v>97103.201274138948</v>
      </c>
      <c r="U3230" s="59">
        <v>129110.13</v>
      </c>
      <c r="V3230" s="60">
        <f>Ugovori_OPULJP3[[#This Row],[Javni doprinos korisnika - HRK]]/7.5345</f>
        <v>17135.859048377464</v>
      </c>
      <c r="W3230" s="59">
        <v>0</v>
      </c>
      <c r="X3230" s="60">
        <f>Ugovori_OPULJP3[[#This Row],[Privatni doprinos korisnika - HRK]]/7.5345</f>
        <v>0</v>
      </c>
      <c r="Y3230" s="61">
        <v>860734.2</v>
      </c>
      <c r="Z3230" s="62">
        <f>Ugovori_OPULJP3[[#This Row],[UKUPNI PRIHVATLJIVI IZDACI
TOTAL ELIGIBLE EXPENDITURE
= Bespovratna sredstva ukupno + doprinos korisnika
= Ukupni prihvatljivi troškovi
= Ukupna ugovorena vrijednost projekta HRK]]/7.5345</f>
        <v>114239.06032251641</v>
      </c>
      <c r="AA3230" s="66" t="s">
        <v>10638</v>
      </c>
      <c r="AB3230" s="66" t="s">
        <v>10639</v>
      </c>
      <c r="AC3230" s="65" t="s">
        <v>11672</v>
      </c>
      <c r="AD3230" s="72" t="s">
        <v>10995</v>
      </c>
    </row>
    <row r="3231" spans="1:30" ht="66.75" customHeight="1" x14ac:dyDescent="0.2">
      <c r="A3231" s="70" t="s">
        <v>11673</v>
      </c>
      <c r="B3231" s="64" t="s">
        <v>10633</v>
      </c>
      <c r="C3231" s="65" t="s">
        <v>10991</v>
      </c>
      <c r="D3231" s="96" t="s">
        <v>11592</v>
      </c>
      <c r="E3231" s="66" t="s">
        <v>231</v>
      </c>
      <c r="F3231" s="71" t="s">
        <v>11674</v>
      </c>
      <c r="G3231" s="71" t="s">
        <v>1170</v>
      </c>
      <c r="H3231" s="68">
        <v>44781</v>
      </c>
      <c r="I3231" s="68">
        <v>45146</v>
      </c>
      <c r="J3231" s="57" t="str">
        <f>IF(Ugovori_OPULJP3[[#This Row],[DATUM ZAVRŠETKA OPERACIJE]]&gt;DATE(2024,12,31),"u provedbi","završen")</f>
        <v>završen</v>
      </c>
      <c r="K3231" s="55" t="s">
        <v>332</v>
      </c>
      <c r="L3231" s="55" t="s">
        <v>332</v>
      </c>
      <c r="M3231" s="58">
        <v>0.85</v>
      </c>
      <c r="N3231" s="58">
        <v>0.15</v>
      </c>
      <c r="O3231" s="59">
        <f>Ugovori_OPULJP3[[#This Row],[Bespovratna sredstva - Ukupno (EU+Nac) HRK
= Ukupna ugovorena vrijednost bespovratnih sredstava]]*Ugovori_OPULJP3[[#This Row],[EU STOPA SUFINANCIRANJA %
EU CO-FINANCING RATE %]]</f>
        <v>1698137.9729999998</v>
      </c>
      <c r="P3231" s="60">
        <f>Ugovori_OPULJP3[[#This Row],[Bespovratna sredstva - EU dio - HRK]]/7.5345</f>
        <v>225381.6408520804</v>
      </c>
      <c r="Q3231" s="59">
        <f>Ugovori_OPULJP3[[#This Row],[Bespovratna sredstva - Ukupno (EU+Nac) HRK
= Ukupna ugovorena vrijednost bespovratnih sredstava]]*Ugovori_OPULJP3[[#This Row],[STOPA NACIONALNOG SUFINANCIRANJA %]]</f>
        <v>299671.40699999995</v>
      </c>
      <c r="R3231" s="60">
        <f>Ugovori_OPULJP3[[#This Row],[Bespovratna sredstva - Nacionalni dio - HRK]]/7.5345</f>
        <v>39773.230738602419</v>
      </c>
      <c r="S3231" s="59">
        <v>1997809.38</v>
      </c>
      <c r="T3231" s="60">
        <f>Ugovori_OPULJP3[[#This Row],[Bespovratna sredstva - Ukupno (EU+Nac) HRK
= Ukupna ugovorena vrijednost bespovratnih sredstava]]/7.5345</f>
        <v>265154.87159068283</v>
      </c>
      <c r="U3231" s="59">
        <v>221978.8200000003</v>
      </c>
      <c r="V3231" s="60">
        <f>Ugovori_OPULJP3[[#This Row],[Javni doprinos korisnika - HRK]]/7.5345</f>
        <v>29461.652398964801</v>
      </c>
      <c r="W3231" s="59">
        <v>0</v>
      </c>
      <c r="X3231" s="60">
        <f>Ugovori_OPULJP3[[#This Row],[Privatni doprinos korisnika - HRK]]/7.5345</f>
        <v>0</v>
      </c>
      <c r="Y3231" s="61">
        <v>2219788.2000000002</v>
      </c>
      <c r="Z3231" s="62">
        <f>Ugovori_OPULJP3[[#This Row],[UKUPNI PRIHVATLJIVI IZDACI
TOTAL ELIGIBLE EXPENDITURE
= Bespovratna sredstva ukupno + doprinos korisnika
= Ukupni prihvatljivi troškovi
= Ukupna ugovorena vrijednost projekta HRK]]/7.5345</f>
        <v>294616.52398964763</v>
      </c>
      <c r="AA3231" s="66" t="s">
        <v>10638</v>
      </c>
      <c r="AB3231" s="66" t="s">
        <v>10639</v>
      </c>
      <c r="AC3231" s="65" t="s">
        <v>11675</v>
      </c>
      <c r="AD3231" s="72" t="s">
        <v>10995</v>
      </c>
    </row>
    <row r="3232" spans="1:30" ht="66.75" customHeight="1" x14ac:dyDescent="0.2">
      <c r="A3232" s="70" t="s">
        <v>11676</v>
      </c>
      <c r="B3232" s="64" t="s">
        <v>10633</v>
      </c>
      <c r="C3232" s="65" t="s">
        <v>10991</v>
      </c>
      <c r="D3232" s="96" t="s">
        <v>11592</v>
      </c>
      <c r="E3232" s="66" t="s">
        <v>231</v>
      </c>
      <c r="F3232" s="71" t="s">
        <v>11677</v>
      </c>
      <c r="G3232" s="71" t="s">
        <v>11227</v>
      </c>
      <c r="H3232" s="68">
        <v>44781</v>
      </c>
      <c r="I3232" s="68">
        <v>45146</v>
      </c>
      <c r="J3232" s="57" t="str">
        <f>IF(Ugovori_OPULJP3[[#This Row],[DATUM ZAVRŠETKA OPERACIJE]]&gt;DATE(2024,12,31),"u provedbi","završen")</f>
        <v>završen</v>
      </c>
      <c r="K3232" s="55" t="s">
        <v>154</v>
      </c>
      <c r="L3232" s="55" t="s">
        <v>154</v>
      </c>
      <c r="M3232" s="58">
        <v>0.85</v>
      </c>
      <c r="N3232" s="58">
        <v>0.15</v>
      </c>
      <c r="O3232" s="59">
        <f>Ugovori_OPULJP3[[#This Row],[Bespovratna sredstva - Ukupno (EU+Nac) HRK
= Ukupna ugovorena vrijednost bespovratnih sredstava]]*Ugovori_OPULJP3[[#This Row],[EU STOPA SUFINANCIRANJA %
EU CO-FINANCING RATE %]]</f>
        <v>554494.03200000001</v>
      </c>
      <c r="P3232" s="60">
        <f>Ugovori_OPULJP3[[#This Row],[Bespovratna sredstva - EU dio - HRK]]/7.5345</f>
        <v>73594.00517618953</v>
      </c>
      <c r="Q3232" s="59">
        <f>Ugovori_OPULJP3[[#This Row],[Bespovratna sredstva - Ukupno (EU+Nac) HRK
= Ukupna ugovorena vrijednost bespovratnih sredstava]]*Ugovori_OPULJP3[[#This Row],[STOPA NACIONALNOG SUFINANCIRANJA %]]</f>
        <v>97851.888000000006</v>
      </c>
      <c r="R3232" s="60">
        <f>Ugovori_OPULJP3[[#This Row],[Bespovratna sredstva - Nacionalni dio - HRK]]/7.5345</f>
        <v>12987.177384033446</v>
      </c>
      <c r="S3232" s="59">
        <v>652345.92000000004</v>
      </c>
      <c r="T3232" s="60">
        <f>Ugovori_OPULJP3[[#This Row],[Bespovratna sredstva - Ukupno (EU+Nac) HRK
= Ukupna ugovorena vrijednost bespovratnih sredstava]]/7.5345</f>
        <v>86581.18256022298</v>
      </c>
      <c r="U3232" s="59">
        <v>72482.880000000005</v>
      </c>
      <c r="V3232" s="60">
        <f>Ugovori_OPULJP3[[#This Row],[Javni doprinos korisnika - HRK]]/7.5345</f>
        <v>9620.1313955803307</v>
      </c>
      <c r="W3232" s="59">
        <v>0</v>
      </c>
      <c r="X3232" s="60">
        <f>Ugovori_OPULJP3[[#This Row],[Privatni doprinos korisnika - HRK]]/7.5345</f>
        <v>0</v>
      </c>
      <c r="Y3232" s="61">
        <v>724828.8</v>
      </c>
      <c r="Z3232" s="62">
        <f>Ugovori_OPULJP3[[#This Row],[UKUPNI PRIHVATLJIVI IZDACI
TOTAL ELIGIBLE EXPENDITURE
= Bespovratna sredstva ukupno + doprinos korisnika
= Ukupni prihvatljivi troškovi
= Ukupna ugovorena vrijednost projekta HRK]]/7.5345</f>
        <v>96201.3139558033</v>
      </c>
      <c r="AA3232" s="66" t="s">
        <v>10638</v>
      </c>
      <c r="AB3232" s="66" t="s">
        <v>10639</v>
      </c>
      <c r="AC3232" s="65" t="s">
        <v>11678</v>
      </c>
      <c r="AD3232" s="72" t="s">
        <v>10995</v>
      </c>
    </row>
    <row r="3233" spans="1:30" ht="66.75" customHeight="1" x14ac:dyDescent="0.2">
      <c r="A3233" s="70" t="s">
        <v>11679</v>
      </c>
      <c r="B3233" s="64" t="s">
        <v>10633</v>
      </c>
      <c r="C3233" s="65" t="s">
        <v>10991</v>
      </c>
      <c r="D3233" s="96" t="s">
        <v>11592</v>
      </c>
      <c r="E3233" s="66" t="s">
        <v>231</v>
      </c>
      <c r="F3233" s="71" t="s">
        <v>11680</v>
      </c>
      <c r="G3233" s="71" t="s">
        <v>2531</v>
      </c>
      <c r="H3233" s="68">
        <v>44747</v>
      </c>
      <c r="I3233" s="68">
        <v>45112</v>
      </c>
      <c r="J3233" s="57" t="str">
        <f>IF(Ugovori_OPULJP3[[#This Row],[DATUM ZAVRŠETKA OPERACIJE]]&gt;DATE(2024,12,31),"u provedbi","završen")</f>
        <v>završen</v>
      </c>
      <c r="K3233" s="55" t="s">
        <v>154</v>
      </c>
      <c r="L3233" s="55" t="s">
        <v>154</v>
      </c>
      <c r="M3233" s="58">
        <v>0.85</v>
      </c>
      <c r="N3233" s="58">
        <v>0.15</v>
      </c>
      <c r="O3233" s="59">
        <f>Ugovori_OPULJP3[[#This Row],[Bespovratna sredstva - Ukupno (EU+Nac) HRK
= Ukupna ugovorena vrijednost bespovratnih sredstava]]*Ugovori_OPULJP3[[#This Row],[EU STOPA SUFINANCIRANJA %
EU CO-FINANCING RATE %]]</f>
        <v>1700000</v>
      </c>
      <c r="P3233" s="60">
        <f>Ugovori_OPULJP3[[#This Row],[Bespovratna sredstva - EU dio - HRK]]/7.5345</f>
        <v>225628.77430486429</v>
      </c>
      <c r="Q3233" s="59">
        <f>Ugovori_OPULJP3[[#This Row],[Bespovratna sredstva - Ukupno (EU+Nac) HRK
= Ukupna ugovorena vrijednost bespovratnih sredstava]]*Ugovori_OPULJP3[[#This Row],[STOPA NACIONALNOG SUFINANCIRANJA %]]</f>
        <v>300000</v>
      </c>
      <c r="R3233" s="60">
        <f>Ugovori_OPULJP3[[#This Row],[Bespovratna sredstva - Nacionalni dio - HRK]]/7.5345</f>
        <v>39816.842524387816</v>
      </c>
      <c r="S3233" s="59">
        <v>2000000</v>
      </c>
      <c r="T3233" s="60">
        <f>Ugovori_OPULJP3[[#This Row],[Bespovratna sredstva - Ukupno (EU+Nac) HRK
= Ukupna ugovorena vrijednost bespovratnih sredstava]]/7.5345</f>
        <v>265445.6168292521</v>
      </c>
      <c r="U3233" s="59">
        <v>718108</v>
      </c>
      <c r="V3233" s="60">
        <f>Ugovori_OPULJP3[[#This Row],[Javni doprinos korisnika - HRK]]/7.5345</f>
        <v>95309.310505010275</v>
      </c>
      <c r="W3233" s="59">
        <v>0</v>
      </c>
      <c r="X3233" s="60">
        <f>Ugovori_OPULJP3[[#This Row],[Privatni doprinos korisnika - HRK]]/7.5345</f>
        <v>0</v>
      </c>
      <c r="Y3233" s="61">
        <v>2718108</v>
      </c>
      <c r="Z3233" s="62">
        <f>Ugovori_OPULJP3[[#This Row],[UKUPNI PRIHVATLJIVI IZDACI
TOTAL ELIGIBLE EXPENDITURE
= Bespovratna sredstva ukupno + doprinos korisnika
= Ukupni prihvatljivi troškovi
= Ukupna ugovorena vrijednost projekta HRK]]/7.5345</f>
        <v>360754.92733426235</v>
      </c>
      <c r="AA3233" s="66" t="s">
        <v>10638</v>
      </c>
      <c r="AB3233" s="66" t="s">
        <v>10639</v>
      </c>
      <c r="AC3233" s="65" t="s">
        <v>11681</v>
      </c>
      <c r="AD3233" s="72" t="s">
        <v>10995</v>
      </c>
    </row>
    <row r="3234" spans="1:30" ht="66.75" customHeight="1" x14ac:dyDescent="0.2">
      <c r="A3234" s="70" t="s">
        <v>11682</v>
      </c>
      <c r="B3234" s="64" t="s">
        <v>10633</v>
      </c>
      <c r="C3234" s="65" t="s">
        <v>10991</v>
      </c>
      <c r="D3234" s="96" t="s">
        <v>11592</v>
      </c>
      <c r="E3234" s="66" t="s">
        <v>231</v>
      </c>
      <c r="F3234" s="71" t="s">
        <v>11180</v>
      </c>
      <c r="G3234" s="71" t="s">
        <v>11065</v>
      </c>
      <c r="H3234" s="68">
        <v>44803</v>
      </c>
      <c r="I3234" s="68">
        <v>45168</v>
      </c>
      <c r="J3234" s="57" t="str">
        <f>IF(Ugovori_OPULJP3[[#This Row],[DATUM ZAVRŠETKA OPERACIJE]]&gt;DATE(2024,12,31),"u provedbi","završen")</f>
        <v>završen</v>
      </c>
      <c r="K3234" s="55" t="s">
        <v>270</v>
      </c>
      <c r="L3234" s="55" t="s">
        <v>270</v>
      </c>
      <c r="M3234" s="58">
        <v>0.85</v>
      </c>
      <c r="N3234" s="58">
        <v>0.15</v>
      </c>
      <c r="O3234" s="59">
        <f>Ugovori_OPULJP3[[#This Row],[Bespovratna sredstva - Ukupno (EU+Nac) HRK
= Ukupna ugovorena vrijednost bespovratnih sredstava]]*Ugovori_OPULJP3[[#This Row],[EU STOPA SUFINANCIRANJA %
EU CO-FINANCING RATE %]]</f>
        <v>1646154.1575</v>
      </c>
      <c r="P3234" s="60">
        <f>Ugovori_OPULJP3[[#This Row],[Bespovratna sredstva - EU dio - HRK]]/7.5345</f>
        <v>218482.20286681264</v>
      </c>
      <c r="Q3234" s="59">
        <f>Ugovori_OPULJP3[[#This Row],[Bespovratna sredstva - Ukupno (EU+Nac) HRK
= Ukupna ugovorena vrijednost bespovratnih sredstava]]*Ugovori_OPULJP3[[#This Row],[STOPA NACIONALNOG SUFINANCIRANJA %]]</f>
        <v>290497.79249999998</v>
      </c>
      <c r="R3234" s="60">
        <f>Ugovori_OPULJP3[[#This Row],[Bespovratna sredstva - Nacionalni dio - HRK]]/7.5345</f>
        <v>38555.682858849286</v>
      </c>
      <c r="S3234" s="59">
        <v>1936651.95</v>
      </c>
      <c r="T3234" s="60">
        <f>Ugovori_OPULJP3[[#This Row],[Bespovratna sredstva - Ukupno (EU+Nac) HRK
= Ukupna ugovorena vrijednost bespovratnih sredstava]]/7.5345</f>
        <v>257037.88572566194</v>
      </c>
      <c r="U3234" s="59">
        <v>101929.05000000005</v>
      </c>
      <c r="V3234" s="60">
        <f>Ugovori_OPULJP3[[#This Row],[Javni doprinos korisnika - HRK]]/7.5345</f>
        <v>13528.309775034844</v>
      </c>
      <c r="W3234" s="59">
        <v>0</v>
      </c>
      <c r="X3234" s="60">
        <f>Ugovori_OPULJP3[[#This Row],[Privatni doprinos korisnika - HRK]]/7.5345</f>
        <v>0</v>
      </c>
      <c r="Y3234" s="61">
        <v>2038581</v>
      </c>
      <c r="Z3234" s="62">
        <f>Ugovori_OPULJP3[[#This Row],[UKUPNI PRIHVATLJIVI IZDACI
TOTAL ELIGIBLE EXPENDITURE
= Bespovratna sredstva ukupno + doprinos korisnika
= Ukupni prihvatljivi troškovi
= Ukupna ugovorena vrijednost projekta HRK]]/7.5345</f>
        <v>270566.19550069678</v>
      </c>
      <c r="AA3234" s="66" t="s">
        <v>10638</v>
      </c>
      <c r="AB3234" s="66" t="s">
        <v>10639</v>
      </c>
      <c r="AC3234" s="65" t="s">
        <v>11683</v>
      </c>
      <c r="AD3234" s="72" t="s">
        <v>10995</v>
      </c>
    </row>
    <row r="3235" spans="1:30" ht="66.75" customHeight="1" x14ac:dyDescent="0.2">
      <c r="A3235" s="70" t="s">
        <v>11684</v>
      </c>
      <c r="B3235" s="64" t="s">
        <v>10633</v>
      </c>
      <c r="C3235" s="65" t="s">
        <v>10991</v>
      </c>
      <c r="D3235" s="96" t="s">
        <v>11592</v>
      </c>
      <c r="E3235" s="66" t="s">
        <v>231</v>
      </c>
      <c r="F3235" s="71" t="s">
        <v>11685</v>
      </c>
      <c r="G3235" s="71" t="s">
        <v>11055</v>
      </c>
      <c r="H3235" s="68">
        <v>44761</v>
      </c>
      <c r="I3235" s="68">
        <v>45126</v>
      </c>
      <c r="J3235" s="57" t="str">
        <f>IF(Ugovori_OPULJP3[[#This Row],[DATUM ZAVRŠETKA OPERACIJE]]&gt;DATE(2024,12,31),"u provedbi","završen")</f>
        <v>završen</v>
      </c>
      <c r="K3235" s="55" t="s">
        <v>370</v>
      </c>
      <c r="L3235" s="55" t="s">
        <v>370</v>
      </c>
      <c r="M3235" s="58">
        <v>0.85</v>
      </c>
      <c r="N3235" s="58">
        <v>0.15</v>
      </c>
      <c r="O3235" s="59">
        <f>Ugovori_OPULJP3[[#This Row],[Bespovratna sredstva - Ukupno (EU+Nac) HRK
= Ukupna ugovorena vrijednost bespovratnih sredstava]]*Ugovori_OPULJP3[[#This Row],[EU STOPA SUFINANCIRANJA %
EU CO-FINANCING RATE %]]</f>
        <v>1212955.6949999998</v>
      </c>
      <c r="P3235" s="60">
        <f>Ugovori_OPULJP3[[#This Row],[Bespovratna sredstva - EU dio - HRK]]/7.5345</f>
        <v>160986.88632291456</v>
      </c>
      <c r="Q3235" s="59">
        <f>Ugovori_OPULJP3[[#This Row],[Bespovratna sredstva - Ukupno (EU+Nac) HRK
= Ukupna ugovorena vrijednost bespovratnih sredstava]]*Ugovori_OPULJP3[[#This Row],[STOPA NACIONALNOG SUFINANCIRANJA %]]</f>
        <v>214051.00499999998</v>
      </c>
      <c r="R3235" s="60">
        <f>Ugovori_OPULJP3[[#This Row],[Bespovratna sredstva - Nacionalni dio - HRK]]/7.5345</f>
        <v>28409.450527573157</v>
      </c>
      <c r="S3235" s="59">
        <v>1427006.7</v>
      </c>
      <c r="T3235" s="60">
        <f>Ugovori_OPULJP3[[#This Row],[Bespovratna sredstva - Ukupno (EU+Nac) HRK
= Ukupna ugovorena vrijednost bespovratnih sredstava]]/7.5345</f>
        <v>189396.33685048774</v>
      </c>
      <c r="U3235" s="59">
        <v>158556.30000000005</v>
      </c>
      <c r="V3235" s="60">
        <f>Ugovori_OPULJP3[[#This Row],[Javni doprinos korisnika - HRK]]/7.5345</f>
        <v>21044.03742783198</v>
      </c>
      <c r="W3235" s="59">
        <v>0</v>
      </c>
      <c r="X3235" s="60">
        <f>Ugovori_OPULJP3[[#This Row],[Privatni doprinos korisnika - HRK]]/7.5345</f>
        <v>0</v>
      </c>
      <c r="Y3235" s="61">
        <v>1585563</v>
      </c>
      <c r="Z3235" s="62">
        <f>Ugovori_OPULJP3[[#This Row],[UKUPNI PRIHVATLJIVI IZDACI
TOTAL ELIGIBLE EXPENDITURE
= Bespovratna sredstva ukupno + doprinos korisnika
= Ukupni prihvatljivi troškovi
= Ukupna ugovorena vrijednost projekta HRK]]/7.5345</f>
        <v>210440.37427831971</v>
      </c>
      <c r="AA3235" s="66" t="s">
        <v>10638</v>
      </c>
      <c r="AB3235" s="66" t="s">
        <v>10639</v>
      </c>
      <c r="AC3235" s="65" t="s">
        <v>11686</v>
      </c>
      <c r="AD3235" s="72" t="s">
        <v>10995</v>
      </c>
    </row>
    <row r="3236" spans="1:30" ht="66.75" customHeight="1" x14ac:dyDescent="0.2">
      <c r="A3236" s="70" t="s">
        <v>11687</v>
      </c>
      <c r="B3236" s="64" t="s">
        <v>10633</v>
      </c>
      <c r="C3236" s="65" t="s">
        <v>10991</v>
      </c>
      <c r="D3236" s="96" t="s">
        <v>11592</v>
      </c>
      <c r="E3236" s="66" t="s">
        <v>231</v>
      </c>
      <c r="F3236" s="71" t="s">
        <v>11688</v>
      </c>
      <c r="G3236" s="71" t="s">
        <v>770</v>
      </c>
      <c r="H3236" s="68">
        <v>44782</v>
      </c>
      <c r="I3236" s="68">
        <v>45147</v>
      </c>
      <c r="J3236" s="57" t="str">
        <f>IF(Ugovori_OPULJP3[[#This Row],[DATUM ZAVRŠETKA OPERACIJE]]&gt;DATE(2024,12,31),"u provedbi","završen")</f>
        <v>završen</v>
      </c>
      <c r="K3236" s="55" t="s">
        <v>424</v>
      </c>
      <c r="L3236" s="55" t="s">
        <v>424</v>
      </c>
      <c r="M3236" s="58">
        <v>0.85</v>
      </c>
      <c r="N3236" s="58">
        <v>0.15</v>
      </c>
      <c r="O3236" s="59">
        <f>Ugovori_OPULJP3[[#This Row],[Bespovratna sredstva - Ukupno (EU+Nac) HRK
= Ukupna ugovorena vrijednost bespovratnih sredstava]]*Ugovori_OPULJP3[[#This Row],[EU STOPA SUFINANCIRANJA %
EU CO-FINANCING RATE %]]</f>
        <v>3361620.0690000001</v>
      </c>
      <c r="P3236" s="60">
        <f>Ugovori_OPULJP3[[#This Row],[Bespovratna sredstva - EU dio - HRK]]/7.5345</f>
        <v>446163.65638064902</v>
      </c>
      <c r="Q3236" s="59">
        <f>Ugovori_OPULJP3[[#This Row],[Bespovratna sredstva - Ukupno (EU+Nac) HRK
= Ukupna ugovorena vrijednost bespovratnih sredstava]]*Ugovori_OPULJP3[[#This Row],[STOPA NACIONALNOG SUFINANCIRANJA %]]</f>
        <v>593227.071</v>
      </c>
      <c r="R3236" s="60">
        <f>Ugovori_OPULJP3[[#This Row],[Bespovratna sredstva - Nacionalni dio - HRK]]/7.5345</f>
        <v>78734.762890702768</v>
      </c>
      <c r="S3236" s="59">
        <v>3954847.14</v>
      </c>
      <c r="T3236" s="60">
        <f>Ugovori_OPULJP3[[#This Row],[Bespovratna sredstva - Ukupno (EU+Nac) HRK
= Ukupna ugovorena vrijednost bespovratnih sredstava]]/7.5345</f>
        <v>524898.41927135177</v>
      </c>
      <c r="U3236" s="59">
        <v>439427.4599999995</v>
      </c>
      <c r="V3236" s="60">
        <f>Ugovori_OPULJP3[[#This Row],[Javni doprinos korisnika - HRK]]/7.5345</f>
        <v>58322.046585705684</v>
      </c>
      <c r="W3236" s="59">
        <v>0</v>
      </c>
      <c r="X3236" s="60">
        <f>Ugovori_OPULJP3[[#This Row],[Privatni doprinos korisnika - HRK]]/7.5345</f>
        <v>0</v>
      </c>
      <c r="Y3236" s="61">
        <v>4394274.5999999996</v>
      </c>
      <c r="Z3236" s="62">
        <f>Ugovori_OPULJP3[[#This Row],[UKUPNI PRIHVATLJIVI IZDACI
TOTAL ELIGIBLE EXPENDITURE
= Bespovratna sredstva ukupno + doprinos korisnika
= Ukupni prihvatljivi troškovi
= Ukupna ugovorena vrijednost projekta HRK]]/7.5345</f>
        <v>583220.46585705748</v>
      </c>
      <c r="AA3236" s="66" t="s">
        <v>10638</v>
      </c>
      <c r="AB3236" s="66" t="s">
        <v>10639</v>
      </c>
      <c r="AC3236" s="65" t="s">
        <v>11689</v>
      </c>
      <c r="AD3236" s="72" t="s">
        <v>10995</v>
      </c>
    </row>
    <row r="3237" spans="1:30" ht="66.75" customHeight="1" x14ac:dyDescent="0.2">
      <c r="A3237" s="70" t="s">
        <v>11690</v>
      </c>
      <c r="B3237" s="64" t="s">
        <v>10633</v>
      </c>
      <c r="C3237" s="65" t="s">
        <v>10991</v>
      </c>
      <c r="D3237" s="96" t="s">
        <v>11592</v>
      </c>
      <c r="E3237" s="66" t="s">
        <v>231</v>
      </c>
      <c r="F3237" s="71" t="s">
        <v>11044</v>
      </c>
      <c r="G3237" s="71" t="s">
        <v>11034</v>
      </c>
      <c r="H3237" s="68">
        <v>44795</v>
      </c>
      <c r="I3237" s="68">
        <v>45160</v>
      </c>
      <c r="J3237" s="57" t="str">
        <f>IF(Ugovori_OPULJP3[[#This Row],[DATUM ZAVRŠETKA OPERACIJE]]&gt;DATE(2024,12,31),"u provedbi","završen")</f>
        <v>završen</v>
      </c>
      <c r="K3237" s="55" t="s">
        <v>210</v>
      </c>
      <c r="L3237" s="55" t="s">
        <v>210</v>
      </c>
      <c r="M3237" s="58">
        <v>0.85</v>
      </c>
      <c r="N3237" s="58">
        <v>0.15</v>
      </c>
      <c r="O3237" s="59">
        <f>Ugovori_OPULJP3[[#This Row],[Bespovratna sredstva - Ukupno (EU+Nac) HRK
= Ukupna ugovorena vrijednost bespovratnih sredstava]]*Ugovori_OPULJP3[[#This Row],[EU STOPA SUFINANCIRANJA %
EU CO-FINANCING RATE %]]</f>
        <v>3825000</v>
      </c>
      <c r="P3237" s="60">
        <f>Ugovori_OPULJP3[[#This Row],[Bespovratna sredstva - EU dio - HRK]]/7.5345</f>
        <v>507664.74218594463</v>
      </c>
      <c r="Q3237" s="59">
        <f>Ugovori_OPULJP3[[#This Row],[Bespovratna sredstva - Ukupno (EU+Nac) HRK
= Ukupna ugovorena vrijednost bespovratnih sredstava]]*Ugovori_OPULJP3[[#This Row],[STOPA NACIONALNOG SUFINANCIRANJA %]]</f>
        <v>675000</v>
      </c>
      <c r="R3237" s="60">
        <f>Ugovori_OPULJP3[[#This Row],[Bespovratna sredstva - Nacionalni dio - HRK]]/7.5345</f>
        <v>89587.895679872585</v>
      </c>
      <c r="S3237" s="59">
        <v>4500000</v>
      </c>
      <c r="T3237" s="60">
        <f>Ugovori_OPULJP3[[#This Row],[Bespovratna sredstva - Ukupno (EU+Nac) HRK
= Ukupna ugovorena vrijednost bespovratnih sredstava]]/7.5345</f>
        <v>597252.63786581717</v>
      </c>
      <c r="U3237" s="59">
        <v>1932855.5999999996</v>
      </c>
      <c r="V3237" s="60">
        <f>Ugovori_OPULJP3[[#This Row],[Javni doprinos korisnika - HRK]]/7.5345</f>
        <v>256534.02349193703</v>
      </c>
      <c r="W3237" s="59">
        <v>0</v>
      </c>
      <c r="X3237" s="60">
        <f>Ugovori_OPULJP3[[#This Row],[Privatni doprinos korisnika - HRK]]/7.5345</f>
        <v>0</v>
      </c>
      <c r="Y3237" s="61">
        <v>6432855.5999999996</v>
      </c>
      <c r="Z3237" s="62">
        <f>Ugovori_OPULJP3[[#This Row],[UKUPNI PRIHVATLJIVI IZDACI
TOTAL ELIGIBLE EXPENDITURE
= Bespovratna sredstva ukupno + doprinos korisnika
= Ukupni prihvatljivi troškovi
= Ukupna ugovorena vrijednost projekta HRK]]/7.5345</f>
        <v>853786.66135775426</v>
      </c>
      <c r="AA3237" s="66" t="s">
        <v>10638</v>
      </c>
      <c r="AB3237" s="66" t="s">
        <v>10639</v>
      </c>
      <c r="AC3237" s="65" t="s">
        <v>11691</v>
      </c>
      <c r="AD3237" s="72" t="s">
        <v>10995</v>
      </c>
    </row>
    <row r="3238" spans="1:30" ht="66.75" customHeight="1" x14ac:dyDescent="0.2">
      <c r="A3238" s="70" t="s">
        <v>11692</v>
      </c>
      <c r="B3238" s="64" t="s">
        <v>10633</v>
      </c>
      <c r="C3238" s="65" t="s">
        <v>10991</v>
      </c>
      <c r="D3238" s="96" t="s">
        <v>11592</v>
      </c>
      <c r="E3238" s="66" t="s">
        <v>231</v>
      </c>
      <c r="F3238" s="71" t="s">
        <v>11693</v>
      </c>
      <c r="G3238" s="71" t="s">
        <v>11038</v>
      </c>
      <c r="H3238" s="68">
        <v>44747</v>
      </c>
      <c r="I3238" s="68">
        <v>45112</v>
      </c>
      <c r="J3238" s="57" t="str">
        <f>IF(Ugovori_OPULJP3[[#This Row],[DATUM ZAVRŠETKA OPERACIJE]]&gt;DATE(2024,12,31),"u provedbi","završen")</f>
        <v>završen</v>
      </c>
      <c r="K3238" s="55" t="s">
        <v>154</v>
      </c>
      <c r="L3238" s="55" t="s">
        <v>36</v>
      </c>
      <c r="M3238" s="58">
        <v>0.85</v>
      </c>
      <c r="N3238" s="58">
        <v>0.15</v>
      </c>
      <c r="O3238" s="59">
        <f>Ugovori_OPULJP3[[#This Row],[Bespovratna sredstva - Ukupno (EU+Nac) HRK
= Ukupna ugovorena vrijednost bespovratnih sredstava]]*Ugovori_OPULJP3[[#This Row],[EU STOPA SUFINANCIRANJA %
EU CO-FINANCING RATE %]]</f>
        <v>5950000</v>
      </c>
      <c r="P3238" s="60">
        <f>Ugovori_OPULJP3[[#This Row],[Bespovratna sredstva - EU dio - HRK]]/7.5345</f>
        <v>789700.71006702492</v>
      </c>
      <c r="Q3238" s="59">
        <f>Ugovori_OPULJP3[[#This Row],[Bespovratna sredstva - Ukupno (EU+Nac) HRK
= Ukupna ugovorena vrijednost bespovratnih sredstava]]*Ugovori_OPULJP3[[#This Row],[STOPA NACIONALNOG SUFINANCIRANJA %]]</f>
        <v>1050000</v>
      </c>
      <c r="R3238" s="60">
        <f>Ugovori_OPULJP3[[#This Row],[Bespovratna sredstva - Nacionalni dio - HRK]]/7.5345</f>
        <v>139358.94883535735</v>
      </c>
      <c r="S3238" s="59">
        <v>7000000</v>
      </c>
      <c r="T3238" s="60">
        <f>Ugovori_OPULJP3[[#This Row],[Bespovratna sredstva - Ukupno (EU+Nac) HRK
= Ukupna ugovorena vrijednost bespovratnih sredstava]]/7.5345</f>
        <v>929059.65890238236</v>
      </c>
      <c r="U3238" s="59">
        <v>1244927.5999999996</v>
      </c>
      <c r="V3238" s="60">
        <f>Ugovori_OPULJP3[[#This Row],[Javni doprinos korisnika - HRK]]/7.5345</f>
        <v>165230.28734488017</v>
      </c>
      <c r="W3238" s="59">
        <v>0</v>
      </c>
      <c r="X3238" s="60">
        <f>Ugovori_OPULJP3[[#This Row],[Privatni doprinos korisnika - HRK]]/7.5345</f>
        <v>0</v>
      </c>
      <c r="Y3238" s="61">
        <v>8244927.5999999996</v>
      </c>
      <c r="Z3238" s="62">
        <f>Ugovori_OPULJP3[[#This Row],[UKUPNI PRIHVATLJIVI IZDACI
TOTAL ELIGIBLE EXPENDITURE
= Bespovratna sredstva ukupno + doprinos korisnika
= Ukupni prihvatljivi troškovi
= Ukupna ugovorena vrijednost projekta HRK]]/7.5345</f>
        <v>1094289.9462472624</v>
      </c>
      <c r="AA3238" s="66" t="s">
        <v>10638</v>
      </c>
      <c r="AB3238" s="66" t="s">
        <v>10639</v>
      </c>
      <c r="AC3238" s="65" t="s">
        <v>11694</v>
      </c>
      <c r="AD3238" s="72" t="s">
        <v>10995</v>
      </c>
    </row>
    <row r="3239" spans="1:30" ht="66.75" customHeight="1" x14ac:dyDescent="0.2">
      <c r="A3239" s="70" t="s">
        <v>11695</v>
      </c>
      <c r="B3239" s="64" t="s">
        <v>10633</v>
      </c>
      <c r="C3239" s="65" t="s">
        <v>10991</v>
      </c>
      <c r="D3239" s="96" t="s">
        <v>11592</v>
      </c>
      <c r="E3239" s="66" t="s">
        <v>231</v>
      </c>
      <c r="F3239" s="71" t="s">
        <v>11696</v>
      </c>
      <c r="G3239" s="71" t="s">
        <v>36</v>
      </c>
      <c r="H3239" s="68">
        <v>44774</v>
      </c>
      <c r="I3239" s="68">
        <v>45139</v>
      </c>
      <c r="J3239" s="57" t="str">
        <f>IF(Ugovori_OPULJP3[[#This Row],[DATUM ZAVRŠETKA OPERACIJE]]&gt;DATE(2024,12,31),"u provedbi","završen")</f>
        <v>završen</v>
      </c>
      <c r="K3239" s="55" t="s">
        <v>36</v>
      </c>
      <c r="L3239" s="67" t="s">
        <v>36</v>
      </c>
      <c r="M3239" s="58">
        <v>0.85</v>
      </c>
      <c r="N3239" s="58">
        <v>0.15</v>
      </c>
      <c r="O3239" s="59">
        <f>Ugovori_OPULJP3[[#This Row],[Bespovratna sredstva - Ukupno (EU+Nac) HRK
= Ukupna ugovorena vrijednost bespovratnih sredstava]]*Ugovori_OPULJP3[[#This Row],[EU STOPA SUFINANCIRANJA %
EU CO-FINANCING RATE %]]</f>
        <v>14025000</v>
      </c>
      <c r="P3239" s="60">
        <f>Ugovori_OPULJP3[[#This Row],[Bespovratna sredstva - EU dio - HRK]]/7.5345</f>
        <v>1861437.3880151303</v>
      </c>
      <c r="Q3239" s="59">
        <f>Ugovori_OPULJP3[[#This Row],[Bespovratna sredstva - Ukupno (EU+Nac) HRK
= Ukupna ugovorena vrijednost bespovratnih sredstava]]*Ugovori_OPULJP3[[#This Row],[STOPA NACIONALNOG SUFINANCIRANJA %]]</f>
        <v>2475000</v>
      </c>
      <c r="R3239" s="60">
        <f>Ugovori_OPULJP3[[#This Row],[Bespovratna sredstva - Nacionalni dio - HRK]]/7.5345</f>
        <v>328488.95082619949</v>
      </c>
      <c r="S3239" s="59">
        <v>16500000</v>
      </c>
      <c r="T3239" s="60">
        <f>Ugovori_OPULJP3[[#This Row],[Bespovratna sredstva - Ukupno (EU+Nac) HRK
= Ukupna ugovorena vrijednost bespovratnih sredstava]]/7.5345</f>
        <v>2189926.3388413298</v>
      </c>
      <c r="U3239" s="59">
        <v>3568697.3999999985</v>
      </c>
      <c r="V3239" s="60">
        <f>Ugovori_OPULJP3[[#This Row],[Javni doprinos korisnika - HRK]]/7.5345</f>
        <v>473647.54130997392</v>
      </c>
      <c r="W3239" s="59">
        <v>0</v>
      </c>
      <c r="X3239" s="60">
        <f>Ugovori_OPULJP3[[#This Row],[Privatni doprinos korisnika - HRK]]/7.5345</f>
        <v>0</v>
      </c>
      <c r="Y3239" s="61">
        <v>20068697.399999999</v>
      </c>
      <c r="Z3239" s="62">
        <f>Ugovori_OPULJP3[[#This Row],[UKUPNI PRIHVATLJIVI IZDACI
TOTAL ELIGIBLE EXPENDITURE
= Bespovratna sredstva ukupno + doprinos korisnika
= Ukupni prihvatljivi troškovi
= Ukupna ugovorena vrijednost projekta HRK]]/7.5345</f>
        <v>2663573.8801513035</v>
      </c>
      <c r="AA3239" s="66" t="s">
        <v>10638</v>
      </c>
      <c r="AB3239" s="66" t="s">
        <v>10639</v>
      </c>
      <c r="AC3239" s="65" t="s">
        <v>11697</v>
      </c>
      <c r="AD3239" s="72" t="s">
        <v>10995</v>
      </c>
    </row>
    <row r="3240" spans="1:30" ht="66.75" customHeight="1" x14ac:dyDescent="0.2">
      <c r="A3240" s="70" t="s">
        <v>11698</v>
      </c>
      <c r="B3240" s="64" t="s">
        <v>10633</v>
      </c>
      <c r="C3240" s="65" t="s">
        <v>10991</v>
      </c>
      <c r="D3240" s="96" t="s">
        <v>11592</v>
      </c>
      <c r="E3240" s="66" t="s">
        <v>231</v>
      </c>
      <c r="F3240" s="71" t="s">
        <v>11699</v>
      </c>
      <c r="G3240" s="71" t="s">
        <v>1977</v>
      </c>
      <c r="H3240" s="68">
        <v>44767</v>
      </c>
      <c r="I3240" s="68">
        <v>45132</v>
      </c>
      <c r="J3240" s="57" t="str">
        <f>IF(Ugovori_OPULJP3[[#This Row],[DATUM ZAVRŠETKA OPERACIJE]]&gt;DATE(2024,12,31),"u provedbi","završen")</f>
        <v>završen</v>
      </c>
      <c r="K3240" s="55" t="s">
        <v>598</v>
      </c>
      <c r="L3240" s="55" t="s">
        <v>598</v>
      </c>
      <c r="M3240" s="58">
        <v>0.85</v>
      </c>
      <c r="N3240" s="58">
        <v>0.15</v>
      </c>
      <c r="O3240" s="59">
        <f>Ugovori_OPULJP3[[#This Row],[Bespovratna sredstva - Ukupno (EU+Nac) HRK
= Ukupna ugovorena vrijednost bespovratnih sredstava]]*Ugovori_OPULJP3[[#This Row],[EU STOPA SUFINANCIRANJA %
EU CO-FINANCING RATE %]]</f>
        <v>762429.29399999999</v>
      </c>
      <c r="P3240" s="60">
        <f>Ugovori_OPULJP3[[#This Row],[Bespovratna sredstva - EU dio - HRK]]/7.5345</f>
        <v>101191.7571172606</v>
      </c>
      <c r="Q3240" s="59">
        <f>Ugovori_OPULJP3[[#This Row],[Bespovratna sredstva - Ukupno (EU+Nac) HRK
= Ukupna ugovorena vrijednost bespovratnih sredstava]]*Ugovori_OPULJP3[[#This Row],[STOPA NACIONALNOG SUFINANCIRANJA %]]</f>
        <v>134546.34599999999</v>
      </c>
      <c r="R3240" s="60">
        <f>Ugovori_OPULJP3[[#This Row],[Bespovratna sredstva - Nacionalni dio - HRK]]/7.5345</f>
        <v>17857.368903045986</v>
      </c>
      <c r="S3240" s="59">
        <v>896975.64</v>
      </c>
      <c r="T3240" s="60">
        <f>Ugovori_OPULJP3[[#This Row],[Bespovratna sredstva - Ukupno (EU+Nac) HRK
= Ukupna ugovorena vrijednost bespovratnih sredstava]]/7.5345</f>
        <v>119049.12602030659</v>
      </c>
      <c r="U3240" s="59">
        <v>99663.959999999963</v>
      </c>
      <c r="V3240" s="60">
        <f>Ugovori_OPULJP3[[#This Row],[Javni doprinos korisnika - HRK]]/7.5345</f>
        <v>13227.680668922949</v>
      </c>
      <c r="W3240" s="59">
        <v>0</v>
      </c>
      <c r="X3240" s="60">
        <f>Ugovori_OPULJP3[[#This Row],[Privatni doprinos korisnika - HRK]]/7.5345</f>
        <v>0</v>
      </c>
      <c r="Y3240" s="61">
        <v>996639.6</v>
      </c>
      <c r="Z3240" s="62">
        <f>Ugovori_OPULJP3[[#This Row],[UKUPNI PRIHVATLJIVI IZDACI
TOTAL ELIGIBLE EXPENDITURE
= Bespovratna sredstva ukupno + doprinos korisnika
= Ukupni prihvatljivi troškovi
= Ukupna ugovorena vrijednost projekta HRK]]/7.5345</f>
        <v>132276.80668922953</v>
      </c>
      <c r="AA3240" s="66" t="s">
        <v>10638</v>
      </c>
      <c r="AB3240" s="66" t="s">
        <v>10639</v>
      </c>
      <c r="AC3240" s="65" t="s">
        <v>11700</v>
      </c>
      <c r="AD3240" s="72" t="s">
        <v>10995</v>
      </c>
    </row>
    <row r="3241" spans="1:30" ht="66.75" customHeight="1" x14ac:dyDescent="0.2">
      <c r="A3241" s="70" t="s">
        <v>11701</v>
      </c>
      <c r="B3241" s="64" t="s">
        <v>10633</v>
      </c>
      <c r="C3241" s="65" t="s">
        <v>10991</v>
      </c>
      <c r="D3241" s="96" t="s">
        <v>11592</v>
      </c>
      <c r="E3241" s="66" t="s">
        <v>231</v>
      </c>
      <c r="F3241" s="54" t="s">
        <v>11702</v>
      </c>
      <c r="G3241" s="71" t="s">
        <v>1094</v>
      </c>
      <c r="H3241" s="68">
        <v>44789</v>
      </c>
      <c r="I3241" s="68">
        <v>45154</v>
      </c>
      <c r="J3241" s="57" t="str">
        <f>IF(Ugovori_OPULJP3[[#This Row],[DATUM ZAVRŠETKA OPERACIJE]]&gt;DATE(2024,12,31),"u provedbi","završen")</f>
        <v>završen</v>
      </c>
      <c r="K3241" s="67" t="s">
        <v>199</v>
      </c>
      <c r="L3241" s="67" t="s">
        <v>199</v>
      </c>
      <c r="M3241" s="58">
        <v>0.85</v>
      </c>
      <c r="N3241" s="58">
        <v>0.15</v>
      </c>
      <c r="O3241" s="59">
        <f>Ugovori_OPULJP3[[#This Row],[Bespovratna sredstva - Ukupno (EU+Nac) HRK
= Ukupna ugovorena vrijednost bespovratnih sredstava]]*Ugovori_OPULJP3[[#This Row],[EU STOPA SUFINANCIRANJA %
EU CO-FINANCING RATE %]]</f>
        <v>2550000</v>
      </c>
      <c r="P3241" s="60">
        <f>Ugovori_OPULJP3[[#This Row],[Bespovratna sredstva - EU dio - HRK]]/7.5345</f>
        <v>338443.1614572964</v>
      </c>
      <c r="Q3241" s="59">
        <f>Ugovori_OPULJP3[[#This Row],[Bespovratna sredstva - Ukupno (EU+Nac) HRK
= Ukupna ugovorena vrijednost bespovratnih sredstava]]*Ugovori_OPULJP3[[#This Row],[STOPA NACIONALNOG SUFINANCIRANJA %]]</f>
        <v>450000</v>
      </c>
      <c r="R3241" s="60">
        <f>Ugovori_OPULJP3[[#This Row],[Bespovratna sredstva - Nacionalni dio - HRK]]/7.5345</f>
        <v>59725.263786581723</v>
      </c>
      <c r="S3241" s="59">
        <v>3000000</v>
      </c>
      <c r="T3241" s="60">
        <f>Ugovori_OPULJP3[[#This Row],[Bespovratna sredstva - Ukupno (EU+Nac) HRK
= Ukupna ugovorena vrijednost bespovratnih sredstava]]/7.5345</f>
        <v>398168.42524387816</v>
      </c>
      <c r="U3241" s="59">
        <v>1394274.5999999996</v>
      </c>
      <c r="V3241" s="60">
        <f>Ugovori_OPULJP3[[#This Row],[Javni doprinos korisnika - HRK]]/7.5345</f>
        <v>185052.04061317933</v>
      </c>
      <c r="W3241" s="59">
        <v>0</v>
      </c>
      <c r="X3241" s="60">
        <f>Ugovori_OPULJP3[[#This Row],[Privatni doprinos korisnika - HRK]]/7.5345</f>
        <v>0</v>
      </c>
      <c r="Y3241" s="61">
        <v>4394274.5999999996</v>
      </c>
      <c r="Z3241" s="62">
        <f>Ugovori_OPULJP3[[#This Row],[UKUPNI PRIHVATLJIVI IZDACI
TOTAL ELIGIBLE EXPENDITURE
= Bespovratna sredstva ukupno + doprinos korisnika
= Ukupni prihvatljivi troškovi
= Ukupna ugovorena vrijednost projekta HRK]]/7.5345</f>
        <v>583220.46585705748</v>
      </c>
      <c r="AA3241" s="66" t="s">
        <v>10638</v>
      </c>
      <c r="AB3241" s="66" t="s">
        <v>10639</v>
      </c>
      <c r="AC3241" s="65" t="s">
        <v>11703</v>
      </c>
      <c r="AD3241" s="72" t="s">
        <v>10995</v>
      </c>
    </row>
    <row r="3242" spans="1:30" ht="66.75" customHeight="1" x14ac:dyDescent="0.2">
      <c r="A3242" s="70" t="s">
        <v>11704</v>
      </c>
      <c r="B3242" s="64" t="s">
        <v>10633</v>
      </c>
      <c r="C3242" s="65" t="s">
        <v>10991</v>
      </c>
      <c r="D3242" s="96" t="s">
        <v>11592</v>
      </c>
      <c r="E3242" s="66" t="s">
        <v>231</v>
      </c>
      <c r="F3242" s="71" t="s">
        <v>11705</v>
      </c>
      <c r="G3242" s="71" t="s">
        <v>9102</v>
      </c>
      <c r="H3242" s="68">
        <v>44750</v>
      </c>
      <c r="I3242" s="68">
        <v>45117</v>
      </c>
      <c r="J3242" s="57" t="str">
        <f>IF(Ugovori_OPULJP3[[#This Row],[DATUM ZAVRŠETKA OPERACIJE]]&gt;DATE(2024,12,31),"u provedbi","završen")</f>
        <v>završen</v>
      </c>
      <c r="K3242" s="67" t="s">
        <v>172</v>
      </c>
      <c r="L3242" s="67" t="s">
        <v>172</v>
      </c>
      <c r="M3242" s="58">
        <v>0.85</v>
      </c>
      <c r="N3242" s="58">
        <v>0.15</v>
      </c>
      <c r="O3242" s="59">
        <f>Ugovori_OPULJP3[[#This Row],[Bespovratna sredstva - Ukupno (EU+Nac) HRK
= Ukupna ugovorena vrijednost bespovratnih sredstava]]*Ugovori_OPULJP3[[#This Row],[EU STOPA SUFINANCIRANJA %
EU CO-FINANCING RATE %]]</f>
        <v>2926496.28</v>
      </c>
      <c r="P3242" s="60">
        <f>Ugovori_OPULJP3[[#This Row],[Bespovratna sredstva - EU dio - HRK]]/7.5345</f>
        <v>388412.80509655579</v>
      </c>
      <c r="Q3242" s="59">
        <f>Ugovori_OPULJP3[[#This Row],[Bespovratna sredstva - Ukupno (EU+Nac) HRK
= Ukupna ugovorena vrijednost bespovratnih sredstava]]*Ugovori_OPULJP3[[#This Row],[STOPA NACIONALNOG SUFINANCIRANJA %]]</f>
        <v>516440.51999999996</v>
      </c>
      <c r="R3242" s="60">
        <f>Ugovori_OPULJP3[[#This Row],[Bespovratna sredstva - Nacionalni dio - HRK]]/7.5345</f>
        <v>68543.436193509842</v>
      </c>
      <c r="S3242" s="59">
        <v>3442936.8</v>
      </c>
      <c r="T3242" s="60">
        <f>Ugovori_OPULJP3[[#This Row],[Bespovratna sredstva - Ukupno (EU+Nac) HRK
= Ukupna ugovorena vrijednost bespovratnih sredstava]]/7.5345</f>
        <v>456956.24129006563</v>
      </c>
      <c r="U3242" s="59">
        <v>181207.2</v>
      </c>
      <c r="V3242" s="60">
        <f>Ugovori_OPULJP3[[#This Row],[Javni doprinos korisnika - HRK]]/7.5345</f>
        <v>24050.328488950825</v>
      </c>
      <c r="W3242" s="59">
        <v>0</v>
      </c>
      <c r="X3242" s="60">
        <f>Ugovori_OPULJP3[[#This Row],[Privatni doprinos korisnika - HRK]]/7.5345</f>
        <v>0</v>
      </c>
      <c r="Y3242" s="61">
        <v>3624144</v>
      </c>
      <c r="Z3242" s="62">
        <f>Ugovori_OPULJP3[[#This Row],[UKUPNI PRIHVATLJIVI IZDACI
TOTAL ELIGIBLE EXPENDITURE
= Bespovratna sredstva ukupno + doprinos korisnika
= Ukupni prihvatljivi troškovi
= Ukupna ugovorena vrijednost projekta HRK]]/7.5345</f>
        <v>481006.56977901648</v>
      </c>
      <c r="AA3242" s="66" t="s">
        <v>10638</v>
      </c>
      <c r="AB3242" s="66" t="s">
        <v>10639</v>
      </c>
      <c r="AC3242" s="65" t="s">
        <v>11706</v>
      </c>
      <c r="AD3242" s="72" t="s">
        <v>10995</v>
      </c>
    </row>
    <row r="3243" spans="1:30" ht="66.75" customHeight="1" x14ac:dyDescent="0.2">
      <c r="A3243" s="70" t="s">
        <v>11707</v>
      </c>
      <c r="B3243" s="64" t="s">
        <v>10633</v>
      </c>
      <c r="C3243" s="65" t="s">
        <v>10991</v>
      </c>
      <c r="D3243" s="96" t="s">
        <v>11592</v>
      </c>
      <c r="E3243" s="66" t="s">
        <v>231</v>
      </c>
      <c r="F3243" s="71" t="s">
        <v>11708</v>
      </c>
      <c r="G3243" s="71" t="s">
        <v>11014</v>
      </c>
      <c r="H3243" s="68">
        <v>44757</v>
      </c>
      <c r="I3243" s="68">
        <v>45124</v>
      </c>
      <c r="J3243" s="57" t="str">
        <f>IF(Ugovori_OPULJP3[[#This Row],[DATUM ZAVRŠETKA OPERACIJE]]&gt;DATE(2024,12,31),"u provedbi","završen")</f>
        <v>završen</v>
      </c>
      <c r="K3243" s="67" t="s">
        <v>129</v>
      </c>
      <c r="L3243" s="67" t="s">
        <v>129</v>
      </c>
      <c r="M3243" s="58">
        <v>0.85</v>
      </c>
      <c r="N3243" s="58">
        <v>0.15</v>
      </c>
      <c r="O3243" s="59">
        <f>Ugovori_OPULJP3[[#This Row],[Bespovratna sredstva - Ukupno (EU+Nac) HRK
= Ukupna ugovorena vrijednost bespovratnih sredstava]]*Ugovori_OPULJP3[[#This Row],[EU STOPA SUFINANCIRANJA %
EU CO-FINANCING RATE %]]</f>
        <v>2124212.7215</v>
      </c>
      <c r="P3243" s="60">
        <f>Ugovori_OPULJP3[[#This Row],[Bespovratna sredstva - EU dio - HRK]]/7.5345</f>
        <v>281931.47806755587</v>
      </c>
      <c r="Q3243" s="59">
        <f>Ugovori_OPULJP3[[#This Row],[Bespovratna sredstva - Ukupno (EU+Nac) HRK
= Ukupna ugovorena vrijednost bespovratnih sredstava]]*Ugovori_OPULJP3[[#This Row],[STOPA NACIONALNOG SUFINANCIRANJA %]]</f>
        <v>374861.06849999999</v>
      </c>
      <c r="R3243" s="60">
        <f>Ugovori_OPULJP3[[#This Row],[Bespovratna sredstva - Nacionalni dio - HRK]]/7.5345</f>
        <v>49752.613776627513</v>
      </c>
      <c r="S3243" s="59">
        <v>2499073.79</v>
      </c>
      <c r="T3243" s="60">
        <f>Ugovori_OPULJP3[[#This Row],[Bespovratna sredstva - Ukupno (EU+Nac) HRK
= Ukupna ugovorena vrijednost bespovratnih sredstava]]/7.5345</f>
        <v>331684.09184418339</v>
      </c>
      <c r="U3243" s="59">
        <v>445543.20999999996</v>
      </c>
      <c r="V3243" s="60">
        <f>Ugovori_OPULJP3[[#This Row],[Javni doprinos korisnika - HRK]]/7.5345</f>
        <v>59133.746101267498</v>
      </c>
      <c r="W3243" s="59">
        <v>0</v>
      </c>
      <c r="X3243" s="60">
        <f>Ugovori_OPULJP3[[#This Row],[Privatni doprinos korisnika - HRK]]/7.5345</f>
        <v>0</v>
      </c>
      <c r="Y3243" s="61">
        <v>2944617</v>
      </c>
      <c r="Z3243" s="62">
        <f>Ugovori_OPULJP3[[#This Row],[UKUPNI PRIHVATLJIVI IZDACI
TOTAL ELIGIBLE EXPENDITURE
= Bespovratna sredstva ukupno + doprinos korisnika
= Ukupni prihvatljivi troškovi
= Ukupna ugovorena vrijednost projekta HRK]]/7.5345</f>
        <v>390817.83794545091</v>
      </c>
      <c r="AA3243" s="66" t="s">
        <v>10638</v>
      </c>
      <c r="AB3243" s="66" t="s">
        <v>10639</v>
      </c>
      <c r="AC3243" s="65" t="s">
        <v>11709</v>
      </c>
      <c r="AD3243" s="72" t="s">
        <v>10995</v>
      </c>
    </row>
    <row r="3244" spans="1:30" ht="66.75" customHeight="1" x14ac:dyDescent="0.2">
      <c r="A3244" s="70" t="s">
        <v>11710</v>
      </c>
      <c r="B3244" s="64" t="s">
        <v>10633</v>
      </c>
      <c r="C3244" s="65" t="s">
        <v>10991</v>
      </c>
      <c r="D3244" s="96" t="s">
        <v>11592</v>
      </c>
      <c r="E3244" s="66" t="s">
        <v>231</v>
      </c>
      <c r="F3244" s="71" t="s">
        <v>11711</v>
      </c>
      <c r="G3244" s="71" t="s">
        <v>2440</v>
      </c>
      <c r="H3244" s="68">
        <v>44802</v>
      </c>
      <c r="I3244" s="68">
        <v>45167</v>
      </c>
      <c r="J3244" s="57" t="str">
        <f>IF(Ugovori_OPULJP3[[#This Row],[DATUM ZAVRŠETKA OPERACIJE]]&gt;DATE(2024,12,31),"u provedbi","završen")</f>
        <v>završen</v>
      </c>
      <c r="K3244" s="55" t="s">
        <v>270</v>
      </c>
      <c r="L3244" s="55" t="s">
        <v>270</v>
      </c>
      <c r="M3244" s="58">
        <v>0.85</v>
      </c>
      <c r="N3244" s="58">
        <v>0.15</v>
      </c>
      <c r="O3244" s="59">
        <f>Ugovori_OPULJP3[[#This Row],[Bespovratna sredstva - Ukupno (EU+Nac) HRK
= Ukupna ugovorena vrijednost bespovratnih sredstava]]*Ugovori_OPULJP3[[#This Row],[EU STOPA SUFINANCIRANJA %
EU CO-FINANCING RATE %]]</f>
        <v>1700000</v>
      </c>
      <c r="P3244" s="60">
        <f>Ugovori_OPULJP3[[#This Row],[Bespovratna sredstva - EU dio - HRK]]/7.5345</f>
        <v>225628.77430486429</v>
      </c>
      <c r="Q3244" s="59">
        <f>Ugovori_OPULJP3[[#This Row],[Bespovratna sredstva - Ukupno (EU+Nac) HRK
= Ukupna ugovorena vrijednost bespovratnih sredstava]]*Ugovori_OPULJP3[[#This Row],[STOPA NACIONALNOG SUFINANCIRANJA %]]</f>
        <v>300000</v>
      </c>
      <c r="R3244" s="60">
        <f>Ugovori_OPULJP3[[#This Row],[Bespovratna sredstva - Nacionalni dio - HRK]]/7.5345</f>
        <v>39816.842524387816</v>
      </c>
      <c r="S3244" s="59">
        <v>2000000</v>
      </c>
      <c r="T3244" s="60">
        <f>Ugovori_OPULJP3[[#This Row],[Bespovratna sredstva - Ukupno (EU+Nac) HRK
= Ukupna ugovorena vrijednost bespovratnih sredstava]]/7.5345</f>
        <v>265445.6168292521</v>
      </c>
      <c r="U3244" s="59">
        <v>582202.60000000009</v>
      </c>
      <c r="V3244" s="60">
        <f>Ugovori_OPULJP3[[#This Row],[Javni doprinos korisnika - HRK]]/7.5345</f>
        <v>77271.564138297181</v>
      </c>
      <c r="W3244" s="59">
        <v>0</v>
      </c>
      <c r="X3244" s="60">
        <f>Ugovori_OPULJP3[[#This Row],[Privatni doprinos korisnika - HRK]]/7.5345</f>
        <v>0</v>
      </c>
      <c r="Y3244" s="61">
        <v>2582202.6</v>
      </c>
      <c r="Z3244" s="62">
        <f>Ugovori_OPULJP3[[#This Row],[UKUPNI PRIHVATLJIVI IZDACI
TOTAL ELIGIBLE EXPENDITURE
= Bespovratna sredstva ukupno + doprinos korisnika
= Ukupni prihvatljivi troškovi
= Ukupna ugovorena vrijednost projekta HRK]]/7.5345</f>
        <v>342717.18096754927</v>
      </c>
      <c r="AA3244" s="66" t="s">
        <v>10638</v>
      </c>
      <c r="AB3244" s="66" t="s">
        <v>10639</v>
      </c>
      <c r="AC3244" s="65" t="s">
        <v>11712</v>
      </c>
      <c r="AD3244" s="72" t="s">
        <v>10995</v>
      </c>
    </row>
    <row r="3245" spans="1:30" ht="66.75" customHeight="1" x14ac:dyDescent="0.2">
      <c r="A3245" s="70" t="s">
        <v>11713</v>
      </c>
      <c r="B3245" s="64" t="s">
        <v>10633</v>
      </c>
      <c r="C3245" s="65" t="s">
        <v>10991</v>
      </c>
      <c r="D3245" s="96" t="s">
        <v>11592</v>
      </c>
      <c r="E3245" s="66" t="s">
        <v>231</v>
      </c>
      <c r="F3245" s="71" t="s">
        <v>11714</v>
      </c>
      <c r="G3245" s="54" t="s">
        <v>1887</v>
      </c>
      <c r="H3245" s="68">
        <v>44795</v>
      </c>
      <c r="I3245" s="68">
        <v>45160</v>
      </c>
      <c r="J3245" s="57" t="str">
        <f>IF(Ugovori_OPULJP3[[#This Row],[DATUM ZAVRŠETKA OPERACIJE]]&gt;DATE(2024,12,31),"u provedbi","završen")</f>
        <v>završen</v>
      </c>
      <c r="K3245" s="55" t="s">
        <v>98</v>
      </c>
      <c r="L3245" s="55" t="s">
        <v>98</v>
      </c>
      <c r="M3245" s="58">
        <v>0.85</v>
      </c>
      <c r="N3245" s="58">
        <v>0.15</v>
      </c>
      <c r="O3245" s="59">
        <f>Ugovori_OPULJP3[[#This Row],[Bespovratna sredstva - Ukupno (EU+Nac) HRK
= Ukupna ugovorena vrijednost bespovratnih sredstava]]*Ugovori_OPULJP3[[#This Row],[EU STOPA SUFINANCIRANJA %
EU CO-FINANCING RATE %]]</f>
        <v>5926154.9669999992</v>
      </c>
      <c r="P3245" s="60">
        <f>Ugovori_OPULJP3[[#This Row],[Bespovratna sredstva - EU dio - HRK]]/7.5345</f>
        <v>786535.93032052543</v>
      </c>
      <c r="Q3245" s="59">
        <f>Ugovori_OPULJP3[[#This Row],[Bespovratna sredstva - Ukupno (EU+Nac) HRK
= Ukupna ugovorena vrijednost bespovratnih sredstava]]*Ugovori_OPULJP3[[#This Row],[STOPA NACIONALNOG SUFINANCIRANJA %]]</f>
        <v>1045792.0529999998</v>
      </c>
      <c r="R3245" s="60">
        <f>Ugovori_OPULJP3[[#This Row],[Bespovratna sredstva - Nacionalni dio - HRK]]/7.5345</f>
        <v>138800.45829185742</v>
      </c>
      <c r="S3245" s="59">
        <v>6971947.0199999996</v>
      </c>
      <c r="T3245" s="60">
        <f>Ugovori_OPULJP3[[#This Row],[Bespovratna sredstva - Ukupno (EU+Nac) HRK
= Ukupna ugovorena vrijednost bespovratnih sredstava]]/7.5345</f>
        <v>925336.38861238293</v>
      </c>
      <c r="U3245" s="59">
        <v>366944.58000000007</v>
      </c>
      <c r="V3245" s="60">
        <f>Ugovori_OPULJP3[[#This Row],[Javni doprinos korisnika - HRK]]/7.5345</f>
        <v>48701.91519012543</v>
      </c>
      <c r="W3245" s="59">
        <v>0</v>
      </c>
      <c r="X3245" s="60">
        <f>Ugovori_OPULJP3[[#This Row],[Privatni doprinos korisnika - HRK]]/7.5345</f>
        <v>0</v>
      </c>
      <c r="Y3245" s="61">
        <v>7338891.5999999996</v>
      </c>
      <c r="Z3245" s="62">
        <f>Ugovori_OPULJP3[[#This Row],[UKUPNI PRIHVATLJIVI IZDACI
TOTAL ELIGIBLE EXPENDITURE
= Bespovratna sredstva ukupno + doprinos korisnika
= Ukupni prihvatljivi troškovi
= Ukupna ugovorena vrijednost projekta HRK]]/7.5345</f>
        <v>974038.3038025084</v>
      </c>
      <c r="AA3245" s="66" t="s">
        <v>10638</v>
      </c>
      <c r="AB3245" s="66" t="s">
        <v>10639</v>
      </c>
      <c r="AC3245" s="65" t="s">
        <v>11715</v>
      </c>
      <c r="AD3245" s="72" t="s">
        <v>10995</v>
      </c>
    </row>
    <row r="3246" spans="1:30" ht="66.75" customHeight="1" x14ac:dyDescent="0.2">
      <c r="A3246" s="70" t="s">
        <v>11716</v>
      </c>
      <c r="B3246" s="64" t="s">
        <v>10633</v>
      </c>
      <c r="C3246" s="65" t="s">
        <v>10991</v>
      </c>
      <c r="D3246" s="96" t="s">
        <v>11592</v>
      </c>
      <c r="E3246" s="66" t="s">
        <v>231</v>
      </c>
      <c r="F3246" s="71" t="s">
        <v>11717</v>
      </c>
      <c r="G3246" s="71" t="s">
        <v>11091</v>
      </c>
      <c r="H3246" s="68">
        <v>44789</v>
      </c>
      <c r="I3246" s="68">
        <v>45154</v>
      </c>
      <c r="J3246" s="57" t="str">
        <f>IF(Ugovori_OPULJP3[[#This Row],[DATUM ZAVRŠETKA OPERACIJE]]&gt;DATE(2024,12,31),"u provedbi","završen")</f>
        <v>završen</v>
      </c>
      <c r="K3246" s="55" t="s">
        <v>93</v>
      </c>
      <c r="L3246" s="55" t="s">
        <v>93</v>
      </c>
      <c r="M3246" s="58">
        <v>0.85</v>
      </c>
      <c r="N3246" s="58">
        <v>0.15</v>
      </c>
      <c r="O3246" s="59">
        <f>Ugovori_OPULJP3[[#This Row],[Bespovratna sredstva - Ukupno (EU+Nac) HRK
= Ukupna ugovorena vrijednost bespovratnih sredstava]]*Ugovori_OPULJP3[[#This Row],[EU STOPA SUFINANCIRANJA %
EU CO-FINANCING RATE %]]</f>
        <v>2124999.15</v>
      </c>
      <c r="P3246" s="60">
        <f>Ugovori_OPULJP3[[#This Row],[Bespovratna sredstva - EU dio - HRK]]/7.5345</f>
        <v>282035.85506669316</v>
      </c>
      <c r="Q3246" s="59">
        <f>Ugovori_OPULJP3[[#This Row],[Bespovratna sredstva - Ukupno (EU+Nac) HRK
= Ukupna ugovorena vrijednost bespovratnih sredstava]]*Ugovori_OPULJP3[[#This Row],[STOPA NACIONALNOG SUFINANCIRANJA %]]</f>
        <v>374999.85</v>
      </c>
      <c r="R3246" s="60">
        <f>Ugovori_OPULJP3[[#This Row],[Bespovratna sredstva - Nacionalni dio - HRK]]/7.5345</f>
        <v>49771.033247063504</v>
      </c>
      <c r="S3246" s="59">
        <v>2499999</v>
      </c>
      <c r="T3246" s="60">
        <f>Ugovori_OPULJP3[[#This Row],[Bespovratna sredstva - Ukupno (EU+Nac) HRK
= Ukupna ugovorena vrijednost bespovratnih sredstava]]/7.5345</f>
        <v>331806.88831375667</v>
      </c>
      <c r="U3246" s="59">
        <v>1577163</v>
      </c>
      <c r="V3246" s="60">
        <f>Ugovori_OPULJP3[[#This Row],[Javni doprinos korisnika - HRK]]/7.5345</f>
        <v>209325.50268763685</v>
      </c>
      <c r="W3246" s="59">
        <v>0</v>
      </c>
      <c r="X3246" s="60">
        <f>Ugovori_OPULJP3[[#This Row],[Privatni doprinos korisnika - HRK]]/7.5345</f>
        <v>0</v>
      </c>
      <c r="Y3246" s="61">
        <v>4077162</v>
      </c>
      <c r="Z3246" s="62">
        <f>Ugovori_OPULJP3[[#This Row],[UKUPNI PRIHVATLJIVI IZDACI
TOTAL ELIGIBLE EXPENDITURE
= Bespovratna sredstva ukupno + doprinos korisnika
= Ukupni prihvatljivi troškovi
= Ukupna ugovorena vrijednost projekta HRK]]/7.5345</f>
        <v>541132.39100139355</v>
      </c>
      <c r="AA3246" s="66" t="s">
        <v>10638</v>
      </c>
      <c r="AB3246" s="66" t="s">
        <v>10639</v>
      </c>
      <c r="AC3246" s="65" t="s">
        <v>11718</v>
      </c>
      <c r="AD3246" s="72" t="s">
        <v>10995</v>
      </c>
    </row>
    <row r="3247" spans="1:30" ht="66.75" customHeight="1" x14ac:dyDescent="0.2">
      <c r="A3247" s="70" t="s">
        <v>11719</v>
      </c>
      <c r="B3247" s="64" t="s">
        <v>10633</v>
      </c>
      <c r="C3247" s="65" t="s">
        <v>10991</v>
      </c>
      <c r="D3247" s="96" t="s">
        <v>11592</v>
      </c>
      <c r="E3247" s="66" t="s">
        <v>231</v>
      </c>
      <c r="F3247" s="71" t="s">
        <v>11720</v>
      </c>
      <c r="G3247" s="71" t="s">
        <v>11081</v>
      </c>
      <c r="H3247" s="68">
        <v>44804</v>
      </c>
      <c r="I3247" s="68">
        <v>45169</v>
      </c>
      <c r="J3247" s="57" t="str">
        <f>IF(Ugovori_OPULJP3[[#This Row],[DATUM ZAVRŠETKA OPERACIJE]]&gt;DATE(2024,12,31),"u provedbi","završen")</f>
        <v>završen</v>
      </c>
      <c r="K3247" s="55" t="s">
        <v>337</v>
      </c>
      <c r="L3247" s="55" t="s">
        <v>337</v>
      </c>
      <c r="M3247" s="58">
        <v>0.85</v>
      </c>
      <c r="N3247" s="58">
        <v>0.15</v>
      </c>
      <c r="O3247" s="59">
        <f>Ugovori_OPULJP3[[#This Row],[Bespovratna sredstva - Ukupno (EU+Nac) HRK
= Ukupna ugovorena vrijednost bespovratnih sredstava]]*Ugovori_OPULJP3[[#This Row],[EU STOPA SUFINANCIRANJA %
EU CO-FINANCING RATE %]]</f>
        <v>935708.679</v>
      </c>
      <c r="P3247" s="60">
        <f>Ugovori_OPULJP3[[#This Row],[Bespovratna sredstva - EU dio - HRK]]/7.5345</f>
        <v>124189.88373481983</v>
      </c>
      <c r="Q3247" s="59">
        <f>Ugovori_OPULJP3[[#This Row],[Bespovratna sredstva - Ukupno (EU+Nac) HRK
= Ukupna ugovorena vrijednost bespovratnih sredstava]]*Ugovori_OPULJP3[[#This Row],[STOPA NACIONALNOG SUFINANCIRANJA %]]</f>
        <v>165125.06099999999</v>
      </c>
      <c r="R3247" s="60">
        <f>Ugovori_OPULJP3[[#This Row],[Bespovratna sredstva - Nacionalni dio - HRK]]/7.5345</f>
        <v>21915.861835556436</v>
      </c>
      <c r="S3247" s="59">
        <v>1100833.74</v>
      </c>
      <c r="T3247" s="60">
        <f>Ugovori_OPULJP3[[#This Row],[Bespovratna sredstva - Ukupno (EU+Nac) HRK
= Ukupna ugovorena vrijednost bespovratnih sredstava]]/7.5345</f>
        <v>146105.74557037625</v>
      </c>
      <c r="U3247" s="59">
        <v>122314.8600000001</v>
      </c>
      <c r="V3247" s="60">
        <f>Ugovori_OPULJP3[[#This Row],[Javni doprinos korisnika - HRK]]/7.5345</f>
        <v>16233.97173004182</v>
      </c>
      <c r="W3247" s="59">
        <v>0</v>
      </c>
      <c r="X3247" s="60">
        <f>Ugovori_OPULJP3[[#This Row],[Privatni doprinos korisnika - HRK]]/7.5345</f>
        <v>0</v>
      </c>
      <c r="Y3247" s="61">
        <v>1223148.6000000001</v>
      </c>
      <c r="Z3247" s="62">
        <f>Ugovori_OPULJP3[[#This Row],[UKUPNI PRIHVATLJIVI IZDACI
TOTAL ELIGIBLE EXPENDITURE
= Bespovratna sredstva ukupno + doprinos korisnika
= Ukupni prihvatljivi troškovi
= Ukupna ugovorena vrijednost projekta HRK]]/7.5345</f>
        <v>162339.71730041807</v>
      </c>
      <c r="AA3247" s="66" t="s">
        <v>10638</v>
      </c>
      <c r="AB3247" s="66" t="s">
        <v>10639</v>
      </c>
      <c r="AC3247" s="65" t="s">
        <v>11721</v>
      </c>
      <c r="AD3247" s="72" t="s">
        <v>10995</v>
      </c>
    </row>
    <row r="3248" spans="1:30" ht="66.75" customHeight="1" x14ac:dyDescent="0.2">
      <c r="A3248" s="70" t="s">
        <v>11722</v>
      </c>
      <c r="B3248" s="64" t="s">
        <v>10633</v>
      </c>
      <c r="C3248" s="65" t="s">
        <v>10991</v>
      </c>
      <c r="D3248" s="96" t="s">
        <v>11592</v>
      </c>
      <c r="E3248" s="66" t="s">
        <v>231</v>
      </c>
      <c r="F3248" s="71" t="s">
        <v>11723</v>
      </c>
      <c r="G3248" s="71" t="s">
        <v>4475</v>
      </c>
      <c r="H3248" s="68">
        <v>44750</v>
      </c>
      <c r="I3248" s="68">
        <v>45117</v>
      </c>
      <c r="J3248" s="57" t="str">
        <f>IF(Ugovori_OPULJP3[[#This Row],[DATUM ZAVRŠETKA OPERACIJE]]&gt;DATE(2024,12,31),"u provedbi","završen")</f>
        <v>završen</v>
      </c>
      <c r="K3248" s="55" t="s">
        <v>598</v>
      </c>
      <c r="L3248" s="55" t="s">
        <v>598</v>
      </c>
      <c r="M3248" s="58">
        <v>0.85</v>
      </c>
      <c r="N3248" s="58">
        <v>0.15</v>
      </c>
      <c r="O3248" s="59">
        <f>Ugovori_OPULJP3[[#This Row],[Bespovratna sredstva - Ukupno (EU+Nac) HRK
= Ukupna ugovorena vrijednost bespovratnih sredstava]]*Ugovori_OPULJP3[[#This Row],[EU STOPA SUFINANCIRANJA %
EU CO-FINANCING RATE %]]</f>
        <v>1609572.9539999999</v>
      </c>
      <c r="P3248" s="60">
        <f>Ugovori_OPULJP3[[#This Row],[Bespovratna sredstva - EU dio - HRK]]/7.5345</f>
        <v>213627.04280310569</v>
      </c>
      <c r="Q3248" s="59">
        <f>Ugovori_OPULJP3[[#This Row],[Bespovratna sredstva - Ukupno (EU+Nac) HRK
= Ukupna ugovorena vrijednost bespovratnih sredstava]]*Ugovori_OPULJP3[[#This Row],[STOPA NACIONALNOG SUFINANCIRANJA %]]</f>
        <v>284042.28599999996</v>
      </c>
      <c r="R3248" s="60">
        <f>Ugovori_OPULJP3[[#This Row],[Bespovratna sredstva - Nacionalni dio - HRK]]/7.5345</f>
        <v>37698.889906430413</v>
      </c>
      <c r="S3248" s="59">
        <v>1893615.24</v>
      </c>
      <c r="T3248" s="60">
        <f>Ugovori_OPULJP3[[#This Row],[Bespovratna sredstva - Ukupno (EU+Nac) HRK
= Ukupna ugovorena vrijednost bespovratnih sredstava]]/7.5345</f>
        <v>251325.93270953611</v>
      </c>
      <c r="U3248" s="59">
        <v>99663.959999999963</v>
      </c>
      <c r="V3248" s="60">
        <f>Ugovori_OPULJP3[[#This Row],[Javni doprinos korisnika - HRK]]/7.5345</f>
        <v>13227.680668922949</v>
      </c>
      <c r="W3248" s="59">
        <v>0</v>
      </c>
      <c r="X3248" s="60">
        <f>Ugovori_OPULJP3[[#This Row],[Privatni doprinos korisnika - HRK]]/7.5345</f>
        <v>0</v>
      </c>
      <c r="Y3248" s="61">
        <v>1993279.2</v>
      </c>
      <c r="Z3248" s="62">
        <f>Ugovori_OPULJP3[[#This Row],[UKUPNI PRIHVATLJIVI IZDACI
TOTAL ELIGIBLE EXPENDITURE
= Bespovratna sredstva ukupno + doprinos korisnika
= Ukupni prihvatljivi troškovi
= Ukupna ugovorena vrijednost projekta HRK]]/7.5345</f>
        <v>264553.61337845906</v>
      </c>
      <c r="AA3248" s="66" t="s">
        <v>10638</v>
      </c>
      <c r="AB3248" s="66" t="s">
        <v>10639</v>
      </c>
      <c r="AC3248" s="40" t="s">
        <v>11724</v>
      </c>
      <c r="AD3248" s="72" t="s">
        <v>10995</v>
      </c>
    </row>
    <row r="3249" spans="1:30" ht="66.75" customHeight="1" x14ac:dyDescent="0.2">
      <c r="A3249" s="70" t="s">
        <v>11725</v>
      </c>
      <c r="B3249" s="64" t="s">
        <v>10633</v>
      </c>
      <c r="C3249" s="65" t="s">
        <v>10991</v>
      </c>
      <c r="D3249" s="96" t="s">
        <v>11592</v>
      </c>
      <c r="E3249" s="66" t="s">
        <v>231</v>
      </c>
      <c r="F3249" s="71" t="s">
        <v>11726</v>
      </c>
      <c r="G3249" s="71" t="s">
        <v>303</v>
      </c>
      <c r="H3249" s="68">
        <v>44790</v>
      </c>
      <c r="I3249" s="68">
        <v>45155</v>
      </c>
      <c r="J3249" s="57" t="str">
        <f>IF(Ugovori_OPULJP3[[#This Row],[DATUM ZAVRŠETKA OPERACIJE]]&gt;DATE(2024,12,31),"u provedbi","završen")</f>
        <v>završen</v>
      </c>
      <c r="K3249" s="55" t="s">
        <v>199</v>
      </c>
      <c r="L3249" s="55" t="s">
        <v>199</v>
      </c>
      <c r="M3249" s="58">
        <v>0.85</v>
      </c>
      <c r="N3249" s="58">
        <v>0.15</v>
      </c>
      <c r="O3249" s="59">
        <f>Ugovori_OPULJP3[[#This Row],[Bespovratna sredstva - Ukupno (EU+Nac) HRK
= Ukupna ugovorena vrijednost bespovratnih sredstava]]*Ugovori_OPULJP3[[#This Row],[EU STOPA SUFINANCIRANJA %
EU CO-FINANCING RATE %]]</f>
        <v>3400000</v>
      </c>
      <c r="P3249" s="60">
        <f>Ugovori_OPULJP3[[#This Row],[Bespovratna sredstva - EU dio - HRK]]/7.5345</f>
        <v>451257.54860972858</v>
      </c>
      <c r="Q3249" s="59">
        <f>Ugovori_OPULJP3[[#This Row],[Bespovratna sredstva - Ukupno (EU+Nac) HRK
= Ukupna ugovorena vrijednost bespovratnih sredstava]]*Ugovori_OPULJP3[[#This Row],[STOPA NACIONALNOG SUFINANCIRANJA %]]</f>
        <v>600000</v>
      </c>
      <c r="R3249" s="60">
        <f>Ugovori_OPULJP3[[#This Row],[Bespovratna sredstva - Nacionalni dio - HRK]]/7.5345</f>
        <v>79633.685048775631</v>
      </c>
      <c r="S3249" s="59">
        <v>4000000</v>
      </c>
      <c r="T3249" s="60">
        <f>Ugovori_OPULJP3[[#This Row],[Bespovratna sredstva - Ukupno (EU+Nac) HRK
= Ukupna ugovorena vrijednost bespovratnih sredstava]]/7.5345</f>
        <v>530891.23365850421</v>
      </c>
      <c r="U3249" s="59">
        <v>711387.20000000019</v>
      </c>
      <c r="V3249" s="60">
        <f>Ugovori_OPULJP3[[#This Row],[Javni doprinos korisnika - HRK]]/7.5345</f>
        <v>94417.307054217294</v>
      </c>
      <c r="W3249" s="59">
        <v>0</v>
      </c>
      <c r="X3249" s="60">
        <f>Ugovori_OPULJP3[[#This Row],[Privatni doprinos korisnika - HRK]]/7.5345</f>
        <v>0</v>
      </c>
      <c r="Y3249" s="61">
        <v>4711387.2</v>
      </c>
      <c r="Z3249" s="62">
        <f>Ugovori_OPULJP3[[#This Row],[UKUPNI PRIHVATLJIVI IZDACI
TOTAL ELIGIBLE EXPENDITURE
= Bespovratna sredstva ukupno + doprinos korisnika
= Ukupni prihvatljivi troškovi
= Ukupna ugovorena vrijednost projekta HRK]]/7.5345</f>
        <v>625308.54071272141</v>
      </c>
      <c r="AA3249" s="66" t="s">
        <v>10638</v>
      </c>
      <c r="AB3249" s="66" t="s">
        <v>10639</v>
      </c>
      <c r="AC3249" s="40" t="s">
        <v>11727</v>
      </c>
      <c r="AD3249" s="72" t="s">
        <v>10995</v>
      </c>
    </row>
    <row r="3250" spans="1:30" ht="66.75" customHeight="1" x14ac:dyDescent="0.2">
      <c r="A3250" s="70" t="s">
        <v>11728</v>
      </c>
      <c r="B3250" s="64" t="s">
        <v>10633</v>
      </c>
      <c r="C3250" s="65" t="s">
        <v>10991</v>
      </c>
      <c r="D3250" s="96" t="s">
        <v>11592</v>
      </c>
      <c r="E3250" s="66" t="s">
        <v>231</v>
      </c>
      <c r="F3250" s="71" t="s">
        <v>11729</v>
      </c>
      <c r="G3250" s="71" t="s">
        <v>9721</v>
      </c>
      <c r="H3250" s="68">
        <v>44795</v>
      </c>
      <c r="I3250" s="68">
        <v>45160</v>
      </c>
      <c r="J3250" s="57" t="str">
        <f>IF(Ugovori_OPULJP3[[#This Row],[DATUM ZAVRŠETKA OPERACIJE]]&gt;DATE(2024,12,31),"u provedbi","završen")</f>
        <v>završen</v>
      </c>
      <c r="K3250" s="55" t="s">
        <v>210</v>
      </c>
      <c r="L3250" s="55" t="s">
        <v>210</v>
      </c>
      <c r="M3250" s="58">
        <v>0.85</v>
      </c>
      <c r="N3250" s="58">
        <v>0.15</v>
      </c>
      <c r="O3250" s="59">
        <f>Ugovori_OPULJP3[[#This Row],[Bespovratna sredstva - Ukupno (EU+Nac) HRK
= Ukupna ugovorena vrijednost bespovratnih sredstava]]*Ugovori_OPULJP3[[#This Row],[EU STOPA SUFINANCIRANJA %
EU CO-FINANCING RATE %]]</f>
        <v>1859375</v>
      </c>
      <c r="P3250" s="60">
        <f>Ugovori_OPULJP3[[#This Row],[Bespovratna sredstva - EU dio - HRK]]/7.5345</f>
        <v>246781.47189594532</v>
      </c>
      <c r="Q3250" s="59">
        <f>Ugovori_OPULJP3[[#This Row],[Bespovratna sredstva - Ukupno (EU+Nac) HRK
= Ukupna ugovorena vrijednost bespovratnih sredstava]]*Ugovori_OPULJP3[[#This Row],[STOPA NACIONALNOG SUFINANCIRANJA %]]</f>
        <v>328125</v>
      </c>
      <c r="R3250" s="60">
        <f>Ugovori_OPULJP3[[#This Row],[Bespovratna sredstva - Nacionalni dio - HRK]]/7.5345</f>
        <v>43549.671511049171</v>
      </c>
      <c r="S3250" s="59">
        <v>2187500</v>
      </c>
      <c r="T3250" s="60">
        <f>Ugovori_OPULJP3[[#This Row],[Bespovratna sredstva - Ukupno (EU+Nac) HRK
= Ukupna ugovorena vrijednost bespovratnih sredstava]]/7.5345</f>
        <v>290331.14340699447</v>
      </c>
      <c r="U3250" s="59">
        <v>983626</v>
      </c>
      <c r="V3250" s="60">
        <f>Ugovori_OPULJP3[[#This Row],[Javni doprinos korisnika - HRK]]/7.5345</f>
        <v>130549.60514964497</v>
      </c>
      <c r="W3250" s="59">
        <v>0</v>
      </c>
      <c r="X3250" s="60">
        <f>Ugovori_OPULJP3[[#This Row],[Privatni doprinos korisnika - HRK]]/7.5345</f>
        <v>0</v>
      </c>
      <c r="Y3250" s="61">
        <v>3171126</v>
      </c>
      <c r="Z3250" s="62">
        <f>Ugovori_OPULJP3[[#This Row],[UKUPNI PRIHVATLJIVI IZDACI
TOTAL ELIGIBLE EXPENDITURE
= Bespovratna sredstva ukupno + doprinos korisnika
= Ukupni prihvatljivi troškovi
= Ukupna ugovorena vrijednost projekta HRK]]/7.5345</f>
        <v>420880.74855663942</v>
      </c>
      <c r="AA3250" s="66" t="s">
        <v>10638</v>
      </c>
      <c r="AB3250" s="66" t="s">
        <v>10639</v>
      </c>
      <c r="AC3250" s="40" t="s">
        <v>11730</v>
      </c>
      <c r="AD3250" s="72" t="s">
        <v>10995</v>
      </c>
    </row>
    <row r="3251" spans="1:30" ht="66.75" customHeight="1" x14ac:dyDescent="0.2">
      <c r="A3251" s="70" t="s">
        <v>11731</v>
      </c>
      <c r="B3251" s="64" t="s">
        <v>10633</v>
      </c>
      <c r="C3251" s="65" t="s">
        <v>10991</v>
      </c>
      <c r="D3251" s="96" t="s">
        <v>11592</v>
      </c>
      <c r="E3251" s="66" t="s">
        <v>231</v>
      </c>
      <c r="F3251" s="71" t="s">
        <v>11732</v>
      </c>
      <c r="G3251" s="71" t="s">
        <v>11098</v>
      </c>
      <c r="H3251" s="68">
        <v>44804</v>
      </c>
      <c r="I3251" s="68">
        <v>45169</v>
      </c>
      <c r="J3251" s="57" t="str">
        <f>IF(Ugovori_OPULJP3[[#This Row],[DATUM ZAVRŠETKA OPERACIJE]]&gt;DATE(2024,12,31),"u provedbi","završen")</f>
        <v>završen</v>
      </c>
      <c r="K3251" s="55" t="s">
        <v>103</v>
      </c>
      <c r="L3251" s="55" t="s">
        <v>103</v>
      </c>
      <c r="M3251" s="58">
        <v>0.85</v>
      </c>
      <c r="N3251" s="58">
        <v>0.15</v>
      </c>
      <c r="O3251" s="59">
        <f>Ugovori_OPULJP3[[#This Row],[Bespovratna sredstva - Ukupno (EU+Nac) HRK
= Ukupna ugovorena vrijednost bespovratnih sredstava]]*Ugovori_OPULJP3[[#This Row],[EU STOPA SUFINANCIRANJA %
EU CO-FINANCING RATE %]]</f>
        <v>2414359.4309999999</v>
      </c>
      <c r="P3251" s="60">
        <f>Ugovori_OPULJP3[[#This Row],[Bespovratna sredstva - EU dio - HRK]]/7.5345</f>
        <v>320440.56420465856</v>
      </c>
      <c r="Q3251" s="59">
        <f>Ugovori_OPULJP3[[#This Row],[Bespovratna sredstva - Ukupno (EU+Nac) HRK
= Ukupna ugovorena vrijednost bespovratnih sredstava]]*Ugovori_OPULJP3[[#This Row],[STOPA NACIONALNOG SUFINANCIRANJA %]]</f>
        <v>426063.42899999995</v>
      </c>
      <c r="R3251" s="60">
        <f>Ugovori_OPULJP3[[#This Row],[Bespovratna sredstva - Nacionalni dio - HRK]]/7.5345</f>
        <v>56548.33485964562</v>
      </c>
      <c r="S3251" s="59">
        <v>2840422.86</v>
      </c>
      <c r="T3251" s="60">
        <f>Ugovori_OPULJP3[[#This Row],[Bespovratna sredstva - Ukupno (EU+Nac) HRK
= Ukupna ugovorena vrijednost bespovratnih sredstava]]/7.5345</f>
        <v>376988.89906430419</v>
      </c>
      <c r="U3251" s="59">
        <v>149495.93999999994</v>
      </c>
      <c r="V3251" s="60">
        <f>Ugovori_OPULJP3[[#This Row],[Javni doprinos korisnika - HRK]]/7.5345</f>
        <v>19841.521003384423</v>
      </c>
      <c r="W3251" s="59">
        <v>0</v>
      </c>
      <c r="X3251" s="60">
        <f>Ugovori_OPULJP3[[#This Row],[Privatni doprinos korisnika - HRK]]/7.5345</f>
        <v>0</v>
      </c>
      <c r="Y3251" s="61">
        <v>2989918.8</v>
      </c>
      <c r="Z3251" s="62">
        <f>Ugovori_OPULJP3[[#This Row],[UKUPNI PRIHVATLJIVI IZDACI
TOTAL ELIGIBLE EXPENDITURE
= Bespovratna sredstva ukupno + doprinos korisnika
= Ukupni prihvatljivi troškovi
= Ukupna ugovorena vrijednost projekta HRK]]/7.5345</f>
        <v>396830.42006768857</v>
      </c>
      <c r="AA3251" s="66" t="s">
        <v>10638</v>
      </c>
      <c r="AB3251" s="66" t="s">
        <v>10639</v>
      </c>
      <c r="AC3251" s="40" t="s">
        <v>11733</v>
      </c>
      <c r="AD3251" s="72" t="s">
        <v>10995</v>
      </c>
    </row>
    <row r="3252" spans="1:30" ht="66.75" customHeight="1" x14ac:dyDescent="0.2">
      <c r="A3252" s="70" t="s">
        <v>11734</v>
      </c>
      <c r="B3252" s="64" t="s">
        <v>10633</v>
      </c>
      <c r="C3252" s="65" t="s">
        <v>10991</v>
      </c>
      <c r="D3252" s="96" t="s">
        <v>11592</v>
      </c>
      <c r="E3252" s="66" t="s">
        <v>231</v>
      </c>
      <c r="F3252" s="71" t="s">
        <v>11735</v>
      </c>
      <c r="G3252" s="71" t="s">
        <v>11260</v>
      </c>
      <c r="H3252" s="68">
        <v>44805</v>
      </c>
      <c r="I3252" s="68">
        <v>45170</v>
      </c>
      <c r="J3252" s="57" t="str">
        <f>IF(Ugovori_OPULJP3[[#This Row],[DATUM ZAVRŠETKA OPERACIJE]]&gt;DATE(2024,12,31),"u provedbi","završen")</f>
        <v>završen</v>
      </c>
      <c r="K3252" s="67" t="s">
        <v>88</v>
      </c>
      <c r="L3252" s="67" t="s">
        <v>83</v>
      </c>
      <c r="M3252" s="58">
        <v>0.85</v>
      </c>
      <c r="N3252" s="58">
        <v>0.15</v>
      </c>
      <c r="O3252" s="59">
        <f>Ugovori_OPULJP3[[#This Row],[Bespovratna sredstva - Ukupno (EU+Nac) HRK
= Ukupna ugovorena vrijednost bespovratnih sredstava]]*Ugovori_OPULJP3[[#This Row],[EU STOPA SUFINANCIRANJA %
EU CO-FINANCING RATE %]]</f>
        <v>1682735.3609999998</v>
      </c>
      <c r="P3252" s="60">
        <f>Ugovori_OPULJP3[[#This Row],[Bespovratna sredstva - EU dio - HRK]]/7.5345</f>
        <v>223337.36293051956</v>
      </c>
      <c r="Q3252" s="59">
        <f>Ugovori_OPULJP3[[#This Row],[Bespovratna sredstva - Ukupno (EU+Nac) HRK
= Ukupna ugovorena vrijednost bespovratnih sredstava]]*Ugovori_OPULJP3[[#This Row],[STOPA NACIONALNOG SUFINANCIRANJA %]]</f>
        <v>296953.299</v>
      </c>
      <c r="R3252" s="60">
        <f>Ugovori_OPULJP3[[#This Row],[Bespovratna sredstva - Nacionalni dio - HRK]]/7.5345</f>
        <v>39412.475811268167</v>
      </c>
      <c r="S3252" s="59">
        <v>1979688.66</v>
      </c>
      <c r="T3252" s="60">
        <f>Ugovori_OPULJP3[[#This Row],[Bespovratna sredstva - Ukupno (EU+Nac) HRK
= Ukupna ugovorena vrijednost bespovratnih sredstava]]/7.5345</f>
        <v>262749.83874178777</v>
      </c>
      <c r="U3252" s="59">
        <v>104194.14000000013</v>
      </c>
      <c r="V3252" s="60">
        <f>Ugovori_OPULJP3[[#This Row],[Javni doprinos korisnika - HRK]]/7.5345</f>
        <v>13828.938881146742</v>
      </c>
      <c r="W3252" s="59">
        <v>0</v>
      </c>
      <c r="X3252" s="60">
        <f>Ugovori_OPULJP3[[#This Row],[Privatni doprinos korisnika - HRK]]/7.5345</f>
        <v>0</v>
      </c>
      <c r="Y3252" s="61">
        <v>2083882.8</v>
      </c>
      <c r="Z3252" s="62">
        <f>Ugovori_OPULJP3[[#This Row],[UKUPNI PRIHVATLJIVI IZDACI
TOTAL ELIGIBLE EXPENDITURE
= Bespovratna sredstva ukupno + doprinos korisnika
= Ukupni prihvatljivi troškovi
= Ukupna ugovorena vrijednost projekta HRK]]/7.5345</f>
        <v>276578.77762293449</v>
      </c>
      <c r="AA3252" s="66" t="s">
        <v>10638</v>
      </c>
      <c r="AB3252" s="66" t="s">
        <v>10639</v>
      </c>
      <c r="AC3252" s="40" t="s">
        <v>11736</v>
      </c>
      <c r="AD3252" s="72" t="s">
        <v>10995</v>
      </c>
    </row>
    <row r="3253" spans="1:30" ht="66.75" customHeight="1" x14ac:dyDescent="0.2">
      <c r="A3253" s="70" t="s">
        <v>11737</v>
      </c>
      <c r="B3253" s="64" t="s">
        <v>10633</v>
      </c>
      <c r="C3253" s="65" t="s">
        <v>10991</v>
      </c>
      <c r="D3253" s="96" t="s">
        <v>11592</v>
      </c>
      <c r="E3253" s="66" t="s">
        <v>231</v>
      </c>
      <c r="F3253" s="71" t="s">
        <v>11738</v>
      </c>
      <c r="G3253" s="71" t="s">
        <v>8459</v>
      </c>
      <c r="H3253" s="68">
        <v>44774</v>
      </c>
      <c r="I3253" s="68">
        <v>45139</v>
      </c>
      <c r="J3253" s="57" t="str">
        <f>IF(Ugovori_OPULJP3[[#This Row],[DATUM ZAVRŠETKA OPERACIJE]]&gt;DATE(2024,12,31),"u provedbi","završen")</f>
        <v>završen</v>
      </c>
      <c r="K3253" s="55" t="s">
        <v>243</v>
      </c>
      <c r="L3253" s="55" t="s">
        <v>243</v>
      </c>
      <c r="M3253" s="58">
        <v>0.85</v>
      </c>
      <c r="N3253" s="58">
        <v>0.15</v>
      </c>
      <c r="O3253" s="59">
        <f>Ugovori_OPULJP3[[#This Row],[Bespovratna sredstva - Ukupno (EU+Nac) HRK
= Ukupna ugovorena vrijednost bespovratnih sredstava]]*Ugovori_OPULJP3[[#This Row],[EU STOPA SUFINANCIRANJA %
EU CO-FINANCING RATE %]]</f>
        <v>1669258.0755</v>
      </c>
      <c r="P3253" s="60">
        <f>Ugovori_OPULJP3[[#This Row],[Bespovratna sredstva - EU dio - HRK]]/7.5345</f>
        <v>221548.61974915388</v>
      </c>
      <c r="Q3253" s="59">
        <f>Ugovori_OPULJP3[[#This Row],[Bespovratna sredstva - Ukupno (EU+Nac) HRK
= Ukupna ugovorena vrijednost bespovratnih sredstava]]*Ugovori_OPULJP3[[#This Row],[STOPA NACIONALNOG SUFINANCIRANJA %]]</f>
        <v>294574.95449999999</v>
      </c>
      <c r="R3253" s="60">
        <f>Ugovori_OPULJP3[[#This Row],[Bespovratna sredstva - Nacionalni dio - HRK]]/7.5345</f>
        <v>39096.815249850682</v>
      </c>
      <c r="S3253" s="59">
        <v>1963833.03</v>
      </c>
      <c r="T3253" s="60">
        <f>Ugovori_OPULJP3[[#This Row],[Bespovratna sredstva - Ukupno (EU+Nac) HRK
= Ukupna ugovorena vrijednost bespovratnih sredstava]]/7.5345</f>
        <v>260645.43499900456</v>
      </c>
      <c r="U3253" s="59">
        <v>346558.76999999979</v>
      </c>
      <c r="V3253" s="60">
        <f>Ugovori_OPULJP3[[#This Row],[Javni doprinos korisnika - HRK]]/7.5345</f>
        <v>45996.253235118427</v>
      </c>
      <c r="W3253" s="59">
        <v>0</v>
      </c>
      <c r="X3253" s="60">
        <f>Ugovori_OPULJP3[[#This Row],[Privatni doprinos korisnika - HRK]]/7.5345</f>
        <v>0</v>
      </c>
      <c r="Y3253" s="61">
        <v>2310391.7999999998</v>
      </c>
      <c r="Z3253" s="62">
        <f>Ugovori_OPULJP3[[#This Row],[UKUPNI PRIHVATLJIVI IZDACI
TOTAL ELIGIBLE EXPENDITURE
= Bespovratna sredstva ukupno + doprinos korisnika
= Ukupni prihvatljivi troškovi
= Ukupna ugovorena vrijednost projekta HRK]]/7.5345</f>
        <v>306641.68823412299</v>
      </c>
      <c r="AA3253" s="66" t="s">
        <v>10638</v>
      </c>
      <c r="AB3253" s="66" t="s">
        <v>10639</v>
      </c>
      <c r="AC3253" s="40" t="s">
        <v>11739</v>
      </c>
      <c r="AD3253" s="72" t="s">
        <v>10995</v>
      </c>
    </row>
    <row r="3254" spans="1:30" ht="66.75" customHeight="1" x14ac:dyDescent="0.2">
      <c r="A3254" s="70" t="s">
        <v>11740</v>
      </c>
      <c r="B3254" s="64" t="s">
        <v>10633</v>
      </c>
      <c r="C3254" s="65" t="s">
        <v>10991</v>
      </c>
      <c r="D3254" s="96" t="s">
        <v>11592</v>
      </c>
      <c r="E3254" s="66" t="s">
        <v>231</v>
      </c>
      <c r="F3254" s="71" t="s">
        <v>11741</v>
      </c>
      <c r="G3254" s="71" t="s">
        <v>242</v>
      </c>
      <c r="H3254" s="68">
        <v>44767</v>
      </c>
      <c r="I3254" s="68">
        <v>45132</v>
      </c>
      <c r="J3254" s="57" t="str">
        <f>IF(Ugovori_OPULJP3[[#This Row],[DATUM ZAVRŠETKA OPERACIJE]]&gt;DATE(2024,12,31),"u provedbi","završen")</f>
        <v>završen</v>
      </c>
      <c r="K3254" s="55" t="s">
        <v>243</v>
      </c>
      <c r="L3254" s="55" t="s">
        <v>243</v>
      </c>
      <c r="M3254" s="58">
        <v>0.85</v>
      </c>
      <c r="N3254" s="58">
        <v>0.15</v>
      </c>
      <c r="O3254" s="59">
        <f>Ugovori_OPULJP3[[#This Row],[Bespovratna sredstva - Ukupno (EU+Nac) HRK
= Ukupna ugovorena vrijednost bespovratnih sredstava]]*Ugovori_OPULJP3[[#This Row],[EU STOPA SUFINANCIRANJA %
EU CO-FINANCING RATE %]]</f>
        <v>2550000</v>
      </c>
      <c r="P3254" s="60">
        <f>Ugovori_OPULJP3[[#This Row],[Bespovratna sredstva - EU dio - HRK]]/7.5345</f>
        <v>338443.1614572964</v>
      </c>
      <c r="Q3254" s="59">
        <f>Ugovori_OPULJP3[[#This Row],[Bespovratna sredstva - Ukupno (EU+Nac) HRK
= Ukupna ugovorena vrijednost bespovratnih sredstava]]*Ugovori_OPULJP3[[#This Row],[STOPA NACIONALNOG SUFINANCIRANJA %]]</f>
        <v>450000</v>
      </c>
      <c r="R3254" s="60">
        <f>Ugovori_OPULJP3[[#This Row],[Bespovratna sredstva - Nacionalni dio - HRK]]/7.5345</f>
        <v>59725.263786581723</v>
      </c>
      <c r="S3254" s="59">
        <v>3000000</v>
      </c>
      <c r="T3254" s="60">
        <f>Ugovori_OPULJP3[[#This Row],[Bespovratna sredstva - Ukupno (EU+Nac) HRK
= Ukupna ugovorena vrijednost bespovratnih sredstava]]/7.5345</f>
        <v>398168.42524387816</v>
      </c>
      <c r="U3254" s="59">
        <v>1122463.7999999998</v>
      </c>
      <c r="V3254" s="60">
        <f>Ugovori_OPULJP3[[#This Row],[Javni doprinos korisnika - HRK]]/7.5345</f>
        <v>148976.54787975311</v>
      </c>
      <c r="W3254" s="59">
        <v>0</v>
      </c>
      <c r="X3254" s="60">
        <f>Ugovori_OPULJP3[[#This Row],[Privatni doprinos korisnika - HRK]]/7.5345</f>
        <v>0</v>
      </c>
      <c r="Y3254" s="61">
        <v>4122463.8</v>
      </c>
      <c r="Z3254" s="62">
        <f>Ugovori_OPULJP3[[#This Row],[UKUPNI PRIHVATLJIVI IZDACI
TOTAL ELIGIBLE EXPENDITURE
= Bespovratna sredstva ukupno + doprinos korisnika
= Ukupni prihvatljivi troškovi
= Ukupna ugovorena vrijednost projekta HRK]]/7.5345</f>
        <v>547144.97312363121</v>
      </c>
      <c r="AA3254" s="66" t="s">
        <v>10638</v>
      </c>
      <c r="AB3254" s="66" t="s">
        <v>10639</v>
      </c>
      <c r="AC3254" s="40" t="s">
        <v>11742</v>
      </c>
      <c r="AD3254" s="72" t="s">
        <v>10995</v>
      </c>
    </row>
    <row r="3255" spans="1:30" ht="66.75" customHeight="1" x14ac:dyDescent="0.2">
      <c r="A3255" s="70" t="s">
        <v>11743</v>
      </c>
      <c r="B3255" s="64" t="s">
        <v>10633</v>
      </c>
      <c r="C3255" s="65" t="s">
        <v>10991</v>
      </c>
      <c r="D3255" s="96" t="s">
        <v>11592</v>
      </c>
      <c r="E3255" s="66" t="s">
        <v>231</v>
      </c>
      <c r="F3255" s="71" t="s">
        <v>11744</v>
      </c>
      <c r="G3255" s="71" t="s">
        <v>11045</v>
      </c>
      <c r="H3255" s="68">
        <v>44802</v>
      </c>
      <c r="I3255" s="68">
        <v>45167</v>
      </c>
      <c r="J3255" s="57" t="str">
        <f>IF(Ugovori_OPULJP3[[#This Row],[DATUM ZAVRŠETKA OPERACIJE]]&gt;DATE(2024,12,31),"u provedbi","završen")</f>
        <v>završen</v>
      </c>
      <c r="K3255" s="55" t="s">
        <v>248</v>
      </c>
      <c r="L3255" s="55" t="s">
        <v>248</v>
      </c>
      <c r="M3255" s="58">
        <v>0.85</v>
      </c>
      <c r="N3255" s="58">
        <v>0.15</v>
      </c>
      <c r="O3255" s="59">
        <f>Ugovori_OPULJP3[[#This Row],[Bespovratna sredstva - Ukupno (EU+Nac) HRK
= Ukupna ugovorena vrijednost bespovratnih sredstava]]*Ugovori_OPULJP3[[#This Row],[EU STOPA SUFINANCIRANJA %
EU CO-FINANCING RATE %]]</f>
        <v>8075000</v>
      </c>
      <c r="P3255" s="60">
        <f>Ugovori_OPULJP3[[#This Row],[Bespovratna sredstva - EU dio - HRK]]/7.5345</f>
        <v>1071736.6779481054</v>
      </c>
      <c r="Q3255" s="59">
        <f>Ugovori_OPULJP3[[#This Row],[Bespovratna sredstva - Ukupno (EU+Nac) HRK
= Ukupna ugovorena vrijednost bespovratnih sredstava]]*Ugovori_OPULJP3[[#This Row],[STOPA NACIONALNOG SUFINANCIRANJA %]]</f>
        <v>1425000</v>
      </c>
      <c r="R3255" s="60">
        <f>Ugovori_OPULJP3[[#This Row],[Bespovratna sredstva - Nacionalni dio - HRK]]/7.5345</f>
        <v>189130.00199084211</v>
      </c>
      <c r="S3255" s="59">
        <v>9500000</v>
      </c>
      <c r="T3255" s="60">
        <f>Ugovori_OPULJP3[[#This Row],[Bespovratna sredstva - Ukupno (EU+Nac) HRK
= Ukupna ugovorena vrijednost bespovratnih sredstava]]/7.5345</f>
        <v>1260866.6799389475</v>
      </c>
      <c r="U3255" s="59">
        <v>3864031</v>
      </c>
      <c r="V3255" s="60">
        <f>Ugovori_OPULJP3[[#This Row],[Javni doprinos korisnika - HRK]]/7.5345</f>
        <v>512845.04612117587</v>
      </c>
      <c r="W3255" s="59">
        <v>0</v>
      </c>
      <c r="X3255" s="60">
        <f>Ugovori_OPULJP3[[#This Row],[Privatni doprinos korisnika - HRK]]/7.5345</f>
        <v>0</v>
      </c>
      <c r="Y3255" s="61">
        <v>13364031</v>
      </c>
      <c r="Z3255" s="62">
        <f>Ugovori_OPULJP3[[#This Row],[UKUPNI PRIHVATLJIVI IZDACI
TOTAL ELIGIBLE EXPENDITURE
= Bespovratna sredstva ukupno + doprinos korisnika
= Ukupni prihvatljivi troškovi
= Ukupna ugovorena vrijednost projekta HRK]]/7.5345</f>
        <v>1773711.7260601234</v>
      </c>
      <c r="AA3255" s="66" t="s">
        <v>10638</v>
      </c>
      <c r="AB3255" s="66" t="s">
        <v>10639</v>
      </c>
      <c r="AC3255" s="40" t="s">
        <v>11745</v>
      </c>
      <c r="AD3255" s="72" t="s">
        <v>10995</v>
      </c>
    </row>
    <row r="3256" spans="1:30" ht="66.75" customHeight="1" x14ac:dyDescent="0.2">
      <c r="A3256" s="50" t="s">
        <v>11746</v>
      </c>
      <c r="B3256" s="51" t="s">
        <v>10633</v>
      </c>
      <c r="C3256" s="52" t="s">
        <v>11747</v>
      </c>
      <c r="D3256" s="52" t="s">
        <v>11748</v>
      </c>
      <c r="E3256" s="53" t="s">
        <v>33</v>
      </c>
      <c r="F3256" s="54" t="s">
        <v>11748</v>
      </c>
      <c r="G3256" s="54" t="s">
        <v>11749</v>
      </c>
      <c r="H3256" s="56">
        <v>42064</v>
      </c>
      <c r="I3256" s="56">
        <v>43343</v>
      </c>
      <c r="J3256" s="57" t="str">
        <f>IF(Ugovori_OPULJP3[[#This Row],[DATUM ZAVRŠETKA OPERACIJE]]&gt;DATE(2024,12,31),"u provedbi","završen")</f>
        <v>završen</v>
      </c>
      <c r="K3256" s="55" t="s">
        <v>35</v>
      </c>
      <c r="L3256" s="55" t="s">
        <v>36</v>
      </c>
      <c r="M3256" s="58">
        <v>0.85</v>
      </c>
      <c r="N3256" s="58">
        <v>0.15</v>
      </c>
      <c r="O3256" s="59">
        <f>Ugovori_OPULJP3[[#This Row],[Bespovratna sredstva - Ukupno (EU+Nac) HRK
= Ukupna ugovorena vrijednost bespovratnih sredstava]]*Ugovori_OPULJP3[[#This Row],[EU STOPA SUFINANCIRANJA %
EU CO-FINANCING RATE %]]</f>
        <v>67135060.111000001</v>
      </c>
      <c r="P3256" s="60">
        <f>Ugovori_OPULJP3[[#This Row],[Bespovratna sredstva - EU dio - HRK]]/7.5345</f>
        <v>8910353.7210166566</v>
      </c>
      <c r="Q3256" s="59">
        <f>Ugovori_OPULJP3[[#This Row],[Bespovratna sredstva - Ukupno (EU+Nac) HRK
= Ukupna ugovorena vrijednost bespovratnih sredstava]]*Ugovori_OPULJP3[[#This Row],[STOPA NACIONALNOG SUFINANCIRANJA %]]</f>
        <v>11847363.548999999</v>
      </c>
      <c r="R3256" s="60">
        <f>Ugovori_OPULJP3[[#This Row],[Bespovratna sredstva - Nacionalni dio - HRK]]/7.5345</f>
        <v>1572415.3625323509</v>
      </c>
      <c r="S3256" s="59">
        <v>78982423.659999996</v>
      </c>
      <c r="T3256" s="60">
        <f>Ugovori_OPULJP3[[#This Row],[Bespovratna sredstva - Ukupno (EU+Nac) HRK
= Ukupna ugovorena vrijednost bespovratnih sredstava]]/7.5345</f>
        <v>10482769.083549006</v>
      </c>
      <c r="U3256" s="59">
        <v>0</v>
      </c>
      <c r="V3256" s="60">
        <f>Ugovori_OPULJP3[[#This Row],[Javni doprinos korisnika - HRK]]/7.5345</f>
        <v>0</v>
      </c>
      <c r="W3256" s="59">
        <v>0</v>
      </c>
      <c r="X3256" s="60">
        <f>Ugovori_OPULJP3[[#This Row],[Privatni doprinos korisnika - HRK]]/7.5345</f>
        <v>0</v>
      </c>
      <c r="Y3256" s="61">
        <v>78982423.659999996</v>
      </c>
      <c r="Z3256" s="62">
        <f>Ugovori_OPULJP3[[#This Row],[UKUPNI PRIHVATLJIVI IZDACI
TOTAL ELIGIBLE EXPENDITURE
= Bespovratna sredstva ukupno + doprinos korisnika
= Ukupni prihvatljivi troškovi
= Ukupna ugovorena vrijednost projekta HRK]]/7.5345</f>
        <v>10482769.083549006</v>
      </c>
      <c r="AA3256" s="53" t="s">
        <v>10638</v>
      </c>
      <c r="AB3256" s="53" t="s">
        <v>10639</v>
      </c>
      <c r="AC3256" s="42" t="s">
        <v>11750</v>
      </c>
      <c r="AD3256" s="52" t="s">
        <v>10995</v>
      </c>
    </row>
    <row r="3257" spans="1:30" ht="66.75" customHeight="1" x14ac:dyDescent="0.2">
      <c r="A3257" s="50" t="s">
        <v>11751</v>
      </c>
      <c r="B3257" s="51" t="s">
        <v>10633</v>
      </c>
      <c r="C3257" s="52" t="s">
        <v>11747</v>
      </c>
      <c r="D3257" s="52" t="s">
        <v>11752</v>
      </c>
      <c r="E3257" s="53" t="s">
        <v>231</v>
      </c>
      <c r="F3257" s="54" t="s">
        <v>11753</v>
      </c>
      <c r="G3257" s="54" t="s">
        <v>6817</v>
      </c>
      <c r="H3257" s="56">
        <v>42914</v>
      </c>
      <c r="I3257" s="56">
        <v>43401</v>
      </c>
      <c r="J3257" s="57" t="str">
        <f>IF(Ugovori_OPULJP3[[#This Row],[DATUM ZAVRŠETKA OPERACIJE]]&gt;DATE(2024,12,31),"u provedbi","završen")</f>
        <v>završen</v>
      </c>
      <c r="K3257" s="55" t="s">
        <v>370</v>
      </c>
      <c r="L3257" s="55" t="s">
        <v>370</v>
      </c>
      <c r="M3257" s="58">
        <v>0.85</v>
      </c>
      <c r="N3257" s="58">
        <v>0.15</v>
      </c>
      <c r="O3257" s="59">
        <f>Ugovori_OPULJP3[[#This Row],[Bespovratna sredstva - Ukupno (EU+Nac) HRK
= Ukupna ugovorena vrijednost bespovratnih sredstava]]*Ugovori_OPULJP3[[#This Row],[EU STOPA SUFINANCIRANJA %
EU CO-FINANCING RATE %]]</f>
        <v>787177.43499999994</v>
      </c>
      <c r="P3257" s="60">
        <f>Ugovori_OPULJP3[[#This Row],[Bespovratna sredstva - EU dio - HRK]]/7.5345</f>
        <v>104476.39989382174</v>
      </c>
      <c r="Q3257" s="59">
        <f>Ugovori_OPULJP3[[#This Row],[Bespovratna sredstva - Ukupno (EU+Nac) HRK
= Ukupna ugovorena vrijednost bespovratnih sredstava]]*Ugovori_OPULJP3[[#This Row],[STOPA NACIONALNOG SUFINANCIRANJA %]]</f>
        <v>138913.66499999998</v>
      </c>
      <c r="R3257" s="60">
        <f>Ugovori_OPULJP3[[#This Row],[Bespovratna sredstva - Nacionalni dio - HRK]]/7.5345</f>
        <v>18437.011745968543</v>
      </c>
      <c r="S3257" s="59">
        <v>926091.1</v>
      </c>
      <c r="T3257" s="60">
        <f>Ugovori_OPULJP3[[#This Row],[Bespovratna sredstva - Ukupno (EU+Nac) HRK
= Ukupna ugovorena vrijednost bespovratnih sredstava]]/7.5345</f>
        <v>122913.41163979028</v>
      </c>
      <c r="U3257" s="59">
        <v>0</v>
      </c>
      <c r="V3257" s="60">
        <f>Ugovori_OPULJP3[[#This Row],[Javni doprinos korisnika - HRK]]/7.5345</f>
        <v>0</v>
      </c>
      <c r="W3257" s="59">
        <v>0</v>
      </c>
      <c r="X3257" s="60">
        <f>Ugovori_OPULJP3[[#This Row],[Privatni doprinos korisnika - HRK]]/7.5345</f>
        <v>0</v>
      </c>
      <c r="Y3257" s="61">
        <v>926091.1</v>
      </c>
      <c r="Z3257" s="62">
        <f>Ugovori_OPULJP3[[#This Row],[UKUPNI PRIHVATLJIVI IZDACI
TOTAL ELIGIBLE EXPENDITURE
= Bespovratna sredstva ukupno + doprinos korisnika
= Ukupni prihvatljivi troškovi
= Ukupna ugovorena vrijednost projekta HRK]]/7.5345</f>
        <v>122913.41163979028</v>
      </c>
      <c r="AA3257" s="53" t="s">
        <v>10638</v>
      </c>
      <c r="AB3257" s="53" t="s">
        <v>10639</v>
      </c>
      <c r="AC3257" s="42" t="s">
        <v>11754</v>
      </c>
      <c r="AD3257" s="52" t="s">
        <v>10995</v>
      </c>
    </row>
    <row r="3258" spans="1:30" ht="66.75" customHeight="1" x14ac:dyDescent="0.2">
      <c r="A3258" s="50" t="s">
        <v>11755</v>
      </c>
      <c r="B3258" s="51" t="s">
        <v>10633</v>
      </c>
      <c r="C3258" s="52" t="s">
        <v>11747</v>
      </c>
      <c r="D3258" s="52" t="s">
        <v>11752</v>
      </c>
      <c r="E3258" s="53" t="s">
        <v>231</v>
      </c>
      <c r="F3258" s="54" t="s">
        <v>11756</v>
      </c>
      <c r="G3258" s="54" t="s">
        <v>836</v>
      </c>
      <c r="H3258" s="56">
        <v>42914</v>
      </c>
      <c r="I3258" s="56">
        <v>43644</v>
      </c>
      <c r="J3258" s="57" t="str">
        <f>IF(Ugovori_OPULJP3[[#This Row],[DATUM ZAVRŠETKA OPERACIJE]]&gt;DATE(2024,12,31),"u provedbi","završen")</f>
        <v>završen</v>
      </c>
      <c r="K3258" s="55" t="s">
        <v>593</v>
      </c>
      <c r="L3258" s="55" t="s">
        <v>593</v>
      </c>
      <c r="M3258" s="58">
        <v>0.85</v>
      </c>
      <c r="N3258" s="58">
        <v>0.15</v>
      </c>
      <c r="O3258" s="59">
        <f>Ugovori_OPULJP3[[#This Row],[Bespovratna sredstva - Ukupno (EU+Nac) HRK
= Ukupna ugovorena vrijednost bespovratnih sredstava]]*Ugovori_OPULJP3[[#This Row],[EU STOPA SUFINANCIRANJA %
EU CO-FINANCING RATE %]]</f>
        <v>679877.804</v>
      </c>
      <c r="P3258" s="60">
        <f>Ugovori_OPULJP3[[#This Row],[Bespovratna sredstva - EU dio - HRK]]/7.5345</f>
        <v>90235.291525648674</v>
      </c>
      <c r="Q3258" s="59">
        <f>Ugovori_OPULJP3[[#This Row],[Bespovratna sredstva - Ukupno (EU+Nac) HRK
= Ukupna ugovorena vrijednost bespovratnih sredstava]]*Ugovori_OPULJP3[[#This Row],[STOPA NACIONALNOG SUFINANCIRANJA %]]</f>
        <v>119978.43599999999</v>
      </c>
      <c r="R3258" s="60">
        <f>Ugovori_OPULJP3[[#This Row],[Bespovratna sredstva - Nacionalni dio - HRK]]/7.5345</f>
        <v>15923.874975114471</v>
      </c>
      <c r="S3258" s="59">
        <v>799856.24</v>
      </c>
      <c r="T3258" s="60">
        <f>Ugovori_OPULJP3[[#This Row],[Bespovratna sredstva - Ukupno (EU+Nac) HRK
= Ukupna ugovorena vrijednost bespovratnih sredstava]]/7.5345</f>
        <v>106159.16650076315</v>
      </c>
      <c r="U3258" s="59">
        <v>0</v>
      </c>
      <c r="V3258" s="60">
        <f>Ugovori_OPULJP3[[#This Row],[Javni doprinos korisnika - HRK]]/7.5345</f>
        <v>0</v>
      </c>
      <c r="W3258" s="59">
        <v>0</v>
      </c>
      <c r="X3258" s="60">
        <f>Ugovori_OPULJP3[[#This Row],[Privatni doprinos korisnika - HRK]]/7.5345</f>
        <v>0</v>
      </c>
      <c r="Y3258" s="61">
        <v>799856.24</v>
      </c>
      <c r="Z3258" s="62">
        <f>Ugovori_OPULJP3[[#This Row],[UKUPNI PRIHVATLJIVI IZDACI
TOTAL ELIGIBLE EXPENDITURE
= Bespovratna sredstva ukupno + doprinos korisnika
= Ukupni prihvatljivi troškovi
= Ukupna ugovorena vrijednost projekta HRK]]/7.5345</f>
        <v>106159.16650076315</v>
      </c>
      <c r="AA3258" s="53" t="s">
        <v>10638</v>
      </c>
      <c r="AB3258" s="53" t="s">
        <v>10639</v>
      </c>
      <c r="AC3258" s="42" t="s">
        <v>11757</v>
      </c>
      <c r="AD3258" s="52" t="s">
        <v>10995</v>
      </c>
    </row>
    <row r="3259" spans="1:30" ht="66.75" customHeight="1" x14ac:dyDescent="0.2">
      <c r="A3259" s="50" t="s">
        <v>11758</v>
      </c>
      <c r="B3259" s="51" t="s">
        <v>10633</v>
      </c>
      <c r="C3259" s="52" t="s">
        <v>11747</v>
      </c>
      <c r="D3259" s="52" t="s">
        <v>11752</v>
      </c>
      <c r="E3259" s="53" t="s">
        <v>231</v>
      </c>
      <c r="F3259" s="54" t="s">
        <v>11759</v>
      </c>
      <c r="G3259" s="54" t="s">
        <v>11045</v>
      </c>
      <c r="H3259" s="56">
        <v>42915</v>
      </c>
      <c r="I3259" s="56">
        <v>43645</v>
      </c>
      <c r="J3259" s="57" t="str">
        <f>IF(Ugovori_OPULJP3[[#This Row],[DATUM ZAVRŠETKA OPERACIJE]]&gt;DATE(2024,12,31),"u provedbi","završen")</f>
        <v>završen</v>
      </c>
      <c r="K3259" s="55" t="s">
        <v>248</v>
      </c>
      <c r="L3259" s="55" t="s">
        <v>248</v>
      </c>
      <c r="M3259" s="58">
        <v>0.85</v>
      </c>
      <c r="N3259" s="58">
        <v>0.15</v>
      </c>
      <c r="O3259" s="59">
        <f>Ugovori_OPULJP3[[#This Row],[Bespovratna sredstva - Ukupno (EU+Nac) HRK
= Ukupna ugovorena vrijednost bespovratnih sredstava]]*Ugovori_OPULJP3[[#This Row],[EU STOPA SUFINANCIRANJA %
EU CO-FINANCING RATE %]]</f>
        <v>849441.17599999998</v>
      </c>
      <c r="P3259" s="60">
        <f>Ugovori_OPULJP3[[#This Row],[Bespovratna sredstva - EU dio - HRK]]/7.5345</f>
        <v>112740.21846174264</v>
      </c>
      <c r="Q3259" s="59">
        <f>Ugovori_OPULJP3[[#This Row],[Bespovratna sredstva - Ukupno (EU+Nac) HRK
= Ukupna ugovorena vrijednost bespovratnih sredstava]]*Ugovori_OPULJP3[[#This Row],[STOPA NACIONALNOG SUFINANCIRANJA %]]</f>
        <v>149901.38399999999</v>
      </c>
      <c r="R3259" s="60">
        <f>Ugovori_OPULJP3[[#This Row],[Bespovratna sredstva - Nacionalni dio - HRK]]/7.5345</f>
        <v>19895.33266971929</v>
      </c>
      <c r="S3259" s="59">
        <v>999342.56</v>
      </c>
      <c r="T3259" s="60">
        <f>Ugovori_OPULJP3[[#This Row],[Bespovratna sredstva - Ukupno (EU+Nac) HRK
= Ukupna ugovorena vrijednost bespovratnih sredstava]]/7.5345</f>
        <v>132635.55113146195</v>
      </c>
      <c r="U3259" s="59">
        <v>146063.59999999986</v>
      </c>
      <c r="V3259" s="60">
        <f>Ugovori_OPULJP3[[#This Row],[Javni doprinos korisnika - HRK]]/7.5345</f>
        <v>19385.971199150554</v>
      </c>
      <c r="W3259" s="59">
        <v>0</v>
      </c>
      <c r="X3259" s="60">
        <f>Ugovori_OPULJP3[[#This Row],[Privatni doprinos korisnika - HRK]]/7.5345</f>
        <v>0</v>
      </c>
      <c r="Y3259" s="61">
        <v>1145406.1599999999</v>
      </c>
      <c r="Z3259" s="62">
        <f>Ugovori_OPULJP3[[#This Row],[UKUPNI PRIHVATLJIVI IZDACI
TOTAL ELIGIBLE EXPENDITURE
= Bespovratna sredstva ukupno + doprinos korisnika
= Ukupni prihvatljivi troškovi
= Ukupna ugovorena vrijednost projekta HRK]]/7.5345</f>
        <v>152021.5223306125</v>
      </c>
      <c r="AA3259" s="53" t="s">
        <v>10638</v>
      </c>
      <c r="AB3259" s="53" t="s">
        <v>10639</v>
      </c>
      <c r="AC3259" s="42" t="s">
        <v>11760</v>
      </c>
      <c r="AD3259" s="52" t="s">
        <v>10995</v>
      </c>
    </row>
    <row r="3260" spans="1:30" ht="66.75" customHeight="1" x14ac:dyDescent="0.2">
      <c r="A3260" s="50" t="s">
        <v>11761</v>
      </c>
      <c r="B3260" s="51" t="s">
        <v>10633</v>
      </c>
      <c r="C3260" s="52" t="s">
        <v>11747</v>
      </c>
      <c r="D3260" s="52" t="s">
        <v>11752</v>
      </c>
      <c r="E3260" s="53" t="s">
        <v>231</v>
      </c>
      <c r="F3260" s="54" t="s">
        <v>11762</v>
      </c>
      <c r="G3260" s="54" t="s">
        <v>11763</v>
      </c>
      <c r="H3260" s="56">
        <v>42914</v>
      </c>
      <c r="I3260" s="56">
        <v>43644</v>
      </c>
      <c r="J3260" s="57" t="str">
        <f>IF(Ugovori_OPULJP3[[#This Row],[DATUM ZAVRŠETKA OPERACIJE]]&gt;DATE(2024,12,31),"u provedbi","završen")</f>
        <v>završen</v>
      </c>
      <c r="K3260" s="55" t="s">
        <v>2823</v>
      </c>
      <c r="L3260" s="55" t="s">
        <v>103</v>
      </c>
      <c r="M3260" s="58">
        <v>0.85</v>
      </c>
      <c r="N3260" s="58">
        <v>0.15</v>
      </c>
      <c r="O3260" s="59">
        <f>Ugovori_OPULJP3[[#This Row],[Bespovratna sredstva - Ukupno (EU+Nac) HRK
= Ukupna ugovorena vrijednost bespovratnih sredstava]]*Ugovori_OPULJP3[[#This Row],[EU STOPA SUFINANCIRANJA %
EU CO-FINANCING RATE %]]</f>
        <v>810135.47600000002</v>
      </c>
      <c r="P3260" s="60">
        <f>Ugovori_OPULJP3[[#This Row],[Bespovratna sredstva - EU dio - HRK]]/7.5345</f>
        <v>107523.45557103989</v>
      </c>
      <c r="Q3260" s="59">
        <f>Ugovori_OPULJP3[[#This Row],[Bespovratna sredstva - Ukupno (EU+Nac) HRK
= Ukupna ugovorena vrijednost bespovratnih sredstava]]*Ugovori_OPULJP3[[#This Row],[STOPA NACIONALNOG SUFINANCIRANJA %]]</f>
        <v>142965.084</v>
      </c>
      <c r="R3260" s="60">
        <f>Ugovori_OPULJP3[[#This Row],[Bespovratna sredstva - Nacionalni dio - HRK]]/7.5345</f>
        <v>18974.72745371292</v>
      </c>
      <c r="S3260" s="59">
        <v>953100.56</v>
      </c>
      <c r="T3260" s="60">
        <f>Ugovori_OPULJP3[[#This Row],[Bespovratna sredstva - Ukupno (EU+Nac) HRK
= Ukupna ugovorena vrijednost bespovratnih sredstava]]/7.5345</f>
        <v>126498.1830247528</v>
      </c>
      <c r="U3260" s="59">
        <v>0</v>
      </c>
      <c r="V3260" s="60">
        <f>Ugovori_OPULJP3[[#This Row],[Javni doprinos korisnika - HRK]]/7.5345</f>
        <v>0</v>
      </c>
      <c r="W3260" s="59">
        <v>0</v>
      </c>
      <c r="X3260" s="60">
        <f>Ugovori_OPULJP3[[#This Row],[Privatni doprinos korisnika - HRK]]/7.5345</f>
        <v>0</v>
      </c>
      <c r="Y3260" s="61">
        <v>953100.56</v>
      </c>
      <c r="Z3260" s="62">
        <f>Ugovori_OPULJP3[[#This Row],[UKUPNI PRIHVATLJIVI IZDACI
TOTAL ELIGIBLE EXPENDITURE
= Bespovratna sredstva ukupno + doprinos korisnika
= Ukupni prihvatljivi troškovi
= Ukupna ugovorena vrijednost projekta HRK]]/7.5345</f>
        <v>126498.1830247528</v>
      </c>
      <c r="AA3260" s="53" t="s">
        <v>10638</v>
      </c>
      <c r="AB3260" s="53" t="s">
        <v>10639</v>
      </c>
      <c r="AC3260" s="42" t="s">
        <v>11764</v>
      </c>
      <c r="AD3260" s="52" t="s">
        <v>10995</v>
      </c>
    </row>
    <row r="3261" spans="1:30" ht="66.75" customHeight="1" x14ac:dyDescent="0.2">
      <c r="A3261" s="50" t="s">
        <v>11765</v>
      </c>
      <c r="B3261" s="51" t="s">
        <v>10633</v>
      </c>
      <c r="C3261" s="52" t="s">
        <v>11747</v>
      </c>
      <c r="D3261" s="52" t="s">
        <v>11752</v>
      </c>
      <c r="E3261" s="53" t="s">
        <v>231</v>
      </c>
      <c r="F3261" s="54" t="s">
        <v>11766</v>
      </c>
      <c r="G3261" s="54" t="s">
        <v>10007</v>
      </c>
      <c r="H3261" s="56">
        <v>42914</v>
      </c>
      <c r="I3261" s="56">
        <v>43462</v>
      </c>
      <c r="J3261" s="57" t="str">
        <f>IF(Ugovori_OPULJP3[[#This Row],[DATUM ZAVRŠETKA OPERACIJE]]&gt;DATE(2024,12,31),"u provedbi","završen")</f>
        <v>završen</v>
      </c>
      <c r="K3261" s="55" t="s">
        <v>337</v>
      </c>
      <c r="L3261" s="55" t="s">
        <v>337</v>
      </c>
      <c r="M3261" s="58">
        <v>0.85</v>
      </c>
      <c r="N3261" s="58">
        <v>0.15</v>
      </c>
      <c r="O3261" s="59">
        <f>Ugovori_OPULJP3[[#This Row],[Bespovratna sredstva - Ukupno (EU+Nac) HRK
= Ukupna ugovorena vrijednost bespovratnih sredstava]]*Ugovori_OPULJP3[[#This Row],[EU STOPA SUFINANCIRANJA %
EU CO-FINANCING RATE %]]</f>
        <v>657412.04899999988</v>
      </c>
      <c r="P3261" s="60">
        <f>Ugovori_OPULJP3[[#This Row],[Bespovratna sredstva - EU dio - HRK]]/7.5345</f>
        <v>87253.573428893738</v>
      </c>
      <c r="Q3261" s="59">
        <f>Ugovori_OPULJP3[[#This Row],[Bespovratna sredstva - Ukupno (EU+Nac) HRK
= Ukupna ugovorena vrijednost bespovratnih sredstava]]*Ugovori_OPULJP3[[#This Row],[STOPA NACIONALNOG SUFINANCIRANJA %]]</f>
        <v>116013.89099999999</v>
      </c>
      <c r="R3261" s="60">
        <f>Ugovori_OPULJP3[[#This Row],[Bespovratna sredstva - Nacionalni dio - HRK]]/7.5345</f>
        <v>15397.689428628308</v>
      </c>
      <c r="S3261" s="59">
        <v>773425.94</v>
      </c>
      <c r="T3261" s="60">
        <f>Ugovori_OPULJP3[[#This Row],[Bespovratna sredstva - Ukupno (EU+Nac) HRK
= Ukupna ugovorena vrijednost bespovratnih sredstava]]/7.5345</f>
        <v>102651.26285752206</v>
      </c>
      <c r="U3261" s="59">
        <v>223028.89</v>
      </c>
      <c r="V3261" s="60">
        <f>Ugovori_OPULJP3[[#This Row],[Javni doprinos korisnika - HRK]]/7.5345</f>
        <v>29601.020638396709</v>
      </c>
      <c r="W3261" s="59">
        <v>0</v>
      </c>
      <c r="X3261" s="60">
        <f>Ugovori_OPULJP3[[#This Row],[Privatni doprinos korisnika - HRK]]/7.5345</f>
        <v>0</v>
      </c>
      <c r="Y3261" s="61">
        <v>996454.83</v>
      </c>
      <c r="Z3261" s="62">
        <f>Ugovori_OPULJP3[[#This Row],[UKUPNI PRIHVATLJIVI IZDACI
TOTAL ELIGIBLE EXPENDITURE
= Bespovratna sredstva ukupno + doprinos korisnika
= Ukupni prihvatljivi troškovi
= Ukupna ugovorena vrijednost projekta HRK]]/7.5345</f>
        <v>132252.28349591876</v>
      </c>
      <c r="AA3261" s="53" t="s">
        <v>10638</v>
      </c>
      <c r="AB3261" s="53" t="s">
        <v>10639</v>
      </c>
      <c r="AC3261" s="42" t="s">
        <v>11767</v>
      </c>
      <c r="AD3261" s="52" t="s">
        <v>10995</v>
      </c>
    </row>
    <row r="3262" spans="1:30" ht="66.75" customHeight="1" x14ac:dyDescent="0.2">
      <c r="A3262" s="50" t="s">
        <v>11768</v>
      </c>
      <c r="B3262" s="51" t="s">
        <v>10633</v>
      </c>
      <c r="C3262" s="52" t="s">
        <v>11747</v>
      </c>
      <c r="D3262" s="52" t="s">
        <v>11752</v>
      </c>
      <c r="E3262" s="53" t="s">
        <v>231</v>
      </c>
      <c r="F3262" s="54" t="s">
        <v>11769</v>
      </c>
      <c r="G3262" s="54" t="s">
        <v>11091</v>
      </c>
      <c r="H3262" s="56">
        <v>42914</v>
      </c>
      <c r="I3262" s="56">
        <v>43552</v>
      </c>
      <c r="J3262" s="57" t="str">
        <f>IF(Ugovori_OPULJP3[[#This Row],[DATUM ZAVRŠETKA OPERACIJE]]&gt;DATE(2024,12,31),"u provedbi","završen")</f>
        <v>završen</v>
      </c>
      <c r="K3262" s="55" t="s">
        <v>93</v>
      </c>
      <c r="L3262" s="55" t="s">
        <v>93</v>
      </c>
      <c r="M3262" s="58">
        <v>0.85</v>
      </c>
      <c r="N3262" s="58">
        <v>0.15</v>
      </c>
      <c r="O3262" s="59">
        <f>Ugovori_OPULJP3[[#This Row],[Bespovratna sredstva - Ukupno (EU+Nac) HRK
= Ukupna ugovorena vrijednost bespovratnih sredstava]]*Ugovori_OPULJP3[[#This Row],[EU STOPA SUFINANCIRANJA %
EU CO-FINANCING RATE %]]</f>
        <v>821115.17249999999</v>
      </c>
      <c r="P3262" s="60">
        <f>Ugovori_OPULJP3[[#This Row],[Bespovratna sredstva - EU dio - HRK]]/7.5345</f>
        <v>108980.71172606012</v>
      </c>
      <c r="Q3262" s="59">
        <f>Ugovori_OPULJP3[[#This Row],[Bespovratna sredstva - Ukupno (EU+Nac) HRK
= Ukupna ugovorena vrijednost bespovratnih sredstava]]*Ugovori_OPULJP3[[#This Row],[STOPA NACIONALNOG SUFINANCIRANJA %]]</f>
        <v>144902.67749999999</v>
      </c>
      <c r="R3262" s="60">
        <f>Ugovori_OPULJP3[[#This Row],[Bespovratna sredstva - Nacionalni dio - HRK]]/7.5345</f>
        <v>19231.890304598845</v>
      </c>
      <c r="S3262" s="59">
        <v>966017.85</v>
      </c>
      <c r="T3262" s="60">
        <f>Ugovori_OPULJP3[[#This Row],[Bespovratna sredstva - Ukupno (EU+Nac) HRK
= Ukupna ugovorena vrijednost bespovratnih sredstava]]/7.5345</f>
        <v>128212.60203065896</v>
      </c>
      <c r="U3262" s="59">
        <v>0</v>
      </c>
      <c r="V3262" s="60">
        <f>Ugovori_OPULJP3[[#This Row],[Javni doprinos korisnika - HRK]]/7.5345</f>
        <v>0</v>
      </c>
      <c r="W3262" s="59">
        <v>0</v>
      </c>
      <c r="X3262" s="60">
        <f>Ugovori_OPULJP3[[#This Row],[Privatni doprinos korisnika - HRK]]/7.5345</f>
        <v>0</v>
      </c>
      <c r="Y3262" s="61">
        <v>966017.85</v>
      </c>
      <c r="Z3262" s="62">
        <f>Ugovori_OPULJP3[[#This Row],[UKUPNI PRIHVATLJIVI IZDACI
TOTAL ELIGIBLE EXPENDITURE
= Bespovratna sredstva ukupno + doprinos korisnika
= Ukupni prihvatljivi troškovi
= Ukupna ugovorena vrijednost projekta HRK]]/7.5345</f>
        <v>128212.60203065896</v>
      </c>
      <c r="AA3262" s="53" t="s">
        <v>10638</v>
      </c>
      <c r="AB3262" s="53" t="s">
        <v>10639</v>
      </c>
      <c r="AC3262" s="42" t="s">
        <v>11770</v>
      </c>
      <c r="AD3262" s="52" t="s">
        <v>10995</v>
      </c>
    </row>
    <row r="3263" spans="1:30" ht="66.75" customHeight="1" x14ac:dyDescent="0.2">
      <c r="A3263" s="50" t="s">
        <v>11771</v>
      </c>
      <c r="B3263" s="51" t="s">
        <v>10633</v>
      </c>
      <c r="C3263" s="52" t="s">
        <v>11747</v>
      </c>
      <c r="D3263" s="52" t="s">
        <v>11752</v>
      </c>
      <c r="E3263" s="53" t="s">
        <v>231</v>
      </c>
      <c r="F3263" s="54" t="s">
        <v>11772</v>
      </c>
      <c r="G3263" s="54" t="s">
        <v>2290</v>
      </c>
      <c r="H3263" s="56">
        <v>42914</v>
      </c>
      <c r="I3263" s="56">
        <v>43462</v>
      </c>
      <c r="J3263" s="57" t="str">
        <f>IF(Ugovori_OPULJP3[[#This Row],[DATUM ZAVRŠETKA OPERACIJE]]&gt;DATE(2024,12,31),"u provedbi","završen")</f>
        <v>završen</v>
      </c>
      <c r="K3263" s="55" t="s">
        <v>11773</v>
      </c>
      <c r="L3263" s="55" t="s">
        <v>154</v>
      </c>
      <c r="M3263" s="58">
        <v>0.85</v>
      </c>
      <c r="N3263" s="58">
        <v>0.15</v>
      </c>
      <c r="O3263" s="59">
        <f>Ugovori_OPULJP3[[#This Row],[Bespovratna sredstva - Ukupno (EU+Nac) HRK
= Ukupna ugovorena vrijednost bespovratnih sredstava]]*Ugovori_OPULJP3[[#This Row],[EU STOPA SUFINANCIRANJA %
EU CO-FINANCING RATE %]]</f>
        <v>747662.78800000006</v>
      </c>
      <c r="P3263" s="60">
        <f>Ugovori_OPULJP3[[#This Row],[Bespovratna sredstva - EU dio - HRK]]/7.5345</f>
        <v>99231.904970469172</v>
      </c>
      <c r="Q3263" s="59">
        <f>Ugovori_OPULJP3[[#This Row],[Bespovratna sredstva - Ukupno (EU+Nac) HRK
= Ukupna ugovorena vrijednost bespovratnih sredstava]]*Ugovori_OPULJP3[[#This Row],[STOPA NACIONALNOG SUFINANCIRANJA %]]</f>
        <v>131940.492</v>
      </c>
      <c r="R3263" s="60">
        <f>Ugovori_OPULJP3[[#This Row],[Bespovratna sredstva - Nacionalni dio - HRK]]/7.5345</f>
        <v>17511.512641847501</v>
      </c>
      <c r="S3263" s="59">
        <v>879603.28</v>
      </c>
      <c r="T3263" s="60">
        <f>Ugovori_OPULJP3[[#This Row],[Bespovratna sredstva - Ukupno (EU+Nac) HRK
= Ukupna ugovorena vrijednost bespovratnih sredstava]]/7.5345</f>
        <v>116743.41761231667</v>
      </c>
      <c r="U3263" s="59">
        <v>5987.3399999999674</v>
      </c>
      <c r="V3263" s="60">
        <f>Ugovori_OPULJP3[[#This Row],[Javni doprinos korisnika - HRK]]/7.5345</f>
        <v>794.65657973322277</v>
      </c>
      <c r="W3263" s="59">
        <v>0</v>
      </c>
      <c r="X3263" s="60">
        <f>Ugovori_OPULJP3[[#This Row],[Privatni doprinos korisnika - HRK]]/7.5345</f>
        <v>0</v>
      </c>
      <c r="Y3263" s="61">
        <v>885590.62</v>
      </c>
      <c r="Z3263" s="62">
        <f>Ugovori_OPULJP3[[#This Row],[UKUPNI PRIHVATLJIVI IZDACI
TOTAL ELIGIBLE EXPENDITURE
= Bespovratna sredstva ukupno + doprinos korisnika
= Ukupni prihvatljivi troškovi
= Ukupna ugovorena vrijednost projekta HRK]]/7.5345</f>
        <v>117538.0741920499</v>
      </c>
      <c r="AA3263" s="53" t="s">
        <v>10638</v>
      </c>
      <c r="AB3263" s="53" t="s">
        <v>10639</v>
      </c>
      <c r="AC3263" s="42" t="s">
        <v>11774</v>
      </c>
      <c r="AD3263" s="52" t="s">
        <v>10995</v>
      </c>
    </row>
    <row r="3264" spans="1:30" ht="66.75" customHeight="1" x14ac:dyDescent="0.2">
      <c r="A3264" s="50" t="s">
        <v>11775</v>
      </c>
      <c r="B3264" s="51" t="s">
        <v>10633</v>
      </c>
      <c r="C3264" s="52" t="s">
        <v>11747</v>
      </c>
      <c r="D3264" s="52" t="s">
        <v>11752</v>
      </c>
      <c r="E3264" s="53" t="s">
        <v>231</v>
      </c>
      <c r="F3264" s="54" t="s">
        <v>11776</v>
      </c>
      <c r="G3264" s="54" t="s">
        <v>11777</v>
      </c>
      <c r="H3264" s="56">
        <v>42914</v>
      </c>
      <c r="I3264" s="56">
        <v>43462</v>
      </c>
      <c r="J3264" s="57" t="str">
        <f>IF(Ugovori_OPULJP3[[#This Row],[DATUM ZAVRŠETKA OPERACIJE]]&gt;DATE(2024,12,31),"u provedbi","završen")</f>
        <v>završen</v>
      </c>
      <c r="K3264" s="55" t="s">
        <v>424</v>
      </c>
      <c r="L3264" s="55" t="s">
        <v>424</v>
      </c>
      <c r="M3264" s="58">
        <v>0.85</v>
      </c>
      <c r="N3264" s="58">
        <v>0.15</v>
      </c>
      <c r="O3264" s="59">
        <f>Ugovori_OPULJP3[[#This Row],[Bespovratna sredstva - Ukupno (EU+Nac) HRK
= Ukupna ugovorena vrijednost bespovratnih sredstava]]*Ugovori_OPULJP3[[#This Row],[EU STOPA SUFINANCIRANJA %
EU CO-FINANCING RATE %]]</f>
        <v>827158.22199999995</v>
      </c>
      <c r="P3264" s="60">
        <f>Ugovori_OPULJP3[[#This Row],[Bespovratna sredstva - EU dio - HRK]]/7.5345</f>
        <v>109782.76222708871</v>
      </c>
      <c r="Q3264" s="59">
        <f>Ugovori_OPULJP3[[#This Row],[Bespovratna sredstva - Ukupno (EU+Nac) HRK
= Ukupna ugovorena vrijednost bespovratnih sredstava]]*Ugovori_OPULJP3[[#This Row],[STOPA NACIONALNOG SUFINANCIRANJA %]]</f>
        <v>145969.098</v>
      </c>
      <c r="R3264" s="60">
        <f>Ugovori_OPULJP3[[#This Row],[Bespovratna sredstva - Nacionalni dio - HRK]]/7.5345</f>
        <v>19373.428628309775</v>
      </c>
      <c r="S3264" s="59">
        <v>973127.32</v>
      </c>
      <c r="T3264" s="60">
        <f>Ugovori_OPULJP3[[#This Row],[Bespovratna sredstva - Ukupno (EU+Nac) HRK
= Ukupna ugovorena vrijednost bespovratnih sredstava]]/7.5345</f>
        <v>129156.19085539848</v>
      </c>
      <c r="U3264" s="59">
        <v>0</v>
      </c>
      <c r="V3264" s="60">
        <f>Ugovori_OPULJP3[[#This Row],[Javni doprinos korisnika - HRK]]/7.5345</f>
        <v>0</v>
      </c>
      <c r="W3264" s="59">
        <v>0</v>
      </c>
      <c r="X3264" s="60">
        <f>Ugovori_OPULJP3[[#This Row],[Privatni doprinos korisnika - HRK]]/7.5345</f>
        <v>0</v>
      </c>
      <c r="Y3264" s="61">
        <v>973127.32</v>
      </c>
      <c r="Z3264" s="62">
        <f>Ugovori_OPULJP3[[#This Row],[UKUPNI PRIHVATLJIVI IZDACI
TOTAL ELIGIBLE EXPENDITURE
= Bespovratna sredstva ukupno + doprinos korisnika
= Ukupni prihvatljivi troškovi
= Ukupna ugovorena vrijednost projekta HRK]]/7.5345</f>
        <v>129156.19085539848</v>
      </c>
      <c r="AA3264" s="53" t="s">
        <v>10638</v>
      </c>
      <c r="AB3264" s="53" t="s">
        <v>10639</v>
      </c>
      <c r="AC3264" s="42" t="s">
        <v>11778</v>
      </c>
      <c r="AD3264" s="52" t="s">
        <v>10995</v>
      </c>
    </row>
    <row r="3265" spans="1:30" ht="66.75" customHeight="1" x14ac:dyDescent="0.2">
      <c r="A3265" s="50" t="s">
        <v>11779</v>
      </c>
      <c r="B3265" s="51" t="s">
        <v>10633</v>
      </c>
      <c r="C3265" s="52" t="s">
        <v>11747</v>
      </c>
      <c r="D3265" s="52" t="s">
        <v>11752</v>
      </c>
      <c r="E3265" s="53" t="s">
        <v>231</v>
      </c>
      <c r="F3265" s="54" t="s">
        <v>11780</v>
      </c>
      <c r="G3265" s="54" t="s">
        <v>11781</v>
      </c>
      <c r="H3265" s="56">
        <v>42913</v>
      </c>
      <c r="I3265" s="56">
        <v>43431</v>
      </c>
      <c r="J3265" s="57" t="str">
        <f>IF(Ugovori_OPULJP3[[#This Row],[DATUM ZAVRŠETKA OPERACIJE]]&gt;DATE(2024,12,31),"u provedbi","završen")</f>
        <v>završen</v>
      </c>
      <c r="K3265" s="55" t="s">
        <v>11782</v>
      </c>
      <c r="L3265" s="55" t="s">
        <v>129</v>
      </c>
      <c r="M3265" s="58">
        <v>0.85</v>
      </c>
      <c r="N3265" s="58">
        <v>0.15</v>
      </c>
      <c r="O3265" s="59">
        <f>Ugovori_OPULJP3[[#This Row],[Bespovratna sredstva - Ukupno (EU+Nac) HRK
= Ukupna ugovorena vrijednost bespovratnih sredstava]]*Ugovori_OPULJP3[[#This Row],[EU STOPA SUFINANCIRANJA %
EU CO-FINANCING RATE %]]</f>
        <v>698572.66999999993</v>
      </c>
      <c r="P3265" s="60">
        <f>Ugovori_OPULJP3[[#This Row],[Bespovratna sredstva - EU dio - HRK]]/7.5345</f>
        <v>92716.526644103767</v>
      </c>
      <c r="Q3265" s="59">
        <f>Ugovori_OPULJP3[[#This Row],[Bespovratna sredstva - Ukupno (EU+Nac) HRK
= Ukupna ugovorena vrijednost bespovratnih sredstava]]*Ugovori_OPULJP3[[#This Row],[STOPA NACIONALNOG SUFINANCIRANJA %]]</f>
        <v>123277.52999999998</v>
      </c>
      <c r="R3265" s="60">
        <f>Ugovori_OPULJP3[[#This Row],[Bespovratna sredstva - Nacionalni dio - HRK]]/7.5345</f>
        <v>16361.739996018312</v>
      </c>
      <c r="S3265" s="59">
        <v>821850.2</v>
      </c>
      <c r="T3265" s="60">
        <f>Ugovori_OPULJP3[[#This Row],[Bespovratna sredstva - Ukupno (EU+Nac) HRK
= Ukupna ugovorena vrijednost bespovratnih sredstava]]/7.5345</f>
        <v>109078.26664012209</v>
      </c>
      <c r="U3265" s="59">
        <v>0</v>
      </c>
      <c r="V3265" s="60">
        <f>Ugovori_OPULJP3[[#This Row],[Javni doprinos korisnika - HRK]]/7.5345</f>
        <v>0</v>
      </c>
      <c r="W3265" s="59">
        <v>0</v>
      </c>
      <c r="X3265" s="60">
        <f>Ugovori_OPULJP3[[#This Row],[Privatni doprinos korisnika - HRK]]/7.5345</f>
        <v>0</v>
      </c>
      <c r="Y3265" s="61">
        <v>821850.2</v>
      </c>
      <c r="Z3265" s="62">
        <f>Ugovori_OPULJP3[[#This Row],[UKUPNI PRIHVATLJIVI IZDACI
TOTAL ELIGIBLE EXPENDITURE
= Bespovratna sredstva ukupno + doprinos korisnika
= Ukupni prihvatljivi troškovi
= Ukupna ugovorena vrijednost projekta HRK]]/7.5345</f>
        <v>109078.26664012209</v>
      </c>
      <c r="AA3265" s="53" t="s">
        <v>10638</v>
      </c>
      <c r="AB3265" s="53" t="s">
        <v>10639</v>
      </c>
      <c r="AC3265" s="42" t="s">
        <v>11783</v>
      </c>
      <c r="AD3265" s="52" t="s">
        <v>10995</v>
      </c>
    </row>
    <row r="3266" spans="1:30" ht="66.75" customHeight="1" x14ac:dyDescent="0.2">
      <c r="A3266" s="50" t="s">
        <v>11784</v>
      </c>
      <c r="B3266" s="51" t="s">
        <v>10633</v>
      </c>
      <c r="C3266" s="52" t="s">
        <v>11747</v>
      </c>
      <c r="D3266" s="52" t="s">
        <v>11752</v>
      </c>
      <c r="E3266" s="53" t="s">
        <v>231</v>
      </c>
      <c r="F3266" s="54" t="s">
        <v>11785</v>
      </c>
      <c r="G3266" s="71" t="s">
        <v>9102</v>
      </c>
      <c r="H3266" s="56">
        <v>42914</v>
      </c>
      <c r="I3266" s="56">
        <v>43644</v>
      </c>
      <c r="J3266" s="57" t="str">
        <f>IF(Ugovori_OPULJP3[[#This Row],[DATUM ZAVRŠETKA OPERACIJE]]&gt;DATE(2024,12,31),"u provedbi","završen")</f>
        <v>završen</v>
      </c>
      <c r="K3266" s="55" t="s">
        <v>172</v>
      </c>
      <c r="L3266" s="55" t="s">
        <v>172</v>
      </c>
      <c r="M3266" s="58">
        <v>0.85</v>
      </c>
      <c r="N3266" s="58">
        <v>0.15</v>
      </c>
      <c r="O3266" s="59">
        <f>Ugovori_OPULJP3[[#This Row],[Bespovratna sredstva - Ukupno (EU+Nac) HRK
= Ukupna ugovorena vrijednost bespovratnih sredstava]]*Ugovori_OPULJP3[[#This Row],[EU STOPA SUFINANCIRANJA %
EU CO-FINANCING RATE %]]</f>
        <v>811293.97499999998</v>
      </c>
      <c r="P3266" s="60">
        <f>Ugovori_OPULJP3[[#This Row],[Bespovratna sredstva - EU dio - HRK]]/7.5345</f>
        <v>107677.21481186541</v>
      </c>
      <c r="Q3266" s="59">
        <f>Ugovori_OPULJP3[[#This Row],[Bespovratna sredstva - Ukupno (EU+Nac) HRK
= Ukupna ugovorena vrijednost bespovratnih sredstava]]*Ugovori_OPULJP3[[#This Row],[STOPA NACIONALNOG SUFINANCIRANJA %]]</f>
        <v>143169.52499999999</v>
      </c>
      <c r="R3266" s="60">
        <f>Ugovori_OPULJP3[[#This Row],[Bespovratna sredstva - Nacionalni dio - HRK]]/7.5345</f>
        <v>19001.861437388012</v>
      </c>
      <c r="S3266" s="59">
        <v>954463.5</v>
      </c>
      <c r="T3266" s="60">
        <f>Ugovori_OPULJP3[[#This Row],[Bespovratna sredstva - Ukupno (EU+Nac) HRK
= Ukupna ugovorena vrijednost bespovratnih sredstava]]/7.5345</f>
        <v>126679.07624925343</v>
      </c>
      <c r="U3266" s="59">
        <v>0</v>
      </c>
      <c r="V3266" s="60">
        <f>Ugovori_OPULJP3[[#This Row],[Javni doprinos korisnika - HRK]]/7.5345</f>
        <v>0</v>
      </c>
      <c r="W3266" s="59">
        <v>0</v>
      </c>
      <c r="X3266" s="60">
        <f>Ugovori_OPULJP3[[#This Row],[Privatni doprinos korisnika - HRK]]/7.5345</f>
        <v>0</v>
      </c>
      <c r="Y3266" s="61">
        <v>954463.5</v>
      </c>
      <c r="Z3266" s="62">
        <f>Ugovori_OPULJP3[[#This Row],[UKUPNI PRIHVATLJIVI IZDACI
TOTAL ELIGIBLE EXPENDITURE
= Bespovratna sredstva ukupno + doprinos korisnika
= Ukupni prihvatljivi troškovi
= Ukupna ugovorena vrijednost projekta HRK]]/7.5345</f>
        <v>126679.07624925343</v>
      </c>
      <c r="AA3266" s="53" t="s">
        <v>10638</v>
      </c>
      <c r="AB3266" s="53" t="s">
        <v>10639</v>
      </c>
      <c r="AC3266" s="42" t="s">
        <v>11786</v>
      </c>
      <c r="AD3266" s="52" t="s">
        <v>10995</v>
      </c>
    </row>
    <row r="3267" spans="1:30" ht="66.75" customHeight="1" x14ac:dyDescent="0.2">
      <c r="A3267" s="50" t="s">
        <v>11787</v>
      </c>
      <c r="B3267" s="51" t="s">
        <v>10633</v>
      </c>
      <c r="C3267" s="52" t="s">
        <v>11747</v>
      </c>
      <c r="D3267" s="52" t="s">
        <v>11752</v>
      </c>
      <c r="E3267" s="53" t="s">
        <v>231</v>
      </c>
      <c r="F3267" s="54" t="s">
        <v>11788</v>
      </c>
      <c r="G3267" s="54" t="s">
        <v>11789</v>
      </c>
      <c r="H3267" s="56">
        <v>42914</v>
      </c>
      <c r="I3267" s="56">
        <v>43552</v>
      </c>
      <c r="J3267" s="57" t="str">
        <f>IF(Ugovori_OPULJP3[[#This Row],[DATUM ZAVRŠETKA OPERACIJE]]&gt;DATE(2024,12,31),"u provedbi","završen")</f>
        <v>završen</v>
      </c>
      <c r="K3267" s="55" t="s">
        <v>11790</v>
      </c>
      <c r="L3267" s="55" t="s">
        <v>36</v>
      </c>
      <c r="M3267" s="58">
        <v>0.85</v>
      </c>
      <c r="N3267" s="58">
        <v>0.15</v>
      </c>
      <c r="O3267" s="59">
        <f>Ugovori_OPULJP3[[#This Row],[Bespovratna sredstva - Ukupno (EU+Nac) HRK
= Ukupna ugovorena vrijednost bespovratnih sredstava]]*Ugovori_OPULJP3[[#This Row],[EU STOPA SUFINANCIRANJA %
EU CO-FINANCING RATE %]]</f>
        <v>810153.23249999993</v>
      </c>
      <c r="P3267" s="60">
        <f>Ugovori_OPULJP3[[#This Row],[Bespovratna sredstva - EU dio - HRK]]/7.5345</f>
        <v>107525.81226358748</v>
      </c>
      <c r="Q3267" s="59">
        <f>Ugovori_OPULJP3[[#This Row],[Bespovratna sredstva - Ukupno (EU+Nac) HRK
= Ukupna ugovorena vrijednost bespovratnih sredstava]]*Ugovori_OPULJP3[[#This Row],[STOPA NACIONALNOG SUFINANCIRANJA %]]</f>
        <v>142968.2175</v>
      </c>
      <c r="R3267" s="60">
        <f>Ugovori_OPULJP3[[#This Row],[Bespovratna sredstva - Nacionalni dio - HRK]]/7.5345</f>
        <v>18975.143340633087</v>
      </c>
      <c r="S3267" s="59">
        <v>953121.45</v>
      </c>
      <c r="T3267" s="60">
        <f>Ugovori_OPULJP3[[#This Row],[Bespovratna sredstva - Ukupno (EU+Nac) HRK
= Ukupna ugovorena vrijednost bespovratnih sredstava]]/7.5345</f>
        <v>126500.95560422057</v>
      </c>
      <c r="U3267" s="59">
        <v>0</v>
      </c>
      <c r="V3267" s="60">
        <f>Ugovori_OPULJP3[[#This Row],[Javni doprinos korisnika - HRK]]/7.5345</f>
        <v>0</v>
      </c>
      <c r="W3267" s="59">
        <v>0</v>
      </c>
      <c r="X3267" s="60">
        <f>Ugovori_OPULJP3[[#This Row],[Privatni doprinos korisnika - HRK]]/7.5345</f>
        <v>0</v>
      </c>
      <c r="Y3267" s="61">
        <v>953121.45</v>
      </c>
      <c r="Z3267" s="62">
        <f>Ugovori_OPULJP3[[#This Row],[UKUPNI PRIHVATLJIVI IZDACI
TOTAL ELIGIBLE EXPENDITURE
= Bespovratna sredstva ukupno + doprinos korisnika
= Ukupni prihvatljivi troškovi
= Ukupna ugovorena vrijednost projekta HRK]]/7.5345</f>
        <v>126500.95560422057</v>
      </c>
      <c r="AA3267" s="53" t="s">
        <v>10638</v>
      </c>
      <c r="AB3267" s="53" t="s">
        <v>10639</v>
      </c>
      <c r="AC3267" s="42" t="s">
        <v>11791</v>
      </c>
      <c r="AD3267" s="52" t="s">
        <v>10995</v>
      </c>
    </row>
    <row r="3268" spans="1:30" ht="66.75" customHeight="1" x14ac:dyDescent="0.2">
      <c r="A3268" s="50" t="s">
        <v>11792</v>
      </c>
      <c r="B3268" s="51" t="s">
        <v>10633</v>
      </c>
      <c r="C3268" s="52" t="s">
        <v>11747</v>
      </c>
      <c r="D3268" s="52" t="s">
        <v>11793</v>
      </c>
      <c r="E3268" s="53" t="s">
        <v>231</v>
      </c>
      <c r="F3268" s="54" t="s">
        <v>11794</v>
      </c>
      <c r="G3268" s="54" t="s">
        <v>11795</v>
      </c>
      <c r="H3268" s="56">
        <v>43069</v>
      </c>
      <c r="I3268" s="56">
        <v>43799</v>
      </c>
      <c r="J3268" s="57" t="str">
        <f>IF(Ugovori_OPULJP3[[#This Row],[DATUM ZAVRŠETKA OPERACIJE]]&gt;DATE(2024,12,31),"u provedbi","završen")</f>
        <v>završen</v>
      </c>
      <c r="K3268" s="55" t="s">
        <v>11796</v>
      </c>
      <c r="L3268" s="55" t="s">
        <v>424</v>
      </c>
      <c r="M3268" s="58">
        <v>0.85</v>
      </c>
      <c r="N3268" s="58">
        <v>0.15</v>
      </c>
      <c r="O3268" s="59">
        <f>Ugovori_OPULJP3[[#This Row],[Bespovratna sredstva - Ukupno (EU+Nac) HRK
= Ukupna ugovorena vrijednost bespovratnih sredstava]]*Ugovori_OPULJP3[[#This Row],[EU STOPA SUFINANCIRANJA %
EU CO-FINANCING RATE %]]</f>
        <v>1244344.4439999999</v>
      </c>
      <c r="P3268" s="60">
        <f>Ugovori_OPULJP3[[#This Row],[Bespovratna sredstva - EU dio - HRK]]/7.5345</f>
        <v>165152.88924281637</v>
      </c>
      <c r="Q3268" s="59">
        <f>Ugovori_OPULJP3[[#This Row],[Bespovratna sredstva - Ukupno (EU+Nac) HRK
= Ukupna ugovorena vrijednost bespovratnih sredstava]]*Ugovori_OPULJP3[[#This Row],[STOPA NACIONALNOG SUFINANCIRANJA %]]</f>
        <v>219590.19599999997</v>
      </c>
      <c r="R3268" s="60">
        <f>Ugovori_OPULJP3[[#This Row],[Bespovratna sredstva - Nacionalni dio - HRK]]/7.5345</f>
        <v>29144.627513438179</v>
      </c>
      <c r="S3268" s="59">
        <v>1463934.64</v>
      </c>
      <c r="T3268" s="60">
        <f>Ugovori_OPULJP3[[#This Row],[Bespovratna sredstva - Ukupno (EU+Nac) HRK
= Ukupna ugovorena vrijednost bespovratnih sredstava]]/7.5345</f>
        <v>194297.51675625454</v>
      </c>
      <c r="U3268" s="59">
        <v>0</v>
      </c>
      <c r="V3268" s="60">
        <f>Ugovori_OPULJP3[[#This Row],[Javni doprinos korisnika - HRK]]/7.5345</f>
        <v>0</v>
      </c>
      <c r="W3268" s="59">
        <v>0</v>
      </c>
      <c r="X3268" s="60">
        <f>Ugovori_OPULJP3[[#This Row],[Privatni doprinos korisnika - HRK]]/7.5345</f>
        <v>0</v>
      </c>
      <c r="Y3268" s="61">
        <v>1463934.64</v>
      </c>
      <c r="Z3268" s="62">
        <f>Ugovori_OPULJP3[[#This Row],[UKUPNI PRIHVATLJIVI IZDACI
TOTAL ELIGIBLE EXPENDITURE
= Bespovratna sredstva ukupno + doprinos korisnika
= Ukupni prihvatljivi troškovi
= Ukupna ugovorena vrijednost projekta HRK]]/7.5345</f>
        <v>194297.51675625454</v>
      </c>
      <c r="AA3268" s="53" t="s">
        <v>10638</v>
      </c>
      <c r="AB3268" s="53" t="s">
        <v>10639</v>
      </c>
      <c r="AC3268" s="42" t="s">
        <v>11797</v>
      </c>
      <c r="AD3268" s="52" t="s">
        <v>10995</v>
      </c>
    </row>
    <row r="3269" spans="1:30" ht="66.75" customHeight="1" x14ac:dyDescent="0.2">
      <c r="A3269" s="50" t="s">
        <v>11798</v>
      </c>
      <c r="B3269" s="51" t="s">
        <v>10633</v>
      </c>
      <c r="C3269" s="52" t="s">
        <v>11747</v>
      </c>
      <c r="D3269" s="52" t="s">
        <v>11793</v>
      </c>
      <c r="E3269" s="53" t="s">
        <v>231</v>
      </c>
      <c r="F3269" s="54" t="s">
        <v>11799</v>
      </c>
      <c r="G3269" s="54" t="s">
        <v>11800</v>
      </c>
      <c r="H3269" s="56">
        <v>43069</v>
      </c>
      <c r="I3269" s="56">
        <v>43799</v>
      </c>
      <c r="J3269" s="57" t="str">
        <f>IF(Ugovori_OPULJP3[[#This Row],[DATUM ZAVRŠETKA OPERACIJE]]&gt;DATE(2024,12,31),"u provedbi","završen")</f>
        <v>završen</v>
      </c>
      <c r="K3269" s="55" t="s">
        <v>370</v>
      </c>
      <c r="L3269" s="55" t="s">
        <v>370</v>
      </c>
      <c r="M3269" s="58">
        <v>0.85</v>
      </c>
      <c r="N3269" s="58">
        <v>0.15</v>
      </c>
      <c r="O3269" s="59">
        <f>Ugovori_OPULJP3[[#This Row],[Bespovratna sredstva - Ukupno (EU+Nac) HRK
= Ukupna ugovorena vrijednost bespovratnih sredstava]]*Ugovori_OPULJP3[[#This Row],[EU STOPA SUFINANCIRANJA %
EU CO-FINANCING RATE %]]</f>
        <v>1200791.787</v>
      </c>
      <c r="P3269" s="60">
        <f>Ugovori_OPULJP3[[#This Row],[Bespovratna sredstva - EU dio - HRK]]/7.5345</f>
        <v>159372.45829185745</v>
      </c>
      <c r="Q3269" s="59">
        <f>Ugovori_OPULJP3[[#This Row],[Bespovratna sredstva - Ukupno (EU+Nac) HRK
= Ukupna ugovorena vrijednost bespovratnih sredstava]]*Ugovori_OPULJP3[[#This Row],[STOPA NACIONALNOG SUFINANCIRANJA %]]</f>
        <v>211904.43299999999</v>
      </c>
      <c r="R3269" s="60">
        <f>Ugovori_OPULJP3[[#This Row],[Bespovratna sredstva - Nacionalni dio - HRK]]/7.5345</f>
        <v>28124.551463268959</v>
      </c>
      <c r="S3269" s="59">
        <v>1412696.22</v>
      </c>
      <c r="T3269" s="60">
        <f>Ugovori_OPULJP3[[#This Row],[Bespovratna sredstva - Ukupno (EU+Nac) HRK
= Ukupna ugovorena vrijednost bespovratnih sredstava]]/7.5345</f>
        <v>187497.0097551264</v>
      </c>
      <c r="U3269" s="59">
        <v>0</v>
      </c>
      <c r="V3269" s="60">
        <f>Ugovori_OPULJP3[[#This Row],[Javni doprinos korisnika - HRK]]/7.5345</f>
        <v>0</v>
      </c>
      <c r="W3269" s="59">
        <v>0</v>
      </c>
      <c r="X3269" s="60">
        <f>Ugovori_OPULJP3[[#This Row],[Privatni doprinos korisnika - HRK]]/7.5345</f>
        <v>0</v>
      </c>
      <c r="Y3269" s="61">
        <v>1412696.22</v>
      </c>
      <c r="Z3269" s="62">
        <f>Ugovori_OPULJP3[[#This Row],[UKUPNI PRIHVATLJIVI IZDACI
TOTAL ELIGIBLE EXPENDITURE
= Bespovratna sredstva ukupno + doprinos korisnika
= Ukupni prihvatljivi troškovi
= Ukupna ugovorena vrijednost projekta HRK]]/7.5345</f>
        <v>187497.0097551264</v>
      </c>
      <c r="AA3269" s="53" t="s">
        <v>10638</v>
      </c>
      <c r="AB3269" s="53" t="s">
        <v>10639</v>
      </c>
      <c r="AC3269" s="42" t="s">
        <v>11801</v>
      </c>
      <c r="AD3269" s="52" t="s">
        <v>10995</v>
      </c>
    </row>
    <row r="3270" spans="1:30" ht="66.75" customHeight="1" x14ac:dyDescent="0.2">
      <c r="A3270" s="50" t="s">
        <v>11802</v>
      </c>
      <c r="B3270" s="51" t="s">
        <v>10633</v>
      </c>
      <c r="C3270" s="52" t="s">
        <v>11747</v>
      </c>
      <c r="D3270" s="52" t="s">
        <v>11793</v>
      </c>
      <c r="E3270" s="53" t="s">
        <v>231</v>
      </c>
      <c r="F3270" s="54" t="s">
        <v>11803</v>
      </c>
      <c r="G3270" s="54" t="s">
        <v>11804</v>
      </c>
      <c r="H3270" s="56">
        <v>43069</v>
      </c>
      <c r="I3270" s="56">
        <v>43799</v>
      </c>
      <c r="J3270" s="57" t="str">
        <f>IF(Ugovori_OPULJP3[[#This Row],[DATUM ZAVRŠETKA OPERACIJE]]&gt;DATE(2024,12,31),"u provedbi","završen")</f>
        <v>završen</v>
      </c>
      <c r="K3270" s="55" t="s">
        <v>36</v>
      </c>
      <c r="L3270" s="55" t="s">
        <v>36</v>
      </c>
      <c r="M3270" s="58">
        <v>0.85</v>
      </c>
      <c r="N3270" s="58">
        <v>0.15</v>
      </c>
      <c r="O3270" s="59">
        <f>Ugovori_OPULJP3[[#This Row],[Bespovratna sredstva - Ukupno (EU+Nac) HRK
= Ukupna ugovorena vrijednost bespovratnih sredstava]]*Ugovori_OPULJP3[[#This Row],[EU STOPA SUFINANCIRANJA %
EU CO-FINANCING RATE %]]</f>
        <v>762240.86599999992</v>
      </c>
      <c r="P3270" s="60">
        <f>Ugovori_OPULJP3[[#This Row],[Bespovratna sredstva - EU dio - HRK]]/7.5345</f>
        <v>101166.74842391664</v>
      </c>
      <c r="Q3270" s="59">
        <f>Ugovori_OPULJP3[[#This Row],[Bespovratna sredstva - Ukupno (EU+Nac) HRK
= Ukupna ugovorena vrijednost bespovratnih sredstava]]*Ugovori_OPULJP3[[#This Row],[STOPA NACIONALNOG SUFINANCIRANJA %]]</f>
        <v>134513.09399999998</v>
      </c>
      <c r="R3270" s="60">
        <f>Ugovori_OPULJP3[[#This Row],[Bespovratna sredstva - Nacionalni dio - HRK]]/7.5345</f>
        <v>17852.95560422058</v>
      </c>
      <c r="S3270" s="59">
        <v>896753.96</v>
      </c>
      <c r="T3270" s="60">
        <f>Ugovori_OPULJP3[[#This Row],[Bespovratna sredstva - Ukupno (EU+Nac) HRK
= Ukupna ugovorena vrijednost bespovratnih sredstava]]/7.5345</f>
        <v>119019.70402813722</v>
      </c>
      <c r="U3270" s="59">
        <v>0</v>
      </c>
      <c r="V3270" s="60">
        <f>Ugovori_OPULJP3[[#This Row],[Javni doprinos korisnika - HRK]]/7.5345</f>
        <v>0</v>
      </c>
      <c r="W3270" s="59">
        <v>0</v>
      </c>
      <c r="X3270" s="60">
        <f>Ugovori_OPULJP3[[#This Row],[Privatni doprinos korisnika - HRK]]/7.5345</f>
        <v>0</v>
      </c>
      <c r="Y3270" s="61">
        <v>896753.96</v>
      </c>
      <c r="Z3270" s="62">
        <f>Ugovori_OPULJP3[[#This Row],[UKUPNI PRIHVATLJIVI IZDACI
TOTAL ELIGIBLE EXPENDITURE
= Bespovratna sredstva ukupno + doprinos korisnika
= Ukupni prihvatljivi troškovi
= Ukupna ugovorena vrijednost projekta HRK]]/7.5345</f>
        <v>119019.70402813722</v>
      </c>
      <c r="AA3270" s="53" t="s">
        <v>10638</v>
      </c>
      <c r="AB3270" s="53" t="s">
        <v>10639</v>
      </c>
      <c r="AC3270" s="42" t="s">
        <v>11805</v>
      </c>
      <c r="AD3270" s="52" t="s">
        <v>10995</v>
      </c>
    </row>
    <row r="3271" spans="1:30" ht="66.75" customHeight="1" x14ac:dyDescent="0.2">
      <c r="A3271" s="50" t="s">
        <v>11806</v>
      </c>
      <c r="B3271" s="51" t="s">
        <v>10633</v>
      </c>
      <c r="C3271" s="52" t="s">
        <v>11747</v>
      </c>
      <c r="D3271" s="52" t="s">
        <v>11793</v>
      </c>
      <c r="E3271" s="53" t="s">
        <v>231</v>
      </c>
      <c r="F3271" s="54" t="s">
        <v>11807</v>
      </c>
      <c r="G3271" s="54" t="s">
        <v>11808</v>
      </c>
      <c r="H3271" s="56">
        <v>43069</v>
      </c>
      <c r="I3271" s="56">
        <v>43676</v>
      </c>
      <c r="J3271" s="57" t="str">
        <f>IF(Ugovori_OPULJP3[[#This Row],[DATUM ZAVRŠETKA OPERACIJE]]&gt;DATE(2024,12,31),"u provedbi","završen")</f>
        <v>završen</v>
      </c>
      <c r="K3271" s="55" t="s">
        <v>11809</v>
      </c>
      <c r="L3271" s="55" t="s">
        <v>98</v>
      </c>
      <c r="M3271" s="58">
        <v>0.85</v>
      </c>
      <c r="N3271" s="58">
        <v>0.15</v>
      </c>
      <c r="O3271" s="59">
        <f>Ugovori_OPULJP3[[#This Row],[Bespovratna sredstva - Ukupno (EU+Nac) HRK
= Ukupna ugovorena vrijednost bespovratnih sredstava]]*Ugovori_OPULJP3[[#This Row],[EU STOPA SUFINANCIRANJA %
EU CO-FINANCING RATE %]]</f>
        <v>1271284.2420000001</v>
      </c>
      <c r="P3271" s="60">
        <f>Ugovori_OPULJP3[[#This Row],[Bespovratna sredstva - EU dio - HRK]]/7.5345</f>
        <v>168728.41489149909</v>
      </c>
      <c r="Q3271" s="59">
        <f>Ugovori_OPULJP3[[#This Row],[Bespovratna sredstva - Ukupno (EU+Nac) HRK
= Ukupna ugovorena vrijednost bespovratnih sredstava]]*Ugovori_OPULJP3[[#This Row],[STOPA NACIONALNOG SUFINANCIRANJA %]]</f>
        <v>224344.27799999999</v>
      </c>
      <c r="R3271" s="60">
        <f>Ugovori_OPULJP3[[#This Row],[Bespovratna sredstva - Nacionalni dio - HRK]]/7.5345</f>
        <v>29775.602627911605</v>
      </c>
      <c r="S3271" s="59">
        <v>1495628.52</v>
      </c>
      <c r="T3271" s="60">
        <f>Ugovori_OPULJP3[[#This Row],[Bespovratna sredstva - Ukupno (EU+Nac) HRK
= Ukupna ugovorena vrijednost bespovratnih sredstava]]/7.5345</f>
        <v>198504.0175194107</v>
      </c>
      <c r="U3271" s="59">
        <v>0</v>
      </c>
      <c r="V3271" s="60">
        <f>Ugovori_OPULJP3[[#This Row],[Javni doprinos korisnika - HRK]]/7.5345</f>
        <v>0</v>
      </c>
      <c r="W3271" s="59">
        <v>0</v>
      </c>
      <c r="X3271" s="60">
        <f>Ugovori_OPULJP3[[#This Row],[Privatni doprinos korisnika - HRK]]/7.5345</f>
        <v>0</v>
      </c>
      <c r="Y3271" s="61">
        <v>1495628.52</v>
      </c>
      <c r="Z3271" s="62">
        <f>Ugovori_OPULJP3[[#This Row],[UKUPNI PRIHVATLJIVI IZDACI
TOTAL ELIGIBLE EXPENDITURE
= Bespovratna sredstva ukupno + doprinos korisnika
= Ukupni prihvatljivi troškovi
= Ukupna ugovorena vrijednost projekta HRK]]/7.5345</f>
        <v>198504.0175194107</v>
      </c>
      <c r="AA3271" s="53" t="s">
        <v>10638</v>
      </c>
      <c r="AB3271" s="53" t="s">
        <v>10639</v>
      </c>
      <c r="AC3271" s="42" t="s">
        <v>11810</v>
      </c>
      <c r="AD3271" s="52" t="s">
        <v>10995</v>
      </c>
    </row>
    <row r="3272" spans="1:30" ht="66.75" customHeight="1" x14ac:dyDescent="0.2">
      <c r="A3272" s="50" t="s">
        <v>11811</v>
      </c>
      <c r="B3272" s="51" t="s">
        <v>10633</v>
      </c>
      <c r="C3272" s="52" t="s">
        <v>11747</v>
      </c>
      <c r="D3272" s="52" t="s">
        <v>11793</v>
      </c>
      <c r="E3272" s="53" t="s">
        <v>231</v>
      </c>
      <c r="F3272" s="54" t="s">
        <v>11812</v>
      </c>
      <c r="G3272" s="54" t="s">
        <v>2539</v>
      </c>
      <c r="H3272" s="56">
        <v>43069</v>
      </c>
      <c r="I3272" s="56">
        <v>43707</v>
      </c>
      <c r="J3272" s="57" t="str">
        <f>IF(Ugovori_OPULJP3[[#This Row],[DATUM ZAVRŠETKA OPERACIJE]]&gt;DATE(2024,12,31),"u provedbi","završen")</f>
        <v>završen</v>
      </c>
      <c r="K3272" s="55" t="s">
        <v>424</v>
      </c>
      <c r="L3272" s="55" t="s">
        <v>424</v>
      </c>
      <c r="M3272" s="58">
        <v>0.85</v>
      </c>
      <c r="N3272" s="58">
        <v>0.15</v>
      </c>
      <c r="O3272" s="59">
        <f>Ugovori_OPULJP3[[#This Row],[Bespovratna sredstva - Ukupno (EU+Nac) HRK
= Ukupna ugovorena vrijednost bespovratnih sredstava]]*Ugovori_OPULJP3[[#This Row],[EU STOPA SUFINANCIRANJA %
EU CO-FINANCING RATE %]]</f>
        <v>936714.93449999997</v>
      </c>
      <c r="P3272" s="60">
        <f>Ugovori_OPULJP3[[#This Row],[Bespovratna sredstva - EU dio - HRK]]/7.5345</f>
        <v>124323.43679076248</v>
      </c>
      <c r="Q3272" s="59">
        <f>Ugovori_OPULJP3[[#This Row],[Bespovratna sredstva - Ukupno (EU+Nac) HRK
= Ukupna ugovorena vrijednost bespovratnih sredstava]]*Ugovori_OPULJP3[[#This Row],[STOPA NACIONALNOG SUFINANCIRANJA %]]</f>
        <v>165302.6355</v>
      </c>
      <c r="R3272" s="60">
        <f>Ugovori_OPULJP3[[#This Row],[Bespovratna sredstva - Nacionalni dio - HRK]]/7.5345</f>
        <v>21939.430021899261</v>
      </c>
      <c r="S3272" s="59">
        <v>1102017.57</v>
      </c>
      <c r="T3272" s="60">
        <f>Ugovori_OPULJP3[[#This Row],[Bespovratna sredstva - Ukupno (EU+Nac) HRK
= Ukupna ugovorena vrijednost bespovratnih sredstava]]/7.5345</f>
        <v>146262.86681266176</v>
      </c>
      <c r="U3272" s="59">
        <v>0</v>
      </c>
      <c r="V3272" s="60">
        <f>Ugovori_OPULJP3[[#This Row],[Javni doprinos korisnika - HRK]]/7.5345</f>
        <v>0</v>
      </c>
      <c r="W3272" s="59">
        <v>0</v>
      </c>
      <c r="X3272" s="60">
        <f>Ugovori_OPULJP3[[#This Row],[Privatni doprinos korisnika - HRK]]/7.5345</f>
        <v>0</v>
      </c>
      <c r="Y3272" s="61">
        <v>1102017.57</v>
      </c>
      <c r="Z3272" s="62">
        <f>Ugovori_OPULJP3[[#This Row],[UKUPNI PRIHVATLJIVI IZDACI
TOTAL ELIGIBLE EXPENDITURE
= Bespovratna sredstva ukupno + doprinos korisnika
= Ukupni prihvatljivi troškovi
= Ukupna ugovorena vrijednost projekta HRK]]/7.5345</f>
        <v>146262.86681266176</v>
      </c>
      <c r="AA3272" s="53" t="s">
        <v>10638</v>
      </c>
      <c r="AB3272" s="53" t="s">
        <v>10639</v>
      </c>
      <c r="AC3272" s="42" t="s">
        <v>11813</v>
      </c>
      <c r="AD3272" s="52" t="s">
        <v>10995</v>
      </c>
    </row>
    <row r="3273" spans="1:30" ht="66.75" customHeight="1" x14ac:dyDescent="0.2">
      <c r="A3273" s="50" t="s">
        <v>11814</v>
      </c>
      <c r="B3273" s="51" t="s">
        <v>10633</v>
      </c>
      <c r="C3273" s="52" t="s">
        <v>11747</v>
      </c>
      <c r="D3273" s="52" t="s">
        <v>11793</v>
      </c>
      <c r="E3273" s="53" t="s">
        <v>231</v>
      </c>
      <c r="F3273" s="54" t="s">
        <v>11815</v>
      </c>
      <c r="G3273" s="54" t="s">
        <v>11816</v>
      </c>
      <c r="H3273" s="56">
        <v>43069</v>
      </c>
      <c r="I3273" s="56">
        <v>43799</v>
      </c>
      <c r="J3273" s="57" t="str">
        <f>IF(Ugovori_OPULJP3[[#This Row],[DATUM ZAVRŠETKA OPERACIJE]]&gt;DATE(2024,12,31),"u provedbi","završen")</f>
        <v>završen</v>
      </c>
      <c r="K3273" s="55" t="s">
        <v>103</v>
      </c>
      <c r="L3273" s="55" t="s">
        <v>103</v>
      </c>
      <c r="M3273" s="58">
        <v>0.85</v>
      </c>
      <c r="N3273" s="58">
        <v>0.15</v>
      </c>
      <c r="O3273" s="59">
        <f>Ugovori_OPULJP3[[#This Row],[Bespovratna sredstva - Ukupno (EU+Nac) HRK
= Ukupna ugovorena vrijednost bespovratnih sredstava]]*Ugovori_OPULJP3[[#This Row],[EU STOPA SUFINANCIRANJA %
EU CO-FINANCING RATE %]]</f>
        <v>1246181.226</v>
      </c>
      <c r="P3273" s="60">
        <f>Ugovori_OPULJP3[[#This Row],[Bespovratna sredstva - EU dio - HRK]]/7.5345</f>
        <v>165396.67210830181</v>
      </c>
      <c r="Q3273" s="59">
        <f>Ugovori_OPULJP3[[#This Row],[Bespovratna sredstva - Ukupno (EU+Nac) HRK
= Ukupna ugovorena vrijednost bespovratnih sredstava]]*Ugovori_OPULJP3[[#This Row],[STOPA NACIONALNOG SUFINANCIRANJA %]]</f>
        <v>219914.334</v>
      </c>
      <c r="R3273" s="60">
        <f>Ugovori_OPULJP3[[#This Row],[Bespovratna sredstva - Nacionalni dio - HRK]]/7.5345</f>
        <v>29187.648019112083</v>
      </c>
      <c r="S3273" s="59">
        <v>1466095.56</v>
      </c>
      <c r="T3273" s="60">
        <f>Ugovori_OPULJP3[[#This Row],[Bespovratna sredstva - Ukupno (EU+Nac) HRK
= Ukupna ugovorena vrijednost bespovratnih sredstava]]/7.5345</f>
        <v>194584.3201274139</v>
      </c>
      <c r="U3273" s="59">
        <v>0</v>
      </c>
      <c r="V3273" s="60">
        <f>Ugovori_OPULJP3[[#This Row],[Javni doprinos korisnika - HRK]]/7.5345</f>
        <v>0</v>
      </c>
      <c r="W3273" s="59">
        <v>0</v>
      </c>
      <c r="X3273" s="60">
        <f>Ugovori_OPULJP3[[#This Row],[Privatni doprinos korisnika - HRK]]/7.5345</f>
        <v>0</v>
      </c>
      <c r="Y3273" s="61">
        <v>1466095.56</v>
      </c>
      <c r="Z3273" s="62">
        <f>Ugovori_OPULJP3[[#This Row],[UKUPNI PRIHVATLJIVI IZDACI
TOTAL ELIGIBLE EXPENDITURE
= Bespovratna sredstva ukupno + doprinos korisnika
= Ukupni prihvatljivi troškovi
= Ukupna ugovorena vrijednost projekta HRK]]/7.5345</f>
        <v>194584.3201274139</v>
      </c>
      <c r="AA3273" s="53" t="s">
        <v>10638</v>
      </c>
      <c r="AB3273" s="53" t="s">
        <v>10639</v>
      </c>
      <c r="AC3273" s="42" t="s">
        <v>11817</v>
      </c>
      <c r="AD3273" s="52" t="s">
        <v>10995</v>
      </c>
    </row>
    <row r="3274" spans="1:30" ht="66.75" customHeight="1" x14ac:dyDescent="0.2">
      <c r="A3274" s="50" t="s">
        <v>11818</v>
      </c>
      <c r="B3274" s="51" t="s">
        <v>10633</v>
      </c>
      <c r="C3274" s="52" t="s">
        <v>11747</v>
      </c>
      <c r="D3274" s="52" t="s">
        <v>11793</v>
      </c>
      <c r="E3274" s="53" t="s">
        <v>231</v>
      </c>
      <c r="F3274" s="54" t="s">
        <v>11819</v>
      </c>
      <c r="G3274" s="54" t="s">
        <v>11820</v>
      </c>
      <c r="H3274" s="56">
        <v>43069</v>
      </c>
      <c r="I3274" s="56">
        <v>43615</v>
      </c>
      <c r="J3274" s="57" t="str">
        <f>IF(Ugovori_OPULJP3[[#This Row],[DATUM ZAVRŠETKA OPERACIJE]]&gt;DATE(2024,12,31),"u provedbi","završen")</f>
        <v>završen</v>
      </c>
      <c r="K3274" s="55" t="s">
        <v>103</v>
      </c>
      <c r="L3274" s="55" t="s">
        <v>103</v>
      </c>
      <c r="M3274" s="58">
        <v>0.85</v>
      </c>
      <c r="N3274" s="58">
        <v>0.15</v>
      </c>
      <c r="O3274" s="59">
        <f>Ugovori_OPULJP3[[#This Row],[Bespovratna sredstva - Ukupno (EU+Nac) HRK
= Ukupna ugovorena vrijednost bespovratnih sredstava]]*Ugovori_OPULJP3[[#This Row],[EU STOPA SUFINANCIRANJA %
EU CO-FINANCING RATE %]]</f>
        <v>617314.71</v>
      </c>
      <c r="P3274" s="60">
        <f>Ugovori_OPULJP3[[#This Row],[Bespovratna sredstva - EU dio - HRK]]/7.5345</f>
        <v>81931.741986860434</v>
      </c>
      <c r="Q3274" s="59">
        <f>Ugovori_OPULJP3[[#This Row],[Bespovratna sredstva - Ukupno (EU+Nac) HRK
= Ukupna ugovorena vrijednost bespovratnih sredstava]]*Ugovori_OPULJP3[[#This Row],[STOPA NACIONALNOG SUFINANCIRANJA %]]</f>
        <v>108937.89</v>
      </c>
      <c r="R3274" s="60">
        <f>Ugovori_OPULJP3[[#This Row],[Bespovratna sredstva - Nacionalni dio - HRK]]/7.5345</f>
        <v>14458.542703563606</v>
      </c>
      <c r="S3274" s="59">
        <v>726252.6</v>
      </c>
      <c r="T3274" s="60">
        <f>Ugovori_OPULJP3[[#This Row],[Bespovratna sredstva - Ukupno (EU+Nac) HRK
= Ukupna ugovorena vrijednost bespovratnih sredstava]]/7.5345</f>
        <v>96390.284690424043</v>
      </c>
      <c r="U3274" s="59">
        <v>0</v>
      </c>
      <c r="V3274" s="60">
        <f>Ugovori_OPULJP3[[#This Row],[Javni doprinos korisnika - HRK]]/7.5345</f>
        <v>0</v>
      </c>
      <c r="W3274" s="59">
        <v>0</v>
      </c>
      <c r="X3274" s="60">
        <f>Ugovori_OPULJP3[[#This Row],[Privatni doprinos korisnika - HRK]]/7.5345</f>
        <v>0</v>
      </c>
      <c r="Y3274" s="61">
        <v>726252.6</v>
      </c>
      <c r="Z3274" s="62">
        <f>Ugovori_OPULJP3[[#This Row],[UKUPNI PRIHVATLJIVI IZDACI
TOTAL ELIGIBLE EXPENDITURE
= Bespovratna sredstva ukupno + doprinos korisnika
= Ukupni prihvatljivi troškovi
= Ukupna ugovorena vrijednost projekta HRK]]/7.5345</f>
        <v>96390.284690424043</v>
      </c>
      <c r="AA3274" s="53" t="s">
        <v>10638</v>
      </c>
      <c r="AB3274" s="53" t="s">
        <v>10639</v>
      </c>
      <c r="AC3274" s="52" t="s">
        <v>11821</v>
      </c>
      <c r="AD3274" s="52" t="s">
        <v>10995</v>
      </c>
    </row>
    <row r="3275" spans="1:30" ht="66.75" customHeight="1" x14ac:dyDescent="0.2">
      <c r="A3275" s="50" t="s">
        <v>11822</v>
      </c>
      <c r="B3275" s="51" t="s">
        <v>10633</v>
      </c>
      <c r="C3275" s="52" t="s">
        <v>11747</v>
      </c>
      <c r="D3275" s="52" t="s">
        <v>11793</v>
      </c>
      <c r="E3275" s="53" t="s">
        <v>231</v>
      </c>
      <c r="F3275" s="54" t="s">
        <v>11823</v>
      </c>
      <c r="G3275" s="54" t="s">
        <v>11777</v>
      </c>
      <c r="H3275" s="56">
        <v>43069</v>
      </c>
      <c r="I3275" s="56">
        <v>43676</v>
      </c>
      <c r="J3275" s="57" t="str">
        <f>IF(Ugovori_OPULJP3[[#This Row],[DATUM ZAVRŠETKA OPERACIJE]]&gt;DATE(2024,12,31),"u provedbi","završen")</f>
        <v>završen</v>
      </c>
      <c r="K3275" s="55" t="s">
        <v>424</v>
      </c>
      <c r="L3275" s="55" t="s">
        <v>424</v>
      </c>
      <c r="M3275" s="58">
        <v>0.85</v>
      </c>
      <c r="N3275" s="58">
        <v>0.15</v>
      </c>
      <c r="O3275" s="59">
        <f>Ugovori_OPULJP3[[#This Row],[Bespovratna sredstva - Ukupno (EU+Nac) HRK
= Ukupna ugovorena vrijednost bespovratnih sredstava]]*Ugovori_OPULJP3[[#This Row],[EU STOPA SUFINANCIRANJA %
EU CO-FINANCING RATE %]]</f>
        <v>1232872.5719999999</v>
      </c>
      <c r="P3275" s="60">
        <f>Ugovori_OPULJP3[[#This Row],[Bespovratna sredstva - EU dio - HRK]]/7.5345</f>
        <v>163630.31017320324</v>
      </c>
      <c r="Q3275" s="59">
        <f>Ugovori_OPULJP3[[#This Row],[Bespovratna sredstva - Ukupno (EU+Nac) HRK
= Ukupna ugovorena vrijednost bespovratnih sredstava]]*Ugovori_OPULJP3[[#This Row],[STOPA NACIONALNOG SUFINANCIRANJA %]]</f>
        <v>217565.74799999999</v>
      </c>
      <c r="R3275" s="60">
        <f>Ugovori_OPULJP3[[#This Row],[Bespovratna sredstva - Nacionalni dio - HRK]]/7.5345</f>
        <v>28875.937089388808</v>
      </c>
      <c r="S3275" s="59">
        <v>1450438.32</v>
      </c>
      <c r="T3275" s="60">
        <f>Ugovori_OPULJP3[[#This Row],[Bespovratna sredstva - Ukupno (EU+Nac) HRK
= Ukupna ugovorena vrijednost bespovratnih sredstava]]/7.5345</f>
        <v>192506.24726259208</v>
      </c>
      <c r="U3275" s="59">
        <v>0</v>
      </c>
      <c r="V3275" s="60">
        <f>Ugovori_OPULJP3[[#This Row],[Javni doprinos korisnika - HRK]]/7.5345</f>
        <v>0</v>
      </c>
      <c r="W3275" s="59">
        <v>0</v>
      </c>
      <c r="X3275" s="60">
        <f>Ugovori_OPULJP3[[#This Row],[Privatni doprinos korisnika - HRK]]/7.5345</f>
        <v>0</v>
      </c>
      <c r="Y3275" s="61">
        <v>1450438.32</v>
      </c>
      <c r="Z3275" s="62">
        <f>Ugovori_OPULJP3[[#This Row],[UKUPNI PRIHVATLJIVI IZDACI
TOTAL ELIGIBLE EXPENDITURE
= Bespovratna sredstva ukupno + doprinos korisnika
= Ukupni prihvatljivi troškovi
= Ukupna ugovorena vrijednost projekta HRK]]/7.5345</f>
        <v>192506.24726259208</v>
      </c>
      <c r="AA3275" s="53" t="s">
        <v>10638</v>
      </c>
      <c r="AB3275" s="53" t="s">
        <v>10639</v>
      </c>
      <c r="AC3275" s="52" t="s">
        <v>11824</v>
      </c>
      <c r="AD3275" s="52" t="s">
        <v>10995</v>
      </c>
    </row>
    <row r="3276" spans="1:30" ht="66.75" customHeight="1" x14ac:dyDescent="0.2">
      <c r="A3276" s="50" t="s">
        <v>11825</v>
      </c>
      <c r="B3276" s="51" t="s">
        <v>10633</v>
      </c>
      <c r="C3276" s="52" t="s">
        <v>11747</v>
      </c>
      <c r="D3276" s="52" t="s">
        <v>11793</v>
      </c>
      <c r="E3276" s="53" t="s">
        <v>231</v>
      </c>
      <c r="F3276" s="54" t="s">
        <v>11826</v>
      </c>
      <c r="G3276" s="54" t="s">
        <v>11827</v>
      </c>
      <c r="H3276" s="56">
        <v>43069</v>
      </c>
      <c r="I3276" s="56">
        <v>43799</v>
      </c>
      <c r="J3276" s="57" t="str">
        <f>IF(Ugovori_OPULJP3[[#This Row],[DATUM ZAVRŠETKA OPERACIJE]]&gt;DATE(2024,12,31),"u provedbi","završen")</f>
        <v>završen</v>
      </c>
      <c r="K3276" s="55" t="s">
        <v>11828</v>
      </c>
      <c r="L3276" s="55" t="s">
        <v>36</v>
      </c>
      <c r="M3276" s="58">
        <v>0.85</v>
      </c>
      <c r="N3276" s="58">
        <v>0.15</v>
      </c>
      <c r="O3276" s="59">
        <f>Ugovori_OPULJP3[[#This Row],[Bespovratna sredstva - Ukupno (EU+Nac) HRK
= Ukupna ugovorena vrijednost bespovratnih sredstava]]*Ugovori_OPULJP3[[#This Row],[EU STOPA SUFINANCIRANJA %
EU CO-FINANCING RATE %]]</f>
        <v>686772.3409999999</v>
      </c>
      <c r="P3276" s="60">
        <f>Ugovori_OPULJP3[[#This Row],[Bespovratna sredstva - EU dio - HRK]]/7.5345</f>
        <v>91150.353839007221</v>
      </c>
      <c r="Q3276" s="59">
        <f>Ugovori_OPULJP3[[#This Row],[Bespovratna sredstva - Ukupno (EU+Nac) HRK
= Ukupna ugovorena vrijednost bespovratnih sredstava]]*Ugovori_OPULJP3[[#This Row],[STOPA NACIONALNOG SUFINANCIRANJA %]]</f>
        <v>121195.11899999999</v>
      </c>
      <c r="R3276" s="60">
        <f>Ugovori_OPULJP3[[#This Row],[Bespovratna sredstva - Nacionalni dio - HRK]]/7.5345</f>
        <v>16085.356559824804</v>
      </c>
      <c r="S3276" s="59">
        <v>807967.46</v>
      </c>
      <c r="T3276" s="60">
        <f>Ugovori_OPULJP3[[#This Row],[Bespovratna sredstva - Ukupno (EU+Nac) HRK
= Ukupna ugovorena vrijednost bespovratnih sredstava]]/7.5345</f>
        <v>107235.71039883203</v>
      </c>
      <c r="U3276" s="59">
        <v>0</v>
      </c>
      <c r="V3276" s="60">
        <f>Ugovori_OPULJP3[[#This Row],[Javni doprinos korisnika - HRK]]/7.5345</f>
        <v>0</v>
      </c>
      <c r="W3276" s="59">
        <v>0</v>
      </c>
      <c r="X3276" s="60">
        <f>Ugovori_OPULJP3[[#This Row],[Privatni doprinos korisnika - HRK]]/7.5345</f>
        <v>0</v>
      </c>
      <c r="Y3276" s="61">
        <v>807967.46</v>
      </c>
      <c r="Z3276" s="62">
        <f>Ugovori_OPULJP3[[#This Row],[UKUPNI PRIHVATLJIVI IZDACI
TOTAL ELIGIBLE EXPENDITURE
= Bespovratna sredstva ukupno + doprinos korisnika
= Ukupni prihvatljivi troškovi
= Ukupna ugovorena vrijednost projekta HRK]]/7.5345</f>
        <v>107235.71039883203</v>
      </c>
      <c r="AA3276" s="53" t="s">
        <v>10638</v>
      </c>
      <c r="AB3276" s="53" t="s">
        <v>10639</v>
      </c>
      <c r="AC3276" s="42" t="s">
        <v>11829</v>
      </c>
      <c r="AD3276" s="52" t="s">
        <v>10995</v>
      </c>
    </row>
    <row r="3277" spans="1:30" ht="66.75" customHeight="1" x14ac:dyDescent="0.2">
      <c r="A3277" s="50" t="s">
        <v>11830</v>
      </c>
      <c r="B3277" s="51" t="s">
        <v>10633</v>
      </c>
      <c r="C3277" s="52" t="s">
        <v>11747</v>
      </c>
      <c r="D3277" s="52" t="s">
        <v>11793</v>
      </c>
      <c r="E3277" s="53" t="s">
        <v>231</v>
      </c>
      <c r="F3277" s="54" t="s">
        <v>11831</v>
      </c>
      <c r="G3277" s="54" t="s">
        <v>11832</v>
      </c>
      <c r="H3277" s="56">
        <v>43069</v>
      </c>
      <c r="I3277" s="56">
        <v>43799</v>
      </c>
      <c r="J3277" s="57" t="str">
        <f>IF(Ugovori_OPULJP3[[#This Row],[DATUM ZAVRŠETKA OPERACIJE]]&gt;DATE(2024,12,31),"u provedbi","završen")</f>
        <v>završen</v>
      </c>
      <c r="K3277" s="55" t="s">
        <v>7753</v>
      </c>
      <c r="L3277" s="55" t="s">
        <v>36</v>
      </c>
      <c r="M3277" s="58">
        <v>0.85</v>
      </c>
      <c r="N3277" s="58">
        <v>0.15</v>
      </c>
      <c r="O3277" s="59">
        <f>Ugovori_OPULJP3[[#This Row],[Bespovratna sredstva - Ukupno (EU+Nac) HRK
= Ukupna ugovorena vrijednost bespovratnih sredstava]]*Ugovori_OPULJP3[[#This Row],[EU STOPA SUFINANCIRANJA %
EU CO-FINANCING RATE %]]</f>
        <v>1226010.0715000001</v>
      </c>
      <c r="P3277" s="60">
        <f>Ugovori_OPULJP3[[#This Row],[Bespovratna sredstva - EU dio - HRK]]/7.5345</f>
        <v>162719.4998340965</v>
      </c>
      <c r="Q3277" s="59">
        <f>Ugovori_OPULJP3[[#This Row],[Bespovratna sredstva - Ukupno (EU+Nac) HRK
= Ukupna ugovorena vrijednost bespovratnih sredstava]]*Ugovori_OPULJP3[[#This Row],[STOPA NACIONALNOG SUFINANCIRANJA %]]</f>
        <v>216354.71849999999</v>
      </c>
      <c r="R3277" s="60">
        <f>Ugovori_OPULJP3[[#This Row],[Bespovratna sredstva - Nacionalni dio - HRK]]/7.5345</f>
        <v>28715.205853075848</v>
      </c>
      <c r="S3277" s="59">
        <v>1442364.79</v>
      </c>
      <c r="T3277" s="60">
        <f>Ugovori_OPULJP3[[#This Row],[Bespovratna sredstva - Ukupno (EU+Nac) HRK
= Ukupna ugovorena vrijednost bespovratnih sredstava]]/7.5345</f>
        <v>191434.70568717233</v>
      </c>
      <c r="U3277" s="59">
        <v>0</v>
      </c>
      <c r="V3277" s="60">
        <f>Ugovori_OPULJP3[[#This Row],[Javni doprinos korisnika - HRK]]/7.5345</f>
        <v>0</v>
      </c>
      <c r="W3277" s="59">
        <v>0</v>
      </c>
      <c r="X3277" s="60">
        <f>Ugovori_OPULJP3[[#This Row],[Privatni doprinos korisnika - HRK]]/7.5345</f>
        <v>0</v>
      </c>
      <c r="Y3277" s="61">
        <v>1442364.79</v>
      </c>
      <c r="Z3277" s="62">
        <f>Ugovori_OPULJP3[[#This Row],[UKUPNI PRIHVATLJIVI IZDACI
TOTAL ELIGIBLE EXPENDITURE
= Bespovratna sredstva ukupno + doprinos korisnika
= Ukupni prihvatljivi troškovi
= Ukupna ugovorena vrijednost projekta HRK]]/7.5345</f>
        <v>191434.70568717233</v>
      </c>
      <c r="AA3277" s="53" t="s">
        <v>10638</v>
      </c>
      <c r="AB3277" s="53" t="s">
        <v>10639</v>
      </c>
      <c r="AC3277" s="52" t="s">
        <v>11833</v>
      </c>
      <c r="AD3277" s="52" t="s">
        <v>10995</v>
      </c>
    </row>
    <row r="3278" spans="1:30" ht="66.75" customHeight="1" x14ac:dyDescent="0.2">
      <c r="A3278" s="50" t="s">
        <v>11834</v>
      </c>
      <c r="B3278" s="51" t="s">
        <v>10633</v>
      </c>
      <c r="C3278" s="52" t="s">
        <v>11747</v>
      </c>
      <c r="D3278" s="52" t="s">
        <v>11793</v>
      </c>
      <c r="E3278" s="53" t="s">
        <v>231</v>
      </c>
      <c r="F3278" s="54" t="s">
        <v>11835</v>
      </c>
      <c r="G3278" s="54" t="s">
        <v>11836</v>
      </c>
      <c r="H3278" s="56">
        <v>43069</v>
      </c>
      <c r="I3278" s="56">
        <v>43799</v>
      </c>
      <c r="J3278" s="57" t="str">
        <f>IF(Ugovori_OPULJP3[[#This Row],[DATUM ZAVRŠETKA OPERACIJE]]&gt;DATE(2024,12,31),"u provedbi","završen")</f>
        <v>završen</v>
      </c>
      <c r="K3278" s="55" t="s">
        <v>248</v>
      </c>
      <c r="L3278" s="55" t="s">
        <v>248</v>
      </c>
      <c r="M3278" s="58">
        <v>0.85</v>
      </c>
      <c r="N3278" s="58">
        <v>0.15</v>
      </c>
      <c r="O3278" s="59">
        <f>Ugovori_OPULJP3[[#This Row],[Bespovratna sredstva - Ukupno (EU+Nac) HRK
= Ukupna ugovorena vrijednost bespovratnih sredstava]]*Ugovori_OPULJP3[[#This Row],[EU STOPA SUFINANCIRANJA %
EU CO-FINANCING RATE %]]</f>
        <v>1053312.2225000001</v>
      </c>
      <c r="P3278" s="60">
        <f>Ugovori_OPULJP3[[#This Row],[Bespovratna sredstva - EU dio - HRK]]/7.5345</f>
        <v>139798.55630765148</v>
      </c>
      <c r="Q3278" s="59">
        <f>Ugovori_OPULJP3[[#This Row],[Bespovratna sredstva - Ukupno (EU+Nac) HRK
= Ukupna ugovorena vrijednost bespovratnih sredstava]]*Ugovori_OPULJP3[[#This Row],[STOPA NACIONALNOG SUFINANCIRANJA %]]</f>
        <v>185878.6275</v>
      </c>
      <c r="R3278" s="60">
        <f>Ugovori_OPULJP3[[#This Row],[Bespovratna sredstva - Nacionalni dio - HRK]]/7.5345</f>
        <v>24670.333466056141</v>
      </c>
      <c r="S3278" s="59">
        <v>1239190.8500000001</v>
      </c>
      <c r="T3278" s="60">
        <f>Ugovori_OPULJP3[[#This Row],[Bespovratna sredstva - Ukupno (EU+Nac) HRK
= Ukupna ugovorena vrijednost bespovratnih sredstava]]/7.5345</f>
        <v>164468.8897737076</v>
      </c>
      <c r="U3278" s="59">
        <v>132009.1399999999</v>
      </c>
      <c r="V3278" s="60">
        <f>Ugovori_OPULJP3[[#This Row],[Javni doprinos korisnika - HRK]]/7.5345</f>
        <v>17520.623797199532</v>
      </c>
      <c r="W3278" s="59">
        <v>0</v>
      </c>
      <c r="X3278" s="60">
        <f>Ugovori_OPULJP3[[#This Row],[Privatni doprinos korisnika - HRK]]/7.5345</f>
        <v>0</v>
      </c>
      <c r="Y3278" s="61">
        <v>1371199.99</v>
      </c>
      <c r="Z3278" s="62">
        <f>Ugovori_OPULJP3[[#This Row],[UKUPNI PRIHVATLJIVI IZDACI
TOTAL ELIGIBLE EXPENDITURE
= Bespovratna sredstva ukupno + doprinos korisnika
= Ukupni prihvatljivi troškovi
= Ukupna ugovorena vrijednost projekta HRK]]/7.5345</f>
        <v>181989.51357090715</v>
      </c>
      <c r="AA3278" s="53" t="s">
        <v>10638</v>
      </c>
      <c r="AB3278" s="53" t="s">
        <v>10639</v>
      </c>
      <c r="AC3278" s="52" t="s">
        <v>11837</v>
      </c>
      <c r="AD3278" s="52" t="s">
        <v>10995</v>
      </c>
    </row>
    <row r="3279" spans="1:30" ht="66.75" customHeight="1" x14ac:dyDescent="0.2">
      <c r="A3279" s="50" t="s">
        <v>11838</v>
      </c>
      <c r="B3279" s="51" t="s">
        <v>10633</v>
      </c>
      <c r="C3279" s="52" t="s">
        <v>11747</v>
      </c>
      <c r="D3279" s="52" t="s">
        <v>11793</v>
      </c>
      <c r="E3279" s="53" t="s">
        <v>231</v>
      </c>
      <c r="F3279" s="54" t="s">
        <v>11839</v>
      </c>
      <c r="G3279" s="54" t="s">
        <v>11840</v>
      </c>
      <c r="H3279" s="56">
        <v>43069</v>
      </c>
      <c r="I3279" s="56">
        <v>43615</v>
      </c>
      <c r="J3279" s="57" t="str">
        <f>IF(Ugovori_OPULJP3[[#This Row],[DATUM ZAVRŠETKA OPERACIJE]]&gt;DATE(2024,12,31),"u provedbi","završen")</f>
        <v>završen</v>
      </c>
      <c r="K3279" s="55" t="s">
        <v>11841</v>
      </c>
      <c r="L3279" s="55" t="s">
        <v>98</v>
      </c>
      <c r="M3279" s="58">
        <v>0.85</v>
      </c>
      <c r="N3279" s="58">
        <v>0.15</v>
      </c>
      <c r="O3279" s="59">
        <f>Ugovori_OPULJP3[[#This Row],[Bespovratna sredstva - Ukupno (EU+Nac) HRK
= Ukupna ugovorena vrijednost bespovratnih sredstava]]*Ugovori_OPULJP3[[#This Row],[EU STOPA SUFINANCIRANJA %
EU CO-FINANCING RATE %]]</f>
        <v>1256509.1340000001</v>
      </c>
      <c r="P3279" s="60">
        <f>Ugovori_OPULJP3[[#This Row],[Bespovratna sredstva - EU dio - HRK]]/7.5345</f>
        <v>166767.42106310971</v>
      </c>
      <c r="Q3279" s="59">
        <f>Ugovori_OPULJP3[[#This Row],[Bespovratna sredstva - Ukupno (EU+Nac) HRK
= Ukupna ugovorena vrijednost bespovratnih sredstava]]*Ugovori_OPULJP3[[#This Row],[STOPA NACIONALNOG SUFINANCIRANJA %]]</f>
        <v>221736.90599999999</v>
      </c>
      <c r="R3279" s="60">
        <f>Ugovori_OPULJP3[[#This Row],[Bespovratna sredstva - Nacionalni dio - HRK]]/7.5345</f>
        <v>29429.544893489943</v>
      </c>
      <c r="S3279" s="59">
        <v>1478246.04</v>
      </c>
      <c r="T3279" s="60">
        <f>Ugovori_OPULJP3[[#This Row],[Bespovratna sredstva - Ukupno (EU+Nac) HRK
= Ukupna ugovorena vrijednost bespovratnih sredstava]]/7.5345</f>
        <v>196196.96595659963</v>
      </c>
      <c r="U3279" s="59">
        <v>0</v>
      </c>
      <c r="V3279" s="60">
        <f>Ugovori_OPULJP3[[#This Row],[Javni doprinos korisnika - HRK]]/7.5345</f>
        <v>0</v>
      </c>
      <c r="W3279" s="59">
        <v>0</v>
      </c>
      <c r="X3279" s="60">
        <f>Ugovori_OPULJP3[[#This Row],[Privatni doprinos korisnika - HRK]]/7.5345</f>
        <v>0</v>
      </c>
      <c r="Y3279" s="61">
        <v>1478246.04</v>
      </c>
      <c r="Z3279" s="62">
        <f>Ugovori_OPULJP3[[#This Row],[UKUPNI PRIHVATLJIVI IZDACI
TOTAL ELIGIBLE EXPENDITURE
= Bespovratna sredstva ukupno + doprinos korisnika
= Ukupni prihvatljivi troškovi
= Ukupna ugovorena vrijednost projekta HRK]]/7.5345</f>
        <v>196196.96595659963</v>
      </c>
      <c r="AA3279" s="53" t="s">
        <v>10638</v>
      </c>
      <c r="AB3279" s="53" t="s">
        <v>10639</v>
      </c>
      <c r="AC3279" s="52" t="s">
        <v>11842</v>
      </c>
      <c r="AD3279" s="52" t="s">
        <v>10995</v>
      </c>
    </row>
    <row r="3280" spans="1:30" ht="66.75" customHeight="1" x14ac:dyDescent="0.2">
      <c r="A3280" s="50" t="s">
        <v>11843</v>
      </c>
      <c r="B3280" s="51" t="s">
        <v>10633</v>
      </c>
      <c r="C3280" s="52" t="s">
        <v>11747</v>
      </c>
      <c r="D3280" s="52" t="s">
        <v>11793</v>
      </c>
      <c r="E3280" s="53" t="s">
        <v>231</v>
      </c>
      <c r="F3280" s="54" t="s">
        <v>11844</v>
      </c>
      <c r="G3280" s="54" t="s">
        <v>11845</v>
      </c>
      <c r="H3280" s="56">
        <v>43069</v>
      </c>
      <c r="I3280" s="56">
        <v>43799</v>
      </c>
      <c r="J3280" s="57" t="str">
        <f>IF(Ugovori_OPULJP3[[#This Row],[DATUM ZAVRŠETKA OPERACIJE]]&gt;DATE(2024,12,31),"u provedbi","završen")</f>
        <v>završen</v>
      </c>
      <c r="K3280" s="55" t="s">
        <v>98</v>
      </c>
      <c r="L3280" s="55" t="s">
        <v>98</v>
      </c>
      <c r="M3280" s="58">
        <v>0.85</v>
      </c>
      <c r="N3280" s="58">
        <v>0.15</v>
      </c>
      <c r="O3280" s="59">
        <f>Ugovori_OPULJP3[[#This Row],[Bespovratna sredstva - Ukupno (EU+Nac) HRK
= Ukupna ugovorena vrijednost bespovratnih sredstava]]*Ugovori_OPULJP3[[#This Row],[EU STOPA SUFINANCIRANJA %
EU CO-FINANCING RATE %]]</f>
        <v>1257042.0415000001</v>
      </c>
      <c r="P3280" s="60">
        <f>Ugovori_OPULJP3[[#This Row],[Bespovratna sredstva - EU dio - HRK]]/7.5345</f>
        <v>166838.1500431349</v>
      </c>
      <c r="Q3280" s="59">
        <f>Ugovori_OPULJP3[[#This Row],[Bespovratna sredstva - Ukupno (EU+Nac) HRK
= Ukupna ugovorena vrijednost bespovratnih sredstava]]*Ugovori_OPULJP3[[#This Row],[STOPA NACIONALNOG SUFINANCIRANJA %]]</f>
        <v>221830.9485</v>
      </c>
      <c r="R3280" s="60">
        <f>Ugovori_OPULJP3[[#This Row],[Bespovratna sredstva - Nacionalni dio - HRK]]/7.5345</f>
        <v>29442.026478200278</v>
      </c>
      <c r="S3280" s="59">
        <v>1478872.99</v>
      </c>
      <c r="T3280" s="60">
        <f>Ugovori_OPULJP3[[#This Row],[Bespovratna sredstva - Ukupno (EU+Nac) HRK
= Ukupna ugovorena vrijednost bespovratnih sredstava]]/7.5345</f>
        <v>196280.17652133518</v>
      </c>
      <c r="U3280" s="59">
        <v>0</v>
      </c>
      <c r="V3280" s="60">
        <f>Ugovori_OPULJP3[[#This Row],[Javni doprinos korisnika - HRK]]/7.5345</f>
        <v>0</v>
      </c>
      <c r="W3280" s="59">
        <v>0</v>
      </c>
      <c r="X3280" s="60">
        <f>Ugovori_OPULJP3[[#This Row],[Privatni doprinos korisnika - HRK]]/7.5345</f>
        <v>0</v>
      </c>
      <c r="Y3280" s="61">
        <v>1478872.99</v>
      </c>
      <c r="Z3280" s="62">
        <f>Ugovori_OPULJP3[[#This Row],[UKUPNI PRIHVATLJIVI IZDACI
TOTAL ELIGIBLE EXPENDITURE
= Bespovratna sredstva ukupno + doprinos korisnika
= Ukupni prihvatljivi troškovi
= Ukupna ugovorena vrijednost projekta HRK]]/7.5345</f>
        <v>196280.17652133518</v>
      </c>
      <c r="AA3280" s="53" t="s">
        <v>10638</v>
      </c>
      <c r="AB3280" s="53" t="s">
        <v>10639</v>
      </c>
      <c r="AC3280" s="52" t="s">
        <v>11846</v>
      </c>
      <c r="AD3280" s="52" t="s">
        <v>10995</v>
      </c>
    </row>
    <row r="3281" spans="1:30" ht="66.75" customHeight="1" x14ac:dyDescent="0.2">
      <c r="A3281" s="50" t="s">
        <v>11847</v>
      </c>
      <c r="B3281" s="51" t="s">
        <v>10633</v>
      </c>
      <c r="C3281" s="52" t="s">
        <v>11747</v>
      </c>
      <c r="D3281" s="52" t="s">
        <v>11793</v>
      </c>
      <c r="E3281" s="53" t="s">
        <v>231</v>
      </c>
      <c r="F3281" s="54" t="s">
        <v>11848</v>
      </c>
      <c r="G3281" s="54" t="s">
        <v>11849</v>
      </c>
      <c r="H3281" s="56">
        <v>43069</v>
      </c>
      <c r="I3281" s="56">
        <v>43615</v>
      </c>
      <c r="J3281" s="57" t="str">
        <f>IF(Ugovori_OPULJP3[[#This Row],[DATUM ZAVRŠETKA OPERACIJE]]&gt;DATE(2024,12,31),"u provedbi","završen")</f>
        <v>završen</v>
      </c>
      <c r="K3281" s="55" t="s">
        <v>98</v>
      </c>
      <c r="L3281" s="55" t="s">
        <v>98</v>
      </c>
      <c r="M3281" s="58">
        <v>0.85</v>
      </c>
      <c r="N3281" s="58">
        <v>0.15</v>
      </c>
      <c r="O3281" s="59">
        <f>Ugovori_OPULJP3[[#This Row],[Bespovratna sredstva - Ukupno (EU+Nac) HRK
= Ukupna ugovorena vrijednost bespovratnih sredstava]]*Ugovori_OPULJP3[[#This Row],[EU STOPA SUFINANCIRANJA %
EU CO-FINANCING RATE %]]</f>
        <v>1241101.1839999999</v>
      </c>
      <c r="P3281" s="60">
        <f>Ugovori_OPULJP3[[#This Row],[Bespovratna sredstva - EU dio - HRK]]/7.5345</f>
        <v>164722.43466719752</v>
      </c>
      <c r="Q3281" s="59">
        <f>Ugovori_OPULJP3[[#This Row],[Bespovratna sredstva - Ukupno (EU+Nac) HRK
= Ukupna ugovorena vrijednost bespovratnih sredstava]]*Ugovori_OPULJP3[[#This Row],[STOPA NACIONALNOG SUFINANCIRANJA %]]</f>
        <v>219017.856</v>
      </c>
      <c r="R3281" s="60">
        <f>Ugovori_OPULJP3[[#This Row],[Bespovratna sredstva - Nacionalni dio - HRK]]/7.5345</f>
        <v>29068.664941270155</v>
      </c>
      <c r="S3281" s="59">
        <v>1460119.04</v>
      </c>
      <c r="T3281" s="60">
        <f>Ugovori_OPULJP3[[#This Row],[Bespovratna sredstva - Ukupno (EU+Nac) HRK
= Ukupna ugovorena vrijednost bespovratnih sredstava]]/7.5345</f>
        <v>193791.09960846772</v>
      </c>
      <c r="U3281" s="59">
        <v>0</v>
      </c>
      <c r="V3281" s="60">
        <f>Ugovori_OPULJP3[[#This Row],[Javni doprinos korisnika - HRK]]/7.5345</f>
        <v>0</v>
      </c>
      <c r="W3281" s="59">
        <v>0</v>
      </c>
      <c r="X3281" s="60">
        <f>Ugovori_OPULJP3[[#This Row],[Privatni doprinos korisnika - HRK]]/7.5345</f>
        <v>0</v>
      </c>
      <c r="Y3281" s="61">
        <v>1460119.04</v>
      </c>
      <c r="Z3281" s="62">
        <f>Ugovori_OPULJP3[[#This Row],[UKUPNI PRIHVATLJIVI IZDACI
TOTAL ELIGIBLE EXPENDITURE
= Bespovratna sredstva ukupno + doprinos korisnika
= Ukupni prihvatljivi troškovi
= Ukupna ugovorena vrijednost projekta HRK]]/7.5345</f>
        <v>193791.09960846772</v>
      </c>
      <c r="AA3281" s="53" t="s">
        <v>10638</v>
      </c>
      <c r="AB3281" s="53" t="s">
        <v>10639</v>
      </c>
      <c r="AC3281" s="52" t="s">
        <v>11850</v>
      </c>
      <c r="AD3281" s="52" t="s">
        <v>10995</v>
      </c>
    </row>
    <row r="3282" spans="1:30" ht="66.75" customHeight="1" x14ac:dyDescent="0.2">
      <c r="A3282" s="50" t="s">
        <v>11851</v>
      </c>
      <c r="B3282" s="51" t="s">
        <v>10633</v>
      </c>
      <c r="C3282" s="52" t="s">
        <v>11747</v>
      </c>
      <c r="D3282" s="52" t="s">
        <v>11793</v>
      </c>
      <c r="E3282" s="53" t="s">
        <v>231</v>
      </c>
      <c r="F3282" s="54" t="s">
        <v>11852</v>
      </c>
      <c r="G3282" s="54" t="s">
        <v>11853</v>
      </c>
      <c r="H3282" s="56">
        <v>43069</v>
      </c>
      <c r="I3282" s="56">
        <v>43799</v>
      </c>
      <c r="J3282" s="57" t="str">
        <f>IF(Ugovori_OPULJP3[[#This Row],[DATUM ZAVRŠETKA OPERACIJE]]&gt;DATE(2024,12,31),"u provedbi","završen")</f>
        <v>završen</v>
      </c>
      <c r="K3282" s="55" t="s">
        <v>248</v>
      </c>
      <c r="L3282" s="55" t="s">
        <v>248</v>
      </c>
      <c r="M3282" s="58">
        <v>0.85</v>
      </c>
      <c r="N3282" s="58">
        <v>0.15</v>
      </c>
      <c r="O3282" s="59">
        <f>Ugovori_OPULJP3[[#This Row],[Bespovratna sredstva - Ukupno (EU+Nac) HRK
= Ukupna ugovorena vrijednost bespovratnih sredstava]]*Ugovori_OPULJP3[[#This Row],[EU STOPA SUFINANCIRANJA %
EU CO-FINANCING RATE %]]</f>
        <v>1166889.452</v>
      </c>
      <c r="P3282" s="60">
        <f>Ugovori_OPULJP3[[#This Row],[Bespovratna sredstva - EU dio - HRK]]/7.5345</f>
        <v>154872.84517884397</v>
      </c>
      <c r="Q3282" s="59">
        <f>Ugovori_OPULJP3[[#This Row],[Bespovratna sredstva - Ukupno (EU+Nac) HRK
= Ukupna ugovorena vrijednost bespovratnih sredstava]]*Ugovori_OPULJP3[[#This Row],[STOPA NACIONALNOG SUFINANCIRANJA %]]</f>
        <v>205921.66800000001</v>
      </c>
      <c r="R3282" s="60">
        <f>Ugovori_OPULJP3[[#This Row],[Bespovratna sredstva - Nacionalni dio - HRK]]/7.5345</f>
        <v>27330.502090384231</v>
      </c>
      <c r="S3282" s="59">
        <v>1372811.12</v>
      </c>
      <c r="T3282" s="60">
        <f>Ugovori_OPULJP3[[#This Row],[Bespovratna sredstva - Ukupno (EU+Nac) HRK
= Ukupna ugovorena vrijednost bespovratnih sredstava]]/7.5345</f>
        <v>182203.34726922822</v>
      </c>
      <c r="U3282" s="59">
        <v>0</v>
      </c>
      <c r="V3282" s="60">
        <f>Ugovori_OPULJP3[[#This Row],[Javni doprinos korisnika - HRK]]/7.5345</f>
        <v>0</v>
      </c>
      <c r="W3282" s="59">
        <v>0</v>
      </c>
      <c r="X3282" s="60">
        <f>Ugovori_OPULJP3[[#This Row],[Privatni doprinos korisnika - HRK]]/7.5345</f>
        <v>0</v>
      </c>
      <c r="Y3282" s="61">
        <v>1372811.12</v>
      </c>
      <c r="Z3282" s="62">
        <f>Ugovori_OPULJP3[[#This Row],[UKUPNI PRIHVATLJIVI IZDACI
TOTAL ELIGIBLE EXPENDITURE
= Bespovratna sredstva ukupno + doprinos korisnika
= Ukupni prihvatljivi troškovi
= Ukupna ugovorena vrijednost projekta HRK]]/7.5345</f>
        <v>182203.34726922822</v>
      </c>
      <c r="AA3282" s="53" t="s">
        <v>10638</v>
      </c>
      <c r="AB3282" s="53" t="s">
        <v>10639</v>
      </c>
      <c r="AC3282" s="52" t="s">
        <v>11854</v>
      </c>
      <c r="AD3282" s="52" t="s">
        <v>10995</v>
      </c>
    </row>
    <row r="3283" spans="1:30" ht="66.75" customHeight="1" x14ac:dyDescent="0.2">
      <c r="A3283" s="50" t="s">
        <v>11855</v>
      </c>
      <c r="B3283" s="51" t="s">
        <v>10633</v>
      </c>
      <c r="C3283" s="52" t="s">
        <v>11747</v>
      </c>
      <c r="D3283" s="52" t="s">
        <v>11793</v>
      </c>
      <c r="E3283" s="53" t="s">
        <v>231</v>
      </c>
      <c r="F3283" s="54" t="s">
        <v>11856</v>
      </c>
      <c r="G3283" s="54" t="s">
        <v>11857</v>
      </c>
      <c r="H3283" s="56">
        <v>43069</v>
      </c>
      <c r="I3283" s="56">
        <v>43799</v>
      </c>
      <c r="J3283" s="57" t="str">
        <f>IF(Ugovori_OPULJP3[[#This Row],[DATUM ZAVRŠETKA OPERACIJE]]&gt;DATE(2024,12,31),"u provedbi","završen")</f>
        <v>završen</v>
      </c>
      <c r="K3283" s="55" t="s">
        <v>370</v>
      </c>
      <c r="L3283" s="55" t="s">
        <v>36</v>
      </c>
      <c r="M3283" s="58">
        <v>0.85</v>
      </c>
      <c r="N3283" s="58">
        <v>0.15</v>
      </c>
      <c r="O3283" s="59">
        <f>Ugovori_OPULJP3[[#This Row],[Bespovratna sredstva - Ukupno (EU+Nac) HRK
= Ukupna ugovorena vrijednost bespovratnih sredstava]]*Ugovori_OPULJP3[[#This Row],[EU STOPA SUFINANCIRANJA %
EU CO-FINANCING RATE %]]</f>
        <v>1234178.5885000001</v>
      </c>
      <c r="P3283" s="60">
        <f>Ugovori_OPULJP3[[#This Row],[Bespovratna sredstva - EU dio - HRK]]/7.5345</f>
        <v>163803.6483509191</v>
      </c>
      <c r="Q3283" s="59">
        <f>Ugovori_OPULJP3[[#This Row],[Bespovratna sredstva - Ukupno (EU+Nac) HRK
= Ukupna ugovorena vrijednost bespovratnih sredstava]]*Ugovori_OPULJP3[[#This Row],[STOPA NACIONALNOG SUFINANCIRANJA %]]</f>
        <v>217796.22150000001</v>
      </c>
      <c r="R3283" s="60">
        <f>Ugovori_OPULJP3[[#This Row],[Bespovratna sredstva - Nacionalni dio - HRK]]/7.5345</f>
        <v>28906.526179573961</v>
      </c>
      <c r="S3283" s="59">
        <v>1451974.81</v>
      </c>
      <c r="T3283" s="60">
        <f>Ugovori_OPULJP3[[#This Row],[Bespovratna sredstva - Ukupno (EU+Nac) HRK
= Ukupna ugovorena vrijednost bespovratnih sredstava]]/7.5345</f>
        <v>192710.17453049307</v>
      </c>
      <c r="U3283" s="59">
        <v>0</v>
      </c>
      <c r="V3283" s="60">
        <f>Ugovori_OPULJP3[[#This Row],[Javni doprinos korisnika - HRK]]/7.5345</f>
        <v>0</v>
      </c>
      <c r="W3283" s="59">
        <v>0</v>
      </c>
      <c r="X3283" s="60">
        <f>Ugovori_OPULJP3[[#This Row],[Privatni doprinos korisnika - HRK]]/7.5345</f>
        <v>0</v>
      </c>
      <c r="Y3283" s="61">
        <v>1451974.81</v>
      </c>
      <c r="Z3283" s="62">
        <f>Ugovori_OPULJP3[[#This Row],[UKUPNI PRIHVATLJIVI IZDACI
TOTAL ELIGIBLE EXPENDITURE
= Bespovratna sredstva ukupno + doprinos korisnika
= Ukupni prihvatljivi troškovi
= Ukupna ugovorena vrijednost projekta HRK]]/7.5345</f>
        <v>192710.17453049307</v>
      </c>
      <c r="AA3283" s="53" t="s">
        <v>10638</v>
      </c>
      <c r="AB3283" s="53" t="s">
        <v>10639</v>
      </c>
      <c r="AC3283" s="42" t="s">
        <v>11858</v>
      </c>
      <c r="AD3283" s="52" t="s">
        <v>10995</v>
      </c>
    </row>
    <row r="3284" spans="1:30" ht="66.75" customHeight="1" x14ac:dyDescent="0.2">
      <c r="A3284" s="50" t="s">
        <v>11859</v>
      </c>
      <c r="B3284" s="51" t="s">
        <v>10633</v>
      </c>
      <c r="C3284" s="52" t="s">
        <v>11747</v>
      </c>
      <c r="D3284" s="52" t="s">
        <v>11793</v>
      </c>
      <c r="E3284" s="53" t="s">
        <v>231</v>
      </c>
      <c r="F3284" s="54" t="s">
        <v>11860</v>
      </c>
      <c r="G3284" s="54" t="s">
        <v>11861</v>
      </c>
      <c r="H3284" s="56">
        <v>43069</v>
      </c>
      <c r="I3284" s="56">
        <v>43799</v>
      </c>
      <c r="J3284" s="57" t="str">
        <f>IF(Ugovori_OPULJP3[[#This Row],[DATUM ZAVRŠETKA OPERACIJE]]&gt;DATE(2024,12,31),"u provedbi","završen")</f>
        <v>završen</v>
      </c>
      <c r="K3284" s="55" t="s">
        <v>154</v>
      </c>
      <c r="L3284" s="55" t="s">
        <v>154</v>
      </c>
      <c r="M3284" s="58">
        <v>0.85</v>
      </c>
      <c r="N3284" s="58">
        <v>0.15</v>
      </c>
      <c r="O3284" s="59">
        <f>Ugovori_OPULJP3[[#This Row],[Bespovratna sredstva - Ukupno (EU+Nac) HRK
= Ukupna ugovorena vrijednost bespovratnih sredstava]]*Ugovori_OPULJP3[[#This Row],[EU STOPA SUFINANCIRANJA %
EU CO-FINANCING RATE %]]</f>
        <v>1195632.6354999999</v>
      </c>
      <c r="P3284" s="60">
        <f>Ugovori_OPULJP3[[#This Row],[Bespovratna sredstva - EU dio - HRK]]/7.5345</f>
        <v>158687.72121574089</v>
      </c>
      <c r="Q3284" s="59">
        <f>Ugovori_OPULJP3[[#This Row],[Bespovratna sredstva - Ukupno (EU+Nac) HRK
= Ukupna ugovorena vrijednost bespovratnih sredstava]]*Ugovori_OPULJP3[[#This Row],[STOPA NACIONALNOG SUFINANCIRANJA %]]</f>
        <v>210993.99449999997</v>
      </c>
      <c r="R3284" s="60">
        <f>Ugovori_OPULJP3[[#This Row],[Bespovratna sredstva - Nacionalni dio - HRK]]/7.5345</f>
        <v>28003.71550866016</v>
      </c>
      <c r="S3284" s="59">
        <v>1406626.63</v>
      </c>
      <c r="T3284" s="60">
        <f>Ugovori_OPULJP3[[#This Row],[Bespovratna sredstva - Ukupno (EU+Nac) HRK
= Ukupna ugovorena vrijednost bespovratnih sredstava]]/7.5345</f>
        <v>186691.43672440105</v>
      </c>
      <c r="U3284" s="59">
        <v>0</v>
      </c>
      <c r="V3284" s="60">
        <f>Ugovori_OPULJP3[[#This Row],[Javni doprinos korisnika - HRK]]/7.5345</f>
        <v>0</v>
      </c>
      <c r="W3284" s="59">
        <v>0</v>
      </c>
      <c r="X3284" s="60">
        <f>Ugovori_OPULJP3[[#This Row],[Privatni doprinos korisnika - HRK]]/7.5345</f>
        <v>0</v>
      </c>
      <c r="Y3284" s="61">
        <v>1406626.63</v>
      </c>
      <c r="Z3284" s="62">
        <f>Ugovori_OPULJP3[[#This Row],[UKUPNI PRIHVATLJIVI IZDACI
TOTAL ELIGIBLE EXPENDITURE
= Bespovratna sredstva ukupno + doprinos korisnika
= Ukupni prihvatljivi troškovi
= Ukupna ugovorena vrijednost projekta HRK]]/7.5345</f>
        <v>186691.43672440105</v>
      </c>
      <c r="AA3284" s="53" t="s">
        <v>10638</v>
      </c>
      <c r="AB3284" s="53" t="s">
        <v>10639</v>
      </c>
      <c r="AC3284" s="42" t="s">
        <v>11862</v>
      </c>
      <c r="AD3284" s="52" t="s">
        <v>10995</v>
      </c>
    </row>
    <row r="3285" spans="1:30" ht="66.75" customHeight="1" x14ac:dyDescent="0.2">
      <c r="A3285" s="50" t="s">
        <v>11863</v>
      </c>
      <c r="B3285" s="51" t="s">
        <v>10633</v>
      </c>
      <c r="C3285" s="52" t="s">
        <v>11747</v>
      </c>
      <c r="D3285" s="52" t="s">
        <v>11793</v>
      </c>
      <c r="E3285" s="53" t="s">
        <v>231</v>
      </c>
      <c r="F3285" s="54" t="s">
        <v>11864</v>
      </c>
      <c r="G3285" s="54" t="s">
        <v>6457</v>
      </c>
      <c r="H3285" s="56">
        <v>43069</v>
      </c>
      <c r="I3285" s="56">
        <v>43799</v>
      </c>
      <c r="J3285" s="57" t="str">
        <f>IF(Ugovori_OPULJP3[[#This Row],[DATUM ZAVRŠETKA OPERACIJE]]&gt;DATE(2024,12,31),"u provedbi","završen")</f>
        <v>završen</v>
      </c>
      <c r="K3285" s="55" t="s">
        <v>103</v>
      </c>
      <c r="L3285" s="55" t="s">
        <v>103</v>
      </c>
      <c r="M3285" s="58">
        <v>0.85</v>
      </c>
      <c r="N3285" s="58">
        <v>0.15</v>
      </c>
      <c r="O3285" s="59">
        <f>Ugovori_OPULJP3[[#This Row],[Bespovratna sredstva - Ukupno (EU+Nac) HRK
= Ukupna ugovorena vrijednost bespovratnih sredstava]]*Ugovori_OPULJP3[[#This Row],[EU STOPA SUFINANCIRANJA %
EU CO-FINANCING RATE %]]</f>
        <v>1019155.8479999999</v>
      </c>
      <c r="P3285" s="60">
        <f>Ugovori_OPULJP3[[#This Row],[Bespovratna sredstva - EU dio - HRK]]/7.5345</f>
        <v>135265.22635874973</v>
      </c>
      <c r="Q3285" s="59">
        <f>Ugovori_OPULJP3[[#This Row],[Bespovratna sredstva - Ukupno (EU+Nac) HRK
= Ukupna ugovorena vrijednost bespovratnih sredstava]]*Ugovori_OPULJP3[[#This Row],[STOPA NACIONALNOG SUFINANCIRANJA %]]</f>
        <v>179851.03199999998</v>
      </c>
      <c r="R3285" s="60">
        <f>Ugovori_OPULJP3[[#This Row],[Bespovratna sredstva - Nacionalni dio - HRK]]/7.5345</f>
        <v>23870.334063308776</v>
      </c>
      <c r="S3285" s="59">
        <v>1199006.8799999999</v>
      </c>
      <c r="T3285" s="60">
        <f>Ugovori_OPULJP3[[#This Row],[Bespovratna sredstva - Ukupno (EU+Nac) HRK
= Ukupna ugovorena vrijednost bespovratnih sredstava]]/7.5345</f>
        <v>159135.56042205851</v>
      </c>
      <c r="U3285" s="59">
        <v>0</v>
      </c>
      <c r="V3285" s="60">
        <f>Ugovori_OPULJP3[[#This Row],[Javni doprinos korisnika - HRK]]/7.5345</f>
        <v>0</v>
      </c>
      <c r="W3285" s="59">
        <v>0</v>
      </c>
      <c r="X3285" s="60">
        <f>Ugovori_OPULJP3[[#This Row],[Privatni doprinos korisnika - HRK]]/7.5345</f>
        <v>0</v>
      </c>
      <c r="Y3285" s="61">
        <v>1199006.8799999999</v>
      </c>
      <c r="Z3285" s="62">
        <f>Ugovori_OPULJP3[[#This Row],[UKUPNI PRIHVATLJIVI IZDACI
TOTAL ELIGIBLE EXPENDITURE
= Bespovratna sredstva ukupno + doprinos korisnika
= Ukupni prihvatljivi troškovi
= Ukupna ugovorena vrijednost projekta HRK]]/7.5345</f>
        <v>159135.56042205851</v>
      </c>
      <c r="AA3285" s="53" t="s">
        <v>10638</v>
      </c>
      <c r="AB3285" s="53" t="s">
        <v>10639</v>
      </c>
      <c r="AC3285" s="42" t="s">
        <v>11865</v>
      </c>
      <c r="AD3285" s="52" t="s">
        <v>10995</v>
      </c>
    </row>
    <row r="3286" spans="1:30" ht="66.75" customHeight="1" x14ac:dyDescent="0.2">
      <c r="A3286" s="50" t="s">
        <v>11866</v>
      </c>
      <c r="B3286" s="51" t="s">
        <v>10633</v>
      </c>
      <c r="C3286" s="52" t="s">
        <v>11747</v>
      </c>
      <c r="D3286" s="52" t="s">
        <v>11793</v>
      </c>
      <c r="E3286" s="53" t="s">
        <v>231</v>
      </c>
      <c r="F3286" s="54" t="s">
        <v>11867</v>
      </c>
      <c r="G3286" s="54" t="s">
        <v>11868</v>
      </c>
      <c r="H3286" s="56">
        <v>43069</v>
      </c>
      <c r="I3286" s="56">
        <v>43799</v>
      </c>
      <c r="J3286" s="57" t="str">
        <f>IF(Ugovori_OPULJP3[[#This Row],[DATUM ZAVRŠETKA OPERACIJE]]&gt;DATE(2024,12,31),"u provedbi","završen")</f>
        <v>završen</v>
      </c>
      <c r="K3286" s="55" t="s">
        <v>11869</v>
      </c>
      <c r="L3286" s="55" t="s">
        <v>36</v>
      </c>
      <c r="M3286" s="58">
        <v>0.85</v>
      </c>
      <c r="N3286" s="58">
        <v>0.15</v>
      </c>
      <c r="O3286" s="59">
        <f>Ugovori_OPULJP3[[#This Row],[Bespovratna sredstva - Ukupno (EU+Nac) HRK
= Ukupna ugovorena vrijednost bespovratnih sredstava]]*Ugovori_OPULJP3[[#This Row],[EU STOPA SUFINANCIRANJA %
EU CO-FINANCING RATE %]]</f>
        <v>1266291.9454999999</v>
      </c>
      <c r="P3286" s="60">
        <f>Ugovori_OPULJP3[[#This Row],[Bespovratna sredstva - EU dio - HRK]]/7.5345</f>
        <v>168065.82327958057</v>
      </c>
      <c r="Q3286" s="59">
        <f>Ugovori_OPULJP3[[#This Row],[Bespovratna sredstva - Ukupno (EU+Nac) HRK
= Ukupna ugovorena vrijednost bespovratnih sredstava]]*Ugovori_OPULJP3[[#This Row],[STOPA NACIONALNOG SUFINANCIRANJA %]]</f>
        <v>223463.28449999998</v>
      </c>
      <c r="R3286" s="60">
        <f>Ugovori_OPULJP3[[#This Row],[Bespovratna sredstva - Nacionalni dio - HRK]]/7.5345</f>
        <v>29658.674696396571</v>
      </c>
      <c r="S3286" s="59">
        <v>1489755.23</v>
      </c>
      <c r="T3286" s="60">
        <f>Ugovori_OPULJP3[[#This Row],[Bespovratna sredstva - Ukupno (EU+Nac) HRK
= Ukupna ugovorena vrijednost bespovratnih sredstava]]/7.5345</f>
        <v>197724.49797597717</v>
      </c>
      <c r="U3286" s="59">
        <v>0</v>
      </c>
      <c r="V3286" s="60">
        <f>Ugovori_OPULJP3[[#This Row],[Javni doprinos korisnika - HRK]]/7.5345</f>
        <v>0</v>
      </c>
      <c r="W3286" s="59">
        <v>0</v>
      </c>
      <c r="X3286" s="60">
        <f>Ugovori_OPULJP3[[#This Row],[Privatni doprinos korisnika - HRK]]/7.5345</f>
        <v>0</v>
      </c>
      <c r="Y3286" s="61">
        <v>1489755.23</v>
      </c>
      <c r="Z3286" s="62">
        <f>Ugovori_OPULJP3[[#This Row],[UKUPNI PRIHVATLJIVI IZDACI
TOTAL ELIGIBLE EXPENDITURE
= Bespovratna sredstva ukupno + doprinos korisnika
= Ukupni prihvatljivi troškovi
= Ukupna ugovorena vrijednost projekta HRK]]/7.5345</f>
        <v>197724.49797597717</v>
      </c>
      <c r="AA3286" s="53" t="s">
        <v>10638</v>
      </c>
      <c r="AB3286" s="53" t="s">
        <v>10639</v>
      </c>
      <c r="AC3286" s="42" t="s">
        <v>11870</v>
      </c>
      <c r="AD3286" s="52" t="s">
        <v>10995</v>
      </c>
    </row>
    <row r="3287" spans="1:30" ht="66.75" customHeight="1" x14ac:dyDescent="0.2">
      <c r="A3287" s="50" t="s">
        <v>11871</v>
      </c>
      <c r="B3287" s="51" t="s">
        <v>10633</v>
      </c>
      <c r="C3287" s="52" t="s">
        <v>11747</v>
      </c>
      <c r="D3287" s="52" t="s">
        <v>11793</v>
      </c>
      <c r="E3287" s="53" t="s">
        <v>231</v>
      </c>
      <c r="F3287" s="54" t="s">
        <v>11872</v>
      </c>
      <c r="G3287" s="54" t="s">
        <v>11781</v>
      </c>
      <c r="H3287" s="56">
        <v>43069</v>
      </c>
      <c r="I3287" s="56">
        <v>43676</v>
      </c>
      <c r="J3287" s="57" t="str">
        <f>IF(Ugovori_OPULJP3[[#This Row],[DATUM ZAVRŠETKA OPERACIJE]]&gt;DATE(2024,12,31),"u provedbi","završen")</f>
        <v>završen</v>
      </c>
      <c r="K3287" s="55" t="s">
        <v>11782</v>
      </c>
      <c r="L3287" s="55" t="s">
        <v>129</v>
      </c>
      <c r="M3287" s="58">
        <v>0.85</v>
      </c>
      <c r="N3287" s="58">
        <v>0.15</v>
      </c>
      <c r="O3287" s="59">
        <f>Ugovori_OPULJP3[[#This Row],[Bespovratna sredstva - Ukupno (EU+Nac) HRK
= Ukupna ugovorena vrijednost bespovratnih sredstava]]*Ugovori_OPULJP3[[#This Row],[EU STOPA SUFINANCIRANJA %
EU CO-FINANCING RATE %]]</f>
        <v>846198.53649999993</v>
      </c>
      <c r="P3287" s="60">
        <f>Ugovori_OPULJP3[[#This Row],[Bespovratna sredstva - EU dio - HRK]]/7.5345</f>
        <v>112309.84624062643</v>
      </c>
      <c r="Q3287" s="59">
        <f>Ugovori_OPULJP3[[#This Row],[Bespovratna sredstva - Ukupno (EU+Nac) HRK
= Ukupna ugovorena vrijednost bespovratnih sredstava]]*Ugovori_OPULJP3[[#This Row],[STOPA NACIONALNOG SUFINANCIRANJA %]]</f>
        <v>149329.15349999999</v>
      </c>
      <c r="R3287" s="60">
        <f>Ugovori_OPULJP3[[#This Row],[Bespovratna sredstva - Nacionalni dio - HRK]]/7.5345</f>
        <v>19819.384630698783</v>
      </c>
      <c r="S3287" s="59">
        <v>995527.69</v>
      </c>
      <c r="T3287" s="60">
        <f>Ugovori_OPULJP3[[#This Row],[Bespovratna sredstva - Ukupno (EU+Nac) HRK
= Ukupna ugovorena vrijednost bespovratnih sredstava]]/7.5345</f>
        <v>132129.23087132521</v>
      </c>
      <c r="U3287" s="59">
        <v>0</v>
      </c>
      <c r="V3287" s="60">
        <f>Ugovori_OPULJP3[[#This Row],[Javni doprinos korisnika - HRK]]/7.5345</f>
        <v>0</v>
      </c>
      <c r="W3287" s="59">
        <v>0</v>
      </c>
      <c r="X3287" s="60">
        <f>Ugovori_OPULJP3[[#This Row],[Privatni doprinos korisnika - HRK]]/7.5345</f>
        <v>0</v>
      </c>
      <c r="Y3287" s="61">
        <v>995527.69</v>
      </c>
      <c r="Z3287" s="62">
        <f>Ugovori_OPULJP3[[#This Row],[UKUPNI PRIHVATLJIVI IZDACI
TOTAL ELIGIBLE EXPENDITURE
= Bespovratna sredstva ukupno + doprinos korisnika
= Ukupni prihvatljivi troškovi
= Ukupna ugovorena vrijednost projekta HRK]]/7.5345</f>
        <v>132129.23087132521</v>
      </c>
      <c r="AA3287" s="53" t="s">
        <v>10638</v>
      </c>
      <c r="AB3287" s="53" t="s">
        <v>10639</v>
      </c>
      <c r="AC3287" s="42" t="s">
        <v>11873</v>
      </c>
      <c r="AD3287" s="52" t="s">
        <v>10995</v>
      </c>
    </row>
    <row r="3288" spans="1:30" ht="66.75" customHeight="1" x14ac:dyDescent="0.2">
      <c r="A3288" s="50" t="s">
        <v>11874</v>
      </c>
      <c r="B3288" s="51" t="s">
        <v>10633</v>
      </c>
      <c r="C3288" s="52" t="s">
        <v>11747</v>
      </c>
      <c r="D3288" s="52" t="s">
        <v>11793</v>
      </c>
      <c r="E3288" s="53" t="s">
        <v>231</v>
      </c>
      <c r="F3288" s="54" t="s">
        <v>11875</v>
      </c>
      <c r="G3288" s="54" t="s">
        <v>11876</v>
      </c>
      <c r="H3288" s="56">
        <v>43069</v>
      </c>
      <c r="I3288" s="56">
        <v>43799</v>
      </c>
      <c r="J3288" s="57" t="str">
        <f>IF(Ugovori_OPULJP3[[#This Row],[DATUM ZAVRŠETKA OPERACIJE]]&gt;DATE(2024,12,31),"u provedbi","završen")</f>
        <v>završen</v>
      </c>
      <c r="K3288" s="55" t="s">
        <v>11877</v>
      </c>
      <c r="L3288" s="55" t="s">
        <v>129</v>
      </c>
      <c r="M3288" s="58">
        <v>0.85</v>
      </c>
      <c r="N3288" s="58">
        <v>0.15</v>
      </c>
      <c r="O3288" s="59">
        <f>Ugovori_OPULJP3[[#This Row],[Bespovratna sredstva - Ukupno (EU+Nac) HRK
= Ukupna ugovorena vrijednost bespovratnih sredstava]]*Ugovori_OPULJP3[[#This Row],[EU STOPA SUFINANCIRANJA %
EU CO-FINANCING RATE %]]</f>
        <v>797911.21799999999</v>
      </c>
      <c r="P3288" s="60">
        <f>Ugovori_OPULJP3[[#This Row],[Bespovratna sredstva - EU dio - HRK]]/7.5345</f>
        <v>105901.01771849491</v>
      </c>
      <c r="Q3288" s="59">
        <f>Ugovori_OPULJP3[[#This Row],[Bespovratna sredstva - Ukupno (EU+Nac) HRK
= Ukupna ugovorena vrijednost bespovratnih sredstava]]*Ugovori_OPULJP3[[#This Row],[STOPA NACIONALNOG SUFINANCIRANJA %]]</f>
        <v>140807.86199999999</v>
      </c>
      <c r="R3288" s="60">
        <f>Ugovori_OPULJP3[[#This Row],[Bespovratna sredstva - Nacionalni dio - HRK]]/7.5345</f>
        <v>18688.414891499102</v>
      </c>
      <c r="S3288" s="59">
        <v>938719.08</v>
      </c>
      <c r="T3288" s="60">
        <f>Ugovori_OPULJP3[[#This Row],[Bespovratna sredstva - Ukupno (EU+Nac) HRK
= Ukupna ugovorena vrijednost bespovratnih sredstava]]/7.5345</f>
        <v>124589.43260999401</v>
      </c>
      <c r="U3288" s="59">
        <v>0</v>
      </c>
      <c r="V3288" s="60">
        <f>Ugovori_OPULJP3[[#This Row],[Javni doprinos korisnika - HRK]]/7.5345</f>
        <v>0</v>
      </c>
      <c r="W3288" s="59">
        <v>0</v>
      </c>
      <c r="X3288" s="60">
        <f>Ugovori_OPULJP3[[#This Row],[Privatni doprinos korisnika - HRK]]/7.5345</f>
        <v>0</v>
      </c>
      <c r="Y3288" s="61">
        <v>938719.08</v>
      </c>
      <c r="Z3288" s="62">
        <f>Ugovori_OPULJP3[[#This Row],[UKUPNI PRIHVATLJIVI IZDACI
TOTAL ELIGIBLE EXPENDITURE
= Bespovratna sredstva ukupno + doprinos korisnika
= Ukupni prihvatljivi troškovi
= Ukupna ugovorena vrijednost projekta HRK]]/7.5345</f>
        <v>124589.43260999401</v>
      </c>
      <c r="AA3288" s="53" t="s">
        <v>10638</v>
      </c>
      <c r="AB3288" s="53" t="s">
        <v>10639</v>
      </c>
      <c r="AC3288" s="42" t="s">
        <v>11878</v>
      </c>
      <c r="AD3288" s="52" t="s">
        <v>10995</v>
      </c>
    </row>
    <row r="3289" spans="1:30" ht="66.75" customHeight="1" x14ac:dyDescent="0.2">
      <c r="A3289" s="50" t="s">
        <v>11879</v>
      </c>
      <c r="B3289" s="51" t="s">
        <v>10633</v>
      </c>
      <c r="C3289" s="52" t="s">
        <v>11747</v>
      </c>
      <c r="D3289" s="52" t="s">
        <v>11880</v>
      </c>
      <c r="E3289" s="53" t="s">
        <v>33</v>
      </c>
      <c r="F3289" s="54" t="s">
        <v>11880</v>
      </c>
      <c r="G3289" s="54" t="s">
        <v>11881</v>
      </c>
      <c r="H3289" s="56">
        <v>43160</v>
      </c>
      <c r="I3289" s="56">
        <v>44228</v>
      </c>
      <c r="J3289" s="57" t="str">
        <f>IF(Ugovori_OPULJP3[[#This Row],[DATUM ZAVRŠETKA OPERACIJE]]&gt;DATE(2024,12,31),"u provedbi","završen")</f>
        <v>završen</v>
      </c>
      <c r="K3289" s="55" t="s">
        <v>35</v>
      </c>
      <c r="L3289" s="55" t="s">
        <v>36</v>
      </c>
      <c r="M3289" s="58">
        <v>0.85</v>
      </c>
      <c r="N3289" s="58">
        <v>0.15</v>
      </c>
      <c r="O3289" s="59">
        <f>Ugovori_OPULJP3[[#This Row],[Bespovratna sredstva - Ukupno (EU+Nac) HRK
= Ukupna ugovorena vrijednost bespovratnih sredstava]]*Ugovori_OPULJP3[[#This Row],[EU STOPA SUFINANCIRANJA %
EU CO-FINANCING RATE %]]</f>
        <v>97545467.959499985</v>
      </c>
      <c r="P3289" s="60">
        <f>Ugovori_OPULJP3[[#This Row],[Bespovratna sredstva - EU dio - HRK]]/7.5345</f>
        <v>12946508.45570376</v>
      </c>
      <c r="Q3289" s="59">
        <f>Ugovori_OPULJP3[[#This Row],[Bespovratna sredstva - Ukupno (EU+Nac) HRK
= Ukupna ugovorena vrijednost bespovratnih sredstava]]*Ugovori_OPULJP3[[#This Row],[STOPA NACIONALNOG SUFINANCIRANJA %]]</f>
        <v>17213906.110499997</v>
      </c>
      <c r="R3289" s="60">
        <f>Ugovori_OPULJP3[[#This Row],[Bespovratna sredstva - Nacionalni dio - HRK]]/7.5345</f>
        <v>2284677.9627712518</v>
      </c>
      <c r="S3289" s="59">
        <v>114759374.06999999</v>
      </c>
      <c r="T3289" s="60">
        <f>Ugovori_OPULJP3[[#This Row],[Bespovratna sredstva - Ukupno (EU+Nac) HRK
= Ukupna ugovorena vrijednost bespovratnih sredstava]]/7.5345</f>
        <v>15231186.418475013</v>
      </c>
      <c r="U3289" s="59">
        <v>0</v>
      </c>
      <c r="V3289" s="60">
        <f>Ugovori_OPULJP3[[#This Row],[Javni doprinos korisnika - HRK]]/7.5345</f>
        <v>0</v>
      </c>
      <c r="W3289" s="59">
        <v>0</v>
      </c>
      <c r="X3289" s="60">
        <f>Ugovori_OPULJP3[[#This Row],[Privatni doprinos korisnika - HRK]]/7.5345</f>
        <v>0</v>
      </c>
      <c r="Y3289" s="61">
        <v>114759374.06999999</v>
      </c>
      <c r="Z3289" s="62">
        <f>Ugovori_OPULJP3[[#This Row],[UKUPNI PRIHVATLJIVI IZDACI
TOTAL ELIGIBLE EXPENDITURE
= Bespovratna sredstva ukupno + doprinos korisnika
= Ukupni prihvatljivi troškovi
= Ukupna ugovorena vrijednost projekta HRK]]/7.5345</f>
        <v>15231186.418475013</v>
      </c>
      <c r="AA3289" s="53" t="s">
        <v>10638</v>
      </c>
      <c r="AB3289" s="53" t="s">
        <v>10639</v>
      </c>
      <c r="AC3289" s="42" t="s">
        <v>11882</v>
      </c>
      <c r="AD3289" s="52" t="s">
        <v>10995</v>
      </c>
    </row>
    <row r="3290" spans="1:30" ht="66.75" customHeight="1" x14ac:dyDescent="0.2">
      <c r="A3290" s="50" t="s">
        <v>11883</v>
      </c>
      <c r="B3290" s="51" t="s">
        <v>10633</v>
      </c>
      <c r="C3290" s="52" t="s">
        <v>11747</v>
      </c>
      <c r="D3290" s="52" t="s">
        <v>11884</v>
      </c>
      <c r="E3290" s="53" t="s">
        <v>33</v>
      </c>
      <c r="F3290" s="80" t="s">
        <v>11885</v>
      </c>
      <c r="G3290" s="54" t="s">
        <v>11749</v>
      </c>
      <c r="H3290" s="56">
        <v>43344</v>
      </c>
      <c r="I3290" s="56">
        <v>45201</v>
      </c>
      <c r="J3290" s="57" t="str">
        <f>IF(Ugovori_OPULJP3[[#This Row],[DATUM ZAVRŠETKA OPERACIJE]]&gt;DATE(2024,12,31),"u provedbi","završen")</f>
        <v>završen</v>
      </c>
      <c r="K3290" s="55" t="s">
        <v>35</v>
      </c>
      <c r="L3290" s="55" t="s">
        <v>36</v>
      </c>
      <c r="M3290" s="58">
        <v>0.85</v>
      </c>
      <c r="N3290" s="58">
        <v>0.15</v>
      </c>
      <c r="O3290" s="59">
        <f>Ugovori_OPULJP3[[#This Row],[Bespovratna sredstva - Ukupno (EU+Nac) HRK
= Ukupna ugovorena vrijednost bespovratnih sredstava]]*Ugovori_OPULJP3[[#This Row],[EU STOPA SUFINANCIRANJA %
EU CO-FINANCING RATE %]]</f>
        <v>297499999.99150002</v>
      </c>
      <c r="P3290" s="60">
        <f>Ugovori_OPULJP3[[#This Row],[Bespovratna sredstva - EU dio - HRK]]/7.5345</f>
        <v>39485035.502223104</v>
      </c>
      <c r="Q3290" s="59">
        <f>Ugovori_OPULJP3[[#This Row],[Bespovratna sredstva - Ukupno (EU+Nac) HRK
= Ukupna ugovorena vrijednost bespovratnih sredstava]]*Ugovori_OPULJP3[[#This Row],[STOPA NACIONALNOG SUFINANCIRANJA %]]</f>
        <v>52499999.998499997</v>
      </c>
      <c r="R3290" s="60">
        <f>Ugovori_OPULJP3[[#This Row],[Bespovratna sredstva - Nacionalni dio - HRK]]/7.5345</f>
        <v>6967947.4415687826</v>
      </c>
      <c r="S3290" s="59">
        <v>349999999.99000001</v>
      </c>
      <c r="T3290" s="60">
        <f>Ugovori_OPULJP3[[#This Row],[Bespovratna sredstva - Ukupno (EU+Nac) HRK
= Ukupna ugovorena vrijednost bespovratnih sredstava]]/7.5345</f>
        <v>46452982.943791889</v>
      </c>
      <c r="U3290" s="59">
        <v>0</v>
      </c>
      <c r="V3290" s="60">
        <f>Ugovori_OPULJP3[[#This Row],[Javni doprinos korisnika - HRK]]/7.5345</f>
        <v>0</v>
      </c>
      <c r="W3290" s="59">
        <v>0</v>
      </c>
      <c r="X3290" s="60">
        <f>Ugovori_OPULJP3[[#This Row],[Privatni doprinos korisnika - HRK]]/7.5345</f>
        <v>0</v>
      </c>
      <c r="Y3290" s="61">
        <v>349999999.99000001</v>
      </c>
      <c r="Z3290" s="62">
        <f>Ugovori_OPULJP3[[#This Row],[UKUPNI PRIHVATLJIVI IZDACI
TOTAL ELIGIBLE EXPENDITURE
= Bespovratna sredstva ukupno + doprinos korisnika
= Ukupni prihvatljivi troškovi
= Ukupna ugovorena vrijednost projekta HRK]]/7.5345</f>
        <v>46452982.943791889</v>
      </c>
      <c r="AA3290" s="53" t="s">
        <v>10638</v>
      </c>
      <c r="AB3290" s="53" t="s">
        <v>10639</v>
      </c>
      <c r="AC3290" s="42" t="s">
        <v>11886</v>
      </c>
      <c r="AD3290" s="52" t="s">
        <v>10995</v>
      </c>
    </row>
    <row r="3291" spans="1:30" ht="66.75" customHeight="1" x14ac:dyDescent="0.2">
      <c r="A3291" s="50" t="s">
        <v>11887</v>
      </c>
      <c r="B3291" s="51" t="s">
        <v>10633</v>
      </c>
      <c r="C3291" s="52" t="s">
        <v>11888</v>
      </c>
      <c r="D3291" s="52" t="s">
        <v>11889</v>
      </c>
      <c r="E3291" s="53" t="s">
        <v>33</v>
      </c>
      <c r="F3291" s="54" t="s">
        <v>11889</v>
      </c>
      <c r="G3291" s="54" t="s">
        <v>10639</v>
      </c>
      <c r="H3291" s="56">
        <v>42370</v>
      </c>
      <c r="I3291" s="56">
        <v>43830</v>
      </c>
      <c r="J3291" s="57" t="str">
        <f>IF(Ugovori_OPULJP3[[#This Row],[DATUM ZAVRŠETKA OPERACIJE]]&gt;DATE(2024,12,31),"u provedbi","završen")</f>
        <v>završen</v>
      </c>
      <c r="K3291" s="55" t="s">
        <v>35</v>
      </c>
      <c r="L3291" s="55" t="s">
        <v>36</v>
      </c>
      <c r="M3291" s="58">
        <v>0.85</v>
      </c>
      <c r="N3291" s="58">
        <v>0.15</v>
      </c>
      <c r="O3291" s="59">
        <f>Ugovori_OPULJP3[[#This Row],[Bespovratna sredstva - Ukupno (EU+Nac) HRK
= Ukupna ugovorena vrijednost bespovratnih sredstava]]*Ugovori_OPULJP3[[#This Row],[EU STOPA SUFINANCIRANJA %
EU CO-FINANCING RATE %]]</f>
        <v>9780414.1684999987</v>
      </c>
      <c r="P3291" s="60">
        <f>Ugovori_OPULJP3[[#This Row],[Bespovratna sredstva - EU dio - HRK]]/7.5345</f>
        <v>1298084.0359015195</v>
      </c>
      <c r="Q3291" s="59">
        <f>Ugovori_OPULJP3[[#This Row],[Bespovratna sredstva - Ukupno (EU+Nac) HRK
= Ukupna ugovorena vrijednost bespovratnih sredstava]]*Ugovori_OPULJP3[[#This Row],[STOPA NACIONALNOG SUFINANCIRANJA %]]</f>
        <v>1725955.4415</v>
      </c>
      <c r="R3291" s="60">
        <f>Ugovori_OPULJP3[[#This Row],[Bespovratna sredstva - Nacionalni dio - HRK]]/7.5345</f>
        <v>229073.65339438579</v>
      </c>
      <c r="S3291" s="59">
        <v>11506369.609999999</v>
      </c>
      <c r="T3291" s="60">
        <f>Ugovori_OPULJP3[[#This Row],[Bespovratna sredstva - Ukupno (EU+Nac) HRK
= Ukupna ugovorena vrijednost bespovratnih sredstava]]/7.5345</f>
        <v>1527157.6892959054</v>
      </c>
      <c r="U3291" s="59">
        <v>0</v>
      </c>
      <c r="V3291" s="60">
        <f>Ugovori_OPULJP3[[#This Row],[Javni doprinos korisnika - HRK]]/7.5345</f>
        <v>0</v>
      </c>
      <c r="W3291" s="59">
        <v>0</v>
      </c>
      <c r="X3291" s="60">
        <f>Ugovori_OPULJP3[[#This Row],[Privatni doprinos korisnika - HRK]]/7.5345</f>
        <v>0</v>
      </c>
      <c r="Y3291" s="61">
        <v>11506369.609999999</v>
      </c>
      <c r="Z3291" s="62">
        <f>Ugovori_OPULJP3[[#This Row],[UKUPNI PRIHVATLJIVI IZDACI
TOTAL ELIGIBLE EXPENDITURE
= Bespovratna sredstva ukupno + doprinos korisnika
= Ukupni prihvatljivi troškovi
= Ukupna ugovorena vrijednost projekta HRK]]/7.5345</f>
        <v>1527157.6892959054</v>
      </c>
      <c r="AA3291" s="53" t="s">
        <v>10638</v>
      </c>
      <c r="AB3291" s="53" t="s">
        <v>10639</v>
      </c>
      <c r="AC3291" s="42" t="s">
        <v>11890</v>
      </c>
      <c r="AD3291" s="52" t="s">
        <v>10995</v>
      </c>
    </row>
    <row r="3292" spans="1:30" ht="66.75" customHeight="1" x14ac:dyDescent="0.2">
      <c r="A3292" s="50" t="s">
        <v>11891</v>
      </c>
      <c r="B3292" s="51" t="s">
        <v>10633</v>
      </c>
      <c r="C3292" s="52" t="s">
        <v>11888</v>
      </c>
      <c r="D3292" s="52" t="s">
        <v>11892</v>
      </c>
      <c r="E3292" s="53" t="s">
        <v>33</v>
      </c>
      <c r="F3292" s="54" t="s">
        <v>11893</v>
      </c>
      <c r="G3292" s="54" t="s">
        <v>10638</v>
      </c>
      <c r="H3292" s="56">
        <v>42552</v>
      </c>
      <c r="I3292" s="56">
        <v>44742</v>
      </c>
      <c r="J3292" s="57" t="str">
        <f>IF(Ugovori_OPULJP3[[#This Row],[DATUM ZAVRŠETKA OPERACIJE]]&gt;DATE(2024,12,31),"u provedbi","završen")</f>
        <v>završen</v>
      </c>
      <c r="K3292" s="55" t="s">
        <v>36</v>
      </c>
      <c r="L3292" s="55" t="s">
        <v>36</v>
      </c>
      <c r="M3292" s="58">
        <v>0.85</v>
      </c>
      <c r="N3292" s="58">
        <v>0.15</v>
      </c>
      <c r="O3292" s="59">
        <f>Ugovori_OPULJP3[[#This Row],[Bespovratna sredstva - Ukupno (EU+Nac) HRK
= Ukupna ugovorena vrijednost bespovratnih sredstava]]*Ugovori_OPULJP3[[#This Row],[EU STOPA SUFINANCIRANJA %
EU CO-FINANCING RATE %]]</f>
        <v>9690000</v>
      </c>
      <c r="P3292" s="60">
        <f>Ugovori_OPULJP3[[#This Row],[Bespovratna sredstva - EU dio - HRK]]/7.5345</f>
        <v>1286084.0135377264</v>
      </c>
      <c r="Q3292" s="59">
        <f>Ugovori_OPULJP3[[#This Row],[Bespovratna sredstva - Ukupno (EU+Nac) HRK
= Ukupna ugovorena vrijednost bespovratnih sredstava]]*Ugovori_OPULJP3[[#This Row],[STOPA NACIONALNOG SUFINANCIRANJA %]]</f>
        <v>1710000</v>
      </c>
      <c r="R3292" s="60">
        <f>Ugovori_OPULJP3[[#This Row],[Bespovratna sredstva - Nacionalni dio - HRK]]/7.5345</f>
        <v>226956.00238901054</v>
      </c>
      <c r="S3292" s="59">
        <v>11400000</v>
      </c>
      <c r="T3292" s="60">
        <f>Ugovori_OPULJP3[[#This Row],[Bespovratna sredstva - Ukupno (EU+Nac) HRK
= Ukupna ugovorena vrijednost bespovratnih sredstava]]/7.5345</f>
        <v>1513040.0159267369</v>
      </c>
      <c r="U3292" s="59">
        <v>0</v>
      </c>
      <c r="V3292" s="60">
        <f>Ugovori_OPULJP3[[#This Row],[Javni doprinos korisnika - HRK]]/7.5345</f>
        <v>0</v>
      </c>
      <c r="W3292" s="59">
        <v>0</v>
      </c>
      <c r="X3292" s="60">
        <f>Ugovori_OPULJP3[[#This Row],[Privatni doprinos korisnika - HRK]]/7.5345</f>
        <v>0</v>
      </c>
      <c r="Y3292" s="61">
        <v>11400000</v>
      </c>
      <c r="Z3292" s="62">
        <f>Ugovori_OPULJP3[[#This Row],[UKUPNI PRIHVATLJIVI IZDACI
TOTAL ELIGIBLE EXPENDITURE
= Bespovratna sredstva ukupno + doprinos korisnika
= Ukupni prihvatljivi troškovi
= Ukupna ugovorena vrijednost projekta HRK]]/7.5345</f>
        <v>1513040.0159267369</v>
      </c>
      <c r="AA3292" s="53" t="s">
        <v>10638</v>
      </c>
      <c r="AB3292" s="53" t="s">
        <v>10639</v>
      </c>
      <c r="AC3292" s="42" t="s">
        <v>11894</v>
      </c>
      <c r="AD3292" s="52" t="s">
        <v>10995</v>
      </c>
    </row>
    <row r="3293" spans="1:30" ht="66.75" customHeight="1" x14ac:dyDescent="0.2">
      <c r="A3293" s="50" t="s">
        <v>11895</v>
      </c>
      <c r="B3293" s="51" t="s">
        <v>10633</v>
      </c>
      <c r="C3293" s="52" t="s">
        <v>11888</v>
      </c>
      <c r="D3293" s="52" t="s">
        <v>11896</v>
      </c>
      <c r="E3293" s="53" t="s">
        <v>231</v>
      </c>
      <c r="F3293" s="54" t="s">
        <v>11897</v>
      </c>
      <c r="G3293" s="54" t="s">
        <v>11898</v>
      </c>
      <c r="H3293" s="56">
        <v>43125</v>
      </c>
      <c r="I3293" s="56">
        <v>43549</v>
      </c>
      <c r="J3293" s="57" t="str">
        <f>IF(Ugovori_OPULJP3[[#This Row],[DATUM ZAVRŠETKA OPERACIJE]]&gt;DATE(2024,12,31),"u provedbi","završen")</f>
        <v>završen</v>
      </c>
      <c r="K3293" s="55" t="s">
        <v>332</v>
      </c>
      <c r="L3293" s="55" t="s">
        <v>332</v>
      </c>
      <c r="M3293" s="58">
        <v>0.85</v>
      </c>
      <c r="N3293" s="58">
        <v>0.15</v>
      </c>
      <c r="O3293" s="59">
        <f>Ugovori_OPULJP3[[#This Row],[Bespovratna sredstva - Ukupno (EU+Nac) HRK
= Ukupna ugovorena vrijednost bespovratnih sredstava]]*Ugovori_OPULJP3[[#This Row],[EU STOPA SUFINANCIRANJA %
EU CO-FINANCING RATE %]]</f>
        <v>561862.84349999996</v>
      </c>
      <c r="P3293" s="60">
        <f>Ugovori_OPULJP3[[#This Row],[Bespovratna sredstva - EU dio - HRK]]/7.5345</f>
        <v>74572.014533147507</v>
      </c>
      <c r="Q3293" s="59">
        <f>Ugovori_OPULJP3[[#This Row],[Bespovratna sredstva - Ukupno (EU+Nac) HRK
= Ukupna ugovorena vrijednost bespovratnih sredstava]]*Ugovori_OPULJP3[[#This Row],[STOPA NACIONALNOG SUFINANCIRANJA %]]</f>
        <v>99152.266499999998</v>
      </c>
      <c r="R3293" s="60">
        <f>Ugovori_OPULJP3[[#This Row],[Bespovratna sredstva - Nacionalni dio - HRK]]/7.5345</f>
        <v>13159.767270555443</v>
      </c>
      <c r="S3293" s="59">
        <v>661015.11</v>
      </c>
      <c r="T3293" s="60">
        <f>Ugovori_OPULJP3[[#This Row],[Bespovratna sredstva - Ukupno (EU+Nac) HRK
= Ukupna ugovorena vrijednost bespovratnih sredstava]]/7.5345</f>
        <v>87731.781803702965</v>
      </c>
      <c r="U3293" s="59">
        <v>0</v>
      </c>
      <c r="V3293" s="60">
        <f>Ugovori_OPULJP3[[#This Row],[Javni doprinos korisnika - HRK]]/7.5345</f>
        <v>0</v>
      </c>
      <c r="W3293" s="59">
        <v>0</v>
      </c>
      <c r="X3293" s="60">
        <f>Ugovori_OPULJP3[[#This Row],[Privatni doprinos korisnika - HRK]]/7.5345</f>
        <v>0</v>
      </c>
      <c r="Y3293" s="61">
        <v>661015.11</v>
      </c>
      <c r="Z3293" s="62">
        <f>Ugovori_OPULJP3[[#This Row],[UKUPNI PRIHVATLJIVI IZDACI
TOTAL ELIGIBLE EXPENDITURE
= Bespovratna sredstva ukupno + doprinos korisnika
= Ukupni prihvatljivi troškovi
= Ukupna ugovorena vrijednost projekta HRK]]/7.5345</f>
        <v>87731.781803702965</v>
      </c>
      <c r="AA3293" s="53" t="s">
        <v>10638</v>
      </c>
      <c r="AB3293" s="53" t="s">
        <v>10639</v>
      </c>
      <c r="AC3293" s="42" t="s">
        <v>11899</v>
      </c>
      <c r="AD3293" s="52" t="s">
        <v>10995</v>
      </c>
    </row>
    <row r="3294" spans="1:30" ht="66.75" customHeight="1" x14ac:dyDescent="0.2">
      <c r="A3294" s="50" t="s">
        <v>11900</v>
      </c>
      <c r="B3294" s="51" t="s">
        <v>10633</v>
      </c>
      <c r="C3294" s="52" t="s">
        <v>11888</v>
      </c>
      <c r="D3294" s="52" t="s">
        <v>11896</v>
      </c>
      <c r="E3294" s="53" t="s">
        <v>231</v>
      </c>
      <c r="F3294" s="54" t="s">
        <v>11901</v>
      </c>
      <c r="G3294" s="54" t="s">
        <v>398</v>
      </c>
      <c r="H3294" s="56">
        <v>43125</v>
      </c>
      <c r="I3294" s="56">
        <v>44221</v>
      </c>
      <c r="J3294" s="57" t="str">
        <f>IF(Ugovori_OPULJP3[[#This Row],[DATUM ZAVRŠETKA OPERACIJE]]&gt;DATE(2024,12,31),"u provedbi","završen")</f>
        <v>završen</v>
      </c>
      <c r="K3294" s="55" t="s">
        <v>891</v>
      </c>
      <c r="L3294" s="55" t="s">
        <v>36</v>
      </c>
      <c r="M3294" s="58">
        <v>0.85</v>
      </c>
      <c r="N3294" s="58">
        <v>0.15</v>
      </c>
      <c r="O3294" s="59">
        <f>Ugovori_OPULJP3[[#This Row],[Bespovratna sredstva - Ukupno (EU+Nac) HRK
= Ukupna ugovorena vrijednost bespovratnih sredstava]]*Ugovori_OPULJP3[[#This Row],[EU STOPA SUFINANCIRANJA %
EU CO-FINANCING RATE %]]</f>
        <v>1177444.1654999999</v>
      </c>
      <c r="P3294" s="60">
        <f>Ugovori_OPULJP3[[#This Row],[Bespovratna sredstva - EU dio - HRK]]/7.5345</f>
        <v>156273.69639657572</v>
      </c>
      <c r="Q3294" s="59">
        <f>Ugovori_OPULJP3[[#This Row],[Bespovratna sredstva - Ukupno (EU+Nac) HRK
= Ukupna ugovorena vrijednost bespovratnih sredstava]]*Ugovori_OPULJP3[[#This Row],[STOPA NACIONALNOG SUFINANCIRANJA %]]</f>
        <v>207784.26449999999</v>
      </c>
      <c r="R3294" s="60">
        <f>Ugovori_OPULJP3[[#This Row],[Bespovratna sredstva - Nacionalni dio - HRK]]/7.5345</f>
        <v>27577.711128807481</v>
      </c>
      <c r="S3294" s="59">
        <v>1385228.43</v>
      </c>
      <c r="T3294" s="60">
        <f>Ugovori_OPULJP3[[#This Row],[Bespovratna sredstva - Ukupno (EU+Nac) HRK
= Ukupna ugovorena vrijednost bespovratnih sredstava]]/7.5345</f>
        <v>183851.40752538323</v>
      </c>
      <c r="U3294" s="59">
        <v>0</v>
      </c>
      <c r="V3294" s="60">
        <f>Ugovori_OPULJP3[[#This Row],[Javni doprinos korisnika - HRK]]/7.5345</f>
        <v>0</v>
      </c>
      <c r="W3294" s="59">
        <v>0</v>
      </c>
      <c r="X3294" s="60">
        <f>Ugovori_OPULJP3[[#This Row],[Privatni doprinos korisnika - HRK]]/7.5345</f>
        <v>0</v>
      </c>
      <c r="Y3294" s="61">
        <v>1385228.43</v>
      </c>
      <c r="Z3294" s="62">
        <f>Ugovori_OPULJP3[[#This Row],[UKUPNI PRIHVATLJIVI IZDACI
TOTAL ELIGIBLE EXPENDITURE
= Bespovratna sredstva ukupno + doprinos korisnika
= Ukupni prihvatljivi troškovi
= Ukupna ugovorena vrijednost projekta HRK]]/7.5345</f>
        <v>183851.40752538323</v>
      </c>
      <c r="AA3294" s="53" t="s">
        <v>10638</v>
      </c>
      <c r="AB3294" s="53" t="s">
        <v>10639</v>
      </c>
      <c r="AC3294" s="42" t="s">
        <v>11902</v>
      </c>
      <c r="AD3294" s="52" t="s">
        <v>10995</v>
      </c>
    </row>
    <row r="3295" spans="1:30" ht="66.75" customHeight="1" x14ac:dyDescent="0.2">
      <c r="A3295" s="50" t="s">
        <v>11903</v>
      </c>
      <c r="B3295" s="51" t="s">
        <v>10633</v>
      </c>
      <c r="C3295" s="52" t="s">
        <v>11888</v>
      </c>
      <c r="D3295" s="52" t="s">
        <v>11896</v>
      </c>
      <c r="E3295" s="53" t="s">
        <v>231</v>
      </c>
      <c r="F3295" s="54" t="s">
        <v>11904</v>
      </c>
      <c r="G3295" s="54" t="s">
        <v>509</v>
      </c>
      <c r="H3295" s="56">
        <v>43125</v>
      </c>
      <c r="I3295" s="56">
        <v>43580</v>
      </c>
      <c r="J3295" s="57" t="str">
        <f>IF(Ugovori_OPULJP3[[#This Row],[DATUM ZAVRŠETKA OPERACIJE]]&gt;DATE(2024,12,31),"u provedbi","završen")</f>
        <v>završen</v>
      </c>
      <c r="K3295" s="55" t="s">
        <v>103</v>
      </c>
      <c r="L3295" s="55" t="s">
        <v>103</v>
      </c>
      <c r="M3295" s="58">
        <v>0.85</v>
      </c>
      <c r="N3295" s="58">
        <v>0.15</v>
      </c>
      <c r="O3295" s="59">
        <f>Ugovori_OPULJP3[[#This Row],[Bespovratna sredstva - Ukupno (EU+Nac) HRK
= Ukupna ugovorena vrijednost bespovratnih sredstava]]*Ugovori_OPULJP3[[#This Row],[EU STOPA SUFINANCIRANJA %
EU CO-FINANCING RATE %]]</f>
        <v>1248410.4955</v>
      </c>
      <c r="P3295" s="60">
        <f>Ugovori_OPULJP3[[#This Row],[Bespovratna sredstva - EU dio - HRK]]/7.5345</f>
        <v>165692.54701705487</v>
      </c>
      <c r="Q3295" s="59">
        <f>Ugovori_OPULJP3[[#This Row],[Bespovratna sredstva - Ukupno (EU+Nac) HRK
= Ukupna ugovorena vrijednost bespovratnih sredstava]]*Ugovori_OPULJP3[[#This Row],[STOPA NACIONALNOG SUFINANCIRANJA %]]</f>
        <v>220307.73449999999</v>
      </c>
      <c r="R3295" s="60">
        <f>Ugovori_OPULJP3[[#This Row],[Bespovratna sredstva - Nacionalni dio - HRK]]/7.5345</f>
        <v>29239.861238303798</v>
      </c>
      <c r="S3295" s="59">
        <v>1468718.23</v>
      </c>
      <c r="T3295" s="60">
        <f>Ugovori_OPULJP3[[#This Row],[Bespovratna sredstva - Ukupno (EU+Nac) HRK
= Ukupna ugovorena vrijednost bespovratnih sredstava]]/7.5345</f>
        <v>194932.40825535866</v>
      </c>
      <c r="U3295" s="59">
        <v>0</v>
      </c>
      <c r="V3295" s="60">
        <f>Ugovori_OPULJP3[[#This Row],[Javni doprinos korisnika - HRK]]/7.5345</f>
        <v>0</v>
      </c>
      <c r="W3295" s="59">
        <v>0</v>
      </c>
      <c r="X3295" s="60">
        <f>Ugovori_OPULJP3[[#This Row],[Privatni doprinos korisnika - HRK]]/7.5345</f>
        <v>0</v>
      </c>
      <c r="Y3295" s="61">
        <v>1468718.23</v>
      </c>
      <c r="Z3295" s="62">
        <f>Ugovori_OPULJP3[[#This Row],[UKUPNI PRIHVATLJIVI IZDACI
TOTAL ELIGIBLE EXPENDITURE
= Bespovratna sredstva ukupno + doprinos korisnika
= Ukupni prihvatljivi troškovi
= Ukupna ugovorena vrijednost projekta HRK]]/7.5345</f>
        <v>194932.40825535866</v>
      </c>
      <c r="AA3295" s="53" t="s">
        <v>10638</v>
      </c>
      <c r="AB3295" s="53" t="s">
        <v>10639</v>
      </c>
      <c r="AC3295" s="42" t="s">
        <v>11905</v>
      </c>
      <c r="AD3295" s="52" t="s">
        <v>10995</v>
      </c>
    </row>
    <row r="3296" spans="1:30" ht="66.75" customHeight="1" x14ac:dyDescent="0.2">
      <c r="A3296" s="50" t="s">
        <v>11906</v>
      </c>
      <c r="B3296" s="51" t="s">
        <v>10633</v>
      </c>
      <c r="C3296" s="52" t="s">
        <v>11888</v>
      </c>
      <c r="D3296" s="52" t="s">
        <v>11896</v>
      </c>
      <c r="E3296" s="53" t="s">
        <v>231</v>
      </c>
      <c r="F3296" s="54" t="s">
        <v>11907</v>
      </c>
      <c r="G3296" s="54" t="s">
        <v>2539</v>
      </c>
      <c r="H3296" s="56">
        <v>43125</v>
      </c>
      <c r="I3296" s="56">
        <v>44221</v>
      </c>
      <c r="J3296" s="57" t="str">
        <f>IF(Ugovori_OPULJP3[[#This Row],[DATUM ZAVRŠETKA OPERACIJE]]&gt;DATE(2024,12,31),"u provedbi","završen")</f>
        <v>završen</v>
      </c>
      <c r="K3296" s="55" t="s">
        <v>424</v>
      </c>
      <c r="L3296" s="55" t="s">
        <v>424</v>
      </c>
      <c r="M3296" s="58">
        <v>0.85</v>
      </c>
      <c r="N3296" s="58">
        <v>0.15</v>
      </c>
      <c r="O3296" s="59">
        <f>Ugovori_OPULJP3[[#This Row],[Bespovratna sredstva - Ukupno (EU+Nac) HRK
= Ukupna ugovorena vrijednost bespovratnih sredstava]]*Ugovori_OPULJP3[[#This Row],[EU STOPA SUFINANCIRANJA %
EU CO-FINANCING RATE %]]</f>
        <v>1240654.2625</v>
      </c>
      <c r="P3296" s="60">
        <f>Ugovori_OPULJP3[[#This Row],[Bespovratna sredstva - EU dio - HRK]]/7.5345</f>
        <v>164663.11799057666</v>
      </c>
      <c r="Q3296" s="59">
        <f>Ugovori_OPULJP3[[#This Row],[Bespovratna sredstva - Ukupno (EU+Nac) HRK
= Ukupna ugovorena vrijednost bespovratnih sredstava]]*Ugovori_OPULJP3[[#This Row],[STOPA NACIONALNOG SUFINANCIRANJA %]]</f>
        <v>218938.98749999999</v>
      </c>
      <c r="R3296" s="60">
        <f>Ugovori_OPULJP3[[#This Row],[Bespovratna sredstva - Nacionalni dio - HRK]]/7.5345</f>
        <v>29058.197292454704</v>
      </c>
      <c r="S3296" s="59">
        <v>1459593.25</v>
      </c>
      <c r="T3296" s="60">
        <f>Ugovori_OPULJP3[[#This Row],[Bespovratna sredstva - Ukupno (EU+Nac) HRK
= Ukupna ugovorena vrijednost bespovratnih sredstava]]/7.5345</f>
        <v>193721.31528303138</v>
      </c>
      <c r="U3296" s="59">
        <v>0</v>
      </c>
      <c r="V3296" s="60">
        <f>Ugovori_OPULJP3[[#This Row],[Javni doprinos korisnika - HRK]]/7.5345</f>
        <v>0</v>
      </c>
      <c r="W3296" s="59">
        <v>0</v>
      </c>
      <c r="X3296" s="60">
        <f>Ugovori_OPULJP3[[#This Row],[Privatni doprinos korisnika - HRK]]/7.5345</f>
        <v>0</v>
      </c>
      <c r="Y3296" s="61">
        <v>1459593.25</v>
      </c>
      <c r="Z3296" s="62">
        <f>Ugovori_OPULJP3[[#This Row],[UKUPNI PRIHVATLJIVI IZDACI
TOTAL ELIGIBLE EXPENDITURE
= Bespovratna sredstva ukupno + doprinos korisnika
= Ukupni prihvatljivi troškovi
= Ukupna ugovorena vrijednost projekta HRK]]/7.5345</f>
        <v>193721.31528303138</v>
      </c>
      <c r="AA3296" s="53" t="s">
        <v>10638</v>
      </c>
      <c r="AB3296" s="53" t="s">
        <v>10639</v>
      </c>
      <c r="AC3296" s="42" t="s">
        <v>11908</v>
      </c>
      <c r="AD3296" s="52" t="s">
        <v>10995</v>
      </c>
    </row>
    <row r="3297" spans="1:30" ht="66.75" customHeight="1" x14ac:dyDescent="0.2">
      <c r="A3297" s="50" t="s">
        <v>11909</v>
      </c>
      <c r="B3297" s="51" t="s">
        <v>10633</v>
      </c>
      <c r="C3297" s="52" t="s">
        <v>11888</v>
      </c>
      <c r="D3297" s="52" t="s">
        <v>11896</v>
      </c>
      <c r="E3297" s="53" t="s">
        <v>231</v>
      </c>
      <c r="F3297" s="54" t="s">
        <v>11910</v>
      </c>
      <c r="G3297" s="54" t="s">
        <v>11911</v>
      </c>
      <c r="H3297" s="56">
        <v>43125</v>
      </c>
      <c r="I3297" s="56">
        <v>43490</v>
      </c>
      <c r="J3297" s="57" t="str">
        <f>IF(Ugovori_OPULJP3[[#This Row],[DATUM ZAVRŠETKA OPERACIJE]]&gt;DATE(2024,12,31),"u provedbi","završen")</f>
        <v>završen</v>
      </c>
      <c r="K3297" s="55" t="s">
        <v>337</v>
      </c>
      <c r="L3297" s="55" t="s">
        <v>337</v>
      </c>
      <c r="M3297" s="58">
        <v>0.85</v>
      </c>
      <c r="N3297" s="58">
        <v>0.15</v>
      </c>
      <c r="O3297" s="59">
        <f>Ugovori_OPULJP3[[#This Row],[Bespovratna sredstva - Ukupno (EU+Nac) HRK
= Ukupna ugovorena vrijednost bespovratnih sredstava]]*Ugovori_OPULJP3[[#This Row],[EU STOPA SUFINANCIRANJA %
EU CO-FINANCING RATE %]]</f>
        <v>981710.70449999999</v>
      </c>
      <c r="P3297" s="60">
        <f>Ugovori_OPULJP3[[#This Row],[Bespovratna sredstva - EU dio - HRK]]/7.5345</f>
        <v>130295.40175194107</v>
      </c>
      <c r="Q3297" s="59">
        <f>Ugovori_OPULJP3[[#This Row],[Bespovratna sredstva - Ukupno (EU+Nac) HRK
= Ukupna ugovorena vrijednost bespovratnih sredstava]]*Ugovori_OPULJP3[[#This Row],[STOPA NACIONALNOG SUFINANCIRANJA %]]</f>
        <v>173243.0655</v>
      </c>
      <c r="R3297" s="60">
        <f>Ugovori_OPULJP3[[#This Row],[Bespovratna sredstva - Nacionalni dio - HRK]]/7.5345</f>
        <v>22993.306191519012</v>
      </c>
      <c r="S3297" s="59">
        <v>1154953.77</v>
      </c>
      <c r="T3297" s="60">
        <f>Ugovori_OPULJP3[[#This Row],[Bespovratna sredstva - Ukupno (EU+Nac) HRK
= Ukupna ugovorena vrijednost bespovratnih sredstava]]/7.5345</f>
        <v>153288.70794346009</v>
      </c>
      <c r="U3297" s="59">
        <v>0</v>
      </c>
      <c r="V3297" s="60">
        <f>Ugovori_OPULJP3[[#This Row],[Javni doprinos korisnika - HRK]]/7.5345</f>
        <v>0</v>
      </c>
      <c r="W3297" s="59">
        <v>0</v>
      </c>
      <c r="X3297" s="60">
        <f>Ugovori_OPULJP3[[#This Row],[Privatni doprinos korisnika - HRK]]/7.5345</f>
        <v>0</v>
      </c>
      <c r="Y3297" s="61">
        <v>1154953.77</v>
      </c>
      <c r="Z3297" s="62">
        <f>Ugovori_OPULJP3[[#This Row],[UKUPNI PRIHVATLJIVI IZDACI
TOTAL ELIGIBLE EXPENDITURE
= Bespovratna sredstva ukupno + doprinos korisnika
= Ukupni prihvatljivi troškovi
= Ukupna ugovorena vrijednost projekta HRK]]/7.5345</f>
        <v>153288.70794346009</v>
      </c>
      <c r="AA3297" s="53" t="s">
        <v>10638</v>
      </c>
      <c r="AB3297" s="53" t="s">
        <v>10639</v>
      </c>
      <c r="AC3297" s="42" t="s">
        <v>11912</v>
      </c>
      <c r="AD3297" s="52" t="s">
        <v>10995</v>
      </c>
    </row>
    <row r="3298" spans="1:30" ht="66.75" customHeight="1" x14ac:dyDescent="0.2">
      <c r="A3298" s="50" t="s">
        <v>11913</v>
      </c>
      <c r="B3298" s="51" t="s">
        <v>10633</v>
      </c>
      <c r="C3298" s="52" t="s">
        <v>11888</v>
      </c>
      <c r="D3298" s="52" t="s">
        <v>11896</v>
      </c>
      <c r="E3298" s="53" t="s">
        <v>231</v>
      </c>
      <c r="F3298" s="54" t="s">
        <v>11914</v>
      </c>
      <c r="G3298" s="54" t="s">
        <v>11915</v>
      </c>
      <c r="H3298" s="56">
        <v>43125</v>
      </c>
      <c r="I3298" s="56">
        <v>43855</v>
      </c>
      <c r="J3298" s="57" t="str">
        <f>IF(Ugovori_OPULJP3[[#This Row],[DATUM ZAVRŠETKA OPERACIJE]]&gt;DATE(2024,12,31),"u provedbi","završen")</f>
        <v>završen</v>
      </c>
      <c r="K3298" s="55" t="s">
        <v>129</v>
      </c>
      <c r="L3298" s="55" t="s">
        <v>129</v>
      </c>
      <c r="M3298" s="58">
        <v>0.85</v>
      </c>
      <c r="N3298" s="58">
        <v>0.15</v>
      </c>
      <c r="O3298" s="59">
        <f>Ugovori_OPULJP3[[#This Row],[Bespovratna sredstva - Ukupno (EU+Nac) HRK
= Ukupna ugovorena vrijednost bespovratnih sredstava]]*Ugovori_OPULJP3[[#This Row],[EU STOPA SUFINANCIRANJA %
EU CO-FINANCING RATE %]]</f>
        <v>1246062.0729999999</v>
      </c>
      <c r="P3298" s="60">
        <f>Ugovori_OPULJP3[[#This Row],[Bespovratna sredstva - EU dio - HRK]]/7.5345</f>
        <v>165380.85778751076</v>
      </c>
      <c r="Q3298" s="59">
        <f>Ugovori_OPULJP3[[#This Row],[Bespovratna sredstva - Ukupno (EU+Nac) HRK
= Ukupna ugovorena vrijednost bespovratnih sredstava]]*Ugovori_OPULJP3[[#This Row],[STOPA NACIONALNOG SUFINANCIRANJA %]]</f>
        <v>219893.30699999997</v>
      </c>
      <c r="R3298" s="60">
        <f>Ugovori_OPULJP3[[#This Row],[Bespovratna sredstva - Nacionalni dio - HRK]]/7.5345</f>
        <v>29184.857256619543</v>
      </c>
      <c r="S3298" s="59">
        <v>1465955.38</v>
      </c>
      <c r="T3298" s="60">
        <f>Ugovori_OPULJP3[[#This Row],[Bespovratna sredstva - Ukupno (EU+Nac) HRK
= Ukupna ugovorena vrijednost bespovratnih sredstava]]/7.5345</f>
        <v>194565.71504413031</v>
      </c>
      <c r="U3298" s="59">
        <v>0</v>
      </c>
      <c r="V3298" s="60">
        <f>Ugovori_OPULJP3[[#This Row],[Javni doprinos korisnika - HRK]]/7.5345</f>
        <v>0</v>
      </c>
      <c r="W3298" s="59">
        <v>0</v>
      </c>
      <c r="X3298" s="60">
        <f>Ugovori_OPULJP3[[#This Row],[Privatni doprinos korisnika - HRK]]/7.5345</f>
        <v>0</v>
      </c>
      <c r="Y3298" s="61">
        <v>1465955.38</v>
      </c>
      <c r="Z3298" s="62">
        <f>Ugovori_OPULJP3[[#This Row],[UKUPNI PRIHVATLJIVI IZDACI
TOTAL ELIGIBLE EXPENDITURE
= Bespovratna sredstva ukupno + doprinos korisnika
= Ukupni prihvatljivi troškovi
= Ukupna ugovorena vrijednost projekta HRK]]/7.5345</f>
        <v>194565.71504413031</v>
      </c>
      <c r="AA3298" s="53" t="s">
        <v>10638</v>
      </c>
      <c r="AB3298" s="53" t="s">
        <v>10639</v>
      </c>
      <c r="AC3298" s="42" t="s">
        <v>11916</v>
      </c>
      <c r="AD3298" s="52" t="s">
        <v>10995</v>
      </c>
    </row>
    <row r="3299" spans="1:30" ht="66.75" customHeight="1" x14ac:dyDescent="0.2">
      <c r="A3299" s="50" t="s">
        <v>11917</v>
      </c>
      <c r="B3299" s="51" t="s">
        <v>10633</v>
      </c>
      <c r="C3299" s="52" t="s">
        <v>11888</v>
      </c>
      <c r="D3299" s="52" t="s">
        <v>11896</v>
      </c>
      <c r="E3299" s="53" t="s">
        <v>231</v>
      </c>
      <c r="F3299" s="54" t="s">
        <v>11918</v>
      </c>
      <c r="G3299" s="54" t="s">
        <v>11919</v>
      </c>
      <c r="H3299" s="56">
        <v>43125</v>
      </c>
      <c r="I3299" s="56">
        <v>43855</v>
      </c>
      <c r="J3299" s="57" t="str">
        <f>IF(Ugovori_OPULJP3[[#This Row],[DATUM ZAVRŠETKA OPERACIJE]]&gt;DATE(2024,12,31),"u provedbi","završen")</f>
        <v>završen</v>
      </c>
      <c r="K3299" s="55" t="s">
        <v>36</v>
      </c>
      <c r="L3299" s="55" t="s">
        <v>36</v>
      </c>
      <c r="M3299" s="58">
        <v>0.85</v>
      </c>
      <c r="N3299" s="58">
        <v>0.15</v>
      </c>
      <c r="O3299" s="59">
        <f>Ugovori_OPULJP3[[#This Row],[Bespovratna sredstva - Ukupno (EU+Nac) HRK
= Ukupna ugovorena vrijednost bespovratnih sredstava]]*Ugovori_OPULJP3[[#This Row],[EU STOPA SUFINANCIRANJA %
EU CO-FINANCING RATE %]]</f>
        <v>923372.73100000003</v>
      </c>
      <c r="P3299" s="60">
        <f>Ugovori_OPULJP3[[#This Row],[Bespovratna sredstva - EU dio - HRK]]/7.5345</f>
        <v>122552.62207180304</v>
      </c>
      <c r="Q3299" s="59">
        <f>Ugovori_OPULJP3[[#This Row],[Bespovratna sredstva - Ukupno (EU+Nac) HRK
= Ukupna ugovorena vrijednost bespovratnih sredstava]]*Ugovori_OPULJP3[[#This Row],[STOPA NACIONALNOG SUFINANCIRANJA %]]</f>
        <v>162948.12900000002</v>
      </c>
      <c r="R3299" s="60">
        <f>Ugovori_OPULJP3[[#This Row],[Bespovratna sredstva - Nacionalni dio - HRK]]/7.5345</f>
        <v>21626.933306788771</v>
      </c>
      <c r="S3299" s="59">
        <v>1086320.8600000001</v>
      </c>
      <c r="T3299" s="60">
        <f>Ugovori_OPULJP3[[#This Row],[Bespovratna sredstva - Ukupno (EU+Nac) HRK
= Ukupna ugovorena vrijednost bespovratnih sredstava]]/7.5345</f>
        <v>144179.55537859182</v>
      </c>
      <c r="U3299" s="59">
        <v>0</v>
      </c>
      <c r="V3299" s="60">
        <f>Ugovori_OPULJP3[[#This Row],[Javni doprinos korisnika - HRK]]/7.5345</f>
        <v>0</v>
      </c>
      <c r="W3299" s="59">
        <v>0</v>
      </c>
      <c r="X3299" s="60">
        <f>Ugovori_OPULJP3[[#This Row],[Privatni doprinos korisnika - HRK]]/7.5345</f>
        <v>0</v>
      </c>
      <c r="Y3299" s="61">
        <v>1086320.8600000001</v>
      </c>
      <c r="Z3299" s="62">
        <f>Ugovori_OPULJP3[[#This Row],[UKUPNI PRIHVATLJIVI IZDACI
TOTAL ELIGIBLE EXPENDITURE
= Bespovratna sredstva ukupno + doprinos korisnika
= Ukupni prihvatljivi troškovi
= Ukupna ugovorena vrijednost projekta HRK]]/7.5345</f>
        <v>144179.55537859182</v>
      </c>
      <c r="AA3299" s="53" t="s">
        <v>10638</v>
      </c>
      <c r="AB3299" s="53" t="s">
        <v>10639</v>
      </c>
      <c r="AC3299" s="42" t="s">
        <v>11920</v>
      </c>
      <c r="AD3299" s="52" t="s">
        <v>10995</v>
      </c>
    </row>
    <row r="3300" spans="1:30" ht="66.75" customHeight="1" x14ac:dyDescent="0.2">
      <c r="A3300" s="50" t="s">
        <v>11921</v>
      </c>
      <c r="B3300" s="51" t="s">
        <v>10633</v>
      </c>
      <c r="C3300" s="52" t="s">
        <v>11888</v>
      </c>
      <c r="D3300" s="52" t="s">
        <v>11896</v>
      </c>
      <c r="E3300" s="53" t="s">
        <v>231</v>
      </c>
      <c r="F3300" s="54" t="s">
        <v>11922</v>
      </c>
      <c r="G3300" s="54" t="s">
        <v>11923</v>
      </c>
      <c r="H3300" s="56">
        <v>43125</v>
      </c>
      <c r="I3300" s="56">
        <v>44221</v>
      </c>
      <c r="J3300" s="57" t="str">
        <f>IF(Ugovori_OPULJP3[[#This Row],[DATUM ZAVRŠETKA OPERACIJE]]&gt;DATE(2024,12,31),"u provedbi","završen")</f>
        <v>završen</v>
      </c>
      <c r="K3300" s="55" t="s">
        <v>36</v>
      </c>
      <c r="L3300" s="55" t="s">
        <v>36</v>
      </c>
      <c r="M3300" s="58">
        <v>0.85</v>
      </c>
      <c r="N3300" s="58">
        <v>0.15</v>
      </c>
      <c r="O3300" s="59">
        <f>Ugovori_OPULJP3[[#This Row],[Bespovratna sredstva - Ukupno (EU+Nac) HRK
= Ukupna ugovorena vrijednost bespovratnih sredstava]]*Ugovori_OPULJP3[[#This Row],[EU STOPA SUFINANCIRANJA %
EU CO-FINANCING RATE %]]</f>
        <v>931033.72149999999</v>
      </c>
      <c r="P3300" s="60">
        <f>Ugovori_OPULJP3[[#This Row],[Bespovratna sredstva - EU dio - HRK]]/7.5345</f>
        <v>123569.4102462008</v>
      </c>
      <c r="Q3300" s="59">
        <f>Ugovori_OPULJP3[[#This Row],[Bespovratna sredstva - Ukupno (EU+Nac) HRK
= Ukupna ugovorena vrijednost bespovratnih sredstava]]*Ugovori_OPULJP3[[#This Row],[STOPA NACIONALNOG SUFINANCIRANJA %]]</f>
        <v>164300.06849999999</v>
      </c>
      <c r="R3300" s="60">
        <f>Ugovori_OPULJP3[[#This Row],[Bespovratna sredstva - Nacionalni dio - HRK]]/7.5345</f>
        <v>21806.366514035435</v>
      </c>
      <c r="S3300" s="59">
        <v>1095333.79</v>
      </c>
      <c r="T3300" s="60">
        <f>Ugovori_OPULJP3[[#This Row],[Bespovratna sredstva - Ukupno (EU+Nac) HRK
= Ukupna ugovorena vrijednost bespovratnih sredstava]]/7.5345</f>
        <v>145375.77676023624</v>
      </c>
      <c r="U3300" s="59">
        <v>0</v>
      </c>
      <c r="V3300" s="60">
        <f>Ugovori_OPULJP3[[#This Row],[Javni doprinos korisnika - HRK]]/7.5345</f>
        <v>0</v>
      </c>
      <c r="W3300" s="59">
        <v>0</v>
      </c>
      <c r="X3300" s="60">
        <f>Ugovori_OPULJP3[[#This Row],[Privatni doprinos korisnika - HRK]]/7.5345</f>
        <v>0</v>
      </c>
      <c r="Y3300" s="61">
        <v>1095333.79</v>
      </c>
      <c r="Z3300" s="62">
        <f>Ugovori_OPULJP3[[#This Row],[UKUPNI PRIHVATLJIVI IZDACI
TOTAL ELIGIBLE EXPENDITURE
= Bespovratna sredstva ukupno + doprinos korisnika
= Ukupni prihvatljivi troškovi
= Ukupna ugovorena vrijednost projekta HRK]]/7.5345</f>
        <v>145375.77676023624</v>
      </c>
      <c r="AA3300" s="53" t="s">
        <v>10638</v>
      </c>
      <c r="AB3300" s="53" t="s">
        <v>10639</v>
      </c>
      <c r="AC3300" s="42" t="s">
        <v>11924</v>
      </c>
      <c r="AD3300" s="52" t="s">
        <v>10995</v>
      </c>
    </row>
    <row r="3301" spans="1:30" ht="66.75" customHeight="1" x14ac:dyDescent="0.2">
      <c r="A3301" s="50" t="s">
        <v>11925</v>
      </c>
      <c r="B3301" s="51" t="s">
        <v>10633</v>
      </c>
      <c r="C3301" s="52" t="s">
        <v>11888</v>
      </c>
      <c r="D3301" s="52" t="s">
        <v>11896</v>
      </c>
      <c r="E3301" s="53" t="s">
        <v>231</v>
      </c>
      <c r="F3301" s="54" t="s">
        <v>11926</v>
      </c>
      <c r="G3301" s="54" t="s">
        <v>7712</v>
      </c>
      <c r="H3301" s="56">
        <v>43125</v>
      </c>
      <c r="I3301" s="56">
        <v>44037</v>
      </c>
      <c r="J3301" s="57" t="str">
        <f>IF(Ugovori_OPULJP3[[#This Row],[DATUM ZAVRŠETKA OPERACIJE]]&gt;DATE(2024,12,31),"u provedbi","završen")</f>
        <v>završen</v>
      </c>
      <c r="K3301" s="55" t="s">
        <v>270</v>
      </c>
      <c r="L3301" s="55" t="s">
        <v>270</v>
      </c>
      <c r="M3301" s="58">
        <v>0.85</v>
      </c>
      <c r="N3301" s="58">
        <v>0.15</v>
      </c>
      <c r="O3301" s="59">
        <f>Ugovori_OPULJP3[[#This Row],[Bespovratna sredstva - Ukupno (EU+Nac) HRK
= Ukupna ugovorena vrijednost bespovratnih sredstava]]*Ugovori_OPULJP3[[#This Row],[EU STOPA SUFINANCIRANJA %
EU CO-FINANCING RATE %]]</f>
        <v>1165358.5</v>
      </c>
      <c r="P3301" s="60">
        <f>Ugovori_OPULJP3[[#This Row],[Bespovratna sredstva - EU dio - HRK]]/7.5345</f>
        <v>154669.65292985598</v>
      </c>
      <c r="Q3301" s="59">
        <f>Ugovori_OPULJP3[[#This Row],[Bespovratna sredstva - Ukupno (EU+Nac) HRK
= Ukupna ugovorena vrijednost bespovratnih sredstava]]*Ugovori_OPULJP3[[#This Row],[STOPA NACIONALNOG SUFINANCIRANJA %]]</f>
        <v>205651.5</v>
      </c>
      <c r="R3301" s="60">
        <f>Ugovori_OPULJP3[[#This Row],[Bespovratna sredstva - Nacionalni dio - HRK]]/7.5345</f>
        <v>27294.64463468047</v>
      </c>
      <c r="S3301" s="59">
        <v>1371010</v>
      </c>
      <c r="T3301" s="60">
        <f>Ugovori_OPULJP3[[#This Row],[Bespovratna sredstva - Ukupno (EU+Nac) HRK
= Ukupna ugovorena vrijednost bespovratnih sredstava]]/7.5345</f>
        <v>181964.29756453645</v>
      </c>
      <c r="U3301" s="59">
        <v>0</v>
      </c>
      <c r="V3301" s="60">
        <f>Ugovori_OPULJP3[[#This Row],[Javni doprinos korisnika - HRK]]/7.5345</f>
        <v>0</v>
      </c>
      <c r="W3301" s="59">
        <v>0</v>
      </c>
      <c r="X3301" s="60">
        <f>Ugovori_OPULJP3[[#This Row],[Privatni doprinos korisnika - HRK]]/7.5345</f>
        <v>0</v>
      </c>
      <c r="Y3301" s="61">
        <v>1371010</v>
      </c>
      <c r="Z3301" s="62">
        <f>Ugovori_OPULJP3[[#This Row],[UKUPNI PRIHVATLJIVI IZDACI
TOTAL ELIGIBLE EXPENDITURE
= Bespovratna sredstva ukupno + doprinos korisnika
= Ukupni prihvatljivi troškovi
= Ukupna ugovorena vrijednost projekta HRK]]/7.5345</f>
        <v>181964.29756453645</v>
      </c>
      <c r="AA3301" s="53" t="s">
        <v>10638</v>
      </c>
      <c r="AB3301" s="53" t="s">
        <v>10639</v>
      </c>
      <c r="AC3301" s="42" t="s">
        <v>11927</v>
      </c>
      <c r="AD3301" s="52" t="s">
        <v>10995</v>
      </c>
    </row>
    <row r="3302" spans="1:30" ht="66.75" customHeight="1" x14ac:dyDescent="0.2">
      <c r="A3302" s="50" t="s">
        <v>11928</v>
      </c>
      <c r="B3302" s="51" t="s">
        <v>10633</v>
      </c>
      <c r="C3302" s="52" t="s">
        <v>11888</v>
      </c>
      <c r="D3302" s="52" t="s">
        <v>11896</v>
      </c>
      <c r="E3302" s="53" t="s">
        <v>231</v>
      </c>
      <c r="F3302" s="54" t="s">
        <v>931</v>
      </c>
      <c r="G3302" s="54" t="s">
        <v>11929</v>
      </c>
      <c r="H3302" s="56">
        <v>43125</v>
      </c>
      <c r="I3302" s="56">
        <v>44221</v>
      </c>
      <c r="J3302" s="57" t="str">
        <f>IF(Ugovori_OPULJP3[[#This Row],[DATUM ZAVRŠETKA OPERACIJE]]&gt;DATE(2024,12,31),"u provedbi","završen")</f>
        <v>završen</v>
      </c>
      <c r="K3302" s="55" t="s">
        <v>36</v>
      </c>
      <c r="L3302" s="55" t="s">
        <v>36</v>
      </c>
      <c r="M3302" s="58">
        <v>0.85</v>
      </c>
      <c r="N3302" s="58">
        <v>0.15</v>
      </c>
      <c r="O3302" s="59">
        <f>Ugovori_OPULJP3[[#This Row],[Bespovratna sredstva - Ukupno (EU+Nac) HRK
= Ukupna ugovorena vrijednost bespovratnih sredstava]]*Ugovori_OPULJP3[[#This Row],[EU STOPA SUFINANCIRANJA %
EU CO-FINANCING RATE %]]</f>
        <v>1260623.0659999999</v>
      </c>
      <c r="P3302" s="60">
        <f>Ugovori_OPULJP3[[#This Row],[Bespovratna sredstva - EU dio - HRK]]/7.5345</f>
        <v>167313.43367177647</v>
      </c>
      <c r="Q3302" s="59">
        <f>Ugovori_OPULJP3[[#This Row],[Bespovratna sredstva - Ukupno (EU+Nac) HRK
= Ukupna ugovorena vrijednost bespovratnih sredstava]]*Ugovori_OPULJP3[[#This Row],[STOPA NACIONALNOG SUFINANCIRANJA %]]</f>
        <v>222462.894</v>
      </c>
      <c r="R3302" s="60">
        <f>Ugovori_OPULJP3[[#This Row],[Bespovratna sredstva - Nacionalni dio - HRK]]/7.5345</f>
        <v>29525.900059725263</v>
      </c>
      <c r="S3302" s="59">
        <v>1483085.96</v>
      </c>
      <c r="T3302" s="60">
        <f>Ugovori_OPULJP3[[#This Row],[Bespovratna sredstva - Ukupno (EU+Nac) HRK
= Ukupna ugovorena vrijednost bespovratnih sredstava]]/7.5345</f>
        <v>196839.33373150174</v>
      </c>
      <c r="U3302" s="59">
        <v>0</v>
      </c>
      <c r="V3302" s="60">
        <f>Ugovori_OPULJP3[[#This Row],[Javni doprinos korisnika - HRK]]/7.5345</f>
        <v>0</v>
      </c>
      <c r="W3302" s="59">
        <v>0</v>
      </c>
      <c r="X3302" s="60">
        <f>Ugovori_OPULJP3[[#This Row],[Privatni doprinos korisnika - HRK]]/7.5345</f>
        <v>0</v>
      </c>
      <c r="Y3302" s="61">
        <v>1483085.96</v>
      </c>
      <c r="Z3302" s="62">
        <f>Ugovori_OPULJP3[[#This Row],[UKUPNI PRIHVATLJIVI IZDACI
TOTAL ELIGIBLE EXPENDITURE
= Bespovratna sredstva ukupno + doprinos korisnika
= Ukupni prihvatljivi troškovi
= Ukupna ugovorena vrijednost projekta HRK]]/7.5345</f>
        <v>196839.33373150174</v>
      </c>
      <c r="AA3302" s="53" t="s">
        <v>10638</v>
      </c>
      <c r="AB3302" s="53" t="s">
        <v>10639</v>
      </c>
      <c r="AC3302" s="42" t="s">
        <v>11930</v>
      </c>
      <c r="AD3302" s="52" t="s">
        <v>10995</v>
      </c>
    </row>
    <row r="3303" spans="1:30" ht="66.75" customHeight="1" x14ac:dyDescent="0.2">
      <c r="A3303" s="50" t="s">
        <v>11931</v>
      </c>
      <c r="B3303" s="51" t="s">
        <v>10633</v>
      </c>
      <c r="C3303" s="52" t="s">
        <v>11888</v>
      </c>
      <c r="D3303" s="52" t="s">
        <v>11896</v>
      </c>
      <c r="E3303" s="53" t="s">
        <v>231</v>
      </c>
      <c r="F3303" s="54" t="s">
        <v>3046</v>
      </c>
      <c r="G3303" s="54" t="s">
        <v>11932</v>
      </c>
      <c r="H3303" s="56">
        <v>43125</v>
      </c>
      <c r="I3303" s="56">
        <v>43490</v>
      </c>
      <c r="J3303" s="57" t="str">
        <f>IF(Ugovori_OPULJP3[[#This Row],[DATUM ZAVRŠETKA OPERACIJE]]&gt;DATE(2024,12,31),"u provedbi","završen")</f>
        <v>završen</v>
      </c>
      <c r="K3303" s="55" t="s">
        <v>337</v>
      </c>
      <c r="L3303" s="55" t="s">
        <v>337</v>
      </c>
      <c r="M3303" s="58">
        <v>0.85</v>
      </c>
      <c r="N3303" s="58">
        <v>0.15</v>
      </c>
      <c r="O3303" s="59">
        <f>Ugovori_OPULJP3[[#This Row],[Bespovratna sredstva - Ukupno (EU+Nac) HRK
= Ukupna ugovorena vrijednost bespovratnih sredstava]]*Ugovori_OPULJP3[[#This Row],[EU STOPA SUFINANCIRANJA %
EU CO-FINANCING RATE %]]</f>
        <v>437817.26049999997</v>
      </c>
      <c r="P3303" s="60">
        <f>Ugovori_OPULJP3[[#This Row],[Bespovratna sredstva - EU dio - HRK]]/7.5345</f>
        <v>58108.336385957919</v>
      </c>
      <c r="Q3303" s="59">
        <f>Ugovori_OPULJP3[[#This Row],[Bespovratna sredstva - Ukupno (EU+Nac) HRK
= Ukupna ugovorena vrijednost bespovratnih sredstava]]*Ugovori_OPULJP3[[#This Row],[STOPA NACIONALNOG SUFINANCIRANJA %]]</f>
        <v>77261.869500000001</v>
      </c>
      <c r="R3303" s="60">
        <f>Ugovori_OPULJP3[[#This Row],[Bespovratna sredstva - Nacionalni dio - HRK]]/7.5345</f>
        <v>10254.412303404339</v>
      </c>
      <c r="S3303" s="59">
        <v>515079.13</v>
      </c>
      <c r="T3303" s="60">
        <f>Ugovori_OPULJP3[[#This Row],[Bespovratna sredstva - Ukupno (EU+Nac) HRK
= Ukupna ugovorena vrijednost bespovratnih sredstava]]/7.5345</f>
        <v>68362.74868936227</v>
      </c>
      <c r="U3303" s="59">
        <v>0</v>
      </c>
      <c r="V3303" s="60">
        <f>Ugovori_OPULJP3[[#This Row],[Javni doprinos korisnika - HRK]]/7.5345</f>
        <v>0</v>
      </c>
      <c r="W3303" s="59">
        <v>0</v>
      </c>
      <c r="X3303" s="60">
        <f>Ugovori_OPULJP3[[#This Row],[Privatni doprinos korisnika - HRK]]/7.5345</f>
        <v>0</v>
      </c>
      <c r="Y3303" s="61">
        <v>515079.13</v>
      </c>
      <c r="Z3303" s="62">
        <f>Ugovori_OPULJP3[[#This Row],[UKUPNI PRIHVATLJIVI IZDACI
TOTAL ELIGIBLE EXPENDITURE
= Bespovratna sredstva ukupno + doprinos korisnika
= Ukupni prihvatljivi troškovi
= Ukupna ugovorena vrijednost projekta HRK]]/7.5345</f>
        <v>68362.74868936227</v>
      </c>
      <c r="AA3303" s="53" t="s">
        <v>10638</v>
      </c>
      <c r="AB3303" s="53" t="s">
        <v>10639</v>
      </c>
      <c r="AC3303" s="42" t="s">
        <v>11933</v>
      </c>
      <c r="AD3303" s="52" t="s">
        <v>10995</v>
      </c>
    </row>
    <row r="3304" spans="1:30" ht="66.75" customHeight="1" x14ac:dyDescent="0.2">
      <c r="A3304" s="50" t="s">
        <v>11934</v>
      </c>
      <c r="B3304" s="51" t="s">
        <v>10633</v>
      </c>
      <c r="C3304" s="52" t="s">
        <v>11888</v>
      </c>
      <c r="D3304" s="52" t="s">
        <v>11896</v>
      </c>
      <c r="E3304" s="53" t="s">
        <v>231</v>
      </c>
      <c r="F3304" s="54" t="s">
        <v>11935</v>
      </c>
      <c r="G3304" s="54" t="s">
        <v>11936</v>
      </c>
      <c r="H3304" s="56">
        <v>43125</v>
      </c>
      <c r="I3304" s="56">
        <v>44221</v>
      </c>
      <c r="J3304" s="57" t="str">
        <f>IF(Ugovori_OPULJP3[[#This Row],[DATUM ZAVRŠETKA OPERACIJE]]&gt;DATE(2024,12,31),"u provedbi","završen")</f>
        <v>završen</v>
      </c>
      <c r="K3304" s="55" t="s">
        <v>248</v>
      </c>
      <c r="L3304" s="55" t="s">
        <v>248</v>
      </c>
      <c r="M3304" s="58">
        <v>0.85</v>
      </c>
      <c r="N3304" s="58">
        <v>0.15</v>
      </c>
      <c r="O3304" s="59">
        <f>Ugovori_OPULJP3[[#This Row],[Bespovratna sredstva - Ukupno (EU+Nac) HRK
= Ukupna ugovorena vrijednost bespovratnih sredstava]]*Ugovori_OPULJP3[[#This Row],[EU STOPA SUFINANCIRANJA %
EU CO-FINANCING RATE %]]</f>
        <v>910439.61549999996</v>
      </c>
      <c r="P3304" s="60">
        <f>Ugovori_OPULJP3[[#This Row],[Bespovratna sredstva - EU dio - HRK]]/7.5345</f>
        <v>120836.1026610923</v>
      </c>
      <c r="Q3304" s="59">
        <f>Ugovori_OPULJP3[[#This Row],[Bespovratna sredstva - Ukupno (EU+Nac) HRK
= Ukupna ugovorena vrijednost bespovratnih sredstava]]*Ugovori_OPULJP3[[#This Row],[STOPA NACIONALNOG SUFINANCIRANJA %]]</f>
        <v>160665.81449999998</v>
      </c>
      <c r="R3304" s="60">
        <f>Ugovori_OPULJP3[[#This Row],[Bespovratna sredstva - Nacionalni dio - HRK]]/7.5345</f>
        <v>21324.018116663345</v>
      </c>
      <c r="S3304" s="59">
        <v>1071105.43</v>
      </c>
      <c r="T3304" s="60">
        <f>Ugovori_OPULJP3[[#This Row],[Bespovratna sredstva - Ukupno (EU+Nac) HRK
= Ukupna ugovorena vrijednost bespovratnih sredstava]]/7.5345</f>
        <v>142160.12077775563</v>
      </c>
      <c r="U3304" s="59">
        <v>118082.96999999997</v>
      </c>
      <c r="V3304" s="60">
        <f>Ugovori_OPULJP3[[#This Row],[Javni doprinos korisnika - HRK]]/7.5345</f>
        <v>15672.303404340031</v>
      </c>
      <c r="W3304" s="59">
        <v>0</v>
      </c>
      <c r="X3304" s="60">
        <f>Ugovori_OPULJP3[[#This Row],[Privatni doprinos korisnika - HRK]]/7.5345</f>
        <v>0</v>
      </c>
      <c r="Y3304" s="61">
        <v>1189188.3999999999</v>
      </c>
      <c r="Z3304" s="62">
        <f>Ugovori_OPULJP3[[#This Row],[UKUPNI PRIHVATLJIVI IZDACI
TOTAL ELIGIBLE EXPENDITURE
= Bespovratna sredstva ukupno + doprinos korisnika
= Ukupni prihvatljivi troškovi
= Ukupna ugovorena vrijednost projekta HRK]]/7.5345</f>
        <v>157832.42418209568</v>
      </c>
      <c r="AA3304" s="53" t="s">
        <v>10638</v>
      </c>
      <c r="AB3304" s="53" t="s">
        <v>10639</v>
      </c>
      <c r="AC3304" s="42" t="s">
        <v>11937</v>
      </c>
      <c r="AD3304" s="52" t="s">
        <v>10995</v>
      </c>
    </row>
    <row r="3305" spans="1:30" ht="66.75" customHeight="1" x14ac:dyDescent="0.2">
      <c r="A3305" s="50" t="s">
        <v>11938</v>
      </c>
      <c r="B3305" s="51" t="s">
        <v>10633</v>
      </c>
      <c r="C3305" s="52" t="s">
        <v>11888</v>
      </c>
      <c r="D3305" s="52" t="s">
        <v>11896</v>
      </c>
      <c r="E3305" s="53" t="s">
        <v>231</v>
      </c>
      <c r="F3305" s="54" t="s">
        <v>11939</v>
      </c>
      <c r="G3305" s="54" t="s">
        <v>7641</v>
      </c>
      <c r="H3305" s="56">
        <v>43125</v>
      </c>
      <c r="I3305" s="56">
        <v>43671</v>
      </c>
      <c r="J3305" s="57" t="str">
        <f>IF(Ugovori_OPULJP3[[#This Row],[DATUM ZAVRŠETKA OPERACIJE]]&gt;DATE(2024,12,31),"u provedbi","završen")</f>
        <v>završen</v>
      </c>
      <c r="K3305" s="55" t="s">
        <v>593</v>
      </c>
      <c r="L3305" s="55" t="s">
        <v>593</v>
      </c>
      <c r="M3305" s="58">
        <v>0.85</v>
      </c>
      <c r="N3305" s="58">
        <v>0.15</v>
      </c>
      <c r="O3305" s="59">
        <f>Ugovori_OPULJP3[[#This Row],[Bespovratna sredstva - Ukupno (EU+Nac) HRK
= Ukupna ugovorena vrijednost bespovratnih sredstava]]*Ugovori_OPULJP3[[#This Row],[EU STOPA SUFINANCIRANJA %
EU CO-FINANCING RATE %]]</f>
        <v>1074430.1324999998</v>
      </c>
      <c r="P3305" s="60">
        <f>Ugovori_OPULJP3[[#This Row],[Bespovratna sredstva - EU dio - HRK]]/7.5345</f>
        <v>142601.38463069877</v>
      </c>
      <c r="Q3305" s="59">
        <f>Ugovori_OPULJP3[[#This Row],[Bespovratna sredstva - Ukupno (EU+Nac) HRK
= Ukupna ugovorena vrijednost bespovratnih sredstava]]*Ugovori_OPULJP3[[#This Row],[STOPA NACIONALNOG SUFINANCIRANJA %]]</f>
        <v>189605.31749999998</v>
      </c>
      <c r="R3305" s="60">
        <f>Ugovori_OPULJP3[[#This Row],[Bespovratna sredstva - Nacionalni dio - HRK]]/7.5345</f>
        <v>25164.95022894684</v>
      </c>
      <c r="S3305" s="59">
        <v>1264035.45</v>
      </c>
      <c r="T3305" s="60">
        <f>Ugovori_OPULJP3[[#This Row],[Bespovratna sredstva - Ukupno (EU+Nac) HRK
= Ukupna ugovorena vrijednost bespovratnih sredstava]]/7.5345</f>
        <v>167766.33485964561</v>
      </c>
      <c r="U3305" s="59">
        <v>0</v>
      </c>
      <c r="V3305" s="60">
        <f>Ugovori_OPULJP3[[#This Row],[Javni doprinos korisnika - HRK]]/7.5345</f>
        <v>0</v>
      </c>
      <c r="W3305" s="59">
        <v>0</v>
      </c>
      <c r="X3305" s="60">
        <f>Ugovori_OPULJP3[[#This Row],[Privatni doprinos korisnika - HRK]]/7.5345</f>
        <v>0</v>
      </c>
      <c r="Y3305" s="61">
        <v>1264035.45</v>
      </c>
      <c r="Z3305" s="62">
        <f>Ugovori_OPULJP3[[#This Row],[UKUPNI PRIHVATLJIVI IZDACI
TOTAL ELIGIBLE EXPENDITURE
= Bespovratna sredstva ukupno + doprinos korisnika
= Ukupni prihvatljivi troškovi
= Ukupna ugovorena vrijednost projekta HRK]]/7.5345</f>
        <v>167766.33485964561</v>
      </c>
      <c r="AA3305" s="53" t="s">
        <v>10638</v>
      </c>
      <c r="AB3305" s="53" t="s">
        <v>10639</v>
      </c>
      <c r="AC3305" s="42" t="s">
        <v>11940</v>
      </c>
      <c r="AD3305" s="52" t="s">
        <v>10995</v>
      </c>
    </row>
    <row r="3306" spans="1:30" ht="66.75" customHeight="1" x14ac:dyDescent="0.2">
      <c r="A3306" s="50" t="s">
        <v>11941</v>
      </c>
      <c r="B3306" s="51" t="s">
        <v>10633</v>
      </c>
      <c r="C3306" s="52" t="s">
        <v>11888</v>
      </c>
      <c r="D3306" s="52" t="s">
        <v>11896</v>
      </c>
      <c r="E3306" s="53" t="s">
        <v>231</v>
      </c>
      <c r="F3306" s="54" t="s">
        <v>11942</v>
      </c>
      <c r="G3306" s="54" t="s">
        <v>11943</v>
      </c>
      <c r="H3306" s="56">
        <v>43125</v>
      </c>
      <c r="I3306" s="56">
        <v>44037</v>
      </c>
      <c r="J3306" s="57" t="str">
        <f>IF(Ugovori_OPULJP3[[#This Row],[DATUM ZAVRŠETKA OPERACIJE]]&gt;DATE(2024,12,31),"u provedbi","završen")</f>
        <v>završen</v>
      </c>
      <c r="K3306" s="55" t="s">
        <v>103</v>
      </c>
      <c r="L3306" s="55" t="s">
        <v>103</v>
      </c>
      <c r="M3306" s="58">
        <v>0.85</v>
      </c>
      <c r="N3306" s="58">
        <v>0.15</v>
      </c>
      <c r="O3306" s="59">
        <f>Ugovori_OPULJP3[[#This Row],[Bespovratna sredstva - Ukupno (EU+Nac) HRK
= Ukupna ugovorena vrijednost bespovratnih sredstava]]*Ugovori_OPULJP3[[#This Row],[EU STOPA SUFINANCIRANJA %
EU CO-FINANCING RATE %]]</f>
        <v>1142535.7874999999</v>
      </c>
      <c r="P3306" s="60">
        <f>Ugovori_OPULJP3[[#This Row],[Bespovratna sredstva - EU dio - HRK]]/7.5345</f>
        <v>151640.55843121637</v>
      </c>
      <c r="Q3306" s="59">
        <f>Ugovori_OPULJP3[[#This Row],[Bespovratna sredstva - Ukupno (EU+Nac) HRK
= Ukupna ugovorena vrijednost bespovratnih sredstava]]*Ugovori_OPULJP3[[#This Row],[STOPA NACIONALNOG SUFINANCIRANJA %]]</f>
        <v>201623.96249999999</v>
      </c>
      <c r="R3306" s="60">
        <f>Ugovori_OPULJP3[[#This Row],[Bespovratna sredstva - Nacionalni dio - HRK]]/7.5345</f>
        <v>26760.098546685247</v>
      </c>
      <c r="S3306" s="59">
        <v>1344159.75</v>
      </c>
      <c r="T3306" s="60">
        <f>Ugovori_OPULJP3[[#This Row],[Bespovratna sredstva - Ukupno (EU+Nac) HRK
= Ukupna ugovorena vrijednost bespovratnih sredstava]]/7.5345</f>
        <v>178400.65697790164</v>
      </c>
      <c r="U3306" s="59">
        <v>0</v>
      </c>
      <c r="V3306" s="60">
        <f>Ugovori_OPULJP3[[#This Row],[Javni doprinos korisnika - HRK]]/7.5345</f>
        <v>0</v>
      </c>
      <c r="W3306" s="59">
        <v>0</v>
      </c>
      <c r="X3306" s="60">
        <f>Ugovori_OPULJP3[[#This Row],[Privatni doprinos korisnika - HRK]]/7.5345</f>
        <v>0</v>
      </c>
      <c r="Y3306" s="61">
        <v>1344159.75</v>
      </c>
      <c r="Z3306" s="62">
        <f>Ugovori_OPULJP3[[#This Row],[UKUPNI PRIHVATLJIVI IZDACI
TOTAL ELIGIBLE EXPENDITURE
= Bespovratna sredstva ukupno + doprinos korisnika
= Ukupni prihvatljivi troškovi
= Ukupna ugovorena vrijednost projekta HRK]]/7.5345</f>
        <v>178400.65697790164</v>
      </c>
      <c r="AA3306" s="53" t="s">
        <v>10638</v>
      </c>
      <c r="AB3306" s="53" t="s">
        <v>10639</v>
      </c>
      <c r="AC3306" s="42" t="s">
        <v>11944</v>
      </c>
      <c r="AD3306" s="52" t="s">
        <v>10995</v>
      </c>
    </row>
    <row r="3307" spans="1:30" ht="66.75" customHeight="1" x14ac:dyDescent="0.2">
      <c r="A3307" s="50" t="s">
        <v>11945</v>
      </c>
      <c r="B3307" s="51" t="s">
        <v>10633</v>
      </c>
      <c r="C3307" s="52" t="s">
        <v>11888</v>
      </c>
      <c r="D3307" s="52" t="s">
        <v>11896</v>
      </c>
      <c r="E3307" s="53" t="s">
        <v>231</v>
      </c>
      <c r="F3307" s="54" t="s">
        <v>11946</v>
      </c>
      <c r="G3307" s="54" t="s">
        <v>7630</v>
      </c>
      <c r="H3307" s="56">
        <v>43125</v>
      </c>
      <c r="I3307" s="56">
        <v>44221</v>
      </c>
      <c r="J3307" s="57" t="str">
        <f>IF(Ugovori_OPULJP3[[#This Row],[DATUM ZAVRŠETKA OPERACIJE]]&gt;DATE(2024,12,31),"u provedbi","završen")</f>
        <v>završen</v>
      </c>
      <c r="K3307" s="55" t="s">
        <v>332</v>
      </c>
      <c r="L3307" s="55" t="s">
        <v>332</v>
      </c>
      <c r="M3307" s="58">
        <v>0.85</v>
      </c>
      <c r="N3307" s="58">
        <v>0.15</v>
      </c>
      <c r="O3307" s="59">
        <f>Ugovori_OPULJP3[[#This Row],[Bespovratna sredstva - Ukupno (EU+Nac) HRK
= Ukupna ugovorena vrijednost bespovratnih sredstava]]*Ugovori_OPULJP3[[#This Row],[EU STOPA SUFINANCIRANJA %
EU CO-FINANCING RATE %]]</f>
        <v>1071853.2895</v>
      </c>
      <c r="P3307" s="60">
        <f>Ugovori_OPULJP3[[#This Row],[Bespovratna sredstva - EU dio - HRK]]/7.5345</f>
        <v>142259.37879089519</v>
      </c>
      <c r="Q3307" s="59">
        <f>Ugovori_OPULJP3[[#This Row],[Bespovratna sredstva - Ukupno (EU+Nac) HRK
= Ukupna ugovorena vrijednost bespovratnih sredstava]]*Ugovori_OPULJP3[[#This Row],[STOPA NACIONALNOG SUFINANCIRANJA %]]</f>
        <v>189150.58050000001</v>
      </c>
      <c r="R3307" s="60">
        <f>Ugovori_OPULJP3[[#This Row],[Bespovratna sredstva - Nacionalni dio - HRK]]/7.5345</f>
        <v>25104.596257216803</v>
      </c>
      <c r="S3307" s="59">
        <v>1261003.8700000001</v>
      </c>
      <c r="T3307" s="60">
        <f>Ugovori_OPULJP3[[#This Row],[Bespovratna sredstva - Ukupno (EU+Nac) HRK
= Ukupna ugovorena vrijednost bespovratnih sredstava]]/7.5345</f>
        <v>167363.97504811201</v>
      </c>
      <c r="U3307" s="59">
        <v>0</v>
      </c>
      <c r="V3307" s="60">
        <f>Ugovori_OPULJP3[[#This Row],[Javni doprinos korisnika - HRK]]/7.5345</f>
        <v>0</v>
      </c>
      <c r="W3307" s="59">
        <v>0</v>
      </c>
      <c r="X3307" s="60">
        <f>Ugovori_OPULJP3[[#This Row],[Privatni doprinos korisnika - HRK]]/7.5345</f>
        <v>0</v>
      </c>
      <c r="Y3307" s="61">
        <v>1261003.8700000001</v>
      </c>
      <c r="Z3307" s="62">
        <f>Ugovori_OPULJP3[[#This Row],[UKUPNI PRIHVATLJIVI IZDACI
TOTAL ELIGIBLE EXPENDITURE
= Bespovratna sredstva ukupno + doprinos korisnika
= Ukupni prihvatljivi troškovi
= Ukupna ugovorena vrijednost projekta HRK]]/7.5345</f>
        <v>167363.97504811201</v>
      </c>
      <c r="AA3307" s="53" t="s">
        <v>10638</v>
      </c>
      <c r="AB3307" s="53" t="s">
        <v>10639</v>
      </c>
      <c r="AC3307" s="42" t="s">
        <v>11947</v>
      </c>
      <c r="AD3307" s="52" t="s">
        <v>10995</v>
      </c>
    </row>
    <row r="3308" spans="1:30" ht="66.75" customHeight="1" x14ac:dyDescent="0.2">
      <c r="A3308" s="50" t="s">
        <v>11948</v>
      </c>
      <c r="B3308" s="51" t="s">
        <v>10633</v>
      </c>
      <c r="C3308" s="52" t="s">
        <v>11888</v>
      </c>
      <c r="D3308" s="52" t="s">
        <v>11896</v>
      </c>
      <c r="E3308" s="53" t="s">
        <v>231</v>
      </c>
      <c r="F3308" s="54" t="s">
        <v>2549</v>
      </c>
      <c r="G3308" s="54" t="s">
        <v>7716</v>
      </c>
      <c r="H3308" s="56">
        <v>43125</v>
      </c>
      <c r="I3308" s="56">
        <v>43490</v>
      </c>
      <c r="J3308" s="57" t="str">
        <f>IF(Ugovori_OPULJP3[[#This Row],[DATUM ZAVRŠETKA OPERACIJE]]&gt;DATE(2024,12,31),"u provedbi","završen")</f>
        <v>završen</v>
      </c>
      <c r="K3308" s="55" t="s">
        <v>270</v>
      </c>
      <c r="L3308" s="55" t="s">
        <v>129</v>
      </c>
      <c r="M3308" s="58">
        <v>0.85</v>
      </c>
      <c r="N3308" s="58">
        <v>0.15</v>
      </c>
      <c r="O3308" s="59">
        <f>Ugovori_OPULJP3[[#This Row],[Bespovratna sredstva - Ukupno (EU+Nac) HRK
= Ukupna ugovorena vrijednost bespovratnih sredstava]]*Ugovori_OPULJP3[[#This Row],[EU STOPA SUFINANCIRANJA %
EU CO-FINANCING RATE %]]</f>
        <v>798417.29949999996</v>
      </c>
      <c r="P3308" s="60">
        <f>Ugovori_OPULJP3[[#This Row],[Bespovratna sredstva - EU dio - HRK]]/7.5345</f>
        <v>105968.18627646159</v>
      </c>
      <c r="Q3308" s="59">
        <f>Ugovori_OPULJP3[[#This Row],[Bespovratna sredstva - Ukupno (EU+Nac) HRK
= Ukupna ugovorena vrijednost bespovratnih sredstava]]*Ugovori_OPULJP3[[#This Row],[STOPA NACIONALNOG SUFINANCIRANJA %]]</f>
        <v>140897.17049999998</v>
      </c>
      <c r="R3308" s="60">
        <f>Ugovori_OPULJP3[[#This Row],[Bespovratna sredstva - Nacionalni dio - HRK]]/7.5345</f>
        <v>18700.268166434398</v>
      </c>
      <c r="S3308" s="59">
        <v>939314.47</v>
      </c>
      <c r="T3308" s="60">
        <f>Ugovori_OPULJP3[[#This Row],[Bespovratna sredstva - Ukupno (EU+Nac) HRK
= Ukupna ugovorena vrijednost bespovratnih sredstava]]/7.5345</f>
        <v>124668.45444289601</v>
      </c>
      <c r="U3308" s="59">
        <v>0</v>
      </c>
      <c r="V3308" s="60">
        <f>Ugovori_OPULJP3[[#This Row],[Javni doprinos korisnika - HRK]]/7.5345</f>
        <v>0</v>
      </c>
      <c r="W3308" s="59">
        <v>0</v>
      </c>
      <c r="X3308" s="60">
        <f>Ugovori_OPULJP3[[#This Row],[Privatni doprinos korisnika - HRK]]/7.5345</f>
        <v>0</v>
      </c>
      <c r="Y3308" s="61">
        <v>939314.47</v>
      </c>
      <c r="Z3308" s="62">
        <f>Ugovori_OPULJP3[[#This Row],[UKUPNI PRIHVATLJIVI IZDACI
TOTAL ELIGIBLE EXPENDITURE
= Bespovratna sredstva ukupno + doprinos korisnika
= Ukupni prihvatljivi troškovi
= Ukupna ugovorena vrijednost projekta HRK]]/7.5345</f>
        <v>124668.45444289601</v>
      </c>
      <c r="AA3308" s="53" t="s">
        <v>10638</v>
      </c>
      <c r="AB3308" s="53" t="s">
        <v>10639</v>
      </c>
      <c r="AC3308" s="42" t="s">
        <v>11949</v>
      </c>
      <c r="AD3308" s="52" t="s">
        <v>10995</v>
      </c>
    </row>
    <row r="3309" spans="1:30" ht="66.75" customHeight="1" x14ac:dyDescent="0.2">
      <c r="A3309" s="50" t="s">
        <v>11950</v>
      </c>
      <c r="B3309" s="51" t="s">
        <v>10633</v>
      </c>
      <c r="C3309" s="52" t="s">
        <v>11888</v>
      </c>
      <c r="D3309" s="52" t="s">
        <v>11896</v>
      </c>
      <c r="E3309" s="53" t="s">
        <v>231</v>
      </c>
      <c r="F3309" s="54" t="s">
        <v>11951</v>
      </c>
      <c r="G3309" s="54" t="s">
        <v>423</v>
      </c>
      <c r="H3309" s="56">
        <v>43125</v>
      </c>
      <c r="I3309" s="56">
        <v>44221</v>
      </c>
      <c r="J3309" s="57" t="str">
        <f>IF(Ugovori_OPULJP3[[#This Row],[DATUM ZAVRŠETKA OPERACIJE]]&gt;DATE(2024,12,31),"u provedbi","završen")</f>
        <v>završen</v>
      </c>
      <c r="K3309" s="55" t="s">
        <v>11952</v>
      </c>
      <c r="L3309" s="55" t="s">
        <v>36</v>
      </c>
      <c r="M3309" s="58">
        <v>0.85</v>
      </c>
      <c r="N3309" s="58">
        <v>0.15</v>
      </c>
      <c r="O3309" s="59">
        <f>Ugovori_OPULJP3[[#This Row],[Bespovratna sredstva - Ukupno (EU+Nac) HRK
= Ukupna ugovorena vrijednost bespovratnih sredstava]]*Ugovori_OPULJP3[[#This Row],[EU STOPA SUFINANCIRANJA %
EU CO-FINANCING RATE %]]</f>
        <v>1133045.325</v>
      </c>
      <c r="P3309" s="60">
        <f>Ugovori_OPULJP3[[#This Row],[Bespovratna sredstva - EU dio - HRK]]/7.5345</f>
        <v>150380.9575950627</v>
      </c>
      <c r="Q3309" s="59">
        <f>Ugovori_OPULJP3[[#This Row],[Bespovratna sredstva - Ukupno (EU+Nac) HRK
= Ukupna ugovorena vrijednost bespovratnih sredstava]]*Ugovori_OPULJP3[[#This Row],[STOPA NACIONALNOG SUFINANCIRANJA %]]</f>
        <v>199949.17499999999</v>
      </c>
      <c r="R3309" s="60">
        <f>Ugovori_OPULJP3[[#This Row],[Bespovratna sredstva - Nacionalni dio - HRK]]/7.5345</f>
        <v>26537.816046187534</v>
      </c>
      <c r="S3309" s="59">
        <v>1332994.5</v>
      </c>
      <c r="T3309" s="60">
        <f>Ugovori_OPULJP3[[#This Row],[Bespovratna sredstva - Ukupno (EU+Nac) HRK
= Ukupna ugovorena vrijednost bespovratnih sredstava]]/7.5345</f>
        <v>176918.77364125024</v>
      </c>
      <c r="U3309" s="59">
        <v>0</v>
      </c>
      <c r="V3309" s="60">
        <f>Ugovori_OPULJP3[[#This Row],[Javni doprinos korisnika - HRK]]/7.5345</f>
        <v>0</v>
      </c>
      <c r="W3309" s="59">
        <v>0</v>
      </c>
      <c r="X3309" s="60">
        <f>Ugovori_OPULJP3[[#This Row],[Privatni doprinos korisnika - HRK]]/7.5345</f>
        <v>0</v>
      </c>
      <c r="Y3309" s="61">
        <v>1332994.5</v>
      </c>
      <c r="Z3309" s="62">
        <f>Ugovori_OPULJP3[[#This Row],[UKUPNI PRIHVATLJIVI IZDACI
TOTAL ELIGIBLE EXPENDITURE
= Bespovratna sredstva ukupno + doprinos korisnika
= Ukupni prihvatljivi troškovi
= Ukupna ugovorena vrijednost projekta HRK]]/7.5345</f>
        <v>176918.77364125024</v>
      </c>
      <c r="AA3309" s="53" t="s">
        <v>10638</v>
      </c>
      <c r="AB3309" s="53" t="s">
        <v>10639</v>
      </c>
      <c r="AC3309" s="42" t="s">
        <v>11953</v>
      </c>
      <c r="AD3309" s="52" t="s">
        <v>10995</v>
      </c>
    </row>
    <row r="3310" spans="1:30" ht="66.75" customHeight="1" x14ac:dyDescent="0.2">
      <c r="A3310" s="50" t="s">
        <v>11954</v>
      </c>
      <c r="B3310" s="51" t="s">
        <v>10633</v>
      </c>
      <c r="C3310" s="52" t="s">
        <v>11888</v>
      </c>
      <c r="D3310" s="52" t="s">
        <v>11896</v>
      </c>
      <c r="E3310" s="53" t="s">
        <v>231</v>
      </c>
      <c r="F3310" s="54" t="s">
        <v>11955</v>
      </c>
      <c r="G3310" s="54" t="s">
        <v>307</v>
      </c>
      <c r="H3310" s="56">
        <v>43125</v>
      </c>
      <c r="I3310" s="56">
        <v>44221</v>
      </c>
      <c r="J3310" s="57" t="str">
        <f>IF(Ugovori_OPULJP3[[#This Row],[DATUM ZAVRŠETKA OPERACIJE]]&gt;DATE(2024,12,31),"u provedbi","završen")</f>
        <v>završen</v>
      </c>
      <c r="K3310" s="55" t="s">
        <v>36</v>
      </c>
      <c r="L3310" s="55" t="s">
        <v>36</v>
      </c>
      <c r="M3310" s="58">
        <v>0.85</v>
      </c>
      <c r="N3310" s="58">
        <v>0.15</v>
      </c>
      <c r="O3310" s="59">
        <f>Ugovori_OPULJP3[[#This Row],[Bespovratna sredstva - Ukupno (EU+Nac) HRK
= Ukupna ugovorena vrijednost bespovratnih sredstava]]*Ugovori_OPULJP3[[#This Row],[EU STOPA SUFINANCIRANJA %
EU CO-FINANCING RATE %]]</f>
        <v>1273043.8694999998</v>
      </c>
      <c r="P3310" s="60">
        <f>Ugovori_OPULJP3[[#This Row],[Bespovratna sredstva - EU dio - HRK]]/7.5345</f>
        <v>168961.95759506267</v>
      </c>
      <c r="Q3310" s="59">
        <f>Ugovori_OPULJP3[[#This Row],[Bespovratna sredstva - Ukupno (EU+Nac) HRK
= Ukupna ugovorena vrijednost bespovratnih sredstava]]*Ugovori_OPULJP3[[#This Row],[STOPA NACIONALNOG SUFINANCIRANJA %]]</f>
        <v>224654.80049999998</v>
      </c>
      <c r="R3310" s="60">
        <f>Ugovori_OPULJP3[[#This Row],[Bespovratna sredstva - Nacionalni dio - HRK]]/7.5345</f>
        <v>29816.816046187534</v>
      </c>
      <c r="S3310" s="59">
        <v>1497698.67</v>
      </c>
      <c r="T3310" s="60">
        <f>Ugovori_OPULJP3[[#This Row],[Bespovratna sredstva - Ukupno (EU+Nac) HRK
= Ukupna ugovorena vrijednost bespovratnih sredstava]]/7.5345</f>
        <v>198778.77364125024</v>
      </c>
      <c r="U3310" s="59">
        <v>0</v>
      </c>
      <c r="V3310" s="60">
        <f>Ugovori_OPULJP3[[#This Row],[Javni doprinos korisnika - HRK]]/7.5345</f>
        <v>0</v>
      </c>
      <c r="W3310" s="59">
        <v>0</v>
      </c>
      <c r="X3310" s="60">
        <f>Ugovori_OPULJP3[[#This Row],[Privatni doprinos korisnika - HRK]]/7.5345</f>
        <v>0</v>
      </c>
      <c r="Y3310" s="61">
        <v>1497698.67</v>
      </c>
      <c r="Z3310" s="62">
        <f>Ugovori_OPULJP3[[#This Row],[UKUPNI PRIHVATLJIVI IZDACI
TOTAL ELIGIBLE EXPENDITURE
= Bespovratna sredstva ukupno + doprinos korisnika
= Ukupni prihvatljivi troškovi
= Ukupna ugovorena vrijednost projekta HRK]]/7.5345</f>
        <v>198778.77364125024</v>
      </c>
      <c r="AA3310" s="53" t="s">
        <v>10638</v>
      </c>
      <c r="AB3310" s="53" t="s">
        <v>10639</v>
      </c>
      <c r="AC3310" s="42" t="s">
        <v>11956</v>
      </c>
      <c r="AD3310" s="52" t="s">
        <v>10995</v>
      </c>
    </row>
    <row r="3311" spans="1:30" ht="66.75" customHeight="1" x14ac:dyDescent="0.2">
      <c r="A3311" s="50" t="s">
        <v>11957</v>
      </c>
      <c r="B3311" s="51" t="s">
        <v>10633</v>
      </c>
      <c r="C3311" s="52" t="s">
        <v>11888</v>
      </c>
      <c r="D3311" s="52" t="s">
        <v>11896</v>
      </c>
      <c r="E3311" s="53" t="s">
        <v>231</v>
      </c>
      <c r="F3311" s="54" t="s">
        <v>11958</v>
      </c>
      <c r="G3311" s="54" t="s">
        <v>11959</v>
      </c>
      <c r="H3311" s="56">
        <v>43125</v>
      </c>
      <c r="I3311" s="56">
        <v>44221</v>
      </c>
      <c r="J3311" s="57" t="str">
        <f>IF(Ugovori_OPULJP3[[#This Row],[DATUM ZAVRŠETKA OPERACIJE]]&gt;DATE(2024,12,31),"u provedbi","završen")</f>
        <v>završen</v>
      </c>
      <c r="K3311" s="55" t="s">
        <v>248</v>
      </c>
      <c r="L3311" s="55" t="s">
        <v>248</v>
      </c>
      <c r="M3311" s="58">
        <v>0.85</v>
      </c>
      <c r="N3311" s="58">
        <v>0.15</v>
      </c>
      <c r="O3311" s="59">
        <f>Ugovori_OPULJP3[[#This Row],[Bespovratna sredstva - Ukupno (EU+Nac) HRK
= Ukupna ugovorena vrijednost bespovratnih sredstava]]*Ugovori_OPULJP3[[#This Row],[EU STOPA SUFINANCIRANJA %
EU CO-FINANCING RATE %]]</f>
        <v>1149637.7585</v>
      </c>
      <c r="P3311" s="60">
        <f>Ugovori_OPULJP3[[#This Row],[Bespovratna sredstva - EU dio - HRK]]/7.5345</f>
        <v>152583.15196761562</v>
      </c>
      <c r="Q3311" s="59">
        <f>Ugovori_OPULJP3[[#This Row],[Bespovratna sredstva - Ukupno (EU+Nac) HRK
= Ukupna ugovorena vrijednost bespovratnih sredstava]]*Ugovori_OPULJP3[[#This Row],[STOPA NACIONALNOG SUFINANCIRANJA %]]</f>
        <v>202877.25149999998</v>
      </c>
      <c r="R3311" s="60">
        <f>Ugovori_OPULJP3[[#This Row],[Bespovratna sredstva - Nacionalni dio - HRK]]/7.5345</f>
        <v>26926.438582520401</v>
      </c>
      <c r="S3311" s="59">
        <v>1352515.01</v>
      </c>
      <c r="T3311" s="60">
        <f>Ugovori_OPULJP3[[#This Row],[Bespovratna sredstva - Ukupno (EU+Nac) HRK
= Ukupna ugovorena vrijednost bespovratnih sredstava]]/7.5345</f>
        <v>179509.59055013602</v>
      </c>
      <c r="U3311" s="59">
        <v>0</v>
      </c>
      <c r="V3311" s="60">
        <f>Ugovori_OPULJP3[[#This Row],[Javni doprinos korisnika - HRK]]/7.5345</f>
        <v>0</v>
      </c>
      <c r="W3311" s="59">
        <v>0</v>
      </c>
      <c r="X3311" s="60">
        <f>Ugovori_OPULJP3[[#This Row],[Privatni doprinos korisnika - HRK]]/7.5345</f>
        <v>0</v>
      </c>
      <c r="Y3311" s="61">
        <v>1352515.01</v>
      </c>
      <c r="Z3311" s="62">
        <f>Ugovori_OPULJP3[[#This Row],[UKUPNI PRIHVATLJIVI IZDACI
TOTAL ELIGIBLE EXPENDITURE
= Bespovratna sredstva ukupno + doprinos korisnika
= Ukupni prihvatljivi troškovi
= Ukupna ugovorena vrijednost projekta HRK]]/7.5345</f>
        <v>179509.59055013602</v>
      </c>
      <c r="AA3311" s="53" t="s">
        <v>10638</v>
      </c>
      <c r="AB3311" s="53" t="s">
        <v>10639</v>
      </c>
      <c r="AC3311" s="42" t="s">
        <v>11960</v>
      </c>
      <c r="AD3311" s="52" t="s">
        <v>10995</v>
      </c>
    </row>
    <row r="3312" spans="1:30" ht="66.75" customHeight="1" x14ac:dyDescent="0.2">
      <c r="A3312" s="50" t="s">
        <v>11961</v>
      </c>
      <c r="B3312" s="51" t="s">
        <v>10633</v>
      </c>
      <c r="C3312" s="52" t="s">
        <v>11888</v>
      </c>
      <c r="D3312" s="52" t="s">
        <v>11896</v>
      </c>
      <c r="E3312" s="53" t="s">
        <v>231</v>
      </c>
      <c r="F3312" s="54" t="s">
        <v>11962</v>
      </c>
      <c r="G3312" s="54" t="s">
        <v>7729</v>
      </c>
      <c r="H3312" s="56">
        <v>43125</v>
      </c>
      <c r="I3312" s="56">
        <v>44221</v>
      </c>
      <c r="J3312" s="57" t="str">
        <f>IF(Ugovori_OPULJP3[[#This Row],[DATUM ZAVRŠETKA OPERACIJE]]&gt;DATE(2024,12,31),"u provedbi","završen")</f>
        <v>završen</v>
      </c>
      <c r="K3312" s="55" t="s">
        <v>98</v>
      </c>
      <c r="L3312" s="55" t="s">
        <v>98</v>
      </c>
      <c r="M3312" s="58">
        <v>0.85</v>
      </c>
      <c r="N3312" s="58">
        <v>0.15</v>
      </c>
      <c r="O3312" s="59">
        <f>Ugovori_OPULJP3[[#This Row],[Bespovratna sredstva - Ukupno (EU+Nac) HRK
= Ukupna ugovorena vrijednost bespovratnih sredstava]]*Ugovori_OPULJP3[[#This Row],[EU STOPA SUFINANCIRANJA %
EU CO-FINANCING RATE %]]</f>
        <v>1266479.94</v>
      </c>
      <c r="P3312" s="60">
        <f>Ugovori_OPULJP3[[#This Row],[Bespovratna sredstva - EU dio - HRK]]/7.5345</f>
        <v>168090.7744375871</v>
      </c>
      <c r="Q3312" s="59">
        <f>Ugovori_OPULJP3[[#This Row],[Bespovratna sredstva - Ukupno (EU+Nac) HRK
= Ukupna ugovorena vrijednost bespovratnih sredstava]]*Ugovori_OPULJP3[[#This Row],[STOPA NACIONALNOG SUFINANCIRANJA %]]</f>
        <v>223496.46</v>
      </c>
      <c r="R3312" s="60">
        <f>Ugovori_OPULJP3[[#This Row],[Bespovratna sredstva - Nacionalni dio - HRK]]/7.5345</f>
        <v>29663.077841927134</v>
      </c>
      <c r="S3312" s="59">
        <v>1489976.4</v>
      </c>
      <c r="T3312" s="60">
        <f>Ugovori_OPULJP3[[#This Row],[Bespovratna sredstva - Ukupno (EU+Nac) HRK
= Ukupna ugovorena vrijednost bespovratnih sredstava]]/7.5345</f>
        <v>197753.85227951422</v>
      </c>
      <c r="U3312" s="59">
        <v>0</v>
      </c>
      <c r="V3312" s="60">
        <f>Ugovori_OPULJP3[[#This Row],[Javni doprinos korisnika - HRK]]/7.5345</f>
        <v>0</v>
      </c>
      <c r="W3312" s="59">
        <v>0</v>
      </c>
      <c r="X3312" s="60">
        <f>Ugovori_OPULJP3[[#This Row],[Privatni doprinos korisnika - HRK]]/7.5345</f>
        <v>0</v>
      </c>
      <c r="Y3312" s="61">
        <v>1489976.4</v>
      </c>
      <c r="Z3312" s="62">
        <f>Ugovori_OPULJP3[[#This Row],[UKUPNI PRIHVATLJIVI IZDACI
TOTAL ELIGIBLE EXPENDITURE
= Bespovratna sredstva ukupno + doprinos korisnika
= Ukupni prihvatljivi troškovi
= Ukupna ugovorena vrijednost projekta HRK]]/7.5345</f>
        <v>197753.85227951422</v>
      </c>
      <c r="AA3312" s="53" t="s">
        <v>10638</v>
      </c>
      <c r="AB3312" s="53" t="s">
        <v>10639</v>
      </c>
      <c r="AC3312" s="42" t="s">
        <v>11963</v>
      </c>
      <c r="AD3312" s="52" t="s">
        <v>10995</v>
      </c>
    </row>
    <row r="3313" spans="1:30" ht="66.75" customHeight="1" x14ac:dyDescent="0.2">
      <c r="A3313" s="50" t="s">
        <v>11964</v>
      </c>
      <c r="B3313" s="51" t="s">
        <v>10633</v>
      </c>
      <c r="C3313" s="52" t="s">
        <v>11888</v>
      </c>
      <c r="D3313" s="52" t="s">
        <v>11896</v>
      </c>
      <c r="E3313" s="53" t="s">
        <v>231</v>
      </c>
      <c r="F3313" s="54" t="s">
        <v>11965</v>
      </c>
      <c r="G3313" s="54" t="s">
        <v>7677</v>
      </c>
      <c r="H3313" s="56">
        <v>43125</v>
      </c>
      <c r="I3313" s="56">
        <v>44221</v>
      </c>
      <c r="J3313" s="57" t="str">
        <f>IF(Ugovori_OPULJP3[[#This Row],[DATUM ZAVRŠETKA OPERACIJE]]&gt;DATE(2024,12,31),"u provedbi","završen")</f>
        <v>završen</v>
      </c>
      <c r="K3313" s="55" t="s">
        <v>103</v>
      </c>
      <c r="L3313" s="55" t="s">
        <v>103</v>
      </c>
      <c r="M3313" s="58">
        <v>0.85</v>
      </c>
      <c r="N3313" s="58">
        <v>0.15</v>
      </c>
      <c r="O3313" s="59">
        <f>Ugovori_OPULJP3[[#This Row],[Bespovratna sredstva - Ukupno (EU+Nac) HRK
= Ukupna ugovorena vrijednost bespovratnih sredstava]]*Ugovori_OPULJP3[[#This Row],[EU STOPA SUFINANCIRANJA %
EU CO-FINANCING RATE %]]</f>
        <v>796728.8764999999</v>
      </c>
      <c r="P3313" s="60">
        <f>Ugovori_OPULJP3[[#This Row],[Bespovratna sredstva - EU dio - HRK]]/7.5345</f>
        <v>105744.09403410974</v>
      </c>
      <c r="Q3313" s="59">
        <f>Ugovori_OPULJP3[[#This Row],[Bespovratna sredstva - Ukupno (EU+Nac) HRK
= Ukupna ugovorena vrijednost bespovratnih sredstava]]*Ugovori_OPULJP3[[#This Row],[STOPA NACIONALNOG SUFINANCIRANJA %]]</f>
        <v>140599.21349999998</v>
      </c>
      <c r="R3313" s="60">
        <f>Ugovori_OPULJP3[[#This Row],[Bespovratna sredstva - Nacionalni dio - HRK]]/7.5345</f>
        <v>18660.722476607603</v>
      </c>
      <c r="S3313" s="59">
        <v>937328.09</v>
      </c>
      <c r="T3313" s="60">
        <f>Ugovori_OPULJP3[[#This Row],[Bespovratna sredstva - Ukupno (EU+Nac) HRK
= Ukupna ugovorena vrijednost bespovratnih sredstava]]/7.5345</f>
        <v>124404.81651071736</v>
      </c>
      <c r="U3313" s="59">
        <v>0</v>
      </c>
      <c r="V3313" s="60">
        <f>Ugovori_OPULJP3[[#This Row],[Javni doprinos korisnika - HRK]]/7.5345</f>
        <v>0</v>
      </c>
      <c r="W3313" s="59">
        <v>0</v>
      </c>
      <c r="X3313" s="60">
        <f>Ugovori_OPULJP3[[#This Row],[Privatni doprinos korisnika - HRK]]/7.5345</f>
        <v>0</v>
      </c>
      <c r="Y3313" s="61">
        <v>937328.09</v>
      </c>
      <c r="Z3313" s="62">
        <f>Ugovori_OPULJP3[[#This Row],[UKUPNI PRIHVATLJIVI IZDACI
TOTAL ELIGIBLE EXPENDITURE
= Bespovratna sredstva ukupno + doprinos korisnika
= Ukupni prihvatljivi troškovi
= Ukupna ugovorena vrijednost projekta HRK]]/7.5345</f>
        <v>124404.81651071736</v>
      </c>
      <c r="AA3313" s="53" t="s">
        <v>10638</v>
      </c>
      <c r="AB3313" s="53" t="s">
        <v>10639</v>
      </c>
      <c r="AC3313" s="42" t="s">
        <v>11966</v>
      </c>
      <c r="AD3313" s="52" t="s">
        <v>10995</v>
      </c>
    </row>
    <row r="3314" spans="1:30" ht="66.75" customHeight="1" x14ac:dyDescent="0.2">
      <c r="A3314" s="50" t="s">
        <v>11967</v>
      </c>
      <c r="B3314" s="51" t="s">
        <v>10633</v>
      </c>
      <c r="C3314" s="52" t="s">
        <v>11888</v>
      </c>
      <c r="D3314" s="52" t="s">
        <v>11896</v>
      </c>
      <c r="E3314" s="53" t="s">
        <v>231</v>
      </c>
      <c r="F3314" s="54" t="s">
        <v>11968</v>
      </c>
      <c r="G3314" s="54" t="s">
        <v>672</v>
      </c>
      <c r="H3314" s="56">
        <v>43125</v>
      </c>
      <c r="I3314" s="56">
        <v>44221</v>
      </c>
      <c r="J3314" s="57" t="str">
        <f>IF(Ugovori_OPULJP3[[#This Row],[DATUM ZAVRŠETKA OPERACIJE]]&gt;DATE(2024,12,31),"u provedbi","završen")</f>
        <v>završen</v>
      </c>
      <c r="K3314" s="55" t="s">
        <v>108</v>
      </c>
      <c r="L3314" s="55" t="s">
        <v>103</v>
      </c>
      <c r="M3314" s="58">
        <v>0.85</v>
      </c>
      <c r="N3314" s="58">
        <v>0.15</v>
      </c>
      <c r="O3314" s="59">
        <f>Ugovori_OPULJP3[[#This Row],[Bespovratna sredstva - Ukupno (EU+Nac) HRK
= Ukupna ugovorena vrijednost bespovratnih sredstava]]*Ugovori_OPULJP3[[#This Row],[EU STOPA SUFINANCIRANJA %
EU CO-FINANCING RATE %]]</f>
        <v>1261923.9739999999</v>
      </c>
      <c r="P3314" s="60">
        <f>Ugovori_OPULJP3[[#This Row],[Bespovratna sredstva - EU dio - HRK]]/7.5345</f>
        <v>167486.09383502553</v>
      </c>
      <c r="Q3314" s="59">
        <f>Ugovori_OPULJP3[[#This Row],[Bespovratna sredstva - Ukupno (EU+Nac) HRK
= Ukupna ugovorena vrijednost bespovratnih sredstava]]*Ugovori_OPULJP3[[#This Row],[STOPA NACIONALNOG SUFINANCIRANJA %]]</f>
        <v>222692.46599999999</v>
      </c>
      <c r="R3314" s="60">
        <f>Ugovori_OPULJP3[[#This Row],[Bespovratna sredstva - Nacionalni dio - HRK]]/7.5345</f>
        <v>29556.369500298624</v>
      </c>
      <c r="S3314" s="59">
        <v>1484616.44</v>
      </c>
      <c r="T3314" s="60">
        <f>Ugovori_OPULJP3[[#This Row],[Bespovratna sredstva - Ukupno (EU+Nac) HRK
= Ukupna ugovorena vrijednost bespovratnih sredstava]]/7.5345</f>
        <v>197042.46333532417</v>
      </c>
      <c r="U3314" s="59">
        <v>0</v>
      </c>
      <c r="V3314" s="60">
        <f>Ugovori_OPULJP3[[#This Row],[Javni doprinos korisnika - HRK]]/7.5345</f>
        <v>0</v>
      </c>
      <c r="W3314" s="59">
        <v>0</v>
      </c>
      <c r="X3314" s="60">
        <f>Ugovori_OPULJP3[[#This Row],[Privatni doprinos korisnika - HRK]]/7.5345</f>
        <v>0</v>
      </c>
      <c r="Y3314" s="61">
        <v>1484616.44</v>
      </c>
      <c r="Z3314" s="62">
        <f>Ugovori_OPULJP3[[#This Row],[UKUPNI PRIHVATLJIVI IZDACI
TOTAL ELIGIBLE EXPENDITURE
= Bespovratna sredstva ukupno + doprinos korisnika
= Ukupni prihvatljivi troškovi
= Ukupna ugovorena vrijednost projekta HRK]]/7.5345</f>
        <v>197042.46333532417</v>
      </c>
      <c r="AA3314" s="53" t="s">
        <v>10638</v>
      </c>
      <c r="AB3314" s="53" t="s">
        <v>10639</v>
      </c>
      <c r="AC3314" s="42" t="s">
        <v>11969</v>
      </c>
      <c r="AD3314" s="52" t="s">
        <v>10995</v>
      </c>
    </row>
    <row r="3315" spans="1:30" ht="66.75" customHeight="1" x14ac:dyDescent="0.2">
      <c r="A3315" s="50" t="s">
        <v>11970</v>
      </c>
      <c r="B3315" s="51" t="s">
        <v>10633</v>
      </c>
      <c r="C3315" s="52" t="s">
        <v>11888</v>
      </c>
      <c r="D3315" s="52" t="s">
        <v>11896</v>
      </c>
      <c r="E3315" s="53" t="s">
        <v>231</v>
      </c>
      <c r="F3315" s="54" t="s">
        <v>11971</v>
      </c>
      <c r="G3315" s="54" t="s">
        <v>7720</v>
      </c>
      <c r="H3315" s="56">
        <v>43125</v>
      </c>
      <c r="I3315" s="56">
        <v>44221</v>
      </c>
      <c r="J3315" s="57" t="str">
        <f>IF(Ugovori_OPULJP3[[#This Row],[DATUM ZAVRŠETKA OPERACIJE]]&gt;DATE(2024,12,31),"u provedbi","završen")</f>
        <v>završen</v>
      </c>
      <c r="K3315" s="55" t="s">
        <v>108</v>
      </c>
      <c r="L3315" s="55" t="s">
        <v>103</v>
      </c>
      <c r="M3315" s="58">
        <v>0.85</v>
      </c>
      <c r="N3315" s="58">
        <v>0.15</v>
      </c>
      <c r="O3315" s="59">
        <f>Ugovori_OPULJP3[[#This Row],[Bespovratna sredstva - Ukupno (EU+Nac) HRK
= Ukupna ugovorena vrijednost bespovratnih sredstava]]*Ugovori_OPULJP3[[#This Row],[EU STOPA SUFINANCIRANJA %
EU CO-FINANCING RATE %]]</f>
        <v>1242809.9645</v>
      </c>
      <c r="P3315" s="60">
        <f>Ugovori_OPULJP3[[#This Row],[Bespovratna sredstva - EU dio - HRK]]/7.5345</f>
        <v>164949.22881412168</v>
      </c>
      <c r="Q3315" s="59">
        <f>Ugovori_OPULJP3[[#This Row],[Bespovratna sredstva - Ukupno (EU+Nac) HRK
= Ukupna ugovorena vrijednost bespovratnih sredstava]]*Ugovori_OPULJP3[[#This Row],[STOPA NACIONALNOG SUFINANCIRANJA %]]</f>
        <v>219319.40550000002</v>
      </c>
      <c r="R3315" s="60">
        <f>Ugovori_OPULJP3[[#This Row],[Bespovratna sredstva - Nacionalni dio - HRK]]/7.5345</f>
        <v>29108.687437786186</v>
      </c>
      <c r="S3315" s="59">
        <v>1462129.37</v>
      </c>
      <c r="T3315" s="60">
        <f>Ugovori_OPULJP3[[#This Row],[Bespovratna sredstva - Ukupno (EU+Nac) HRK
= Ukupna ugovorena vrijednost bespovratnih sredstava]]/7.5345</f>
        <v>194057.91625190788</v>
      </c>
      <c r="U3315" s="59">
        <v>0</v>
      </c>
      <c r="V3315" s="60">
        <f>Ugovori_OPULJP3[[#This Row],[Javni doprinos korisnika - HRK]]/7.5345</f>
        <v>0</v>
      </c>
      <c r="W3315" s="59">
        <v>0</v>
      </c>
      <c r="X3315" s="60">
        <f>Ugovori_OPULJP3[[#This Row],[Privatni doprinos korisnika - HRK]]/7.5345</f>
        <v>0</v>
      </c>
      <c r="Y3315" s="61">
        <v>1462129.37</v>
      </c>
      <c r="Z3315" s="62">
        <f>Ugovori_OPULJP3[[#This Row],[UKUPNI PRIHVATLJIVI IZDACI
TOTAL ELIGIBLE EXPENDITURE
= Bespovratna sredstva ukupno + doprinos korisnika
= Ukupni prihvatljivi troškovi
= Ukupna ugovorena vrijednost projekta HRK]]/7.5345</f>
        <v>194057.91625190788</v>
      </c>
      <c r="AA3315" s="53" t="s">
        <v>10638</v>
      </c>
      <c r="AB3315" s="53" t="s">
        <v>10639</v>
      </c>
      <c r="AC3315" s="42" t="s">
        <v>11972</v>
      </c>
      <c r="AD3315" s="52" t="s">
        <v>10995</v>
      </c>
    </row>
    <row r="3316" spans="1:30" ht="66.75" customHeight="1" x14ac:dyDescent="0.2">
      <c r="A3316" s="50" t="s">
        <v>11973</v>
      </c>
      <c r="B3316" s="51" t="s">
        <v>10633</v>
      </c>
      <c r="C3316" s="52" t="s">
        <v>11888</v>
      </c>
      <c r="D3316" s="52" t="s">
        <v>11974</v>
      </c>
      <c r="E3316" s="53" t="s">
        <v>33</v>
      </c>
      <c r="F3316" s="54" t="s">
        <v>11974</v>
      </c>
      <c r="G3316" s="54" t="s">
        <v>10639</v>
      </c>
      <c r="H3316" s="56">
        <v>43466</v>
      </c>
      <c r="I3316" s="56">
        <v>45107</v>
      </c>
      <c r="J3316" s="57" t="str">
        <f>IF(Ugovori_OPULJP3[[#This Row],[DATUM ZAVRŠETKA OPERACIJE]]&gt;DATE(2024,12,31),"u provedbi","završen")</f>
        <v>završen</v>
      </c>
      <c r="K3316" s="55" t="s">
        <v>35</v>
      </c>
      <c r="L3316" s="55" t="s">
        <v>36</v>
      </c>
      <c r="M3316" s="58">
        <v>0.85</v>
      </c>
      <c r="N3316" s="58">
        <v>0.15</v>
      </c>
      <c r="O3316" s="59">
        <f>Ugovori_OPULJP3[[#This Row],[Bespovratna sredstva - Ukupno (EU+Nac) HRK
= Ukupna ugovorena vrijednost bespovratnih sredstava]]*Ugovori_OPULJP3[[#This Row],[EU STOPA SUFINANCIRANJA %
EU CO-FINANCING RATE %]]</f>
        <v>15162384.710999999</v>
      </c>
      <c r="P3316" s="60">
        <f>Ugovori_OPULJP3[[#This Row],[Bespovratna sredstva - EU dio - HRK]]/7.5345</f>
        <v>2012394.2811069081</v>
      </c>
      <c r="Q3316" s="59">
        <f>Ugovori_OPULJP3[[#This Row],[Bespovratna sredstva - Ukupno (EU+Nac) HRK
= Ukupna ugovorena vrijednost bespovratnih sredstava]]*Ugovori_OPULJP3[[#This Row],[STOPA NACIONALNOG SUFINANCIRANJA %]]</f>
        <v>2675714.949</v>
      </c>
      <c r="R3316" s="60">
        <f>Ugovori_OPULJP3[[#This Row],[Bespovratna sredstva - Nacionalni dio - HRK]]/7.5345</f>
        <v>355128.40254827793</v>
      </c>
      <c r="S3316" s="59">
        <v>17838099.66</v>
      </c>
      <c r="T3316" s="60">
        <f>Ugovori_OPULJP3[[#This Row],[Bespovratna sredstva - Ukupno (EU+Nac) HRK
= Ukupna ugovorena vrijednost bespovratnih sredstava]]/7.5345</f>
        <v>2367522.6836551861</v>
      </c>
      <c r="U3316" s="59">
        <v>0</v>
      </c>
      <c r="V3316" s="60">
        <f>Ugovori_OPULJP3[[#This Row],[Javni doprinos korisnika - HRK]]/7.5345</f>
        <v>0</v>
      </c>
      <c r="W3316" s="59">
        <v>0</v>
      </c>
      <c r="X3316" s="60">
        <f>Ugovori_OPULJP3[[#This Row],[Privatni doprinos korisnika - HRK]]/7.5345</f>
        <v>0</v>
      </c>
      <c r="Y3316" s="61">
        <v>17838099.66</v>
      </c>
      <c r="Z3316" s="62">
        <f>Ugovori_OPULJP3[[#This Row],[UKUPNI PRIHVATLJIVI IZDACI
TOTAL ELIGIBLE EXPENDITURE
= Bespovratna sredstva ukupno + doprinos korisnika
= Ukupni prihvatljivi troškovi
= Ukupna ugovorena vrijednost projekta HRK]]/7.5345</f>
        <v>2367522.6836551861</v>
      </c>
      <c r="AA3316" s="53" t="s">
        <v>10638</v>
      </c>
      <c r="AB3316" s="53" t="s">
        <v>10639</v>
      </c>
      <c r="AC3316" s="42" t="s">
        <v>11975</v>
      </c>
      <c r="AD3316" s="52" t="s">
        <v>10995</v>
      </c>
    </row>
    <row r="3317" spans="1:30" ht="66.75" customHeight="1" x14ac:dyDescent="0.2">
      <c r="A3317" s="70" t="s">
        <v>11976</v>
      </c>
      <c r="B3317" s="64" t="s">
        <v>10633</v>
      </c>
      <c r="C3317" s="65" t="s">
        <v>11888</v>
      </c>
      <c r="D3317" s="65" t="s">
        <v>11977</v>
      </c>
      <c r="E3317" s="66" t="s">
        <v>33</v>
      </c>
      <c r="F3317" s="71" t="s">
        <v>11977</v>
      </c>
      <c r="G3317" s="54" t="s">
        <v>10639</v>
      </c>
      <c r="H3317" s="68">
        <v>43983</v>
      </c>
      <c r="I3317" s="68">
        <v>45078</v>
      </c>
      <c r="J3317" s="57" t="str">
        <f>IF(Ugovori_OPULJP3[[#This Row],[DATUM ZAVRŠETKA OPERACIJE]]&gt;DATE(2024,12,31),"u provedbi","završen")</f>
        <v>završen</v>
      </c>
      <c r="K3317" s="67" t="s">
        <v>35</v>
      </c>
      <c r="L3317" s="67" t="s">
        <v>36</v>
      </c>
      <c r="M3317" s="58">
        <v>0.85</v>
      </c>
      <c r="N3317" s="58">
        <v>0.15</v>
      </c>
      <c r="O3317" s="59">
        <f>Ugovori_OPULJP3[[#This Row],[Bespovratna sredstva - Ukupno (EU+Nac) HRK
= Ukupna ugovorena vrijednost bespovratnih sredstava]]*Ugovori_OPULJP3[[#This Row],[EU STOPA SUFINANCIRANJA %
EU CO-FINANCING RATE %]]</f>
        <v>10064680</v>
      </c>
      <c r="P3317" s="60">
        <f>Ugovori_OPULJP3[[#This Row],[Bespovratna sredstva - EU dio - HRK]]/7.5345</f>
        <v>1335812.5953945185</v>
      </c>
      <c r="Q3317" s="59">
        <f>Ugovori_OPULJP3[[#This Row],[Bespovratna sredstva - Ukupno (EU+Nac) HRK
= Ukupna ugovorena vrijednost bespovratnih sredstava]]*Ugovori_OPULJP3[[#This Row],[STOPA NACIONALNOG SUFINANCIRANJA %]]</f>
        <v>1776120</v>
      </c>
      <c r="R3317" s="60">
        <f>Ugovori_OPULJP3[[#This Row],[Bespovratna sredstva - Nacionalni dio - HRK]]/7.5345</f>
        <v>235731.63448138561</v>
      </c>
      <c r="S3317" s="59">
        <v>11840800</v>
      </c>
      <c r="T3317" s="60">
        <f>Ugovori_OPULJP3[[#This Row],[Bespovratna sredstva - Ukupno (EU+Nac) HRK
= Ukupna ugovorena vrijednost bespovratnih sredstava]]/7.5345</f>
        <v>1571544.229875904</v>
      </c>
      <c r="U3317" s="59">
        <v>0</v>
      </c>
      <c r="V3317" s="60">
        <f>Ugovori_OPULJP3[[#This Row],[Javni doprinos korisnika - HRK]]/7.5345</f>
        <v>0</v>
      </c>
      <c r="W3317" s="59">
        <v>0</v>
      </c>
      <c r="X3317" s="60">
        <f>Ugovori_OPULJP3[[#This Row],[Privatni doprinos korisnika - HRK]]/7.5345</f>
        <v>0</v>
      </c>
      <c r="Y3317" s="61">
        <v>11840800</v>
      </c>
      <c r="Z3317" s="62">
        <f>Ugovori_OPULJP3[[#This Row],[UKUPNI PRIHVATLJIVI IZDACI
TOTAL ELIGIBLE EXPENDITURE
= Bespovratna sredstva ukupno + doprinos korisnika
= Ukupni prihvatljivi troškovi
= Ukupna ugovorena vrijednost projekta HRK]]/7.5345</f>
        <v>1571544.229875904</v>
      </c>
      <c r="AA3317" s="66" t="s">
        <v>10638</v>
      </c>
      <c r="AB3317" s="66" t="s">
        <v>10639</v>
      </c>
      <c r="AC3317" s="40" t="s">
        <v>11978</v>
      </c>
      <c r="AD3317" s="72" t="s">
        <v>10995</v>
      </c>
    </row>
    <row r="3318" spans="1:30" ht="66.75" customHeight="1" x14ac:dyDescent="0.2">
      <c r="A3318" s="50" t="s">
        <v>11979</v>
      </c>
      <c r="B3318" s="51" t="s">
        <v>10633</v>
      </c>
      <c r="C3318" s="52" t="s">
        <v>11980</v>
      </c>
      <c r="D3318" s="52" t="s">
        <v>11981</v>
      </c>
      <c r="E3318" s="53" t="s">
        <v>33</v>
      </c>
      <c r="F3318" s="54" t="s">
        <v>11981</v>
      </c>
      <c r="G3318" s="54" t="s">
        <v>10639</v>
      </c>
      <c r="H3318" s="56">
        <v>42856</v>
      </c>
      <c r="I3318" s="56">
        <v>44469</v>
      </c>
      <c r="J3318" s="57" t="str">
        <f>IF(Ugovori_OPULJP3[[#This Row],[DATUM ZAVRŠETKA OPERACIJE]]&gt;DATE(2024,12,31),"u provedbi","završen")</f>
        <v>završen</v>
      </c>
      <c r="K3318" s="55" t="s">
        <v>35</v>
      </c>
      <c r="L3318" s="55" t="s">
        <v>36</v>
      </c>
      <c r="M3318" s="58">
        <v>0.85</v>
      </c>
      <c r="N3318" s="58">
        <v>0.15</v>
      </c>
      <c r="O3318" s="59">
        <f>Ugovori_OPULJP3[[#This Row],[Bespovratna sredstva - Ukupno (EU+Nac) HRK
= Ukupna ugovorena vrijednost bespovratnih sredstava]]*Ugovori_OPULJP3[[#This Row],[EU STOPA SUFINANCIRANJA %
EU CO-FINANCING RATE %]]</f>
        <v>10053985.98</v>
      </c>
      <c r="P3318" s="60">
        <f>Ugovori_OPULJP3[[#This Row],[Bespovratna sredstva - EU dio - HRK]]/7.5345</f>
        <v>1334393.2550268765</v>
      </c>
      <c r="Q3318" s="59">
        <f>Ugovori_OPULJP3[[#This Row],[Bespovratna sredstva - Ukupno (EU+Nac) HRK
= Ukupna ugovorena vrijednost bespovratnih sredstava]]*Ugovori_OPULJP3[[#This Row],[STOPA NACIONALNOG SUFINANCIRANJA %]]</f>
        <v>1774232.82</v>
      </c>
      <c r="R3318" s="60">
        <f>Ugovori_OPULJP3[[#This Row],[Bespovratna sredstva - Nacionalni dio - HRK]]/7.5345</f>
        <v>235481.16265180171</v>
      </c>
      <c r="S3318" s="59">
        <v>11828218.800000001</v>
      </c>
      <c r="T3318" s="60">
        <f>Ugovori_OPULJP3[[#This Row],[Bespovratna sredstva - Ukupno (EU+Nac) HRK
= Ukupna ugovorena vrijednost bespovratnih sredstava]]/7.5345</f>
        <v>1569874.4176786782</v>
      </c>
      <c r="U3318" s="59">
        <v>0</v>
      </c>
      <c r="V3318" s="60">
        <f>Ugovori_OPULJP3[[#This Row],[Javni doprinos korisnika - HRK]]/7.5345</f>
        <v>0</v>
      </c>
      <c r="W3318" s="59">
        <v>0</v>
      </c>
      <c r="X3318" s="60">
        <f>Ugovori_OPULJP3[[#This Row],[Privatni doprinos korisnika - HRK]]/7.5345</f>
        <v>0</v>
      </c>
      <c r="Y3318" s="61">
        <v>11828218.800000001</v>
      </c>
      <c r="Z3318" s="62">
        <f>Ugovori_OPULJP3[[#This Row],[UKUPNI PRIHVATLJIVI IZDACI
TOTAL ELIGIBLE EXPENDITURE
= Bespovratna sredstva ukupno + doprinos korisnika
= Ukupni prihvatljivi troškovi
= Ukupna ugovorena vrijednost projekta HRK]]/7.5345</f>
        <v>1569874.4176786782</v>
      </c>
      <c r="AA3318" s="53" t="s">
        <v>10638</v>
      </c>
      <c r="AB3318" s="53" t="s">
        <v>10639</v>
      </c>
      <c r="AC3318" s="42" t="s">
        <v>11982</v>
      </c>
      <c r="AD3318" s="52" t="s">
        <v>11983</v>
      </c>
    </row>
    <row r="3319" spans="1:30" ht="66.75" customHeight="1" x14ac:dyDescent="0.2">
      <c r="A3319" s="50" t="s">
        <v>11984</v>
      </c>
      <c r="B3319" s="51" t="s">
        <v>10633</v>
      </c>
      <c r="C3319" s="52" t="s">
        <v>11980</v>
      </c>
      <c r="D3319" s="52" t="s">
        <v>11985</v>
      </c>
      <c r="E3319" s="53" t="s">
        <v>33</v>
      </c>
      <c r="F3319" s="54" t="s">
        <v>11985</v>
      </c>
      <c r="G3319" s="54" t="s">
        <v>10639</v>
      </c>
      <c r="H3319" s="56">
        <v>42736</v>
      </c>
      <c r="I3319" s="56">
        <v>45199</v>
      </c>
      <c r="J3319" s="57" t="str">
        <f>IF(Ugovori_OPULJP3[[#This Row],[DATUM ZAVRŠETKA OPERACIJE]]&gt;DATE(2024,12,31),"u provedbi","završen")</f>
        <v>završen</v>
      </c>
      <c r="K3319" s="55" t="s">
        <v>35</v>
      </c>
      <c r="L3319" s="55" t="s">
        <v>36</v>
      </c>
      <c r="M3319" s="58">
        <v>0.85</v>
      </c>
      <c r="N3319" s="58">
        <v>0.15</v>
      </c>
      <c r="O3319" s="59">
        <f>Ugovori_OPULJP3[[#This Row],[Bespovratna sredstva - Ukupno (EU+Nac) HRK
= Ukupna ugovorena vrijednost bespovratnih sredstava]]*Ugovori_OPULJP3[[#This Row],[EU STOPA SUFINANCIRANJA %
EU CO-FINANCING RATE %]]</f>
        <v>42431866.839000002</v>
      </c>
      <c r="P3319" s="60">
        <f>Ugovori_OPULJP3[[#This Row],[Bespovratna sredstva - EU dio - HRK]]/7.5345</f>
        <v>5631676.5331475213</v>
      </c>
      <c r="Q3319" s="59">
        <f>Ugovori_OPULJP3[[#This Row],[Bespovratna sredstva - Ukupno (EU+Nac) HRK
= Ukupna ugovorena vrijednost bespovratnih sredstava]]*Ugovori_OPULJP3[[#This Row],[STOPA NACIONALNOG SUFINANCIRANJA %]]</f>
        <v>7487976.5010000002</v>
      </c>
      <c r="R3319" s="60">
        <f>Ugovori_OPULJP3[[#This Row],[Bespovratna sredstva - Nacionalni dio - HRK]]/7.5345</f>
        <v>993825.27055544488</v>
      </c>
      <c r="S3319" s="59">
        <v>49919843.340000004</v>
      </c>
      <c r="T3319" s="60">
        <f>Ugovori_OPULJP3[[#This Row],[Bespovratna sredstva - Ukupno (EU+Nac) HRK
= Ukupna ugovorena vrijednost bespovratnih sredstava]]/7.5345</f>
        <v>6625501.8037029663</v>
      </c>
      <c r="U3319" s="59">
        <v>0</v>
      </c>
      <c r="V3319" s="60">
        <f>Ugovori_OPULJP3[[#This Row],[Javni doprinos korisnika - HRK]]/7.5345</f>
        <v>0</v>
      </c>
      <c r="W3319" s="59">
        <v>0</v>
      </c>
      <c r="X3319" s="60">
        <f>Ugovori_OPULJP3[[#This Row],[Privatni doprinos korisnika - HRK]]/7.5345</f>
        <v>0</v>
      </c>
      <c r="Y3319" s="61">
        <v>49919843.340000004</v>
      </c>
      <c r="Z3319" s="62">
        <f>Ugovori_OPULJP3[[#This Row],[UKUPNI PRIHVATLJIVI IZDACI
TOTAL ELIGIBLE EXPENDITURE
= Bespovratna sredstva ukupno + doprinos korisnika
= Ukupni prihvatljivi troškovi
= Ukupna ugovorena vrijednost projekta HRK]]/7.5345</f>
        <v>6625501.8037029663</v>
      </c>
      <c r="AA3319" s="53" t="s">
        <v>10638</v>
      </c>
      <c r="AB3319" s="53" t="s">
        <v>10639</v>
      </c>
      <c r="AC3319" s="42" t="s">
        <v>11986</v>
      </c>
      <c r="AD3319" s="52" t="s">
        <v>11983</v>
      </c>
    </row>
    <row r="3320" spans="1:30" ht="66.75" customHeight="1" x14ac:dyDescent="0.2">
      <c r="A3320" s="50" t="s">
        <v>11987</v>
      </c>
      <c r="B3320" s="51" t="s">
        <v>10633</v>
      </c>
      <c r="C3320" s="52" t="s">
        <v>11980</v>
      </c>
      <c r="D3320" s="52" t="s">
        <v>11988</v>
      </c>
      <c r="E3320" s="53" t="s">
        <v>33</v>
      </c>
      <c r="F3320" s="54" t="s">
        <v>11988</v>
      </c>
      <c r="G3320" s="54" t="s">
        <v>10639</v>
      </c>
      <c r="H3320" s="56">
        <v>43041</v>
      </c>
      <c r="I3320" s="56">
        <v>45260</v>
      </c>
      <c r="J3320" s="57" t="str">
        <f>IF(Ugovori_OPULJP3[[#This Row],[DATUM ZAVRŠETKA OPERACIJE]]&gt;DATE(2024,12,31),"u provedbi","završen")</f>
        <v>završen</v>
      </c>
      <c r="K3320" s="55" t="s">
        <v>35</v>
      </c>
      <c r="L3320" s="55" t="s">
        <v>36</v>
      </c>
      <c r="M3320" s="58">
        <v>0.85</v>
      </c>
      <c r="N3320" s="58">
        <v>0.15</v>
      </c>
      <c r="O3320" s="59">
        <f>Ugovori_OPULJP3[[#This Row],[Bespovratna sredstva - Ukupno (EU+Nac) HRK
= Ukupna ugovorena vrijednost bespovratnih sredstava]]*Ugovori_OPULJP3[[#This Row],[EU STOPA SUFINANCIRANJA %
EU CO-FINANCING RATE %]]</f>
        <v>113317171.7025</v>
      </c>
      <c r="P3320" s="60">
        <f>Ugovori_OPULJP3[[#This Row],[Bespovratna sredstva - EU dio - HRK]]/7.5345</f>
        <v>15039773.269958192</v>
      </c>
      <c r="Q3320" s="59">
        <f>Ugovori_OPULJP3[[#This Row],[Bespovratna sredstva - Ukupno (EU+Nac) HRK
= Ukupna ugovorena vrijednost bespovratnih sredstava]]*Ugovori_OPULJP3[[#This Row],[STOPA NACIONALNOG SUFINANCIRANJA %]]</f>
        <v>19997147.947500002</v>
      </c>
      <c r="R3320" s="60">
        <f>Ugovori_OPULJP3[[#This Row],[Bespovratna sredstva - Nacionalni dio - HRK]]/7.5345</f>
        <v>2654077.635874975</v>
      </c>
      <c r="S3320" s="59">
        <v>133314319.65000001</v>
      </c>
      <c r="T3320" s="60">
        <f>Ugovori_OPULJP3[[#This Row],[Bespovratna sredstva - Ukupno (EU+Nac) HRK
= Ukupna ugovorena vrijednost bespovratnih sredstava]]/7.5345</f>
        <v>17693850.905833166</v>
      </c>
      <c r="U3320" s="59">
        <v>0</v>
      </c>
      <c r="V3320" s="60">
        <f>Ugovori_OPULJP3[[#This Row],[Javni doprinos korisnika - HRK]]/7.5345</f>
        <v>0</v>
      </c>
      <c r="W3320" s="59">
        <v>0</v>
      </c>
      <c r="X3320" s="60">
        <f>Ugovori_OPULJP3[[#This Row],[Privatni doprinos korisnika - HRK]]/7.5345</f>
        <v>0</v>
      </c>
      <c r="Y3320" s="61">
        <v>133314319.65000001</v>
      </c>
      <c r="Z3320" s="62">
        <f>Ugovori_OPULJP3[[#This Row],[UKUPNI PRIHVATLJIVI IZDACI
TOTAL ELIGIBLE EXPENDITURE
= Bespovratna sredstva ukupno + doprinos korisnika
= Ukupni prihvatljivi troškovi
= Ukupna ugovorena vrijednost projekta HRK]]/7.5345</f>
        <v>17693850.905833166</v>
      </c>
      <c r="AA3320" s="53" t="s">
        <v>10638</v>
      </c>
      <c r="AB3320" s="53" t="s">
        <v>10639</v>
      </c>
      <c r="AC3320" s="42" t="s">
        <v>11989</v>
      </c>
      <c r="AD3320" s="52" t="s">
        <v>11983</v>
      </c>
    </row>
    <row r="3321" spans="1:30" ht="66.75" customHeight="1" x14ac:dyDescent="0.2">
      <c r="A3321" s="50" t="s">
        <v>11990</v>
      </c>
      <c r="B3321" s="51" t="s">
        <v>10633</v>
      </c>
      <c r="C3321" s="52" t="s">
        <v>11980</v>
      </c>
      <c r="D3321" s="52" t="s">
        <v>11991</v>
      </c>
      <c r="E3321" s="53" t="s">
        <v>11992</v>
      </c>
      <c r="F3321" s="54" t="s">
        <v>11993</v>
      </c>
      <c r="G3321" s="54" t="s">
        <v>11994</v>
      </c>
      <c r="H3321" s="56">
        <v>43828</v>
      </c>
      <c r="I3321" s="56">
        <v>45289</v>
      </c>
      <c r="J3321" s="57" t="str">
        <f>IF(Ugovori_OPULJP3[[#This Row],[DATUM ZAVRŠETKA OPERACIJE]]&gt;DATE(2024,12,31),"u provedbi","završen")</f>
        <v>završen</v>
      </c>
      <c r="K3321" s="55" t="s">
        <v>891</v>
      </c>
      <c r="L3321" s="55" t="s">
        <v>154</v>
      </c>
      <c r="M3321" s="58">
        <v>0.85</v>
      </c>
      <c r="N3321" s="58">
        <v>0.15</v>
      </c>
      <c r="O3321" s="59">
        <f>Ugovori_OPULJP3[[#This Row],[Bespovratna sredstva - Ukupno (EU+Nac) HRK
= Ukupna ugovorena vrijednost bespovratnih sredstava]]*Ugovori_OPULJP3[[#This Row],[EU STOPA SUFINANCIRANJA %
EU CO-FINANCING RATE %]]</f>
        <v>42189398.550499998</v>
      </c>
      <c r="P3321" s="60">
        <f>Ugovori_OPULJP3[[#This Row],[Bespovratna sredstva - EU dio - HRK]]/7.5345</f>
        <v>5599495.4609463131</v>
      </c>
      <c r="Q3321" s="59">
        <f>Ugovori_OPULJP3[[#This Row],[Bespovratna sredstva - Ukupno (EU+Nac) HRK
= Ukupna ugovorena vrijednost bespovratnih sredstava]]*Ugovori_OPULJP3[[#This Row],[STOPA NACIONALNOG SUFINANCIRANJA %]]</f>
        <v>7445187.9795000004</v>
      </c>
      <c r="R3321" s="60">
        <f>Ugovori_OPULJP3[[#This Row],[Bespovratna sredstva - Nacionalni dio - HRK]]/7.5345</f>
        <v>988146.25781405531</v>
      </c>
      <c r="S3321" s="59">
        <v>49634586.530000001</v>
      </c>
      <c r="T3321" s="60">
        <f>Ugovori_OPULJP3[[#This Row],[Bespovratna sredstva - Ukupno (EU+Nac) HRK
= Ukupna ugovorena vrijednost bespovratnih sredstava]]/7.5345</f>
        <v>6587641.7187603684</v>
      </c>
      <c r="U3321" s="59">
        <v>0</v>
      </c>
      <c r="V3321" s="60">
        <f>Ugovori_OPULJP3[[#This Row],[Javni doprinos korisnika - HRK]]/7.5345</f>
        <v>0</v>
      </c>
      <c r="W3321" s="59">
        <v>0</v>
      </c>
      <c r="X3321" s="60">
        <f>Ugovori_OPULJP3[[#This Row],[Privatni doprinos korisnika - HRK]]/7.5345</f>
        <v>0</v>
      </c>
      <c r="Y3321" s="61">
        <v>49634586.530000001</v>
      </c>
      <c r="Z3321" s="62">
        <f>Ugovori_OPULJP3[[#This Row],[UKUPNI PRIHVATLJIVI IZDACI
TOTAL ELIGIBLE EXPENDITURE
= Bespovratna sredstva ukupno + doprinos korisnika
= Ukupni prihvatljivi troškovi
= Ukupna ugovorena vrijednost projekta HRK]]/7.5345</f>
        <v>6587641.7187603684</v>
      </c>
      <c r="AA3321" s="53" t="s">
        <v>10638</v>
      </c>
      <c r="AB3321" s="53" t="s">
        <v>10639</v>
      </c>
      <c r="AC3321" s="42" t="s">
        <v>11995</v>
      </c>
      <c r="AD3321" s="52" t="s">
        <v>11983</v>
      </c>
    </row>
    <row r="3322" spans="1:30" ht="66.75" customHeight="1" x14ac:dyDescent="0.2">
      <c r="A3322" s="50" t="s">
        <v>11996</v>
      </c>
      <c r="B3322" s="51" t="s">
        <v>10633</v>
      </c>
      <c r="C3322" s="52" t="s">
        <v>11980</v>
      </c>
      <c r="D3322" s="52" t="s">
        <v>11991</v>
      </c>
      <c r="E3322" s="53" t="s">
        <v>11992</v>
      </c>
      <c r="F3322" s="54" t="s">
        <v>11997</v>
      </c>
      <c r="G3322" s="54" t="s">
        <v>11998</v>
      </c>
      <c r="H3322" s="56">
        <v>43828</v>
      </c>
      <c r="I3322" s="56">
        <v>45289</v>
      </c>
      <c r="J3322" s="57" t="str">
        <f>IF(Ugovori_OPULJP3[[#This Row],[DATUM ZAVRŠETKA OPERACIJE]]&gt;DATE(2024,12,31),"u provedbi","završen")</f>
        <v>završen</v>
      </c>
      <c r="K3322" s="55" t="s">
        <v>337</v>
      </c>
      <c r="L3322" s="55" t="s">
        <v>337</v>
      </c>
      <c r="M3322" s="58">
        <v>0.85</v>
      </c>
      <c r="N3322" s="58">
        <v>0.15</v>
      </c>
      <c r="O3322" s="59">
        <f>Ugovori_OPULJP3[[#This Row],[Bespovratna sredstva - Ukupno (EU+Nac) HRK
= Ukupna ugovorena vrijednost bespovratnih sredstava]]*Ugovori_OPULJP3[[#This Row],[EU STOPA SUFINANCIRANJA %
EU CO-FINANCING RATE %]]</f>
        <v>25523562.7225</v>
      </c>
      <c r="P3322" s="60">
        <f>Ugovori_OPULJP3[[#This Row],[Bespovratna sredstva - EU dio - HRK]]/7.5345</f>
        <v>3387558.9252770585</v>
      </c>
      <c r="Q3322" s="59">
        <f>Ugovori_OPULJP3[[#This Row],[Bespovratna sredstva - Ukupno (EU+Nac) HRK
= Ukupna ugovorena vrijednost bespovratnih sredstava]]*Ugovori_OPULJP3[[#This Row],[STOPA NACIONALNOG SUFINANCIRANJA %]]</f>
        <v>4504158.1275000004</v>
      </c>
      <c r="R3322" s="60">
        <f>Ugovori_OPULJP3[[#This Row],[Bespovratna sredstva - Nacionalni dio - HRK]]/7.5345</f>
        <v>597804.51622536336</v>
      </c>
      <c r="S3322" s="59">
        <v>30027720.850000001</v>
      </c>
      <c r="T3322" s="60">
        <f>Ugovori_OPULJP3[[#This Row],[Bespovratna sredstva - Ukupno (EU+Nac) HRK
= Ukupna ugovorena vrijednost bespovratnih sredstava]]/7.5345</f>
        <v>3985363.4415024221</v>
      </c>
      <c r="U3322" s="59">
        <v>0</v>
      </c>
      <c r="V3322" s="60">
        <f>Ugovori_OPULJP3[[#This Row],[Javni doprinos korisnika - HRK]]/7.5345</f>
        <v>0</v>
      </c>
      <c r="W3322" s="59">
        <v>0</v>
      </c>
      <c r="X3322" s="60">
        <f>Ugovori_OPULJP3[[#This Row],[Privatni doprinos korisnika - HRK]]/7.5345</f>
        <v>0</v>
      </c>
      <c r="Y3322" s="61">
        <v>30027720.850000001</v>
      </c>
      <c r="Z3322" s="62">
        <f>Ugovori_OPULJP3[[#This Row],[UKUPNI PRIHVATLJIVI IZDACI
TOTAL ELIGIBLE EXPENDITURE
= Bespovratna sredstva ukupno + doprinos korisnika
= Ukupni prihvatljivi troškovi
= Ukupna ugovorena vrijednost projekta HRK]]/7.5345</f>
        <v>3985363.4415024221</v>
      </c>
      <c r="AA3322" s="53" t="s">
        <v>10638</v>
      </c>
      <c r="AB3322" s="53" t="s">
        <v>10639</v>
      </c>
      <c r="AC3322" s="42" t="s">
        <v>11999</v>
      </c>
      <c r="AD3322" s="52" t="s">
        <v>11983</v>
      </c>
    </row>
    <row r="3323" spans="1:30" ht="66.75" customHeight="1" x14ac:dyDescent="0.2">
      <c r="A3323" s="50" t="s">
        <v>12000</v>
      </c>
      <c r="B3323" s="51" t="s">
        <v>10633</v>
      </c>
      <c r="C3323" s="52" t="s">
        <v>11980</v>
      </c>
      <c r="D3323" s="52" t="s">
        <v>11991</v>
      </c>
      <c r="E3323" s="53" t="s">
        <v>11992</v>
      </c>
      <c r="F3323" s="54" t="s">
        <v>12001</v>
      </c>
      <c r="G3323" s="54" t="s">
        <v>11795</v>
      </c>
      <c r="H3323" s="56">
        <v>43980</v>
      </c>
      <c r="I3323" s="56">
        <v>45289</v>
      </c>
      <c r="J3323" s="57" t="str">
        <f>IF(Ugovori_OPULJP3[[#This Row],[DATUM ZAVRŠETKA OPERACIJE]]&gt;DATE(2024,12,31),"u provedbi","završen")</f>
        <v>završen</v>
      </c>
      <c r="K3323" s="55" t="s">
        <v>12002</v>
      </c>
      <c r="L3323" s="55" t="s">
        <v>424</v>
      </c>
      <c r="M3323" s="58">
        <v>0.85</v>
      </c>
      <c r="N3323" s="58">
        <v>0.15</v>
      </c>
      <c r="O3323" s="59">
        <f>Ugovori_OPULJP3[[#This Row],[Bespovratna sredstva - Ukupno (EU+Nac) HRK
= Ukupna ugovorena vrijednost bespovratnih sredstava]]*Ugovori_OPULJP3[[#This Row],[EU STOPA SUFINANCIRANJA %
EU CO-FINANCING RATE %]]</f>
        <v>28639204.844500002</v>
      </c>
      <c r="P3323" s="60">
        <f>Ugovori_OPULJP3[[#This Row],[Bespovratna sredstva - EU dio - HRK]]/7.5345</f>
        <v>3801075.697723804</v>
      </c>
      <c r="Q3323" s="59">
        <f>Ugovori_OPULJP3[[#This Row],[Bespovratna sredstva - Ukupno (EU+Nac) HRK
= Ukupna ugovorena vrijednost bespovratnih sredstava]]*Ugovori_OPULJP3[[#This Row],[STOPA NACIONALNOG SUFINANCIRANJA %]]</f>
        <v>5053977.3255000003</v>
      </c>
      <c r="R3323" s="60">
        <f>Ugovori_OPULJP3[[#This Row],[Bespovratna sredstva - Nacionalni dio - HRK]]/7.5345</f>
        <v>670778.0643042007</v>
      </c>
      <c r="S3323" s="59">
        <v>33693182.170000002</v>
      </c>
      <c r="T3323" s="60">
        <f>Ugovori_OPULJP3[[#This Row],[Bespovratna sredstva - Ukupno (EU+Nac) HRK
= Ukupna ugovorena vrijednost bespovratnih sredstava]]/7.5345</f>
        <v>4471853.762028004</v>
      </c>
      <c r="U3323" s="59">
        <v>0</v>
      </c>
      <c r="V3323" s="60">
        <f>Ugovori_OPULJP3[[#This Row],[Javni doprinos korisnika - HRK]]/7.5345</f>
        <v>0</v>
      </c>
      <c r="W3323" s="59">
        <v>0</v>
      </c>
      <c r="X3323" s="60">
        <f>Ugovori_OPULJP3[[#This Row],[Privatni doprinos korisnika - HRK]]/7.5345</f>
        <v>0</v>
      </c>
      <c r="Y3323" s="61">
        <v>33693182.170000002</v>
      </c>
      <c r="Z3323" s="62">
        <f>Ugovori_OPULJP3[[#This Row],[UKUPNI PRIHVATLJIVI IZDACI
TOTAL ELIGIBLE EXPENDITURE
= Bespovratna sredstva ukupno + doprinos korisnika
= Ukupni prihvatljivi troškovi
= Ukupna ugovorena vrijednost projekta HRK]]/7.5345</f>
        <v>4471853.762028004</v>
      </c>
      <c r="AA3323" s="53" t="s">
        <v>10638</v>
      </c>
      <c r="AB3323" s="53" t="s">
        <v>10639</v>
      </c>
      <c r="AC3323" s="42" t="s">
        <v>12003</v>
      </c>
      <c r="AD3323" s="52" t="s">
        <v>11983</v>
      </c>
    </row>
    <row r="3324" spans="1:30" ht="66.75" customHeight="1" x14ac:dyDescent="0.2">
      <c r="A3324" s="50" t="s">
        <v>12004</v>
      </c>
      <c r="B3324" s="51" t="s">
        <v>10633</v>
      </c>
      <c r="C3324" s="52" t="s">
        <v>11980</v>
      </c>
      <c r="D3324" s="52" t="s">
        <v>11991</v>
      </c>
      <c r="E3324" s="53" t="s">
        <v>11992</v>
      </c>
      <c r="F3324" s="54" t="s">
        <v>12005</v>
      </c>
      <c r="G3324" s="54" t="s">
        <v>12006</v>
      </c>
      <c r="H3324" s="56">
        <v>43889</v>
      </c>
      <c r="I3324" s="56">
        <v>45288</v>
      </c>
      <c r="J3324" s="57" t="str">
        <f>IF(Ugovori_OPULJP3[[#This Row],[DATUM ZAVRŠETKA OPERACIJE]]&gt;DATE(2024,12,31),"u provedbi","završen")</f>
        <v>završen</v>
      </c>
      <c r="K3324" s="55" t="s">
        <v>12007</v>
      </c>
      <c r="L3324" s="55" t="s">
        <v>129</v>
      </c>
      <c r="M3324" s="58">
        <v>0.85</v>
      </c>
      <c r="N3324" s="58">
        <v>0.15</v>
      </c>
      <c r="O3324" s="59">
        <f>Ugovori_OPULJP3[[#This Row],[Bespovratna sredstva - Ukupno (EU+Nac) HRK
= Ukupna ugovorena vrijednost bespovratnih sredstava]]*Ugovori_OPULJP3[[#This Row],[EU STOPA SUFINANCIRANJA %
EU CO-FINANCING RATE %]]</f>
        <v>41479896.325499997</v>
      </c>
      <c r="P3324" s="60">
        <f>Ugovori_OPULJP3[[#This Row],[Bespovratna sredstva - EU dio - HRK]]/7.5345</f>
        <v>5505328.3330678865</v>
      </c>
      <c r="Q3324" s="59">
        <f>Ugovori_OPULJP3[[#This Row],[Bespovratna sredstva - Ukupno (EU+Nac) HRK
= Ukupna ugovorena vrijednost bespovratnih sredstava]]*Ugovori_OPULJP3[[#This Row],[STOPA NACIONALNOG SUFINANCIRANJA %]]</f>
        <v>7319981.7045</v>
      </c>
      <c r="R3324" s="60">
        <f>Ugovori_OPULJP3[[#This Row],[Bespovratna sredstva - Nacionalni dio - HRK]]/7.5345</f>
        <v>971528.52936492127</v>
      </c>
      <c r="S3324" s="59">
        <v>48799878.030000001</v>
      </c>
      <c r="T3324" s="60">
        <f>Ugovori_OPULJP3[[#This Row],[Bespovratna sredstva - Ukupno (EU+Nac) HRK
= Ukupna ugovorena vrijednost bespovratnih sredstava]]/7.5345</f>
        <v>6476856.8624328086</v>
      </c>
      <c r="U3324" s="59">
        <v>0</v>
      </c>
      <c r="V3324" s="60">
        <f>Ugovori_OPULJP3[[#This Row],[Javni doprinos korisnika - HRK]]/7.5345</f>
        <v>0</v>
      </c>
      <c r="W3324" s="59">
        <v>0</v>
      </c>
      <c r="X3324" s="60">
        <f>Ugovori_OPULJP3[[#This Row],[Privatni doprinos korisnika - HRK]]/7.5345</f>
        <v>0</v>
      </c>
      <c r="Y3324" s="61">
        <v>48799878.030000001</v>
      </c>
      <c r="Z3324" s="62">
        <f>Ugovori_OPULJP3[[#This Row],[UKUPNI PRIHVATLJIVI IZDACI
TOTAL ELIGIBLE EXPENDITURE
= Bespovratna sredstva ukupno + doprinos korisnika
= Ukupni prihvatljivi troškovi
= Ukupna ugovorena vrijednost projekta HRK]]/7.5345</f>
        <v>6476856.8624328086</v>
      </c>
      <c r="AA3324" s="53" t="s">
        <v>10638</v>
      </c>
      <c r="AB3324" s="53" t="s">
        <v>10639</v>
      </c>
      <c r="AC3324" s="42" t="s">
        <v>12008</v>
      </c>
      <c r="AD3324" s="52" t="s">
        <v>11983</v>
      </c>
    </row>
    <row r="3325" spans="1:30" ht="66.75" customHeight="1" x14ac:dyDescent="0.2">
      <c r="A3325" s="50" t="s">
        <v>12009</v>
      </c>
      <c r="B3325" s="51" t="s">
        <v>10633</v>
      </c>
      <c r="C3325" s="52" t="s">
        <v>11980</v>
      </c>
      <c r="D3325" s="52" t="s">
        <v>11991</v>
      </c>
      <c r="E3325" s="53" t="s">
        <v>11992</v>
      </c>
      <c r="F3325" s="54" t="s">
        <v>12010</v>
      </c>
      <c r="G3325" s="54" t="s">
        <v>12011</v>
      </c>
      <c r="H3325" s="56">
        <v>44011</v>
      </c>
      <c r="I3325" s="56">
        <v>45289</v>
      </c>
      <c r="J3325" s="57" t="str">
        <f>IF(Ugovori_OPULJP3[[#This Row],[DATUM ZAVRŠETKA OPERACIJE]]&gt;DATE(2024,12,31),"u provedbi","završen")</f>
        <v>završen</v>
      </c>
      <c r="K3325" s="55" t="s">
        <v>12012</v>
      </c>
      <c r="L3325" s="55" t="s">
        <v>129</v>
      </c>
      <c r="M3325" s="58">
        <v>0.85</v>
      </c>
      <c r="N3325" s="58">
        <v>0.15</v>
      </c>
      <c r="O3325" s="59">
        <f>Ugovori_OPULJP3[[#This Row],[Bespovratna sredstva - Ukupno (EU+Nac) HRK
= Ukupna ugovorena vrijednost bespovratnih sredstava]]*Ugovori_OPULJP3[[#This Row],[EU STOPA SUFINANCIRANJA %
EU CO-FINANCING RATE %]]</f>
        <v>41959166.173499994</v>
      </c>
      <c r="P3325" s="60">
        <f>Ugovori_OPULJP3[[#This Row],[Bespovratna sredstva - EU dio - HRK]]/7.5345</f>
        <v>5568938.3732828973</v>
      </c>
      <c r="Q3325" s="59">
        <f>Ugovori_OPULJP3[[#This Row],[Bespovratna sredstva - Ukupno (EU+Nac) HRK
= Ukupna ugovorena vrijednost bespovratnih sredstava]]*Ugovori_OPULJP3[[#This Row],[STOPA NACIONALNOG SUFINANCIRANJA %]]</f>
        <v>7404558.7364999996</v>
      </c>
      <c r="R3325" s="60">
        <f>Ugovori_OPULJP3[[#This Row],[Bespovratna sredstva - Nacionalni dio - HRK]]/7.5345</f>
        <v>982753.83057933499</v>
      </c>
      <c r="S3325" s="59">
        <v>49363724.909999996</v>
      </c>
      <c r="T3325" s="60">
        <f>Ugovori_OPULJP3[[#This Row],[Bespovratna sredstva - Ukupno (EU+Nac) HRK
= Ukupna ugovorena vrijednost bespovratnih sredstava]]/7.5345</f>
        <v>6551692.2038622331</v>
      </c>
      <c r="U3325" s="59">
        <v>0</v>
      </c>
      <c r="V3325" s="60">
        <f>Ugovori_OPULJP3[[#This Row],[Javni doprinos korisnika - HRK]]/7.5345</f>
        <v>0</v>
      </c>
      <c r="W3325" s="59">
        <v>0</v>
      </c>
      <c r="X3325" s="60">
        <f>Ugovori_OPULJP3[[#This Row],[Privatni doprinos korisnika - HRK]]/7.5345</f>
        <v>0</v>
      </c>
      <c r="Y3325" s="61">
        <v>49363724.909999996</v>
      </c>
      <c r="Z3325" s="62">
        <f>Ugovori_OPULJP3[[#This Row],[UKUPNI PRIHVATLJIVI IZDACI
TOTAL ELIGIBLE EXPENDITURE
= Bespovratna sredstva ukupno + doprinos korisnika
= Ukupni prihvatljivi troškovi
= Ukupna ugovorena vrijednost projekta HRK]]/7.5345</f>
        <v>6551692.2038622331</v>
      </c>
      <c r="AA3325" s="53" t="s">
        <v>10638</v>
      </c>
      <c r="AB3325" s="53" t="s">
        <v>10639</v>
      </c>
      <c r="AC3325" s="42" t="s">
        <v>12013</v>
      </c>
      <c r="AD3325" s="52" t="s">
        <v>11983</v>
      </c>
    </row>
    <row r="3326" spans="1:30" ht="66.75" customHeight="1" x14ac:dyDescent="0.2">
      <c r="A3326" s="50" t="s">
        <v>12014</v>
      </c>
      <c r="B3326" s="51" t="s">
        <v>10633</v>
      </c>
      <c r="C3326" s="52" t="s">
        <v>11980</v>
      </c>
      <c r="D3326" s="52" t="s">
        <v>11991</v>
      </c>
      <c r="E3326" s="53" t="s">
        <v>11992</v>
      </c>
      <c r="F3326" s="54" t="s">
        <v>12015</v>
      </c>
      <c r="G3326" s="54" t="s">
        <v>12016</v>
      </c>
      <c r="H3326" s="56">
        <v>43891</v>
      </c>
      <c r="I3326" s="56">
        <v>45264</v>
      </c>
      <c r="J3326" s="57" t="str">
        <f>IF(Ugovori_OPULJP3[[#This Row],[DATUM ZAVRŠETKA OPERACIJE]]&gt;DATE(2024,12,31),"u provedbi","završen")</f>
        <v>završen</v>
      </c>
      <c r="K3326" s="55" t="s">
        <v>593</v>
      </c>
      <c r="L3326" s="55" t="s">
        <v>593</v>
      </c>
      <c r="M3326" s="58">
        <v>0.85</v>
      </c>
      <c r="N3326" s="58">
        <v>0.15</v>
      </c>
      <c r="O3326" s="59">
        <f>Ugovori_OPULJP3[[#This Row],[Bespovratna sredstva - Ukupno (EU+Nac) HRK
= Ukupna ugovorena vrijednost bespovratnih sredstava]]*Ugovori_OPULJP3[[#This Row],[EU STOPA SUFINANCIRANJA %
EU CO-FINANCING RATE %]]</f>
        <v>22262816.4375</v>
      </c>
      <c r="P3326" s="60">
        <f>Ugovori_OPULJP3[[#This Row],[Bespovratna sredstva - EU dio - HRK]]/7.5345</f>
        <v>2954783.5208043</v>
      </c>
      <c r="Q3326" s="59">
        <f>Ugovori_OPULJP3[[#This Row],[Bespovratna sredstva - Ukupno (EU+Nac) HRK
= Ukupna ugovorena vrijednost bespovratnih sredstava]]*Ugovori_OPULJP3[[#This Row],[STOPA NACIONALNOG SUFINANCIRANJA %]]</f>
        <v>3928732.3125</v>
      </c>
      <c r="R3326" s="60">
        <f>Ugovori_OPULJP3[[#This Row],[Bespovratna sredstva - Nacionalni dio - HRK]]/7.5345</f>
        <v>521432.38602428825</v>
      </c>
      <c r="S3326" s="59">
        <v>26191548.75</v>
      </c>
      <c r="T3326" s="60">
        <f>Ugovori_OPULJP3[[#This Row],[Bespovratna sredstva - Ukupno (EU+Nac) HRK
= Ukupna ugovorena vrijednost bespovratnih sredstava]]/7.5345</f>
        <v>3476215.9068285883</v>
      </c>
      <c r="U3326" s="59">
        <v>0</v>
      </c>
      <c r="V3326" s="60">
        <f>Ugovori_OPULJP3[[#This Row],[Javni doprinos korisnika - HRK]]/7.5345</f>
        <v>0</v>
      </c>
      <c r="W3326" s="59">
        <v>0</v>
      </c>
      <c r="X3326" s="60">
        <f>Ugovori_OPULJP3[[#This Row],[Privatni doprinos korisnika - HRK]]/7.5345</f>
        <v>0</v>
      </c>
      <c r="Y3326" s="61">
        <v>26191548.75</v>
      </c>
      <c r="Z3326" s="62">
        <f>Ugovori_OPULJP3[[#This Row],[UKUPNI PRIHVATLJIVI IZDACI
TOTAL ELIGIBLE EXPENDITURE
= Bespovratna sredstva ukupno + doprinos korisnika
= Ukupni prihvatljivi troškovi
= Ukupna ugovorena vrijednost projekta HRK]]/7.5345</f>
        <v>3476215.9068285883</v>
      </c>
      <c r="AA3326" s="53" t="s">
        <v>10638</v>
      </c>
      <c r="AB3326" s="53" t="s">
        <v>10639</v>
      </c>
      <c r="AC3326" s="42" t="s">
        <v>12017</v>
      </c>
      <c r="AD3326" s="52" t="s">
        <v>11983</v>
      </c>
    </row>
    <row r="3327" spans="1:30" ht="66.75" customHeight="1" x14ac:dyDescent="0.2">
      <c r="A3327" s="50" t="s">
        <v>12018</v>
      </c>
      <c r="B3327" s="51" t="s">
        <v>10633</v>
      </c>
      <c r="C3327" s="52" t="s">
        <v>11980</v>
      </c>
      <c r="D3327" s="52" t="s">
        <v>11991</v>
      </c>
      <c r="E3327" s="53" t="s">
        <v>11992</v>
      </c>
      <c r="F3327" s="54" t="s">
        <v>12019</v>
      </c>
      <c r="G3327" s="54" t="s">
        <v>12020</v>
      </c>
      <c r="H3327" s="56">
        <v>43887</v>
      </c>
      <c r="I3327" s="56">
        <v>45287</v>
      </c>
      <c r="J3327" s="57" t="str">
        <f>IF(Ugovori_OPULJP3[[#This Row],[DATUM ZAVRŠETKA OPERACIJE]]&gt;DATE(2024,12,31),"u provedbi","završen")</f>
        <v>završen</v>
      </c>
      <c r="K3327" s="55" t="s">
        <v>12021</v>
      </c>
      <c r="L3327" s="55" t="s">
        <v>270</v>
      </c>
      <c r="M3327" s="58">
        <v>0.85</v>
      </c>
      <c r="N3327" s="58">
        <v>0.15</v>
      </c>
      <c r="O3327" s="59">
        <f>Ugovori_OPULJP3[[#This Row],[Bespovratna sredstva - Ukupno (EU+Nac) HRK
= Ukupna ugovorena vrijednost bespovratnih sredstava]]*Ugovori_OPULJP3[[#This Row],[EU STOPA SUFINANCIRANJA %
EU CO-FINANCING RATE %]]</f>
        <v>27023802.853999998</v>
      </c>
      <c r="P3327" s="60">
        <f>Ugovori_OPULJP3[[#This Row],[Bespovratna sredstva - EU dio - HRK]]/7.5345</f>
        <v>3586675.0088260663</v>
      </c>
      <c r="Q3327" s="59">
        <f>Ugovori_OPULJP3[[#This Row],[Bespovratna sredstva - Ukupno (EU+Nac) HRK
= Ukupna ugovorena vrijednost bespovratnih sredstava]]*Ugovori_OPULJP3[[#This Row],[STOPA NACIONALNOG SUFINANCIRANJA %]]</f>
        <v>4768906.3859999999</v>
      </c>
      <c r="R3327" s="60">
        <f>Ugovori_OPULJP3[[#This Row],[Bespovratna sredstva - Nacionalni dio - HRK]]/7.5345</f>
        <v>632942.64861636469</v>
      </c>
      <c r="S3327" s="59">
        <v>31792709.239999998</v>
      </c>
      <c r="T3327" s="60">
        <f>Ugovori_OPULJP3[[#This Row],[Bespovratna sredstva - Ukupno (EU+Nac) HRK
= Ukupna ugovorena vrijednost bespovratnih sredstava]]/7.5345</f>
        <v>4219617.657442431</v>
      </c>
      <c r="U3327" s="59">
        <v>0</v>
      </c>
      <c r="V3327" s="60">
        <f>Ugovori_OPULJP3[[#This Row],[Javni doprinos korisnika - HRK]]/7.5345</f>
        <v>0</v>
      </c>
      <c r="W3327" s="59">
        <v>0</v>
      </c>
      <c r="X3327" s="60">
        <f>Ugovori_OPULJP3[[#This Row],[Privatni doprinos korisnika - HRK]]/7.5345</f>
        <v>0</v>
      </c>
      <c r="Y3327" s="61">
        <v>31792709.239999998</v>
      </c>
      <c r="Z3327" s="62">
        <f>Ugovori_OPULJP3[[#This Row],[UKUPNI PRIHVATLJIVI IZDACI
TOTAL ELIGIBLE EXPENDITURE
= Bespovratna sredstva ukupno + doprinos korisnika
= Ukupni prihvatljivi troškovi
= Ukupna ugovorena vrijednost projekta HRK]]/7.5345</f>
        <v>4219617.657442431</v>
      </c>
      <c r="AA3327" s="53" t="s">
        <v>10638</v>
      </c>
      <c r="AB3327" s="53" t="s">
        <v>10639</v>
      </c>
      <c r="AC3327" s="42" t="s">
        <v>12022</v>
      </c>
      <c r="AD3327" s="52" t="s">
        <v>11983</v>
      </c>
    </row>
    <row r="3328" spans="1:30" ht="66.75" customHeight="1" x14ac:dyDescent="0.2">
      <c r="A3328" s="50" t="s">
        <v>12023</v>
      </c>
      <c r="B3328" s="51" t="s">
        <v>10633</v>
      </c>
      <c r="C3328" s="52" t="s">
        <v>11980</v>
      </c>
      <c r="D3328" s="52" t="s">
        <v>11991</v>
      </c>
      <c r="E3328" s="53" t="s">
        <v>11992</v>
      </c>
      <c r="F3328" s="54" t="s">
        <v>12024</v>
      </c>
      <c r="G3328" s="54" t="s">
        <v>12020</v>
      </c>
      <c r="H3328" s="56">
        <v>43887</v>
      </c>
      <c r="I3328" s="56">
        <v>45287</v>
      </c>
      <c r="J3328" s="57" t="str">
        <f>IF(Ugovori_OPULJP3[[#This Row],[DATUM ZAVRŠETKA OPERACIJE]]&gt;DATE(2024,12,31),"u provedbi","završen")</f>
        <v>završen</v>
      </c>
      <c r="K3328" s="55" t="s">
        <v>12025</v>
      </c>
      <c r="L3328" s="55" t="s">
        <v>270</v>
      </c>
      <c r="M3328" s="58">
        <v>0.85</v>
      </c>
      <c r="N3328" s="58">
        <v>0.15</v>
      </c>
      <c r="O3328" s="59">
        <f>Ugovori_OPULJP3[[#This Row],[Bespovratna sredstva - Ukupno (EU+Nac) HRK
= Ukupna ugovorena vrijednost bespovratnih sredstava]]*Ugovori_OPULJP3[[#This Row],[EU STOPA SUFINANCIRANJA %
EU CO-FINANCING RATE %]]</f>
        <v>23479969.126499999</v>
      </c>
      <c r="P3328" s="60">
        <f>Ugovori_OPULJP3[[#This Row],[Bespovratna sredstva - EU dio - HRK]]/7.5345</f>
        <v>3116327.443957794</v>
      </c>
      <c r="Q3328" s="59">
        <f>Ugovori_OPULJP3[[#This Row],[Bespovratna sredstva - Ukupno (EU+Nac) HRK
= Ukupna ugovorena vrijednost bespovratnih sredstava]]*Ugovori_OPULJP3[[#This Row],[STOPA NACIONALNOG SUFINANCIRANJA %]]</f>
        <v>4143523.9634999996</v>
      </c>
      <c r="R3328" s="60">
        <f>Ugovori_OPULJP3[[#This Row],[Bespovratna sredstva - Nacionalni dio - HRK]]/7.5345</f>
        <v>549940.13716902246</v>
      </c>
      <c r="S3328" s="59">
        <v>27623493.09</v>
      </c>
      <c r="T3328" s="60">
        <f>Ugovori_OPULJP3[[#This Row],[Bespovratna sredstva - Ukupno (EU+Nac) HRK
= Ukupna ugovorena vrijednost bespovratnih sredstava]]/7.5345</f>
        <v>3666267.5811268166</v>
      </c>
      <c r="U3328" s="59">
        <v>0</v>
      </c>
      <c r="V3328" s="60">
        <f>Ugovori_OPULJP3[[#This Row],[Javni doprinos korisnika - HRK]]/7.5345</f>
        <v>0</v>
      </c>
      <c r="W3328" s="59">
        <v>0</v>
      </c>
      <c r="X3328" s="60">
        <f>Ugovori_OPULJP3[[#This Row],[Privatni doprinos korisnika - HRK]]/7.5345</f>
        <v>0</v>
      </c>
      <c r="Y3328" s="61">
        <v>27623493.09</v>
      </c>
      <c r="Z3328" s="62">
        <f>Ugovori_OPULJP3[[#This Row],[UKUPNI PRIHVATLJIVI IZDACI
TOTAL ELIGIBLE EXPENDITURE
= Bespovratna sredstva ukupno + doprinos korisnika
= Ukupni prihvatljivi troškovi
= Ukupna ugovorena vrijednost projekta HRK]]/7.5345</f>
        <v>3666267.5811268166</v>
      </c>
      <c r="AA3328" s="53" t="s">
        <v>10638</v>
      </c>
      <c r="AB3328" s="53" t="s">
        <v>10639</v>
      </c>
      <c r="AC3328" s="42" t="s">
        <v>12026</v>
      </c>
      <c r="AD3328" s="52" t="s">
        <v>11983</v>
      </c>
    </row>
    <row r="3329" spans="1:30" ht="66.75" customHeight="1" x14ac:dyDescent="0.2">
      <c r="A3329" s="50" t="s">
        <v>12027</v>
      </c>
      <c r="B3329" s="51" t="s">
        <v>10633</v>
      </c>
      <c r="C3329" s="52" t="s">
        <v>11980</v>
      </c>
      <c r="D3329" s="52" t="s">
        <v>11991</v>
      </c>
      <c r="E3329" s="53" t="s">
        <v>11992</v>
      </c>
      <c r="F3329" s="54" t="s">
        <v>12028</v>
      </c>
      <c r="G3329" s="54" t="s">
        <v>12029</v>
      </c>
      <c r="H3329" s="56">
        <v>43828</v>
      </c>
      <c r="I3329" s="56">
        <v>45289</v>
      </c>
      <c r="J3329" s="57" t="str">
        <f>IF(Ugovori_OPULJP3[[#This Row],[DATUM ZAVRŠETKA OPERACIJE]]&gt;DATE(2024,12,31),"u provedbi","završen")</f>
        <v>završen</v>
      </c>
      <c r="K3329" s="55" t="s">
        <v>12030</v>
      </c>
      <c r="L3329" s="55" t="s">
        <v>332</v>
      </c>
      <c r="M3329" s="58">
        <v>0.85</v>
      </c>
      <c r="N3329" s="58">
        <v>0.15</v>
      </c>
      <c r="O3329" s="59">
        <f>Ugovori_OPULJP3[[#This Row],[Bespovratna sredstva - Ukupno (EU+Nac) HRK
= Ukupna ugovorena vrijednost bespovratnih sredstava]]*Ugovori_OPULJP3[[#This Row],[EU STOPA SUFINANCIRANJA %
EU CO-FINANCING RATE %]]</f>
        <v>41943569.735999994</v>
      </c>
      <c r="P3329" s="60">
        <f>Ugovori_OPULJP3[[#This Row],[Bespovratna sredstva - EU dio - HRK]]/7.5345</f>
        <v>5566868.3702966347</v>
      </c>
      <c r="Q3329" s="59">
        <f>Ugovori_OPULJP3[[#This Row],[Bespovratna sredstva - Ukupno (EU+Nac) HRK
= Ukupna ugovorena vrijednost bespovratnih sredstava]]*Ugovori_OPULJP3[[#This Row],[STOPA NACIONALNOG SUFINANCIRANJA %]]</f>
        <v>7401806.4239999996</v>
      </c>
      <c r="R3329" s="60">
        <f>Ugovori_OPULJP3[[#This Row],[Bespovratna sredstva - Nacionalni dio - HRK]]/7.5345</f>
        <v>982388.53593470028</v>
      </c>
      <c r="S3329" s="59">
        <v>49345376.159999996</v>
      </c>
      <c r="T3329" s="60">
        <f>Ugovori_OPULJP3[[#This Row],[Bespovratna sredstva - Ukupno (EU+Nac) HRK
= Ukupna ugovorena vrijednost bespovratnih sredstava]]/7.5345</f>
        <v>6549256.9062313354</v>
      </c>
      <c r="U3329" s="59">
        <v>0</v>
      </c>
      <c r="V3329" s="60">
        <f>Ugovori_OPULJP3[[#This Row],[Javni doprinos korisnika - HRK]]/7.5345</f>
        <v>0</v>
      </c>
      <c r="W3329" s="59">
        <v>0</v>
      </c>
      <c r="X3329" s="60">
        <f>Ugovori_OPULJP3[[#This Row],[Privatni doprinos korisnika - HRK]]/7.5345</f>
        <v>0</v>
      </c>
      <c r="Y3329" s="61">
        <v>49345376.159999996</v>
      </c>
      <c r="Z3329" s="62">
        <f>Ugovori_OPULJP3[[#This Row],[UKUPNI PRIHVATLJIVI IZDACI
TOTAL ELIGIBLE EXPENDITURE
= Bespovratna sredstva ukupno + doprinos korisnika
= Ukupni prihvatljivi troškovi
= Ukupna ugovorena vrijednost projekta HRK]]/7.5345</f>
        <v>6549256.9062313354</v>
      </c>
      <c r="AA3329" s="53" t="s">
        <v>10638</v>
      </c>
      <c r="AB3329" s="53" t="s">
        <v>10639</v>
      </c>
      <c r="AC3329" s="42" t="s">
        <v>12031</v>
      </c>
      <c r="AD3329" s="52" t="s">
        <v>11983</v>
      </c>
    </row>
    <row r="3330" spans="1:30" ht="66.75" customHeight="1" x14ac:dyDescent="0.2">
      <c r="A3330" s="50" t="s">
        <v>12032</v>
      </c>
      <c r="B3330" s="51" t="s">
        <v>10633</v>
      </c>
      <c r="C3330" s="52" t="s">
        <v>11980</v>
      </c>
      <c r="D3330" s="52" t="s">
        <v>11991</v>
      </c>
      <c r="E3330" s="53" t="s">
        <v>11992</v>
      </c>
      <c r="F3330" s="54" t="s">
        <v>12033</v>
      </c>
      <c r="G3330" s="54" t="s">
        <v>12034</v>
      </c>
      <c r="H3330" s="56">
        <v>43862</v>
      </c>
      <c r="I3330" s="56">
        <v>45289</v>
      </c>
      <c r="J3330" s="57" t="str">
        <f>IF(Ugovori_OPULJP3[[#This Row],[DATUM ZAVRŠETKA OPERACIJE]]&gt;DATE(2024,12,31),"u provedbi","završen")</f>
        <v>završen</v>
      </c>
      <c r="K3330" s="55" t="s">
        <v>210</v>
      </c>
      <c r="L3330" s="55" t="s">
        <v>210</v>
      </c>
      <c r="M3330" s="58">
        <v>0.85</v>
      </c>
      <c r="N3330" s="58">
        <v>0.15</v>
      </c>
      <c r="O3330" s="59">
        <f>Ugovori_OPULJP3[[#This Row],[Bespovratna sredstva - Ukupno (EU+Nac) HRK
= Ukupna ugovorena vrijednost bespovratnih sredstava]]*Ugovori_OPULJP3[[#This Row],[EU STOPA SUFINANCIRANJA %
EU CO-FINANCING RATE %]]</f>
        <v>40871280.515500002</v>
      </c>
      <c r="P3330" s="60">
        <f>Ugovori_OPULJP3[[#This Row],[Bespovratna sredstva - EU dio - HRK]]/7.5345</f>
        <v>5424551.1335191447</v>
      </c>
      <c r="Q3330" s="59">
        <f>Ugovori_OPULJP3[[#This Row],[Bespovratna sredstva - Ukupno (EU+Nac) HRK
= Ukupna ugovorena vrijednost bespovratnih sredstava]]*Ugovori_OPULJP3[[#This Row],[STOPA NACIONALNOG SUFINANCIRANJA %]]</f>
        <v>7212578.9145</v>
      </c>
      <c r="R3330" s="60">
        <f>Ugovori_OPULJP3[[#This Row],[Bespovratna sredstva - Nacionalni dio - HRK]]/7.5345</f>
        <v>957273.72944455501</v>
      </c>
      <c r="S3330" s="59">
        <v>48083859.43</v>
      </c>
      <c r="T3330" s="60">
        <f>Ugovori_OPULJP3[[#This Row],[Bespovratna sredstva - Ukupno (EU+Nac) HRK
= Ukupna ugovorena vrijednost bespovratnih sredstava]]/7.5345</f>
        <v>6381824.8629636997</v>
      </c>
      <c r="U3330" s="59">
        <v>0</v>
      </c>
      <c r="V3330" s="60">
        <f>Ugovori_OPULJP3[[#This Row],[Javni doprinos korisnika - HRK]]/7.5345</f>
        <v>0</v>
      </c>
      <c r="W3330" s="59">
        <v>0</v>
      </c>
      <c r="X3330" s="60">
        <f>Ugovori_OPULJP3[[#This Row],[Privatni doprinos korisnika - HRK]]/7.5345</f>
        <v>0</v>
      </c>
      <c r="Y3330" s="61">
        <v>48083859.43</v>
      </c>
      <c r="Z3330" s="62">
        <f>Ugovori_OPULJP3[[#This Row],[UKUPNI PRIHVATLJIVI IZDACI
TOTAL ELIGIBLE EXPENDITURE
= Bespovratna sredstva ukupno + doprinos korisnika
= Ukupni prihvatljivi troškovi
= Ukupna ugovorena vrijednost projekta HRK]]/7.5345</f>
        <v>6381824.8629636997</v>
      </c>
      <c r="AA3330" s="53" t="s">
        <v>10638</v>
      </c>
      <c r="AB3330" s="53" t="s">
        <v>10639</v>
      </c>
      <c r="AC3330" s="42" t="s">
        <v>12035</v>
      </c>
      <c r="AD3330" s="52" t="s">
        <v>11983</v>
      </c>
    </row>
    <row r="3331" spans="1:30" ht="66.75" customHeight="1" x14ac:dyDescent="0.2">
      <c r="A3331" s="50" t="s">
        <v>12036</v>
      </c>
      <c r="B3331" s="51" t="s">
        <v>10633</v>
      </c>
      <c r="C3331" s="52" t="s">
        <v>11980</v>
      </c>
      <c r="D3331" s="52" t="s">
        <v>11991</v>
      </c>
      <c r="E3331" s="53" t="s">
        <v>11992</v>
      </c>
      <c r="F3331" s="54" t="s">
        <v>12037</v>
      </c>
      <c r="G3331" s="54" t="s">
        <v>12038</v>
      </c>
      <c r="H3331" s="56">
        <v>43879</v>
      </c>
      <c r="I3331" s="56">
        <v>45278</v>
      </c>
      <c r="J3331" s="57" t="str">
        <f>IF(Ugovori_OPULJP3[[#This Row],[DATUM ZAVRŠETKA OPERACIJE]]&gt;DATE(2024,12,31),"u provedbi","završen")</f>
        <v>završen</v>
      </c>
      <c r="K3331" s="55" t="s">
        <v>185</v>
      </c>
      <c r="L3331" s="55" t="s">
        <v>185</v>
      </c>
      <c r="M3331" s="58">
        <v>0.85</v>
      </c>
      <c r="N3331" s="58">
        <v>0.15</v>
      </c>
      <c r="O3331" s="59">
        <f>Ugovori_OPULJP3[[#This Row],[Bespovratna sredstva - Ukupno (EU+Nac) HRK
= Ukupna ugovorena vrijednost bespovratnih sredstava]]*Ugovori_OPULJP3[[#This Row],[EU STOPA SUFINANCIRANJA %
EU CO-FINANCING RATE %]]</f>
        <v>24524579.7885</v>
      </c>
      <c r="P3331" s="60">
        <f>Ugovori_OPULJP3[[#This Row],[Bespovratna sredstva - EU dio - HRK]]/7.5345</f>
        <v>3254971.1047182959</v>
      </c>
      <c r="Q3331" s="59">
        <f>Ugovori_OPULJP3[[#This Row],[Bespovratna sredstva - Ukupno (EU+Nac) HRK
= Ukupna ugovorena vrijednost bespovratnih sredstava]]*Ugovori_OPULJP3[[#This Row],[STOPA NACIONALNOG SUFINANCIRANJA %]]</f>
        <v>4327867.0214999998</v>
      </c>
      <c r="R3331" s="60">
        <f>Ugovori_OPULJP3[[#This Row],[Bespovratna sredstva - Nacionalni dio - HRK]]/7.5345</f>
        <v>574406.66553852276</v>
      </c>
      <c r="S3331" s="59">
        <v>28852446.809999999</v>
      </c>
      <c r="T3331" s="60">
        <f>Ugovori_OPULJP3[[#This Row],[Bespovratna sredstva - Ukupno (EU+Nac) HRK
= Ukupna ugovorena vrijednost bespovratnih sredstava]]/7.5345</f>
        <v>3829377.7702568183</v>
      </c>
      <c r="U3331" s="59">
        <v>0</v>
      </c>
      <c r="V3331" s="60">
        <f>Ugovori_OPULJP3[[#This Row],[Javni doprinos korisnika - HRK]]/7.5345</f>
        <v>0</v>
      </c>
      <c r="W3331" s="59">
        <v>0</v>
      </c>
      <c r="X3331" s="60">
        <f>Ugovori_OPULJP3[[#This Row],[Privatni doprinos korisnika - HRK]]/7.5345</f>
        <v>0</v>
      </c>
      <c r="Y3331" s="61">
        <v>28852446.809999999</v>
      </c>
      <c r="Z3331" s="62">
        <f>Ugovori_OPULJP3[[#This Row],[UKUPNI PRIHVATLJIVI IZDACI
TOTAL ELIGIBLE EXPENDITURE
= Bespovratna sredstva ukupno + doprinos korisnika
= Ukupni prihvatljivi troškovi
= Ukupna ugovorena vrijednost projekta HRK]]/7.5345</f>
        <v>3829377.7702568183</v>
      </c>
      <c r="AA3331" s="53" t="s">
        <v>10638</v>
      </c>
      <c r="AB3331" s="53" t="s">
        <v>10639</v>
      </c>
      <c r="AC3331" s="42" t="s">
        <v>12039</v>
      </c>
      <c r="AD3331" s="52" t="s">
        <v>11983</v>
      </c>
    </row>
    <row r="3332" spans="1:30" ht="66.75" customHeight="1" x14ac:dyDescent="0.2">
      <c r="A3332" s="50" t="s">
        <v>12040</v>
      </c>
      <c r="B3332" s="51" t="s">
        <v>10633</v>
      </c>
      <c r="C3332" s="52" t="s">
        <v>11980</v>
      </c>
      <c r="D3332" s="52" t="s">
        <v>11991</v>
      </c>
      <c r="E3332" s="53" t="s">
        <v>11992</v>
      </c>
      <c r="F3332" s="54" t="s">
        <v>12041</v>
      </c>
      <c r="G3332" s="54" t="s">
        <v>12042</v>
      </c>
      <c r="H3332" s="56">
        <v>43919</v>
      </c>
      <c r="I3332" s="56">
        <v>45289</v>
      </c>
      <c r="J3332" s="57" t="str">
        <f>IF(Ugovori_OPULJP3[[#This Row],[DATUM ZAVRŠETKA OPERACIJE]]&gt;DATE(2024,12,31),"u provedbi","završen")</f>
        <v>završen</v>
      </c>
      <c r="K3332" s="55" t="s">
        <v>36</v>
      </c>
      <c r="L3332" s="55" t="s">
        <v>36</v>
      </c>
      <c r="M3332" s="58">
        <v>0.85</v>
      </c>
      <c r="N3332" s="58">
        <v>0.15</v>
      </c>
      <c r="O3332" s="59">
        <f>Ugovori_OPULJP3[[#This Row],[Bespovratna sredstva - Ukupno (EU+Nac) HRK
= Ukupna ugovorena vrijednost bespovratnih sredstava]]*Ugovori_OPULJP3[[#This Row],[EU STOPA SUFINANCIRANJA %
EU CO-FINANCING RATE %]]</f>
        <v>42082393.155499995</v>
      </c>
      <c r="P3332" s="60">
        <f>Ugovori_OPULJP3[[#This Row],[Bespovratna sredstva - EU dio - HRK]]/7.5345</f>
        <v>5585293.4044063967</v>
      </c>
      <c r="Q3332" s="59">
        <f>Ugovori_OPULJP3[[#This Row],[Bespovratna sredstva - Ukupno (EU+Nac) HRK
= Ukupna ugovorena vrijednost bespovratnih sredstava]]*Ugovori_OPULJP3[[#This Row],[STOPA NACIONALNOG SUFINANCIRANJA %]]</f>
        <v>7426304.6744999997</v>
      </c>
      <c r="R3332" s="60">
        <f>Ugovori_OPULJP3[[#This Row],[Bespovratna sredstva - Nacionalni dio - HRK]]/7.5345</f>
        <v>985640.01254230528</v>
      </c>
      <c r="S3332" s="59">
        <v>49508697.829999998</v>
      </c>
      <c r="T3332" s="60">
        <f>Ugovori_OPULJP3[[#This Row],[Bespovratna sredstva - Ukupno (EU+Nac) HRK
= Ukupna ugovorena vrijednost bespovratnih sredstava]]/7.5345</f>
        <v>6570933.4169487022</v>
      </c>
      <c r="U3332" s="59">
        <v>0</v>
      </c>
      <c r="V3332" s="60">
        <f>Ugovori_OPULJP3[[#This Row],[Javni doprinos korisnika - HRK]]/7.5345</f>
        <v>0</v>
      </c>
      <c r="W3332" s="59">
        <v>0</v>
      </c>
      <c r="X3332" s="60">
        <f>Ugovori_OPULJP3[[#This Row],[Privatni doprinos korisnika - HRK]]/7.5345</f>
        <v>0</v>
      </c>
      <c r="Y3332" s="61">
        <v>49508697.829999998</v>
      </c>
      <c r="Z3332" s="62">
        <f>Ugovori_OPULJP3[[#This Row],[UKUPNI PRIHVATLJIVI IZDACI
TOTAL ELIGIBLE EXPENDITURE
= Bespovratna sredstva ukupno + doprinos korisnika
= Ukupni prihvatljivi troškovi
= Ukupna ugovorena vrijednost projekta HRK]]/7.5345</f>
        <v>6570933.4169487022</v>
      </c>
      <c r="AA3332" s="53" t="s">
        <v>10638</v>
      </c>
      <c r="AB3332" s="53" t="s">
        <v>10639</v>
      </c>
      <c r="AC3332" s="42" t="s">
        <v>12043</v>
      </c>
      <c r="AD3332" s="52" t="s">
        <v>11983</v>
      </c>
    </row>
    <row r="3333" spans="1:30" ht="66.75" customHeight="1" x14ac:dyDescent="0.2">
      <c r="A3333" s="50" t="s">
        <v>12044</v>
      </c>
      <c r="B3333" s="51" t="s">
        <v>10633</v>
      </c>
      <c r="C3333" s="52" t="s">
        <v>11980</v>
      </c>
      <c r="D3333" s="52" t="s">
        <v>11991</v>
      </c>
      <c r="E3333" s="53" t="s">
        <v>11992</v>
      </c>
      <c r="F3333" s="54" t="s">
        <v>12045</v>
      </c>
      <c r="G3333" s="54" t="s">
        <v>12046</v>
      </c>
      <c r="H3333" s="56">
        <v>43828</v>
      </c>
      <c r="I3333" s="56">
        <v>45289</v>
      </c>
      <c r="J3333" s="57" t="str">
        <f>IF(Ugovori_OPULJP3[[#This Row],[DATUM ZAVRŠETKA OPERACIJE]]&gt;DATE(2024,12,31),"u provedbi","završen")</f>
        <v>završen</v>
      </c>
      <c r="K3333" s="55" t="s">
        <v>36</v>
      </c>
      <c r="L3333" s="55" t="s">
        <v>36</v>
      </c>
      <c r="M3333" s="58">
        <v>0.85</v>
      </c>
      <c r="N3333" s="58">
        <v>0.15</v>
      </c>
      <c r="O3333" s="59">
        <f>Ugovori_OPULJP3[[#This Row],[Bespovratna sredstva - Ukupno (EU+Nac) HRK
= Ukupna ugovorena vrijednost bespovratnih sredstava]]*Ugovori_OPULJP3[[#This Row],[EU STOPA SUFINANCIRANJA %
EU CO-FINANCING RATE %]]</f>
        <v>41076923.8715</v>
      </c>
      <c r="P3333" s="60">
        <f>Ugovori_OPULJP3[[#This Row],[Bespovratna sredstva - EU dio - HRK]]/7.5345</f>
        <v>5451844.6972592734</v>
      </c>
      <c r="Q3333" s="59">
        <f>Ugovori_OPULJP3[[#This Row],[Bespovratna sredstva - Ukupno (EU+Nac) HRK
= Ukupna ugovorena vrijednost bespovratnih sredstava]]*Ugovori_OPULJP3[[#This Row],[STOPA NACIONALNOG SUFINANCIRANJA %]]</f>
        <v>7248868.9184999997</v>
      </c>
      <c r="R3333" s="60">
        <f>Ugovori_OPULJP3[[#This Row],[Bespovratna sredstva - Nacionalni dio - HRK]]/7.5345</f>
        <v>962090.24069281295</v>
      </c>
      <c r="S3333" s="59">
        <v>48325792.789999999</v>
      </c>
      <c r="T3333" s="60">
        <f>Ugovori_OPULJP3[[#This Row],[Bespovratna sredstva - Ukupno (EU+Nac) HRK
= Ukupna ugovorena vrijednost bespovratnih sredstava]]/7.5345</f>
        <v>6413934.9379520863</v>
      </c>
      <c r="U3333" s="59">
        <v>0</v>
      </c>
      <c r="V3333" s="60">
        <f>Ugovori_OPULJP3[[#This Row],[Javni doprinos korisnika - HRK]]/7.5345</f>
        <v>0</v>
      </c>
      <c r="W3333" s="59">
        <v>0</v>
      </c>
      <c r="X3333" s="60">
        <f>Ugovori_OPULJP3[[#This Row],[Privatni doprinos korisnika - HRK]]/7.5345</f>
        <v>0</v>
      </c>
      <c r="Y3333" s="61">
        <v>48325792.789999999</v>
      </c>
      <c r="Z3333" s="62">
        <f>Ugovori_OPULJP3[[#This Row],[UKUPNI PRIHVATLJIVI IZDACI
TOTAL ELIGIBLE EXPENDITURE
= Bespovratna sredstva ukupno + doprinos korisnika
= Ukupni prihvatljivi troškovi
= Ukupna ugovorena vrijednost projekta HRK]]/7.5345</f>
        <v>6413934.9379520863</v>
      </c>
      <c r="AA3333" s="53" t="s">
        <v>10638</v>
      </c>
      <c r="AB3333" s="53" t="s">
        <v>10639</v>
      </c>
      <c r="AC3333" s="42" t="s">
        <v>12047</v>
      </c>
      <c r="AD3333" s="52" t="s">
        <v>11983</v>
      </c>
    </row>
    <row r="3334" spans="1:30" ht="66.75" customHeight="1" x14ac:dyDescent="0.2">
      <c r="A3334" s="50" t="s">
        <v>12048</v>
      </c>
      <c r="B3334" s="51" t="s">
        <v>10633</v>
      </c>
      <c r="C3334" s="52" t="s">
        <v>11980</v>
      </c>
      <c r="D3334" s="52" t="s">
        <v>11991</v>
      </c>
      <c r="E3334" s="53" t="s">
        <v>11992</v>
      </c>
      <c r="F3334" s="54" t="s">
        <v>12049</v>
      </c>
      <c r="G3334" s="54" t="s">
        <v>12050</v>
      </c>
      <c r="H3334" s="56">
        <v>43831</v>
      </c>
      <c r="I3334" s="56">
        <v>45231</v>
      </c>
      <c r="J3334" s="57" t="str">
        <f>IF(Ugovori_OPULJP3[[#This Row],[DATUM ZAVRŠETKA OPERACIJE]]&gt;DATE(2024,12,31),"u provedbi","završen")</f>
        <v>završen</v>
      </c>
      <c r="K3334" s="55" t="s">
        <v>83</v>
      </c>
      <c r="L3334" s="55" t="s">
        <v>83</v>
      </c>
      <c r="M3334" s="58">
        <v>0.85</v>
      </c>
      <c r="N3334" s="58">
        <v>0.15</v>
      </c>
      <c r="O3334" s="59">
        <f>Ugovori_OPULJP3[[#This Row],[Bespovratna sredstva - Ukupno (EU+Nac) HRK
= Ukupna ugovorena vrijednost bespovratnih sredstava]]*Ugovori_OPULJP3[[#This Row],[EU STOPA SUFINANCIRANJA %
EU CO-FINANCING RATE %]]</f>
        <v>26086413.716499999</v>
      </c>
      <c r="P3334" s="60">
        <f>Ugovori_OPULJP3[[#This Row],[Bespovratna sredstva - EU dio - HRK]]/7.5345</f>
        <v>3462262.0899197026</v>
      </c>
      <c r="Q3334" s="59">
        <f>Ugovori_OPULJP3[[#This Row],[Bespovratna sredstva - Ukupno (EU+Nac) HRK
= Ukupna ugovorena vrijednost bespovratnih sredstava]]*Ugovori_OPULJP3[[#This Row],[STOPA NACIONALNOG SUFINANCIRANJA %]]</f>
        <v>4603484.7734999992</v>
      </c>
      <c r="R3334" s="60">
        <f>Ugovori_OPULJP3[[#This Row],[Bespovratna sredstva - Nacionalni dio - HRK]]/7.5345</f>
        <v>610987.42763288855</v>
      </c>
      <c r="S3334" s="59">
        <v>30689898.489999998</v>
      </c>
      <c r="T3334" s="60">
        <f>Ugovori_OPULJP3[[#This Row],[Bespovratna sredstva - Ukupno (EU+Nac) HRK
= Ukupna ugovorena vrijednost bespovratnih sredstava]]/7.5345</f>
        <v>4073249.5175525909</v>
      </c>
      <c r="U3334" s="59">
        <v>0</v>
      </c>
      <c r="V3334" s="60">
        <f>Ugovori_OPULJP3[[#This Row],[Javni doprinos korisnika - HRK]]/7.5345</f>
        <v>0</v>
      </c>
      <c r="W3334" s="59">
        <v>0</v>
      </c>
      <c r="X3334" s="60">
        <f>Ugovori_OPULJP3[[#This Row],[Privatni doprinos korisnika - HRK]]/7.5345</f>
        <v>0</v>
      </c>
      <c r="Y3334" s="61">
        <v>30689898.489999998</v>
      </c>
      <c r="Z3334" s="62">
        <f>Ugovori_OPULJP3[[#This Row],[UKUPNI PRIHVATLJIVI IZDACI
TOTAL ELIGIBLE EXPENDITURE
= Bespovratna sredstva ukupno + doprinos korisnika
= Ukupni prihvatljivi troškovi
= Ukupna ugovorena vrijednost projekta HRK]]/7.5345</f>
        <v>4073249.5175525909</v>
      </c>
      <c r="AA3334" s="53" t="s">
        <v>10638</v>
      </c>
      <c r="AB3334" s="53" t="s">
        <v>10639</v>
      </c>
      <c r="AC3334" s="42" t="s">
        <v>12051</v>
      </c>
      <c r="AD3334" s="52" t="s">
        <v>11983</v>
      </c>
    </row>
    <row r="3335" spans="1:30" ht="66.75" customHeight="1" x14ac:dyDescent="0.2">
      <c r="A3335" s="50" t="s">
        <v>12052</v>
      </c>
      <c r="B3335" s="51" t="s">
        <v>10633</v>
      </c>
      <c r="C3335" s="52" t="s">
        <v>11980</v>
      </c>
      <c r="D3335" s="52" t="s">
        <v>11991</v>
      </c>
      <c r="E3335" s="53" t="s">
        <v>11992</v>
      </c>
      <c r="F3335" s="54" t="s">
        <v>12053</v>
      </c>
      <c r="G3335" s="54" t="s">
        <v>11840</v>
      </c>
      <c r="H3335" s="56">
        <v>43896</v>
      </c>
      <c r="I3335" s="56">
        <v>45266</v>
      </c>
      <c r="J3335" s="57" t="str">
        <f>IF(Ugovori_OPULJP3[[#This Row],[DATUM ZAVRŠETKA OPERACIJE]]&gt;DATE(2024,12,31),"u provedbi","završen")</f>
        <v>završen</v>
      </c>
      <c r="K3335" s="55" t="s">
        <v>2823</v>
      </c>
      <c r="L3335" s="55" t="s">
        <v>98</v>
      </c>
      <c r="M3335" s="58">
        <v>0.85</v>
      </c>
      <c r="N3335" s="58">
        <v>0.15</v>
      </c>
      <c r="O3335" s="59">
        <f>Ugovori_OPULJP3[[#This Row],[Bespovratna sredstva - Ukupno (EU+Nac) HRK
= Ukupna ugovorena vrijednost bespovratnih sredstava]]*Ugovori_OPULJP3[[#This Row],[EU STOPA SUFINANCIRANJA %
EU CO-FINANCING RATE %]]</f>
        <v>36637177.589499995</v>
      </c>
      <c r="P3335" s="60">
        <f>Ugovori_OPULJP3[[#This Row],[Bespovratna sredstva - EU dio - HRK]]/7.5345</f>
        <v>4862589.1020638384</v>
      </c>
      <c r="Q3335" s="59">
        <f>Ugovori_OPULJP3[[#This Row],[Bespovratna sredstva - Ukupno (EU+Nac) HRK
= Ukupna ugovorena vrijednost bespovratnih sredstava]]*Ugovori_OPULJP3[[#This Row],[STOPA NACIONALNOG SUFINANCIRANJA %]]</f>
        <v>6465384.2804999994</v>
      </c>
      <c r="R3335" s="60">
        <f>Ugovori_OPULJP3[[#This Row],[Bespovratna sredstva - Nacionalni dio - HRK]]/7.5345</f>
        <v>858103.95918773627</v>
      </c>
      <c r="S3335" s="59">
        <v>43102561.869999997</v>
      </c>
      <c r="T3335" s="60">
        <f>Ugovori_OPULJP3[[#This Row],[Bespovratna sredstva - Ukupno (EU+Nac) HRK
= Ukupna ugovorena vrijednost bespovratnih sredstava]]/7.5345</f>
        <v>5720693.0612515751</v>
      </c>
      <c r="U3335" s="59">
        <v>0</v>
      </c>
      <c r="V3335" s="60">
        <f>Ugovori_OPULJP3[[#This Row],[Javni doprinos korisnika - HRK]]/7.5345</f>
        <v>0</v>
      </c>
      <c r="W3335" s="59">
        <v>0</v>
      </c>
      <c r="X3335" s="60">
        <f>Ugovori_OPULJP3[[#This Row],[Privatni doprinos korisnika - HRK]]/7.5345</f>
        <v>0</v>
      </c>
      <c r="Y3335" s="61">
        <v>43102561.869999997</v>
      </c>
      <c r="Z3335" s="62">
        <f>Ugovori_OPULJP3[[#This Row],[UKUPNI PRIHVATLJIVI IZDACI
TOTAL ELIGIBLE EXPENDITURE
= Bespovratna sredstva ukupno + doprinos korisnika
= Ukupni prihvatljivi troškovi
= Ukupna ugovorena vrijednost projekta HRK]]/7.5345</f>
        <v>5720693.0612515751</v>
      </c>
      <c r="AA3335" s="53" t="s">
        <v>10638</v>
      </c>
      <c r="AB3335" s="53" t="s">
        <v>10639</v>
      </c>
      <c r="AC3335" s="42" t="s">
        <v>12054</v>
      </c>
      <c r="AD3335" s="52" t="s">
        <v>11983</v>
      </c>
    </row>
    <row r="3336" spans="1:30" ht="66.75" customHeight="1" x14ac:dyDescent="0.2">
      <c r="A3336" s="50" t="s">
        <v>12055</v>
      </c>
      <c r="B3336" s="51" t="s">
        <v>10633</v>
      </c>
      <c r="C3336" s="52" t="s">
        <v>11980</v>
      </c>
      <c r="D3336" s="52" t="s">
        <v>11991</v>
      </c>
      <c r="E3336" s="53" t="s">
        <v>11992</v>
      </c>
      <c r="F3336" s="54" t="s">
        <v>12056</v>
      </c>
      <c r="G3336" s="54" t="s">
        <v>12057</v>
      </c>
      <c r="H3336" s="56">
        <v>43828</v>
      </c>
      <c r="I3336" s="56">
        <v>45289</v>
      </c>
      <c r="J3336" s="57" t="str">
        <f>IF(Ugovori_OPULJP3[[#This Row],[DATUM ZAVRŠETKA OPERACIJE]]&gt;DATE(2024,12,31),"u provedbi","završen")</f>
        <v>završen</v>
      </c>
      <c r="K3336" s="55" t="s">
        <v>12058</v>
      </c>
      <c r="L3336" s="55" t="s">
        <v>424</v>
      </c>
      <c r="M3336" s="58">
        <v>0.85</v>
      </c>
      <c r="N3336" s="58">
        <v>0.15</v>
      </c>
      <c r="O3336" s="59">
        <f>Ugovori_OPULJP3[[#This Row],[Bespovratna sredstva - Ukupno (EU+Nac) HRK
= Ukupna ugovorena vrijednost bespovratnih sredstava]]*Ugovori_OPULJP3[[#This Row],[EU STOPA SUFINANCIRANJA %
EU CO-FINANCING RATE %]]</f>
        <v>36747469.033500001</v>
      </c>
      <c r="P3336" s="60">
        <f>Ugovori_OPULJP3[[#This Row],[Bespovratna sredstva - EU dio - HRK]]/7.5345</f>
        <v>4877227.2922556242</v>
      </c>
      <c r="Q3336" s="59">
        <f>Ugovori_OPULJP3[[#This Row],[Bespovratna sredstva - Ukupno (EU+Nac) HRK
= Ukupna ugovorena vrijednost bespovratnih sredstava]]*Ugovori_OPULJP3[[#This Row],[STOPA NACIONALNOG SUFINANCIRANJA %]]</f>
        <v>6484847.4764999999</v>
      </c>
      <c r="R3336" s="60">
        <f>Ugovori_OPULJP3[[#This Row],[Bespovratna sredstva - Nacionalni dio - HRK]]/7.5345</f>
        <v>860687.16922158061</v>
      </c>
      <c r="S3336" s="59">
        <v>43232316.509999998</v>
      </c>
      <c r="T3336" s="60">
        <f>Ugovori_OPULJP3[[#This Row],[Bespovratna sredstva - Ukupno (EU+Nac) HRK
= Ukupna ugovorena vrijednost bespovratnih sredstava]]/7.5345</f>
        <v>5737914.4614772042</v>
      </c>
      <c r="U3336" s="59">
        <v>0</v>
      </c>
      <c r="V3336" s="60">
        <f>Ugovori_OPULJP3[[#This Row],[Javni doprinos korisnika - HRK]]/7.5345</f>
        <v>0</v>
      </c>
      <c r="W3336" s="59">
        <v>0</v>
      </c>
      <c r="X3336" s="60">
        <f>Ugovori_OPULJP3[[#This Row],[Privatni doprinos korisnika - HRK]]/7.5345</f>
        <v>0</v>
      </c>
      <c r="Y3336" s="61">
        <v>43232316.509999998</v>
      </c>
      <c r="Z3336" s="62">
        <f>Ugovori_OPULJP3[[#This Row],[UKUPNI PRIHVATLJIVI IZDACI
TOTAL ELIGIBLE EXPENDITURE
= Bespovratna sredstva ukupno + doprinos korisnika
= Ukupni prihvatljivi troškovi
= Ukupna ugovorena vrijednost projekta HRK]]/7.5345</f>
        <v>5737914.4614772042</v>
      </c>
      <c r="AA3336" s="53" t="s">
        <v>10638</v>
      </c>
      <c r="AB3336" s="53" t="s">
        <v>10639</v>
      </c>
      <c r="AC3336" s="42" t="s">
        <v>12059</v>
      </c>
      <c r="AD3336" s="52" t="s">
        <v>11983</v>
      </c>
    </row>
    <row r="3337" spans="1:30" ht="66.75" customHeight="1" x14ac:dyDescent="0.2">
      <c r="A3337" s="50" t="s">
        <v>12060</v>
      </c>
      <c r="B3337" s="51" t="s">
        <v>10633</v>
      </c>
      <c r="C3337" s="52" t="s">
        <v>11980</v>
      </c>
      <c r="D3337" s="52" t="s">
        <v>11991</v>
      </c>
      <c r="E3337" s="53" t="s">
        <v>11992</v>
      </c>
      <c r="F3337" s="54" t="s">
        <v>12061</v>
      </c>
      <c r="G3337" s="54" t="s">
        <v>11959</v>
      </c>
      <c r="H3337" s="56">
        <v>43828</v>
      </c>
      <c r="I3337" s="56">
        <v>45289</v>
      </c>
      <c r="J3337" s="57" t="str">
        <f>IF(Ugovori_OPULJP3[[#This Row],[DATUM ZAVRŠETKA OPERACIJE]]&gt;DATE(2024,12,31),"u provedbi","završen")</f>
        <v>završen</v>
      </c>
      <c r="K3337" s="55" t="s">
        <v>766</v>
      </c>
      <c r="L3337" s="55" t="s">
        <v>248</v>
      </c>
      <c r="M3337" s="58">
        <v>0.85</v>
      </c>
      <c r="N3337" s="58">
        <v>0.15</v>
      </c>
      <c r="O3337" s="59">
        <f>Ugovori_OPULJP3[[#This Row],[Bespovratna sredstva - Ukupno (EU+Nac) HRK
= Ukupna ugovorena vrijednost bespovratnih sredstava]]*Ugovori_OPULJP3[[#This Row],[EU STOPA SUFINANCIRANJA %
EU CO-FINANCING RATE %]]</f>
        <v>42481396.4155</v>
      </c>
      <c r="P3337" s="60">
        <f>Ugovori_OPULJP3[[#This Row],[Bespovratna sredstva - EU dio - HRK]]/7.5345</f>
        <v>5638250.2376401881</v>
      </c>
      <c r="Q3337" s="59">
        <f>Ugovori_OPULJP3[[#This Row],[Bespovratna sredstva - Ukupno (EU+Nac) HRK
= Ukupna ugovorena vrijednost bespovratnih sredstava]]*Ugovori_OPULJP3[[#This Row],[STOPA NACIONALNOG SUFINANCIRANJA %]]</f>
        <v>7496717.0144999996</v>
      </c>
      <c r="R3337" s="60">
        <f>Ugovori_OPULJP3[[#This Row],[Bespovratna sredstva - Nacionalni dio - HRK]]/7.5345</f>
        <v>994985.33605415083</v>
      </c>
      <c r="S3337" s="59">
        <v>49978113.43</v>
      </c>
      <c r="T3337" s="60">
        <f>Ugovori_OPULJP3[[#This Row],[Bespovratna sredstva - Ukupno (EU+Nac) HRK
= Ukupna ugovorena vrijednost bespovratnih sredstava]]/7.5345</f>
        <v>6633235.573694339</v>
      </c>
      <c r="U3337" s="59">
        <v>0</v>
      </c>
      <c r="V3337" s="60">
        <f>Ugovori_OPULJP3[[#This Row],[Javni doprinos korisnika - HRK]]/7.5345</f>
        <v>0</v>
      </c>
      <c r="W3337" s="59">
        <v>0</v>
      </c>
      <c r="X3337" s="60">
        <f>Ugovori_OPULJP3[[#This Row],[Privatni doprinos korisnika - HRK]]/7.5345</f>
        <v>0</v>
      </c>
      <c r="Y3337" s="61">
        <v>49978113.43</v>
      </c>
      <c r="Z3337" s="62">
        <f>Ugovori_OPULJP3[[#This Row],[UKUPNI PRIHVATLJIVI IZDACI
TOTAL ELIGIBLE EXPENDITURE
= Bespovratna sredstva ukupno + doprinos korisnika
= Ukupni prihvatljivi troškovi
= Ukupna ugovorena vrijednost projekta HRK]]/7.5345</f>
        <v>6633235.573694339</v>
      </c>
      <c r="AA3337" s="53" t="s">
        <v>10638</v>
      </c>
      <c r="AB3337" s="53" t="s">
        <v>10639</v>
      </c>
      <c r="AC3337" s="42" t="s">
        <v>12062</v>
      </c>
      <c r="AD3337" s="52" t="s">
        <v>11983</v>
      </c>
    </row>
    <row r="3338" spans="1:30" ht="66.75" customHeight="1" x14ac:dyDescent="0.2">
      <c r="A3338" s="50" t="s">
        <v>12063</v>
      </c>
      <c r="B3338" s="51" t="s">
        <v>10633</v>
      </c>
      <c r="C3338" s="52" t="s">
        <v>11980</v>
      </c>
      <c r="D3338" s="52" t="s">
        <v>11991</v>
      </c>
      <c r="E3338" s="53" t="s">
        <v>11992</v>
      </c>
      <c r="F3338" s="54" t="s">
        <v>12064</v>
      </c>
      <c r="G3338" s="54" t="s">
        <v>12065</v>
      </c>
      <c r="H3338" s="56">
        <v>43800</v>
      </c>
      <c r="I3338" s="56">
        <v>45261</v>
      </c>
      <c r="J3338" s="57" t="str">
        <f>IF(Ugovori_OPULJP3[[#This Row],[DATUM ZAVRŠETKA OPERACIJE]]&gt;DATE(2024,12,31),"u provedbi","završen")</f>
        <v>završen</v>
      </c>
      <c r="K3338" s="55" t="s">
        <v>12066</v>
      </c>
      <c r="L3338" s="55" t="s">
        <v>93</v>
      </c>
      <c r="M3338" s="58">
        <v>0.85</v>
      </c>
      <c r="N3338" s="58">
        <v>0.15</v>
      </c>
      <c r="O3338" s="59">
        <f>Ugovori_OPULJP3[[#This Row],[Bespovratna sredstva - Ukupno (EU+Nac) HRK
= Ukupna ugovorena vrijednost bespovratnih sredstava]]*Ugovori_OPULJP3[[#This Row],[EU STOPA SUFINANCIRANJA %
EU CO-FINANCING RATE %]]</f>
        <v>41483415.3935</v>
      </c>
      <c r="P3338" s="60">
        <f>Ugovori_OPULJP3[[#This Row],[Bespovratna sredstva - EU dio - HRK]]/7.5345</f>
        <v>5505795.3936558496</v>
      </c>
      <c r="Q3338" s="59">
        <f>Ugovori_OPULJP3[[#This Row],[Bespovratna sredstva - Ukupno (EU+Nac) HRK
= Ukupna ugovorena vrijednost bespovratnih sredstava]]*Ugovori_OPULJP3[[#This Row],[STOPA NACIONALNOG SUFINANCIRANJA %]]</f>
        <v>7320602.7165000001</v>
      </c>
      <c r="R3338" s="60">
        <f>Ugovori_OPULJP3[[#This Row],[Bespovratna sredstva - Nacionalni dio - HRK]]/7.5345</f>
        <v>971610.95182162046</v>
      </c>
      <c r="S3338" s="59">
        <v>48804018.109999999</v>
      </c>
      <c r="T3338" s="60">
        <f>Ugovori_OPULJP3[[#This Row],[Bespovratna sredstva - Ukupno (EU+Nac) HRK
= Ukupna ugovorena vrijednost bespovratnih sredstava]]/7.5345</f>
        <v>6477406.3454774702</v>
      </c>
      <c r="U3338" s="59">
        <v>0</v>
      </c>
      <c r="V3338" s="60">
        <f>Ugovori_OPULJP3[[#This Row],[Javni doprinos korisnika - HRK]]/7.5345</f>
        <v>0</v>
      </c>
      <c r="W3338" s="59">
        <v>0</v>
      </c>
      <c r="X3338" s="60">
        <f>Ugovori_OPULJP3[[#This Row],[Privatni doprinos korisnika - HRK]]/7.5345</f>
        <v>0</v>
      </c>
      <c r="Y3338" s="61">
        <v>48804018.109999999</v>
      </c>
      <c r="Z3338" s="62">
        <f>Ugovori_OPULJP3[[#This Row],[UKUPNI PRIHVATLJIVI IZDACI
TOTAL ELIGIBLE EXPENDITURE
= Bespovratna sredstva ukupno + doprinos korisnika
= Ukupni prihvatljivi troškovi
= Ukupna ugovorena vrijednost projekta HRK]]/7.5345</f>
        <v>6477406.3454774702</v>
      </c>
      <c r="AA3338" s="53" t="s">
        <v>10638</v>
      </c>
      <c r="AB3338" s="53" t="s">
        <v>10639</v>
      </c>
      <c r="AC3338" s="52" t="s">
        <v>12067</v>
      </c>
      <c r="AD3338" s="52" t="s">
        <v>11983</v>
      </c>
    </row>
    <row r="3339" spans="1:30" ht="66.75" customHeight="1" x14ac:dyDescent="0.2">
      <c r="A3339" s="50" t="s">
        <v>12068</v>
      </c>
      <c r="B3339" s="51" t="s">
        <v>10633</v>
      </c>
      <c r="C3339" s="52" t="s">
        <v>11980</v>
      </c>
      <c r="D3339" s="52" t="s">
        <v>11991</v>
      </c>
      <c r="E3339" s="53" t="s">
        <v>11992</v>
      </c>
      <c r="F3339" s="54" t="s">
        <v>12069</v>
      </c>
      <c r="G3339" s="54" t="s">
        <v>12070</v>
      </c>
      <c r="H3339" s="56">
        <v>44011</v>
      </c>
      <c r="I3339" s="56">
        <v>45289</v>
      </c>
      <c r="J3339" s="57" t="str">
        <f>IF(Ugovori_OPULJP3[[#This Row],[DATUM ZAVRŠETKA OPERACIJE]]&gt;DATE(2024,12,31),"u provedbi","završen")</f>
        <v>završen</v>
      </c>
      <c r="K3339" s="55" t="s">
        <v>103</v>
      </c>
      <c r="L3339" s="55" t="s">
        <v>103</v>
      </c>
      <c r="M3339" s="58">
        <v>0.85</v>
      </c>
      <c r="N3339" s="58">
        <v>0.15</v>
      </c>
      <c r="O3339" s="59">
        <f>Ugovori_OPULJP3[[#This Row],[Bespovratna sredstva - Ukupno (EU+Nac) HRK
= Ukupna ugovorena vrijednost bespovratnih sredstava]]*Ugovori_OPULJP3[[#This Row],[EU STOPA SUFINANCIRANJA %
EU CO-FINANCING RATE %]]</f>
        <v>30523836.208999999</v>
      </c>
      <c r="P3339" s="60">
        <f>Ugovori_OPULJP3[[#This Row],[Bespovratna sredstva - EU dio - HRK]]/7.5345</f>
        <v>4051209.2652465324</v>
      </c>
      <c r="Q3339" s="59">
        <f>Ugovori_OPULJP3[[#This Row],[Bespovratna sredstva - Ukupno (EU+Nac) HRK
= Ukupna ugovorena vrijednost bespovratnih sredstava]]*Ugovori_OPULJP3[[#This Row],[STOPA NACIONALNOG SUFINANCIRANJA %]]</f>
        <v>5386559.3309999993</v>
      </c>
      <c r="R3339" s="60">
        <f>Ugovori_OPULJP3[[#This Row],[Bespovratna sredstva - Nacionalni dio - HRK]]/7.5345</f>
        <v>714919.28210232919</v>
      </c>
      <c r="S3339" s="59">
        <v>35910395.539999999</v>
      </c>
      <c r="T3339" s="60">
        <f>Ugovori_OPULJP3[[#This Row],[Bespovratna sredstva - Ukupno (EU+Nac) HRK
= Ukupna ugovorena vrijednost bespovratnih sredstava]]/7.5345</f>
        <v>4766128.5473488616</v>
      </c>
      <c r="U3339" s="59">
        <v>0</v>
      </c>
      <c r="V3339" s="60">
        <f>Ugovori_OPULJP3[[#This Row],[Javni doprinos korisnika - HRK]]/7.5345</f>
        <v>0</v>
      </c>
      <c r="W3339" s="59">
        <v>0</v>
      </c>
      <c r="X3339" s="60">
        <f>Ugovori_OPULJP3[[#This Row],[Privatni doprinos korisnika - HRK]]/7.5345</f>
        <v>0</v>
      </c>
      <c r="Y3339" s="61">
        <v>35910395.539999999</v>
      </c>
      <c r="Z3339" s="62">
        <f>Ugovori_OPULJP3[[#This Row],[UKUPNI PRIHVATLJIVI IZDACI
TOTAL ELIGIBLE EXPENDITURE
= Bespovratna sredstva ukupno + doprinos korisnika
= Ukupni prihvatljivi troškovi
= Ukupna ugovorena vrijednost projekta HRK]]/7.5345</f>
        <v>4766128.5473488616</v>
      </c>
      <c r="AA3339" s="53" t="s">
        <v>10638</v>
      </c>
      <c r="AB3339" s="53" t="s">
        <v>10639</v>
      </c>
      <c r="AC3339" s="52" t="s">
        <v>12071</v>
      </c>
      <c r="AD3339" s="52" t="s">
        <v>11983</v>
      </c>
    </row>
    <row r="3340" spans="1:30" ht="66.75" customHeight="1" x14ac:dyDescent="0.2">
      <c r="A3340" s="50" t="s">
        <v>12072</v>
      </c>
      <c r="B3340" s="51" t="s">
        <v>10633</v>
      </c>
      <c r="C3340" s="52" t="s">
        <v>11980</v>
      </c>
      <c r="D3340" s="52" t="s">
        <v>11991</v>
      </c>
      <c r="E3340" s="53" t="s">
        <v>11992</v>
      </c>
      <c r="F3340" s="54" t="s">
        <v>12073</v>
      </c>
      <c r="G3340" s="54" t="s">
        <v>12074</v>
      </c>
      <c r="H3340" s="56">
        <v>43800</v>
      </c>
      <c r="I3340" s="56">
        <v>45261</v>
      </c>
      <c r="J3340" s="57" t="str">
        <f>IF(Ugovori_OPULJP3[[#This Row],[DATUM ZAVRŠETKA OPERACIJE]]&gt;DATE(2024,12,31),"u provedbi","završen")</f>
        <v>završen</v>
      </c>
      <c r="K3340" s="55" t="s">
        <v>12075</v>
      </c>
      <c r="L3340" s="55" t="s">
        <v>36</v>
      </c>
      <c r="M3340" s="58">
        <v>0.85</v>
      </c>
      <c r="N3340" s="58">
        <v>0.15</v>
      </c>
      <c r="O3340" s="59">
        <f>Ugovori_OPULJP3[[#This Row],[Bespovratna sredstva - Ukupno (EU+Nac) HRK
= Ukupna ugovorena vrijednost bespovratnih sredstava]]*Ugovori_OPULJP3[[#This Row],[EU STOPA SUFINANCIRANJA %
EU CO-FINANCING RATE %]]</f>
        <v>39571890.955499999</v>
      </c>
      <c r="P3340" s="60">
        <f>Ugovori_OPULJP3[[#This Row],[Bespovratna sredstva - EU dio - HRK]]/7.5345</f>
        <v>5252092.5018913001</v>
      </c>
      <c r="Q3340" s="59">
        <f>Ugovori_OPULJP3[[#This Row],[Bespovratna sredstva - Ukupno (EU+Nac) HRK
= Ukupna ugovorena vrijednost bespovratnih sredstava]]*Ugovori_OPULJP3[[#This Row],[STOPA NACIONALNOG SUFINANCIRANJA %]]</f>
        <v>6983274.8744999999</v>
      </c>
      <c r="R3340" s="60">
        <f>Ugovori_OPULJP3[[#This Row],[Bespovratna sredstva - Nacionalni dio - HRK]]/7.5345</f>
        <v>926839.85327493527</v>
      </c>
      <c r="S3340" s="59">
        <v>46555165.829999998</v>
      </c>
      <c r="T3340" s="60">
        <f>Ugovori_OPULJP3[[#This Row],[Bespovratna sredstva - Ukupno (EU+Nac) HRK
= Ukupna ugovorena vrijednost bespovratnih sredstava]]/7.5345</f>
        <v>6178932.355166235</v>
      </c>
      <c r="U3340" s="59">
        <v>0</v>
      </c>
      <c r="V3340" s="60">
        <f>Ugovori_OPULJP3[[#This Row],[Javni doprinos korisnika - HRK]]/7.5345</f>
        <v>0</v>
      </c>
      <c r="W3340" s="59">
        <v>0</v>
      </c>
      <c r="X3340" s="60">
        <f>Ugovori_OPULJP3[[#This Row],[Privatni doprinos korisnika - HRK]]/7.5345</f>
        <v>0</v>
      </c>
      <c r="Y3340" s="61">
        <v>46555165.829999998</v>
      </c>
      <c r="Z3340" s="62">
        <f>Ugovori_OPULJP3[[#This Row],[UKUPNI PRIHVATLJIVI IZDACI
TOTAL ELIGIBLE EXPENDITURE
= Bespovratna sredstva ukupno + doprinos korisnika
= Ukupni prihvatljivi troškovi
= Ukupna ugovorena vrijednost projekta HRK]]/7.5345</f>
        <v>6178932.355166235</v>
      </c>
      <c r="AA3340" s="53" t="s">
        <v>10638</v>
      </c>
      <c r="AB3340" s="53" t="s">
        <v>10639</v>
      </c>
      <c r="AC3340" s="52" t="s">
        <v>12076</v>
      </c>
      <c r="AD3340" s="52" t="s">
        <v>11983</v>
      </c>
    </row>
    <row r="3341" spans="1:30" ht="66.75" customHeight="1" x14ac:dyDescent="0.2">
      <c r="A3341" s="50" t="s">
        <v>12077</v>
      </c>
      <c r="B3341" s="51" t="s">
        <v>10633</v>
      </c>
      <c r="C3341" s="52" t="s">
        <v>11980</v>
      </c>
      <c r="D3341" s="52" t="s">
        <v>12078</v>
      </c>
      <c r="E3341" s="53" t="s">
        <v>11992</v>
      </c>
      <c r="F3341" s="54" t="s">
        <v>12079</v>
      </c>
      <c r="G3341" s="54" t="s">
        <v>12080</v>
      </c>
      <c r="H3341" s="56">
        <v>43889</v>
      </c>
      <c r="I3341" s="56">
        <v>45288</v>
      </c>
      <c r="J3341" s="57" t="str">
        <f>IF(Ugovori_OPULJP3[[#This Row],[DATUM ZAVRŠETKA OPERACIJE]]&gt;DATE(2024,12,31),"u provedbi","završen")</f>
        <v>završen</v>
      </c>
      <c r="K3341" s="55" t="s">
        <v>12081</v>
      </c>
      <c r="L3341" s="55" t="s">
        <v>172</v>
      </c>
      <c r="M3341" s="58">
        <v>0.85</v>
      </c>
      <c r="N3341" s="58">
        <v>0.15</v>
      </c>
      <c r="O3341" s="59">
        <f>Ugovori_OPULJP3[[#This Row],[Bespovratna sredstva - Ukupno (EU+Nac) HRK
= Ukupna ugovorena vrijednost bespovratnih sredstava]]*Ugovori_OPULJP3[[#This Row],[EU STOPA SUFINANCIRANJA %
EU CO-FINANCING RATE %]]</f>
        <v>56689294.706500001</v>
      </c>
      <c r="P3341" s="60">
        <f>Ugovori_OPULJP3[[#This Row],[Bespovratna sredstva - EU dio - HRK]]/7.5345</f>
        <v>7523962.4004910737</v>
      </c>
      <c r="Q3341" s="59">
        <f>Ugovori_OPULJP3[[#This Row],[Bespovratna sredstva - Ukupno (EU+Nac) HRK
= Ukupna ugovorena vrijednost bespovratnih sredstava]]*Ugovori_OPULJP3[[#This Row],[STOPA NACIONALNOG SUFINANCIRANJA %]]</f>
        <v>10003993.183499999</v>
      </c>
      <c r="R3341" s="60">
        <f>Ugovori_OPULJP3[[#This Row],[Bespovratna sredstva - Nacionalni dio - HRK]]/7.5345</f>
        <v>1327758.0706748953</v>
      </c>
      <c r="S3341" s="59">
        <v>66693287.890000001</v>
      </c>
      <c r="T3341" s="60">
        <f>Ugovori_OPULJP3[[#This Row],[Bespovratna sredstva - Ukupno (EU+Nac) HRK
= Ukupna ugovorena vrijednost bespovratnih sredstava]]/7.5345</f>
        <v>8851720.47116597</v>
      </c>
      <c r="U3341" s="59">
        <v>0</v>
      </c>
      <c r="V3341" s="60">
        <f>Ugovori_OPULJP3[[#This Row],[Javni doprinos korisnika - HRK]]/7.5345</f>
        <v>0</v>
      </c>
      <c r="W3341" s="59">
        <v>0</v>
      </c>
      <c r="X3341" s="60">
        <f>Ugovori_OPULJP3[[#This Row],[Privatni doprinos korisnika - HRK]]/7.5345</f>
        <v>0</v>
      </c>
      <c r="Y3341" s="61">
        <v>66693287.890000001</v>
      </c>
      <c r="Z3341" s="62">
        <f>Ugovori_OPULJP3[[#This Row],[UKUPNI PRIHVATLJIVI IZDACI
TOTAL ELIGIBLE EXPENDITURE
= Bespovratna sredstva ukupno + doprinos korisnika
= Ukupni prihvatljivi troškovi
= Ukupna ugovorena vrijednost projekta HRK]]/7.5345</f>
        <v>8851720.47116597</v>
      </c>
      <c r="AA3341" s="53" t="s">
        <v>7602</v>
      </c>
      <c r="AB3341" s="53" t="s">
        <v>10639</v>
      </c>
      <c r="AC3341" s="52" t="s">
        <v>12082</v>
      </c>
      <c r="AD3341" s="52" t="s">
        <v>11983</v>
      </c>
    </row>
    <row r="3342" spans="1:30" ht="66.75" customHeight="1" x14ac:dyDescent="0.2">
      <c r="A3342" s="50" t="s">
        <v>12083</v>
      </c>
      <c r="B3342" s="51" t="s">
        <v>10633</v>
      </c>
      <c r="C3342" s="52" t="s">
        <v>11980</v>
      </c>
      <c r="D3342" s="52" t="s">
        <v>12078</v>
      </c>
      <c r="E3342" s="53" t="s">
        <v>11992</v>
      </c>
      <c r="F3342" s="54" t="s">
        <v>12084</v>
      </c>
      <c r="G3342" s="54" t="s">
        <v>7669</v>
      </c>
      <c r="H3342" s="56">
        <v>43828</v>
      </c>
      <c r="I3342" s="56">
        <v>45289</v>
      </c>
      <c r="J3342" s="57" t="str">
        <f>IF(Ugovori_OPULJP3[[#This Row],[DATUM ZAVRŠETKA OPERACIJE]]&gt;DATE(2024,12,31),"u provedbi","završen")</f>
        <v>završen</v>
      </c>
      <c r="K3342" s="55" t="s">
        <v>248</v>
      </c>
      <c r="L3342" s="55" t="s">
        <v>248</v>
      </c>
      <c r="M3342" s="58">
        <v>0.85</v>
      </c>
      <c r="N3342" s="58">
        <v>0.15</v>
      </c>
      <c r="O3342" s="59">
        <f>Ugovori_OPULJP3[[#This Row],[Bespovratna sredstva - Ukupno (EU+Nac) HRK
= Ukupna ugovorena vrijednost bespovratnih sredstava]]*Ugovori_OPULJP3[[#This Row],[EU STOPA SUFINANCIRANJA %
EU CO-FINANCING RATE %]]</f>
        <v>63176678.714500003</v>
      </c>
      <c r="P3342" s="60">
        <f>Ugovori_OPULJP3[[#This Row],[Bespovratna sredstva - EU dio - HRK]]/7.5345</f>
        <v>8384986.2252969667</v>
      </c>
      <c r="Q3342" s="59">
        <f>Ugovori_OPULJP3[[#This Row],[Bespovratna sredstva - Ukupno (EU+Nac) HRK
= Ukupna ugovorena vrijednost bespovratnih sredstava]]*Ugovori_OPULJP3[[#This Row],[STOPA NACIONALNOG SUFINANCIRANJA %]]</f>
        <v>11148825.6555</v>
      </c>
      <c r="R3342" s="60">
        <f>Ugovori_OPULJP3[[#This Row],[Bespovratna sredstva - Nacionalni dio - HRK]]/7.5345</f>
        <v>1479703.4515229941</v>
      </c>
      <c r="S3342" s="59">
        <v>74325504.370000005</v>
      </c>
      <c r="T3342" s="60">
        <f>Ugovori_OPULJP3[[#This Row],[Bespovratna sredstva - Ukupno (EU+Nac) HRK
= Ukupna ugovorena vrijednost bespovratnih sredstava]]/7.5345</f>
        <v>9864689.6768199615</v>
      </c>
      <c r="U3342" s="59">
        <v>0</v>
      </c>
      <c r="V3342" s="60">
        <f>Ugovori_OPULJP3[[#This Row],[Javni doprinos korisnika - HRK]]/7.5345</f>
        <v>0</v>
      </c>
      <c r="W3342" s="59">
        <v>0</v>
      </c>
      <c r="X3342" s="60">
        <f>Ugovori_OPULJP3[[#This Row],[Privatni doprinos korisnika - HRK]]/7.5345</f>
        <v>0</v>
      </c>
      <c r="Y3342" s="61">
        <v>74325504.370000005</v>
      </c>
      <c r="Z3342" s="62">
        <f>Ugovori_OPULJP3[[#This Row],[UKUPNI PRIHVATLJIVI IZDACI
TOTAL ELIGIBLE EXPENDITURE
= Bespovratna sredstva ukupno + doprinos korisnika
= Ukupni prihvatljivi troškovi
= Ukupna ugovorena vrijednost projekta HRK]]/7.5345</f>
        <v>9864689.6768199615</v>
      </c>
      <c r="AA3342" s="53" t="s">
        <v>7602</v>
      </c>
      <c r="AB3342" s="53" t="s">
        <v>10639</v>
      </c>
      <c r="AC3342" s="52" t="s">
        <v>12085</v>
      </c>
      <c r="AD3342" s="52" t="s">
        <v>11983</v>
      </c>
    </row>
    <row r="3343" spans="1:30" ht="66.75" customHeight="1" x14ac:dyDescent="0.2">
      <c r="A3343" s="50" t="s">
        <v>12086</v>
      </c>
      <c r="B3343" s="51" t="s">
        <v>10633</v>
      </c>
      <c r="C3343" s="52" t="s">
        <v>11980</v>
      </c>
      <c r="D3343" s="52" t="s">
        <v>12078</v>
      </c>
      <c r="E3343" s="53" t="s">
        <v>11992</v>
      </c>
      <c r="F3343" s="54" t="s">
        <v>12087</v>
      </c>
      <c r="G3343" s="54" t="s">
        <v>12088</v>
      </c>
      <c r="H3343" s="56">
        <v>43922</v>
      </c>
      <c r="I3343" s="56">
        <v>45291</v>
      </c>
      <c r="J3343" s="57" t="str">
        <f>IF(Ugovori_OPULJP3[[#This Row],[DATUM ZAVRŠETKA OPERACIJE]]&gt;DATE(2024,12,31),"u provedbi","završen")</f>
        <v>završen</v>
      </c>
      <c r="K3343" s="55" t="s">
        <v>12089</v>
      </c>
      <c r="L3343" s="55" t="s">
        <v>78</v>
      </c>
      <c r="M3343" s="58">
        <v>0.85</v>
      </c>
      <c r="N3343" s="58">
        <v>0.15</v>
      </c>
      <c r="O3343" s="59">
        <f>Ugovori_OPULJP3[[#This Row],[Bespovratna sredstva - Ukupno (EU+Nac) HRK
= Ukupna ugovorena vrijednost bespovratnih sredstava]]*Ugovori_OPULJP3[[#This Row],[EU STOPA SUFINANCIRANJA %
EU CO-FINANCING RATE %]]</f>
        <v>49880651.898000002</v>
      </c>
      <c r="P3343" s="60">
        <f>Ugovori_OPULJP3[[#This Row],[Bespovratna sredstva - EU dio - HRK]]/7.5345</f>
        <v>6620300.2054549074</v>
      </c>
      <c r="Q3343" s="59">
        <f>Ugovori_OPULJP3[[#This Row],[Bespovratna sredstva - Ukupno (EU+Nac) HRK
= Ukupna ugovorena vrijednost bespovratnih sredstava]]*Ugovori_OPULJP3[[#This Row],[STOPA NACIONALNOG SUFINANCIRANJA %]]</f>
        <v>8802467.9820000008</v>
      </c>
      <c r="R3343" s="60">
        <f>Ugovori_OPULJP3[[#This Row],[Bespovratna sredstva - Nacionalni dio - HRK]]/7.5345</f>
        <v>1168288.2715508661</v>
      </c>
      <c r="S3343" s="59">
        <v>58683119.880000003</v>
      </c>
      <c r="T3343" s="60">
        <f>Ugovori_OPULJP3[[#This Row],[Bespovratna sredstva - Ukupno (EU+Nac) HRK
= Ukupna ugovorena vrijednost bespovratnih sredstava]]/7.5345</f>
        <v>7788588.4770057732</v>
      </c>
      <c r="U3343" s="59">
        <v>0</v>
      </c>
      <c r="V3343" s="60">
        <f>Ugovori_OPULJP3[[#This Row],[Javni doprinos korisnika - HRK]]/7.5345</f>
        <v>0</v>
      </c>
      <c r="W3343" s="59">
        <v>0</v>
      </c>
      <c r="X3343" s="60">
        <f>Ugovori_OPULJP3[[#This Row],[Privatni doprinos korisnika - HRK]]/7.5345</f>
        <v>0</v>
      </c>
      <c r="Y3343" s="61">
        <v>58683119.880000003</v>
      </c>
      <c r="Z3343" s="62">
        <f>Ugovori_OPULJP3[[#This Row],[UKUPNI PRIHVATLJIVI IZDACI
TOTAL ELIGIBLE EXPENDITURE
= Bespovratna sredstva ukupno + doprinos korisnika
= Ukupni prihvatljivi troškovi
= Ukupna ugovorena vrijednost projekta HRK]]/7.5345</f>
        <v>7788588.4770057732</v>
      </c>
      <c r="AA3343" s="53" t="s">
        <v>7602</v>
      </c>
      <c r="AB3343" s="53" t="s">
        <v>10639</v>
      </c>
      <c r="AC3343" s="52" t="s">
        <v>12090</v>
      </c>
      <c r="AD3343" s="52" t="s">
        <v>11983</v>
      </c>
    </row>
    <row r="3344" spans="1:30" ht="66.75" customHeight="1" x14ac:dyDescent="0.2">
      <c r="A3344" s="50" t="s">
        <v>12091</v>
      </c>
      <c r="B3344" s="51" t="s">
        <v>10633</v>
      </c>
      <c r="C3344" s="52" t="s">
        <v>11980</v>
      </c>
      <c r="D3344" s="52" t="s">
        <v>12078</v>
      </c>
      <c r="E3344" s="53" t="s">
        <v>11992</v>
      </c>
      <c r="F3344" s="54" t="s">
        <v>12092</v>
      </c>
      <c r="G3344" s="54" t="s">
        <v>10156</v>
      </c>
      <c r="H3344" s="56">
        <v>43831</v>
      </c>
      <c r="I3344" s="56">
        <v>45291</v>
      </c>
      <c r="J3344" s="57" t="str">
        <f>IF(Ugovori_OPULJP3[[#This Row],[DATUM ZAVRŠETKA OPERACIJE]]&gt;DATE(2024,12,31),"u provedbi","završen")</f>
        <v>završen</v>
      </c>
      <c r="K3344" s="55" t="s">
        <v>12093</v>
      </c>
      <c r="L3344" s="55" t="s">
        <v>243</v>
      </c>
      <c r="M3344" s="58">
        <v>0.85</v>
      </c>
      <c r="N3344" s="58">
        <v>0.15</v>
      </c>
      <c r="O3344" s="59">
        <f>Ugovori_OPULJP3[[#This Row],[Bespovratna sredstva - Ukupno (EU+Nac) HRK
= Ukupna ugovorena vrijednost bespovratnih sredstava]]*Ugovori_OPULJP3[[#This Row],[EU STOPA SUFINANCIRANJA %
EU CO-FINANCING RATE %]]</f>
        <v>61539208.896500006</v>
      </c>
      <c r="P3344" s="60">
        <f>Ugovori_OPULJP3[[#This Row],[Bespovratna sredstva - EU dio - HRK]]/7.5345</f>
        <v>8167656.6323578209</v>
      </c>
      <c r="Q3344" s="59">
        <f>Ugovori_OPULJP3[[#This Row],[Bespovratna sredstva - Ukupno (EU+Nac) HRK
= Ukupna ugovorena vrijednost bespovratnih sredstava]]*Ugovori_OPULJP3[[#This Row],[STOPA NACIONALNOG SUFINANCIRANJA %]]</f>
        <v>10859860.3935</v>
      </c>
      <c r="R3344" s="60">
        <f>Ugovori_OPULJP3[[#This Row],[Bespovratna sredstva - Nacionalni dio - HRK]]/7.5345</f>
        <v>1441351.170416086</v>
      </c>
      <c r="S3344" s="59">
        <v>72399069.290000007</v>
      </c>
      <c r="T3344" s="60">
        <f>Ugovori_OPULJP3[[#This Row],[Bespovratna sredstva - Ukupno (EU+Nac) HRK
= Ukupna ugovorena vrijednost bespovratnih sredstava]]/7.5345</f>
        <v>9609007.8027739078</v>
      </c>
      <c r="U3344" s="59">
        <v>0</v>
      </c>
      <c r="V3344" s="60">
        <f>Ugovori_OPULJP3[[#This Row],[Javni doprinos korisnika - HRK]]/7.5345</f>
        <v>0</v>
      </c>
      <c r="W3344" s="59">
        <v>0</v>
      </c>
      <c r="X3344" s="60">
        <f>Ugovori_OPULJP3[[#This Row],[Privatni doprinos korisnika - HRK]]/7.5345</f>
        <v>0</v>
      </c>
      <c r="Y3344" s="61">
        <v>72399069.290000007</v>
      </c>
      <c r="Z3344" s="62">
        <f>Ugovori_OPULJP3[[#This Row],[UKUPNI PRIHVATLJIVI IZDACI
TOTAL ELIGIBLE EXPENDITURE
= Bespovratna sredstva ukupno + doprinos korisnika
= Ukupni prihvatljivi troškovi
= Ukupna ugovorena vrijednost projekta HRK]]/7.5345</f>
        <v>9609007.8027739078</v>
      </c>
      <c r="AA3344" s="53" t="s">
        <v>7602</v>
      </c>
      <c r="AB3344" s="53" t="s">
        <v>10639</v>
      </c>
      <c r="AC3344" s="42" t="s">
        <v>12094</v>
      </c>
      <c r="AD3344" s="52" t="s">
        <v>11983</v>
      </c>
    </row>
    <row r="3345" spans="1:30" ht="66.75" customHeight="1" x14ac:dyDescent="0.2">
      <c r="A3345" s="50" t="s">
        <v>12095</v>
      </c>
      <c r="B3345" s="51" t="s">
        <v>10633</v>
      </c>
      <c r="C3345" s="52" t="s">
        <v>11980</v>
      </c>
      <c r="D3345" s="52" t="s">
        <v>12078</v>
      </c>
      <c r="E3345" s="53" t="s">
        <v>11992</v>
      </c>
      <c r="F3345" s="54" t="s">
        <v>12096</v>
      </c>
      <c r="G3345" s="54" t="s">
        <v>12097</v>
      </c>
      <c r="H3345" s="56">
        <v>43917</v>
      </c>
      <c r="I3345" s="56">
        <v>45287</v>
      </c>
      <c r="J3345" s="57" t="str">
        <f>IF(Ugovori_OPULJP3[[#This Row],[DATUM ZAVRŠETKA OPERACIJE]]&gt;DATE(2024,12,31),"u provedbi","završen")</f>
        <v>završen</v>
      </c>
      <c r="K3345" s="55" t="s">
        <v>199</v>
      </c>
      <c r="L3345" s="55" t="s">
        <v>199</v>
      </c>
      <c r="M3345" s="58">
        <v>0.85</v>
      </c>
      <c r="N3345" s="58">
        <v>0.15</v>
      </c>
      <c r="O3345" s="59">
        <f>Ugovori_OPULJP3[[#This Row],[Bespovratna sredstva - Ukupno (EU+Nac) HRK
= Ukupna ugovorena vrijednost bespovratnih sredstava]]*Ugovori_OPULJP3[[#This Row],[EU STOPA SUFINANCIRANJA %
EU CO-FINANCING RATE %]]</f>
        <v>37988272.063000001</v>
      </c>
      <c r="P3345" s="60">
        <f>Ugovori_OPULJP3[[#This Row],[Bespovratna sredstva - EU dio - HRK]]/7.5345</f>
        <v>5041910.1550202398</v>
      </c>
      <c r="Q3345" s="59">
        <f>Ugovori_OPULJP3[[#This Row],[Bespovratna sredstva - Ukupno (EU+Nac) HRK
= Ukupna ugovorena vrijednost bespovratnih sredstava]]*Ugovori_OPULJP3[[#This Row],[STOPA NACIONALNOG SUFINANCIRANJA %]]</f>
        <v>6703812.7170000002</v>
      </c>
      <c r="R3345" s="60">
        <f>Ugovori_OPULJP3[[#This Row],[Bespovratna sredstva - Nacionalni dio - HRK]]/7.5345</f>
        <v>889748.85088592477</v>
      </c>
      <c r="S3345" s="59">
        <v>44692084.780000001</v>
      </c>
      <c r="T3345" s="60">
        <f>Ugovori_OPULJP3[[#This Row],[Bespovratna sredstva - Ukupno (EU+Nac) HRK
= Ukupna ugovorena vrijednost bespovratnih sredstava]]/7.5345</f>
        <v>5931659.0059061646</v>
      </c>
      <c r="U3345" s="59">
        <v>0</v>
      </c>
      <c r="V3345" s="60">
        <f>Ugovori_OPULJP3[[#This Row],[Javni doprinos korisnika - HRK]]/7.5345</f>
        <v>0</v>
      </c>
      <c r="W3345" s="59">
        <v>0</v>
      </c>
      <c r="X3345" s="60">
        <f>Ugovori_OPULJP3[[#This Row],[Privatni doprinos korisnika - HRK]]/7.5345</f>
        <v>0</v>
      </c>
      <c r="Y3345" s="61">
        <v>44692084.780000001</v>
      </c>
      <c r="Z3345" s="62">
        <f>Ugovori_OPULJP3[[#This Row],[UKUPNI PRIHVATLJIVI IZDACI
TOTAL ELIGIBLE EXPENDITURE
= Bespovratna sredstva ukupno + doprinos korisnika
= Ukupni prihvatljivi troškovi
= Ukupna ugovorena vrijednost projekta HRK]]/7.5345</f>
        <v>5931659.0059061646</v>
      </c>
      <c r="AA3345" s="53" t="s">
        <v>7602</v>
      </c>
      <c r="AB3345" s="53" t="s">
        <v>10639</v>
      </c>
      <c r="AC3345" s="42" t="s">
        <v>12098</v>
      </c>
      <c r="AD3345" s="52" t="s">
        <v>11983</v>
      </c>
    </row>
    <row r="3346" spans="1:30" ht="66.75" customHeight="1" x14ac:dyDescent="0.2">
      <c r="A3346" s="50" t="s">
        <v>12099</v>
      </c>
      <c r="B3346" s="51" t="s">
        <v>10633</v>
      </c>
      <c r="C3346" s="52" t="s">
        <v>11980</v>
      </c>
      <c r="D3346" s="52" t="s">
        <v>12078</v>
      </c>
      <c r="E3346" s="53" t="s">
        <v>11992</v>
      </c>
      <c r="F3346" s="54" t="s">
        <v>12100</v>
      </c>
      <c r="G3346" s="54" t="s">
        <v>12101</v>
      </c>
      <c r="H3346" s="56">
        <v>43917</v>
      </c>
      <c r="I3346" s="56">
        <v>45287</v>
      </c>
      <c r="J3346" s="57" t="str">
        <f>IF(Ugovori_OPULJP3[[#This Row],[DATUM ZAVRŠETKA OPERACIJE]]&gt;DATE(2024,12,31),"u provedbi","završen")</f>
        <v>završen</v>
      </c>
      <c r="K3346" s="55" t="s">
        <v>12102</v>
      </c>
      <c r="L3346" s="55" t="s">
        <v>98</v>
      </c>
      <c r="M3346" s="58">
        <v>0.85</v>
      </c>
      <c r="N3346" s="58">
        <v>0.15</v>
      </c>
      <c r="O3346" s="59">
        <f>Ugovori_OPULJP3[[#This Row],[Bespovratna sredstva - Ukupno (EU+Nac) HRK
= Ukupna ugovorena vrijednost bespovratnih sredstava]]*Ugovori_OPULJP3[[#This Row],[EU STOPA SUFINANCIRANJA %
EU CO-FINANCING RATE %]]</f>
        <v>60740046.402000003</v>
      </c>
      <c r="P3346" s="60">
        <f>Ugovori_OPULJP3[[#This Row],[Bespovratna sredstva - EU dio - HRK]]/7.5345</f>
        <v>8061589.5417081425</v>
      </c>
      <c r="Q3346" s="59">
        <f>Ugovori_OPULJP3[[#This Row],[Bespovratna sredstva - Ukupno (EU+Nac) HRK
= Ukupna ugovorena vrijednost bespovratnih sredstava]]*Ugovori_OPULJP3[[#This Row],[STOPA NACIONALNOG SUFINANCIRANJA %]]</f>
        <v>10718831.718</v>
      </c>
      <c r="R3346" s="60">
        <f>Ugovori_OPULJP3[[#This Row],[Bespovratna sredstva - Nacionalni dio - HRK]]/7.5345</f>
        <v>1422633.4485367311</v>
      </c>
      <c r="S3346" s="59">
        <v>71458878.120000005</v>
      </c>
      <c r="T3346" s="60">
        <f>Ugovori_OPULJP3[[#This Row],[Bespovratna sredstva - Ukupno (EU+Nac) HRK
= Ukupna ugovorena vrijednost bespovratnih sredstava]]/7.5345</f>
        <v>9484222.9902448729</v>
      </c>
      <c r="U3346" s="59">
        <v>0</v>
      </c>
      <c r="V3346" s="60">
        <f>Ugovori_OPULJP3[[#This Row],[Javni doprinos korisnika - HRK]]/7.5345</f>
        <v>0</v>
      </c>
      <c r="W3346" s="59">
        <v>0</v>
      </c>
      <c r="X3346" s="60">
        <f>Ugovori_OPULJP3[[#This Row],[Privatni doprinos korisnika - HRK]]/7.5345</f>
        <v>0</v>
      </c>
      <c r="Y3346" s="61">
        <v>71458878.120000005</v>
      </c>
      <c r="Z3346" s="62">
        <f>Ugovori_OPULJP3[[#This Row],[UKUPNI PRIHVATLJIVI IZDACI
TOTAL ELIGIBLE EXPENDITURE
= Bespovratna sredstva ukupno + doprinos korisnika
= Ukupni prihvatljivi troškovi
= Ukupna ugovorena vrijednost projekta HRK]]/7.5345</f>
        <v>9484222.9902448729</v>
      </c>
      <c r="AA3346" s="53" t="s">
        <v>7602</v>
      </c>
      <c r="AB3346" s="53" t="s">
        <v>10639</v>
      </c>
      <c r="AC3346" s="42" t="s">
        <v>12103</v>
      </c>
      <c r="AD3346" s="52" t="s">
        <v>11983</v>
      </c>
    </row>
    <row r="3347" spans="1:30" ht="66.75" customHeight="1" x14ac:dyDescent="0.2">
      <c r="A3347" s="50" t="s">
        <v>12104</v>
      </c>
      <c r="B3347" s="51" t="s">
        <v>12105</v>
      </c>
      <c r="C3347" s="52" t="s">
        <v>12106</v>
      </c>
      <c r="D3347" s="52" t="s">
        <v>12107</v>
      </c>
      <c r="E3347" s="53" t="s">
        <v>33</v>
      </c>
      <c r="F3347" s="54" t="s">
        <v>12108</v>
      </c>
      <c r="G3347" s="54" t="s">
        <v>12109</v>
      </c>
      <c r="H3347" s="56">
        <v>43091</v>
      </c>
      <c r="I3347" s="56">
        <v>45291</v>
      </c>
      <c r="J3347" s="57" t="str">
        <f>IF(Ugovori_OPULJP3[[#This Row],[DATUM ZAVRŠETKA OPERACIJE]]&gt;DATE(2024,12,31),"u provedbi","završen")</f>
        <v>završen</v>
      </c>
      <c r="K3347" s="55" t="s">
        <v>35</v>
      </c>
      <c r="L3347" s="55" t="s">
        <v>36</v>
      </c>
      <c r="M3347" s="58">
        <v>0.85</v>
      </c>
      <c r="N3347" s="58">
        <v>0.15</v>
      </c>
      <c r="O3347" s="59">
        <f>Ugovori_OPULJP3[[#This Row],[Bespovratna sredstva - Ukupno (EU+Nac) HRK
= Ukupna ugovorena vrijednost bespovratnih sredstava]]*Ugovori_OPULJP3[[#This Row],[EU STOPA SUFINANCIRANJA %
EU CO-FINANCING RATE %]]</f>
        <v>8416392.1384999994</v>
      </c>
      <c r="P3347" s="60">
        <f>Ugovori_OPULJP3[[#This Row],[Bespovratna sredstva - EU dio - HRK]]/7.5345</f>
        <v>1117047.2013405003</v>
      </c>
      <c r="Q3347" s="59">
        <f>Ugovori_OPULJP3[[#This Row],[Bespovratna sredstva - Ukupno (EU+Nac) HRK
= Ukupna ugovorena vrijednost bespovratnih sredstava]]*Ugovori_OPULJP3[[#This Row],[STOPA NACIONALNOG SUFINANCIRANJA %]]</f>
        <v>1485245.6714999999</v>
      </c>
      <c r="R3347" s="60">
        <f>Ugovori_OPULJP3[[#This Row],[Bespovratna sredstva - Nacionalni dio - HRK]]/7.5345</f>
        <v>197125.97670714711</v>
      </c>
      <c r="S3347" s="59">
        <v>9901637.8100000005</v>
      </c>
      <c r="T3347" s="60">
        <f>Ugovori_OPULJP3[[#This Row],[Bespovratna sredstva - Ukupno (EU+Nac) HRK
= Ukupna ugovorena vrijednost bespovratnih sredstava]]/7.5345</f>
        <v>1314173.1780476475</v>
      </c>
      <c r="U3347" s="59">
        <v>0</v>
      </c>
      <c r="V3347" s="60">
        <f>Ugovori_OPULJP3[[#This Row],[Javni doprinos korisnika - HRK]]/7.5345</f>
        <v>0</v>
      </c>
      <c r="W3347" s="59">
        <v>0</v>
      </c>
      <c r="X3347" s="60">
        <f>Ugovori_OPULJP3[[#This Row],[Privatni doprinos korisnika - HRK]]/7.5345</f>
        <v>0</v>
      </c>
      <c r="Y3347" s="61">
        <v>9901637.8100000005</v>
      </c>
      <c r="Z3347" s="62">
        <f>Ugovori_OPULJP3[[#This Row],[UKUPNI PRIHVATLJIVI IZDACI
TOTAL ELIGIBLE EXPENDITURE
= Bespovratna sredstva ukupno + doprinos korisnika
= Ukupni prihvatljivi troškovi
= Ukupna ugovorena vrijednost projekta HRK]]/7.5345</f>
        <v>1314173.1780476475</v>
      </c>
      <c r="AA3347" s="53" t="s">
        <v>37</v>
      </c>
      <c r="AB3347" s="53" t="s">
        <v>34</v>
      </c>
      <c r="AC3347" s="42" t="s">
        <v>12110</v>
      </c>
      <c r="AD3347" s="52" t="s">
        <v>12111</v>
      </c>
    </row>
    <row r="3348" spans="1:30" ht="66.75" customHeight="1" x14ac:dyDescent="0.2">
      <c r="A3348" s="50" t="s">
        <v>12112</v>
      </c>
      <c r="B3348" s="51" t="s">
        <v>12105</v>
      </c>
      <c r="C3348" s="52" t="s">
        <v>12106</v>
      </c>
      <c r="D3348" s="52" t="s">
        <v>12113</v>
      </c>
      <c r="E3348" s="53" t="s">
        <v>33</v>
      </c>
      <c r="F3348" s="54" t="s">
        <v>12113</v>
      </c>
      <c r="G3348" s="54" t="s">
        <v>12114</v>
      </c>
      <c r="H3348" s="56">
        <v>43164</v>
      </c>
      <c r="I3348" s="56">
        <v>44291</v>
      </c>
      <c r="J3348" s="57" t="str">
        <f>IF(Ugovori_OPULJP3[[#This Row],[DATUM ZAVRŠETKA OPERACIJE]]&gt;DATE(2024,12,31),"u provedbi","završen")</f>
        <v>završen</v>
      </c>
      <c r="K3348" s="55" t="s">
        <v>35</v>
      </c>
      <c r="L3348" s="55" t="s">
        <v>36</v>
      </c>
      <c r="M3348" s="58">
        <v>0.85</v>
      </c>
      <c r="N3348" s="58">
        <v>0.15</v>
      </c>
      <c r="O3348" s="59">
        <f>Ugovori_OPULJP3[[#This Row],[Bespovratna sredstva - Ukupno (EU+Nac) HRK
= Ukupna ugovorena vrijednost bespovratnih sredstava]]*Ugovori_OPULJP3[[#This Row],[EU STOPA SUFINANCIRANJA %
EU CO-FINANCING RATE %]]</f>
        <v>12241388.049999999</v>
      </c>
      <c r="P3348" s="60">
        <f>Ugovori_OPULJP3[[#This Row],[Bespovratna sredstva - EU dio - HRK]]/7.5345</f>
        <v>1624711.4008892425</v>
      </c>
      <c r="Q3348" s="59">
        <f>Ugovori_OPULJP3[[#This Row],[Bespovratna sredstva - Ukupno (EU+Nac) HRK
= Ukupna ugovorena vrijednost bespovratnih sredstava]]*Ugovori_OPULJP3[[#This Row],[STOPA NACIONALNOG SUFINANCIRANJA %]]</f>
        <v>2160244.9499999997</v>
      </c>
      <c r="R3348" s="60">
        <f>Ugovori_OPULJP3[[#This Row],[Bespovratna sredstva - Nacionalni dio - HRK]]/7.5345</f>
        <v>286713.77662751341</v>
      </c>
      <c r="S3348" s="59">
        <v>14401633</v>
      </c>
      <c r="T3348" s="60">
        <f>Ugovori_OPULJP3[[#This Row],[Bespovratna sredstva - Ukupno (EU+Nac) HRK
= Ukupna ugovorena vrijednost bespovratnih sredstava]]/7.5345</f>
        <v>1911425.1775167561</v>
      </c>
      <c r="U3348" s="59">
        <v>0</v>
      </c>
      <c r="V3348" s="60">
        <f>Ugovori_OPULJP3[[#This Row],[Javni doprinos korisnika - HRK]]/7.5345</f>
        <v>0</v>
      </c>
      <c r="W3348" s="59">
        <v>0</v>
      </c>
      <c r="X3348" s="60">
        <f>Ugovori_OPULJP3[[#This Row],[Privatni doprinos korisnika - HRK]]/7.5345</f>
        <v>0</v>
      </c>
      <c r="Y3348" s="61">
        <v>14401633</v>
      </c>
      <c r="Z3348" s="62">
        <f>Ugovori_OPULJP3[[#This Row],[UKUPNI PRIHVATLJIVI IZDACI
TOTAL ELIGIBLE EXPENDITURE
= Bespovratna sredstva ukupno + doprinos korisnika
= Ukupni prihvatljivi troškovi
= Ukupna ugovorena vrijednost projekta HRK]]/7.5345</f>
        <v>1911425.1775167561</v>
      </c>
      <c r="AA3348" s="53" t="s">
        <v>37</v>
      </c>
      <c r="AB3348" s="53" t="s">
        <v>34</v>
      </c>
      <c r="AC3348" s="42" t="s">
        <v>12115</v>
      </c>
      <c r="AD3348" s="52" t="s">
        <v>12111</v>
      </c>
    </row>
    <row r="3349" spans="1:30" ht="66.75" customHeight="1" x14ac:dyDescent="0.2">
      <c r="A3349" s="50" t="s">
        <v>12116</v>
      </c>
      <c r="B3349" s="51" t="s">
        <v>12105</v>
      </c>
      <c r="C3349" s="52" t="s">
        <v>12106</v>
      </c>
      <c r="D3349" s="52" t="s">
        <v>12117</v>
      </c>
      <c r="E3349" s="53" t="s">
        <v>33</v>
      </c>
      <c r="F3349" s="54" t="s">
        <v>12117</v>
      </c>
      <c r="G3349" s="54" t="s">
        <v>12118</v>
      </c>
      <c r="H3349" s="56">
        <v>43280</v>
      </c>
      <c r="I3349" s="56">
        <v>44164</v>
      </c>
      <c r="J3349" s="57" t="str">
        <f>IF(Ugovori_OPULJP3[[#This Row],[DATUM ZAVRŠETKA OPERACIJE]]&gt;DATE(2024,12,31),"u provedbi","završen")</f>
        <v>završen</v>
      </c>
      <c r="K3349" s="55" t="s">
        <v>35</v>
      </c>
      <c r="L3349" s="55" t="s">
        <v>36</v>
      </c>
      <c r="M3349" s="58">
        <v>0.85</v>
      </c>
      <c r="N3349" s="58">
        <v>0.15</v>
      </c>
      <c r="O3349" s="59">
        <f>Ugovori_OPULJP3[[#This Row],[Bespovratna sredstva - Ukupno (EU+Nac) HRK
= Ukupna ugovorena vrijednost bespovratnih sredstava]]*Ugovori_OPULJP3[[#This Row],[EU STOPA SUFINANCIRANJA %
EU CO-FINANCING RATE %]]</f>
        <v>5819807.2000000002</v>
      </c>
      <c r="P3349" s="60">
        <f>Ugovori_OPULJP3[[#This Row],[Bespovratna sredstva - EU dio - HRK]]/7.5345</f>
        <v>772421.15601566131</v>
      </c>
      <c r="Q3349" s="59">
        <f>Ugovori_OPULJP3[[#This Row],[Bespovratna sredstva - Ukupno (EU+Nac) HRK
= Ukupna ugovorena vrijednost bespovratnih sredstava]]*Ugovori_OPULJP3[[#This Row],[STOPA NACIONALNOG SUFINANCIRANJA %]]</f>
        <v>1027024.7999999999</v>
      </c>
      <c r="R3349" s="60">
        <f>Ugovori_OPULJP3[[#This Row],[Bespovratna sredstva - Nacionalni dio - HRK]]/7.5345</f>
        <v>136309.61576746963</v>
      </c>
      <c r="S3349" s="59">
        <v>6846832</v>
      </c>
      <c r="T3349" s="60">
        <f>Ugovori_OPULJP3[[#This Row],[Bespovratna sredstva - Ukupno (EU+Nac) HRK
= Ukupna ugovorena vrijednost bespovratnih sredstava]]/7.5345</f>
        <v>908730.77178313083</v>
      </c>
      <c r="U3349" s="59">
        <v>0</v>
      </c>
      <c r="V3349" s="60">
        <f>Ugovori_OPULJP3[[#This Row],[Javni doprinos korisnika - HRK]]/7.5345</f>
        <v>0</v>
      </c>
      <c r="W3349" s="59">
        <v>0</v>
      </c>
      <c r="X3349" s="60">
        <f>Ugovori_OPULJP3[[#This Row],[Privatni doprinos korisnika - HRK]]/7.5345</f>
        <v>0</v>
      </c>
      <c r="Y3349" s="61">
        <v>6846832</v>
      </c>
      <c r="Z3349" s="62">
        <f>Ugovori_OPULJP3[[#This Row],[UKUPNI PRIHVATLJIVI IZDACI
TOTAL ELIGIBLE EXPENDITURE
= Bespovratna sredstva ukupno + doprinos korisnika
= Ukupni prihvatljivi troškovi
= Ukupna ugovorena vrijednost projekta HRK]]/7.5345</f>
        <v>908730.77178313083</v>
      </c>
      <c r="AA3349" s="53" t="s">
        <v>37</v>
      </c>
      <c r="AB3349" s="53" t="s">
        <v>34</v>
      </c>
      <c r="AC3349" s="42" t="s">
        <v>12119</v>
      </c>
      <c r="AD3349" s="52" t="s">
        <v>12111</v>
      </c>
    </row>
    <row r="3350" spans="1:30" ht="66.75" customHeight="1" x14ac:dyDescent="0.2">
      <c r="A3350" s="50" t="s">
        <v>12120</v>
      </c>
      <c r="B3350" s="51" t="s">
        <v>12105</v>
      </c>
      <c r="C3350" s="52" t="s">
        <v>12106</v>
      </c>
      <c r="D3350" s="52" t="s">
        <v>12121</v>
      </c>
      <c r="E3350" s="53" t="s">
        <v>33</v>
      </c>
      <c r="F3350" s="54" t="s">
        <v>12121</v>
      </c>
      <c r="G3350" s="54" t="s">
        <v>12122</v>
      </c>
      <c r="H3350" s="56">
        <v>42920</v>
      </c>
      <c r="I3350" s="56">
        <v>44659</v>
      </c>
      <c r="J3350" s="57" t="str">
        <f>IF(Ugovori_OPULJP3[[#This Row],[DATUM ZAVRŠETKA OPERACIJE]]&gt;DATE(2024,12,31),"u provedbi","završen")</f>
        <v>završen</v>
      </c>
      <c r="K3350" s="55" t="s">
        <v>35</v>
      </c>
      <c r="L3350" s="55" t="s">
        <v>36</v>
      </c>
      <c r="M3350" s="58">
        <v>0.85</v>
      </c>
      <c r="N3350" s="58">
        <v>0.15</v>
      </c>
      <c r="O3350" s="59">
        <f>Ugovori_OPULJP3[[#This Row],[Bespovratna sredstva - Ukupno (EU+Nac) HRK
= Ukupna ugovorena vrijednost bespovratnih sredstava]]*Ugovori_OPULJP3[[#This Row],[EU STOPA SUFINANCIRANJA %
EU CO-FINANCING RATE %]]</f>
        <v>1542146.602</v>
      </c>
      <c r="P3350" s="60">
        <f>Ugovori_OPULJP3[[#This Row],[Bespovratna sredstva - EU dio - HRK]]/7.5345</f>
        <v>204678.02800451257</v>
      </c>
      <c r="Q3350" s="59">
        <f>Ugovori_OPULJP3[[#This Row],[Bespovratna sredstva - Ukupno (EU+Nac) HRK
= Ukupna ugovorena vrijednost bespovratnih sredstava]]*Ugovori_OPULJP3[[#This Row],[STOPA NACIONALNOG SUFINANCIRANJA %]]</f>
        <v>272143.51799999998</v>
      </c>
      <c r="R3350" s="60">
        <f>Ugovori_OPULJP3[[#This Row],[Bespovratna sredstva - Nacionalni dio - HRK]]/7.5345</f>
        <v>36119.652000796334</v>
      </c>
      <c r="S3350" s="59">
        <v>1814290.12</v>
      </c>
      <c r="T3350" s="60">
        <f>Ugovori_OPULJP3[[#This Row],[Bespovratna sredstva - Ukupno (EU+Nac) HRK
= Ukupna ugovorena vrijednost bespovratnih sredstava]]/7.5345</f>
        <v>240797.68000530891</v>
      </c>
      <c r="U3350" s="59">
        <v>0</v>
      </c>
      <c r="V3350" s="60">
        <f>Ugovori_OPULJP3[[#This Row],[Javni doprinos korisnika - HRK]]/7.5345</f>
        <v>0</v>
      </c>
      <c r="W3350" s="59">
        <v>0</v>
      </c>
      <c r="X3350" s="60">
        <f>Ugovori_OPULJP3[[#This Row],[Privatni doprinos korisnika - HRK]]/7.5345</f>
        <v>0</v>
      </c>
      <c r="Y3350" s="61">
        <v>1814290.12</v>
      </c>
      <c r="Z3350" s="62">
        <f>Ugovori_OPULJP3[[#This Row],[UKUPNI PRIHVATLJIVI IZDACI
TOTAL ELIGIBLE EXPENDITURE
= Bespovratna sredstva ukupno + doprinos korisnika
= Ukupni prihvatljivi troškovi
= Ukupna ugovorena vrijednost projekta HRK]]/7.5345</f>
        <v>240797.68000530891</v>
      </c>
      <c r="AA3350" s="53" t="s">
        <v>37</v>
      </c>
      <c r="AB3350" s="53" t="s">
        <v>34</v>
      </c>
      <c r="AC3350" s="42" t="s">
        <v>12123</v>
      </c>
      <c r="AD3350" s="52" t="s">
        <v>12111</v>
      </c>
    </row>
    <row r="3351" spans="1:30" ht="66.75" customHeight="1" x14ac:dyDescent="0.2">
      <c r="A3351" s="50" t="s">
        <v>12124</v>
      </c>
      <c r="B3351" s="51" t="s">
        <v>12105</v>
      </c>
      <c r="C3351" s="52" t="s">
        <v>12106</v>
      </c>
      <c r="D3351" s="52" t="s">
        <v>12125</v>
      </c>
      <c r="E3351" s="53" t="s">
        <v>33</v>
      </c>
      <c r="F3351" s="54" t="s">
        <v>12125</v>
      </c>
      <c r="G3351" s="54" t="s">
        <v>12122</v>
      </c>
      <c r="H3351" s="56">
        <v>43132</v>
      </c>
      <c r="I3351" s="56">
        <v>44628</v>
      </c>
      <c r="J3351" s="57" t="str">
        <f>IF(Ugovori_OPULJP3[[#This Row],[DATUM ZAVRŠETKA OPERACIJE]]&gt;DATE(2024,12,31),"u provedbi","završen")</f>
        <v>završen</v>
      </c>
      <c r="K3351" s="55" t="s">
        <v>35</v>
      </c>
      <c r="L3351" s="55" t="s">
        <v>36</v>
      </c>
      <c r="M3351" s="58">
        <v>0.85</v>
      </c>
      <c r="N3351" s="58">
        <v>0.15</v>
      </c>
      <c r="O3351" s="59">
        <f>Ugovori_OPULJP3[[#This Row],[Bespovratna sredstva - Ukupno (EU+Nac) HRK
= Ukupna ugovorena vrijednost bespovratnih sredstava]]*Ugovori_OPULJP3[[#This Row],[EU STOPA SUFINANCIRANJA %
EU CO-FINANCING RATE %]]</f>
        <v>1510810.077</v>
      </c>
      <c r="P3351" s="60">
        <f>Ugovori_OPULJP3[[#This Row],[Bespovratna sredstva - EU dio - HRK]]/7.5345</f>
        <v>200518.95640055742</v>
      </c>
      <c r="Q3351" s="59">
        <f>Ugovori_OPULJP3[[#This Row],[Bespovratna sredstva - Ukupno (EU+Nac) HRK
= Ukupna ugovorena vrijednost bespovratnih sredstava]]*Ugovori_OPULJP3[[#This Row],[STOPA NACIONALNOG SUFINANCIRANJA %]]</f>
        <v>266613.54300000001</v>
      </c>
      <c r="R3351" s="60">
        <f>Ugovori_OPULJP3[[#This Row],[Bespovratna sredstva - Nacionalni dio - HRK]]/7.5345</f>
        <v>35385.698188333663</v>
      </c>
      <c r="S3351" s="59">
        <v>1777423.62</v>
      </c>
      <c r="T3351" s="60">
        <f>Ugovori_OPULJP3[[#This Row],[Bespovratna sredstva - Ukupno (EU+Nac) HRK
= Ukupna ugovorena vrijednost bespovratnih sredstava]]/7.5345</f>
        <v>235904.65458889111</v>
      </c>
      <c r="U3351" s="59">
        <v>0</v>
      </c>
      <c r="V3351" s="60">
        <f>Ugovori_OPULJP3[[#This Row],[Javni doprinos korisnika - HRK]]/7.5345</f>
        <v>0</v>
      </c>
      <c r="W3351" s="59">
        <v>0</v>
      </c>
      <c r="X3351" s="60">
        <f>Ugovori_OPULJP3[[#This Row],[Privatni doprinos korisnika - HRK]]/7.5345</f>
        <v>0</v>
      </c>
      <c r="Y3351" s="61">
        <v>1777423.62</v>
      </c>
      <c r="Z3351" s="62">
        <f>Ugovori_OPULJP3[[#This Row],[UKUPNI PRIHVATLJIVI IZDACI
TOTAL ELIGIBLE EXPENDITURE
= Bespovratna sredstva ukupno + doprinos korisnika
= Ukupni prihvatljivi troškovi
= Ukupna ugovorena vrijednost projekta HRK]]/7.5345</f>
        <v>235904.65458889111</v>
      </c>
      <c r="AA3351" s="53" t="s">
        <v>37</v>
      </c>
      <c r="AB3351" s="53" t="s">
        <v>34</v>
      </c>
      <c r="AC3351" s="42" t="s">
        <v>12126</v>
      </c>
      <c r="AD3351" s="52" t="s">
        <v>12111</v>
      </c>
    </row>
    <row r="3352" spans="1:30" ht="66.75" customHeight="1" x14ac:dyDescent="0.2">
      <c r="A3352" s="50" t="s">
        <v>12127</v>
      </c>
      <c r="B3352" s="51" t="s">
        <v>12105</v>
      </c>
      <c r="C3352" s="52" t="s">
        <v>12106</v>
      </c>
      <c r="D3352" s="52" t="s">
        <v>12128</v>
      </c>
      <c r="E3352" s="53" t="s">
        <v>33</v>
      </c>
      <c r="F3352" s="54" t="s">
        <v>12129</v>
      </c>
      <c r="G3352" s="54" t="s">
        <v>12130</v>
      </c>
      <c r="H3352" s="56">
        <v>43122</v>
      </c>
      <c r="I3352" s="56">
        <v>45129</v>
      </c>
      <c r="J3352" s="57" t="str">
        <f>IF(Ugovori_OPULJP3[[#This Row],[DATUM ZAVRŠETKA OPERACIJE]]&gt;DATE(2024,12,31),"u provedbi","završen")</f>
        <v>završen</v>
      </c>
      <c r="K3352" s="55" t="s">
        <v>35</v>
      </c>
      <c r="L3352" s="55" t="s">
        <v>36</v>
      </c>
      <c r="M3352" s="58">
        <v>0.85</v>
      </c>
      <c r="N3352" s="58">
        <v>0.15</v>
      </c>
      <c r="O3352" s="59">
        <f>Ugovori_OPULJP3[[#This Row],[Bespovratna sredstva - Ukupno (EU+Nac) HRK
= Ukupna ugovorena vrijednost bespovratnih sredstava]]*Ugovori_OPULJP3[[#This Row],[EU STOPA SUFINANCIRANJA %
EU CO-FINANCING RATE %]]</f>
        <v>10927706.190499999</v>
      </c>
      <c r="P3352" s="60">
        <f>Ugovori_OPULJP3[[#This Row],[Bespovratna sredstva - EU dio - HRK]]/7.5345</f>
        <v>1450355.8551330543</v>
      </c>
      <c r="Q3352" s="59">
        <f>Ugovori_OPULJP3[[#This Row],[Bespovratna sredstva - Ukupno (EU+Nac) HRK
= Ukupna ugovorena vrijednost bespovratnih sredstava]]*Ugovori_OPULJP3[[#This Row],[STOPA NACIONALNOG SUFINANCIRANJA %]]</f>
        <v>1928418.7394999999</v>
      </c>
      <c r="R3352" s="60">
        <f>Ugovori_OPULJP3[[#This Row],[Bespovratna sredstva - Nacionalni dio - HRK]]/7.5345</f>
        <v>255945.15090583314</v>
      </c>
      <c r="S3352" s="59">
        <v>12856124.93</v>
      </c>
      <c r="T3352" s="60">
        <f>Ugovori_OPULJP3[[#This Row],[Bespovratna sredstva - Ukupno (EU+Nac) HRK
= Ukupna ugovorena vrijednost bespovratnih sredstava]]/7.5345</f>
        <v>1706301.0060388877</v>
      </c>
      <c r="U3352" s="59">
        <v>0</v>
      </c>
      <c r="V3352" s="60">
        <f>Ugovori_OPULJP3[[#This Row],[Javni doprinos korisnika - HRK]]/7.5345</f>
        <v>0</v>
      </c>
      <c r="W3352" s="59">
        <v>0</v>
      </c>
      <c r="X3352" s="60">
        <f>Ugovori_OPULJP3[[#This Row],[Privatni doprinos korisnika - HRK]]/7.5345</f>
        <v>0</v>
      </c>
      <c r="Y3352" s="61">
        <v>12856124.93</v>
      </c>
      <c r="Z3352" s="62">
        <f>Ugovori_OPULJP3[[#This Row],[UKUPNI PRIHVATLJIVI IZDACI
TOTAL ELIGIBLE EXPENDITURE
= Bespovratna sredstva ukupno + doprinos korisnika
= Ukupni prihvatljivi troškovi
= Ukupna ugovorena vrijednost projekta HRK]]/7.5345</f>
        <v>1706301.0060388877</v>
      </c>
      <c r="AA3352" s="53" t="s">
        <v>37</v>
      </c>
      <c r="AB3352" s="53" t="s">
        <v>34</v>
      </c>
      <c r="AC3352" s="42" t="s">
        <v>12131</v>
      </c>
      <c r="AD3352" s="52" t="s">
        <v>12111</v>
      </c>
    </row>
    <row r="3353" spans="1:30" ht="66.75" customHeight="1" x14ac:dyDescent="0.2">
      <c r="A3353" s="50" t="s">
        <v>12132</v>
      </c>
      <c r="B3353" s="51" t="s">
        <v>12105</v>
      </c>
      <c r="C3353" s="52" t="s">
        <v>12106</v>
      </c>
      <c r="D3353" s="52" t="s">
        <v>12133</v>
      </c>
      <c r="E3353" s="53" t="s">
        <v>33</v>
      </c>
      <c r="F3353" s="54" t="s">
        <v>12133</v>
      </c>
      <c r="G3353" s="54" t="s">
        <v>12134</v>
      </c>
      <c r="H3353" s="56">
        <v>43151</v>
      </c>
      <c r="I3353" s="56">
        <v>45097</v>
      </c>
      <c r="J3353" s="57" t="str">
        <f>IF(Ugovori_OPULJP3[[#This Row],[DATUM ZAVRŠETKA OPERACIJE]]&gt;DATE(2024,12,31),"u provedbi","završen")</f>
        <v>završen</v>
      </c>
      <c r="K3353" s="55" t="s">
        <v>35</v>
      </c>
      <c r="L3353" s="55" t="s">
        <v>36</v>
      </c>
      <c r="M3353" s="58">
        <v>0.85</v>
      </c>
      <c r="N3353" s="58">
        <v>0.15</v>
      </c>
      <c r="O3353" s="59">
        <f>Ugovori_OPULJP3[[#This Row],[Bespovratna sredstva - Ukupno (EU+Nac) HRK
= Ukupna ugovorena vrijednost bespovratnih sredstava]]*Ugovori_OPULJP3[[#This Row],[EU STOPA SUFINANCIRANJA %
EU CO-FINANCING RATE %]]</f>
        <v>34445572.167499997</v>
      </c>
      <c r="P3353" s="60">
        <f>Ugovori_OPULJP3[[#This Row],[Bespovratna sredstva - EU dio - HRK]]/7.5345</f>
        <v>4571713.0755192777</v>
      </c>
      <c r="Q3353" s="59">
        <f>Ugovori_OPULJP3[[#This Row],[Bespovratna sredstva - Ukupno (EU+Nac) HRK
= Ukupna ugovorena vrijednost bespovratnih sredstava]]*Ugovori_OPULJP3[[#This Row],[STOPA NACIONALNOG SUFINANCIRANJA %]]</f>
        <v>6078630.3824999994</v>
      </c>
      <c r="R3353" s="60">
        <f>Ugovori_OPULJP3[[#This Row],[Bespovratna sredstva - Nacionalni dio - HRK]]/7.5345</f>
        <v>806772.89567987248</v>
      </c>
      <c r="S3353" s="59">
        <v>40524202.549999997</v>
      </c>
      <c r="T3353" s="60">
        <f>Ugovori_OPULJP3[[#This Row],[Bespovratna sredstva - Ukupno (EU+Nac) HRK
= Ukupna ugovorena vrijednost bespovratnih sredstava]]/7.5345</f>
        <v>5378485.9711991502</v>
      </c>
      <c r="U3353" s="59">
        <v>0</v>
      </c>
      <c r="V3353" s="60">
        <f>Ugovori_OPULJP3[[#This Row],[Javni doprinos korisnika - HRK]]/7.5345</f>
        <v>0</v>
      </c>
      <c r="W3353" s="59">
        <v>0</v>
      </c>
      <c r="X3353" s="60">
        <f>Ugovori_OPULJP3[[#This Row],[Privatni doprinos korisnika - HRK]]/7.5345</f>
        <v>0</v>
      </c>
      <c r="Y3353" s="61">
        <v>40524202.549999997</v>
      </c>
      <c r="Z3353" s="62">
        <f>Ugovori_OPULJP3[[#This Row],[UKUPNI PRIHVATLJIVI IZDACI
TOTAL ELIGIBLE EXPENDITURE
= Bespovratna sredstva ukupno + doprinos korisnika
= Ukupni prihvatljivi troškovi
= Ukupna ugovorena vrijednost projekta HRK]]/7.5345</f>
        <v>5378485.9711991502</v>
      </c>
      <c r="AA3353" s="53" t="s">
        <v>37</v>
      </c>
      <c r="AB3353" s="53" t="s">
        <v>34</v>
      </c>
      <c r="AC3353" s="42" t="s">
        <v>12135</v>
      </c>
      <c r="AD3353" s="52" t="s">
        <v>12111</v>
      </c>
    </row>
    <row r="3354" spans="1:30" ht="75" customHeight="1" x14ac:dyDescent="0.2">
      <c r="A3354" s="50" t="s">
        <v>12136</v>
      </c>
      <c r="B3354" s="51" t="s">
        <v>12105</v>
      </c>
      <c r="C3354" s="52" t="s">
        <v>12106</v>
      </c>
      <c r="D3354" s="52" t="s">
        <v>12137</v>
      </c>
      <c r="E3354" s="53" t="s">
        <v>33</v>
      </c>
      <c r="F3354" s="54" t="s">
        <v>12137</v>
      </c>
      <c r="G3354" s="54" t="s">
        <v>12134</v>
      </c>
      <c r="H3354" s="56">
        <v>43151</v>
      </c>
      <c r="I3354" s="56">
        <v>44977</v>
      </c>
      <c r="J3354" s="57" t="str">
        <f>IF(Ugovori_OPULJP3[[#This Row],[DATUM ZAVRŠETKA OPERACIJE]]&gt;DATE(2024,12,31),"u provedbi","završen")</f>
        <v>završen</v>
      </c>
      <c r="K3354" s="55" t="s">
        <v>35</v>
      </c>
      <c r="L3354" s="55" t="s">
        <v>36</v>
      </c>
      <c r="M3354" s="58">
        <v>0.85</v>
      </c>
      <c r="N3354" s="58">
        <v>0.15</v>
      </c>
      <c r="O3354" s="59">
        <f>Ugovori_OPULJP3[[#This Row],[Bespovratna sredstva - Ukupno (EU+Nac) HRK
= Ukupna ugovorena vrijednost bespovratnih sredstava]]*Ugovori_OPULJP3[[#This Row],[EU STOPA SUFINANCIRANJA %
EU CO-FINANCING RATE %]]</f>
        <v>11128213.523499999</v>
      </c>
      <c r="P3354" s="60">
        <f>Ugovori_OPULJP3[[#This Row],[Bespovratna sredstva - EU dio - HRK]]/7.5345</f>
        <v>1476967.7514765412</v>
      </c>
      <c r="Q3354" s="59">
        <f>Ugovori_OPULJP3[[#This Row],[Bespovratna sredstva - Ukupno (EU+Nac) HRK
= Ukupna ugovorena vrijednost bespovratnih sredstava]]*Ugovori_OPULJP3[[#This Row],[STOPA NACIONALNOG SUFINANCIRANJA %]]</f>
        <v>1963802.3865</v>
      </c>
      <c r="R3354" s="60">
        <f>Ugovori_OPULJP3[[#This Row],[Bespovratna sredstva - Nacionalni dio - HRK]]/7.5345</f>
        <v>260641.36790762492</v>
      </c>
      <c r="S3354" s="59">
        <v>13092015.91</v>
      </c>
      <c r="T3354" s="60">
        <f>Ugovori_OPULJP3[[#This Row],[Bespovratna sredstva - Ukupno (EU+Nac) HRK
= Ukupna ugovorena vrijednost bespovratnih sredstava]]/7.5345</f>
        <v>1737609.1193841661</v>
      </c>
      <c r="U3354" s="59">
        <v>0</v>
      </c>
      <c r="V3354" s="60">
        <f>Ugovori_OPULJP3[[#This Row],[Javni doprinos korisnika - HRK]]/7.5345</f>
        <v>0</v>
      </c>
      <c r="W3354" s="59">
        <v>0</v>
      </c>
      <c r="X3354" s="60">
        <f>Ugovori_OPULJP3[[#This Row],[Privatni doprinos korisnika - HRK]]/7.5345</f>
        <v>0</v>
      </c>
      <c r="Y3354" s="61">
        <v>13092015.91</v>
      </c>
      <c r="Z3354" s="62">
        <f>Ugovori_OPULJP3[[#This Row],[UKUPNI PRIHVATLJIVI IZDACI
TOTAL ELIGIBLE EXPENDITURE
= Bespovratna sredstva ukupno + doprinos korisnika
= Ukupni prihvatljivi troškovi
= Ukupna ugovorena vrijednost projekta HRK]]/7.5345</f>
        <v>1737609.1193841661</v>
      </c>
      <c r="AA3354" s="53" t="s">
        <v>37</v>
      </c>
      <c r="AB3354" s="53" t="s">
        <v>34</v>
      </c>
      <c r="AC3354" s="42" t="s">
        <v>12138</v>
      </c>
      <c r="AD3354" s="52" t="s">
        <v>12111</v>
      </c>
    </row>
    <row r="3355" spans="1:30" ht="66.75" customHeight="1" x14ac:dyDescent="0.2">
      <c r="A3355" s="50" t="s">
        <v>12139</v>
      </c>
      <c r="B3355" s="51" t="s">
        <v>12105</v>
      </c>
      <c r="C3355" s="52" t="s">
        <v>12106</v>
      </c>
      <c r="D3355" s="52" t="s">
        <v>12140</v>
      </c>
      <c r="E3355" s="53" t="s">
        <v>33</v>
      </c>
      <c r="F3355" s="54" t="s">
        <v>12140</v>
      </c>
      <c r="G3355" s="54" t="s">
        <v>12141</v>
      </c>
      <c r="H3355" s="56">
        <v>43178</v>
      </c>
      <c r="I3355" s="56">
        <v>43543</v>
      </c>
      <c r="J3355" s="57" t="str">
        <f>IF(Ugovori_OPULJP3[[#This Row],[DATUM ZAVRŠETKA OPERACIJE]]&gt;DATE(2024,12,31),"u provedbi","završen")</f>
        <v>završen</v>
      </c>
      <c r="K3355" s="55" t="s">
        <v>35</v>
      </c>
      <c r="L3355" s="55" t="s">
        <v>36</v>
      </c>
      <c r="M3355" s="58">
        <v>0.85</v>
      </c>
      <c r="N3355" s="58">
        <v>0.15</v>
      </c>
      <c r="O3355" s="59">
        <f>Ugovori_OPULJP3[[#This Row],[Bespovratna sredstva - Ukupno (EU+Nac) HRK
= Ukupna ugovorena vrijednost bespovratnih sredstava]]*Ugovori_OPULJP3[[#This Row],[EU STOPA SUFINANCIRANJA %
EU CO-FINANCING RATE %]]</f>
        <v>509933.7</v>
      </c>
      <c r="P3355" s="60">
        <f>Ugovori_OPULJP3[[#This Row],[Bespovratna sredstva - EU dio - HRK]]/7.5345</f>
        <v>67679.832769261397</v>
      </c>
      <c r="Q3355" s="59">
        <f>Ugovori_OPULJP3[[#This Row],[Bespovratna sredstva - Ukupno (EU+Nac) HRK
= Ukupna ugovorena vrijednost bespovratnih sredstava]]*Ugovori_OPULJP3[[#This Row],[STOPA NACIONALNOG SUFINANCIRANJA %]]</f>
        <v>89988.3</v>
      </c>
      <c r="R3355" s="60">
        <f>Ugovori_OPULJP3[[#This Row],[Bespovratna sredstva - Nacionalni dio - HRK]]/7.5345</f>
        <v>11943.499900457893</v>
      </c>
      <c r="S3355" s="59">
        <v>599922</v>
      </c>
      <c r="T3355" s="60">
        <f>Ugovori_OPULJP3[[#This Row],[Bespovratna sredstva - Ukupno (EU+Nac) HRK
= Ukupna ugovorena vrijednost bespovratnih sredstava]]/7.5345</f>
        <v>79623.332669719282</v>
      </c>
      <c r="U3355" s="59">
        <v>0</v>
      </c>
      <c r="V3355" s="60">
        <f>Ugovori_OPULJP3[[#This Row],[Javni doprinos korisnika - HRK]]/7.5345</f>
        <v>0</v>
      </c>
      <c r="W3355" s="59">
        <v>0</v>
      </c>
      <c r="X3355" s="60">
        <f>Ugovori_OPULJP3[[#This Row],[Privatni doprinos korisnika - HRK]]/7.5345</f>
        <v>0</v>
      </c>
      <c r="Y3355" s="61">
        <v>599922</v>
      </c>
      <c r="Z3355" s="62">
        <f>Ugovori_OPULJP3[[#This Row],[UKUPNI PRIHVATLJIVI IZDACI
TOTAL ELIGIBLE EXPENDITURE
= Bespovratna sredstva ukupno + doprinos korisnika
= Ukupni prihvatljivi troškovi
= Ukupna ugovorena vrijednost projekta HRK]]/7.5345</f>
        <v>79623.332669719282</v>
      </c>
      <c r="AA3355" s="53" t="s">
        <v>37</v>
      </c>
      <c r="AB3355" s="53" t="s">
        <v>34</v>
      </c>
      <c r="AC3355" s="42" t="s">
        <v>12142</v>
      </c>
      <c r="AD3355" s="52" t="s">
        <v>12111</v>
      </c>
    </row>
    <row r="3356" spans="1:30" ht="66.75" customHeight="1" x14ac:dyDescent="0.2">
      <c r="A3356" s="50" t="s">
        <v>12143</v>
      </c>
      <c r="B3356" s="51" t="s">
        <v>12105</v>
      </c>
      <c r="C3356" s="52" t="s">
        <v>12106</v>
      </c>
      <c r="D3356" s="52" t="s">
        <v>12144</v>
      </c>
      <c r="E3356" s="53" t="s">
        <v>33</v>
      </c>
      <c r="F3356" s="54" t="s">
        <v>12144</v>
      </c>
      <c r="G3356" s="54" t="s">
        <v>12145</v>
      </c>
      <c r="H3356" s="56">
        <v>43173</v>
      </c>
      <c r="I3356" s="56">
        <v>44453</v>
      </c>
      <c r="J3356" s="57" t="str">
        <f>IF(Ugovori_OPULJP3[[#This Row],[DATUM ZAVRŠETKA OPERACIJE]]&gt;DATE(2024,12,31),"u provedbi","završen")</f>
        <v>završen</v>
      </c>
      <c r="K3356" s="55" t="s">
        <v>35</v>
      </c>
      <c r="L3356" s="55" t="s">
        <v>36</v>
      </c>
      <c r="M3356" s="58">
        <v>0.85</v>
      </c>
      <c r="N3356" s="58">
        <v>0.15</v>
      </c>
      <c r="O3356" s="59">
        <f>Ugovori_OPULJP3[[#This Row],[Bespovratna sredstva - Ukupno (EU+Nac) HRK
= Ukupna ugovorena vrijednost bespovratnih sredstava]]*Ugovori_OPULJP3[[#This Row],[EU STOPA SUFINANCIRANJA %
EU CO-FINANCING RATE %]]</f>
        <v>3374186.0694999998</v>
      </c>
      <c r="P3356" s="60">
        <f>Ugovori_OPULJP3[[#This Row],[Bespovratna sredstva - EU dio - HRK]]/7.5345</f>
        <v>447831.45125754853</v>
      </c>
      <c r="Q3356" s="59">
        <f>Ugovori_OPULJP3[[#This Row],[Bespovratna sredstva - Ukupno (EU+Nac) HRK
= Ukupna ugovorena vrijednost bespovratnih sredstava]]*Ugovori_OPULJP3[[#This Row],[STOPA NACIONALNOG SUFINANCIRANJA %]]</f>
        <v>595444.60049999994</v>
      </c>
      <c r="R3356" s="60">
        <f>Ugovori_OPULJP3[[#This Row],[Bespovratna sredstva - Nacionalni dio - HRK]]/7.5345</f>
        <v>79029.079633685033</v>
      </c>
      <c r="S3356" s="59">
        <v>3969630.67</v>
      </c>
      <c r="T3356" s="60">
        <f>Ugovori_OPULJP3[[#This Row],[Bespovratna sredstva - Ukupno (EU+Nac) HRK
= Ukupna ugovorena vrijednost bespovratnih sredstava]]/7.5345</f>
        <v>526860.53089123359</v>
      </c>
      <c r="U3356" s="59">
        <v>0</v>
      </c>
      <c r="V3356" s="60">
        <f>Ugovori_OPULJP3[[#This Row],[Javni doprinos korisnika - HRK]]/7.5345</f>
        <v>0</v>
      </c>
      <c r="W3356" s="59">
        <v>0</v>
      </c>
      <c r="X3356" s="60">
        <f>Ugovori_OPULJP3[[#This Row],[Privatni doprinos korisnika - HRK]]/7.5345</f>
        <v>0</v>
      </c>
      <c r="Y3356" s="61">
        <v>3969630.67</v>
      </c>
      <c r="Z3356" s="62">
        <f>Ugovori_OPULJP3[[#This Row],[UKUPNI PRIHVATLJIVI IZDACI
TOTAL ELIGIBLE EXPENDITURE
= Bespovratna sredstva ukupno + doprinos korisnika
= Ukupni prihvatljivi troškovi
= Ukupna ugovorena vrijednost projekta HRK]]/7.5345</f>
        <v>526860.53089123359</v>
      </c>
      <c r="AA3356" s="53" t="s">
        <v>37</v>
      </c>
      <c r="AB3356" s="53" t="s">
        <v>34</v>
      </c>
      <c r="AC3356" s="42" t="s">
        <v>12146</v>
      </c>
      <c r="AD3356" s="52" t="s">
        <v>12111</v>
      </c>
    </row>
    <row r="3357" spans="1:30" ht="66.75" customHeight="1" x14ac:dyDescent="0.2">
      <c r="A3357" s="50" t="s">
        <v>12147</v>
      </c>
      <c r="B3357" s="51" t="s">
        <v>12105</v>
      </c>
      <c r="C3357" s="52" t="s">
        <v>12106</v>
      </c>
      <c r="D3357" s="52" t="s">
        <v>12148</v>
      </c>
      <c r="E3357" s="53" t="s">
        <v>33</v>
      </c>
      <c r="F3357" s="54" t="s">
        <v>12148</v>
      </c>
      <c r="G3357" s="54" t="s">
        <v>12145</v>
      </c>
      <c r="H3357" s="56">
        <v>43173</v>
      </c>
      <c r="I3357" s="56">
        <v>45291</v>
      </c>
      <c r="J3357" s="57" t="str">
        <f>IF(Ugovori_OPULJP3[[#This Row],[DATUM ZAVRŠETKA OPERACIJE]]&gt;DATE(2024,12,31),"u provedbi","završen")</f>
        <v>završen</v>
      </c>
      <c r="K3357" s="55" t="s">
        <v>35</v>
      </c>
      <c r="L3357" s="55" t="s">
        <v>36</v>
      </c>
      <c r="M3357" s="58">
        <v>0.85</v>
      </c>
      <c r="N3357" s="58">
        <v>0.15</v>
      </c>
      <c r="O3357" s="59">
        <f>Ugovori_OPULJP3[[#This Row],[Bespovratna sredstva - Ukupno (EU+Nac) HRK
= Ukupna ugovorena vrijednost bespovratnih sredstava]]*Ugovori_OPULJP3[[#This Row],[EU STOPA SUFINANCIRANJA %
EU CO-FINANCING RATE %]]</f>
        <v>920047.75200000009</v>
      </c>
      <c r="P3357" s="60">
        <f>Ugovori_OPULJP3[[#This Row],[Bespovratna sredstva - EU dio - HRK]]/7.5345</f>
        <v>122111.3215210034</v>
      </c>
      <c r="Q3357" s="59">
        <f>Ugovori_OPULJP3[[#This Row],[Bespovratna sredstva - Ukupno (EU+Nac) HRK
= Ukupna ugovorena vrijednost bespovratnih sredstava]]*Ugovori_OPULJP3[[#This Row],[STOPA NACIONALNOG SUFINANCIRANJA %]]</f>
        <v>162361.36800000002</v>
      </c>
      <c r="R3357" s="60">
        <f>Ugovori_OPULJP3[[#This Row],[Bespovratna sredstva - Nacionalni dio - HRK]]/7.5345</f>
        <v>21549.0567390006</v>
      </c>
      <c r="S3357" s="59">
        <v>1082409.1200000001</v>
      </c>
      <c r="T3357" s="60">
        <f>Ugovori_OPULJP3[[#This Row],[Bespovratna sredstva - Ukupno (EU+Nac) HRK
= Ukupna ugovorena vrijednost bespovratnih sredstava]]/7.5345</f>
        <v>143660.37826000398</v>
      </c>
      <c r="U3357" s="59">
        <v>0</v>
      </c>
      <c r="V3357" s="60">
        <f>Ugovori_OPULJP3[[#This Row],[Javni doprinos korisnika - HRK]]/7.5345</f>
        <v>0</v>
      </c>
      <c r="W3357" s="59">
        <v>0</v>
      </c>
      <c r="X3357" s="60">
        <f>Ugovori_OPULJP3[[#This Row],[Privatni doprinos korisnika - HRK]]/7.5345</f>
        <v>0</v>
      </c>
      <c r="Y3357" s="61">
        <v>1082409.1200000001</v>
      </c>
      <c r="Z3357" s="62">
        <f>Ugovori_OPULJP3[[#This Row],[UKUPNI PRIHVATLJIVI IZDACI
TOTAL ELIGIBLE EXPENDITURE
= Bespovratna sredstva ukupno + doprinos korisnika
= Ukupni prihvatljivi troškovi
= Ukupna ugovorena vrijednost projekta HRK]]/7.5345</f>
        <v>143660.37826000398</v>
      </c>
      <c r="AA3357" s="53" t="s">
        <v>37</v>
      </c>
      <c r="AB3357" s="53" t="s">
        <v>34</v>
      </c>
      <c r="AC3357" s="42" t="s">
        <v>12149</v>
      </c>
      <c r="AD3357" s="52" t="s">
        <v>12111</v>
      </c>
    </row>
    <row r="3358" spans="1:30" ht="66.75" customHeight="1" x14ac:dyDescent="0.2">
      <c r="A3358" s="50" t="s">
        <v>12150</v>
      </c>
      <c r="B3358" s="51" t="s">
        <v>12105</v>
      </c>
      <c r="C3358" s="52" t="s">
        <v>12106</v>
      </c>
      <c r="D3358" s="52" t="s">
        <v>12151</v>
      </c>
      <c r="E3358" s="53" t="s">
        <v>33</v>
      </c>
      <c r="F3358" s="54" t="s">
        <v>12151</v>
      </c>
      <c r="G3358" s="54" t="s">
        <v>12114</v>
      </c>
      <c r="H3358" s="56">
        <v>41640</v>
      </c>
      <c r="I3358" s="56">
        <v>43374</v>
      </c>
      <c r="J3358" s="57" t="str">
        <f>IF(Ugovori_OPULJP3[[#This Row],[DATUM ZAVRŠETKA OPERACIJE]]&gt;DATE(2024,12,31),"u provedbi","završen")</f>
        <v>završen</v>
      </c>
      <c r="K3358" s="55" t="s">
        <v>35</v>
      </c>
      <c r="L3358" s="55" t="s">
        <v>36</v>
      </c>
      <c r="M3358" s="58">
        <v>0.85</v>
      </c>
      <c r="N3358" s="58">
        <v>0.15</v>
      </c>
      <c r="O3358" s="59">
        <f>Ugovori_OPULJP3[[#This Row],[Bespovratna sredstva - Ukupno (EU+Nac) HRK
= Ukupna ugovorena vrijednost bespovratnih sredstava]]*Ugovori_OPULJP3[[#This Row],[EU STOPA SUFINANCIRANJA %
EU CO-FINANCING RATE %]]</f>
        <v>19706399.600499999</v>
      </c>
      <c r="P3358" s="60">
        <f>Ugovori_OPULJP3[[#This Row],[Bespovratna sredstva - EU dio - HRK]]/7.5345</f>
        <v>2615488.6987192244</v>
      </c>
      <c r="Q3358" s="59">
        <f>Ugovori_OPULJP3[[#This Row],[Bespovratna sredstva - Ukupno (EU+Nac) HRK
= Ukupna ugovorena vrijednost bespovratnih sredstava]]*Ugovori_OPULJP3[[#This Row],[STOPA NACIONALNOG SUFINANCIRANJA %]]</f>
        <v>3477599.9295000001</v>
      </c>
      <c r="R3358" s="60">
        <f>Ugovori_OPULJP3[[#This Row],[Bespovratna sredstva - Nacionalni dio - HRK]]/7.5345</f>
        <v>461556.82918574556</v>
      </c>
      <c r="S3358" s="59">
        <v>23183999.530000001</v>
      </c>
      <c r="T3358" s="60">
        <f>Ugovori_OPULJP3[[#This Row],[Bespovratna sredstva - Ukupno (EU+Nac) HRK
= Ukupna ugovorena vrijednost bespovratnih sredstava]]/7.5345</f>
        <v>3077045.5279049706</v>
      </c>
      <c r="U3358" s="59">
        <v>0</v>
      </c>
      <c r="V3358" s="60">
        <f>Ugovori_OPULJP3[[#This Row],[Javni doprinos korisnika - HRK]]/7.5345</f>
        <v>0</v>
      </c>
      <c r="W3358" s="59">
        <v>0</v>
      </c>
      <c r="X3358" s="60">
        <f>Ugovori_OPULJP3[[#This Row],[Privatni doprinos korisnika - HRK]]/7.5345</f>
        <v>0</v>
      </c>
      <c r="Y3358" s="61">
        <v>23183999.530000001</v>
      </c>
      <c r="Z3358" s="62">
        <f>Ugovori_OPULJP3[[#This Row],[UKUPNI PRIHVATLJIVI IZDACI
TOTAL ELIGIBLE EXPENDITURE
= Bespovratna sredstva ukupno + doprinos korisnika
= Ukupni prihvatljivi troškovi
= Ukupna ugovorena vrijednost projekta HRK]]/7.5345</f>
        <v>3077045.5279049706</v>
      </c>
      <c r="AA3358" s="53" t="s">
        <v>37</v>
      </c>
      <c r="AB3358" s="53" t="s">
        <v>34</v>
      </c>
      <c r="AC3358" s="42" t="s">
        <v>12152</v>
      </c>
      <c r="AD3358" s="52" t="s">
        <v>12111</v>
      </c>
    </row>
    <row r="3359" spans="1:30" ht="66.75" customHeight="1" x14ac:dyDescent="0.2">
      <c r="A3359" s="50" t="s">
        <v>12153</v>
      </c>
      <c r="B3359" s="51" t="s">
        <v>12105</v>
      </c>
      <c r="C3359" s="52" t="s">
        <v>12106</v>
      </c>
      <c r="D3359" s="52" t="s">
        <v>12154</v>
      </c>
      <c r="E3359" s="53" t="s">
        <v>33</v>
      </c>
      <c r="F3359" s="54" t="s">
        <v>12154</v>
      </c>
      <c r="G3359" s="54" t="s">
        <v>12155</v>
      </c>
      <c r="H3359" s="56">
        <v>43626</v>
      </c>
      <c r="I3359" s="56">
        <v>44237</v>
      </c>
      <c r="J3359" s="57" t="str">
        <f>IF(Ugovori_OPULJP3[[#This Row],[DATUM ZAVRŠETKA OPERACIJE]]&gt;DATE(2024,12,31),"u provedbi","završen")</f>
        <v>završen</v>
      </c>
      <c r="K3359" s="55" t="s">
        <v>12156</v>
      </c>
      <c r="L3359" s="55" t="s">
        <v>36</v>
      </c>
      <c r="M3359" s="58">
        <v>0.85</v>
      </c>
      <c r="N3359" s="58">
        <v>0.15</v>
      </c>
      <c r="O3359" s="59">
        <f>Ugovori_OPULJP3[[#This Row],[Bespovratna sredstva - Ukupno (EU+Nac) HRK
= Ukupna ugovorena vrijednost bespovratnih sredstava]]*Ugovori_OPULJP3[[#This Row],[EU STOPA SUFINANCIRANJA %
EU CO-FINANCING RATE %]]</f>
        <v>3211657.8584999996</v>
      </c>
      <c r="P3359" s="60">
        <f>Ugovori_OPULJP3[[#This Row],[Bespovratna sredstva - EU dio - HRK]]/7.5345</f>
        <v>426260.25064702361</v>
      </c>
      <c r="Q3359" s="59">
        <f>Ugovori_OPULJP3[[#This Row],[Bespovratna sredstva - Ukupno (EU+Nac) HRK
= Ukupna ugovorena vrijednost bespovratnih sredstava]]*Ugovori_OPULJP3[[#This Row],[STOPA NACIONALNOG SUFINANCIRANJA %]]</f>
        <v>566763.15149999992</v>
      </c>
      <c r="R3359" s="60">
        <f>Ugovori_OPULJP3[[#This Row],[Bespovratna sredstva - Nacionalni dio - HRK]]/7.5345</f>
        <v>75222.397173004167</v>
      </c>
      <c r="S3359" s="59">
        <v>3778421.01</v>
      </c>
      <c r="T3359" s="60">
        <f>Ugovori_OPULJP3[[#This Row],[Bespovratna sredstva - Ukupno (EU+Nac) HRK
= Ukupna ugovorena vrijednost bespovratnih sredstava]]/7.5345</f>
        <v>501482.64782002784</v>
      </c>
      <c r="U3359" s="59">
        <v>0</v>
      </c>
      <c r="V3359" s="60">
        <f>Ugovori_OPULJP3[[#This Row],[Javni doprinos korisnika - HRK]]/7.5345</f>
        <v>0</v>
      </c>
      <c r="W3359" s="59">
        <v>0</v>
      </c>
      <c r="X3359" s="60">
        <f>Ugovori_OPULJP3[[#This Row],[Privatni doprinos korisnika - HRK]]/7.5345</f>
        <v>0</v>
      </c>
      <c r="Y3359" s="61">
        <v>3778421.01</v>
      </c>
      <c r="Z3359" s="62">
        <f>Ugovori_OPULJP3[[#This Row],[UKUPNI PRIHVATLJIVI IZDACI
TOTAL ELIGIBLE EXPENDITURE
= Bespovratna sredstva ukupno + doprinos korisnika
= Ukupni prihvatljivi troškovi
= Ukupna ugovorena vrijednost projekta HRK]]/7.5345</f>
        <v>501482.64782002784</v>
      </c>
      <c r="AA3359" s="53" t="s">
        <v>37</v>
      </c>
      <c r="AB3359" s="53" t="s">
        <v>34</v>
      </c>
      <c r="AC3359" s="42" t="s">
        <v>12157</v>
      </c>
      <c r="AD3359" s="52" t="s">
        <v>12111</v>
      </c>
    </row>
    <row r="3360" spans="1:30" ht="66.75" customHeight="1" x14ac:dyDescent="0.2">
      <c r="A3360" s="50" t="s">
        <v>12158</v>
      </c>
      <c r="B3360" s="51" t="s">
        <v>12105</v>
      </c>
      <c r="C3360" s="52" t="s">
        <v>12106</v>
      </c>
      <c r="D3360" s="52" t="s">
        <v>12159</v>
      </c>
      <c r="E3360" s="53" t="s">
        <v>33</v>
      </c>
      <c r="F3360" s="54" t="s">
        <v>12159</v>
      </c>
      <c r="G3360" s="54" t="s">
        <v>12155</v>
      </c>
      <c r="H3360" s="56">
        <v>43508</v>
      </c>
      <c r="I3360" s="56">
        <v>43873</v>
      </c>
      <c r="J3360" s="57" t="str">
        <f>IF(Ugovori_OPULJP3[[#This Row],[DATUM ZAVRŠETKA OPERACIJE]]&gt;DATE(2024,12,31),"u provedbi","završen")</f>
        <v>završen</v>
      </c>
      <c r="K3360" s="55" t="s">
        <v>36</v>
      </c>
      <c r="L3360" s="55" t="s">
        <v>36</v>
      </c>
      <c r="M3360" s="58">
        <v>0.85</v>
      </c>
      <c r="N3360" s="58">
        <v>0.15</v>
      </c>
      <c r="O3360" s="59">
        <f>Ugovori_OPULJP3[[#This Row],[Bespovratna sredstva - Ukupno (EU+Nac) HRK
= Ukupna ugovorena vrijednost bespovratnih sredstava]]*Ugovori_OPULJP3[[#This Row],[EU STOPA SUFINANCIRANJA %
EU CO-FINANCING RATE %]]</f>
        <v>969000</v>
      </c>
      <c r="P3360" s="60">
        <f>Ugovori_OPULJP3[[#This Row],[Bespovratna sredstva - EU dio - HRK]]/7.5345</f>
        <v>128608.40135377264</v>
      </c>
      <c r="Q3360" s="59">
        <f>Ugovori_OPULJP3[[#This Row],[Bespovratna sredstva - Ukupno (EU+Nac) HRK
= Ukupna ugovorena vrijednost bespovratnih sredstava]]*Ugovori_OPULJP3[[#This Row],[STOPA NACIONALNOG SUFINANCIRANJA %]]</f>
        <v>171000</v>
      </c>
      <c r="R3360" s="60">
        <f>Ugovori_OPULJP3[[#This Row],[Bespovratna sredstva - Nacionalni dio - HRK]]/7.5345</f>
        <v>22695.600238901054</v>
      </c>
      <c r="S3360" s="59">
        <v>1140000</v>
      </c>
      <c r="T3360" s="60">
        <f>Ugovori_OPULJP3[[#This Row],[Bespovratna sredstva - Ukupno (EU+Nac) HRK
= Ukupna ugovorena vrijednost bespovratnih sredstava]]/7.5345</f>
        <v>151304.00159267368</v>
      </c>
      <c r="U3360" s="59">
        <v>0</v>
      </c>
      <c r="V3360" s="60">
        <f>Ugovori_OPULJP3[[#This Row],[Javni doprinos korisnika - HRK]]/7.5345</f>
        <v>0</v>
      </c>
      <c r="W3360" s="59">
        <v>0</v>
      </c>
      <c r="X3360" s="60">
        <f>Ugovori_OPULJP3[[#This Row],[Privatni doprinos korisnika - HRK]]/7.5345</f>
        <v>0</v>
      </c>
      <c r="Y3360" s="61">
        <v>1140000</v>
      </c>
      <c r="Z3360" s="62">
        <f>Ugovori_OPULJP3[[#This Row],[UKUPNI PRIHVATLJIVI IZDACI
TOTAL ELIGIBLE EXPENDITURE
= Bespovratna sredstva ukupno + doprinos korisnika
= Ukupni prihvatljivi troškovi
= Ukupna ugovorena vrijednost projekta HRK]]/7.5345</f>
        <v>151304.00159267368</v>
      </c>
      <c r="AA3360" s="53" t="s">
        <v>37</v>
      </c>
      <c r="AB3360" s="53" t="s">
        <v>34</v>
      </c>
      <c r="AC3360" s="42" t="s">
        <v>12160</v>
      </c>
      <c r="AD3360" s="52" t="s">
        <v>12111</v>
      </c>
    </row>
    <row r="3361" spans="1:30" ht="66.75" customHeight="1" x14ac:dyDescent="0.2">
      <c r="A3361" s="50" t="s">
        <v>12161</v>
      </c>
      <c r="B3361" s="51" t="s">
        <v>12105</v>
      </c>
      <c r="C3361" s="52" t="s">
        <v>12106</v>
      </c>
      <c r="D3361" s="52" t="s">
        <v>12162</v>
      </c>
      <c r="E3361" s="53" t="s">
        <v>33</v>
      </c>
      <c r="F3361" s="54" t="s">
        <v>12162</v>
      </c>
      <c r="G3361" s="54" t="s">
        <v>12155</v>
      </c>
      <c r="H3361" s="56">
        <v>43508</v>
      </c>
      <c r="I3361" s="74">
        <v>44359</v>
      </c>
      <c r="J3361" s="57" t="str">
        <f>IF(Ugovori_OPULJP3[[#This Row],[DATUM ZAVRŠETKA OPERACIJE]]&gt;DATE(2024,12,31),"u provedbi","završen")</f>
        <v>završen</v>
      </c>
      <c r="K3361" s="55" t="s">
        <v>715</v>
      </c>
      <c r="L3361" s="55" t="s">
        <v>36</v>
      </c>
      <c r="M3361" s="58">
        <v>0.85</v>
      </c>
      <c r="N3361" s="58">
        <v>0.15</v>
      </c>
      <c r="O3361" s="59">
        <f>Ugovori_OPULJP3[[#This Row],[Bespovratna sredstva - Ukupno (EU+Nac) HRK
= Ukupna ugovorena vrijednost bespovratnih sredstava]]*Ugovori_OPULJP3[[#This Row],[EU STOPA SUFINANCIRANJA %
EU CO-FINANCING RATE %]]</f>
        <v>590089.24399999995</v>
      </c>
      <c r="P3361" s="60">
        <f>Ugovori_OPULJP3[[#This Row],[Bespovratna sredstva - EU dio - HRK]]/7.5345</f>
        <v>78318.301678943521</v>
      </c>
      <c r="Q3361" s="59">
        <f>Ugovori_OPULJP3[[#This Row],[Bespovratna sredstva - Ukupno (EU+Nac) HRK
= Ukupna ugovorena vrijednost bespovratnih sredstava]]*Ugovori_OPULJP3[[#This Row],[STOPA NACIONALNOG SUFINANCIRANJA %]]</f>
        <v>104133.39599999999</v>
      </c>
      <c r="R3361" s="60">
        <f>Ugovori_OPULJP3[[#This Row],[Bespovratna sredstva - Nacionalni dio - HRK]]/7.5345</f>
        <v>13820.876766872385</v>
      </c>
      <c r="S3361" s="59">
        <v>694222.64</v>
      </c>
      <c r="T3361" s="60">
        <f>Ugovori_OPULJP3[[#This Row],[Bespovratna sredstva - Ukupno (EU+Nac) HRK
= Ukupna ugovorena vrijednost bespovratnih sredstava]]/7.5345</f>
        <v>92139.178445815909</v>
      </c>
      <c r="U3361" s="59">
        <v>0</v>
      </c>
      <c r="V3361" s="60">
        <f>Ugovori_OPULJP3[[#This Row],[Javni doprinos korisnika - HRK]]/7.5345</f>
        <v>0</v>
      </c>
      <c r="W3361" s="59">
        <v>0</v>
      </c>
      <c r="X3361" s="60">
        <f>Ugovori_OPULJP3[[#This Row],[Privatni doprinos korisnika - HRK]]/7.5345</f>
        <v>0</v>
      </c>
      <c r="Y3361" s="61">
        <v>694222.64</v>
      </c>
      <c r="Z3361" s="62">
        <f>Ugovori_OPULJP3[[#This Row],[UKUPNI PRIHVATLJIVI IZDACI
TOTAL ELIGIBLE EXPENDITURE
= Bespovratna sredstva ukupno + doprinos korisnika
= Ukupni prihvatljivi troškovi
= Ukupna ugovorena vrijednost projekta HRK]]/7.5345</f>
        <v>92139.178445815909</v>
      </c>
      <c r="AA3361" s="53" t="s">
        <v>37</v>
      </c>
      <c r="AB3361" s="53" t="s">
        <v>34</v>
      </c>
      <c r="AC3361" s="42" t="s">
        <v>12163</v>
      </c>
      <c r="AD3361" s="52" t="s">
        <v>12111</v>
      </c>
    </row>
    <row r="3362" spans="1:30" ht="66.75" customHeight="1" x14ac:dyDescent="0.2">
      <c r="A3362" s="50" t="s">
        <v>12164</v>
      </c>
      <c r="B3362" s="51" t="s">
        <v>12105</v>
      </c>
      <c r="C3362" s="52" t="s">
        <v>12106</v>
      </c>
      <c r="D3362" s="52" t="s">
        <v>12165</v>
      </c>
      <c r="E3362" s="53" t="s">
        <v>33</v>
      </c>
      <c r="F3362" s="54" t="s">
        <v>12165</v>
      </c>
      <c r="G3362" s="54" t="s">
        <v>12166</v>
      </c>
      <c r="H3362" s="56">
        <v>43447</v>
      </c>
      <c r="I3362" s="56">
        <v>43995</v>
      </c>
      <c r="J3362" s="57" t="str">
        <f>IF(Ugovori_OPULJP3[[#This Row],[DATUM ZAVRŠETKA OPERACIJE]]&gt;DATE(2024,12,31),"u provedbi","završen")</f>
        <v>završen</v>
      </c>
      <c r="K3362" s="55" t="s">
        <v>36</v>
      </c>
      <c r="L3362" s="55" t="s">
        <v>36</v>
      </c>
      <c r="M3362" s="58">
        <v>0.85</v>
      </c>
      <c r="N3362" s="58">
        <v>0.15</v>
      </c>
      <c r="O3362" s="59">
        <f>Ugovori_OPULJP3[[#This Row],[Bespovratna sredstva - Ukupno (EU+Nac) HRK
= Ukupna ugovorena vrijednost bespovratnih sredstava]]*Ugovori_OPULJP3[[#This Row],[EU STOPA SUFINANCIRANJA %
EU CO-FINANCING RATE %]]</f>
        <v>6228174.4424999999</v>
      </c>
      <c r="P3362" s="60">
        <f>Ugovori_OPULJP3[[#This Row],[Bespovratna sredstva - EU dio - HRK]]/7.5345</f>
        <v>826620.80330479785</v>
      </c>
      <c r="Q3362" s="59">
        <f>Ugovori_OPULJP3[[#This Row],[Bespovratna sredstva - Ukupno (EU+Nac) HRK
= Ukupna ugovorena vrijednost bespovratnih sredstava]]*Ugovori_OPULJP3[[#This Row],[STOPA NACIONALNOG SUFINANCIRANJA %]]</f>
        <v>1099089.6074999999</v>
      </c>
      <c r="R3362" s="60">
        <f>Ugovori_OPULJP3[[#This Row],[Bespovratna sredstva - Nacionalni dio - HRK]]/7.5345</f>
        <v>145874.25940672902</v>
      </c>
      <c r="S3362" s="59">
        <v>7327264.0499999998</v>
      </c>
      <c r="T3362" s="60">
        <f>Ugovori_OPULJP3[[#This Row],[Bespovratna sredstva - Ukupno (EU+Nac) HRK
= Ukupna ugovorena vrijednost bespovratnih sredstava]]/7.5345</f>
        <v>972495.06271152687</v>
      </c>
      <c r="U3362" s="59">
        <v>0</v>
      </c>
      <c r="V3362" s="60">
        <f>Ugovori_OPULJP3[[#This Row],[Javni doprinos korisnika - HRK]]/7.5345</f>
        <v>0</v>
      </c>
      <c r="W3362" s="59">
        <v>0</v>
      </c>
      <c r="X3362" s="60">
        <f>Ugovori_OPULJP3[[#This Row],[Privatni doprinos korisnika - HRK]]/7.5345</f>
        <v>0</v>
      </c>
      <c r="Y3362" s="61">
        <v>7327264.0499999998</v>
      </c>
      <c r="Z3362" s="62">
        <f>Ugovori_OPULJP3[[#This Row],[UKUPNI PRIHVATLJIVI IZDACI
TOTAL ELIGIBLE EXPENDITURE
= Bespovratna sredstva ukupno + doprinos korisnika
= Ukupni prihvatljivi troškovi
= Ukupna ugovorena vrijednost projekta HRK]]/7.5345</f>
        <v>972495.06271152687</v>
      </c>
      <c r="AA3362" s="53" t="s">
        <v>37</v>
      </c>
      <c r="AB3362" s="53" t="s">
        <v>34</v>
      </c>
      <c r="AC3362" s="52" t="s">
        <v>12167</v>
      </c>
      <c r="AD3362" s="52" t="s">
        <v>12111</v>
      </c>
    </row>
    <row r="3363" spans="1:30" ht="88.5" customHeight="1" x14ac:dyDescent="0.2">
      <c r="A3363" s="50" t="s">
        <v>12168</v>
      </c>
      <c r="B3363" s="51" t="s">
        <v>12105</v>
      </c>
      <c r="C3363" s="52" t="s">
        <v>12106</v>
      </c>
      <c r="D3363" s="52" t="s">
        <v>12169</v>
      </c>
      <c r="E3363" s="53" t="s">
        <v>33</v>
      </c>
      <c r="F3363" s="54" t="s">
        <v>12169</v>
      </c>
      <c r="G3363" s="54" t="s">
        <v>7602</v>
      </c>
      <c r="H3363" s="56">
        <v>43437</v>
      </c>
      <c r="I3363" s="56">
        <v>45291</v>
      </c>
      <c r="J3363" s="57" t="str">
        <f>IF(Ugovori_OPULJP3[[#This Row],[DATUM ZAVRŠETKA OPERACIJE]]&gt;DATE(2024,12,31),"u provedbi","završen")</f>
        <v>završen</v>
      </c>
      <c r="K3363" s="55" t="s">
        <v>36</v>
      </c>
      <c r="L3363" s="55" t="s">
        <v>36</v>
      </c>
      <c r="M3363" s="58">
        <v>0.85</v>
      </c>
      <c r="N3363" s="58">
        <v>0.15</v>
      </c>
      <c r="O3363" s="59">
        <f>Ugovori_OPULJP3[[#This Row],[Bespovratna sredstva - Ukupno (EU+Nac) HRK
= Ukupna ugovorena vrijednost bespovratnih sredstava]]*Ugovori_OPULJP3[[#This Row],[EU STOPA SUFINANCIRANJA %
EU CO-FINANCING RATE %]]</f>
        <v>12208054.2205</v>
      </c>
      <c r="P3363" s="60">
        <f>Ugovori_OPULJP3[[#This Row],[Bespovratna sredstva - EU dio - HRK]]/7.5345</f>
        <v>1620287.2414227885</v>
      </c>
      <c r="Q3363" s="59">
        <f>Ugovori_OPULJP3[[#This Row],[Bespovratna sredstva - Ukupno (EU+Nac) HRK
= Ukupna ugovorena vrijednost bespovratnih sredstava]]*Ugovori_OPULJP3[[#This Row],[STOPA NACIONALNOG SUFINANCIRANJA %]]</f>
        <v>2154362.5095000002</v>
      </c>
      <c r="R3363" s="60">
        <f>Ugovori_OPULJP3[[#This Row],[Bespovratna sredstva - Nacionalni dio - HRK]]/7.5345</f>
        <v>285933.0426040215</v>
      </c>
      <c r="S3363" s="59">
        <v>14362416.73</v>
      </c>
      <c r="T3363" s="60">
        <f>Ugovori_OPULJP3[[#This Row],[Bespovratna sredstva - Ukupno (EU+Nac) HRK
= Ukupna ugovorena vrijednost bespovratnih sredstava]]/7.5345</f>
        <v>1906220.28402681</v>
      </c>
      <c r="U3363" s="59">
        <v>0</v>
      </c>
      <c r="V3363" s="60">
        <f>Ugovori_OPULJP3[[#This Row],[Javni doprinos korisnika - HRK]]/7.5345</f>
        <v>0</v>
      </c>
      <c r="W3363" s="59">
        <v>0</v>
      </c>
      <c r="X3363" s="60">
        <f>Ugovori_OPULJP3[[#This Row],[Privatni doprinos korisnika - HRK]]/7.5345</f>
        <v>0</v>
      </c>
      <c r="Y3363" s="61">
        <v>14362416.73</v>
      </c>
      <c r="Z3363" s="62">
        <f>Ugovori_OPULJP3[[#This Row],[UKUPNI PRIHVATLJIVI IZDACI
TOTAL ELIGIBLE EXPENDITURE
= Bespovratna sredstva ukupno + doprinos korisnika
= Ukupni prihvatljivi troškovi
= Ukupna ugovorena vrijednost projekta HRK]]/7.5345</f>
        <v>1906220.28402681</v>
      </c>
      <c r="AA3363" s="53" t="s">
        <v>37</v>
      </c>
      <c r="AB3363" s="53" t="s">
        <v>34</v>
      </c>
      <c r="AC3363" s="42" t="s">
        <v>12170</v>
      </c>
      <c r="AD3363" s="52" t="s">
        <v>12111</v>
      </c>
    </row>
    <row r="3364" spans="1:30" ht="88.5" customHeight="1" x14ac:dyDescent="0.2">
      <c r="A3364" s="50" t="s">
        <v>12171</v>
      </c>
      <c r="B3364" s="51" t="s">
        <v>12105</v>
      </c>
      <c r="C3364" s="52" t="s">
        <v>12106</v>
      </c>
      <c r="D3364" s="52" t="s">
        <v>12172</v>
      </c>
      <c r="E3364" s="53" t="s">
        <v>33</v>
      </c>
      <c r="F3364" s="54" t="s">
        <v>12172</v>
      </c>
      <c r="G3364" s="54" t="s">
        <v>12173</v>
      </c>
      <c r="H3364" s="56">
        <v>43508</v>
      </c>
      <c r="I3364" s="56">
        <v>44055</v>
      </c>
      <c r="J3364" s="57" t="str">
        <f>IF(Ugovori_OPULJP3[[#This Row],[DATUM ZAVRŠETKA OPERACIJE]]&gt;DATE(2024,12,31),"u provedbi","završen")</f>
        <v>završen</v>
      </c>
      <c r="K3364" s="55" t="s">
        <v>36</v>
      </c>
      <c r="L3364" s="55" t="s">
        <v>36</v>
      </c>
      <c r="M3364" s="58">
        <v>0.85</v>
      </c>
      <c r="N3364" s="58">
        <v>0.15</v>
      </c>
      <c r="O3364" s="59">
        <f>Ugovori_OPULJP3[[#This Row],[Bespovratna sredstva - Ukupno (EU+Nac) HRK
= Ukupna ugovorena vrijednost bespovratnih sredstava]]*Ugovori_OPULJP3[[#This Row],[EU STOPA SUFINANCIRANJA %
EU CO-FINANCING RATE %]]</f>
        <v>2337849.8939999999</v>
      </c>
      <c r="P3364" s="60">
        <f>Ugovori_OPULJP3[[#This Row],[Bespovratna sredstva - EU dio - HRK]]/7.5345</f>
        <v>310286.00358351582</v>
      </c>
      <c r="Q3364" s="59">
        <f>Ugovori_OPULJP3[[#This Row],[Bespovratna sredstva - Ukupno (EU+Nac) HRK
= Ukupna ugovorena vrijednost bespovratnih sredstava]]*Ugovori_OPULJP3[[#This Row],[STOPA NACIONALNOG SUFINANCIRANJA %]]</f>
        <v>412561.74599999998</v>
      </c>
      <c r="R3364" s="60">
        <f>Ugovori_OPULJP3[[#This Row],[Bespovratna sredstva - Nacionalni dio - HRK]]/7.5345</f>
        <v>54756.35357356161</v>
      </c>
      <c r="S3364" s="59">
        <v>2750411.64</v>
      </c>
      <c r="T3364" s="60">
        <f>Ugovori_OPULJP3[[#This Row],[Bespovratna sredstva - Ukupno (EU+Nac) HRK
= Ukupna ugovorena vrijednost bespovratnih sredstava]]/7.5345</f>
        <v>365042.35715707747</v>
      </c>
      <c r="U3364" s="59">
        <v>0</v>
      </c>
      <c r="V3364" s="60">
        <f>Ugovori_OPULJP3[[#This Row],[Javni doprinos korisnika - HRK]]/7.5345</f>
        <v>0</v>
      </c>
      <c r="W3364" s="59">
        <v>0</v>
      </c>
      <c r="X3364" s="60">
        <f>Ugovori_OPULJP3[[#This Row],[Privatni doprinos korisnika - HRK]]/7.5345</f>
        <v>0</v>
      </c>
      <c r="Y3364" s="61">
        <v>2750411.64</v>
      </c>
      <c r="Z3364" s="62">
        <f>Ugovori_OPULJP3[[#This Row],[UKUPNI PRIHVATLJIVI IZDACI
TOTAL ELIGIBLE EXPENDITURE
= Bespovratna sredstva ukupno + doprinos korisnika
= Ukupni prihvatljivi troškovi
= Ukupna ugovorena vrijednost projekta HRK]]/7.5345</f>
        <v>365042.35715707747</v>
      </c>
      <c r="AA3364" s="53" t="s">
        <v>37</v>
      </c>
      <c r="AB3364" s="53" t="s">
        <v>34</v>
      </c>
      <c r="AC3364" s="42" t="s">
        <v>12174</v>
      </c>
      <c r="AD3364" s="52" t="s">
        <v>12111</v>
      </c>
    </row>
    <row r="3365" spans="1:30" ht="88.5" customHeight="1" x14ac:dyDescent="0.2">
      <c r="A3365" s="50" t="s">
        <v>12175</v>
      </c>
      <c r="B3365" s="51" t="s">
        <v>12105</v>
      </c>
      <c r="C3365" s="52" t="s">
        <v>12106</v>
      </c>
      <c r="D3365" s="52" t="s">
        <v>12176</v>
      </c>
      <c r="E3365" s="53" t="s">
        <v>33</v>
      </c>
      <c r="F3365" s="54" t="s">
        <v>12176</v>
      </c>
      <c r="G3365" s="54" t="s">
        <v>12130</v>
      </c>
      <c r="H3365" s="56">
        <v>43010</v>
      </c>
      <c r="I3365" s="56">
        <v>44921</v>
      </c>
      <c r="J3365" s="57" t="str">
        <f>IF(Ugovori_OPULJP3[[#This Row],[DATUM ZAVRŠETKA OPERACIJE]]&gt;DATE(2024,12,31),"u provedbi","završen")</f>
        <v>završen</v>
      </c>
      <c r="K3365" s="55" t="s">
        <v>35</v>
      </c>
      <c r="L3365" s="55" t="s">
        <v>36</v>
      </c>
      <c r="M3365" s="58">
        <v>0.85</v>
      </c>
      <c r="N3365" s="58">
        <v>0.15</v>
      </c>
      <c r="O3365" s="59">
        <f>Ugovori_OPULJP3[[#This Row],[Bespovratna sredstva - Ukupno (EU+Nac) HRK
= Ukupna ugovorena vrijednost bespovratnih sredstava]]*Ugovori_OPULJP3[[#This Row],[EU STOPA SUFINANCIRANJA %
EU CO-FINANCING RATE %]]</f>
        <v>42945278.832500003</v>
      </c>
      <c r="P3365" s="60">
        <f>Ugovori_OPULJP3[[#This Row],[Bespovratna sredstva - EU dio - HRK]]/7.5345</f>
        <v>5699818.0147985937</v>
      </c>
      <c r="Q3365" s="59">
        <f>Ugovori_OPULJP3[[#This Row],[Bespovratna sredstva - Ukupno (EU+Nac) HRK
= Ukupna ugovorena vrijednost bespovratnih sredstava]]*Ugovori_OPULJP3[[#This Row],[STOPA NACIONALNOG SUFINANCIRANJA %]]</f>
        <v>7578578.6174999997</v>
      </c>
      <c r="R3365" s="60">
        <f>Ugovori_OPULJP3[[#This Row],[Bespovratna sredstva - Nacionalni dio - HRK]]/7.5345</f>
        <v>1005850.237905634</v>
      </c>
      <c r="S3365" s="59">
        <v>50523857.450000003</v>
      </c>
      <c r="T3365" s="60">
        <f>Ugovori_OPULJP3[[#This Row],[Bespovratna sredstva - Ukupno (EU+Nac) HRK
= Ukupna ugovorena vrijednost bespovratnih sredstava]]/7.5345</f>
        <v>6705668.2527042273</v>
      </c>
      <c r="U3365" s="59">
        <v>0</v>
      </c>
      <c r="V3365" s="60">
        <f>Ugovori_OPULJP3[[#This Row],[Javni doprinos korisnika - HRK]]/7.5345</f>
        <v>0</v>
      </c>
      <c r="W3365" s="59">
        <v>0</v>
      </c>
      <c r="X3365" s="60">
        <f>Ugovori_OPULJP3[[#This Row],[Privatni doprinos korisnika - HRK]]/7.5345</f>
        <v>0</v>
      </c>
      <c r="Y3365" s="61">
        <v>50523857.450000003</v>
      </c>
      <c r="Z3365" s="62">
        <f>Ugovori_OPULJP3[[#This Row],[UKUPNI PRIHVATLJIVI IZDACI
TOTAL ELIGIBLE EXPENDITURE
= Bespovratna sredstva ukupno + doprinos korisnika
= Ukupni prihvatljivi troškovi
= Ukupna ugovorena vrijednost projekta HRK]]/7.5345</f>
        <v>6705668.2527042273</v>
      </c>
      <c r="AA3365" s="53" t="s">
        <v>37</v>
      </c>
      <c r="AB3365" s="53" t="s">
        <v>34</v>
      </c>
      <c r="AC3365" s="42" t="s">
        <v>12177</v>
      </c>
      <c r="AD3365" s="52" t="s">
        <v>12111</v>
      </c>
    </row>
    <row r="3366" spans="1:30" ht="88.5" customHeight="1" x14ac:dyDescent="0.2">
      <c r="A3366" s="50" t="s">
        <v>12178</v>
      </c>
      <c r="B3366" s="51" t="s">
        <v>12105</v>
      </c>
      <c r="C3366" s="52" t="s">
        <v>12106</v>
      </c>
      <c r="D3366" s="52" t="s">
        <v>12179</v>
      </c>
      <c r="E3366" s="53" t="s">
        <v>33</v>
      </c>
      <c r="F3366" s="54" t="s">
        <v>12179</v>
      </c>
      <c r="G3366" s="54" t="s">
        <v>12130</v>
      </c>
      <c r="H3366" s="56">
        <v>43508</v>
      </c>
      <c r="I3366" s="56">
        <v>44239</v>
      </c>
      <c r="J3366" s="57" t="str">
        <f>IF(Ugovori_OPULJP3[[#This Row],[DATUM ZAVRŠETKA OPERACIJE]]&gt;DATE(2024,12,31),"u provedbi","završen")</f>
        <v>završen</v>
      </c>
      <c r="K3366" s="55" t="s">
        <v>36</v>
      </c>
      <c r="L3366" s="55" t="s">
        <v>36</v>
      </c>
      <c r="M3366" s="58">
        <v>0.85</v>
      </c>
      <c r="N3366" s="58">
        <v>0.15</v>
      </c>
      <c r="O3366" s="59">
        <f>Ugovori_OPULJP3[[#This Row],[Bespovratna sredstva - Ukupno (EU+Nac) HRK
= Ukupna ugovorena vrijednost bespovratnih sredstava]]*Ugovori_OPULJP3[[#This Row],[EU STOPA SUFINANCIRANJA %
EU CO-FINANCING RATE %]]</f>
        <v>1530000</v>
      </c>
      <c r="P3366" s="60">
        <f>Ugovori_OPULJP3[[#This Row],[Bespovratna sredstva - EU dio - HRK]]/7.5345</f>
        <v>203065.89687437785</v>
      </c>
      <c r="Q3366" s="59">
        <f>Ugovori_OPULJP3[[#This Row],[Bespovratna sredstva - Ukupno (EU+Nac) HRK
= Ukupna ugovorena vrijednost bespovratnih sredstava]]*Ugovori_OPULJP3[[#This Row],[STOPA NACIONALNOG SUFINANCIRANJA %]]</f>
        <v>270000</v>
      </c>
      <c r="R3366" s="60">
        <f>Ugovori_OPULJP3[[#This Row],[Bespovratna sredstva - Nacionalni dio - HRK]]/7.5345</f>
        <v>35835.158271949032</v>
      </c>
      <c r="S3366" s="59">
        <v>1800000</v>
      </c>
      <c r="T3366" s="60">
        <f>Ugovori_OPULJP3[[#This Row],[Bespovratna sredstva - Ukupno (EU+Nac) HRK
= Ukupna ugovorena vrijednost bespovratnih sredstava]]/7.5345</f>
        <v>238901.05514632689</v>
      </c>
      <c r="U3366" s="59">
        <v>0</v>
      </c>
      <c r="V3366" s="60">
        <f>Ugovori_OPULJP3[[#This Row],[Javni doprinos korisnika - HRK]]/7.5345</f>
        <v>0</v>
      </c>
      <c r="W3366" s="59">
        <v>0</v>
      </c>
      <c r="X3366" s="60">
        <f>Ugovori_OPULJP3[[#This Row],[Privatni doprinos korisnika - HRK]]/7.5345</f>
        <v>0</v>
      </c>
      <c r="Y3366" s="61">
        <v>1800000</v>
      </c>
      <c r="Z3366" s="62">
        <f>Ugovori_OPULJP3[[#This Row],[UKUPNI PRIHVATLJIVI IZDACI
TOTAL ELIGIBLE EXPENDITURE
= Bespovratna sredstva ukupno + doprinos korisnika
= Ukupni prihvatljivi troškovi
= Ukupna ugovorena vrijednost projekta HRK]]/7.5345</f>
        <v>238901.05514632689</v>
      </c>
      <c r="AA3366" s="53" t="s">
        <v>37</v>
      </c>
      <c r="AB3366" s="53" t="s">
        <v>34</v>
      </c>
      <c r="AC3366" s="42" t="s">
        <v>12180</v>
      </c>
      <c r="AD3366" s="52" t="s">
        <v>12111</v>
      </c>
    </row>
    <row r="3367" spans="1:30" ht="88.5" customHeight="1" x14ac:dyDescent="0.2">
      <c r="A3367" s="50" t="s">
        <v>12181</v>
      </c>
      <c r="B3367" s="51" t="s">
        <v>12105</v>
      </c>
      <c r="C3367" s="52" t="s">
        <v>12106</v>
      </c>
      <c r="D3367" s="52" t="s">
        <v>12182</v>
      </c>
      <c r="E3367" s="53" t="s">
        <v>33</v>
      </c>
      <c r="F3367" s="54" t="s">
        <v>12182</v>
      </c>
      <c r="G3367" s="54" t="s">
        <v>12130</v>
      </c>
      <c r="H3367" s="56">
        <v>42737</v>
      </c>
      <c r="I3367" s="56">
        <v>44857</v>
      </c>
      <c r="J3367" s="57" t="str">
        <f>IF(Ugovori_OPULJP3[[#This Row],[DATUM ZAVRŠETKA OPERACIJE]]&gt;DATE(2024,12,31),"u provedbi","završen")</f>
        <v>završen</v>
      </c>
      <c r="K3367" s="55" t="s">
        <v>35</v>
      </c>
      <c r="L3367" s="55" t="s">
        <v>36</v>
      </c>
      <c r="M3367" s="58">
        <v>0.85</v>
      </c>
      <c r="N3367" s="58">
        <v>0.15</v>
      </c>
      <c r="O3367" s="59">
        <f>Ugovori_OPULJP3[[#This Row],[Bespovratna sredstva - Ukupno (EU+Nac) HRK
= Ukupna ugovorena vrijednost bespovratnih sredstava]]*Ugovori_OPULJP3[[#This Row],[EU STOPA SUFINANCIRANJA %
EU CO-FINANCING RATE %]]</f>
        <v>43336391.414999999</v>
      </c>
      <c r="P3367" s="60">
        <f>Ugovori_OPULJP3[[#This Row],[Bespovratna sredstva - EU dio - HRK]]/7.5345</f>
        <v>5751727.5751542896</v>
      </c>
      <c r="Q3367" s="59">
        <f>Ugovori_OPULJP3[[#This Row],[Bespovratna sredstva - Ukupno (EU+Nac) HRK
= Ukupna ugovorena vrijednost bespovratnih sredstava]]*Ugovori_OPULJP3[[#This Row],[STOPA NACIONALNOG SUFINANCIRANJA %]]</f>
        <v>7647598.4849999994</v>
      </c>
      <c r="R3367" s="60">
        <f>Ugovori_OPULJP3[[#This Row],[Bespovratna sredstva - Nacionalni dio - HRK]]/7.5345</f>
        <v>1015010.7485566393</v>
      </c>
      <c r="S3367" s="59">
        <v>50983989.899999999</v>
      </c>
      <c r="T3367" s="60">
        <f>Ugovori_OPULJP3[[#This Row],[Bespovratna sredstva - Ukupno (EU+Nac) HRK
= Ukupna ugovorena vrijednost bespovratnih sredstava]]/7.5345</f>
        <v>6766738.3237109296</v>
      </c>
      <c r="U3367" s="59">
        <v>0</v>
      </c>
      <c r="V3367" s="60">
        <f>Ugovori_OPULJP3[[#This Row],[Javni doprinos korisnika - HRK]]/7.5345</f>
        <v>0</v>
      </c>
      <c r="W3367" s="59">
        <v>0</v>
      </c>
      <c r="X3367" s="60">
        <f>Ugovori_OPULJP3[[#This Row],[Privatni doprinos korisnika - HRK]]/7.5345</f>
        <v>0</v>
      </c>
      <c r="Y3367" s="61">
        <v>50983989.899999999</v>
      </c>
      <c r="Z3367" s="62">
        <f>Ugovori_OPULJP3[[#This Row],[UKUPNI PRIHVATLJIVI IZDACI
TOTAL ELIGIBLE EXPENDITURE
= Bespovratna sredstva ukupno + doprinos korisnika
= Ukupni prihvatljivi troškovi
= Ukupna ugovorena vrijednost projekta HRK]]/7.5345</f>
        <v>6766738.3237109296</v>
      </c>
      <c r="AA3367" s="53" t="s">
        <v>37</v>
      </c>
      <c r="AB3367" s="53" t="s">
        <v>34</v>
      </c>
      <c r="AC3367" s="42" t="s">
        <v>12183</v>
      </c>
      <c r="AD3367" s="52" t="s">
        <v>12111</v>
      </c>
    </row>
    <row r="3368" spans="1:30" ht="88.5" customHeight="1" x14ac:dyDescent="0.2">
      <c r="A3368" s="50" t="s">
        <v>12184</v>
      </c>
      <c r="B3368" s="51" t="s">
        <v>12105</v>
      </c>
      <c r="C3368" s="52" t="s">
        <v>12106</v>
      </c>
      <c r="D3368" s="52" t="s">
        <v>12185</v>
      </c>
      <c r="E3368" s="53" t="s">
        <v>33</v>
      </c>
      <c r="F3368" s="54" t="s">
        <v>12185</v>
      </c>
      <c r="G3368" s="54" t="s">
        <v>12130</v>
      </c>
      <c r="H3368" s="56">
        <v>43424</v>
      </c>
      <c r="I3368" s="56">
        <v>45005</v>
      </c>
      <c r="J3368" s="57" t="str">
        <f>IF(Ugovori_OPULJP3[[#This Row],[DATUM ZAVRŠETKA OPERACIJE]]&gt;DATE(2024,12,31),"u provedbi","završen")</f>
        <v>završen</v>
      </c>
      <c r="K3368" s="55" t="s">
        <v>35</v>
      </c>
      <c r="L3368" s="55" t="s">
        <v>36</v>
      </c>
      <c r="M3368" s="58">
        <v>0.85</v>
      </c>
      <c r="N3368" s="58">
        <v>0.15</v>
      </c>
      <c r="O3368" s="59">
        <f>Ugovori_OPULJP3[[#This Row],[Bespovratna sredstva - Ukupno (EU+Nac) HRK
= Ukupna ugovorena vrijednost bespovratnih sredstava]]*Ugovori_OPULJP3[[#This Row],[EU STOPA SUFINANCIRANJA %
EU CO-FINANCING RATE %]]</f>
        <v>19096016.173</v>
      </c>
      <c r="P3368" s="60">
        <f>Ugovori_OPULJP3[[#This Row],[Bespovratna sredstva - EU dio - HRK]]/7.5345</f>
        <v>2534476.8960116794</v>
      </c>
      <c r="Q3368" s="59">
        <f>Ugovori_OPULJP3[[#This Row],[Bespovratna sredstva - Ukupno (EU+Nac) HRK
= Ukupna ugovorena vrijednost bespovratnih sredstava]]*Ugovori_OPULJP3[[#This Row],[STOPA NACIONALNOG SUFINANCIRANJA %]]</f>
        <v>3369885.2069999999</v>
      </c>
      <c r="R3368" s="60">
        <f>Ugovori_OPULJP3[[#This Row],[Bespovratna sredstva - Nacionalni dio - HRK]]/7.5345</f>
        <v>447260.62870794343</v>
      </c>
      <c r="S3368" s="59">
        <v>22465901.379999999</v>
      </c>
      <c r="T3368" s="60">
        <f>Ugovori_OPULJP3[[#This Row],[Bespovratna sredstva - Ukupno (EU+Nac) HRK
= Ukupna ugovorena vrijednost bespovratnih sredstava]]/7.5345</f>
        <v>2981737.5247196229</v>
      </c>
      <c r="U3368" s="59">
        <v>0</v>
      </c>
      <c r="V3368" s="60">
        <f>Ugovori_OPULJP3[[#This Row],[Javni doprinos korisnika - HRK]]/7.5345</f>
        <v>0</v>
      </c>
      <c r="W3368" s="59">
        <v>0</v>
      </c>
      <c r="X3368" s="60">
        <f>Ugovori_OPULJP3[[#This Row],[Privatni doprinos korisnika - HRK]]/7.5345</f>
        <v>0</v>
      </c>
      <c r="Y3368" s="61">
        <v>22465901.379999999</v>
      </c>
      <c r="Z3368" s="62">
        <f>Ugovori_OPULJP3[[#This Row],[UKUPNI PRIHVATLJIVI IZDACI
TOTAL ELIGIBLE EXPENDITURE
= Bespovratna sredstva ukupno + doprinos korisnika
= Ukupni prihvatljivi troškovi
= Ukupna ugovorena vrijednost projekta HRK]]/7.5345</f>
        <v>2981737.5247196229</v>
      </c>
      <c r="AA3368" s="53" t="s">
        <v>37</v>
      </c>
      <c r="AB3368" s="53" t="s">
        <v>34</v>
      </c>
      <c r="AC3368" s="42" t="s">
        <v>12186</v>
      </c>
      <c r="AD3368" s="52" t="s">
        <v>12111</v>
      </c>
    </row>
    <row r="3369" spans="1:30" ht="88.5" customHeight="1" x14ac:dyDescent="0.2">
      <c r="A3369" s="50" t="s">
        <v>12187</v>
      </c>
      <c r="B3369" s="51" t="s">
        <v>12105</v>
      </c>
      <c r="C3369" s="52" t="s">
        <v>12106</v>
      </c>
      <c r="D3369" s="52" t="s">
        <v>12188</v>
      </c>
      <c r="E3369" s="53" t="s">
        <v>33</v>
      </c>
      <c r="F3369" s="54" t="s">
        <v>12188</v>
      </c>
      <c r="G3369" s="54" t="s">
        <v>12130</v>
      </c>
      <c r="H3369" s="56">
        <v>43406</v>
      </c>
      <c r="I3369" s="56">
        <v>44997</v>
      </c>
      <c r="J3369" s="57" t="str">
        <f>IF(Ugovori_OPULJP3[[#This Row],[DATUM ZAVRŠETKA OPERACIJE]]&gt;DATE(2024,12,31),"u provedbi","završen")</f>
        <v>završen</v>
      </c>
      <c r="K3369" s="55" t="s">
        <v>35</v>
      </c>
      <c r="L3369" s="55" t="s">
        <v>36</v>
      </c>
      <c r="M3369" s="58">
        <v>0.85</v>
      </c>
      <c r="N3369" s="58">
        <v>0.15</v>
      </c>
      <c r="O3369" s="59">
        <f>Ugovori_OPULJP3[[#This Row],[Bespovratna sredstva - Ukupno (EU+Nac) HRK
= Ukupna ugovorena vrijednost bespovratnih sredstava]]*Ugovori_OPULJP3[[#This Row],[EU STOPA SUFINANCIRANJA %
EU CO-FINANCING RATE %]]</f>
        <v>34001716.693999998</v>
      </c>
      <c r="P3369" s="60">
        <f>Ugovori_OPULJP3[[#This Row],[Bespovratna sredstva - EU dio - HRK]]/7.5345</f>
        <v>4512803.3305461537</v>
      </c>
      <c r="Q3369" s="59">
        <f>Ugovori_OPULJP3[[#This Row],[Bespovratna sredstva - Ukupno (EU+Nac) HRK
= Ukupna ugovorena vrijednost bespovratnih sredstava]]*Ugovori_OPULJP3[[#This Row],[STOPA NACIONALNOG SUFINANCIRANJA %]]</f>
        <v>6000302.9459999995</v>
      </c>
      <c r="R3369" s="60">
        <f>Ugovori_OPULJP3[[#This Row],[Bespovratna sredstva - Nacionalni dio - HRK]]/7.5345</f>
        <v>796377.0583316742</v>
      </c>
      <c r="S3369" s="59">
        <v>40002019.640000001</v>
      </c>
      <c r="T3369" s="60">
        <f>Ugovori_OPULJP3[[#This Row],[Bespovratna sredstva - Ukupno (EU+Nac) HRK
= Ukupna ugovorena vrijednost bespovratnih sredstava]]/7.5345</f>
        <v>5309180.3888778286</v>
      </c>
      <c r="U3369" s="59">
        <v>0</v>
      </c>
      <c r="V3369" s="60">
        <f>Ugovori_OPULJP3[[#This Row],[Javni doprinos korisnika - HRK]]/7.5345</f>
        <v>0</v>
      </c>
      <c r="W3369" s="59">
        <v>0</v>
      </c>
      <c r="X3369" s="60">
        <f>Ugovori_OPULJP3[[#This Row],[Privatni doprinos korisnika - HRK]]/7.5345</f>
        <v>0</v>
      </c>
      <c r="Y3369" s="61">
        <v>40002019.640000001</v>
      </c>
      <c r="Z3369" s="62">
        <f>Ugovori_OPULJP3[[#This Row],[UKUPNI PRIHVATLJIVI IZDACI
TOTAL ELIGIBLE EXPENDITURE
= Bespovratna sredstva ukupno + doprinos korisnika
= Ukupni prihvatljivi troškovi
= Ukupna ugovorena vrijednost projekta HRK]]/7.5345</f>
        <v>5309180.3888778286</v>
      </c>
      <c r="AA3369" s="53" t="s">
        <v>37</v>
      </c>
      <c r="AB3369" s="53" t="s">
        <v>34</v>
      </c>
      <c r="AC3369" s="42" t="s">
        <v>12189</v>
      </c>
      <c r="AD3369" s="52" t="s">
        <v>12111</v>
      </c>
    </row>
    <row r="3370" spans="1:30" ht="88.5" customHeight="1" x14ac:dyDescent="0.2">
      <c r="A3370" s="50" t="s">
        <v>12190</v>
      </c>
      <c r="B3370" s="51" t="s">
        <v>12105</v>
      </c>
      <c r="C3370" s="52" t="s">
        <v>12106</v>
      </c>
      <c r="D3370" s="52" t="s">
        <v>12191</v>
      </c>
      <c r="E3370" s="53" t="s">
        <v>33</v>
      </c>
      <c r="F3370" s="54" t="s">
        <v>12191</v>
      </c>
      <c r="G3370" s="54" t="s">
        <v>12130</v>
      </c>
      <c r="H3370" s="56">
        <v>43613</v>
      </c>
      <c r="I3370" s="56">
        <v>45291</v>
      </c>
      <c r="J3370" s="57" t="str">
        <f>IF(Ugovori_OPULJP3[[#This Row],[DATUM ZAVRŠETKA OPERACIJE]]&gt;DATE(2024,12,31),"u provedbi","završen")</f>
        <v>završen</v>
      </c>
      <c r="K3370" s="55" t="s">
        <v>35</v>
      </c>
      <c r="L3370" s="55" t="s">
        <v>36</v>
      </c>
      <c r="M3370" s="58">
        <v>0.85</v>
      </c>
      <c r="N3370" s="58">
        <v>0.15</v>
      </c>
      <c r="O3370" s="59">
        <f>Ugovori_OPULJP3[[#This Row],[Bespovratna sredstva - Ukupno (EU+Nac) HRK
= Ukupna ugovorena vrijednost bespovratnih sredstava]]*Ugovori_OPULJP3[[#This Row],[EU STOPA SUFINANCIRANJA %
EU CO-FINANCING RATE %]]</f>
        <v>5778300</v>
      </c>
      <c r="P3370" s="60">
        <f>Ugovori_OPULJP3[[#This Row],[Bespovratna sredstva - EU dio - HRK]]/7.5345</f>
        <v>766912.20386223367</v>
      </c>
      <c r="Q3370" s="59">
        <f>Ugovori_OPULJP3[[#This Row],[Bespovratna sredstva - Ukupno (EU+Nac) HRK
= Ukupna ugovorena vrijednost bespovratnih sredstava]]*Ugovori_OPULJP3[[#This Row],[STOPA NACIONALNOG SUFINANCIRANJA %]]</f>
        <v>1019700</v>
      </c>
      <c r="R3370" s="60">
        <f>Ugovori_OPULJP3[[#This Row],[Bespovratna sredstva - Nacionalni dio - HRK]]/7.5345</f>
        <v>135337.44774039419</v>
      </c>
      <c r="S3370" s="59">
        <v>6798000</v>
      </c>
      <c r="T3370" s="60">
        <f>Ugovori_OPULJP3[[#This Row],[Bespovratna sredstva - Ukupno (EU+Nac) HRK
= Ukupna ugovorena vrijednost bespovratnih sredstava]]/7.5345</f>
        <v>902249.65160262783</v>
      </c>
      <c r="U3370" s="59">
        <v>0</v>
      </c>
      <c r="V3370" s="60">
        <f>Ugovori_OPULJP3[[#This Row],[Javni doprinos korisnika - HRK]]/7.5345</f>
        <v>0</v>
      </c>
      <c r="W3370" s="59">
        <v>0</v>
      </c>
      <c r="X3370" s="60">
        <f>Ugovori_OPULJP3[[#This Row],[Privatni doprinos korisnika - HRK]]/7.5345</f>
        <v>0</v>
      </c>
      <c r="Y3370" s="61">
        <v>6798000</v>
      </c>
      <c r="Z3370" s="62">
        <f>Ugovori_OPULJP3[[#This Row],[UKUPNI PRIHVATLJIVI IZDACI
TOTAL ELIGIBLE EXPENDITURE
= Bespovratna sredstva ukupno + doprinos korisnika
= Ukupni prihvatljivi troškovi
= Ukupna ugovorena vrijednost projekta HRK]]/7.5345</f>
        <v>902249.65160262783</v>
      </c>
      <c r="AA3370" s="53" t="s">
        <v>37</v>
      </c>
      <c r="AB3370" s="53" t="s">
        <v>34</v>
      </c>
      <c r="AC3370" s="42" t="s">
        <v>12192</v>
      </c>
      <c r="AD3370" s="52" t="s">
        <v>12111</v>
      </c>
    </row>
    <row r="3371" spans="1:30" ht="88.5" customHeight="1" x14ac:dyDescent="0.2">
      <c r="A3371" s="50" t="s">
        <v>12193</v>
      </c>
      <c r="B3371" s="51" t="s">
        <v>12105</v>
      </c>
      <c r="C3371" s="52" t="s">
        <v>12106</v>
      </c>
      <c r="D3371" s="52" t="s">
        <v>12194</v>
      </c>
      <c r="E3371" s="53" t="s">
        <v>33</v>
      </c>
      <c r="F3371" s="54" t="s">
        <v>12194</v>
      </c>
      <c r="G3371" s="54" t="s">
        <v>12134</v>
      </c>
      <c r="H3371" s="56">
        <v>43445</v>
      </c>
      <c r="I3371" s="56">
        <v>45027</v>
      </c>
      <c r="J3371" s="57" t="str">
        <f>IF(Ugovori_OPULJP3[[#This Row],[DATUM ZAVRŠETKA OPERACIJE]]&gt;DATE(2024,12,31),"u provedbi","završen")</f>
        <v>završen</v>
      </c>
      <c r="K3371" s="55" t="s">
        <v>35</v>
      </c>
      <c r="L3371" s="55" t="s">
        <v>36</v>
      </c>
      <c r="M3371" s="58">
        <v>0.85</v>
      </c>
      <c r="N3371" s="58">
        <v>0.15</v>
      </c>
      <c r="O3371" s="59">
        <f>Ugovori_OPULJP3[[#This Row],[Bespovratna sredstva - Ukupno (EU+Nac) HRK
= Ukupna ugovorena vrijednost bespovratnih sredstava]]*Ugovori_OPULJP3[[#This Row],[EU STOPA SUFINANCIRANJA %
EU CO-FINANCING RATE %]]</f>
        <v>17064890.818999998</v>
      </c>
      <c r="P3371" s="60">
        <f>Ugovori_OPULJP3[[#This Row],[Bespovratna sredstva - EU dio - HRK]]/7.5345</f>
        <v>2264900.2347866478</v>
      </c>
      <c r="Q3371" s="59">
        <f>Ugovori_OPULJP3[[#This Row],[Bespovratna sredstva - Ukupno (EU+Nac) HRK
= Ukupna ugovorena vrijednost bespovratnih sredstava]]*Ugovori_OPULJP3[[#This Row],[STOPA NACIONALNOG SUFINANCIRANJA %]]</f>
        <v>3011451.321</v>
      </c>
      <c r="R3371" s="60">
        <f>Ugovori_OPULJP3[[#This Row],[Bespovratna sredstva - Nacionalni dio - HRK]]/7.5345</f>
        <v>399688.27672705555</v>
      </c>
      <c r="S3371" s="59">
        <v>20076342.140000001</v>
      </c>
      <c r="T3371" s="60">
        <f>Ugovori_OPULJP3[[#This Row],[Bespovratna sredstva - Ukupno (EU+Nac) HRK
= Ukupna ugovorena vrijednost bespovratnih sredstava]]/7.5345</f>
        <v>2664588.5115137035</v>
      </c>
      <c r="U3371" s="59">
        <v>0</v>
      </c>
      <c r="V3371" s="60">
        <f>Ugovori_OPULJP3[[#This Row],[Javni doprinos korisnika - HRK]]/7.5345</f>
        <v>0</v>
      </c>
      <c r="W3371" s="59">
        <v>0</v>
      </c>
      <c r="X3371" s="60">
        <f>Ugovori_OPULJP3[[#This Row],[Privatni doprinos korisnika - HRK]]/7.5345</f>
        <v>0</v>
      </c>
      <c r="Y3371" s="61">
        <v>20076342.140000001</v>
      </c>
      <c r="Z3371" s="62">
        <f>Ugovori_OPULJP3[[#This Row],[UKUPNI PRIHVATLJIVI IZDACI
TOTAL ELIGIBLE EXPENDITURE
= Bespovratna sredstva ukupno + doprinos korisnika
= Ukupni prihvatljivi troškovi
= Ukupna ugovorena vrijednost projekta HRK]]/7.5345</f>
        <v>2664588.5115137035</v>
      </c>
      <c r="AA3371" s="53" t="s">
        <v>37</v>
      </c>
      <c r="AB3371" s="53" t="s">
        <v>34</v>
      </c>
      <c r="AC3371" s="42" t="s">
        <v>12195</v>
      </c>
      <c r="AD3371" s="52" t="s">
        <v>12111</v>
      </c>
    </row>
    <row r="3372" spans="1:30" ht="88.5" customHeight="1" x14ac:dyDescent="0.2">
      <c r="A3372" s="50" t="s">
        <v>12196</v>
      </c>
      <c r="B3372" s="51" t="s">
        <v>12105</v>
      </c>
      <c r="C3372" s="52" t="s">
        <v>12106</v>
      </c>
      <c r="D3372" s="52" t="s">
        <v>12197</v>
      </c>
      <c r="E3372" s="53" t="s">
        <v>33</v>
      </c>
      <c r="F3372" s="54" t="s">
        <v>12197</v>
      </c>
      <c r="G3372" s="54" t="s">
        <v>12155</v>
      </c>
      <c r="H3372" s="56">
        <v>43672</v>
      </c>
      <c r="I3372" s="56">
        <v>44921</v>
      </c>
      <c r="J3372" s="57" t="str">
        <f>IF(Ugovori_OPULJP3[[#This Row],[DATUM ZAVRŠETKA OPERACIJE]]&gt;DATE(2024,12,31),"u provedbi","završen")</f>
        <v>završen</v>
      </c>
      <c r="K3372" s="55" t="s">
        <v>35</v>
      </c>
      <c r="L3372" s="55" t="s">
        <v>36</v>
      </c>
      <c r="M3372" s="58">
        <v>0.85</v>
      </c>
      <c r="N3372" s="58">
        <v>0.15</v>
      </c>
      <c r="O3372" s="59">
        <f>Ugovori_OPULJP3[[#This Row],[Bespovratna sredstva - Ukupno (EU+Nac) HRK
= Ukupna ugovorena vrijednost bespovratnih sredstava]]*Ugovori_OPULJP3[[#This Row],[EU STOPA SUFINANCIRANJA %
EU CO-FINANCING RATE %]]</f>
        <v>4091899.9404999996</v>
      </c>
      <c r="P3372" s="60">
        <f>Ugovori_OPULJP3[[#This Row],[Bespovratna sredstva - EU dio - HRK]]/7.5345</f>
        <v>543088.45185480115</v>
      </c>
      <c r="Q3372" s="59">
        <f>Ugovori_OPULJP3[[#This Row],[Bespovratna sredstva - Ukupno (EU+Nac) HRK
= Ukupna ugovorena vrijednost bespovratnih sredstava]]*Ugovori_OPULJP3[[#This Row],[STOPA NACIONALNOG SUFINANCIRANJA %]]</f>
        <v>722099.98949999991</v>
      </c>
      <c r="R3372" s="60">
        <f>Ugovori_OPULJP3[[#This Row],[Bespovratna sredstva - Nacionalni dio - HRK]]/7.5345</f>
        <v>95839.138562611974</v>
      </c>
      <c r="S3372" s="59">
        <v>4813999.93</v>
      </c>
      <c r="T3372" s="60">
        <f>Ugovori_OPULJP3[[#This Row],[Bespovratna sredstva - Ukupno (EU+Nac) HRK
= Ukupna ugovorena vrijednost bespovratnih sredstava]]/7.5345</f>
        <v>638927.59041741316</v>
      </c>
      <c r="U3372" s="59">
        <v>0</v>
      </c>
      <c r="V3372" s="60">
        <f>Ugovori_OPULJP3[[#This Row],[Javni doprinos korisnika - HRK]]/7.5345</f>
        <v>0</v>
      </c>
      <c r="W3372" s="59">
        <v>0</v>
      </c>
      <c r="X3372" s="60">
        <f>Ugovori_OPULJP3[[#This Row],[Privatni doprinos korisnika - HRK]]/7.5345</f>
        <v>0</v>
      </c>
      <c r="Y3372" s="61">
        <v>4813999.93</v>
      </c>
      <c r="Z3372" s="62">
        <f>Ugovori_OPULJP3[[#This Row],[UKUPNI PRIHVATLJIVI IZDACI
TOTAL ELIGIBLE EXPENDITURE
= Bespovratna sredstva ukupno + doprinos korisnika
= Ukupni prihvatljivi troškovi
= Ukupna ugovorena vrijednost projekta HRK]]/7.5345</f>
        <v>638927.59041741316</v>
      </c>
      <c r="AA3372" s="53" t="s">
        <v>37</v>
      </c>
      <c r="AB3372" s="53" t="s">
        <v>34</v>
      </c>
      <c r="AC3372" s="42" t="s">
        <v>12198</v>
      </c>
      <c r="AD3372" s="52" t="s">
        <v>12111</v>
      </c>
    </row>
    <row r="3373" spans="1:30" ht="88.5" customHeight="1" x14ac:dyDescent="0.2">
      <c r="A3373" s="50" t="s">
        <v>12199</v>
      </c>
      <c r="B3373" s="51" t="s">
        <v>12105</v>
      </c>
      <c r="C3373" s="52" t="s">
        <v>12106</v>
      </c>
      <c r="D3373" s="52" t="s">
        <v>12200</v>
      </c>
      <c r="E3373" s="53" t="s">
        <v>33</v>
      </c>
      <c r="F3373" s="54" t="s">
        <v>12200</v>
      </c>
      <c r="G3373" s="54" t="s">
        <v>12114</v>
      </c>
      <c r="H3373" s="56">
        <v>42736</v>
      </c>
      <c r="I3373" s="56">
        <v>45291</v>
      </c>
      <c r="J3373" s="57" t="str">
        <f>IF(Ugovori_OPULJP3[[#This Row],[DATUM ZAVRŠETKA OPERACIJE]]&gt;DATE(2024,12,31),"u provedbi","završen")</f>
        <v>završen</v>
      </c>
      <c r="K3373" s="55" t="s">
        <v>35</v>
      </c>
      <c r="L3373" s="55" t="s">
        <v>36</v>
      </c>
      <c r="M3373" s="58">
        <v>0.85</v>
      </c>
      <c r="N3373" s="58">
        <v>0.15</v>
      </c>
      <c r="O3373" s="59">
        <f>Ugovori_OPULJP3[[#This Row],[Bespovratna sredstva - Ukupno (EU+Nac) HRK
= Ukupna ugovorena vrijednost bespovratnih sredstava]]*Ugovori_OPULJP3[[#This Row],[EU STOPA SUFINANCIRANJA %
EU CO-FINANCING RATE %]]</f>
        <v>42181250</v>
      </c>
      <c r="P3373" s="60">
        <f>Ugovori_OPULJP3[[#This Row],[Bespovratna sredstva - EU dio - HRK]]/7.5345</f>
        <v>5598413.9624394448</v>
      </c>
      <c r="Q3373" s="59">
        <f>Ugovori_OPULJP3[[#This Row],[Bespovratna sredstva - Ukupno (EU+Nac) HRK
= Ukupna ugovorena vrijednost bespovratnih sredstava]]*Ugovori_OPULJP3[[#This Row],[STOPA NACIONALNOG SUFINANCIRANJA %]]</f>
        <v>7443750</v>
      </c>
      <c r="R3373" s="60">
        <f>Ugovori_OPULJP3[[#This Row],[Bespovratna sredstva - Nacionalni dio - HRK]]/7.5345</f>
        <v>987955.40513637266</v>
      </c>
      <c r="S3373" s="59">
        <v>49625000</v>
      </c>
      <c r="T3373" s="60">
        <f>Ugovori_OPULJP3[[#This Row],[Bespovratna sredstva - Ukupno (EU+Nac) HRK
= Ukupna ugovorena vrijednost bespovratnih sredstava]]/7.5345</f>
        <v>6586369.3675758177</v>
      </c>
      <c r="U3373" s="59">
        <v>0</v>
      </c>
      <c r="V3373" s="60">
        <f>Ugovori_OPULJP3[[#This Row],[Javni doprinos korisnika - HRK]]/7.5345</f>
        <v>0</v>
      </c>
      <c r="W3373" s="59">
        <v>0</v>
      </c>
      <c r="X3373" s="60">
        <f>Ugovori_OPULJP3[[#This Row],[Privatni doprinos korisnika - HRK]]/7.5345</f>
        <v>0</v>
      </c>
      <c r="Y3373" s="61">
        <v>49625000</v>
      </c>
      <c r="Z3373" s="62">
        <f>Ugovori_OPULJP3[[#This Row],[UKUPNI PRIHVATLJIVI IZDACI
TOTAL ELIGIBLE EXPENDITURE
= Bespovratna sredstva ukupno + doprinos korisnika
= Ukupni prihvatljivi troškovi
= Ukupna ugovorena vrijednost projekta HRK]]/7.5345</f>
        <v>6586369.3675758177</v>
      </c>
      <c r="AA3373" s="53" t="s">
        <v>37</v>
      </c>
      <c r="AB3373" s="53" t="s">
        <v>34</v>
      </c>
      <c r="AC3373" s="42" t="s">
        <v>12201</v>
      </c>
      <c r="AD3373" s="52" t="s">
        <v>12111</v>
      </c>
    </row>
    <row r="3374" spans="1:30" ht="88.5" customHeight="1" x14ac:dyDescent="0.2">
      <c r="A3374" s="50" t="s">
        <v>12202</v>
      </c>
      <c r="B3374" s="51" t="s">
        <v>12105</v>
      </c>
      <c r="C3374" s="52" t="s">
        <v>12106</v>
      </c>
      <c r="D3374" s="52" t="s">
        <v>12203</v>
      </c>
      <c r="E3374" s="53" t="s">
        <v>33</v>
      </c>
      <c r="F3374" s="54" t="s">
        <v>12203</v>
      </c>
      <c r="G3374" s="54" t="s">
        <v>12114</v>
      </c>
      <c r="H3374" s="56">
        <v>43191</v>
      </c>
      <c r="I3374" s="56">
        <v>44742</v>
      </c>
      <c r="J3374" s="57" t="str">
        <f>IF(Ugovori_OPULJP3[[#This Row],[DATUM ZAVRŠETKA OPERACIJE]]&gt;DATE(2024,12,31),"u provedbi","završen")</f>
        <v>završen</v>
      </c>
      <c r="K3374" s="55" t="s">
        <v>35</v>
      </c>
      <c r="L3374" s="55" t="s">
        <v>36</v>
      </c>
      <c r="M3374" s="58">
        <v>0.85</v>
      </c>
      <c r="N3374" s="58">
        <v>0.15</v>
      </c>
      <c r="O3374" s="59">
        <f>Ugovori_OPULJP3[[#This Row],[Bespovratna sredstva - Ukupno (EU+Nac) HRK
= Ukupna ugovorena vrijednost bespovratnih sredstava]]*Ugovori_OPULJP3[[#This Row],[EU STOPA SUFINANCIRANJA %
EU CO-FINANCING RATE %]]</f>
        <v>12648000</v>
      </c>
      <c r="P3374" s="60">
        <f>Ugovori_OPULJP3[[#This Row],[Bespovratna sredstva - EU dio - HRK]]/7.5345</f>
        <v>1678678.0808281903</v>
      </c>
      <c r="Q3374" s="59">
        <f>Ugovori_OPULJP3[[#This Row],[Bespovratna sredstva - Ukupno (EU+Nac) HRK
= Ukupna ugovorena vrijednost bespovratnih sredstava]]*Ugovori_OPULJP3[[#This Row],[STOPA NACIONALNOG SUFINANCIRANJA %]]</f>
        <v>2232000</v>
      </c>
      <c r="R3374" s="60">
        <f>Ugovori_OPULJP3[[#This Row],[Bespovratna sredstva - Nacionalni dio - HRK]]/7.5345</f>
        <v>296237.30838144536</v>
      </c>
      <c r="S3374" s="59">
        <v>14880000</v>
      </c>
      <c r="T3374" s="60">
        <f>Ugovori_OPULJP3[[#This Row],[Bespovratna sredstva - Ukupno (EU+Nac) HRK
= Ukupna ugovorena vrijednost bespovratnih sredstava]]/7.5345</f>
        <v>1974915.3892096356</v>
      </c>
      <c r="U3374" s="59">
        <v>0</v>
      </c>
      <c r="V3374" s="60">
        <f>Ugovori_OPULJP3[[#This Row],[Javni doprinos korisnika - HRK]]/7.5345</f>
        <v>0</v>
      </c>
      <c r="W3374" s="59">
        <v>0</v>
      </c>
      <c r="X3374" s="60">
        <f>Ugovori_OPULJP3[[#This Row],[Privatni doprinos korisnika - HRK]]/7.5345</f>
        <v>0</v>
      </c>
      <c r="Y3374" s="61">
        <v>14880000</v>
      </c>
      <c r="Z3374" s="62">
        <f>Ugovori_OPULJP3[[#This Row],[UKUPNI PRIHVATLJIVI IZDACI
TOTAL ELIGIBLE EXPENDITURE
= Bespovratna sredstva ukupno + doprinos korisnika
= Ukupni prihvatljivi troškovi
= Ukupna ugovorena vrijednost projekta HRK]]/7.5345</f>
        <v>1974915.3892096356</v>
      </c>
      <c r="AA3374" s="53" t="s">
        <v>37</v>
      </c>
      <c r="AB3374" s="53" t="s">
        <v>34</v>
      </c>
      <c r="AC3374" s="42" t="s">
        <v>12204</v>
      </c>
      <c r="AD3374" s="52" t="s">
        <v>12111</v>
      </c>
    </row>
    <row r="3375" spans="1:30" ht="88.5" customHeight="1" x14ac:dyDescent="0.2">
      <c r="A3375" s="50" t="s">
        <v>12205</v>
      </c>
      <c r="B3375" s="51" t="s">
        <v>12105</v>
      </c>
      <c r="C3375" s="52" t="s">
        <v>12106</v>
      </c>
      <c r="D3375" s="52" t="s">
        <v>12206</v>
      </c>
      <c r="E3375" s="53" t="s">
        <v>33</v>
      </c>
      <c r="F3375" s="54" t="s">
        <v>12206</v>
      </c>
      <c r="G3375" s="54" t="s">
        <v>12114</v>
      </c>
      <c r="H3375" s="56">
        <v>43101</v>
      </c>
      <c r="I3375" s="56">
        <v>44377</v>
      </c>
      <c r="J3375" s="57" t="str">
        <f>IF(Ugovori_OPULJP3[[#This Row],[DATUM ZAVRŠETKA OPERACIJE]]&gt;DATE(2024,12,31),"u provedbi","završen")</f>
        <v>završen</v>
      </c>
      <c r="K3375" s="55" t="s">
        <v>35</v>
      </c>
      <c r="L3375" s="55" t="s">
        <v>36</v>
      </c>
      <c r="M3375" s="58">
        <v>0.85</v>
      </c>
      <c r="N3375" s="58">
        <v>0.15</v>
      </c>
      <c r="O3375" s="59">
        <f>Ugovori_OPULJP3[[#This Row],[Bespovratna sredstva - Ukupno (EU+Nac) HRK
= Ukupna ugovorena vrijednost bespovratnih sredstava]]*Ugovori_OPULJP3[[#This Row],[EU STOPA SUFINANCIRANJA %
EU CO-FINANCING RATE %]]</f>
        <v>22213050</v>
      </c>
      <c r="P3375" s="60">
        <f>Ugovori_OPULJP3[[#This Row],[Bespovratna sredstva - EU dio - HRK]]/7.5345</f>
        <v>2948178.3794545089</v>
      </c>
      <c r="Q3375" s="59">
        <f>Ugovori_OPULJP3[[#This Row],[Bespovratna sredstva - Ukupno (EU+Nac) HRK
= Ukupna ugovorena vrijednost bespovratnih sredstava]]*Ugovori_OPULJP3[[#This Row],[STOPA NACIONALNOG SUFINANCIRANJA %]]</f>
        <v>3919950</v>
      </c>
      <c r="R3375" s="60">
        <f>Ugovori_OPULJP3[[#This Row],[Bespovratna sredstva - Nacionalni dio - HRK]]/7.5345</f>
        <v>520266.77284491336</v>
      </c>
      <c r="S3375" s="59">
        <v>26133000</v>
      </c>
      <c r="T3375" s="60">
        <f>Ugovori_OPULJP3[[#This Row],[Bespovratna sredstva - Ukupno (EU+Nac) HRK
= Ukupna ugovorena vrijednost bespovratnih sredstava]]/7.5345</f>
        <v>3468445.1522994223</v>
      </c>
      <c r="U3375" s="59">
        <v>0</v>
      </c>
      <c r="V3375" s="60">
        <f>Ugovori_OPULJP3[[#This Row],[Javni doprinos korisnika - HRK]]/7.5345</f>
        <v>0</v>
      </c>
      <c r="W3375" s="59">
        <v>0</v>
      </c>
      <c r="X3375" s="60">
        <f>Ugovori_OPULJP3[[#This Row],[Privatni doprinos korisnika - HRK]]/7.5345</f>
        <v>0</v>
      </c>
      <c r="Y3375" s="61">
        <v>26133000</v>
      </c>
      <c r="Z3375" s="62">
        <f>Ugovori_OPULJP3[[#This Row],[UKUPNI PRIHVATLJIVI IZDACI
TOTAL ELIGIBLE EXPENDITURE
= Bespovratna sredstva ukupno + doprinos korisnika
= Ukupni prihvatljivi troškovi
= Ukupna ugovorena vrijednost projekta HRK]]/7.5345</f>
        <v>3468445.1522994223</v>
      </c>
      <c r="AA3375" s="53" t="s">
        <v>37</v>
      </c>
      <c r="AB3375" s="53" t="s">
        <v>34</v>
      </c>
      <c r="AC3375" s="42" t="s">
        <v>12207</v>
      </c>
      <c r="AD3375" s="52" t="s">
        <v>12111</v>
      </c>
    </row>
    <row r="3376" spans="1:30" ht="88.5" customHeight="1" x14ac:dyDescent="0.2">
      <c r="A3376" s="50" t="s">
        <v>12208</v>
      </c>
      <c r="B3376" s="51" t="s">
        <v>12105</v>
      </c>
      <c r="C3376" s="52" t="s">
        <v>12106</v>
      </c>
      <c r="D3376" s="52" t="s">
        <v>12209</v>
      </c>
      <c r="E3376" s="53" t="s">
        <v>33</v>
      </c>
      <c r="F3376" s="54" t="s">
        <v>12209</v>
      </c>
      <c r="G3376" s="54" t="s">
        <v>12173</v>
      </c>
      <c r="H3376" s="56">
        <v>43900</v>
      </c>
      <c r="I3376" s="56">
        <v>45270</v>
      </c>
      <c r="J3376" s="57" t="str">
        <f>IF(Ugovori_OPULJP3[[#This Row],[DATUM ZAVRŠETKA OPERACIJE]]&gt;DATE(2024,12,31),"u provedbi","završen")</f>
        <v>završen</v>
      </c>
      <c r="K3376" s="55" t="s">
        <v>36</v>
      </c>
      <c r="L3376" s="55" t="s">
        <v>36</v>
      </c>
      <c r="M3376" s="58">
        <v>0.85</v>
      </c>
      <c r="N3376" s="58">
        <v>0.15</v>
      </c>
      <c r="O3376" s="59">
        <f>Ugovori_OPULJP3[[#This Row],[Bespovratna sredstva - Ukupno (EU+Nac) HRK
= Ukupna ugovorena vrijednost bespovratnih sredstava]]*Ugovori_OPULJP3[[#This Row],[EU STOPA SUFINANCIRANJA %
EU CO-FINANCING RATE %]]</f>
        <v>12497210</v>
      </c>
      <c r="P3376" s="60">
        <f>Ugovori_OPULJP3[[#This Row],[Bespovratna sredstva - EU dio - HRK]]/7.5345</f>
        <v>1658664.8085473487</v>
      </c>
      <c r="Q3376" s="59">
        <f>Ugovori_OPULJP3[[#This Row],[Bespovratna sredstva - Ukupno (EU+Nac) HRK
= Ukupna ugovorena vrijednost bespovratnih sredstava]]*Ugovori_OPULJP3[[#This Row],[STOPA NACIONALNOG SUFINANCIRANJA %]]</f>
        <v>2205390</v>
      </c>
      <c r="R3376" s="60">
        <f>Ugovori_OPULJP3[[#This Row],[Bespovratna sredstva - Nacionalni dio - HRK]]/7.5345</f>
        <v>292705.55444953212</v>
      </c>
      <c r="S3376" s="59">
        <v>14702600</v>
      </c>
      <c r="T3376" s="60">
        <f>Ugovori_OPULJP3[[#This Row],[Bespovratna sredstva - Ukupno (EU+Nac) HRK
= Ukupna ugovorena vrijednost bespovratnih sredstava]]/7.5345</f>
        <v>1951370.3629968809</v>
      </c>
      <c r="U3376" s="59">
        <v>0</v>
      </c>
      <c r="V3376" s="60">
        <f>Ugovori_OPULJP3[[#This Row],[Javni doprinos korisnika - HRK]]/7.5345</f>
        <v>0</v>
      </c>
      <c r="W3376" s="59">
        <v>0</v>
      </c>
      <c r="X3376" s="60">
        <f>Ugovori_OPULJP3[[#This Row],[Privatni doprinos korisnika - HRK]]/7.5345</f>
        <v>0</v>
      </c>
      <c r="Y3376" s="61">
        <v>14702600</v>
      </c>
      <c r="Z3376" s="62">
        <f>Ugovori_OPULJP3[[#This Row],[UKUPNI PRIHVATLJIVI IZDACI
TOTAL ELIGIBLE EXPENDITURE
= Bespovratna sredstva ukupno + doprinos korisnika
= Ukupni prihvatljivi troškovi
= Ukupna ugovorena vrijednost projekta HRK]]/7.5345</f>
        <v>1951370.3629968809</v>
      </c>
      <c r="AA3376" s="53" t="s">
        <v>37</v>
      </c>
      <c r="AB3376" s="53" t="s">
        <v>34</v>
      </c>
      <c r="AC3376" s="42" t="s">
        <v>12209</v>
      </c>
      <c r="AD3376" s="52" t="s">
        <v>12111</v>
      </c>
    </row>
    <row r="3377" spans="1:30" ht="88.5" customHeight="1" x14ac:dyDescent="0.2">
      <c r="A3377" s="50" t="s">
        <v>12210</v>
      </c>
      <c r="B3377" s="51" t="s">
        <v>12105</v>
      </c>
      <c r="C3377" s="52" t="s">
        <v>12106</v>
      </c>
      <c r="D3377" s="52" t="s">
        <v>12211</v>
      </c>
      <c r="E3377" s="53" t="s">
        <v>33</v>
      </c>
      <c r="F3377" s="54" t="s">
        <v>12211</v>
      </c>
      <c r="G3377" s="54" t="s">
        <v>7602</v>
      </c>
      <c r="H3377" s="56">
        <v>43922</v>
      </c>
      <c r="I3377" s="56">
        <v>44685</v>
      </c>
      <c r="J3377" s="57" t="str">
        <f>IF(Ugovori_OPULJP3[[#This Row],[DATUM ZAVRŠETKA OPERACIJE]]&gt;DATE(2024,12,31),"u provedbi","završen")</f>
        <v>završen</v>
      </c>
      <c r="K3377" s="55" t="s">
        <v>36</v>
      </c>
      <c r="L3377" s="55" t="s">
        <v>36</v>
      </c>
      <c r="M3377" s="58">
        <v>0.85</v>
      </c>
      <c r="N3377" s="58">
        <v>0.15</v>
      </c>
      <c r="O3377" s="59">
        <f>Ugovori_OPULJP3[[#This Row],[Bespovratna sredstva - Ukupno (EU+Nac) HRK
= Ukupna ugovorena vrijednost bespovratnih sredstava]]*Ugovori_OPULJP3[[#This Row],[EU STOPA SUFINANCIRANJA %
EU CO-FINANCING RATE %]]</f>
        <v>4847099.5</v>
      </c>
      <c r="P3377" s="60">
        <f>Ugovori_OPULJP3[[#This Row],[Bespovratna sredstva - EU dio - HRK]]/7.5345</f>
        <v>643320.65830512973</v>
      </c>
      <c r="Q3377" s="59">
        <f>Ugovori_OPULJP3[[#This Row],[Bespovratna sredstva - Ukupno (EU+Nac) HRK
= Ukupna ugovorena vrijednost bespovratnih sredstava]]*Ugovori_OPULJP3[[#This Row],[STOPA NACIONALNOG SUFINANCIRANJA %]]</f>
        <v>855370.5</v>
      </c>
      <c r="R3377" s="60">
        <f>Ugovori_OPULJP3[[#This Row],[Bespovratna sredstva - Nacionalni dio - HRK]]/7.5345</f>
        <v>113527.17499502288</v>
      </c>
      <c r="S3377" s="59">
        <v>5702470</v>
      </c>
      <c r="T3377" s="60">
        <f>Ugovori_OPULJP3[[#This Row],[Bespovratna sredstva - Ukupno (EU+Nac) HRK
= Ukupna ugovorena vrijednost bespovratnih sredstava]]/7.5345</f>
        <v>756847.83330015256</v>
      </c>
      <c r="U3377" s="59">
        <v>0</v>
      </c>
      <c r="V3377" s="60">
        <f>Ugovori_OPULJP3[[#This Row],[Javni doprinos korisnika - HRK]]/7.5345</f>
        <v>0</v>
      </c>
      <c r="W3377" s="59">
        <v>0</v>
      </c>
      <c r="X3377" s="60">
        <f>Ugovori_OPULJP3[[#This Row],[Privatni doprinos korisnika - HRK]]/7.5345</f>
        <v>0</v>
      </c>
      <c r="Y3377" s="61">
        <v>5702470</v>
      </c>
      <c r="Z3377" s="62">
        <f>Ugovori_OPULJP3[[#This Row],[UKUPNI PRIHVATLJIVI IZDACI
TOTAL ELIGIBLE EXPENDITURE
= Bespovratna sredstva ukupno + doprinos korisnika
= Ukupni prihvatljivi troškovi
= Ukupna ugovorena vrijednost projekta HRK]]/7.5345</f>
        <v>756847.83330015256</v>
      </c>
      <c r="AA3377" s="53" t="s">
        <v>37</v>
      </c>
      <c r="AB3377" s="53" t="s">
        <v>34</v>
      </c>
      <c r="AC3377" s="42" t="s">
        <v>12212</v>
      </c>
      <c r="AD3377" s="52" t="s">
        <v>12111</v>
      </c>
    </row>
    <row r="3378" spans="1:30" ht="88.5" customHeight="1" x14ac:dyDescent="0.2">
      <c r="A3378" s="50" t="s">
        <v>12213</v>
      </c>
      <c r="B3378" s="51" t="s">
        <v>12105</v>
      </c>
      <c r="C3378" s="52" t="s">
        <v>12106</v>
      </c>
      <c r="D3378" s="52" t="s">
        <v>12214</v>
      </c>
      <c r="E3378" s="53" t="s">
        <v>33</v>
      </c>
      <c r="F3378" s="54" t="s">
        <v>12214</v>
      </c>
      <c r="G3378" s="54" t="s">
        <v>12130</v>
      </c>
      <c r="H3378" s="56">
        <v>43997</v>
      </c>
      <c r="I3378" s="56">
        <v>45275</v>
      </c>
      <c r="J3378" s="57" t="str">
        <f>IF(Ugovori_OPULJP3[[#This Row],[DATUM ZAVRŠETKA OPERACIJE]]&gt;DATE(2024,12,31),"u provedbi","završen")</f>
        <v>završen</v>
      </c>
      <c r="K3378" s="55" t="s">
        <v>35</v>
      </c>
      <c r="L3378" s="55" t="s">
        <v>36</v>
      </c>
      <c r="M3378" s="58">
        <v>0.85</v>
      </c>
      <c r="N3378" s="58">
        <v>0.15</v>
      </c>
      <c r="O3378" s="59">
        <f>Ugovori_OPULJP3[[#This Row],[Bespovratna sredstva - Ukupno (EU+Nac) HRK
= Ukupna ugovorena vrijednost bespovratnih sredstava]]*Ugovori_OPULJP3[[#This Row],[EU STOPA SUFINANCIRANJA %
EU CO-FINANCING RATE %]]</f>
        <v>9358500</v>
      </c>
      <c r="P3378" s="60">
        <f>Ugovori_OPULJP3[[#This Row],[Bespovratna sredstva - EU dio - HRK]]/7.5345</f>
        <v>1242086.4025482778</v>
      </c>
      <c r="Q3378" s="59">
        <f>Ugovori_OPULJP3[[#This Row],[Bespovratna sredstva - Ukupno (EU+Nac) HRK
= Ukupna ugovorena vrijednost bespovratnih sredstava]]*Ugovori_OPULJP3[[#This Row],[STOPA NACIONALNOG SUFINANCIRANJA %]]</f>
        <v>1651500</v>
      </c>
      <c r="R3378" s="60">
        <f>Ugovori_OPULJP3[[#This Row],[Bespovratna sredstva - Nacionalni dio - HRK]]/7.5345</f>
        <v>219191.71809675492</v>
      </c>
      <c r="S3378" s="59">
        <v>11010000</v>
      </c>
      <c r="T3378" s="60">
        <f>Ugovori_OPULJP3[[#This Row],[Bespovratna sredstva - Ukupno (EU+Nac) HRK
= Ukupna ugovorena vrijednost bespovratnih sredstava]]/7.5345</f>
        <v>1461278.1206450327</v>
      </c>
      <c r="U3378" s="59">
        <v>0</v>
      </c>
      <c r="V3378" s="60">
        <f>Ugovori_OPULJP3[[#This Row],[Javni doprinos korisnika - HRK]]/7.5345</f>
        <v>0</v>
      </c>
      <c r="W3378" s="59">
        <v>0</v>
      </c>
      <c r="X3378" s="60">
        <f>Ugovori_OPULJP3[[#This Row],[Privatni doprinos korisnika - HRK]]/7.5345</f>
        <v>0</v>
      </c>
      <c r="Y3378" s="61">
        <v>11010000</v>
      </c>
      <c r="Z3378" s="62">
        <f>Ugovori_OPULJP3[[#This Row],[UKUPNI PRIHVATLJIVI IZDACI
TOTAL ELIGIBLE EXPENDITURE
= Bespovratna sredstva ukupno + doprinos korisnika
= Ukupni prihvatljivi troškovi
= Ukupna ugovorena vrijednost projekta HRK]]/7.5345</f>
        <v>1461278.1206450327</v>
      </c>
      <c r="AA3378" s="53" t="s">
        <v>37</v>
      </c>
      <c r="AB3378" s="53" t="s">
        <v>34</v>
      </c>
      <c r="AC3378" s="42" t="s">
        <v>12215</v>
      </c>
      <c r="AD3378" s="52" t="s">
        <v>12111</v>
      </c>
    </row>
    <row r="3379" spans="1:30" ht="88.5" customHeight="1" x14ac:dyDescent="0.2">
      <c r="A3379" s="70" t="s">
        <v>12216</v>
      </c>
      <c r="B3379" s="64" t="s">
        <v>12105</v>
      </c>
      <c r="C3379" s="65" t="s">
        <v>12106</v>
      </c>
      <c r="D3379" s="65" t="s">
        <v>12217</v>
      </c>
      <c r="E3379" s="66" t="s">
        <v>33</v>
      </c>
      <c r="F3379" s="64" t="s">
        <v>12217</v>
      </c>
      <c r="G3379" s="64" t="s">
        <v>55</v>
      </c>
      <c r="H3379" s="68">
        <v>44152</v>
      </c>
      <c r="I3379" s="68">
        <v>45291</v>
      </c>
      <c r="J3379" s="57" t="str">
        <f>IF(Ugovori_OPULJP3[[#This Row],[DATUM ZAVRŠETKA OPERACIJE]]&gt;DATE(2024,12,31),"u provedbi","završen")</f>
        <v>završen</v>
      </c>
      <c r="K3379" s="76" t="s">
        <v>12218</v>
      </c>
      <c r="L3379" s="76" t="s">
        <v>36</v>
      </c>
      <c r="M3379" s="58">
        <v>0.85</v>
      </c>
      <c r="N3379" s="58">
        <v>0.15</v>
      </c>
      <c r="O3379" s="59">
        <f>Ugovori_OPULJP3[[#This Row],[Bespovratna sredstva - Ukupno (EU+Nac) HRK
= Ukupna ugovorena vrijednost bespovratnih sredstava]]*Ugovori_OPULJP3[[#This Row],[EU STOPA SUFINANCIRANJA %
EU CO-FINANCING RATE %]]</f>
        <v>69315458.835499987</v>
      </c>
      <c r="P3379" s="60">
        <f>Ugovori_OPULJP3[[#This Row],[Bespovratna sredstva - EU dio - HRK]]/7.5345</f>
        <v>9199742.3631959632</v>
      </c>
      <c r="Q3379" s="59">
        <f>Ugovori_OPULJP3[[#This Row],[Bespovratna sredstva - Ukupno (EU+Nac) HRK
= Ukupna ugovorena vrijednost bespovratnih sredstava]]*Ugovori_OPULJP3[[#This Row],[STOPA NACIONALNOG SUFINANCIRANJA %]]</f>
        <v>12232139.794499999</v>
      </c>
      <c r="R3379" s="60">
        <f>Ugovori_OPULJP3[[#This Row],[Bespovratna sredstva - Nacionalni dio - HRK]]/7.5345</f>
        <v>1623483.9464463466</v>
      </c>
      <c r="S3379" s="59">
        <v>81547598.629999995</v>
      </c>
      <c r="T3379" s="60">
        <f>Ugovori_OPULJP3[[#This Row],[Bespovratna sredstva - Ukupno (EU+Nac) HRK
= Ukupna ugovorena vrijednost bespovratnih sredstava]]/7.5345</f>
        <v>10823226.309642311</v>
      </c>
      <c r="U3379" s="59">
        <v>0</v>
      </c>
      <c r="V3379" s="60">
        <f>Ugovori_OPULJP3[[#This Row],[Javni doprinos korisnika - HRK]]/7.5345</f>
        <v>0</v>
      </c>
      <c r="W3379" s="59">
        <v>0</v>
      </c>
      <c r="X3379" s="60">
        <f>Ugovori_OPULJP3[[#This Row],[Privatni doprinos korisnika - HRK]]/7.5345</f>
        <v>0</v>
      </c>
      <c r="Y3379" s="61">
        <v>81547598.629999995</v>
      </c>
      <c r="Z3379" s="62">
        <f>Ugovori_OPULJP3[[#This Row],[UKUPNI PRIHVATLJIVI IZDACI
TOTAL ELIGIBLE EXPENDITURE
= Bespovratna sredstva ukupno + doprinos korisnika
= Ukupni prihvatljivi troškovi
= Ukupna ugovorena vrijednost projekta HRK]]/7.5345</f>
        <v>10823226.309642311</v>
      </c>
      <c r="AA3379" s="66" t="s">
        <v>37</v>
      </c>
      <c r="AB3379" s="66" t="s">
        <v>34</v>
      </c>
      <c r="AC3379" s="40" t="s">
        <v>12219</v>
      </c>
      <c r="AD3379" s="52" t="s">
        <v>12111</v>
      </c>
    </row>
    <row r="3380" spans="1:30" ht="88.5" customHeight="1" x14ac:dyDescent="0.2">
      <c r="A3380" s="70" t="s">
        <v>12220</v>
      </c>
      <c r="B3380" s="64" t="s">
        <v>12105</v>
      </c>
      <c r="C3380" s="65" t="s">
        <v>12106</v>
      </c>
      <c r="D3380" s="65" t="s">
        <v>12221</v>
      </c>
      <c r="E3380" s="66" t="s">
        <v>33</v>
      </c>
      <c r="F3380" s="71" t="s">
        <v>12222</v>
      </c>
      <c r="G3380" s="54" t="s">
        <v>12145</v>
      </c>
      <c r="H3380" s="68">
        <v>44358</v>
      </c>
      <c r="I3380" s="68">
        <v>45260</v>
      </c>
      <c r="J3380" s="57" t="str">
        <f>IF(Ugovori_OPULJP3[[#This Row],[DATUM ZAVRŠETKA OPERACIJE]]&gt;DATE(2024,12,31),"u provedbi","završen")</f>
        <v>završen</v>
      </c>
      <c r="K3380" s="67" t="s">
        <v>35</v>
      </c>
      <c r="L3380" s="76" t="s">
        <v>36</v>
      </c>
      <c r="M3380" s="82" t="s">
        <v>3093</v>
      </c>
      <c r="N3380" s="58">
        <v>0.15</v>
      </c>
      <c r="O3380" s="59">
        <f>Ugovori_OPULJP3[[#This Row],[Bespovratna sredstva - Ukupno (EU+Nac) HRK
= Ukupna ugovorena vrijednost bespovratnih sredstava]]*Ugovori_OPULJP3[[#This Row],[EU STOPA SUFINANCIRANJA %
EU CO-FINANCING RATE %]]</f>
        <v>3285966.6944999998</v>
      </c>
      <c r="P3380" s="60">
        <f>Ugovori_OPULJP3[[#This Row],[Bespovratna sredstva - EU dio - HRK]]/7.5345</f>
        <v>436122.72805096552</v>
      </c>
      <c r="Q3380" s="59">
        <f>Ugovori_OPULJP3[[#This Row],[Bespovratna sredstva - Ukupno (EU+Nac) HRK
= Ukupna ugovorena vrijednost bespovratnih sredstava]]*Ugovori_OPULJP3[[#This Row],[STOPA NACIONALNOG SUFINANCIRANJA %]]</f>
        <v>579876.47549999994</v>
      </c>
      <c r="R3380" s="60">
        <f>Ugovori_OPULJP3[[#This Row],[Bespovratna sredstva - Nacionalni dio - HRK]]/7.5345</f>
        <v>76962.834361935093</v>
      </c>
      <c r="S3380" s="59">
        <v>3865843.17</v>
      </c>
      <c r="T3380" s="60">
        <f>Ugovori_OPULJP3[[#This Row],[Bespovratna sredstva - Ukupno (EU+Nac) HRK
= Ukupna ugovorena vrijednost bespovratnih sredstava]]/7.5345</f>
        <v>513085.56241290062</v>
      </c>
      <c r="U3380" s="59">
        <v>0</v>
      </c>
      <c r="V3380" s="60">
        <f>Ugovori_OPULJP3[[#This Row],[Javni doprinos korisnika - HRK]]/7.5345</f>
        <v>0</v>
      </c>
      <c r="W3380" s="59">
        <v>0</v>
      </c>
      <c r="X3380" s="60">
        <f>Ugovori_OPULJP3[[#This Row],[Privatni doprinos korisnika - HRK]]/7.5345</f>
        <v>0</v>
      </c>
      <c r="Y3380" s="61">
        <v>3865843.17</v>
      </c>
      <c r="Z3380" s="62">
        <f>Ugovori_OPULJP3[[#This Row],[UKUPNI PRIHVATLJIVI IZDACI
TOTAL ELIGIBLE EXPENDITURE
= Bespovratna sredstva ukupno + doprinos korisnika
= Ukupni prihvatljivi troškovi
= Ukupna ugovorena vrijednost projekta HRK]]/7.5345</f>
        <v>513085.56241290062</v>
      </c>
      <c r="AA3380" s="66" t="s">
        <v>37</v>
      </c>
      <c r="AB3380" s="66" t="s">
        <v>34</v>
      </c>
      <c r="AC3380" s="40" t="s">
        <v>12223</v>
      </c>
      <c r="AD3380" s="72" t="s">
        <v>12111</v>
      </c>
    </row>
    <row r="3381" spans="1:30" ht="88.5" customHeight="1" x14ac:dyDescent="0.2">
      <c r="A3381" s="97" t="s">
        <v>12224</v>
      </c>
      <c r="B3381" s="64" t="s">
        <v>12105</v>
      </c>
      <c r="C3381" s="65" t="s">
        <v>12106</v>
      </c>
      <c r="D3381" s="96" t="s">
        <v>12225</v>
      </c>
      <c r="E3381" s="66" t="s">
        <v>33</v>
      </c>
      <c r="F3381" s="81" t="s">
        <v>12225</v>
      </c>
      <c r="G3381" s="54" t="s">
        <v>12118</v>
      </c>
      <c r="H3381" s="98">
        <v>43739</v>
      </c>
      <c r="I3381" s="98">
        <v>45016</v>
      </c>
      <c r="J3381" s="57" t="str">
        <f>IF(Ugovori_OPULJP3[[#This Row],[DATUM ZAVRŠETKA OPERACIJE]]&gt;DATE(2024,12,31),"u provedbi","završen")</f>
        <v>završen</v>
      </c>
      <c r="K3381" s="76" t="s">
        <v>35</v>
      </c>
      <c r="L3381" s="76" t="s">
        <v>36</v>
      </c>
      <c r="M3381" s="58">
        <v>0.85</v>
      </c>
      <c r="N3381" s="58">
        <v>0.15</v>
      </c>
      <c r="O3381" s="99">
        <f>Ugovori_OPULJP3[[#This Row],[Bespovratna sredstva - Ukupno (EU+Nac) HRK
= Ukupna ugovorena vrijednost bespovratnih sredstava]]*Ugovori_OPULJP3[[#This Row],[EU STOPA SUFINANCIRANJA %
EU CO-FINANCING RATE %]]</f>
        <v>15997000</v>
      </c>
      <c r="P3381" s="100">
        <f>Ugovori_OPULJP3[[#This Row],[Bespovratna sredstva - EU dio - HRK]]/7.5345</f>
        <v>2123166.766208773</v>
      </c>
      <c r="Q3381" s="99">
        <f>Ugovori_OPULJP3[[#This Row],[Bespovratna sredstva - Ukupno (EU+Nac) HRK
= Ukupna ugovorena vrijednost bespovratnih sredstava]]*Ugovori_OPULJP3[[#This Row],[STOPA NACIONALNOG SUFINANCIRANJA %]]</f>
        <v>2823000</v>
      </c>
      <c r="R3381" s="100">
        <f>Ugovori_OPULJP3[[#This Row],[Bespovratna sredstva - Nacionalni dio - HRK]]/7.5345</f>
        <v>374676.48815448931</v>
      </c>
      <c r="S3381" s="99">
        <v>18820000</v>
      </c>
      <c r="T3381" s="100">
        <f>Ugovori_OPULJP3[[#This Row],[Bespovratna sredstva - Ukupno (EU+Nac) HRK
= Ukupna ugovorena vrijednost bespovratnih sredstava]]/7.5345</f>
        <v>2497843.2543632621</v>
      </c>
      <c r="U3381" s="59">
        <v>0</v>
      </c>
      <c r="V3381" s="60">
        <f>Ugovori_OPULJP3[[#This Row],[Javni doprinos korisnika - HRK]]/7.5345</f>
        <v>0</v>
      </c>
      <c r="W3381" s="59">
        <v>0</v>
      </c>
      <c r="X3381" s="60">
        <f>Ugovori_OPULJP3[[#This Row],[Privatni doprinos korisnika - HRK]]/7.5345</f>
        <v>0</v>
      </c>
      <c r="Y3381" s="101">
        <v>18820000</v>
      </c>
      <c r="Z3381" s="102">
        <f>Ugovori_OPULJP3[[#This Row],[UKUPNI PRIHVATLJIVI IZDACI
TOTAL ELIGIBLE EXPENDITURE
= Bespovratna sredstva ukupno + doprinos korisnika
= Ukupni prihvatljivi troškovi
= Ukupna ugovorena vrijednost projekta HRK]]/7.5345</f>
        <v>2497843.2543632621</v>
      </c>
      <c r="AA3381" s="66" t="s">
        <v>37</v>
      </c>
      <c r="AB3381" s="66" t="s">
        <v>34</v>
      </c>
      <c r="AC3381" s="41" t="s">
        <v>12226</v>
      </c>
      <c r="AD3381" s="52" t="s">
        <v>12111</v>
      </c>
    </row>
    <row r="3382" spans="1:30" ht="88.5" customHeight="1" x14ac:dyDescent="0.2">
      <c r="A3382" s="75" t="s">
        <v>12227</v>
      </c>
      <c r="B3382" s="123" t="s">
        <v>12105</v>
      </c>
      <c r="C3382" s="96" t="s">
        <v>12106</v>
      </c>
      <c r="D3382" s="96" t="s">
        <v>12228</v>
      </c>
      <c r="E3382" s="66" t="s">
        <v>33</v>
      </c>
      <c r="F3382" s="71" t="s">
        <v>12228</v>
      </c>
      <c r="G3382" s="71" t="s">
        <v>719</v>
      </c>
      <c r="H3382" s="98">
        <v>44013</v>
      </c>
      <c r="I3382" s="98">
        <v>44926</v>
      </c>
      <c r="J3382" s="57" t="str">
        <f>IF(Ugovori_OPULJP3[[#This Row],[DATUM ZAVRŠETKA OPERACIJE]]&gt;DATE(2024,12,31),"u provedbi","završen")</f>
        <v>završen</v>
      </c>
      <c r="K3382" s="76" t="s">
        <v>35</v>
      </c>
      <c r="L3382" s="76" t="s">
        <v>36</v>
      </c>
      <c r="M3382" s="58">
        <v>0.85</v>
      </c>
      <c r="N3382" s="77">
        <v>0.15</v>
      </c>
      <c r="O3382" s="99">
        <v>10217959.352500001</v>
      </c>
      <c r="P3382" s="100">
        <f>Ugovori_OPULJP3[[#This Row],[Bespovratna sredstva - EU dio - HRK]]/7.5345</f>
        <v>1356156.2615302941</v>
      </c>
      <c r="Q3382" s="99">
        <v>1803169.2975000001</v>
      </c>
      <c r="R3382" s="100">
        <f>Ugovori_OPULJP3[[#This Row],[Bespovratna sredstva - Nacionalni dio - HRK]]/7.5345</f>
        <v>239321.69321122835</v>
      </c>
      <c r="S3382" s="99">
        <v>12021128.65</v>
      </c>
      <c r="T3382" s="100">
        <f>Ugovori_OPULJP3[[#This Row],[Bespovratna sredstva - Ukupno (EU+Nac) HRK
= Ukupna ugovorena vrijednost bespovratnih sredstava]]/7.5345</f>
        <v>1595477.9547415222</v>
      </c>
      <c r="U3382" s="59">
        <v>0</v>
      </c>
      <c r="V3382" s="60">
        <f>Ugovori_OPULJP3[[#This Row],[Javni doprinos korisnika - HRK]]/7.5345</f>
        <v>0</v>
      </c>
      <c r="W3382" s="59">
        <v>0</v>
      </c>
      <c r="X3382" s="60">
        <f>Ugovori_OPULJP3[[#This Row],[Privatni doprinos korisnika - HRK]]/7.5345</f>
        <v>0</v>
      </c>
      <c r="Y3382" s="101">
        <v>12021128.65</v>
      </c>
      <c r="Z3382" s="102">
        <f>Ugovori_OPULJP3[[#This Row],[UKUPNI PRIHVATLJIVI IZDACI
TOTAL ELIGIBLE EXPENDITURE
= Bespovratna sredstva ukupno + doprinos korisnika
= Ukupni prihvatljivi troškovi
= Ukupna ugovorena vrijednost projekta HRK]]/7.5345</f>
        <v>1595477.9547415222</v>
      </c>
      <c r="AA3382" s="66" t="s">
        <v>37</v>
      </c>
      <c r="AB3382" s="104" t="s">
        <v>34</v>
      </c>
      <c r="AC3382" s="41" t="s">
        <v>12229</v>
      </c>
      <c r="AD3382" s="65" t="s">
        <v>12111</v>
      </c>
    </row>
    <row r="3383" spans="1:30" ht="88.5" customHeight="1" x14ac:dyDescent="0.2">
      <c r="A3383" s="70" t="s">
        <v>12230</v>
      </c>
      <c r="B3383" s="64" t="s">
        <v>12105</v>
      </c>
      <c r="C3383" s="65" t="s">
        <v>12106</v>
      </c>
      <c r="D3383" s="65" t="s">
        <v>12231</v>
      </c>
      <c r="E3383" s="66" t="s">
        <v>33</v>
      </c>
      <c r="F3383" s="124" t="s">
        <v>12231</v>
      </c>
      <c r="G3383" s="124" t="s">
        <v>12134</v>
      </c>
      <c r="H3383" s="125">
        <v>44136</v>
      </c>
      <c r="I3383" s="68">
        <v>45046</v>
      </c>
      <c r="J3383" s="57" t="str">
        <f>IF(Ugovori_OPULJP3[[#This Row],[DATUM ZAVRŠETKA OPERACIJE]]&gt;DATE(2024,12,31),"u provedbi","završen")</f>
        <v>završen</v>
      </c>
      <c r="K3383" s="67" t="s">
        <v>35</v>
      </c>
      <c r="L3383" s="67" t="s">
        <v>36</v>
      </c>
      <c r="M3383" s="58">
        <v>0.85</v>
      </c>
      <c r="N3383" s="58">
        <v>0.15</v>
      </c>
      <c r="O3383" s="59">
        <f>Ugovori_OPULJP3[[#This Row],[Bespovratna sredstva - Ukupno (EU+Nac) HRK
= Ukupna ugovorena vrijednost bespovratnih sredstava]]*Ugovori_OPULJP3[[#This Row],[EU STOPA SUFINANCIRANJA %
EU CO-FINANCING RATE %]]</f>
        <v>3554036.3370000003</v>
      </c>
      <c r="P3383" s="60">
        <f>Ugovori_OPULJP3[[#This Row],[Bespovratna sredstva - EU dio - HRK]]/7.5345</f>
        <v>471701.68385427038</v>
      </c>
      <c r="Q3383" s="59">
        <f>Ugovori_OPULJP3[[#This Row],[Bespovratna sredstva - Ukupno (EU+Nac) HRK
= Ukupna ugovorena vrijednost bespovratnih sredstava]]*Ugovori_OPULJP3[[#This Row],[STOPA NACIONALNOG SUFINANCIRANJA %]]</f>
        <v>627182.88300000003</v>
      </c>
      <c r="R3383" s="60">
        <f>Ugovori_OPULJP3[[#This Row],[Bespovratna sredstva - Nacionalni dio - HRK]]/7.5345</f>
        <v>83241.473621341822</v>
      </c>
      <c r="S3383" s="59">
        <v>4181219.22</v>
      </c>
      <c r="T3383" s="60">
        <f>Ugovori_OPULJP3[[#This Row],[Bespovratna sredstva - Ukupno (EU+Nac) HRK
= Ukupna ugovorena vrijednost bespovratnih sredstava]]/7.5345</f>
        <v>554943.15747561213</v>
      </c>
      <c r="U3383" s="59">
        <v>0</v>
      </c>
      <c r="V3383" s="60">
        <f>Ugovori_OPULJP3[[#This Row],[Javni doprinos korisnika - HRK]]/7.5345</f>
        <v>0</v>
      </c>
      <c r="W3383" s="59">
        <v>0</v>
      </c>
      <c r="X3383" s="60">
        <f>Ugovori_OPULJP3[[#This Row],[Privatni doprinos korisnika - HRK]]/7.5345</f>
        <v>0</v>
      </c>
      <c r="Y3383" s="61">
        <v>4181219.22</v>
      </c>
      <c r="Z3383" s="62">
        <f>Ugovori_OPULJP3[[#This Row],[UKUPNI PRIHVATLJIVI IZDACI
TOTAL ELIGIBLE EXPENDITURE
= Bespovratna sredstva ukupno + doprinos korisnika
= Ukupni prihvatljivi troškovi
= Ukupna ugovorena vrijednost projekta HRK]]/7.5345</f>
        <v>554943.15747561213</v>
      </c>
      <c r="AA3383" s="66" t="s">
        <v>37</v>
      </c>
      <c r="AB3383" s="66" t="s">
        <v>34</v>
      </c>
      <c r="AC3383" s="40" t="s">
        <v>12232</v>
      </c>
      <c r="AD3383" s="52" t="s">
        <v>12111</v>
      </c>
    </row>
    <row r="3384" spans="1:30" ht="88.5" customHeight="1" x14ac:dyDescent="0.2">
      <c r="A3384" s="70" t="s">
        <v>12233</v>
      </c>
      <c r="B3384" s="64" t="s">
        <v>12105</v>
      </c>
      <c r="C3384" s="65" t="s">
        <v>12106</v>
      </c>
      <c r="D3384" s="96" t="s">
        <v>12234</v>
      </c>
      <c r="E3384" s="66" t="s">
        <v>33</v>
      </c>
      <c r="F3384" s="123" t="s">
        <v>12234</v>
      </c>
      <c r="G3384" s="54" t="s">
        <v>12114</v>
      </c>
      <c r="H3384" s="68">
        <v>43831</v>
      </c>
      <c r="I3384" s="68">
        <v>45107</v>
      </c>
      <c r="J3384" s="57" t="str">
        <f>IF(Ugovori_OPULJP3[[#This Row],[DATUM ZAVRŠETKA OPERACIJE]]&gt;DATE(2024,12,31),"u provedbi","završen")</f>
        <v>završen</v>
      </c>
      <c r="K3384" s="76" t="s">
        <v>35</v>
      </c>
      <c r="L3384" s="67" t="s">
        <v>36</v>
      </c>
      <c r="M3384" s="58">
        <v>0.85</v>
      </c>
      <c r="N3384" s="58">
        <v>0.15</v>
      </c>
      <c r="O3384" s="59">
        <f>Ugovori_OPULJP3[[#This Row],[Bespovratna sredstva - Ukupno (EU+Nac) HRK
= Ukupna ugovorena vrijednost bespovratnih sredstava]]*Ugovori_OPULJP3[[#This Row],[EU STOPA SUFINANCIRANJA %
EU CO-FINANCING RATE %]]</f>
        <v>12750000</v>
      </c>
      <c r="P3384" s="60">
        <f>Ugovori_OPULJP3[[#This Row],[Bespovratna sredstva - EU dio - HRK]]/7.5345</f>
        <v>1692215.8072864821</v>
      </c>
      <c r="Q3384" s="59">
        <f>Ugovori_OPULJP3[[#This Row],[Bespovratna sredstva - Ukupno (EU+Nac) HRK
= Ukupna ugovorena vrijednost bespovratnih sredstava]]*Ugovori_OPULJP3[[#This Row],[STOPA NACIONALNOG SUFINANCIRANJA %]]</f>
        <v>2250000</v>
      </c>
      <c r="R3384" s="60">
        <f>Ugovori_OPULJP3[[#This Row],[Bespovratna sredstva - Nacionalni dio - HRK]]/7.5345</f>
        <v>298626.31893290859</v>
      </c>
      <c r="S3384" s="59">
        <v>15000000</v>
      </c>
      <c r="T3384" s="60">
        <f>Ugovori_OPULJP3[[#This Row],[Bespovratna sredstva - Ukupno (EU+Nac) HRK
= Ukupna ugovorena vrijednost bespovratnih sredstava]]/7.5345</f>
        <v>1990842.1262193907</v>
      </c>
      <c r="U3384" s="59">
        <v>0</v>
      </c>
      <c r="V3384" s="60">
        <f>Ugovori_OPULJP3[[#This Row],[Javni doprinos korisnika - HRK]]/7.5345</f>
        <v>0</v>
      </c>
      <c r="W3384" s="59">
        <v>0</v>
      </c>
      <c r="X3384" s="60">
        <f>Ugovori_OPULJP3[[#This Row],[Privatni doprinos korisnika - HRK]]/7.5345</f>
        <v>0</v>
      </c>
      <c r="Y3384" s="61">
        <v>15000000</v>
      </c>
      <c r="Z3384" s="62">
        <f>Ugovori_OPULJP3[[#This Row],[UKUPNI PRIHVATLJIVI IZDACI
TOTAL ELIGIBLE EXPENDITURE
= Bespovratna sredstva ukupno + doprinos korisnika
= Ukupni prihvatljivi troškovi
= Ukupna ugovorena vrijednost projekta HRK]]/7.5345</f>
        <v>1990842.1262193907</v>
      </c>
      <c r="AA3384" s="66" t="s">
        <v>37</v>
      </c>
      <c r="AB3384" s="66" t="s">
        <v>34</v>
      </c>
      <c r="AC3384" s="41" t="s">
        <v>12235</v>
      </c>
      <c r="AD3384" s="52" t="s">
        <v>12111</v>
      </c>
    </row>
    <row r="3385" spans="1:30" ht="88.5" customHeight="1" x14ac:dyDescent="0.2">
      <c r="A3385" s="75" t="s">
        <v>12236</v>
      </c>
      <c r="B3385" s="64" t="s">
        <v>12105</v>
      </c>
      <c r="C3385" s="65" t="s">
        <v>12106</v>
      </c>
      <c r="D3385" s="65" t="s">
        <v>12237</v>
      </c>
      <c r="E3385" s="66" t="s">
        <v>33</v>
      </c>
      <c r="F3385" s="64" t="s">
        <v>12237</v>
      </c>
      <c r="G3385" s="54" t="s">
        <v>12114</v>
      </c>
      <c r="H3385" s="68">
        <v>43739</v>
      </c>
      <c r="I3385" s="68">
        <v>45107</v>
      </c>
      <c r="J3385" s="57" t="str">
        <f>IF(Ugovori_OPULJP3[[#This Row],[DATUM ZAVRŠETKA OPERACIJE]]&gt;DATE(2024,12,31),"u provedbi","završen")</f>
        <v>završen</v>
      </c>
      <c r="K3385" s="76" t="s">
        <v>35</v>
      </c>
      <c r="L3385" s="67" t="s">
        <v>36</v>
      </c>
      <c r="M3385" s="58">
        <v>0.85</v>
      </c>
      <c r="N3385" s="58">
        <v>0.15</v>
      </c>
      <c r="O3385" s="59">
        <f>Ugovori_OPULJP3[[#This Row],[Bespovratna sredstva - Ukupno (EU+Nac) HRK
= Ukupna ugovorena vrijednost bespovratnih sredstava]]*Ugovori_OPULJP3[[#This Row],[EU STOPA SUFINANCIRANJA %
EU CO-FINANCING RATE %]]</f>
        <v>10200000</v>
      </c>
      <c r="P3385" s="60">
        <f>Ugovori_OPULJP3[[#This Row],[Bespovratna sredstva - EU dio - HRK]]/7.5345</f>
        <v>1353772.6458291856</v>
      </c>
      <c r="Q3385" s="59">
        <f>Ugovori_OPULJP3[[#This Row],[Bespovratna sredstva - Ukupno (EU+Nac) HRK
= Ukupna ugovorena vrijednost bespovratnih sredstava]]*Ugovori_OPULJP3[[#This Row],[STOPA NACIONALNOG SUFINANCIRANJA %]]</f>
        <v>1800000</v>
      </c>
      <c r="R3385" s="60">
        <f>Ugovori_OPULJP3[[#This Row],[Bespovratna sredstva - Nacionalni dio - HRK]]/7.5345</f>
        <v>238901.05514632689</v>
      </c>
      <c r="S3385" s="59">
        <v>12000000</v>
      </c>
      <c r="T3385" s="60">
        <f>Ugovori_OPULJP3[[#This Row],[Bespovratna sredstva - Ukupno (EU+Nac) HRK
= Ukupna ugovorena vrijednost bespovratnih sredstava]]/7.5345</f>
        <v>1592673.7009755126</v>
      </c>
      <c r="U3385" s="59">
        <v>0</v>
      </c>
      <c r="V3385" s="60">
        <f>Ugovori_OPULJP3[[#This Row],[Javni doprinos korisnika - HRK]]/7.5345</f>
        <v>0</v>
      </c>
      <c r="W3385" s="59">
        <v>0</v>
      </c>
      <c r="X3385" s="60">
        <f>Ugovori_OPULJP3[[#This Row],[Privatni doprinos korisnika - HRK]]/7.5345</f>
        <v>0</v>
      </c>
      <c r="Y3385" s="61">
        <v>12000000</v>
      </c>
      <c r="Z3385" s="62">
        <f>Ugovori_OPULJP3[[#This Row],[UKUPNI PRIHVATLJIVI IZDACI
TOTAL ELIGIBLE EXPENDITURE
= Bespovratna sredstva ukupno + doprinos korisnika
= Ukupni prihvatljivi troškovi
= Ukupna ugovorena vrijednost projekta HRK]]/7.5345</f>
        <v>1592673.7009755126</v>
      </c>
      <c r="AA3385" s="66" t="s">
        <v>37</v>
      </c>
      <c r="AB3385" s="66" t="s">
        <v>34</v>
      </c>
      <c r="AC3385" s="40" t="s">
        <v>12238</v>
      </c>
      <c r="AD3385" s="52" t="s">
        <v>12111</v>
      </c>
    </row>
    <row r="3386" spans="1:30" ht="88.5" customHeight="1" x14ac:dyDescent="0.2">
      <c r="A3386" s="70" t="s">
        <v>12239</v>
      </c>
      <c r="B3386" s="64" t="s">
        <v>12105</v>
      </c>
      <c r="C3386" s="65" t="s">
        <v>12106</v>
      </c>
      <c r="D3386" s="121" t="s">
        <v>12240</v>
      </c>
      <c r="E3386" s="66" t="s">
        <v>33</v>
      </c>
      <c r="F3386" s="54" t="s">
        <v>12240</v>
      </c>
      <c r="G3386" s="54" t="s">
        <v>12114</v>
      </c>
      <c r="H3386" s="68">
        <v>43922</v>
      </c>
      <c r="I3386" s="98">
        <v>44834</v>
      </c>
      <c r="J3386" s="57" t="str">
        <f>IF(Ugovori_OPULJP3[[#This Row],[DATUM ZAVRŠETKA OPERACIJE]]&gt;DATE(2024,12,31),"u provedbi","završen")</f>
        <v>završen</v>
      </c>
      <c r="K3386" s="67" t="s">
        <v>35</v>
      </c>
      <c r="L3386" s="67" t="s">
        <v>36</v>
      </c>
      <c r="M3386" s="58">
        <v>0.85</v>
      </c>
      <c r="N3386" s="58">
        <v>0.15</v>
      </c>
      <c r="O3386" s="59">
        <f>Ugovori_OPULJP3[[#This Row],[Bespovratna sredstva - Ukupno (EU+Nac) HRK
= Ukupna ugovorena vrijednost bespovratnih sredstava]]*Ugovori_OPULJP3[[#This Row],[EU STOPA SUFINANCIRANJA %
EU CO-FINANCING RATE %]]</f>
        <v>5610000</v>
      </c>
      <c r="P3386" s="60">
        <f>Ugovori_OPULJP3[[#This Row],[Bespovratna sredstva - EU dio - HRK]]/7.5345</f>
        <v>744574.95520605217</v>
      </c>
      <c r="Q3386" s="59">
        <f>Ugovori_OPULJP3[[#This Row],[Bespovratna sredstva - Ukupno (EU+Nac) HRK
= Ukupna ugovorena vrijednost bespovratnih sredstava]]*Ugovori_OPULJP3[[#This Row],[STOPA NACIONALNOG SUFINANCIRANJA %]]</f>
        <v>990000</v>
      </c>
      <c r="R3386" s="60">
        <f>Ugovori_OPULJP3[[#This Row],[Bespovratna sredstva - Nacionalni dio - HRK]]/7.5345</f>
        <v>131395.58033047977</v>
      </c>
      <c r="S3386" s="59">
        <v>6600000</v>
      </c>
      <c r="T3386" s="60">
        <f>Ugovori_OPULJP3[[#This Row],[Bespovratna sredstva - Ukupno (EU+Nac) HRK
= Ukupna ugovorena vrijednost bespovratnih sredstava]]/7.5345</f>
        <v>875970.53553653194</v>
      </c>
      <c r="U3386" s="59">
        <v>0</v>
      </c>
      <c r="V3386" s="60">
        <f>Ugovori_OPULJP3[[#This Row],[Javni doprinos korisnika - HRK]]/7.5345</f>
        <v>0</v>
      </c>
      <c r="W3386" s="59">
        <v>0</v>
      </c>
      <c r="X3386" s="60">
        <f>Ugovori_OPULJP3[[#This Row],[Privatni doprinos korisnika - HRK]]/7.5345</f>
        <v>0</v>
      </c>
      <c r="Y3386" s="61">
        <v>6600000</v>
      </c>
      <c r="Z3386" s="62">
        <f>Ugovori_OPULJP3[[#This Row],[UKUPNI PRIHVATLJIVI IZDACI
TOTAL ELIGIBLE EXPENDITURE
= Bespovratna sredstva ukupno + doprinos korisnika
= Ukupni prihvatljivi troškovi
= Ukupna ugovorena vrijednost projekta HRK]]/7.5345</f>
        <v>875970.53553653194</v>
      </c>
      <c r="AA3386" s="96" t="s">
        <v>37</v>
      </c>
      <c r="AB3386" s="66" t="s">
        <v>34</v>
      </c>
      <c r="AC3386" s="41" t="s">
        <v>12241</v>
      </c>
      <c r="AD3386" s="52" t="s">
        <v>12111</v>
      </c>
    </row>
    <row r="3387" spans="1:30" ht="88.5" customHeight="1" x14ac:dyDescent="0.2">
      <c r="A3387" s="75" t="s">
        <v>12242</v>
      </c>
      <c r="B3387" s="64" t="s">
        <v>12105</v>
      </c>
      <c r="C3387" s="65" t="s">
        <v>12106</v>
      </c>
      <c r="D3387" s="65" t="s">
        <v>12243</v>
      </c>
      <c r="E3387" s="66" t="s">
        <v>33</v>
      </c>
      <c r="F3387" s="64" t="s">
        <v>12243</v>
      </c>
      <c r="G3387" s="54" t="s">
        <v>12114</v>
      </c>
      <c r="H3387" s="68">
        <v>43556</v>
      </c>
      <c r="I3387" s="68">
        <v>44377</v>
      </c>
      <c r="J3387" s="57" t="str">
        <f>IF(Ugovori_OPULJP3[[#This Row],[DATUM ZAVRŠETKA OPERACIJE]]&gt;DATE(2024,12,31),"u provedbi","završen")</f>
        <v>završen</v>
      </c>
      <c r="K3387" s="76" t="s">
        <v>35</v>
      </c>
      <c r="L3387" s="67" t="s">
        <v>36</v>
      </c>
      <c r="M3387" s="58">
        <v>0.85</v>
      </c>
      <c r="N3387" s="58">
        <v>0.15</v>
      </c>
      <c r="O3387" s="59">
        <f>Ugovori_OPULJP3[[#This Row],[Bespovratna sredstva - Ukupno (EU+Nac) HRK
= Ukupna ugovorena vrijednost bespovratnih sredstava]]*Ugovori_OPULJP3[[#This Row],[EU STOPA SUFINANCIRANJA %
EU CO-FINANCING RATE %]]</f>
        <v>2040000</v>
      </c>
      <c r="P3387" s="60">
        <f>Ugovori_OPULJP3[[#This Row],[Bespovratna sredstva - EU dio - HRK]]/7.5345</f>
        <v>270754.52916583716</v>
      </c>
      <c r="Q3387" s="59">
        <f>Ugovori_OPULJP3[[#This Row],[Bespovratna sredstva - Ukupno (EU+Nac) HRK
= Ukupna ugovorena vrijednost bespovratnih sredstava]]*Ugovori_OPULJP3[[#This Row],[STOPA NACIONALNOG SUFINANCIRANJA %]]</f>
        <v>360000</v>
      </c>
      <c r="R3387" s="60">
        <f>Ugovori_OPULJP3[[#This Row],[Bespovratna sredstva - Nacionalni dio - HRK]]/7.5345</f>
        <v>47780.211029265374</v>
      </c>
      <c r="S3387" s="59">
        <v>2400000</v>
      </c>
      <c r="T3387" s="60">
        <f>Ugovori_OPULJP3[[#This Row],[Bespovratna sredstva - Ukupno (EU+Nac) HRK
= Ukupna ugovorena vrijednost bespovratnih sredstava]]/7.5345</f>
        <v>318534.74019510252</v>
      </c>
      <c r="U3387" s="59">
        <v>0</v>
      </c>
      <c r="V3387" s="60">
        <f>Ugovori_OPULJP3[[#This Row],[Javni doprinos korisnika - HRK]]/7.5345</f>
        <v>0</v>
      </c>
      <c r="W3387" s="59">
        <v>0</v>
      </c>
      <c r="X3387" s="60">
        <f>Ugovori_OPULJP3[[#This Row],[Privatni doprinos korisnika - HRK]]/7.5345</f>
        <v>0</v>
      </c>
      <c r="Y3387" s="61">
        <v>2400000</v>
      </c>
      <c r="Z3387" s="62">
        <f>Ugovori_OPULJP3[[#This Row],[UKUPNI PRIHVATLJIVI IZDACI
TOTAL ELIGIBLE EXPENDITURE
= Bespovratna sredstva ukupno + doprinos korisnika
= Ukupni prihvatljivi troškovi
= Ukupna ugovorena vrijednost projekta HRK]]/7.5345</f>
        <v>318534.74019510252</v>
      </c>
      <c r="AA3387" s="66" t="s">
        <v>37</v>
      </c>
      <c r="AB3387" s="66" t="s">
        <v>34</v>
      </c>
      <c r="AC3387" s="40" t="s">
        <v>12244</v>
      </c>
      <c r="AD3387" s="52" t="s">
        <v>12111</v>
      </c>
    </row>
    <row r="3388" spans="1:30" ht="88.5" customHeight="1" x14ac:dyDescent="0.2">
      <c r="A3388" s="70" t="s">
        <v>12245</v>
      </c>
      <c r="B3388" s="64" t="s">
        <v>12105</v>
      </c>
      <c r="C3388" s="65" t="s">
        <v>12106</v>
      </c>
      <c r="D3388" s="65" t="s">
        <v>12246</v>
      </c>
      <c r="E3388" s="66" t="s">
        <v>33</v>
      </c>
      <c r="F3388" s="71" t="s">
        <v>12246</v>
      </c>
      <c r="G3388" s="54" t="s">
        <v>12118</v>
      </c>
      <c r="H3388" s="68">
        <v>44197</v>
      </c>
      <c r="I3388" s="68">
        <v>44895</v>
      </c>
      <c r="J3388" s="57" t="str">
        <f>IF(Ugovori_OPULJP3[[#This Row],[DATUM ZAVRŠETKA OPERACIJE]]&gt;DATE(2024,12,31),"u provedbi","završen")</f>
        <v>završen</v>
      </c>
      <c r="K3388" s="67" t="s">
        <v>35</v>
      </c>
      <c r="L3388" s="67" t="s">
        <v>36</v>
      </c>
      <c r="M3388" s="58">
        <v>0.85</v>
      </c>
      <c r="N3388" s="58">
        <v>0.15</v>
      </c>
      <c r="O3388" s="59">
        <f>Ugovori_OPULJP3[[#This Row],[Bespovratna sredstva - Ukupno (EU+Nac) HRK
= Ukupna ugovorena vrijednost bespovratnih sredstava]]*Ugovori_OPULJP3[[#This Row],[EU STOPA SUFINANCIRANJA %
EU CO-FINANCING RATE %]]</f>
        <v>1124542.9194999998</v>
      </c>
      <c r="P3388" s="60">
        <f>Ugovori_OPULJP3[[#This Row],[Bespovratna sredstva - EU dio - HRK]]/7.5345</f>
        <v>149252.49445882271</v>
      </c>
      <c r="Q3388" s="59">
        <f>Ugovori_OPULJP3[[#This Row],[Bespovratna sredstva - Ukupno (EU+Nac) HRK
= Ukupna ugovorena vrijednost bespovratnih sredstava]]*Ugovori_OPULJP3[[#This Row],[STOPA NACIONALNOG SUFINANCIRANJA %]]</f>
        <v>198448.75049999999</v>
      </c>
      <c r="R3388" s="60">
        <f>Ugovori_OPULJP3[[#This Row],[Bespovratna sredstva - Nacionalni dio - HRK]]/7.5345</f>
        <v>26338.675492733422</v>
      </c>
      <c r="S3388" s="59">
        <v>1322991.67</v>
      </c>
      <c r="T3388" s="60">
        <f>Ugovori_OPULJP3[[#This Row],[Bespovratna sredstva - Ukupno (EU+Nac) HRK
= Ukupna ugovorena vrijednost bespovratnih sredstava]]/7.5345</f>
        <v>175591.16995155616</v>
      </c>
      <c r="U3388" s="59">
        <v>0</v>
      </c>
      <c r="V3388" s="60">
        <f>Ugovori_OPULJP3[[#This Row],[Javni doprinos korisnika - HRK]]/7.5345</f>
        <v>0</v>
      </c>
      <c r="W3388" s="59">
        <v>0</v>
      </c>
      <c r="X3388" s="60">
        <f>Ugovori_OPULJP3[[#This Row],[Privatni doprinos korisnika - HRK]]/7.5345</f>
        <v>0</v>
      </c>
      <c r="Y3388" s="61">
        <v>1322991.67</v>
      </c>
      <c r="Z3388" s="62">
        <f>Ugovori_OPULJP3[[#This Row],[UKUPNI PRIHVATLJIVI IZDACI
TOTAL ELIGIBLE EXPENDITURE
= Bespovratna sredstva ukupno + doprinos korisnika
= Ukupni prihvatljivi troškovi
= Ukupna ugovorena vrijednost projekta HRK]]/7.5345</f>
        <v>175591.16995155616</v>
      </c>
      <c r="AA3388" s="66" t="s">
        <v>37</v>
      </c>
      <c r="AB3388" s="66" t="s">
        <v>34</v>
      </c>
      <c r="AC3388" s="40" t="s">
        <v>12247</v>
      </c>
      <c r="AD3388" s="65" t="s">
        <v>12111</v>
      </c>
    </row>
    <row r="3389" spans="1:30" ht="88.5" customHeight="1" x14ac:dyDescent="0.2">
      <c r="A3389" s="70" t="s">
        <v>12248</v>
      </c>
      <c r="B3389" s="64" t="s">
        <v>12105</v>
      </c>
      <c r="C3389" s="65" t="s">
        <v>12106</v>
      </c>
      <c r="D3389" s="65" t="s">
        <v>12249</v>
      </c>
      <c r="E3389" s="66" t="s">
        <v>33</v>
      </c>
      <c r="F3389" s="71" t="s">
        <v>12250</v>
      </c>
      <c r="G3389" s="54" t="s">
        <v>12155</v>
      </c>
      <c r="H3389" s="68">
        <v>44166</v>
      </c>
      <c r="I3389" s="68">
        <v>45291</v>
      </c>
      <c r="J3389" s="57" t="str">
        <f>IF(Ugovori_OPULJP3[[#This Row],[DATUM ZAVRŠETKA OPERACIJE]]&gt;DATE(2024,12,31),"u provedbi","završen")</f>
        <v>završen</v>
      </c>
      <c r="K3389" s="67" t="s">
        <v>36</v>
      </c>
      <c r="L3389" s="67" t="s">
        <v>36</v>
      </c>
      <c r="M3389" s="58">
        <v>0.85</v>
      </c>
      <c r="N3389" s="58">
        <v>0.15</v>
      </c>
      <c r="O3389" s="59">
        <f>Ugovori_OPULJP3[[#This Row],[Bespovratna sredstva - Ukupno (EU+Nac) HRK
= Ukupna ugovorena vrijednost bespovratnih sredstava]]*Ugovori_OPULJP3[[#This Row],[EU STOPA SUFINANCIRANJA %
EU CO-FINANCING RATE %]]</f>
        <v>3589151.1290000002</v>
      </c>
      <c r="P3389" s="60">
        <f>Ugovori_OPULJP3[[#This Row],[Bespovratna sredstva - EU dio - HRK]]/7.5345</f>
        <v>476362.21766540583</v>
      </c>
      <c r="Q3389" s="59">
        <f>Ugovori_OPULJP3[[#This Row],[Bespovratna sredstva - Ukupno (EU+Nac) HRK
= Ukupna ugovorena vrijednost bespovratnih sredstava]]*Ugovori_OPULJP3[[#This Row],[STOPA NACIONALNOG SUFINANCIRANJA %]]</f>
        <v>633379.61100000003</v>
      </c>
      <c r="R3389" s="60">
        <f>Ugovori_OPULJP3[[#This Row],[Bespovratna sredstva - Nacionalni dio - HRK]]/7.5345</f>
        <v>84063.92076448338</v>
      </c>
      <c r="S3389" s="59">
        <v>4222530.74</v>
      </c>
      <c r="T3389" s="60">
        <f>Ugovori_OPULJP3[[#This Row],[Bespovratna sredstva - Ukupno (EU+Nac) HRK
= Ukupna ugovorena vrijednost bespovratnih sredstava]]/7.5345</f>
        <v>560426.13842988922</v>
      </c>
      <c r="U3389" s="59">
        <v>0</v>
      </c>
      <c r="V3389" s="60">
        <f>Ugovori_OPULJP3[[#This Row],[Javni doprinos korisnika - HRK]]/7.5345</f>
        <v>0</v>
      </c>
      <c r="W3389" s="59">
        <v>0</v>
      </c>
      <c r="X3389" s="60">
        <f>Ugovori_OPULJP3[[#This Row],[Privatni doprinos korisnika - HRK]]/7.5345</f>
        <v>0</v>
      </c>
      <c r="Y3389" s="61">
        <v>4222530.74</v>
      </c>
      <c r="Z3389" s="62">
        <f>Ugovori_OPULJP3[[#This Row],[UKUPNI PRIHVATLJIVI IZDACI
TOTAL ELIGIBLE EXPENDITURE
= Bespovratna sredstva ukupno + doprinos korisnika
= Ukupni prihvatljivi troškovi
= Ukupna ugovorena vrijednost projekta HRK]]/7.5345</f>
        <v>560426.13842988922</v>
      </c>
      <c r="AA3389" s="66" t="s">
        <v>37</v>
      </c>
      <c r="AB3389" s="66" t="s">
        <v>34</v>
      </c>
      <c r="AC3389" s="40" t="s">
        <v>12251</v>
      </c>
      <c r="AD3389" s="52" t="s">
        <v>12111</v>
      </c>
    </row>
    <row r="3390" spans="1:30" ht="88.5" customHeight="1" x14ac:dyDescent="0.2">
      <c r="A3390" s="75" t="s">
        <v>12252</v>
      </c>
      <c r="B3390" s="64" t="s">
        <v>12105</v>
      </c>
      <c r="C3390" s="65" t="s">
        <v>12106</v>
      </c>
      <c r="D3390" s="65" t="s">
        <v>12253</v>
      </c>
      <c r="E3390" s="66" t="s">
        <v>33</v>
      </c>
      <c r="F3390" s="71" t="s">
        <v>12254</v>
      </c>
      <c r="G3390" s="54" t="s">
        <v>12130</v>
      </c>
      <c r="H3390" s="68">
        <v>44410</v>
      </c>
      <c r="I3390" s="68">
        <v>45262</v>
      </c>
      <c r="J3390" s="57" t="str">
        <f>IF(Ugovori_OPULJP3[[#This Row],[DATUM ZAVRŠETKA OPERACIJE]]&gt;DATE(2024,12,31),"u provedbi","završen")</f>
        <v>završen</v>
      </c>
      <c r="K3390" s="67" t="s">
        <v>36</v>
      </c>
      <c r="L3390" s="55" t="s">
        <v>36</v>
      </c>
      <c r="M3390" s="58">
        <v>0.85</v>
      </c>
      <c r="N3390" s="58">
        <v>0.15</v>
      </c>
      <c r="O3390" s="91">
        <f>Ugovori_OPULJP3[[#This Row],[Bespovratna sredstva - Ukupno (EU+Nac) HRK
= Ukupna ugovorena vrijednost bespovratnih sredstava]]*Ugovori_OPULJP3[[#This Row],[EU STOPA SUFINANCIRANJA %
EU CO-FINANCING RATE %]]</f>
        <v>7564911.1749999998</v>
      </c>
      <c r="P3390" s="92">
        <f>Ugovori_OPULJP3[[#This Row],[Bespovratna sredstva - EU dio - HRK]]/7.5345</f>
        <v>1004036.2565531885</v>
      </c>
      <c r="Q3390" s="91">
        <f>Ugovori_OPULJP3[[#This Row],[Bespovratna sredstva - Ukupno (EU+Nac) HRK
= Ukupna ugovorena vrijednost bespovratnih sredstava]]*Ugovori_OPULJP3[[#This Row],[STOPA NACIONALNOG SUFINANCIRANJA %]]</f>
        <v>1334984.325</v>
      </c>
      <c r="R3390" s="92">
        <f>Ugovori_OPULJP3[[#This Row],[Bespovratna sredstva - Nacionalni dio - HRK]]/7.5345</f>
        <v>177182.86880350386</v>
      </c>
      <c r="S3390" s="91">
        <v>8899895.5</v>
      </c>
      <c r="T3390" s="92">
        <f>Ugovori_OPULJP3[[#This Row],[Bespovratna sredstva - Ukupno (EU+Nac) HRK
= Ukupna ugovorena vrijednost bespovratnih sredstava]]/7.5345</f>
        <v>1181219.1253566926</v>
      </c>
      <c r="U3390" s="59">
        <v>0</v>
      </c>
      <c r="V3390" s="60">
        <f>Ugovori_OPULJP3[[#This Row],[Javni doprinos korisnika - HRK]]/7.5345</f>
        <v>0</v>
      </c>
      <c r="W3390" s="59">
        <v>0</v>
      </c>
      <c r="X3390" s="60">
        <f>Ugovori_OPULJP3[[#This Row],[Privatni doprinos korisnika - HRK]]/7.5345</f>
        <v>0</v>
      </c>
      <c r="Y3390" s="93">
        <v>8899895.5</v>
      </c>
      <c r="Z3390" s="94">
        <f>Ugovori_OPULJP3[[#This Row],[UKUPNI PRIHVATLJIVI IZDACI
TOTAL ELIGIBLE EXPENDITURE
= Bespovratna sredstva ukupno + doprinos korisnika
= Ukupni prihvatljivi troškovi
= Ukupna ugovorena vrijednost projekta HRK]]/7.5345</f>
        <v>1181219.1253566926</v>
      </c>
      <c r="AA3390" s="53" t="s">
        <v>37</v>
      </c>
      <c r="AB3390" s="53" t="s">
        <v>34</v>
      </c>
      <c r="AC3390" s="40" t="s">
        <v>12255</v>
      </c>
      <c r="AD3390" s="52" t="s">
        <v>12111</v>
      </c>
    </row>
    <row r="3391" spans="1:30" ht="88.5" customHeight="1" x14ac:dyDescent="0.2">
      <c r="A3391" s="57" t="s">
        <v>12256</v>
      </c>
      <c r="B3391" s="51" t="s">
        <v>12105</v>
      </c>
      <c r="C3391" s="52" t="s">
        <v>12106</v>
      </c>
      <c r="D3391" s="65" t="s">
        <v>12257</v>
      </c>
      <c r="E3391" s="53" t="s">
        <v>33</v>
      </c>
      <c r="F3391" s="54" t="s">
        <v>12258</v>
      </c>
      <c r="G3391" s="54" t="s">
        <v>12122</v>
      </c>
      <c r="H3391" s="68">
        <v>44411</v>
      </c>
      <c r="I3391" s="68">
        <v>45291</v>
      </c>
      <c r="J3391" s="57" t="str">
        <f>IF(Ugovori_OPULJP3[[#This Row],[DATUM ZAVRŠETKA OPERACIJE]]&gt;DATE(2024,12,31),"u provedbi","završen")</f>
        <v>završen</v>
      </c>
      <c r="K3391" s="55" t="s">
        <v>36</v>
      </c>
      <c r="L3391" s="55" t="s">
        <v>36</v>
      </c>
      <c r="M3391" s="58">
        <v>0.85</v>
      </c>
      <c r="N3391" s="58">
        <v>0.15</v>
      </c>
      <c r="O3391" s="59">
        <f>Ugovori_OPULJP3[[#This Row],[Bespovratna sredstva - Ukupno (EU+Nac) HRK
= Ukupna ugovorena vrijednost bespovratnih sredstava]]*Ugovori_OPULJP3[[#This Row],[EU STOPA SUFINANCIRANJA %
EU CO-FINANCING RATE %]]</f>
        <v>2410472.5</v>
      </c>
      <c r="P3391" s="60">
        <f>Ugovori_OPULJP3[[#This Row],[Bespovratna sredstva - EU dio - HRK]]/7.5345</f>
        <v>319924.67980622471</v>
      </c>
      <c r="Q3391" s="59">
        <f>Ugovori_OPULJP3[[#This Row],[Bespovratna sredstva - Ukupno (EU+Nac) HRK
= Ukupna ugovorena vrijednost bespovratnih sredstava]]*Ugovori_OPULJP3[[#This Row],[STOPA NACIONALNOG SUFINANCIRANJA %]]</f>
        <v>425377.5</v>
      </c>
      <c r="R3391" s="60">
        <f>Ugovori_OPULJP3[[#This Row],[Bespovratna sredstva - Nacionalni dio - HRK]]/7.5345</f>
        <v>56457.296436392593</v>
      </c>
      <c r="S3391" s="59">
        <v>2835850</v>
      </c>
      <c r="T3391" s="60">
        <f>Ugovori_OPULJP3[[#This Row],[Bespovratna sredstva - Ukupno (EU+Nac) HRK
= Ukupna ugovorena vrijednost bespovratnih sredstava]]/7.5345</f>
        <v>376381.9762426173</v>
      </c>
      <c r="U3391" s="59">
        <v>0</v>
      </c>
      <c r="V3391" s="60">
        <f>Ugovori_OPULJP3[[#This Row],[Javni doprinos korisnika - HRK]]/7.5345</f>
        <v>0</v>
      </c>
      <c r="W3391" s="59">
        <v>0</v>
      </c>
      <c r="X3391" s="60">
        <f>Ugovori_OPULJP3[[#This Row],[Privatni doprinos korisnika - HRK]]/7.5345</f>
        <v>0</v>
      </c>
      <c r="Y3391" s="61">
        <v>2835850</v>
      </c>
      <c r="Z3391" s="62">
        <f>Ugovori_OPULJP3[[#This Row],[UKUPNI PRIHVATLJIVI IZDACI
TOTAL ELIGIBLE EXPENDITURE
= Bespovratna sredstva ukupno + doprinos korisnika
= Ukupni prihvatljivi troškovi
= Ukupna ugovorena vrijednost projekta HRK]]/7.5345</f>
        <v>376381.9762426173</v>
      </c>
      <c r="AA3391" s="53" t="s">
        <v>37</v>
      </c>
      <c r="AB3391" s="53" t="s">
        <v>34</v>
      </c>
      <c r="AC3391" s="40" t="s">
        <v>12259</v>
      </c>
      <c r="AD3391" s="52" t="s">
        <v>12111</v>
      </c>
    </row>
    <row r="3392" spans="1:30" ht="88.5" customHeight="1" x14ac:dyDescent="0.2">
      <c r="A3392" s="75" t="s">
        <v>12260</v>
      </c>
      <c r="B3392" s="64" t="s">
        <v>12105</v>
      </c>
      <c r="C3392" s="65" t="s">
        <v>12106</v>
      </c>
      <c r="D3392" s="65" t="s">
        <v>12261</v>
      </c>
      <c r="E3392" s="66" t="s">
        <v>33</v>
      </c>
      <c r="F3392" s="71" t="s">
        <v>12262</v>
      </c>
      <c r="G3392" s="54" t="s">
        <v>12130</v>
      </c>
      <c r="H3392" s="56">
        <v>44424</v>
      </c>
      <c r="I3392" s="56">
        <v>45291</v>
      </c>
      <c r="J3392" s="57" t="str">
        <f>IF(Ugovori_OPULJP3[[#This Row],[DATUM ZAVRŠETKA OPERACIJE]]&gt;DATE(2024,12,31),"u provedbi","završen")</f>
        <v>završen</v>
      </c>
      <c r="K3392" s="67" t="s">
        <v>35</v>
      </c>
      <c r="L3392" s="55" t="s">
        <v>36</v>
      </c>
      <c r="M3392" s="58">
        <v>0.85</v>
      </c>
      <c r="N3392" s="58">
        <v>0.15</v>
      </c>
      <c r="O3392" s="91">
        <f>Ugovori_OPULJP3[[#This Row],[Bespovratna sredstva - Ukupno (EU+Nac) HRK
= Ukupna ugovorena vrijednost bespovratnih sredstava]]*Ugovori_OPULJP3[[#This Row],[EU STOPA SUFINANCIRANJA %
EU CO-FINANCING RATE %]]</f>
        <v>3187485.55</v>
      </c>
      <c r="P3392" s="92">
        <f>Ugovori_OPULJP3[[#This Row],[Bespovratna sredstva - EU dio - HRK]]/7.5345</f>
        <v>423052.03397703893</v>
      </c>
      <c r="Q3392" s="91">
        <f>Ugovori_OPULJP3[[#This Row],[Bespovratna sredstva - Ukupno (EU+Nac) HRK
= Ukupna ugovorena vrijednost bespovratnih sredstava]]*Ugovori_OPULJP3[[#This Row],[STOPA NACIONALNOG SUFINANCIRANJA %]]</f>
        <v>562497.44999999995</v>
      </c>
      <c r="R3392" s="92">
        <f>Ugovori_OPULJP3[[#This Row],[Bespovratna sredstva - Nacionalni dio - HRK]]/7.5345</f>
        <v>74656.241290065693</v>
      </c>
      <c r="S3392" s="91">
        <v>3749983</v>
      </c>
      <c r="T3392" s="92">
        <f>Ugovori_OPULJP3[[#This Row],[Bespovratna sredstva - Ukupno (EU+Nac) HRK
= Ukupna ugovorena vrijednost bespovratnih sredstava]]/7.5345</f>
        <v>497708.27526710462</v>
      </c>
      <c r="U3392" s="91">
        <v>0</v>
      </c>
      <c r="V3392" s="92">
        <f>Ugovori_OPULJP3[[#This Row],[Javni doprinos korisnika - HRK]]/7.5345</f>
        <v>0</v>
      </c>
      <c r="W3392" s="91">
        <v>0</v>
      </c>
      <c r="X3392" s="92">
        <f>Ugovori_OPULJP3[[#This Row],[Privatni doprinos korisnika - HRK]]/7.5345</f>
        <v>0</v>
      </c>
      <c r="Y3392" s="93">
        <v>3749983</v>
      </c>
      <c r="Z3392" s="94">
        <f>Ugovori_OPULJP3[[#This Row],[UKUPNI PRIHVATLJIVI IZDACI
TOTAL ELIGIBLE EXPENDITURE
= Bespovratna sredstva ukupno + doprinos korisnika
= Ukupni prihvatljivi troškovi
= Ukupna ugovorena vrijednost projekta HRK]]/7.5345</f>
        <v>497708.27526710462</v>
      </c>
      <c r="AA3392" s="53" t="s">
        <v>37</v>
      </c>
      <c r="AB3392" s="53" t="s">
        <v>34</v>
      </c>
      <c r="AC3392" s="40" t="s">
        <v>12263</v>
      </c>
      <c r="AD3392" s="52" t="s">
        <v>12111</v>
      </c>
    </row>
    <row r="3393" spans="1:30" ht="88.5" customHeight="1" x14ac:dyDescent="0.2">
      <c r="A3393" s="50" t="s">
        <v>12264</v>
      </c>
      <c r="B3393" s="64" t="s">
        <v>12105</v>
      </c>
      <c r="C3393" s="65" t="s">
        <v>12106</v>
      </c>
      <c r="D3393" s="126" t="s">
        <v>12265</v>
      </c>
      <c r="E3393" s="66" t="s">
        <v>33</v>
      </c>
      <c r="F3393" s="71" t="s">
        <v>12266</v>
      </c>
      <c r="G3393" s="54" t="s">
        <v>12118</v>
      </c>
      <c r="H3393" s="68">
        <v>44497</v>
      </c>
      <c r="I3393" s="68">
        <v>45044</v>
      </c>
      <c r="J3393" s="57" t="str">
        <f>IF(Ugovori_OPULJP3[[#This Row],[DATUM ZAVRŠETKA OPERACIJE]]&gt;DATE(2024,12,31),"u provedbi","završen")</f>
        <v>završen</v>
      </c>
      <c r="K3393" s="76" t="s">
        <v>35</v>
      </c>
      <c r="L3393" s="67" t="s">
        <v>36</v>
      </c>
      <c r="M3393" s="58">
        <v>0.85</v>
      </c>
      <c r="N3393" s="58">
        <v>0.15</v>
      </c>
      <c r="O3393" s="59">
        <f>Ugovori_OPULJP3[[#This Row],[Bespovratna sredstva - Ukupno (EU+Nac) HRK
= Ukupna ugovorena vrijednost bespovratnih sredstava]]*Ugovori_OPULJP3[[#This Row],[EU STOPA SUFINANCIRANJA %
EU CO-FINANCING RATE %]]</f>
        <v>968952.4</v>
      </c>
      <c r="P3393" s="60">
        <f>Ugovori_OPULJP3[[#This Row],[Bespovratna sredstva - EU dio - HRK]]/7.5345</f>
        <v>128602.0837480921</v>
      </c>
      <c r="Q3393" s="59">
        <f>Ugovori_OPULJP3[[#This Row],[Bespovratna sredstva - Ukupno (EU+Nac) HRK
= Ukupna ugovorena vrijednost bespovratnih sredstava]]*Ugovori_OPULJP3[[#This Row],[STOPA NACIONALNOG SUFINANCIRANJA %]]</f>
        <v>170991.6</v>
      </c>
      <c r="R3393" s="60">
        <f>Ugovori_OPULJP3[[#This Row],[Bespovratna sredstva - Nacionalni dio - HRK]]/7.5345</f>
        <v>22694.485367310372</v>
      </c>
      <c r="S3393" s="59">
        <v>1139944</v>
      </c>
      <c r="T3393" s="60">
        <f>Ugovori_OPULJP3[[#This Row],[Bespovratna sredstva - Ukupno (EU+Nac) HRK
= Ukupna ugovorena vrijednost bespovratnih sredstava]]/7.5345</f>
        <v>151296.56911540247</v>
      </c>
      <c r="U3393" s="59">
        <v>0</v>
      </c>
      <c r="V3393" s="60">
        <f>Ugovori_OPULJP3[[#This Row],[Javni doprinos korisnika - HRK]]/7.5345</f>
        <v>0</v>
      </c>
      <c r="W3393" s="59">
        <v>0</v>
      </c>
      <c r="X3393" s="60">
        <f>Ugovori_OPULJP3[[#This Row],[Privatni doprinos korisnika - HRK]]/7.5345</f>
        <v>0</v>
      </c>
      <c r="Y3393" s="61">
        <v>1139944</v>
      </c>
      <c r="Z3393" s="62">
        <f>Ugovori_OPULJP3[[#This Row],[UKUPNI PRIHVATLJIVI IZDACI
TOTAL ELIGIBLE EXPENDITURE
= Bespovratna sredstva ukupno + doprinos korisnika
= Ukupni prihvatljivi troškovi
= Ukupna ugovorena vrijednost projekta HRK]]/7.5345</f>
        <v>151296.56911540247</v>
      </c>
      <c r="AA3393" s="66" t="s">
        <v>37</v>
      </c>
      <c r="AB3393" s="66" t="s">
        <v>34</v>
      </c>
      <c r="AC3393" s="40" t="s">
        <v>12267</v>
      </c>
      <c r="AD3393" s="72" t="s">
        <v>12111</v>
      </c>
    </row>
    <row r="3394" spans="1:30" ht="88.5" customHeight="1" x14ac:dyDescent="0.2">
      <c r="A3394" s="50" t="s">
        <v>12268</v>
      </c>
      <c r="B3394" s="51" t="s">
        <v>12105</v>
      </c>
      <c r="C3394" s="52" t="s">
        <v>12269</v>
      </c>
      <c r="D3394" s="52" t="s">
        <v>12270</v>
      </c>
      <c r="E3394" s="53" t="s">
        <v>33</v>
      </c>
      <c r="F3394" s="54" t="s">
        <v>12270</v>
      </c>
      <c r="G3394" s="54" t="s">
        <v>12271</v>
      </c>
      <c r="H3394" s="56">
        <v>42984</v>
      </c>
      <c r="I3394" s="56">
        <v>44748</v>
      </c>
      <c r="J3394" s="57" t="str">
        <f>IF(Ugovori_OPULJP3[[#This Row],[DATUM ZAVRŠETKA OPERACIJE]]&gt;DATE(2024,12,31),"u provedbi","završen")</f>
        <v>završen</v>
      </c>
      <c r="K3394" s="55" t="s">
        <v>35</v>
      </c>
      <c r="L3394" s="55" t="s">
        <v>36</v>
      </c>
      <c r="M3394" s="58">
        <v>0.85</v>
      </c>
      <c r="N3394" s="58">
        <v>0.15</v>
      </c>
      <c r="O3394" s="59">
        <f>Ugovori_OPULJP3[[#This Row],[Bespovratna sredstva - Ukupno (EU+Nac) HRK
= Ukupna ugovorena vrijednost bespovratnih sredstava]]*Ugovori_OPULJP3[[#This Row],[EU STOPA SUFINANCIRANJA %
EU CO-FINANCING RATE %]]</f>
        <v>4027576.25</v>
      </c>
      <c r="P3394" s="60">
        <f>Ugovori_OPULJP3[[#This Row],[Bespovratna sredstva - EU dio - HRK]]/7.5345</f>
        <v>534551.23100404802</v>
      </c>
      <c r="Q3394" s="59">
        <f>Ugovori_OPULJP3[[#This Row],[Bespovratna sredstva - Ukupno (EU+Nac) HRK
= Ukupna ugovorena vrijednost bespovratnih sredstava]]*Ugovori_OPULJP3[[#This Row],[STOPA NACIONALNOG SUFINANCIRANJA %]]</f>
        <v>710748.75</v>
      </c>
      <c r="R3394" s="60">
        <f>Ugovori_OPULJP3[[#This Row],[Bespovratna sredstva - Nacionalni dio - HRK]]/7.5345</f>
        <v>94332.570177184942</v>
      </c>
      <c r="S3394" s="59">
        <v>4738325</v>
      </c>
      <c r="T3394" s="60">
        <f>Ugovori_OPULJP3[[#This Row],[Bespovratna sredstva - Ukupno (EU+Nac) HRK
= Ukupna ugovorena vrijednost bespovratnih sredstava]]/7.5345</f>
        <v>628883.80118123291</v>
      </c>
      <c r="U3394" s="59">
        <v>0</v>
      </c>
      <c r="V3394" s="60">
        <f>Ugovori_OPULJP3[[#This Row],[Javni doprinos korisnika - HRK]]/7.5345</f>
        <v>0</v>
      </c>
      <c r="W3394" s="59">
        <v>0</v>
      </c>
      <c r="X3394" s="60">
        <f>Ugovori_OPULJP3[[#This Row],[Privatni doprinos korisnika - HRK]]/7.5345</f>
        <v>0</v>
      </c>
      <c r="Y3394" s="61">
        <v>4738325</v>
      </c>
      <c r="Z3394" s="62">
        <f>Ugovori_OPULJP3[[#This Row],[UKUPNI PRIHVATLJIVI IZDACI
TOTAL ELIGIBLE EXPENDITURE
= Bespovratna sredstva ukupno + doprinos korisnika
= Ukupni prihvatljivi troškovi
= Ukupna ugovorena vrijednost projekta HRK]]/7.5345</f>
        <v>628883.80118123291</v>
      </c>
      <c r="AA3394" s="53" t="s">
        <v>37</v>
      </c>
      <c r="AB3394" s="53" t="s">
        <v>34</v>
      </c>
      <c r="AC3394" s="42" t="s">
        <v>12272</v>
      </c>
      <c r="AD3394" s="52" t="s">
        <v>12111</v>
      </c>
    </row>
    <row r="3395" spans="1:30" ht="88.5" customHeight="1" x14ac:dyDescent="0.2">
      <c r="A3395" s="50" t="s">
        <v>12273</v>
      </c>
      <c r="B3395" s="51" t="s">
        <v>12105</v>
      </c>
      <c r="C3395" s="52" t="s">
        <v>12269</v>
      </c>
      <c r="D3395" s="52" t="s">
        <v>12274</v>
      </c>
      <c r="E3395" s="53" t="s">
        <v>33</v>
      </c>
      <c r="F3395" s="54" t="s">
        <v>12274</v>
      </c>
      <c r="G3395" s="54" t="s">
        <v>12134</v>
      </c>
      <c r="H3395" s="56">
        <v>43311</v>
      </c>
      <c r="I3395" s="56">
        <v>45076</v>
      </c>
      <c r="J3395" s="57" t="str">
        <f>IF(Ugovori_OPULJP3[[#This Row],[DATUM ZAVRŠETKA OPERACIJE]]&gt;DATE(2024,12,31),"u provedbi","završen")</f>
        <v>završen</v>
      </c>
      <c r="K3395" s="55" t="s">
        <v>35</v>
      </c>
      <c r="L3395" s="55" t="s">
        <v>36</v>
      </c>
      <c r="M3395" s="58">
        <v>0.85</v>
      </c>
      <c r="N3395" s="58">
        <v>0.15</v>
      </c>
      <c r="O3395" s="59">
        <f>Ugovori_OPULJP3[[#This Row],[Bespovratna sredstva - Ukupno (EU+Nac) HRK
= Ukupna ugovorena vrijednost bespovratnih sredstava]]*Ugovori_OPULJP3[[#This Row],[EU STOPA SUFINANCIRANJA %
EU CO-FINANCING RATE %]]</f>
        <v>77413962.5</v>
      </c>
      <c r="P3395" s="60">
        <f>Ugovori_OPULJP3[[#This Row],[Bespovratna sredstva - EU dio - HRK]]/7.5345</f>
        <v>10274598.513504544</v>
      </c>
      <c r="Q3395" s="59">
        <f>Ugovori_OPULJP3[[#This Row],[Bespovratna sredstva - Ukupno (EU+Nac) HRK
= Ukupna ugovorena vrijednost bespovratnih sredstava]]*Ugovori_OPULJP3[[#This Row],[STOPA NACIONALNOG SUFINANCIRANJA %]]</f>
        <v>13661287.5</v>
      </c>
      <c r="R3395" s="60">
        <f>Ugovori_OPULJP3[[#This Row],[Bespovratna sredstva - Nacionalni dio - HRK]]/7.5345</f>
        <v>1813164.4435596257</v>
      </c>
      <c r="S3395" s="59">
        <v>91075250</v>
      </c>
      <c r="T3395" s="60">
        <f>Ugovori_OPULJP3[[#This Row],[Bespovratna sredstva - Ukupno (EU+Nac) HRK
= Ukupna ugovorena vrijednost bespovratnih sredstava]]/7.5345</f>
        <v>12087762.95706417</v>
      </c>
      <c r="U3395" s="59">
        <v>0</v>
      </c>
      <c r="V3395" s="60">
        <f>Ugovori_OPULJP3[[#This Row],[Javni doprinos korisnika - HRK]]/7.5345</f>
        <v>0</v>
      </c>
      <c r="W3395" s="59">
        <v>0</v>
      </c>
      <c r="X3395" s="60">
        <f>Ugovori_OPULJP3[[#This Row],[Privatni doprinos korisnika - HRK]]/7.5345</f>
        <v>0</v>
      </c>
      <c r="Y3395" s="61">
        <v>91075250</v>
      </c>
      <c r="Z3395" s="62">
        <f>Ugovori_OPULJP3[[#This Row],[UKUPNI PRIHVATLJIVI IZDACI
TOTAL ELIGIBLE EXPENDITURE
= Bespovratna sredstva ukupno + doprinos korisnika
= Ukupni prihvatljivi troškovi
= Ukupna ugovorena vrijednost projekta HRK]]/7.5345</f>
        <v>12087762.95706417</v>
      </c>
      <c r="AA3395" s="53" t="s">
        <v>37</v>
      </c>
      <c r="AB3395" s="53" t="s">
        <v>34</v>
      </c>
      <c r="AC3395" s="42" t="s">
        <v>12275</v>
      </c>
      <c r="AD3395" s="52" t="s">
        <v>12111</v>
      </c>
    </row>
    <row r="3396" spans="1:30" ht="88.5" customHeight="1" x14ac:dyDescent="0.2">
      <c r="A3396" s="50" t="s">
        <v>12276</v>
      </c>
      <c r="B3396" s="51" t="s">
        <v>12105</v>
      </c>
      <c r="C3396" s="52" t="s">
        <v>12269</v>
      </c>
      <c r="D3396" s="52" t="s">
        <v>12277</v>
      </c>
      <c r="E3396" s="53" t="s">
        <v>33</v>
      </c>
      <c r="F3396" s="54" t="s">
        <v>12277</v>
      </c>
      <c r="G3396" s="54" t="s">
        <v>12271</v>
      </c>
      <c r="H3396" s="56">
        <v>43689</v>
      </c>
      <c r="I3396" s="56">
        <v>44877</v>
      </c>
      <c r="J3396" s="57" t="str">
        <f>IF(Ugovori_OPULJP3[[#This Row],[DATUM ZAVRŠETKA OPERACIJE]]&gt;DATE(2024,12,31),"u provedbi","završen")</f>
        <v>završen</v>
      </c>
      <c r="K3396" s="55" t="s">
        <v>35</v>
      </c>
      <c r="L3396" s="55" t="s">
        <v>36</v>
      </c>
      <c r="M3396" s="58">
        <v>0.85</v>
      </c>
      <c r="N3396" s="58">
        <v>0.15</v>
      </c>
      <c r="O3396" s="59">
        <f>Ugovori_OPULJP3[[#This Row],[Bespovratna sredstva - Ukupno (EU+Nac) HRK
= Ukupna ugovorena vrijednost bespovratnih sredstava]]*Ugovori_OPULJP3[[#This Row],[EU STOPA SUFINANCIRANJA %
EU CO-FINANCING RATE %]]</f>
        <v>1927380.1340000001</v>
      </c>
      <c r="P3396" s="60">
        <f>Ugovori_OPULJP3[[#This Row],[Bespovratna sredstva - EU dio - HRK]]/7.5345</f>
        <v>255807.3042670383</v>
      </c>
      <c r="Q3396" s="59">
        <f>Ugovori_OPULJP3[[#This Row],[Bespovratna sredstva - Ukupno (EU+Nac) HRK
= Ukupna ugovorena vrijednost bespovratnih sredstava]]*Ugovori_OPULJP3[[#This Row],[STOPA NACIONALNOG SUFINANCIRANJA %]]</f>
        <v>340125.90600000002</v>
      </c>
      <c r="R3396" s="60">
        <f>Ugovori_OPULJP3[[#This Row],[Bespovratna sredstva - Nacionalni dio - HRK]]/7.5345</f>
        <v>45142.465458889114</v>
      </c>
      <c r="S3396" s="59">
        <v>2267506.04</v>
      </c>
      <c r="T3396" s="60">
        <f>Ugovori_OPULJP3[[#This Row],[Bespovratna sredstva - Ukupno (EU+Nac) HRK
= Ukupna ugovorena vrijednost bespovratnih sredstava]]/7.5345</f>
        <v>300949.76972592738</v>
      </c>
      <c r="U3396" s="59">
        <v>0</v>
      </c>
      <c r="V3396" s="60">
        <f>Ugovori_OPULJP3[[#This Row],[Javni doprinos korisnika - HRK]]/7.5345</f>
        <v>0</v>
      </c>
      <c r="W3396" s="59">
        <v>0</v>
      </c>
      <c r="X3396" s="60">
        <f>Ugovori_OPULJP3[[#This Row],[Privatni doprinos korisnika - HRK]]/7.5345</f>
        <v>0</v>
      </c>
      <c r="Y3396" s="61">
        <v>2267506.04</v>
      </c>
      <c r="Z3396" s="62">
        <f>Ugovori_OPULJP3[[#This Row],[UKUPNI PRIHVATLJIVI IZDACI
TOTAL ELIGIBLE EXPENDITURE
= Bespovratna sredstva ukupno + doprinos korisnika
= Ukupni prihvatljivi troškovi
= Ukupna ugovorena vrijednost projekta HRK]]/7.5345</f>
        <v>300949.76972592738</v>
      </c>
      <c r="AA3396" s="53" t="s">
        <v>37</v>
      </c>
      <c r="AB3396" s="53" t="s">
        <v>34</v>
      </c>
      <c r="AC3396" s="42" t="s">
        <v>12278</v>
      </c>
      <c r="AD3396" s="52" t="s">
        <v>12111</v>
      </c>
    </row>
    <row r="3397" spans="1:30" ht="88.5" customHeight="1" x14ac:dyDescent="0.2">
      <c r="A3397" s="50" t="s">
        <v>12279</v>
      </c>
      <c r="B3397" s="51" t="s">
        <v>12105</v>
      </c>
      <c r="C3397" s="52" t="s">
        <v>12269</v>
      </c>
      <c r="D3397" s="52" t="s">
        <v>12280</v>
      </c>
      <c r="E3397" s="53" t="s">
        <v>33</v>
      </c>
      <c r="F3397" s="54" t="s">
        <v>12280</v>
      </c>
      <c r="G3397" s="54" t="s">
        <v>12134</v>
      </c>
      <c r="H3397" s="56">
        <v>43447</v>
      </c>
      <c r="I3397" s="56">
        <v>45059</v>
      </c>
      <c r="J3397" s="57" t="str">
        <f>IF(Ugovori_OPULJP3[[#This Row],[DATUM ZAVRŠETKA OPERACIJE]]&gt;DATE(2024,12,31),"u provedbi","završen")</f>
        <v>završen</v>
      </c>
      <c r="K3397" s="55" t="s">
        <v>35</v>
      </c>
      <c r="L3397" s="55" t="s">
        <v>36</v>
      </c>
      <c r="M3397" s="58">
        <v>0.85</v>
      </c>
      <c r="N3397" s="58">
        <v>0.15</v>
      </c>
      <c r="O3397" s="59">
        <f>Ugovori_OPULJP3[[#This Row],[Bespovratna sredstva - Ukupno (EU+Nac) HRK
= Ukupna ugovorena vrijednost bespovratnih sredstava]]*Ugovori_OPULJP3[[#This Row],[EU STOPA SUFINANCIRANJA %
EU CO-FINANCING RATE %]]</f>
        <v>32204120</v>
      </c>
      <c r="P3397" s="60">
        <f>Ugovori_OPULJP3[[#This Row],[Bespovratna sredstva - EU dio - HRK]]/7.5345</f>
        <v>4274221.2489216272</v>
      </c>
      <c r="Q3397" s="59">
        <f>Ugovori_OPULJP3[[#This Row],[Bespovratna sredstva - Ukupno (EU+Nac) HRK
= Ukupna ugovorena vrijednost bespovratnih sredstava]]*Ugovori_OPULJP3[[#This Row],[STOPA NACIONALNOG SUFINANCIRANJA %]]</f>
        <v>5683080</v>
      </c>
      <c r="R3397" s="60">
        <f>Ugovori_OPULJP3[[#This Row],[Bespovratna sredstva - Nacionalni dio - HRK]]/7.5345</f>
        <v>754274.338044993</v>
      </c>
      <c r="S3397" s="59">
        <v>37887200</v>
      </c>
      <c r="T3397" s="60">
        <f>Ugovori_OPULJP3[[#This Row],[Bespovratna sredstva - Ukupno (EU+Nac) HRK
= Ukupna ugovorena vrijednost bespovratnih sredstava]]/7.5345</f>
        <v>5028495.5869666198</v>
      </c>
      <c r="U3397" s="59">
        <v>0</v>
      </c>
      <c r="V3397" s="60">
        <f>Ugovori_OPULJP3[[#This Row],[Javni doprinos korisnika - HRK]]/7.5345</f>
        <v>0</v>
      </c>
      <c r="W3397" s="59">
        <v>0</v>
      </c>
      <c r="X3397" s="60">
        <f>Ugovori_OPULJP3[[#This Row],[Privatni doprinos korisnika - HRK]]/7.5345</f>
        <v>0</v>
      </c>
      <c r="Y3397" s="61">
        <v>37887200</v>
      </c>
      <c r="Z3397" s="62">
        <f>Ugovori_OPULJP3[[#This Row],[UKUPNI PRIHVATLJIVI IZDACI
TOTAL ELIGIBLE EXPENDITURE
= Bespovratna sredstva ukupno + doprinos korisnika
= Ukupni prihvatljivi troškovi
= Ukupna ugovorena vrijednost projekta HRK]]/7.5345</f>
        <v>5028495.5869666198</v>
      </c>
      <c r="AA3397" s="53" t="s">
        <v>37</v>
      </c>
      <c r="AB3397" s="53" t="s">
        <v>34</v>
      </c>
      <c r="AC3397" s="42" t="s">
        <v>12281</v>
      </c>
      <c r="AD3397" s="52" t="s">
        <v>12111</v>
      </c>
    </row>
    <row r="3398" spans="1:30" ht="88.5" customHeight="1" x14ac:dyDescent="0.2">
      <c r="A3398" s="50" t="s">
        <v>12282</v>
      </c>
      <c r="B3398" s="51" t="s">
        <v>12105</v>
      </c>
      <c r="C3398" s="52" t="s">
        <v>12269</v>
      </c>
      <c r="D3398" s="52" t="s">
        <v>12283</v>
      </c>
      <c r="E3398" s="53" t="s">
        <v>33</v>
      </c>
      <c r="F3398" s="54" t="s">
        <v>12283</v>
      </c>
      <c r="G3398" s="54" t="s">
        <v>12134</v>
      </c>
      <c r="H3398" s="56">
        <v>43502</v>
      </c>
      <c r="I3398" s="56">
        <v>45103</v>
      </c>
      <c r="J3398" s="57" t="str">
        <f>IF(Ugovori_OPULJP3[[#This Row],[DATUM ZAVRŠETKA OPERACIJE]]&gt;DATE(2024,12,31),"u provedbi","završen")</f>
        <v>završen</v>
      </c>
      <c r="K3398" s="55" t="s">
        <v>35</v>
      </c>
      <c r="L3398" s="55" t="s">
        <v>36</v>
      </c>
      <c r="M3398" s="58">
        <v>0.85</v>
      </c>
      <c r="N3398" s="58">
        <v>0.15</v>
      </c>
      <c r="O3398" s="59">
        <f>Ugovori_OPULJP3[[#This Row],[Bespovratna sredstva - Ukupno (EU+Nac) HRK
= Ukupna ugovorena vrijednost bespovratnih sredstava]]*Ugovori_OPULJP3[[#This Row],[EU STOPA SUFINANCIRANJA %
EU CO-FINANCING RATE %]]</f>
        <v>7796982</v>
      </c>
      <c r="P3398" s="60">
        <f>Ugovori_OPULJP3[[#This Row],[Bespovratna sredstva - EU dio - HRK]]/7.5345</f>
        <v>1034837.3481982878</v>
      </c>
      <c r="Q3398" s="59">
        <f>Ugovori_OPULJP3[[#This Row],[Bespovratna sredstva - Ukupno (EU+Nac) HRK
= Ukupna ugovorena vrijednost bespovratnih sredstava]]*Ugovori_OPULJP3[[#This Row],[STOPA NACIONALNOG SUFINANCIRANJA %]]</f>
        <v>1375938</v>
      </c>
      <c r="R3398" s="60">
        <f>Ugovori_OPULJP3[[#This Row],[Bespovratna sredstva - Nacionalni dio - HRK]]/7.5345</f>
        <v>182618.35556440373</v>
      </c>
      <c r="S3398" s="59">
        <v>9172920</v>
      </c>
      <c r="T3398" s="60">
        <f>Ugovori_OPULJP3[[#This Row],[Bespovratna sredstva - Ukupno (EU+Nac) HRK
= Ukupna ugovorena vrijednost bespovratnih sredstava]]/7.5345</f>
        <v>1217455.7037626915</v>
      </c>
      <c r="U3398" s="59">
        <v>0</v>
      </c>
      <c r="V3398" s="60">
        <f>Ugovori_OPULJP3[[#This Row],[Javni doprinos korisnika - HRK]]/7.5345</f>
        <v>0</v>
      </c>
      <c r="W3398" s="59">
        <v>0</v>
      </c>
      <c r="X3398" s="60">
        <f>Ugovori_OPULJP3[[#This Row],[Privatni doprinos korisnika - HRK]]/7.5345</f>
        <v>0</v>
      </c>
      <c r="Y3398" s="61">
        <v>9172920</v>
      </c>
      <c r="Z3398" s="62">
        <f>Ugovori_OPULJP3[[#This Row],[UKUPNI PRIHVATLJIVI IZDACI
TOTAL ELIGIBLE EXPENDITURE
= Bespovratna sredstva ukupno + doprinos korisnika
= Ukupni prihvatljivi troškovi
= Ukupna ugovorena vrijednost projekta HRK]]/7.5345</f>
        <v>1217455.7037626915</v>
      </c>
      <c r="AA3398" s="53" t="s">
        <v>37</v>
      </c>
      <c r="AB3398" s="53" t="s">
        <v>34</v>
      </c>
      <c r="AC3398" s="52" t="s">
        <v>12284</v>
      </c>
      <c r="AD3398" s="52" t="s">
        <v>12111</v>
      </c>
    </row>
    <row r="3399" spans="1:30" ht="88.5" customHeight="1" x14ac:dyDescent="0.2">
      <c r="A3399" s="75" t="s">
        <v>12285</v>
      </c>
      <c r="B3399" s="64" t="s">
        <v>12105</v>
      </c>
      <c r="C3399" s="65" t="s">
        <v>12269</v>
      </c>
      <c r="D3399" s="96" t="s">
        <v>12286</v>
      </c>
      <c r="E3399" s="109" t="s">
        <v>33</v>
      </c>
      <c r="F3399" s="71" t="s">
        <v>12286</v>
      </c>
      <c r="G3399" s="71" t="s">
        <v>12134</v>
      </c>
      <c r="H3399" s="68">
        <v>43983</v>
      </c>
      <c r="I3399" s="68">
        <v>45260</v>
      </c>
      <c r="J3399" s="57" t="str">
        <f>IF(Ugovori_OPULJP3[[#This Row],[DATUM ZAVRŠETKA OPERACIJE]]&gt;DATE(2024,12,31),"u provedbi","završen")</f>
        <v>završen</v>
      </c>
      <c r="K3399" s="76" t="s">
        <v>35</v>
      </c>
      <c r="L3399" s="67" t="s">
        <v>36</v>
      </c>
      <c r="M3399" s="58">
        <v>0.85</v>
      </c>
      <c r="N3399" s="58">
        <v>0.15</v>
      </c>
      <c r="O3399" s="59">
        <f>Ugovori_OPULJP3[[#This Row],[Bespovratna sredstva - Ukupno (EU+Nac) HRK
= Ukupna ugovorena vrijednost bespovratnih sredstava]]*Ugovori_OPULJP3[[#This Row],[EU STOPA SUFINANCIRANJA %
EU CO-FINANCING RATE %]]</f>
        <v>41395450.364</v>
      </c>
      <c r="P3399" s="60">
        <f>Ugovori_OPULJP3[[#This Row],[Bespovratna sredstva - EU dio - HRK]]/7.5345</f>
        <v>5494120.4278983343</v>
      </c>
      <c r="Q3399" s="59">
        <f>Ugovori_OPULJP3[[#This Row],[Bespovratna sredstva - Ukupno (EU+Nac) HRK
= Ukupna ugovorena vrijednost bespovratnih sredstava]]*Ugovori_OPULJP3[[#This Row],[STOPA NACIONALNOG SUFINANCIRANJA %]]</f>
        <v>7305079.4760000007</v>
      </c>
      <c r="R3399" s="60">
        <f>Ugovori_OPULJP3[[#This Row],[Bespovratna sredstva - Nacionalni dio - HRK]]/7.5345</f>
        <v>969550.66374676488</v>
      </c>
      <c r="S3399" s="59">
        <v>48700529.840000004</v>
      </c>
      <c r="T3399" s="60">
        <f>Ugovori_OPULJP3[[#This Row],[Bespovratna sredstva - Ukupno (EU+Nac) HRK
= Ukupna ugovorena vrijednost bespovratnih sredstava]]/7.5345</f>
        <v>6463671.0916450992</v>
      </c>
      <c r="U3399" s="59">
        <v>0</v>
      </c>
      <c r="V3399" s="60">
        <f>Ugovori_OPULJP3[[#This Row],[Javni doprinos korisnika - HRK]]/7.5345</f>
        <v>0</v>
      </c>
      <c r="W3399" s="59">
        <v>0</v>
      </c>
      <c r="X3399" s="60">
        <f>Ugovori_OPULJP3[[#This Row],[Privatni doprinos korisnika - HRK]]/7.5345</f>
        <v>0</v>
      </c>
      <c r="Y3399" s="61">
        <v>48700529.840000004</v>
      </c>
      <c r="Z3399" s="62">
        <f>Ugovori_OPULJP3[[#This Row],[UKUPNI PRIHVATLJIVI IZDACI
TOTAL ELIGIBLE EXPENDITURE
= Bespovratna sredstva ukupno + doprinos korisnika
= Ukupni prihvatljivi troškovi
= Ukupna ugovorena vrijednost projekta HRK]]/7.5345</f>
        <v>6463671.0916450992</v>
      </c>
      <c r="AA3399" s="66" t="s">
        <v>37</v>
      </c>
      <c r="AB3399" s="66" t="s">
        <v>34</v>
      </c>
      <c r="AC3399" s="96" t="s">
        <v>12287</v>
      </c>
      <c r="AD3399" s="52" t="s">
        <v>12111</v>
      </c>
    </row>
    <row r="3400" spans="1:30" ht="88.5" customHeight="1" x14ac:dyDescent="0.2">
      <c r="A3400" s="50" t="s">
        <v>12288</v>
      </c>
      <c r="B3400" s="51" t="s">
        <v>12105</v>
      </c>
      <c r="C3400" s="52" t="s">
        <v>12289</v>
      </c>
      <c r="D3400" s="52" t="s">
        <v>12290</v>
      </c>
      <c r="E3400" s="53" t="s">
        <v>231</v>
      </c>
      <c r="F3400" s="54" t="s">
        <v>12291</v>
      </c>
      <c r="G3400" s="54" t="s">
        <v>1213</v>
      </c>
      <c r="H3400" s="56">
        <v>42948</v>
      </c>
      <c r="I3400" s="56">
        <v>43677</v>
      </c>
      <c r="J3400" s="57" t="str">
        <f>IF(Ugovori_OPULJP3[[#This Row],[DATUM ZAVRŠETKA OPERACIJE]]&gt;DATE(2024,12,31),"u provedbi","završen")</f>
        <v>završen</v>
      </c>
      <c r="K3400" s="55" t="s">
        <v>370</v>
      </c>
      <c r="L3400" s="55" t="s">
        <v>370</v>
      </c>
      <c r="M3400" s="58">
        <v>0.85</v>
      </c>
      <c r="N3400" s="58">
        <v>0.15</v>
      </c>
      <c r="O3400" s="59">
        <f>Ugovori_OPULJP3[[#This Row],[Bespovratna sredstva - Ukupno (EU+Nac) HRK
= Ukupna ugovorena vrijednost bespovratnih sredstava]]*Ugovori_OPULJP3[[#This Row],[EU STOPA SUFINANCIRANJA %
EU CO-FINANCING RATE %]]</f>
        <v>843691.50399999996</v>
      </c>
      <c r="P3400" s="60">
        <f>Ugovori_OPULJP3[[#This Row],[Bespovratna sredstva - EU dio - HRK]]/7.5345</f>
        <v>111977.10584643969</v>
      </c>
      <c r="Q3400" s="59">
        <f>Ugovori_OPULJP3[[#This Row],[Bespovratna sredstva - Ukupno (EU+Nac) HRK
= Ukupna ugovorena vrijednost bespovratnih sredstava]]*Ugovori_OPULJP3[[#This Row],[STOPA NACIONALNOG SUFINANCIRANJA %]]</f>
        <v>148886.736</v>
      </c>
      <c r="R3400" s="60">
        <f>Ugovori_OPULJP3[[#This Row],[Bespovratna sredstva - Nacionalni dio - HRK]]/7.5345</f>
        <v>19760.665737607007</v>
      </c>
      <c r="S3400" s="59">
        <v>992578.24</v>
      </c>
      <c r="T3400" s="60">
        <f>Ugovori_OPULJP3[[#This Row],[Bespovratna sredstva - Ukupno (EU+Nac) HRK
= Ukupna ugovorena vrijednost bespovratnih sredstava]]/7.5345</f>
        <v>131737.77158404671</v>
      </c>
      <c r="U3400" s="59">
        <v>0</v>
      </c>
      <c r="V3400" s="60">
        <f>Ugovori_OPULJP3[[#This Row],[Javni doprinos korisnika - HRK]]/7.5345</f>
        <v>0</v>
      </c>
      <c r="W3400" s="59">
        <v>0</v>
      </c>
      <c r="X3400" s="60">
        <f>Ugovori_OPULJP3[[#This Row],[Privatni doprinos korisnika - HRK]]/7.5345</f>
        <v>0</v>
      </c>
      <c r="Y3400" s="61">
        <v>992578.24</v>
      </c>
      <c r="Z3400" s="62">
        <f>Ugovori_OPULJP3[[#This Row],[UKUPNI PRIHVATLJIVI IZDACI
TOTAL ELIGIBLE EXPENDITURE
= Bespovratna sredstva ukupno + doprinos korisnika
= Ukupni prihvatljivi troškovi
= Ukupna ugovorena vrijednost projekta HRK]]/7.5345</f>
        <v>131737.77158404671</v>
      </c>
      <c r="AA3400" s="53" t="s">
        <v>12292</v>
      </c>
      <c r="AB3400" s="53" t="s">
        <v>752</v>
      </c>
      <c r="AC3400" s="52" t="s">
        <v>12293</v>
      </c>
      <c r="AD3400" s="52" t="s">
        <v>12294</v>
      </c>
    </row>
    <row r="3401" spans="1:30" ht="88.5" customHeight="1" x14ac:dyDescent="0.2">
      <c r="A3401" s="50" t="s">
        <v>12295</v>
      </c>
      <c r="B3401" s="51" t="s">
        <v>12105</v>
      </c>
      <c r="C3401" s="52" t="s">
        <v>12289</v>
      </c>
      <c r="D3401" s="52" t="s">
        <v>12290</v>
      </c>
      <c r="E3401" s="53" t="s">
        <v>231</v>
      </c>
      <c r="F3401" s="54" t="s">
        <v>12296</v>
      </c>
      <c r="G3401" s="54" t="s">
        <v>12297</v>
      </c>
      <c r="H3401" s="56">
        <v>42887</v>
      </c>
      <c r="I3401" s="56">
        <v>43616</v>
      </c>
      <c r="J3401" s="57" t="str">
        <f>IF(Ugovori_OPULJP3[[#This Row],[DATUM ZAVRŠETKA OPERACIJE]]&gt;DATE(2024,12,31),"u provedbi","završen")</f>
        <v>završen</v>
      </c>
      <c r="K3401" s="55" t="s">
        <v>12298</v>
      </c>
      <c r="L3401" s="55" t="s">
        <v>36</v>
      </c>
      <c r="M3401" s="58">
        <v>0.85</v>
      </c>
      <c r="N3401" s="58">
        <v>0.15</v>
      </c>
      <c r="O3401" s="59">
        <f>Ugovori_OPULJP3[[#This Row],[Bespovratna sredstva - Ukupno (EU+Nac) HRK
= Ukupna ugovorena vrijednost bespovratnih sredstava]]*Ugovori_OPULJP3[[#This Row],[EU STOPA SUFINANCIRANJA %
EU CO-FINANCING RATE %]]</f>
        <v>1003610.2149999999</v>
      </c>
      <c r="P3401" s="60">
        <f>Ugovori_OPULJP3[[#This Row],[Bespovratna sredstva - EU dio - HRK]]/7.5345</f>
        <v>133201.96628840663</v>
      </c>
      <c r="Q3401" s="59">
        <f>Ugovori_OPULJP3[[#This Row],[Bespovratna sredstva - Ukupno (EU+Nac) HRK
= Ukupna ugovorena vrijednost bespovratnih sredstava]]*Ugovori_OPULJP3[[#This Row],[STOPA NACIONALNOG SUFINANCIRANJA %]]</f>
        <v>177107.68499999997</v>
      </c>
      <c r="R3401" s="60">
        <f>Ugovori_OPULJP3[[#This Row],[Bespovratna sredstva - Nacionalni dio - HRK]]/7.5345</f>
        <v>23506.229345012936</v>
      </c>
      <c r="S3401" s="59">
        <v>1180717.8999999999</v>
      </c>
      <c r="T3401" s="60">
        <f>Ugovori_OPULJP3[[#This Row],[Bespovratna sredstva - Ukupno (EU+Nac) HRK
= Ukupna ugovorena vrijednost bespovratnih sredstava]]/7.5345</f>
        <v>156708.19563341959</v>
      </c>
      <c r="U3401" s="59">
        <v>0</v>
      </c>
      <c r="V3401" s="60">
        <f>Ugovori_OPULJP3[[#This Row],[Javni doprinos korisnika - HRK]]/7.5345</f>
        <v>0</v>
      </c>
      <c r="W3401" s="59">
        <v>0</v>
      </c>
      <c r="X3401" s="60">
        <f>Ugovori_OPULJP3[[#This Row],[Privatni doprinos korisnika - HRK]]/7.5345</f>
        <v>0</v>
      </c>
      <c r="Y3401" s="61">
        <v>1180717.8999999999</v>
      </c>
      <c r="Z3401" s="62">
        <f>Ugovori_OPULJP3[[#This Row],[UKUPNI PRIHVATLJIVI IZDACI
TOTAL ELIGIBLE EXPENDITURE
= Bespovratna sredstva ukupno + doprinos korisnika
= Ukupni prihvatljivi troškovi
= Ukupna ugovorena vrijednost projekta HRK]]/7.5345</f>
        <v>156708.19563341959</v>
      </c>
      <c r="AA3401" s="53" t="s">
        <v>12292</v>
      </c>
      <c r="AB3401" s="53" t="s">
        <v>752</v>
      </c>
      <c r="AC3401" s="52" t="s">
        <v>12299</v>
      </c>
      <c r="AD3401" s="52" t="s">
        <v>12294</v>
      </c>
    </row>
    <row r="3402" spans="1:30" ht="88.5" customHeight="1" x14ac:dyDescent="0.2">
      <c r="A3402" s="50" t="s">
        <v>12300</v>
      </c>
      <c r="B3402" s="51" t="s">
        <v>12105</v>
      </c>
      <c r="C3402" s="52" t="s">
        <v>12289</v>
      </c>
      <c r="D3402" s="52" t="s">
        <v>12290</v>
      </c>
      <c r="E3402" s="53" t="s">
        <v>231</v>
      </c>
      <c r="F3402" s="54" t="s">
        <v>12301</v>
      </c>
      <c r="G3402" s="54" t="s">
        <v>8127</v>
      </c>
      <c r="H3402" s="56">
        <v>42948</v>
      </c>
      <c r="I3402" s="56">
        <v>43404</v>
      </c>
      <c r="J3402" s="57" t="str">
        <f>IF(Ugovori_OPULJP3[[#This Row],[DATUM ZAVRŠETKA OPERACIJE]]&gt;DATE(2024,12,31),"u provedbi","završen")</f>
        <v>završen</v>
      </c>
      <c r="K3402" s="55" t="s">
        <v>103</v>
      </c>
      <c r="L3402" s="55" t="s">
        <v>36</v>
      </c>
      <c r="M3402" s="58">
        <v>0.85</v>
      </c>
      <c r="N3402" s="58">
        <v>0.15</v>
      </c>
      <c r="O3402" s="59">
        <f>Ugovori_OPULJP3[[#This Row],[Bespovratna sredstva - Ukupno (EU+Nac) HRK
= Ukupna ugovorena vrijednost bespovratnih sredstava]]*Ugovori_OPULJP3[[#This Row],[EU STOPA SUFINANCIRANJA %
EU CO-FINANCING RATE %]]</f>
        <v>436164.01049999997</v>
      </c>
      <c r="P3402" s="60">
        <f>Ugovori_OPULJP3[[#This Row],[Bespovratna sredstva - EU dio - HRK]]/7.5345</f>
        <v>57888.912402946436</v>
      </c>
      <c r="Q3402" s="59">
        <f>Ugovori_OPULJP3[[#This Row],[Bespovratna sredstva - Ukupno (EU+Nac) HRK
= Ukupna ugovorena vrijednost bespovratnih sredstava]]*Ugovori_OPULJP3[[#This Row],[STOPA NACIONALNOG SUFINANCIRANJA %]]</f>
        <v>76970.119500000001</v>
      </c>
      <c r="R3402" s="60">
        <f>Ugovori_OPULJP3[[#This Row],[Bespovratna sredstva - Nacionalni dio - HRK]]/7.5345</f>
        <v>10215.690424049373</v>
      </c>
      <c r="S3402" s="59">
        <v>513134.13</v>
      </c>
      <c r="T3402" s="60">
        <f>Ugovori_OPULJP3[[#This Row],[Bespovratna sredstva - Ukupno (EU+Nac) HRK
= Ukupna ugovorena vrijednost bespovratnih sredstava]]/7.5345</f>
        <v>68104.602826995819</v>
      </c>
      <c r="U3402" s="59">
        <v>0</v>
      </c>
      <c r="V3402" s="60">
        <f>Ugovori_OPULJP3[[#This Row],[Javni doprinos korisnika - HRK]]/7.5345</f>
        <v>0</v>
      </c>
      <c r="W3402" s="59">
        <v>0</v>
      </c>
      <c r="X3402" s="60">
        <f>Ugovori_OPULJP3[[#This Row],[Privatni doprinos korisnika - HRK]]/7.5345</f>
        <v>0</v>
      </c>
      <c r="Y3402" s="61">
        <v>513134.13</v>
      </c>
      <c r="Z3402" s="62">
        <f>Ugovori_OPULJP3[[#This Row],[UKUPNI PRIHVATLJIVI IZDACI
TOTAL ELIGIBLE EXPENDITURE
= Bespovratna sredstva ukupno + doprinos korisnika
= Ukupni prihvatljivi troškovi
= Ukupna ugovorena vrijednost projekta HRK]]/7.5345</f>
        <v>68104.602826995819</v>
      </c>
      <c r="AA3402" s="53" t="s">
        <v>12292</v>
      </c>
      <c r="AB3402" s="53" t="s">
        <v>752</v>
      </c>
      <c r="AC3402" s="52" t="s">
        <v>12302</v>
      </c>
      <c r="AD3402" s="52" t="s">
        <v>12294</v>
      </c>
    </row>
    <row r="3403" spans="1:30" ht="88.5" customHeight="1" x14ac:dyDescent="0.2">
      <c r="A3403" s="50" t="s">
        <v>12303</v>
      </c>
      <c r="B3403" s="51" t="s">
        <v>12105</v>
      </c>
      <c r="C3403" s="52" t="s">
        <v>12289</v>
      </c>
      <c r="D3403" s="52" t="s">
        <v>12290</v>
      </c>
      <c r="E3403" s="53" t="s">
        <v>231</v>
      </c>
      <c r="F3403" s="54" t="s">
        <v>12304</v>
      </c>
      <c r="G3403" s="54" t="s">
        <v>10498</v>
      </c>
      <c r="H3403" s="56">
        <v>42948</v>
      </c>
      <c r="I3403" s="56">
        <v>43677</v>
      </c>
      <c r="J3403" s="57" t="str">
        <f>IF(Ugovori_OPULJP3[[#This Row],[DATUM ZAVRŠETKA OPERACIJE]]&gt;DATE(2024,12,31),"u provedbi","završen")</f>
        <v>završen</v>
      </c>
      <c r="K3403" s="55" t="s">
        <v>12305</v>
      </c>
      <c r="L3403" s="55" t="s">
        <v>36</v>
      </c>
      <c r="M3403" s="58">
        <v>0.85</v>
      </c>
      <c r="N3403" s="58">
        <v>0.15</v>
      </c>
      <c r="O3403" s="59">
        <f>Ugovori_OPULJP3[[#This Row],[Bespovratna sredstva - Ukupno (EU+Nac) HRK
= Ukupna ugovorena vrijednost bespovratnih sredstava]]*Ugovori_OPULJP3[[#This Row],[EU STOPA SUFINANCIRANJA %
EU CO-FINANCING RATE %]]</f>
        <v>969180.9310000001</v>
      </c>
      <c r="P3403" s="60">
        <f>Ugovori_OPULJP3[[#This Row],[Bespovratna sredstva - EU dio - HRK]]/7.5345</f>
        <v>128632.41502422192</v>
      </c>
      <c r="Q3403" s="59">
        <f>Ugovori_OPULJP3[[#This Row],[Bespovratna sredstva - Ukupno (EU+Nac) HRK
= Ukupna ugovorena vrijednost bespovratnih sredstava]]*Ugovori_OPULJP3[[#This Row],[STOPA NACIONALNOG SUFINANCIRANJA %]]</f>
        <v>171031.929</v>
      </c>
      <c r="R3403" s="60">
        <f>Ugovori_OPULJP3[[#This Row],[Bespovratna sredstva - Nacionalni dio - HRK]]/7.5345</f>
        <v>22699.837945450927</v>
      </c>
      <c r="S3403" s="59">
        <v>1140212.8600000001</v>
      </c>
      <c r="T3403" s="60">
        <f>Ugovori_OPULJP3[[#This Row],[Bespovratna sredstva - Ukupno (EU+Nac) HRK
= Ukupna ugovorena vrijednost bespovratnih sredstava]]/7.5345</f>
        <v>151332.25296967285</v>
      </c>
      <c r="U3403" s="59">
        <v>0</v>
      </c>
      <c r="V3403" s="60">
        <f>Ugovori_OPULJP3[[#This Row],[Javni doprinos korisnika - HRK]]/7.5345</f>
        <v>0</v>
      </c>
      <c r="W3403" s="59">
        <v>0</v>
      </c>
      <c r="X3403" s="60">
        <f>Ugovori_OPULJP3[[#This Row],[Privatni doprinos korisnika - HRK]]/7.5345</f>
        <v>0</v>
      </c>
      <c r="Y3403" s="61">
        <v>1140212.8600000001</v>
      </c>
      <c r="Z3403" s="62">
        <f>Ugovori_OPULJP3[[#This Row],[UKUPNI PRIHVATLJIVI IZDACI
TOTAL ELIGIBLE EXPENDITURE
= Bespovratna sredstva ukupno + doprinos korisnika
= Ukupni prihvatljivi troškovi
= Ukupna ugovorena vrijednost projekta HRK]]/7.5345</f>
        <v>151332.25296967285</v>
      </c>
      <c r="AA3403" s="53" t="s">
        <v>12292</v>
      </c>
      <c r="AB3403" s="53" t="s">
        <v>752</v>
      </c>
      <c r="AC3403" s="52" t="s">
        <v>12306</v>
      </c>
      <c r="AD3403" s="52" t="s">
        <v>12294</v>
      </c>
    </row>
    <row r="3404" spans="1:30" ht="88.5" customHeight="1" x14ac:dyDescent="0.2">
      <c r="A3404" s="50" t="s">
        <v>12307</v>
      </c>
      <c r="B3404" s="51" t="s">
        <v>12105</v>
      </c>
      <c r="C3404" s="52" t="s">
        <v>12289</v>
      </c>
      <c r="D3404" s="52" t="s">
        <v>12290</v>
      </c>
      <c r="E3404" s="53" t="s">
        <v>231</v>
      </c>
      <c r="F3404" s="54" t="s">
        <v>12308</v>
      </c>
      <c r="G3404" s="54" t="s">
        <v>12309</v>
      </c>
      <c r="H3404" s="56">
        <v>42887</v>
      </c>
      <c r="I3404" s="56">
        <v>43616</v>
      </c>
      <c r="J3404" s="57" t="str">
        <f>IF(Ugovori_OPULJP3[[#This Row],[DATUM ZAVRŠETKA OPERACIJE]]&gt;DATE(2024,12,31),"u provedbi","završen")</f>
        <v>završen</v>
      </c>
      <c r="K3404" s="55" t="s">
        <v>12310</v>
      </c>
      <c r="L3404" s="55" t="s">
        <v>78</v>
      </c>
      <c r="M3404" s="58">
        <v>0.85</v>
      </c>
      <c r="N3404" s="58">
        <v>0.15</v>
      </c>
      <c r="O3404" s="59">
        <f>Ugovori_OPULJP3[[#This Row],[Bespovratna sredstva - Ukupno (EU+Nac) HRK
= Ukupna ugovorena vrijednost bespovratnih sredstava]]*Ugovori_OPULJP3[[#This Row],[EU STOPA SUFINANCIRANJA %
EU CO-FINANCING RATE %]]</f>
        <v>991229.16599999997</v>
      </c>
      <c r="P3404" s="60">
        <f>Ugovori_OPULJP3[[#This Row],[Bespovratna sredstva - EU dio - HRK]]/7.5345</f>
        <v>131558.71869400755</v>
      </c>
      <c r="Q3404" s="59">
        <f>Ugovori_OPULJP3[[#This Row],[Bespovratna sredstva - Ukupno (EU+Nac) HRK
= Ukupna ugovorena vrijednost bespovratnih sredstava]]*Ugovori_OPULJP3[[#This Row],[STOPA NACIONALNOG SUFINANCIRANJA %]]</f>
        <v>174922.79399999999</v>
      </c>
      <c r="R3404" s="60">
        <f>Ugovori_OPULJP3[[#This Row],[Bespovratna sredstva - Nacionalni dio - HRK]]/7.5345</f>
        <v>23216.244475413099</v>
      </c>
      <c r="S3404" s="59">
        <v>1166151.96</v>
      </c>
      <c r="T3404" s="60">
        <f>Ugovori_OPULJP3[[#This Row],[Bespovratna sredstva - Ukupno (EU+Nac) HRK
= Ukupna ugovorena vrijednost bespovratnih sredstava]]/7.5345</f>
        <v>154774.96316942066</v>
      </c>
      <c r="U3404" s="59">
        <v>0</v>
      </c>
      <c r="V3404" s="60">
        <f>Ugovori_OPULJP3[[#This Row],[Javni doprinos korisnika - HRK]]/7.5345</f>
        <v>0</v>
      </c>
      <c r="W3404" s="59">
        <v>0</v>
      </c>
      <c r="X3404" s="60">
        <f>Ugovori_OPULJP3[[#This Row],[Privatni doprinos korisnika - HRK]]/7.5345</f>
        <v>0</v>
      </c>
      <c r="Y3404" s="61">
        <v>1166151.96</v>
      </c>
      <c r="Z3404" s="62">
        <f>Ugovori_OPULJP3[[#This Row],[UKUPNI PRIHVATLJIVI IZDACI
TOTAL ELIGIBLE EXPENDITURE
= Bespovratna sredstva ukupno + doprinos korisnika
= Ukupni prihvatljivi troškovi
= Ukupna ugovorena vrijednost projekta HRK]]/7.5345</f>
        <v>154774.96316942066</v>
      </c>
      <c r="AA3404" s="53" t="s">
        <v>12292</v>
      </c>
      <c r="AB3404" s="53" t="s">
        <v>752</v>
      </c>
      <c r="AC3404" s="52" t="s">
        <v>12311</v>
      </c>
      <c r="AD3404" s="52" t="s">
        <v>12294</v>
      </c>
    </row>
    <row r="3405" spans="1:30" ht="88.5" customHeight="1" x14ac:dyDescent="0.2">
      <c r="A3405" s="50" t="s">
        <v>12312</v>
      </c>
      <c r="B3405" s="51" t="s">
        <v>12105</v>
      </c>
      <c r="C3405" s="52" t="s">
        <v>12289</v>
      </c>
      <c r="D3405" s="52" t="s">
        <v>12290</v>
      </c>
      <c r="E3405" s="53" t="s">
        <v>231</v>
      </c>
      <c r="F3405" s="54" t="s">
        <v>12313</v>
      </c>
      <c r="G3405" s="54" t="s">
        <v>12314</v>
      </c>
      <c r="H3405" s="56">
        <v>42979</v>
      </c>
      <c r="I3405" s="56">
        <v>43434</v>
      </c>
      <c r="J3405" s="57" t="str">
        <f>IF(Ugovori_OPULJP3[[#This Row],[DATUM ZAVRŠETKA OPERACIJE]]&gt;DATE(2024,12,31),"u provedbi","završen")</f>
        <v>završen</v>
      </c>
      <c r="K3405" s="55" t="s">
        <v>12315</v>
      </c>
      <c r="L3405" s="55" t="s">
        <v>36</v>
      </c>
      <c r="M3405" s="58">
        <v>0.85</v>
      </c>
      <c r="N3405" s="58">
        <v>0.15</v>
      </c>
      <c r="O3405" s="59">
        <f>Ugovori_OPULJP3[[#This Row],[Bespovratna sredstva - Ukupno (EU+Nac) HRK
= Ukupna ugovorena vrijednost bespovratnih sredstava]]*Ugovori_OPULJP3[[#This Row],[EU STOPA SUFINANCIRANJA %
EU CO-FINANCING RATE %]]</f>
        <v>593235.98649999988</v>
      </c>
      <c r="P3405" s="60">
        <f>Ugovori_OPULJP3[[#This Row],[Bespovratna sredstva - EU dio - HRK]]/7.5345</f>
        <v>78735.94618090117</v>
      </c>
      <c r="Q3405" s="59">
        <f>Ugovori_OPULJP3[[#This Row],[Bespovratna sredstva - Ukupno (EU+Nac) HRK
= Ukupna ugovorena vrijednost bespovratnih sredstava]]*Ugovori_OPULJP3[[#This Row],[STOPA NACIONALNOG SUFINANCIRANJA %]]</f>
        <v>104688.70349999999</v>
      </c>
      <c r="R3405" s="60">
        <f>Ugovori_OPULJP3[[#This Row],[Bespovratna sredstva - Nacionalni dio - HRK]]/7.5345</f>
        <v>13894.57873780609</v>
      </c>
      <c r="S3405" s="59">
        <v>697924.69</v>
      </c>
      <c r="T3405" s="60">
        <f>Ugovori_OPULJP3[[#This Row],[Bespovratna sredstva - Ukupno (EU+Nac) HRK
= Ukupna ugovorena vrijednost bespovratnih sredstava]]/7.5345</f>
        <v>92630.524918707262</v>
      </c>
      <c r="U3405" s="59">
        <v>0</v>
      </c>
      <c r="V3405" s="60">
        <f>Ugovori_OPULJP3[[#This Row],[Javni doprinos korisnika - HRK]]/7.5345</f>
        <v>0</v>
      </c>
      <c r="W3405" s="59">
        <v>0</v>
      </c>
      <c r="X3405" s="60">
        <f>Ugovori_OPULJP3[[#This Row],[Privatni doprinos korisnika - HRK]]/7.5345</f>
        <v>0</v>
      </c>
      <c r="Y3405" s="61">
        <v>697924.69</v>
      </c>
      <c r="Z3405" s="62">
        <f>Ugovori_OPULJP3[[#This Row],[UKUPNI PRIHVATLJIVI IZDACI
TOTAL ELIGIBLE EXPENDITURE
= Bespovratna sredstva ukupno + doprinos korisnika
= Ukupni prihvatljivi troškovi
= Ukupna ugovorena vrijednost projekta HRK]]/7.5345</f>
        <v>92630.524918707262</v>
      </c>
      <c r="AA3405" s="53" t="s">
        <v>12292</v>
      </c>
      <c r="AB3405" s="53" t="s">
        <v>752</v>
      </c>
      <c r="AC3405" s="52" t="s">
        <v>12316</v>
      </c>
      <c r="AD3405" s="52" t="s">
        <v>12294</v>
      </c>
    </row>
    <row r="3406" spans="1:30" ht="88.5" customHeight="1" x14ac:dyDescent="0.2">
      <c r="A3406" s="50" t="s">
        <v>12317</v>
      </c>
      <c r="B3406" s="51" t="s">
        <v>12105</v>
      </c>
      <c r="C3406" s="52" t="s">
        <v>12289</v>
      </c>
      <c r="D3406" s="52" t="s">
        <v>12290</v>
      </c>
      <c r="E3406" s="53" t="s">
        <v>231</v>
      </c>
      <c r="F3406" s="54" t="s">
        <v>12318</v>
      </c>
      <c r="G3406" s="54" t="s">
        <v>12319</v>
      </c>
      <c r="H3406" s="56">
        <v>42948</v>
      </c>
      <c r="I3406" s="56">
        <v>43343</v>
      </c>
      <c r="J3406" s="57" t="str">
        <f>IF(Ugovori_OPULJP3[[#This Row],[DATUM ZAVRŠETKA OPERACIJE]]&gt;DATE(2024,12,31),"u provedbi","završen")</f>
        <v>završen</v>
      </c>
      <c r="K3406" s="55" t="s">
        <v>12320</v>
      </c>
      <c r="L3406" s="55" t="s">
        <v>103</v>
      </c>
      <c r="M3406" s="58">
        <v>0.85</v>
      </c>
      <c r="N3406" s="58">
        <v>0.15</v>
      </c>
      <c r="O3406" s="59">
        <f>Ugovori_OPULJP3[[#This Row],[Bespovratna sredstva - Ukupno (EU+Nac) HRK
= Ukupna ugovorena vrijednost bespovratnih sredstava]]*Ugovori_OPULJP3[[#This Row],[EU STOPA SUFINANCIRANJA %
EU CO-FINANCING RATE %]]</f>
        <v>478139.0675</v>
      </c>
      <c r="P3406" s="60">
        <f>Ugovori_OPULJP3[[#This Row],[Bespovratna sredstva - EU dio - HRK]]/7.5345</f>
        <v>63459.959851350453</v>
      </c>
      <c r="Q3406" s="59">
        <f>Ugovori_OPULJP3[[#This Row],[Bespovratna sredstva - Ukupno (EU+Nac) HRK
= Ukupna ugovorena vrijednost bespovratnih sredstava]]*Ugovori_OPULJP3[[#This Row],[STOPA NACIONALNOG SUFINANCIRANJA %]]</f>
        <v>84377.482499999998</v>
      </c>
      <c r="R3406" s="60">
        <f>Ugovori_OPULJP3[[#This Row],[Bespovratna sredstva - Nacionalni dio - HRK]]/7.5345</f>
        <v>11198.816444355962</v>
      </c>
      <c r="S3406" s="59">
        <v>562516.55000000005</v>
      </c>
      <c r="T3406" s="60">
        <f>Ugovori_OPULJP3[[#This Row],[Bespovratna sredstva - Ukupno (EU+Nac) HRK
= Ukupna ugovorena vrijednost bespovratnih sredstava]]/7.5345</f>
        <v>74658.776295706426</v>
      </c>
      <c r="U3406" s="59">
        <v>0</v>
      </c>
      <c r="V3406" s="60">
        <f>Ugovori_OPULJP3[[#This Row],[Javni doprinos korisnika - HRK]]/7.5345</f>
        <v>0</v>
      </c>
      <c r="W3406" s="59">
        <v>0</v>
      </c>
      <c r="X3406" s="60">
        <f>Ugovori_OPULJP3[[#This Row],[Privatni doprinos korisnika - HRK]]/7.5345</f>
        <v>0</v>
      </c>
      <c r="Y3406" s="61">
        <v>562516.55000000005</v>
      </c>
      <c r="Z3406" s="62">
        <f>Ugovori_OPULJP3[[#This Row],[UKUPNI PRIHVATLJIVI IZDACI
TOTAL ELIGIBLE EXPENDITURE
= Bespovratna sredstva ukupno + doprinos korisnika
= Ukupni prihvatljivi troškovi
= Ukupna ugovorena vrijednost projekta HRK]]/7.5345</f>
        <v>74658.776295706426</v>
      </c>
      <c r="AA3406" s="53" t="s">
        <v>12292</v>
      </c>
      <c r="AB3406" s="53" t="s">
        <v>752</v>
      </c>
      <c r="AC3406" s="52" t="s">
        <v>12321</v>
      </c>
      <c r="AD3406" s="52" t="s">
        <v>12294</v>
      </c>
    </row>
    <row r="3407" spans="1:30" ht="88.5" customHeight="1" x14ac:dyDescent="0.2">
      <c r="A3407" s="50" t="s">
        <v>12322</v>
      </c>
      <c r="B3407" s="51" t="s">
        <v>12105</v>
      </c>
      <c r="C3407" s="52" t="s">
        <v>12289</v>
      </c>
      <c r="D3407" s="52" t="s">
        <v>12290</v>
      </c>
      <c r="E3407" s="53" t="s">
        <v>231</v>
      </c>
      <c r="F3407" s="54" t="s">
        <v>12323</v>
      </c>
      <c r="G3407" s="54" t="s">
        <v>12324</v>
      </c>
      <c r="H3407" s="56">
        <v>42948</v>
      </c>
      <c r="I3407" s="56">
        <v>43646</v>
      </c>
      <c r="J3407" s="57" t="str">
        <f>IF(Ugovori_OPULJP3[[#This Row],[DATUM ZAVRŠETKA OPERACIJE]]&gt;DATE(2024,12,31),"u provedbi","završen")</f>
        <v>završen</v>
      </c>
      <c r="K3407" s="55" t="s">
        <v>12325</v>
      </c>
      <c r="L3407" s="55" t="s">
        <v>78</v>
      </c>
      <c r="M3407" s="58">
        <v>0.85</v>
      </c>
      <c r="N3407" s="58">
        <v>0.15</v>
      </c>
      <c r="O3407" s="59">
        <f>Ugovori_OPULJP3[[#This Row],[Bespovratna sredstva - Ukupno (EU+Nac) HRK
= Ukupna ugovorena vrijednost bespovratnih sredstava]]*Ugovori_OPULJP3[[#This Row],[EU STOPA SUFINANCIRANJA %
EU CO-FINANCING RATE %]]</f>
        <v>594997.03350000002</v>
      </c>
      <c r="P3407" s="60">
        <f>Ugovori_OPULJP3[[#This Row],[Bespovratna sredstva - EU dio - HRK]]/7.5345</f>
        <v>78969.677284491336</v>
      </c>
      <c r="Q3407" s="59">
        <f>Ugovori_OPULJP3[[#This Row],[Bespovratna sredstva - Ukupno (EU+Nac) HRK
= Ukupna ugovorena vrijednost bespovratnih sredstava]]*Ugovori_OPULJP3[[#This Row],[STOPA NACIONALNOG SUFINANCIRANJA %]]</f>
        <v>104999.4765</v>
      </c>
      <c r="R3407" s="60">
        <f>Ugovori_OPULJP3[[#This Row],[Bespovratna sredstva - Nacionalni dio - HRK]]/7.5345</f>
        <v>13935.825403145531</v>
      </c>
      <c r="S3407" s="59">
        <v>699996.51</v>
      </c>
      <c r="T3407" s="60">
        <f>Ugovori_OPULJP3[[#This Row],[Bespovratna sredstva - Ukupno (EU+Nac) HRK
= Ukupna ugovorena vrijednost bespovratnih sredstava]]/7.5345</f>
        <v>92905.502687636865</v>
      </c>
      <c r="U3407" s="59">
        <v>0</v>
      </c>
      <c r="V3407" s="60">
        <f>Ugovori_OPULJP3[[#This Row],[Javni doprinos korisnika - HRK]]/7.5345</f>
        <v>0</v>
      </c>
      <c r="W3407" s="59">
        <v>0</v>
      </c>
      <c r="X3407" s="60">
        <f>Ugovori_OPULJP3[[#This Row],[Privatni doprinos korisnika - HRK]]/7.5345</f>
        <v>0</v>
      </c>
      <c r="Y3407" s="61">
        <v>699996.51</v>
      </c>
      <c r="Z3407" s="62">
        <f>Ugovori_OPULJP3[[#This Row],[UKUPNI PRIHVATLJIVI IZDACI
TOTAL ELIGIBLE EXPENDITURE
= Bespovratna sredstva ukupno + doprinos korisnika
= Ukupni prihvatljivi troškovi
= Ukupna ugovorena vrijednost projekta HRK]]/7.5345</f>
        <v>92905.502687636865</v>
      </c>
      <c r="AA3407" s="53" t="s">
        <v>12292</v>
      </c>
      <c r="AB3407" s="53" t="s">
        <v>752</v>
      </c>
      <c r="AC3407" s="52" t="s">
        <v>12326</v>
      </c>
      <c r="AD3407" s="52" t="s">
        <v>12294</v>
      </c>
    </row>
    <row r="3408" spans="1:30" ht="88.5" customHeight="1" x14ac:dyDescent="0.2">
      <c r="A3408" s="50" t="s">
        <v>12327</v>
      </c>
      <c r="B3408" s="51" t="s">
        <v>12105</v>
      </c>
      <c r="C3408" s="52" t="s">
        <v>12289</v>
      </c>
      <c r="D3408" s="52" t="s">
        <v>12290</v>
      </c>
      <c r="E3408" s="53" t="s">
        <v>231</v>
      </c>
      <c r="F3408" s="54" t="s">
        <v>12328</v>
      </c>
      <c r="G3408" s="54" t="s">
        <v>12329</v>
      </c>
      <c r="H3408" s="56">
        <v>42979</v>
      </c>
      <c r="I3408" s="56">
        <v>43616</v>
      </c>
      <c r="J3408" s="57" t="str">
        <f>IF(Ugovori_OPULJP3[[#This Row],[DATUM ZAVRŠETKA OPERACIJE]]&gt;DATE(2024,12,31),"u provedbi","završen")</f>
        <v>završen</v>
      </c>
      <c r="K3408" s="55" t="s">
        <v>12330</v>
      </c>
      <c r="L3408" s="55" t="s">
        <v>36</v>
      </c>
      <c r="M3408" s="58">
        <v>0.85</v>
      </c>
      <c r="N3408" s="58">
        <v>0.15</v>
      </c>
      <c r="O3408" s="59">
        <f>Ugovori_OPULJP3[[#This Row],[Bespovratna sredstva - Ukupno (EU+Nac) HRK
= Ukupna ugovorena vrijednost bespovratnih sredstava]]*Ugovori_OPULJP3[[#This Row],[EU STOPA SUFINANCIRANJA %
EU CO-FINANCING RATE %]]</f>
        <v>720921.59249999991</v>
      </c>
      <c r="P3408" s="60">
        <f>Ugovori_OPULJP3[[#This Row],[Bespovratna sredstva - EU dio - HRK]]/7.5345</f>
        <v>95682.7384033446</v>
      </c>
      <c r="Q3408" s="59">
        <f>Ugovori_OPULJP3[[#This Row],[Bespovratna sredstva - Ukupno (EU+Nac) HRK
= Ukupna ugovorena vrijednost bespovratnih sredstava]]*Ugovori_OPULJP3[[#This Row],[STOPA NACIONALNOG SUFINANCIRANJA %]]</f>
        <v>127221.45749999999</v>
      </c>
      <c r="R3408" s="60">
        <f>Ugovori_OPULJP3[[#This Row],[Bespovratna sredstva - Nacionalni dio - HRK]]/7.5345</f>
        <v>16885.189130001989</v>
      </c>
      <c r="S3408" s="59">
        <v>848143.04999999993</v>
      </c>
      <c r="T3408" s="60">
        <f>Ugovori_OPULJP3[[#This Row],[Bespovratna sredstva - Ukupno (EU+Nac) HRK
= Ukupna ugovorena vrijednost bespovratnih sredstava]]/7.5345</f>
        <v>112567.92753334659</v>
      </c>
      <c r="U3408" s="59">
        <v>0</v>
      </c>
      <c r="V3408" s="60">
        <f>Ugovori_OPULJP3[[#This Row],[Javni doprinos korisnika - HRK]]/7.5345</f>
        <v>0</v>
      </c>
      <c r="W3408" s="59">
        <v>0</v>
      </c>
      <c r="X3408" s="60">
        <f>Ugovori_OPULJP3[[#This Row],[Privatni doprinos korisnika - HRK]]/7.5345</f>
        <v>0</v>
      </c>
      <c r="Y3408" s="61">
        <v>848143.04999999993</v>
      </c>
      <c r="Z3408" s="62">
        <f>Ugovori_OPULJP3[[#This Row],[UKUPNI PRIHVATLJIVI IZDACI
TOTAL ELIGIBLE EXPENDITURE
= Bespovratna sredstva ukupno + doprinos korisnika
= Ukupni prihvatljivi troškovi
= Ukupna ugovorena vrijednost projekta HRK]]/7.5345</f>
        <v>112567.92753334659</v>
      </c>
      <c r="AA3408" s="53" t="s">
        <v>12292</v>
      </c>
      <c r="AB3408" s="53" t="s">
        <v>752</v>
      </c>
      <c r="AC3408" s="52" t="s">
        <v>12331</v>
      </c>
      <c r="AD3408" s="52" t="s">
        <v>12294</v>
      </c>
    </row>
    <row r="3409" spans="1:30" ht="88.5" customHeight="1" x14ac:dyDescent="0.2">
      <c r="A3409" s="50" t="s">
        <v>12332</v>
      </c>
      <c r="B3409" s="51" t="s">
        <v>12105</v>
      </c>
      <c r="C3409" s="52" t="s">
        <v>12289</v>
      </c>
      <c r="D3409" s="52" t="s">
        <v>12290</v>
      </c>
      <c r="E3409" s="53" t="s">
        <v>231</v>
      </c>
      <c r="F3409" s="54" t="s">
        <v>12333</v>
      </c>
      <c r="G3409" s="54" t="s">
        <v>1099</v>
      </c>
      <c r="H3409" s="56">
        <v>42887</v>
      </c>
      <c r="I3409" s="56">
        <v>43434</v>
      </c>
      <c r="J3409" s="57" t="str">
        <f>IF(Ugovori_OPULJP3[[#This Row],[DATUM ZAVRŠETKA OPERACIJE]]&gt;DATE(2024,12,31),"u provedbi","završen")</f>
        <v>završen</v>
      </c>
      <c r="K3409" s="55" t="s">
        <v>172</v>
      </c>
      <c r="L3409" s="55" t="s">
        <v>172</v>
      </c>
      <c r="M3409" s="58">
        <v>0.85</v>
      </c>
      <c r="N3409" s="58">
        <v>0.15</v>
      </c>
      <c r="O3409" s="59">
        <f>Ugovori_OPULJP3[[#This Row],[Bespovratna sredstva - Ukupno (EU+Nac) HRK
= Ukupna ugovorena vrijednost bespovratnih sredstava]]*Ugovori_OPULJP3[[#This Row],[EU STOPA SUFINANCIRANJA %
EU CO-FINANCING RATE %]]</f>
        <v>598802.28800000006</v>
      </c>
      <c r="P3409" s="60">
        <f>Ugovori_OPULJP3[[#This Row],[Bespovratna sredstva - EU dio - HRK]]/7.5345</f>
        <v>79474.721348463732</v>
      </c>
      <c r="Q3409" s="59">
        <f>Ugovori_OPULJP3[[#This Row],[Bespovratna sredstva - Ukupno (EU+Nac) HRK
= Ukupna ugovorena vrijednost bespovratnih sredstava]]*Ugovori_OPULJP3[[#This Row],[STOPA NACIONALNOG SUFINANCIRANJA %]]</f>
        <v>105670.992</v>
      </c>
      <c r="R3409" s="60">
        <f>Ugovori_OPULJP3[[#This Row],[Bespovratna sredstva - Nacionalni dio - HRK]]/7.5345</f>
        <v>14024.950826199482</v>
      </c>
      <c r="S3409" s="59">
        <v>704473.28</v>
      </c>
      <c r="T3409" s="60">
        <f>Ugovori_OPULJP3[[#This Row],[Bespovratna sredstva - Ukupno (EU+Nac) HRK
= Ukupna ugovorena vrijednost bespovratnih sredstava]]/7.5345</f>
        <v>93499.67217466321</v>
      </c>
      <c r="U3409" s="59">
        <v>0</v>
      </c>
      <c r="V3409" s="60">
        <f>Ugovori_OPULJP3[[#This Row],[Javni doprinos korisnika - HRK]]/7.5345</f>
        <v>0</v>
      </c>
      <c r="W3409" s="59">
        <v>0</v>
      </c>
      <c r="X3409" s="60">
        <f>Ugovori_OPULJP3[[#This Row],[Privatni doprinos korisnika - HRK]]/7.5345</f>
        <v>0</v>
      </c>
      <c r="Y3409" s="61">
        <v>704473.28</v>
      </c>
      <c r="Z3409" s="62">
        <f>Ugovori_OPULJP3[[#This Row],[UKUPNI PRIHVATLJIVI IZDACI
TOTAL ELIGIBLE EXPENDITURE
= Bespovratna sredstva ukupno + doprinos korisnika
= Ukupni prihvatljivi troškovi
= Ukupna ugovorena vrijednost projekta HRK]]/7.5345</f>
        <v>93499.67217466321</v>
      </c>
      <c r="AA3409" s="53" t="s">
        <v>12292</v>
      </c>
      <c r="AB3409" s="53" t="s">
        <v>752</v>
      </c>
      <c r="AC3409" s="52" t="s">
        <v>12334</v>
      </c>
      <c r="AD3409" s="52" t="s">
        <v>12294</v>
      </c>
    </row>
    <row r="3410" spans="1:30" ht="88.5" customHeight="1" x14ac:dyDescent="0.2">
      <c r="A3410" s="50" t="s">
        <v>12335</v>
      </c>
      <c r="B3410" s="51" t="s">
        <v>12105</v>
      </c>
      <c r="C3410" s="52" t="s">
        <v>12289</v>
      </c>
      <c r="D3410" s="52" t="s">
        <v>12290</v>
      </c>
      <c r="E3410" s="53" t="s">
        <v>231</v>
      </c>
      <c r="F3410" s="54" t="s">
        <v>12336</v>
      </c>
      <c r="G3410" s="54" t="s">
        <v>12337</v>
      </c>
      <c r="H3410" s="56">
        <v>42887</v>
      </c>
      <c r="I3410" s="56">
        <v>43616</v>
      </c>
      <c r="J3410" s="57" t="str">
        <f>IF(Ugovori_OPULJP3[[#This Row],[DATUM ZAVRŠETKA OPERACIJE]]&gt;DATE(2024,12,31),"u provedbi","završen")</f>
        <v>završen</v>
      </c>
      <c r="K3410" s="55" t="s">
        <v>36</v>
      </c>
      <c r="L3410" s="55" t="s">
        <v>36</v>
      </c>
      <c r="M3410" s="58">
        <v>0.85</v>
      </c>
      <c r="N3410" s="58">
        <v>0.15</v>
      </c>
      <c r="O3410" s="59">
        <f>Ugovori_OPULJP3[[#This Row],[Bespovratna sredstva - Ukupno (EU+Nac) HRK
= Ukupna ugovorena vrijednost bespovratnih sredstava]]*Ugovori_OPULJP3[[#This Row],[EU STOPA SUFINANCIRANJA %
EU CO-FINANCING RATE %]]</f>
        <v>589038.68649999995</v>
      </c>
      <c r="P3410" s="60">
        <f>Ugovori_OPULJP3[[#This Row],[Bespovratna sredstva - EU dio - HRK]]/7.5345</f>
        <v>78178.86873714246</v>
      </c>
      <c r="Q3410" s="59">
        <f>Ugovori_OPULJP3[[#This Row],[Bespovratna sredstva - Ukupno (EU+Nac) HRK
= Ukupna ugovorena vrijednost bespovratnih sredstava]]*Ugovori_OPULJP3[[#This Row],[STOPA NACIONALNOG SUFINANCIRANJA %]]</f>
        <v>103948.00349999999</v>
      </c>
      <c r="R3410" s="60">
        <f>Ugovori_OPULJP3[[#This Row],[Bespovratna sredstva - Nacionalni dio - HRK]]/7.5345</f>
        <v>13796.270953613377</v>
      </c>
      <c r="S3410" s="59">
        <v>692986.69</v>
      </c>
      <c r="T3410" s="60">
        <f>Ugovori_OPULJP3[[#This Row],[Bespovratna sredstva - Ukupno (EU+Nac) HRK
= Ukupna ugovorena vrijednost bespovratnih sredstava]]/7.5345</f>
        <v>91975.139690755837</v>
      </c>
      <c r="U3410" s="59">
        <v>0</v>
      </c>
      <c r="V3410" s="60">
        <f>Ugovori_OPULJP3[[#This Row],[Javni doprinos korisnika - HRK]]/7.5345</f>
        <v>0</v>
      </c>
      <c r="W3410" s="59">
        <v>0</v>
      </c>
      <c r="X3410" s="60">
        <f>Ugovori_OPULJP3[[#This Row],[Privatni doprinos korisnika - HRK]]/7.5345</f>
        <v>0</v>
      </c>
      <c r="Y3410" s="61">
        <v>692986.69</v>
      </c>
      <c r="Z3410" s="62">
        <f>Ugovori_OPULJP3[[#This Row],[UKUPNI PRIHVATLJIVI IZDACI
TOTAL ELIGIBLE EXPENDITURE
= Bespovratna sredstva ukupno + doprinos korisnika
= Ukupni prihvatljivi troškovi
= Ukupna ugovorena vrijednost projekta HRK]]/7.5345</f>
        <v>91975.139690755837</v>
      </c>
      <c r="AA3410" s="53" t="s">
        <v>12292</v>
      </c>
      <c r="AB3410" s="53" t="s">
        <v>752</v>
      </c>
      <c r="AC3410" s="52" t="s">
        <v>12338</v>
      </c>
      <c r="AD3410" s="52" t="s">
        <v>12294</v>
      </c>
    </row>
    <row r="3411" spans="1:30" ht="88.5" customHeight="1" x14ac:dyDescent="0.2">
      <c r="A3411" s="50" t="s">
        <v>12339</v>
      </c>
      <c r="B3411" s="51" t="s">
        <v>12105</v>
      </c>
      <c r="C3411" s="52" t="s">
        <v>12289</v>
      </c>
      <c r="D3411" s="52" t="s">
        <v>12290</v>
      </c>
      <c r="E3411" s="53" t="s">
        <v>231</v>
      </c>
      <c r="F3411" s="54" t="s">
        <v>12340</v>
      </c>
      <c r="G3411" s="54" t="s">
        <v>12341</v>
      </c>
      <c r="H3411" s="56">
        <v>42887</v>
      </c>
      <c r="I3411" s="56">
        <v>43616</v>
      </c>
      <c r="J3411" s="57" t="str">
        <f>IF(Ugovori_OPULJP3[[#This Row],[DATUM ZAVRŠETKA OPERACIJE]]&gt;DATE(2024,12,31),"u provedbi","završen")</f>
        <v>završen</v>
      </c>
      <c r="K3411" s="55" t="s">
        <v>12342</v>
      </c>
      <c r="L3411" s="55" t="s">
        <v>78</v>
      </c>
      <c r="M3411" s="58">
        <v>0.85</v>
      </c>
      <c r="N3411" s="58">
        <v>0.15</v>
      </c>
      <c r="O3411" s="59">
        <f>Ugovori_OPULJP3[[#This Row],[Bespovratna sredstva - Ukupno (EU+Nac) HRK
= Ukupna ugovorena vrijednost bespovratnih sredstava]]*Ugovori_OPULJP3[[#This Row],[EU STOPA SUFINANCIRANJA %
EU CO-FINANCING RATE %]]</f>
        <v>594193.14599999995</v>
      </c>
      <c r="P3411" s="60">
        <f>Ugovori_OPULJP3[[#This Row],[Bespovratna sredstva - EU dio - HRK]]/7.5345</f>
        <v>78862.983077841913</v>
      </c>
      <c r="Q3411" s="59">
        <f>Ugovori_OPULJP3[[#This Row],[Bespovratna sredstva - Ukupno (EU+Nac) HRK
= Ukupna ugovorena vrijednost bespovratnih sredstava]]*Ugovori_OPULJP3[[#This Row],[STOPA NACIONALNOG SUFINANCIRANJA %]]</f>
        <v>104857.614</v>
      </c>
      <c r="R3411" s="60">
        <f>Ugovori_OPULJP3[[#This Row],[Bespovratna sredstva - Nacionalni dio - HRK]]/7.5345</f>
        <v>13916.997013736811</v>
      </c>
      <c r="S3411" s="59">
        <v>699050.76</v>
      </c>
      <c r="T3411" s="60">
        <f>Ugovori_OPULJP3[[#This Row],[Bespovratna sredstva - Ukupno (EU+Nac) HRK
= Ukupna ugovorena vrijednost bespovratnih sredstava]]/7.5345</f>
        <v>92779.980091578735</v>
      </c>
      <c r="U3411" s="59">
        <v>0</v>
      </c>
      <c r="V3411" s="60">
        <f>Ugovori_OPULJP3[[#This Row],[Javni doprinos korisnika - HRK]]/7.5345</f>
        <v>0</v>
      </c>
      <c r="W3411" s="59">
        <v>0</v>
      </c>
      <c r="X3411" s="60">
        <f>Ugovori_OPULJP3[[#This Row],[Privatni doprinos korisnika - HRK]]/7.5345</f>
        <v>0</v>
      </c>
      <c r="Y3411" s="61">
        <v>699050.76</v>
      </c>
      <c r="Z3411" s="62">
        <f>Ugovori_OPULJP3[[#This Row],[UKUPNI PRIHVATLJIVI IZDACI
TOTAL ELIGIBLE EXPENDITURE
= Bespovratna sredstva ukupno + doprinos korisnika
= Ukupni prihvatljivi troškovi
= Ukupna ugovorena vrijednost projekta HRK]]/7.5345</f>
        <v>92779.980091578735</v>
      </c>
      <c r="AA3411" s="53" t="s">
        <v>12292</v>
      </c>
      <c r="AB3411" s="53" t="s">
        <v>752</v>
      </c>
      <c r="AC3411" s="52" t="s">
        <v>12343</v>
      </c>
      <c r="AD3411" s="52" t="s">
        <v>12294</v>
      </c>
    </row>
    <row r="3412" spans="1:30" ht="88.5" customHeight="1" x14ac:dyDescent="0.2">
      <c r="A3412" s="50" t="s">
        <v>12344</v>
      </c>
      <c r="B3412" s="51" t="s">
        <v>12105</v>
      </c>
      <c r="C3412" s="52" t="s">
        <v>12289</v>
      </c>
      <c r="D3412" s="52" t="s">
        <v>12290</v>
      </c>
      <c r="E3412" s="53" t="s">
        <v>231</v>
      </c>
      <c r="F3412" s="37" t="s">
        <v>12345</v>
      </c>
      <c r="G3412" s="54" t="s">
        <v>12346</v>
      </c>
      <c r="H3412" s="56">
        <v>42979</v>
      </c>
      <c r="I3412" s="56">
        <v>43708</v>
      </c>
      <c r="J3412" s="57" t="str">
        <f>IF(Ugovori_OPULJP3[[#This Row],[DATUM ZAVRŠETKA OPERACIJE]]&gt;DATE(2024,12,31),"u provedbi","završen")</f>
        <v>završen</v>
      </c>
      <c r="K3412" s="55" t="s">
        <v>337</v>
      </c>
      <c r="L3412" s="55" t="s">
        <v>337</v>
      </c>
      <c r="M3412" s="58">
        <v>0.85</v>
      </c>
      <c r="N3412" s="58">
        <v>0.15</v>
      </c>
      <c r="O3412" s="59">
        <f>Ugovori_OPULJP3[[#This Row],[Bespovratna sredstva - Ukupno (EU+Nac) HRK
= Ukupna ugovorena vrijednost bespovratnih sredstava]]*Ugovori_OPULJP3[[#This Row],[EU STOPA SUFINANCIRANJA %
EU CO-FINANCING RATE %]]</f>
        <v>991410.28399999999</v>
      </c>
      <c r="P3412" s="60">
        <f>Ugovori_OPULJP3[[#This Row],[Bespovratna sredstva - EU dio - HRK]]/7.5345</f>
        <v>131582.75718362199</v>
      </c>
      <c r="Q3412" s="59">
        <f>Ugovori_OPULJP3[[#This Row],[Bespovratna sredstva - Ukupno (EU+Nac) HRK
= Ukupna ugovorena vrijednost bespovratnih sredstava]]*Ugovori_OPULJP3[[#This Row],[STOPA NACIONALNOG SUFINANCIRANJA %]]</f>
        <v>174954.75599999999</v>
      </c>
      <c r="R3412" s="60">
        <f>Ugovori_OPULJP3[[#This Row],[Bespovratna sredstva - Nacionalni dio - HRK]]/7.5345</f>
        <v>23220.486561815647</v>
      </c>
      <c r="S3412" s="59">
        <v>1166365.04</v>
      </c>
      <c r="T3412" s="60">
        <f>Ugovori_OPULJP3[[#This Row],[Bespovratna sredstva - Ukupno (EU+Nac) HRK
= Ukupna ugovorena vrijednost bespovratnih sredstava]]/7.5345</f>
        <v>154803.24374543765</v>
      </c>
      <c r="U3412" s="59">
        <v>0</v>
      </c>
      <c r="V3412" s="60">
        <f>Ugovori_OPULJP3[[#This Row],[Javni doprinos korisnika - HRK]]/7.5345</f>
        <v>0</v>
      </c>
      <c r="W3412" s="59">
        <v>0</v>
      </c>
      <c r="X3412" s="60">
        <f>Ugovori_OPULJP3[[#This Row],[Privatni doprinos korisnika - HRK]]/7.5345</f>
        <v>0</v>
      </c>
      <c r="Y3412" s="61">
        <v>1166365.04</v>
      </c>
      <c r="Z3412" s="62">
        <f>Ugovori_OPULJP3[[#This Row],[UKUPNI PRIHVATLJIVI IZDACI
TOTAL ELIGIBLE EXPENDITURE
= Bespovratna sredstva ukupno + doprinos korisnika
= Ukupni prihvatljivi troškovi
= Ukupna ugovorena vrijednost projekta HRK]]/7.5345</f>
        <v>154803.24374543765</v>
      </c>
      <c r="AA3412" s="53" t="s">
        <v>12292</v>
      </c>
      <c r="AB3412" s="53" t="s">
        <v>752</v>
      </c>
      <c r="AC3412" s="42" t="s">
        <v>12347</v>
      </c>
      <c r="AD3412" s="52" t="s">
        <v>12294</v>
      </c>
    </row>
    <row r="3413" spans="1:30" ht="88.5" customHeight="1" x14ac:dyDescent="0.2">
      <c r="A3413" s="50" t="s">
        <v>12348</v>
      </c>
      <c r="B3413" s="51" t="s">
        <v>12105</v>
      </c>
      <c r="C3413" s="52" t="s">
        <v>12289</v>
      </c>
      <c r="D3413" s="52" t="s">
        <v>12290</v>
      </c>
      <c r="E3413" s="53" t="s">
        <v>231</v>
      </c>
      <c r="F3413" s="54" t="s">
        <v>12349</v>
      </c>
      <c r="G3413" s="54" t="s">
        <v>12350</v>
      </c>
      <c r="H3413" s="56">
        <v>42887</v>
      </c>
      <c r="I3413" s="56">
        <v>43434</v>
      </c>
      <c r="J3413" s="57" t="str">
        <f>IF(Ugovori_OPULJP3[[#This Row],[DATUM ZAVRŠETKA OPERACIJE]]&gt;DATE(2024,12,31),"u provedbi","završen")</f>
        <v>završen</v>
      </c>
      <c r="K3413" s="55" t="s">
        <v>12351</v>
      </c>
      <c r="L3413" s="55" t="s">
        <v>593</v>
      </c>
      <c r="M3413" s="58">
        <v>0.85</v>
      </c>
      <c r="N3413" s="58">
        <v>0.15</v>
      </c>
      <c r="O3413" s="59">
        <f>Ugovori_OPULJP3[[#This Row],[Bespovratna sredstva - Ukupno (EU+Nac) HRK
= Ukupna ugovorena vrijednost bespovratnih sredstava]]*Ugovori_OPULJP3[[#This Row],[EU STOPA SUFINANCIRANJA %
EU CO-FINANCING RATE %]]</f>
        <v>570446.73849999998</v>
      </c>
      <c r="P3413" s="60">
        <f>Ugovori_OPULJP3[[#This Row],[Bespovratna sredstva - EU dio - HRK]]/7.5345</f>
        <v>75711.293184683775</v>
      </c>
      <c r="Q3413" s="59">
        <f>Ugovori_OPULJP3[[#This Row],[Bespovratna sredstva - Ukupno (EU+Nac) HRK
= Ukupna ugovorena vrijednost bespovratnih sredstava]]*Ugovori_OPULJP3[[#This Row],[STOPA NACIONALNOG SUFINANCIRANJA %]]</f>
        <v>100667.07150000001</v>
      </c>
      <c r="R3413" s="60">
        <f>Ugovori_OPULJP3[[#This Row],[Bespovratna sredstva - Nacionalni dio - HRK]]/7.5345</f>
        <v>13360.816444355962</v>
      </c>
      <c r="S3413" s="59">
        <v>671113.81</v>
      </c>
      <c r="T3413" s="60">
        <f>Ugovori_OPULJP3[[#This Row],[Bespovratna sredstva - Ukupno (EU+Nac) HRK
= Ukupna ugovorena vrijednost bespovratnih sredstava]]/7.5345</f>
        <v>89072.109629039755</v>
      </c>
      <c r="U3413" s="59">
        <v>0</v>
      </c>
      <c r="V3413" s="60">
        <f>Ugovori_OPULJP3[[#This Row],[Javni doprinos korisnika - HRK]]/7.5345</f>
        <v>0</v>
      </c>
      <c r="W3413" s="59">
        <v>800</v>
      </c>
      <c r="X3413" s="60">
        <f>Ugovori_OPULJP3[[#This Row],[Privatni doprinos korisnika - HRK]]/7.5345</f>
        <v>106.17824673170084</v>
      </c>
      <c r="Y3413" s="61">
        <v>671913.81</v>
      </c>
      <c r="Z3413" s="62">
        <f>Ugovori_OPULJP3[[#This Row],[UKUPNI PRIHVATLJIVI IZDACI
TOTAL ELIGIBLE EXPENDITURE
= Bespovratna sredstva ukupno + doprinos korisnika
= Ukupni prihvatljivi troškovi
= Ukupna ugovorena vrijednost projekta HRK]]/7.5345</f>
        <v>89178.28787577145</v>
      </c>
      <c r="AA3413" s="53" t="s">
        <v>12292</v>
      </c>
      <c r="AB3413" s="53" t="s">
        <v>752</v>
      </c>
      <c r="AC3413" s="52" t="s">
        <v>12352</v>
      </c>
      <c r="AD3413" s="52" t="s">
        <v>12294</v>
      </c>
    </row>
    <row r="3414" spans="1:30" ht="88.5" customHeight="1" x14ac:dyDescent="0.2">
      <c r="A3414" s="50" t="s">
        <v>12353</v>
      </c>
      <c r="B3414" s="51" t="s">
        <v>12105</v>
      </c>
      <c r="C3414" s="52" t="s">
        <v>12289</v>
      </c>
      <c r="D3414" s="52" t="s">
        <v>12290</v>
      </c>
      <c r="E3414" s="53" t="s">
        <v>231</v>
      </c>
      <c r="F3414" s="54" t="s">
        <v>12354</v>
      </c>
      <c r="G3414" s="54" t="s">
        <v>12355</v>
      </c>
      <c r="H3414" s="56">
        <v>42887</v>
      </c>
      <c r="I3414" s="56">
        <v>43616</v>
      </c>
      <c r="J3414" s="57" t="str">
        <f>IF(Ugovori_OPULJP3[[#This Row],[DATUM ZAVRŠETKA OPERACIJE]]&gt;DATE(2024,12,31),"u provedbi","završen")</f>
        <v>završen</v>
      </c>
      <c r="K3414" s="55" t="s">
        <v>78</v>
      </c>
      <c r="L3414" s="55" t="s">
        <v>78</v>
      </c>
      <c r="M3414" s="58">
        <v>0.85</v>
      </c>
      <c r="N3414" s="58">
        <v>0.15</v>
      </c>
      <c r="O3414" s="59">
        <f>Ugovori_OPULJP3[[#This Row],[Bespovratna sredstva - Ukupno (EU+Nac) HRK
= Ukupna ugovorena vrijednost bespovratnih sredstava]]*Ugovori_OPULJP3[[#This Row],[EU STOPA SUFINANCIRANJA %
EU CO-FINANCING RATE %]]</f>
        <v>1017414.9119999999</v>
      </c>
      <c r="P3414" s="60">
        <f>Ugovori_OPULJP3[[#This Row],[Bespovratna sredstva - EU dio - HRK]]/7.5345</f>
        <v>135034.1644435596</v>
      </c>
      <c r="Q3414" s="59">
        <f>Ugovori_OPULJP3[[#This Row],[Bespovratna sredstva - Ukupno (EU+Nac) HRK
= Ukupna ugovorena vrijednost bespovratnih sredstava]]*Ugovori_OPULJP3[[#This Row],[STOPA NACIONALNOG SUFINANCIRANJA %]]</f>
        <v>179543.80799999999</v>
      </c>
      <c r="R3414" s="60">
        <f>Ugovori_OPULJP3[[#This Row],[Bespovratna sredstva - Nacionalni dio - HRK]]/7.5345</f>
        <v>23829.558431216403</v>
      </c>
      <c r="S3414" s="59">
        <v>1196958.72</v>
      </c>
      <c r="T3414" s="60">
        <f>Ugovori_OPULJP3[[#This Row],[Bespovratna sredstva - Ukupno (EU+Nac) HRK
= Ukupna ugovorena vrijednost bespovratnih sredstava]]/7.5345</f>
        <v>158863.72287477602</v>
      </c>
      <c r="U3414" s="59">
        <v>0</v>
      </c>
      <c r="V3414" s="60">
        <f>Ugovori_OPULJP3[[#This Row],[Javni doprinos korisnika - HRK]]/7.5345</f>
        <v>0</v>
      </c>
      <c r="W3414" s="59">
        <v>0</v>
      </c>
      <c r="X3414" s="60">
        <f>Ugovori_OPULJP3[[#This Row],[Privatni doprinos korisnika - HRK]]/7.5345</f>
        <v>0</v>
      </c>
      <c r="Y3414" s="61">
        <v>1196958.72</v>
      </c>
      <c r="Z3414" s="62">
        <f>Ugovori_OPULJP3[[#This Row],[UKUPNI PRIHVATLJIVI IZDACI
TOTAL ELIGIBLE EXPENDITURE
= Bespovratna sredstva ukupno + doprinos korisnika
= Ukupni prihvatljivi troškovi
= Ukupna ugovorena vrijednost projekta HRK]]/7.5345</f>
        <v>158863.72287477602</v>
      </c>
      <c r="AA3414" s="53" t="s">
        <v>12292</v>
      </c>
      <c r="AB3414" s="53" t="s">
        <v>752</v>
      </c>
      <c r="AC3414" s="52" t="s">
        <v>12356</v>
      </c>
      <c r="AD3414" s="52" t="s">
        <v>12294</v>
      </c>
    </row>
    <row r="3415" spans="1:30" ht="88.5" customHeight="1" x14ac:dyDescent="0.2">
      <c r="A3415" s="50" t="s">
        <v>12357</v>
      </c>
      <c r="B3415" s="51" t="s">
        <v>12105</v>
      </c>
      <c r="C3415" s="52" t="s">
        <v>12289</v>
      </c>
      <c r="D3415" s="52" t="s">
        <v>12290</v>
      </c>
      <c r="E3415" s="53" t="s">
        <v>231</v>
      </c>
      <c r="F3415" s="54" t="s">
        <v>12358</v>
      </c>
      <c r="G3415" s="54" t="s">
        <v>8160</v>
      </c>
      <c r="H3415" s="56">
        <v>42948</v>
      </c>
      <c r="I3415" s="56">
        <v>43496</v>
      </c>
      <c r="J3415" s="57" t="str">
        <f>IF(Ugovori_OPULJP3[[#This Row],[DATUM ZAVRŠETKA OPERACIJE]]&gt;DATE(2024,12,31),"u provedbi","završen")</f>
        <v>završen</v>
      </c>
      <c r="K3415" s="55" t="s">
        <v>12359</v>
      </c>
      <c r="L3415" s="55" t="s">
        <v>36</v>
      </c>
      <c r="M3415" s="58">
        <v>0.85</v>
      </c>
      <c r="N3415" s="58">
        <v>0.15</v>
      </c>
      <c r="O3415" s="59">
        <f>Ugovori_OPULJP3[[#This Row],[Bespovratna sredstva - Ukupno (EU+Nac) HRK
= Ukupna ugovorena vrijednost bespovratnih sredstava]]*Ugovori_OPULJP3[[#This Row],[EU STOPA SUFINANCIRANJA %
EU CO-FINANCING RATE %]]</f>
        <v>575338.05500000005</v>
      </c>
      <c r="P3415" s="60">
        <f>Ugovori_OPULJP3[[#This Row],[Bespovratna sredstva - EU dio - HRK]]/7.5345</f>
        <v>76360.482447408591</v>
      </c>
      <c r="Q3415" s="59">
        <f>Ugovori_OPULJP3[[#This Row],[Bespovratna sredstva - Ukupno (EU+Nac) HRK
= Ukupna ugovorena vrijednost bespovratnih sredstava]]*Ugovori_OPULJP3[[#This Row],[STOPA NACIONALNOG SUFINANCIRANJA %]]</f>
        <v>101530.24500000001</v>
      </c>
      <c r="R3415" s="60">
        <f>Ugovori_OPULJP3[[#This Row],[Bespovratna sredstva - Nacionalni dio - HRK]]/7.5345</f>
        <v>13475.379255425045</v>
      </c>
      <c r="S3415" s="59">
        <v>676868.3</v>
      </c>
      <c r="T3415" s="60">
        <f>Ugovori_OPULJP3[[#This Row],[Bespovratna sredstva - Ukupno (EU+Nac) HRK
= Ukupna ugovorena vrijednost bespovratnih sredstava]]/7.5345</f>
        <v>89835.86170283363</v>
      </c>
      <c r="U3415" s="59">
        <v>0</v>
      </c>
      <c r="V3415" s="60">
        <f>Ugovori_OPULJP3[[#This Row],[Javni doprinos korisnika - HRK]]/7.5345</f>
        <v>0</v>
      </c>
      <c r="W3415" s="59">
        <v>0</v>
      </c>
      <c r="X3415" s="60">
        <f>Ugovori_OPULJP3[[#This Row],[Privatni doprinos korisnika - HRK]]/7.5345</f>
        <v>0</v>
      </c>
      <c r="Y3415" s="61">
        <v>676868.3</v>
      </c>
      <c r="Z3415" s="62">
        <f>Ugovori_OPULJP3[[#This Row],[UKUPNI PRIHVATLJIVI IZDACI
TOTAL ELIGIBLE EXPENDITURE
= Bespovratna sredstva ukupno + doprinos korisnika
= Ukupni prihvatljivi troškovi
= Ukupna ugovorena vrijednost projekta HRK]]/7.5345</f>
        <v>89835.86170283363</v>
      </c>
      <c r="AA3415" s="53" t="s">
        <v>12292</v>
      </c>
      <c r="AB3415" s="53" t="s">
        <v>752</v>
      </c>
      <c r="AC3415" s="52" t="s">
        <v>12360</v>
      </c>
      <c r="AD3415" s="52" t="s">
        <v>12294</v>
      </c>
    </row>
    <row r="3416" spans="1:30" ht="88.5" customHeight="1" x14ac:dyDescent="0.2">
      <c r="A3416" s="50" t="s">
        <v>12361</v>
      </c>
      <c r="B3416" s="51" t="s">
        <v>12105</v>
      </c>
      <c r="C3416" s="52" t="s">
        <v>12289</v>
      </c>
      <c r="D3416" s="52" t="s">
        <v>12290</v>
      </c>
      <c r="E3416" s="53" t="s">
        <v>231</v>
      </c>
      <c r="F3416" s="54" t="s">
        <v>12362</v>
      </c>
      <c r="G3416" s="54" t="s">
        <v>120</v>
      </c>
      <c r="H3416" s="56">
        <v>42887</v>
      </c>
      <c r="I3416" s="56">
        <v>43616</v>
      </c>
      <c r="J3416" s="57" t="str">
        <f>IF(Ugovori_OPULJP3[[#This Row],[DATUM ZAVRŠETKA OPERACIJE]]&gt;DATE(2024,12,31),"u provedbi","završen")</f>
        <v>završen</v>
      </c>
      <c r="K3416" s="55" t="s">
        <v>12363</v>
      </c>
      <c r="L3416" s="55" t="s">
        <v>98</v>
      </c>
      <c r="M3416" s="58">
        <v>0.85</v>
      </c>
      <c r="N3416" s="58">
        <v>0.15</v>
      </c>
      <c r="O3416" s="59">
        <f>Ugovori_OPULJP3[[#This Row],[Bespovratna sredstva - Ukupno (EU+Nac) HRK
= Ukupna ugovorena vrijednost bespovratnih sredstava]]*Ugovori_OPULJP3[[#This Row],[EU STOPA SUFINANCIRANJA %
EU CO-FINANCING RATE %]]</f>
        <v>911652.9310000001</v>
      </c>
      <c r="P3416" s="60">
        <f>Ugovori_OPULJP3[[#This Row],[Bespovratna sredstva - EU dio - HRK]]/7.5345</f>
        <v>120997.13730174532</v>
      </c>
      <c r="Q3416" s="59">
        <f>Ugovori_OPULJP3[[#This Row],[Bespovratna sredstva - Ukupno (EU+Nac) HRK
= Ukupna ugovorena vrijednost bespovratnih sredstava]]*Ugovori_OPULJP3[[#This Row],[STOPA NACIONALNOG SUFINANCIRANJA %]]</f>
        <v>160879.929</v>
      </c>
      <c r="R3416" s="60">
        <f>Ugovori_OPULJP3[[#This Row],[Bespovratna sredstva - Nacionalni dio - HRK]]/7.5345</f>
        <v>21352.435994425643</v>
      </c>
      <c r="S3416" s="59">
        <v>1072532.8600000001</v>
      </c>
      <c r="T3416" s="60">
        <f>Ugovori_OPULJP3[[#This Row],[Bespovratna sredstva - Ukupno (EU+Nac) HRK
= Ukupna ugovorena vrijednost bespovratnih sredstava]]/7.5345</f>
        <v>142349.57329617094</v>
      </c>
      <c r="U3416" s="59">
        <v>61823.98</v>
      </c>
      <c r="V3416" s="60">
        <f>Ugovori_OPULJP3[[#This Row],[Javni doprinos korisnika - HRK]]/7.5345</f>
        <v>8205.4522529696733</v>
      </c>
      <c r="W3416" s="59">
        <v>0</v>
      </c>
      <c r="X3416" s="60">
        <f>Ugovori_OPULJP3[[#This Row],[Privatni doprinos korisnika - HRK]]/7.5345</f>
        <v>0</v>
      </c>
      <c r="Y3416" s="61">
        <v>1134356.8400000001</v>
      </c>
      <c r="Z3416" s="62">
        <f>Ugovori_OPULJP3[[#This Row],[UKUPNI PRIHVATLJIVI IZDACI
TOTAL ELIGIBLE EXPENDITURE
= Bespovratna sredstva ukupno + doprinos korisnika
= Ukupni prihvatljivi troškovi
= Ukupna ugovorena vrijednost projekta HRK]]/7.5345</f>
        <v>150555.02554914061</v>
      </c>
      <c r="AA3416" s="53" t="s">
        <v>12292</v>
      </c>
      <c r="AB3416" s="53" t="s">
        <v>752</v>
      </c>
      <c r="AC3416" s="52" t="s">
        <v>12364</v>
      </c>
      <c r="AD3416" s="52" t="s">
        <v>12294</v>
      </c>
    </row>
    <row r="3417" spans="1:30" ht="88.5" customHeight="1" x14ac:dyDescent="0.2">
      <c r="A3417" s="50" t="s">
        <v>12365</v>
      </c>
      <c r="B3417" s="51" t="s">
        <v>12105</v>
      </c>
      <c r="C3417" s="52" t="s">
        <v>12289</v>
      </c>
      <c r="D3417" s="52" t="s">
        <v>12290</v>
      </c>
      <c r="E3417" s="53" t="s">
        <v>231</v>
      </c>
      <c r="F3417" s="54" t="s">
        <v>12366</v>
      </c>
      <c r="G3417" s="54" t="s">
        <v>12367</v>
      </c>
      <c r="H3417" s="56">
        <v>42887</v>
      </c>
      <c r="I3417" s="56">
        <v>43616</v>
      </c>
      <c r="J3417" s="57" t="str">
        <f>IF(Ugovori_OPULJP3[[#This Row],[DATUM ZAVRŠETKA OPERACIJE]]&gt;DATE(2024,12,31),"u provedbi","završen")</f>
        <v>završen</v>
      </c>
      <c r="K3417" s="55" t="s">
        <v>12368</v>
      </c>
      <c r="L3417" s="55" t="s">
        <v>93</v>
      </c>
      <c r="M3417" s="58">
        <v>0.85</v>
      </c>
      <c r="N3417" s="58">
        <v>0.15</v>
      </c>
      <c r="O3417" s="59">
        <f>Ugovori_OPULJP3[[#This Row],[Bespovratna sredstva - Ukupno (EU+Nac) HRK
= Ukupna ugovorena vrijednost bespovratnih sredstava]]*Ugovori_OPULJP3[[#This Row],[EU STOPA SUFINANCIRANJA %
EU CO-FINANCING RATE %]]</f>
        <v>965494.71899999992</v>
      </c>
      <c r="P3417" s="60">
        <f>Ugovori_OPULJP3[[#This Row],[Bespovratna sredstva - EU dio - HRK]]/7.5345</f>
        <v>128143.17061517019</v>
      </c>
      <c r="Q3417" s="59">
        <f>Ugovori_OPULJP3[[#This Row],[Bespovratna sredstva - Ukupno (EU+Nac) HRK
= Ukupna ugovorena vrijednost bespovratnih sredstava]]*Ugovori_OPULJP3[[#This Row],[STOPA NACIONALNOG SUFINANCIRANJA %]]</f>
        <v>170381.42099999997</v>
      </c>
      <c r="R3417" s="60">
        <f>Ugovori_OPULJP3[[#This Row],[Bespovratna sredstva - Nacionalni dio - HRK]]/7.5345</f>
        <v>22613.500696794741</v>
      </c>
      <c r="S3417" s="59">
        <v>1135876.1399999999</v>
      </c>
      <c r="T3417" s="60">
        <f>Ugovori_OPULJP3[[#This Row],[Bespovratna sredstva - Ukupno (EU+Nac) HRK
= Ukupna ugovorena vrijednost bespovratnih sredstava]]/7.5345</f>
        <v>150756.67131196495</v>
      </c>
      <c r="U3417" s="59">
        <v>0</v>
      </c>
      <c r="V3417" s="60">
        <f>Ugovori_OPULJP3[[#This Row],[Javni doprinos korisnika - HRK]]/7.5345</f>
        <v>0</v>
      </c>
      <c r="W3417" s="59">
        <v>0</v>
      </c>
      <c r="X3417" s="60">
        <f>Ugovori_OPULJP3[[#This Row],[Privatni doprinos korisnika - HRK]]/7.5345</f>
        <v>0</v>
      </c>
      <c r="Y3417" s="61">
        <v>1135876.1399999999</v>
      </c>
      <c r="Z3417" s="62">
        <f>Ugovori_OPULJP3[[#This Row],[UKUPNI PRIHVATLJIVI IZDACI
TOTAL ELIGIBLE EXPENDITURE
= Bespovratna sredstva ukupno + doprinos korisnika
= Ukupni prihvatljivi troškovi
= Ukupna ugovorena vrijednost projekta HRK]]/7.5345</f>
        <v>150756.67131196495</v>
      </c>
      <c r="AA3417" s="53" t="s">
        <v>12292</v>
      </c>
      <c r="AB3417" s="53" t="s">
        <v>752</v>
      </c>
      <c r="AC3417" s="52" t="s">
        <v>12369</v>
      </c>
      <c r="AD3417" s="52" t="s">
        <v>12294</v>
      </c>
    </row>
    <row r="3418" spans="1:30" ht="88.5" customHeight="1" x14ac:dyDescent="0.2">
      <c r="A3418" s="50" t="s">
        <v>12370</v>
      </c>
      <c r="B3418" s="51" t="s">
        <v>12105</v>
      </c>
      <c r="C3418" s="52" t="s">
        <v>12289</v>
      </c>
      <c r="D3418" s="52" t="s">
        <v>12290</v>
      </c>
      <c r="E3418" s="53" t="s">
        <v>231</v>
      </c>
      <c r="F3418" s="54" t="s">
        <v>12371</v>
      </c>
      <c r="G3418" s="54" t="s">
        <v>1090</v>
      </c>
      <c r="H3418" s="56">
        <v>42887</v>
      </c>
      <c r="I3418" s="56">
        <v>43616</v>
      </c>
      <c r="J3418" s="57" t="str">
        <f>IF(Ugovori_OPULJP3[[#This Row],[DATUM ZAVRŠETKA OPERACIJE]]&gt;DATE(2024,12,31),"u provedbi","završen")</f>
        <v>završen</v>
      </c>
      <c r="K3418" s="55" t="s">
        <v>83</v>
      </c>
      <c r="L3418" s="55" t="s">
        <v>83</v>
      </c>
      <c r="M3418" s="58">
        <v>0.85</v>
      </c>
      <c r="N3418" s="58">
        <v>0.15</v>
      </c>
      <c r="O3418" s="59">
        <f>Ugovori_OPULJP3[[#This Row],[Bespovratna sredstva - Ukupno (EU+Nac) HRK
= Ukupna ugovorena vrijednost bespovratnih sredstava]]*Ugovori_OPULJP3[[#This Row],[EU STOPA SUFINANCIRANJA %
EU CO-FINANCING RATE %]]</f>
        <v>583700.1</v>
      </c>
      <c r="P3418" s="60">
        <f>Ugovori_OPULJP3[[#This Row],[Bespovratna sredstva - EU dio - HRK]]/7.5345</f>
        <v>77470.316543898065</v>
      </c>
      <c r="Q3418" s="59">
        <f>Ugovori_OPULJP3[[#This Row],[Bespovratna sredstva - Ukupno (EU+Nac) HRK
= Ukupna ugovorena vrijednost bespovratnih sredstava]]*Ugovori_OPULJP3[[#This Row],[STOPA NACIONALNOG SUFINANCIRANJA %]]</f>
        <v>103005.9</v>
      </c>
      <c r="R3418" s="60">
        <f>Ugovori_OPULJP3[[#This Row],[Bespovratna sredstva - Nacionalni dio - HRK]]/7.5345</f>
        <v>13671.232331276129</v>
      </c>
      <c r="S3418" s="59">
        <v>686706</v>
      </c>
      <c r="T3418" s="60">
        <f>Ugovori_OPULJP3[[#This Row],[Bespovratna sredstva - Ukupno (EU+Nac) HRK
= Ukupna ugovorena vrijednost bespovratnih sredstava]]/7.5345</f>
        <v>91141.548875174194</v>
      </c>
      <c r="U3418" s="59">
        <v>0</v>
      </c>
      <c r="V3418" s="60">
        <f>Ugovori_OPULJP3[[#This Row],[Javni doprinos korisnika - HRK]]/7.5345</f>
        <v>0</v>
      </c>
      <c r="W3418" s="59">
        <v>0</v>
      </c>
      <c r="X3418" s="60">
        <f>Ugovori_OPULJP3[[#This Row],[Privatni doprinos korisnika - HRK]]/7.5345</f>
        <v>0</v>
      </c>
      <c r="Y3418" s="61">
        <v>686706</v>
      </c>
      <c r="Z3418" s="62">
        <f>Ugovori_OPULJP3[[#This Row],[UKUPNI PRIHVATLJIVI IZDACI
TOTAL ELIGIBLE EXPENDITURE
= Bespovratna sredstva ukupno + doprinos korisnika
= Ukupni prihvatljivi troškovi
= Ukupna ugovorena vrijednost projekta HRK]]/7.5345</f>
        <v>91141.548875174194</v>
      </c>
      <c r="AA3418" s="53" t="s">
        <v>12292</v>
      </c>
      <c r="AB3418" s="53" t="s">
        <v>752</v>
      </c>
      <c r="AC3418" s="52" t="s">
        <v>12372</v>
      </c>
      <c r="AD3418" s="52" t="s">
        <v>12294</v>
      </c>
    </row>
    <row r="3419" spans="1:30" ht="88.5" customHeight="1" x14ac:dyDescent="0.2">
      <c r="A3419" s="50" t="s">
        <v>12373</v>
      </c>
      <c r="B3419" s="51" t="s">
        <v>12105</v>
      </c>
      <c r="C3419" s="52" t="s">
        <v>12289</v>
      </c>
      <c r="D3419" s="52" t="s">
        <v>12290</v>
      </c>
      <c r="E3419" s="53" t="s">
        <v>231</v>
      </c>
      <c r="F3419" s="54" t="s">
        <v>12374</v>
      </c>
      <c r="G3419" s="54" t="s">
        <v>3548</v>
      </c>
      <c r="H3419" s="56">
        <v>42948</v>
      </c>
      <c r="I3419" s="56">
        <v>44043</v>
      </c>
      <c r="J3419" s="57" t="str">
        <f>IF(Ugovori_OPULJP3[[#This Row],[DATUM ZAVRŠETKA OPERACIJE]]&gt;DATE(2024,12,31),"u provedbi","završen")</f>
        <v>završen</v>
      </c>
      <c r="K3419" s="55" t="s">
        <v>7949</v>
      </c>
      <c r="L3419" s="55" t="s">
        <v>98</v>
      </c>
      <c r="M3419" s="58">
        <v>0.85</v>
      </c>
      <c r="N3419" s="58">
        <v>0.15</v>
      </c>
      <c r="O3419" s="59">
        <f>Ugovori_OPULJP3[[#This Row],[Bespovratna sredstva - Ukupno (EU+Nac) HRK
= Ukupna ugovorena vrijednost bespovratnih sredstava]]*Ugovori_OPULJP3[[#This Row],[EU STOPA SUFINANCIRANJA %
EU CO-FINANCING RATE %]]</f>
        <v>996048.90399999998</v>
      </c>
      <c r="P3419" s="60">
        <f>Ugovori_OPULJP3[[#This Row],[Bespovratna sredstva - EU dio - HRK]]/7.5345</f>
        <v>132198.40785719024</v>
      </c>
      <c r="Q3419" s="59">
        <f>Ugovori_OPULJP3[[#This Row],[Bespovratna sredstva - Ukupno (EU+Nac) HRK
= Ukupna ugovorena vrijednost bespovratnih sredstava]]*Ugovori_OPULJP3[[#This Row],[STOPA NACIONALNOG SUFINANCIRANJA %]]</f>
        <v>175773.33599999998</v>
      </c>
      <c r="R3419" s="60">
        <f>Ugovori_OPULJP3[[#This Row],[Bespovratna sredstva - Nacionalni dio - HRK]]/7.5345</f>
        <v>23329.130798327689</v>
      </c>
      <c r="S3419" s="59">
        <v>1171822.24</v>
      </c>
      <c r="T3419" s="60">
        <f>Ugovori_OPULJP3[[#This Row],[Bespovratna sredstva - Ukupno (EU+Nac) HRK
= Ukupna ugovorena vrijednost bespovratnih sredstava]]/7.5345</f>
        <v>155527.53865551794</v>
      </c>
      <c r="U3419" s="59">
        <v>0</v>
      </c>
      <c r="V3419" s="60">
        <f>Ugovori_OPULJP3[[#This Row],[Javni doprinos korisnika - HRK]]/7.5345</f>
        <v>0</v>
      </c>
      <c r="W3419" s="59">
        <v>0</v>
      </c>
      <c r="X3419" s="60">
        <f>Ugovori_OPULJP3[[#This Row],[Privatni doprinos korisnika - HRK]]/7.5345</f>
        <v>0</v>
      </c>
      <c r="Y3419" s="61">
        <v>1171822.24</v>
      </c>
      <c r="Z3419" s="62">
        <f>Ugovori_OPULJP3[[#This Row],[UKUPNI PRIHVATLJIVI IZDACI
TOTAL ELIGIBLE EXPENDITURE
= Bespovratna sredstva ukupno + doprinos korisnika
= Ukupni prihvatljivi troškovi
= Ukupna ugovorena vrijednost projekta HRK]]/7.5345</f>
        <v>155527.53865551794</v>
      </c>
      <c r="AA3419" s="53" t="s">
        <v>12292</v>
      </c>
      <c r="AB3419" s="53" t="s">
        <v>752</v>
      </c>
      <c r="AC3419" s="52" t="s">
        <v>12375</v>
      </c>
      <c r="AD3419" s="52" t="s">
        <v>12294</v>
      </c>
    </row>
    <row r="3420" spans="1:30" ht="88.5" customHeight="1" x14ac:dyDescent="0.2">
      <c r="A3420" s="50" t="s">
        <v>12376</v>
      </c>
      <c r="B3420" s="51" t="s">
        <v>12105</v>
      </c>
      <c r="C3420" s="52" t="s">
        <v>12289</v>
      </c>
      <c r="D3420" s="52" t="s">
        <v>12290</v>
      </c>
      <c r="E3420" s="53" t="s">
        <v>231</v>
      </c>
      <c r="F3420" s="54" t="s">
        <v>12377</v>
      </c>
      <c r="G3420" s="54" t="s">
        <v>12378</v>
      </c>
      <c r="H3420" s="56">
        <v>42887</v>
      </c>
      <c r="I3420" s="56">
        <v>43343</v>
      </c>
      <c r="J3420" s="57" t="str">
        <f>IF(Ugovori_OPULJP3[[#This Row],[DATUM ZAVRŠETKA OPERACIJE]]&gt;DATE(2024,12,31),"u provedbi","završen")</f>
        <v>završen</v>
      </c>
      <c r="K3420" s="55" t="s">
        <v>248</v>
      </c>
      <c r="L3420" s="55" t="s">
        <v>248</v>
      </c>
      <c r="M3420" s="58">
        <v>0.85</v>
      </c>
      <c r="N3420" s="58">
        <v>0.15</v>
      </c>
      <c r="O3420" s="59">
        <f>Ugovori_OPULJP3[[#This Row],[Bespovratna sredstva - Ukupno (EU+Nac) HRK
= Ukupna ugovorena vrijednost bespovratnih sredstava]]*Ugovori_OPULJP3[[#This Row],[EU STOPA SUFINANCIRANJA %
EU CO-FINANCING RATE %]]</f>
        <v>861516.07199999993</v>
      </c>
      <c r="P3420" s="60">
        <f>Ugovori_OPULJP3[[#This Row],[Bespovratna sredstva - EU dio - HRK]]/7.5345</f>
        <v>114342.83257017717</v>
      </c>
      <c r="Q3420" s="59">
        <f>Ugovori_OPULJP3[[#This Row],[Bespovratna sredstva - Ukupno (EU+Nac) HRK
= Ukupna ugovorena vrijednost bespovratnih sredstava]]*Ugovori_OPULJP3[[#This Row],[STOPA NACIONALNOG SUFINANCIRANJA %]]</f>
        <v>152032.24799999999</v>
      </c>
      <c r="R3420" s="60">
        <f>Ugovori_OPULJP3[[#This Row],[Bespovratna sredstva - Nacionalni dio - HRK]]/7.5345</f>
        <v>20178.146924148914</v>
      </c>
      <c r="S3420" s="59">
        <v>1013548.32</v>
      </c>
      <c r="T3420" s="60">
        <f>Ugovori_OPULJP3[[#This Row],[Bespovratna sredstva - Ukupno (EU+Nac) HRK
= Ukupna ugovorena vrijednost bespovratnih sredstava]]/7.5345</f>
        <v>134520.97949432608</v>
      </c>
      <c r="U3420" s="59">
        <v>0</v>
      </c>
      <c r="V3420" s="60">
        <f>Ugovori_OPULJP3[[#This Row],[Javni doprinos korisnika - HRK]]/7.5345</f>
        <v>0</v>
      </c>
      <c r="W3420" s="59">
        <v>0</v>
      </c>
      <c r="X3420" s="60">
        <f>Ugovori_OPULJP3[[#This Row],[Privatni doprinos korisnika - HRK]]/7.5345</f>
        <v>0</v>
      </c>
      <c r="Y3420" s="61">
        <v>1013548.32</v>
      </c>
      <c r="Z3420" s="62">
        <f>Ugovori_OPULJP3[[#This Row],[UKUPNI PRIHVATLJIVI IZDACI
TOTAL ELIGIBLE EXPENDITURE
= Bespovratna sredstva ukupno + doprinos korisnika
= Ukupni prihvatljivi troškovi
= Ukupna ugovorena vrijednost projekta HRK]]/7.5345</f>
        <v>134520.97949432608</v>
      </c>
      <c r="AA3420" s="53" t="s">
        <v>12292</v>
      </c>
      <c r="AB3420" s="53" t="s">
        <v>752</v>
      </c>
      <c r="AC3420" s="52" t="s">
        <v>12379</v>
      </c>
      <c r="AD3420" s="52" t="s">
        <v>12294</v>
      </c>
    </row>
    <row r="3421" spans="1:30" ht="88.5" customHeight="1" x14ac:dyDescent="0.2">
      <c r="A3421" s="50" t="s">
        <v>12380</v>
      </c>
      <c r="B3421" s="51" t="s">
        <v>12105</v>
      </c>
      <c r="C3421" s="52" t="s">
        <v>12289</v>
      </c>
      <c r="D3421" s="52" t="s">
        <v>12290</v>
      </c>
      <c r="E3421" s="53" t="s">
        <v>231</v>
      </c>
      <c r="F3421" s="54" t="s">
        <v>12381</v>
      </c>
      <c r="G3421" s="54" t="s">
        <v>8092</v>
      </c>
      <c r="H3421" s="56">
        <v>42887</v>
      </c>
      <c r="I3421" s="56">
        <v>43616</v>
      </c>
      <c r="J3421" s="57" t="str">
        <f>IF(Ugovori_OPULJP3[[#This Row],[DATUM ZAVRŠETKA OPERACIJE]]&gt;DATE(2024,12,31),"u provedbi","završen")</f>
        <v>završen</v>
      </c>
      <c r="K3421" s="55" t="s">
        <v>12382</v>
      </c>
      <c r="L3421" s="55" t="s">
        <v>36</v>
      </c>
      <c r="M3421" s="58">
        <v>0.85</v>
      </c>
      <c r="N3421" s="58">
        <v>0.15</v>
      </c>
      <c r="O3421" s="59">
        <f>Ugovori_OPULJP3[[#This Row],[Bespovratna sredstva - Ukupno (EU+Nac) HRK
= Ukupna ugovorena vrijednost bespovratnih sredstava]]*Ugovori_OPULJP3[[#This Row],[EU STOPA SUFINANCIRANJA %
EU CO-FINANCING RATE %]]</f>
        <v>890312.71199999994</v>
      </c>
      <c r="P3421" s="60">
        <f>Ugovori_OPULJP3[[#This Row],[Bespovratna sredstva - EU dio - HRK]]/7.5345</f>
        <v>118164.80350388213</v>
      </c>
      <c r="Q3421" s="59">
        <f>Ugovori_OPULJP3[[#This Row],[Bespovratna sredstva - Ukupno (EU+Nac) HRK
= Ukupna ugovorena vrijednost bespovratnih sredstava]]*Ugovori_OPULJP3[[#This Row],[STOPA NACIONALNOG SUFINANCIRANJA %]]</f>
        <v>157114.008</v>
      </c>
      <c r="R3421" s="60">
        <f>Ugovori_OPULJP3[[#This Row],[Bespovratna sredstva - Nacionalni dio - HRK]]/7.5345</f>
        <v>20852.612383038024</v>
      </c>
      <c r="S3421" s="59">
        <v>1047426.72</v>
      </c>
      <c r="T3421" s="60">
        <f>Ugovori_OPULJP3[[#This Row],[Bespovratna sredstva - Ukupno (EU+Nac) HRK
= Ukupna ugovorena vrijednost bespovratnih sredstava]]/7.5345</f>
        <v>139017.41588692015</v>
      </c>
      <c r="U3421" s="59">
        <v>0</v>
      </c>
      <c r="V3421" s="60">
        <f>Ugovori_OPULJP3[[#This Row],[Javni doprinos korisnika - HRK]]/7.5345</f>
        <v>0</v>
      </c>
      <c r="W3421" s="59">
        <v>0</v>
      </c>
      <c r="X3421" s="60">
        <f>Ugovori_OPULJP3[[#This Row],[Privatni doprinos korisnika - HRK]]/7.5345</f>
        <v>0</v>
      </c>
      <c r="Y3421" s="61">
        <v>1047426.72</v>
      </c>
      <c r="Z3421" s="62">
        <f>Ugovori_OPULJP3[[#This Row],[UKUPNI PRIHVATLJIVI IZDACI
TOTAL ELIGIBLE EXPENDITURE
= Bespovratna sredstva ukupno + doprinos korisnika
= Ukupni prihvatljivi troškovi
= Ukupna ugovorena vrijednost projekta HRK]]/7.5345</f>
        <v>139017.41588692015</v>
      </c>
      <c r="AA3421" s="53" t="s">
        <v>12292</v>
      </c>
      <c r="AB3421" s="53" t="s">
        <v>752</v>
      </c>
      <c r="AC3421" s="52" t="s">
        <v>12383</v>
      </c>
      <c r="AD3421" s="52" t="s">
        <v>12294</v>
      </c>
    </row>
    <row r="3422" spans="1:30" ht="88.5" customHeight="1" x14ac:dyDescent="0.2">
      <c r="A3422" s="50" t="s">
        <v>12384</v>
      </c>
      <c r="B3422" s="51" t="s">
        <v>12105</v>
      </c>
      <c r="C3422" s="52" t="s">
        <v>12289</v>
      </c>
      <c r="D3422" s="52" t="s">
        <v>12290</v>
      </c>
      <c r="E3422" s="53" t="s">
        <v>231</v>
      </c>
      <c r="F3422" s="54" t="s">
        <v>12385</v>
      </c>
      <c r="G3422" s="54" t="s">
        <v>12386</v>
      </c>
      <c r="H3422" s="56">
        <v>42887</v>
      </c>
      <c r="I3422" s="56">
        <v>43616</v>
      </c>
      <c r="J3422" s="57" t="str">
        <f>IF(Ugovori_OPULJP3[[#This Row],[DATUM ZAVRŠETKA OPERACIJE]]&gt;DATE(2024,12,31),"u provedbi","završen")</f>
        <v>završen</v>
      </c>
      <c r="K3422" s="55" t="s">
        <v>199</v>
      </c>
      <c r="L3422" s="55" t="s">
        <v>199</v>
      </c>
      <c r="M3422" s="58">
        <v>0.85</v>
      </c>
      <c r="N3422" s="58">
        <v>0.15</v>
      </c>
      <c r="O3422" s="59">
        <f>Ugovori_OPULJP3[[#This Row],[Bespovratna sredstva - Ukupno (EU+Nac) HRK
= Ukupna ugovorena vrijednost bespovratnih sredstava]]*Ugovori_OPULJP3[[#This Row],[EU STOPA SUFINANCIRANJA %
EU CO-FINANCING RATE %]]</f>
        <v>873636.60450000002</v>
      </c>
      <c r="P3422" s="60">
        <f>Ugovori_OPULJP3[[#This Row],[Bespovratna sredstva - EU dio - HRK]]/7.5345</f>
        <v>115951.50368305793</v>
      </c>
      <c r="Q3422" s="59">
        <f>Ugovori_OPULJP3[[#This Row],[Bespovratna sredstva - Ukupno (EU+Nac) HRK
= Ukupna ugovorena vrijednost bespovratnih sredstava]]*Ugovori_OPULJP3[[#This Row],[STOPA NACIONALNOG SUFINANCIRANJA %]]</f>
        <v>154171.1655</v>
      </c>
      <c r="R3422" s="60">
        <f>Ugovori_OPULJP3[[#This Row],[Bespovratna sredstva - Nacionalni dio - HRK]]/7.5345</f>
        <v>20462.030061716105</v>
      </c>
      <c r="S3422" s="59">
        <v>1027807.77</v>
      </c>
      <c r="T3422" s="60">
        <f>Ugovori_OPULJP3[[#This Row],[Bespovratna sredstva - Ukupno (EU+Nac) HRK
= Ukupna ugovorena vrijednost bespovratnih sredstava]]/7.5345</f>
        <v>136413.53374477403</v>
      </c>
      <c r="U3422" s="59">
        <v>0</v>
      </c>
      <c r="V3422" s="60">
        <f>Ugovori_OPULJP3[[#This Row],[Javni doprinos korisnika - HRK]]/7.5345</f>
        <v>0</v>
      </c>
      <c r="W3422" s="59">
        <v>0</v>
      </c>
      <c r="X3422" s="60">
        <f>Ugovori_OPULJP3[[#This Row],[Privatni doprinos korisnika - HRK]]/7.5345</f>
        <v>0</v>
      </c>
      <c r="Y3422" s="61">
        <v>1027807.77</v>
      </c>
      <c r="Z3422" s="62">
        <f>Ugovori_OPULJP3[[#This Row],[UKUPNI PRIHVATLJIVI IZDACI
TOTAL ELIGIBLE EXPENDITURE
= Bespovratna sredstva ukupno + doprinos korisnika
= Ukupni prihvatljivi troškovi
= Ukupna ugovorena vrijednost projekta HRK]]/7.5345</f>
        <v>136413.53374477403</v>
      </c>
      <c r="AA3422" s="53" t="s">
        <v>12292</v>
      </c>
      <c r="AB3422" s="53" t="s">
        <v>752</v>
      </c>
      <c r="AC3422" s="52" t="s">
        <v>12387</v>
      </c>
      <c r="AD3422" s="52" t="s">
        <v>12294</v>
      </c>
    </row>
    <row r="3423" spans="1:30" ht="88.5" customHeight="1" x14ac:dyDescent="0.2">
      <c r="A3423" s="50" t="s">
        <v>12388</v>
      </c>
      <c r="B3423" s="51" t="s">
        <v>12105</v>
      </c>
      <c r="C3423" s="52" t="s">
        <v>12289</v>
      </c>
      <c r="D3423" s="52" t="s">
        <v>12290</v>
      </c>
      <c r="E3423" s="53" t="s">
        <v>231</v>
      </c>
      <c r="F3423" s="54" t="s">
        <v>12389</v>
      </c>
      <c r="G3423" s="54" t="s">
        <v>12390</v>
      </c>
      <c r="H3423" s="56">
        <v>42948</v>
      </c>
      <c r="I3423" s="56">
        <v>43496</v>
      </c>
      <c r="J3423" s="57" t="str">
        <f>IF(Ugovori_OPULJP3[[#This Row],[DATUM ZAVRŠETKA OPERACIJE]]&gt;DATE(2024,12,31),"u provedbi","završen")</f>
        <v>završen</v>
      </c>
      <c r="K3423" s="55" t="s">
        <v>593</v>
      </c>
      <c r="L3423" s="55" t="s">
        <v>593</v>
      </c>
      <c r="M3423" s="58">
        <v>0.85</v>
      </c>
      <c r="N3423" s="58">
        <v>0.15</v>
      </c>
      <c r="O3423" s="59">
        <f>Ugovori_OPULJP3[[#This Row],[Bespovratna sredstva - Ukupno (EU+Nac) HRK
= Ukupna ugovorena vrijednost bespovratnih sredstava]]*Ugovori_OPULJP3[[#This Row],[EU STOPA SUFINANCIRANJA %
EU CO-FINANCING RATE %]]</f>
        <v>789048.98199999996</v>
      </c>
      <c r="P3423" s="60">
        <f>Ugovori_OPULJP3[[#This Row],[Bespovratna sredstva - EU dio - HRK]]/7.5345</f>
        <v>104724.79686774171</v>
      </c>
      <c r="Q3423" s="59">
        <f>Ugovori_OPULJP3[[#This Row],[Bespovratna sredstva - Ukupno (EU+Nac) HRK
= Ukupna ugovorena vrijednost bespovratnih sredstava]]*Ugovori_OPULJP3[[#This Row],[STOPA NACIONALNOG SUFINANCIRANJA %]]</f>
        <v>139243.93799999999</v>
      </c>
      <c r="R3423" s="60">
        <f>Ugovori_OPULJP3[[#This Row],[Bespovratna sredstva - Nacionalni dio - HRK]]/7.5345</f>
        <v>18480.846506072066</v>
      </c>
      <c r="S3423" s="59">
        <v>928292.92</v>
      </c>
      <c r="T3423" s="60">
        <f>Ugovori_OPULJP3[[#This Row],[Bespovratna sredstva - Ukupno (EU+Nac) HRK
= Ukupna ugovorena vrijednost bespovratnih sredstava]]/7.5345</f>
        <v>123205.64337381379</v>
      </c>
      <c r="U3423" s="59">
        <v>0</v>
      </c>
      <c r="V3423" s="60">
        <f>Ugovori_OPULJP3[[#This Row],[Javni doprinos korisnika - HRK]]/7.5345</f>
        <v>0</v>
      </c>
      <c r="W3423" s="59">
        <v>0</v>
      </c>
      <c r="X3423" s="60">
        <f>Ugovori_OPULJP3[[#This Row],[Privatni doprinos korisnika - HRK]]/7.5345</f>
        <v>0</v>
      </c>
      <c r="Y3423" s="61">
        <v>928292.92</v>
      </c>
      <c r="Z3423" s="62">
        <f>Ugovori_OPULJP3[[#This Row],[UKUPNI PRIHVATLJIVI IZDACI
TOTAL ELIGIBLE EXPENDITURE
= Bespovratna sredstva ukupno + doprinos korisnika
= Ukupni prihvatljivi troškovi
= Ukupna ugovorena vrijednost projekta HRK]]/7.5345</f>
        <v>123205.64337381379</v>
      </c>
      <c r="AA3423" s="53" t="s">
        <v>12292</v>
      </c>
      <c r="AB3423" s="53" t="s">
        <v>752</v>
      </c>
      <c r="AC3423" s="52" t="s">
        <v>12391</v>
      </c>
      <c r="AD3423" s="52" t="s">
        <v>12294</v>
      </c>
    </row>
    <row r="3424" spans="1:30" ht="88.5" customHeight="1" x14ac:dyDescent="0.2">
      <c r="A3424" s="50" t="s">
        <v>12392</v>
      </c>
      <c r="B3424" s="51" t="s">
        <v>12105</v>
      </c>
      <c r="C3424" s="52" t="s">
        <v>12289</v>
      </c>
      <c r="D3424" s="52" t="s">
        <v>12290</v>
      </c>
      <c r="E3424" s="53" t="s">
        <v>231</v>
      </c>
      <c r="F3424" s="54" t="s">
        <v>12393</v>
      </c>
      <c r="G3424" s="54" t="s">
        <v>6469</v>
      </c>
      <c r="H3424" s="56">
        <v>42948</v>
      </c>
      <c r="I3424" s="56">
        <v>43677</v>
      </c>
      <c r="J3424" s="57" t="str">
        <f>IF(Ugovori_OPULJP3[[#This Row],[DATUM ZAVRŠETKA OPERACIJE]]&gt;DATE(2024,12,31),"u provedbi","završen")</f>
        <v>završen</v>
      </c>
      <c r="K3424" s="55" t="s">
        <v>210</v>
      </c>
      <c r="L3424" s="55" t="s">
        <v>210</v>
      </c>
      <c r="M3424" s="58">
        <v>0.85</v>
      </c>
      <c r="N3424" s="58">
        <v>0.15</v>
      </c>
      <c r="O3424" s="59">
        <f>Ugovori_OPULJP3[[#This Row],[Bespovratna sredstva - Ukupno (EU+Nac) HRK
= Ukupna ugovorena vrijednost bespovratnih sredstava]]*Ugovori_OPULJP3[[#This Row],[EU STOPA SUFINANCIRANJA %
EU CO-FINANCING RATE %]]</f>
        <v>1019256.5645000001</v>
      </c>
      <c r="P3424" s="60">
        <f>Ugovori_OPULJP3[[#This Row],[Bespovratna sredstva - EU dio - HRK]]/7.5345</f>
        <v>135278.59373548345</v>
      </c>
      <c r="Q3424" s="59">
        <f>Ugovori_OPULJP3[[#This Row],[Bespovratna sredstva - Ukupno (EU+Nac) HRK
= Ukupna ugovorena vrijednost bespovratnih sredstava]]*Ugovori_OPULJP3[[#This Row],[STOPA NACIONALNOG SUFINANCIRANJA %]]</f>
        <v>179868.80550000002</v>
      </c>
      <c r="R3424" s="60">
        <f>Ugovori_OPULJP3[[#This Row],[Bespovratna sredstva - Nacionalni dio - HRK]]/7.5345</f>
        <v>23872.693012144136</v>
      </c>
      <c r="S3424" s="59">
        <v>1199125.3700000001</v>
      </c>
      <c r="T3424" s="60">
        <f>Ugovori_OPULJP3[[#This Row],[Bespovratna sredstva - Ukupno (EU+Nac) HRK
= Ukupna ugovorena vrijednost bespovratnih sredstava]]/7.5345</f>
        <v>159151.28674762757</v>
      </c>
      <c r="U3424" s="59">
        <v>0</v>
      </c>
      <c r="V3424" s="60">
        <f>Ugovori_OPULJP3[[#This Row],[Javni doprinos korisnika - HRK]]/7.5345</f>
        <v>0</v>
      </c>
      <c r="W3424" s="59">
        <v>0</v>
      </c>
      <c r="X3424" s="60">
        <f>Ugovori_OPULJP3[[#This Row],[Privatni doprinos korisnika - HRK]]/7.5345</f>
        <v>0</v>
      </c>
      <c r="Y3424" s="61">
        <v>1199125.3700000001</v>
      </c>
      <c r="Z3424" s="62">
        <f>Ugovori_OPULJP3[[#This Row],[UKUPNI PRIHVATLJIVI IZDACI
TOTAL ELIGIBLE EXPENDITURE
= Bespovratna sredstva ukupno + doprinos korisnika
= Ukupni prihvatljivi troškovi
= Ukupna ugovorena vrijednost projekta HRK]]/7.5345</f>
        <v>159151.28674762757</v>
      </c>
      <c r="AA3424" s="53" t="s">
        <v>12292</v>
      </c>
      <c r="AB3424" s="53" t="s">
        <v>752</v>
      </c>
      <c r="AC3424" s="52" t="s">
        <v>12394</v>
      </c>
      <c r="AD3424" s="52" t="s">
        <v>12294</v>
      </c>
    </row>
    <row r="3425" spans="1:30" ht="88.5" customHeight="1" x14ac:dyDescent="0.2">
      <c r="A3425" s="50" t="s">
        <v>12395</v>
      </c>
      <c r="B3425" s="51" t="s">
        <v>12105</v>
      </c>
      <c r="C3425" s="52" t="s">
        <v>12289</v>
      </c>
      <c r="D3425" s="52" t="s">
        <v>12290</v>
      </c>
      <c r="E3425" s="53" t="s">
        <v>231</v>
      </c>
      <c r="F3425" s="54" t="s">
        <v>12396</v>
      </c>
      <c r="G3425" s="54" t="s">
        <v>12397</v>
      </c>
      <c r="H3425" s="56">
        <v>42887</v>
      </c>
      <c r="I3425" s="56">
        <v>43404</v>
      </c>
      <c r="J3425" s="57" t="str">
        <f>IF(Ugovori_OPULJP3[[#This Row],[DATUM ZAVRŠETKA OPERACIJE]]&gt;DATE(2024,12,31),"u provedbi","završen")</f>
        <v>završen</v>
      </c>
      <c r="K3425" s="55" t="s">
        <v>415</v>
      </c>
      <c r="L3425" s="55" t="s">
        <v>154</v>
      </c>
      <c r="M3425" s="58">
        <v>0.85</v>
      </c>
      <c r="N3425" s="58">
        <v>0.15</v>
      </c>
      <c r="O3425" s="59">
        <f>Ugovori_OPULJP3[[#This Row],[Bespovratna sredstva - Ukupno (EU+Nac) HRK
= Ukupna ugovorena vrijednost bespovratnih sredstava]]*Ugovori_OPULJP3[[#This Row],[EU STOPA SUFINANCIRANJA %
EU CO-FINANCING RATE %]]</f>
        <v>884328.15949999995</v>
      </c>
      <c r="P3425" s="60">
        <f>Ugovori_OPULJP3[[#This Row],[Bespovratna sredstva - EU dio - HRK]]/7.5345</f>
        <v>117370.51688897736</v>
      </c>
      <c r="Q3425" s="59">
        <f>Ugovori_OPULJP3[[#This Row],[Bespovratna sredstva - Ukupno (EU+Nac) HRK
= Ukupna ugovorena vrijednost bespovratnih sredstava]]*Ugovori_OPULJP3[[#This Row],[STOPA NACIONALNOG SUFINANCIRANJA %]]</f>
        <v>156057.9105</v>
      </c>
      <c r="R3425" s="60">
        <f>Ugovori_OPULJP3[[#This Row],[Bespovratna sredstva - Nacionalni dio - HRK]]/7.5345</f>
        <v>20712.444156878359</v>
      </c>
      <c r="S3425" s="59">
        <v>1040386.07</v>
      </c>
      <c r="T3425" s="60">
        <f>Ugovori_OPULJP3[[#This Row],[Bespovratna sredstva - Ukupno (EU+Nac) HRK
= Ukupna ugovorena vrijednost bespovratnih sredstava]]/7.5345</f>
        <v>138082.96104585571</v>
      </c>
      <c r="U3425" s="59">
        <v>0</v>
      </c>
      <c r="V3425" s="60">
        <f>Ugovori_OPULJP3[[#This Row],[Javni doprinos korisnika - HRK]]/7.5345</f>
        <v>0</v>
      </c>
      <c r="W3425" s="59">
        <v>0</v>
      </c>
      <c r="X3425" s="60">
        <f>Ugovori_OPULJP3[[#This Row],[Privatni doprinos korisnika - HRK]]/7.5345</f>
        <v>0</v>
      </c>
      <c r="Y3425" s="61">
        <v>1040386.07</v>
      </c>
      <c r="Z3425" s="62">
        <f>Ugovori_OPULJP3[[#This Row],[UKUPNI PRIHVATLJIVI IZDACI
TOTAL ELIGIBLE EXPENDITURE
= Bespovratna sredstva ukupno + doprinos korisnika
= Ukupni prihvatljivi troškovi
= Ukupna ugovorena vrijednost projekta HRK]]/7.5345</f>
        <v>138082.96104585571</v>
      </c>
      <c r="AA3425" s="53" t="s">
        <v>12292</v>
      </c>
      <c r="AB3425" s="53" t="s">
        <v>752</v>
      </c>
      <c r="AC3425" s="52" t="s">
        <v>12398</v>
      </c>
      <c r="AD3425" s="52" t="s">
        <v>12294</v>
      </c>
    </row>
    <row r="3426" spans="1:30" ht="88.5" customHeight="1" x14ac:dyDescent="0.2">
      <c r="A3426" s="50" t="s">
        <v>12399</v>
      </c>
      <c r="B3426" s="51" t="s">
        <v>12105</v>
      </c>
      <c r="C3426" s="52" t="s">
        <v>12289</v>
      </c>
      <c r="D3426" s="52" t="s">
        <v>12290</v>
      </c>
      <c r="E3426" s="53" t="s">
        <v>231</v>
      </c>
      <c r="F3426" s="54" t="s">
        <v>12400</v>
      </c>
      <c r="G3426" s="54" t="s">
        <v>461</v>
      </c>
      <c r="H3426" s="56">
        <v>42887</v>
      </c>
      <c r="I3426" s="56">
        <v>43434</v>
      </c>
      <c r="J3426" s="57" t="str">
        <f>IF(Ugovori_OPULJP3[[#This Row],[DATUM ZAVRŠETKA OPERACIJE]]&gt;DATE(2024,12,31),"u provedbi","završen")</f>
        <v>završen</v>
      </c>
      <c r="K3426" s="55" t="s">
        <v>424</v>
      </c>
      <c r="L3426" s="55" t="s">
        <v>424</v>
      </c>
      <c r="M3426" s="58">
        <v>0.85</v>
      </c>
      <c r="N3426" s="58">
        <v>0.15</v>
      </c>
      <c r="O3426" s="59">
        <f>Ugovori_OPULJP3[[#This Row],[Bespovratna sredstva - Ukupno (EU+Nac) HRK
= Ukupna ugovorena vrijednost bespovratnih sredstava]]*Ugovori_OPULJP3[[#This Row],[EU STOPA SUFINANCIRANJA %
EU CO-FINANCING RATE %]]</f>
        <v>645878.66249999998</v>
      </c>
      <c r="P3426" s="60">
        <f>Ugovori_OPULJP3[[#This Row],[Bespovratna sredstva - EU dio - HRK]]/7.5345</f>
        <v>85722.829982082418</v>
      </c>
      <c r="Q3426" s="59">
        <f>Ugovori_OPULJP3[[#This Row],[Bespovratna sredstva - Ukupno (EU+Nac) HRK
= Ukupna ugovorena vrijednost bespovratnih sredstava]]*Ugovori_OPULJP3[[#This Row],[STOPA NACIONALNOG SUFINANCIRANJA %]]</f>
        <v>113978.58749999999</v>
      </c>
      <c r="R3426" s="60">
        <f>Ugovori_OPULJP3[[#This Row],[Bespovratna sredstva - Nacionalni dio - HRK]]/7.5345</f>
        <v>15127.558232132191</v>
      </c>
      <c r="S3426" s="59">
        <v>759857.25</v>
      </c>
      <c r="T3426" s="60">
        <f>Ugovori_OPULJP3[[#This Row],[Bespovratna sredstva - Ukupno (EU+Nac) HRK
= Ukupna ugovorena vrijednost bespovratnih sredstava]]/7.5345</f>
        <v>100850.3882142146</v>
      </c>
      <c r="U3426" s="59">
        <v>0</v>
      </c>
      <c r="V3426" s="60">
        <f>Ugovori_OPULJP3[[#This Row],[Javni doprinos korisnika - HRK]]/7.5345</f>
        <v>0</v>
      </c>
      <c r="W3426" s="59">
        <v>0</v>
      </c>
      <c r="X3426" s="60">
        <f>Ugovori_OPULJP3[[#This Row],[Privatni doprinos korisnika - HRK]]/7.5345</f>
        <v>0</v>
      </c>
      <c r="Y3426" s="61">
        <v>759857.25</v>
      </c>
      <c r="Z3426" s="62">
        <f>Ugovori_OPULJP3[[#This Row],[UKUPNI PRIHVATLJIVI IZDACI
TOTAL ELIGIBLE EXPENDITURE
= Bespovratna sredstva ukupno + doprinos korisnika
= Ukupni prihvatljivi troškovi
= Ukupna ugovorena vrijednost projekta HRK]]/7.5345</f>
        <v>100850.3882142146</v>
      </c>
      <c r="AA3426" s="53" t="s">
        <v>12292</v>
      </c>
      <c r="AB3426" s="53" t="s">
        <v>752</v>
      </c>
      <c r="AC3426" s="52" t="s">
        <v>12401</v>
      </c>
      <c r="AD3426" s="52" t="s">
        <v>12294</v>
      </c>
    </row>
    <row r="3427" spans="1:30" ht="88.5" customHeight="1" x14ac:dyDescent="0.2">
      <c r="A3427" s="50" t="s">
        <v>12402</v>
      </c>
      <c r="B3427" s="51" t="s">
        <v>12105</v>
      </c>
      <c r="C3427" s="52" t="s">
        <v>12289</v>
      </c>
      <c r="D3427" s="52" t="s">
        <v>12290</v>
      </c>
      <c r="E3427" s="53" t="s">
        <v>231</v>
      </c>
      <c r="F3427" s="54" t="s">
        <v>12403</v>
      </c>
      <c r="G3427" s="54" t="s">
        <v>1016</v>
      </c>
      <c r="H3427" s="56">
        <v>42887</v>
      </c>
      <c r="I3427" s="56">
        <v>43616</v>
      </c>
      <c r="J3427" s="57" t="str">
        <f>IF(Ugovori_OPULJP3[[#This Row],[DATUM ZAVRŠETKA OPERACIJE]]&gt;DATE(2024,12,31),"u provedbi","završen")</f>
        <v>završen</v>
      </c>
      <c r="K3427" s="55" t="s">
        <v>36</v>
      </c>
      <c r="L3427" s="55" t="s">
        <v>36</v>
      </c>
      <c r="M3427" s="58">
        <v>0.85</v>
      </c>
      <c r="N3427" s="58">
        <v>0.15</v>
      </c>
      <c r="O3427" s="59">
        <f>Ugovori_OPULJP3[[#This Row],[Bespovratna sredstva - Ukupno (EU+Nac) HRK
= Ukupna ugovorena vrijednost bespovratnih sredstava]]*Ugovori_OPULJP3[[#This Row],[EU STOPA SUFINANCIRANJA %
EU CO-FINANCING RATE %]]</f>
        <v>777914.9</v>
      </c>
      <c r="P3427" s="60">
        <f>Ugovori_OPULJP3[[#This Row],[Bespovratna sredstva - EU dio - HRK]]/7.5345</f>
        <v>103247.05023558298</v>
      </c>
      <c r="Q3427" s="59">
        <f>Ugovori_OPULJP3[[#This Row],[Bespovratna sredstva - Ukupno (EU+Nac) HRK
= Ukupna ugovorena vrijednost bespovratnih sredstava]]*Ugovori_OPULJP3[[#This Row],[STOPA NACIONALNOG SUFINANCIRANJA %]]</f>
        <v>137279.1</v>
      </c>
      <c r="R3427" s="60">
        <f>Ugovori_OPULJP3[[#This Row],[Bespovratna sredstva - Nacionalni dio - HRK]]/7.5345</f>
        <v>18220.067688632291</v>
      </c>
      <c r="S3427" s="59">
        <v>915194</v>
      </c>
      <c r="T3427" s="60">
        <f>Ugovori_OPULJP3[[#This Row],[Bespovratna sredstva - Ukupno (EU+Nac) HRK
= Ukupna ugovorena vrijednost bespovratnih sredstava]]/7.5345</f>
        <v>121467.11792421527</v>
      </c>
      <c r="U3427" s="59">
        <v>0</v>
      </c>
      <c r="V3427" s="60">
        <f>Ugovori_OPULJP3[[#This Row],[Javni doprinos korisnika - HRK]]/7.5345</f>
        <v>0</v>
      </c>
      <c r="W3427" s="59">
        <v>0</v>
      </c>
      <c r="X3427" s="60">
        <f>Ugovori_OPULJP3[[#This Row],[Privatni doprinos korisnika - HRK]]/7.5345</f>
        <v>0</v>
      </c>
      <c r="Y3427" s="61">
        <v>915194</v>
      </c>
      <c r="Z3427" s="62">
        <f>Ugovori_OPULJP3[[#This Row],[UKUPNI PRIHVATLJIVI IZDACI
TOTAL ELIGIBLE EXPENDITURE
= Bespovratna sredstva ukupno + doprinos korisnika
= Ukupni prihvatljivi troškovi
= Ukupna ugovorena vrijednost projekta HRK]]/7.5345</f>
        <v>121467.11792421527</v>
      </c>
      <c r="AA3427" s="53" t="s">
        <v>12292</v>
      </c>
      <c r="AB3427" s="53" t="s">
        <v>752</v>
      </c>
      <c r="AC3427" s="52" t="s">
        <v>12404</v>
      </c>
      <c r="AD3427" s="52" t="s">
        <v>12294</v>
      </c>
    </row>
    <row r="3428" spans="1:30" ht="88.5" customHeight="1" x14ac:dyDescent="0.2">
      <c r="A3428" s="50" t="s">
        <v>12405</v>
      </c>
      <c r="B3428" s="51" t="s">
        <v>12105</v>
      </c>
      <c r="C3428" s="52" t="s">
        <v>12289</v>
      </c>
      <c r="D3428" s="52" t="s">
        <v>12290</v>
      </c>
      <c r="E3428" s="53" t="s">
        <v>231</v>
      </c>
      <c r="F3428" s="54" t="s">
        <v>12406</v>
      </c>
      <c r="G3428" s="54" t="s">
        <v>12407</v>
      </c>
      <c r="H3428" s="56">
        <v>42979</v>
      </c>
      <c r="I3428" s="56">
        <v>43708</v>
      </c>
      <c r="J3428" s="57" t="str">
        <f>IF(Ugovori_OPULJP3[[#This Row],[DATUM ZAVRŠETKA OPERACIJE]]&gt;DATE(2024,12,31),"u provedbi","završen")</f>
        <v>završen</v>
      </c>
      <c r="K3428" s="55" t="s">
        <v>12408</v>
      </c>
      <c r="L3428" s="55" t="s">
        <v>248</v>
      </c>
      <c r="M3428" s="58">
        <v>0.85</v>
      </c>
      <c r="N3428" s="58">
        <v>0.15</v>
      </c>
      <c r="O3428" s="59">
        <f>Ugovori_OPULJP3[[#This Row],[Bespovratna sredstva - Ukupno (EU+Nac) HRK
= Ukupna ugovorena vrijednost bespovratnih sredstava]]*Ugovori_OPULJP3[[#This Row],[EU STOPA SUFINANCIRANJA %
EU CO-FINANCING RATE %]]</f>
        <v>883589.23749999993</v>
      </c>
      <c r="P3428" s="60">
        <f>Ugovori_OPULJP3[[#This Row],[Bespovratna sredstva - EU dio - HRK]]/7.5345</f>
        <v>117272.445085938</v>
      </c>
      <c r="Q3428" s="59">
        <f>Ugovori_OPULJP3[[#This Row],[Bespovratna sredstva - Ukupno (EU+Nac) HRK
= Ukupna ugovorena vrijednost bespovratnih sredstava]]*Ugovori_OPULJP3[[#This Row],[STOPA NACIONALNOG SUFINANCIRANJA %]]</f>
        <v>155927.51249999998</v>
      </c>
      <c r="R3428" s="60">
        <f>Ugovori_OPULJP3[[#This Row],[Bespovratna sredstva - Nacionalni dio - HRK]]/7.5345</f>
        <v>20695.137368106705</v>
      </c>
      <c r="S3428" s="59">
        <v>1039516.75</v>
      </c>
      <c r="T3428" s="60">
        <f>Ugovori_OPULJP3[[#This Row],[Bespovratna sredstva - Ukupno (EU+Nac) HRK
= Ukupna ugovorena vrijednost bespovratnih sredstava]]/7.5345</f>
        <v>137967.58245404472</v>
      </c>
      <c r="U3428" s="59">
        <v>171956.5</v>
      </c>
      <c r="V3428" s="60">
        <f>Ugovori_OPULJP3[[#This Row],[Javni doprinos korisnika - HRK]]/7.5345</f>
        <v>22822.549605149645</v>
      </c>
      <c r="W3428" s="59">
        <v>0</v>
      </c>
      <c r="X3428" s="60">
        <f>Ugovori_OPULJP3[[#This Row],[Privatni doprinos korisnika - HRK]]/7.5345</f>
        <v>0</v>
      </c>
      <c r="Y3428" s="61">
        <v>1211473.25</v>
      </c>
      <c r="Z3428" s="62">
        <f>Ugovori_OPULJP3[[#This Row],[UKUPNI PRIHVATLJIVI IZDACI
TOTAL ELIGIBLE EXPENDITURE
= Bespovratna sredstva ukupno + doprinos korisnika
= Ukupni prihvatljivi troškovi
= Ukupna ugovorena vrijednost projekta HRK]]/7.5345</f>
        <v>160790.13205919435</v>
      </c>
      <c r="AA3428" s="53" t="s">
        <v>12292</v>
      </c>
      <c r="AB3428" s="53" t="s">
        <v>752</v>
      </c>
      <c r="AC3428" s="52" t="s">
        <v>12409</v>
      </c>
      <c r="AD3428" s="52" t="s">
        <v>12294</v>
      </c>
    </row>
    <row r="3429" spans="1:30" ht="88.5" customHeight="1" x14ac:dyDescent="0.2">
      <c r="A3429" s="50" t="s">
        <v>12410</v>
      </c>
      <c r="B3429" s="51" t="s">
        <v>12105</v>
      </c>
      <c r="C3429" s="52" t="s">
        <v>12289</v>
      </c>
      <c r="D3429" s="52" t="s">
        <v>12290</v>
      </c>
      <c r="E3429" s="53" t="s">
        <v>231</v>
      </c>
      <c r="F3429" s="54" t="s">
        <v>12411</v>
      </c>
      <c r="G3429" s="54" t="s">
        <v>12412</v>
      </c>
      <c r="H3429" s="56">
        <v>42887</v>
      </c>
      <c r="I3429" s="56">
        <v>43251</v>
      </c>
      <c r="J3429" s="57" t="str">
        <f>IF(Ugovori_OPULJP3[[#This Row],[DATUM ZAVRŠETKA OPERACIJE]]&gt;DATE(2024,12,31),"u provedbi","završen")</f>
        <v>završen</v>
      </c>
      <c r="K3429" s="55" t="s">
        <v>98</v>
      </c>
      <c r="L3429" s="55" t="s">
        <v>98</v>
      </c>
      <c r="M3429" s="58">
        <v>0.85</v>
      </c>
      <c r="N3429" s="58">
        <v>0.15</v>
      </c>
      <c r="O3429" s="59">
        <f>Ugovori_OPULJP3[[#This Row],[Bespovratna sredstva - Ukupno (EU+Nac) HRK
= Ukupna ugovorena vrijednost bespovratnih sredstava]]*Ugovori_OPULJP3[[#This Row],[EU STOPA SUFINANCIRANJA %
EU CO-FINANCING RATE %]]</f>
        <v>473194.22649999993</v>
      </c>
      <c r="P3429" s="60">
        <f>Ugovori_OPULJP3[[#This Row],[Bespovratna sredstva - EU dio - HRK]]/7.5345</f>
        <v>62803.666666666657</v>
      </c>
      <c r="Q3429" s="59">
        <f>Ugovori_OPULJP3[[#This Row],[Bespovratna sredstva - Ukupno (EU+Nac) HRK
= Ukupna ugovorena vrijednost bespovratnih sredstava]]*Ugovori_OPULJP3[[#This Row],[STOPA NACIONALNOG SUFINANCIRANJA %]]</f>
        <v>83504.863499999992</v>
      </c>
      <c r="R3429" s="60">
        <f>Ugovori_OPULJP3[[#This Row],[Bespovratna sredstva - Nacionalni dio - HRK]]/7.5345</f>
        <v>11082.999999999998</v>
      </c>
      <c r="S3429" s="59">
        <v>556699.09</v>
      </c>
      <c r="T3429" s="60">
        <f>Ugovori_OPULJP3[[#This Row],[Bespovratna sredstva - Ukupno (EU+Nac) HRK
= Ukupna ugovorena vrijednost bespovratnih sredstava]]/7.5345</f>
        <v>73886.666666666657</v>
      </c>
      <c r="U3429" s="59">
        <v>0</v>
      </c>
      <c r="V3429" s="60">
        <f>Ugovori_OPULJP3[[#This Row],[Javni doprinos korisnika - HRK]]/7.5345</f>
        <v>0</v>
      </c>
      <c r="W3429" s="59">
        <v>0</v>
      </c>
      <c r="X3429" s="60">
        <f>Ugovori_OPULJP3[[#This Row],[Privatni doprinos korisnika - HRK]]/7.5345</f>
        <v>0</v>
      </c>
      <c r="Y3429" s="61">
        <v>556699.09</v>
      </c>
      <c r="Z3429" s="62">
        <f>Ugovori_OPULJP3[[#This Row],[UKUPNI PRIHVATLJIVI IZDACI
TOTAL ELIGIBLE EXPENDITURE
= Bespovratna sredstva ukupno + doprinos korisnika
= Ukupni prihvatljivi troškovi
= Ukupna ugovorena vrijednost projekta HRK]]/7.5345</f>
        <v>73886.666666666657</v>
      </c>
      <c r="AA3429" s="53" t="s">
        <v>12292</v>
      </c>
      <c r="AB3429" s="53" t="s">
        <v>752</v>
      </c>
      <c r="AC3429" s="52" t="s">
        <v>12413</v>
      </c>
      <c r="AD3429" s="52" t="s">
        <v>12294</v>
      </c>
    </row>
    <row r="3430" spans="1:30" ht="88.5" customHeight="1" x14ac:dyDescent="0.2">
      <c r="A3430" s="50" t="s">
        <v>12414</v>
      </c>
      <c r="B3430" s="51" t="s">
        <v>12105</v>
      </c>
      <c r="C3430" s="52" t="s">
        <v>12289</v>
      </c>
      <c r="D3430" s="52" t="s">
        <v>12290</v>
      </c>
      <c r="E3430" s="53" t="s">
        <v>231</v>
      </c>
      <c r="F3430" s="54" t="s">
        <v>12415</v>
      </c>
      <c r="G3430" s="54" t="s">
        <v>8704</v>
      </c>
      <c r="H3430" s="56">
        <v>42887</v>
      </c>
      <c r="I3430" s="56">
        <v>43616</v>
      </c>
      <c r="J3430" s="57" t="str">
        <f>IF(Ugovori_OPULJP3[[#This Row],[DATUM ZAVRŠETKA OPERACIJE]]&gt;DATE(2024,12,31),"u provedbi","završen")</f>
        <v>završen</v>
      </c>
      <c r="K3430" s="55" t="s">
        <v>12416</v>
      </c>
      <c r="L3430" s="55" t="s">
        <v>199</v>
      </c>
      <c r="M3430" s="58">
        <v>0.85</v>
      </c>
      <c r="N3430" s="58">
        <v>0.15</v>
      </c>
      <c r="O3430" s="59">
        <f>Ugovori_OPULJP3[[#This Row],[Bespovratna sredstva - Ukupno (EU+Nac) HRK
= Ukupna ugovorena vrijednost bespovratnih sredstava]]*Ugovori_OPULJP3[[#This Row],[EU STOPA SUFINANCIRANJA %
EU CO-FINANCING RATE %]]</f>
        <v>594077.85199999996</v>
      </c>
      <c r="P3430" s="60">
        <f>Ugovori_OPULJP3[[#This Row],[Bespovratna sredstva - EU dio - HRK]]/7.5345</f>
        <v>78847.68093436856</v>
      </c>
      <c r="Q3430" s="59">
        <f>Ugovori_OPULJP3[[#This Row],[Bespovratna sredstva - Ukupno (EU+Nac) HRK
= Ukupna ugovorena vrijednost bespovratnih sredstava]]*Ugovori_OPULJP3[[#This Row],[STOPA NACIONALNOG SUFINANCIRANJA %]]</f>
        <v>104837.268</v>
      </c>
      <c r="R3430" s="60">
        <f>Ugovori_OPULJP3[[#This Row],[Bespovratna sredstva - Nacionalni dio - HRK]]/7.5345</f>
        <v>13914.296635476805</v>
      </c>
      <c r="S3430" s="59">
        <v>698915.12</v>
      </c>
      <c r="T3430" s="60">
        <f>Ugovori_OPULJP3[[#This Row],[Bespovratna sredstva - Ukupno (EU+Nac) HRK
= Ukupna ugovorena vrijednost bespovratnih sredstava]]/7.5345</f>
        <v>92761.977569845374</v>
      </c>
      <c r="U3430" s="59">
        <v>0</v>
      </c>
      <c r="V3430" s="60">
        <f>Ugovori_OPULJP3[[#This Row],[Javni doprinos korisnika - HRK]]/7.5345</f>
        <v>0</v>
      </c>
      <c r="W3430" s="59">
        <v>0</v>
      </c>
      <c r="X3430" s="60">
        <f>Ugovori_OPULJP3[[#This Row],[Privatni doprinos korisnika - HRK]]/7.5345</f>
        <v>0</v>
      </c>
      <c r="Y3430" s="61">
        <v>698915.12</v>
      </c>
      <c r="Z3430" s="62">
        <f>Ugovori_OPULJP3[[#This Row],[UKUPNI PRIHVATLJIVI IZDACI
TOTAL ELIGIBLE EXPENDITURE
= Bespovratna sredstva ukupno + doprinos korisnika
= Ukupni prihvatljivi troškovi
= Ukupna ugovorena vrijednost projekta HRK]]/7.5345</f>
        <v>92761.977569845374</v>
      </c>
      <c r="AA3430" s="53" t="s">
        <v>12292</v>
      </c>
      <c r="AB3430" s="53" t="s">
        <v>752</v>
      </c>
      <c r="AC3430" s="52" t="s">
        <v>12417</v>
      </c>
      <c r="AD3430" s="52" t="s">
        <v>12294</v>
      </c>
    </row>
    <row r="3431" spans="1:30" ht="88.5" customHeight="1" x14ac:dyDescent="0.2">
      <c r="A3431" s="50" t="s">
        <v>12418</v>
      </c>
      <c r="B3431" s="51" t="s">
        <v>12105</v>
      </c>
      <c r="C3431" s="52" t="s">
        <v>12289</v>
      </c>
      <c r="D3431" s="52" t="s">
        <v>12290</v>
      </c>
      <c r="E3431" s="53" t="s">
        <v>231</v>
      </c>
      <c r="F3431" s="54" t="s">
        <v>12419</v>
      </c>
      <c r="G3431" s="54" t="s">
        <v>676</v>
      </c>
      <c r="H3431" s="56">
        <v>42887</v>
      </c>
      <c r="I3431" s="56">
        <v>43251</v>
      </c>
      <c r="J3431" s="57" t="str">
        <f>IF(Ugovori_OPULJP3[[#This Row],[DATUM ZAVRŠETKA OPERACIJE]]&gt;DATE(2024,12,31),"u provedbi","završen")</f>
        <v>završen</v>
      </c>
      <c r="K3431" s="55" t="s">
        <v>243</v>
      </c>
      <c r="L3431" s="55" t="s">
        <v>243</v>
      </c>
      <c r="M3431" s="58">
        <v>0.85</v>
      </c>
      <c r="N3431" s="58">
        <v>0.15</v>
      </c>
      <c r="O3431" s="59">
        <f>Ugovori_OPULJP3[[#This Row],[Bespovratna sredstva - Ukupno (EU+Nac) HRK
= Ukupna ugovorena vrijednost bespovratnih sredstava]]*Ugovori_OPULJP3[[#This Row],[EU STOPA SUFINANCIRANJA %
EU CO-FINANCING RATE %]]</f>
        <v>428612.78899999999</v>
      </c>
      <c r="P3431" s="60">
        <f>Ugovori_OPULJP3[[#This Row],[Bespovratna sredstva - EU dio - HRK]]/7.5345</f>
        <v>56886.693078505537</v>
      </c>
      <c r="Q3431" s="59">
        <f>Ugovori_OPULJP3[[#This Row],[Bespovratna sredstva - Ukupno (EU+Nac) HRK
= Ukupna ugovorena vrijednost bespovratnih sredstava]]*Ugovori_OPULJP3[[#This Row],[STOPA NACIONALNOG SUFINANCIRANJA %]]</f>
        <v>75637.551000000007</v>
      </c>
      <c r="R3431" s="60">
        <f>Ugovori_OPULJP3[[#This Row],[Bespovratna sredstva - Nacionalni dio - HRK]]/7.5345</f>
        <v>10038.828190324508</v>
      </c>
      <c r="S3431" s="59">
        <v>504250.34</v>
      </c>
      <c r="T3431" s="60">
        <f>Ugovori_OPULJP3[[#This Row],[Bespovratna sredstva - Ukupno (EU+Nac) HRK
= Ukupna ugovorena vrijednost bespovratnih sredstava]]/7.5345</f>
        <v>66925.521268830053</v>
      </c>
      <c r="U3431" s="59">
        <v>0</v>
      </c>
      <c r="V3431" s="60">
        <f>Ugovori_OPULJP3[[#This Row],[Javni doprinos korisnika - HRK]]/7.5345</f>
        <v>0</v>
      </c>
      <c r="W3431" s="59">
        <v>0</v>
      </c>
      <c r="X3431" s="60">
        <f>Ugovori_OPULJP3[[#This Row],[Privatni doprinos korisnika - HRK]]/7.5345</f>
        <v>0</v>
      </c>
      <c r="Y3431" s="61">
        <v>504250.34</v>
      </c>
      <c r="Z3431" s="62">
        <f>Ugovori_OPULJP3[[#This Row],[UKUPNI PRIHVATLJIVI IZDACI
TOTAL ELIGIBLE EXPENDITURE
= Bespovratna sredstva ukupno + doprinos korisnika
= Ukupni prihvatljivi troškovi
= Ukupna ugovorena vrijednost projekta HRK]]/7.5345</f>
        <v>66925.521268830053</v>
      </c>
      <c r="AA3431" s="53" t="s">
        <v>12292</v>
      </c>
      <c r="AB3431" s="53" t="s">
        <v>752</v>
      </c>
      <c r="AC3431" s="52" t="s">
        <v>12420</v>
      </c>
      <c r="AD3431" s="52" t="s">
        <v>12294</v>
      </c>
    </row>
    <row r="3432" spans="1:30" ht="88.5" customHeight="1" x14ac:dyDescent="0.2">
      <c r="A3432" s="50" t="s">
        <v>12421</v>
      </c>
      <c r="B3432" s="51" t="s">
        <v>12105</v>
      </c>
      <c r="C3432" s="52" t="s">
        <v>12289</v>
      </c>
      <c r="D3432" s="52" t="s">
        <v>12290</v>
      </c>
      <c r="E3432" s="53" t="s">
        <v>231</v>
      </c>
      <c r="F3432" s="54" t="s">
        <v>12422</v>
      </c>
      <c r="G3432" s="54" t="s">
        <v>12423</v>
      </c>
      <c r="H3432" s="56">
        <v>42887</v>
      </c>
      <c r="I3432" s="56">
        <v>43434</v>
      </c>
      <c r="J3432" s="57" t="str">
        <f>IF(Ugovori_OPULJP3[[#This Row],[DATUM ZAVRŠETKA OPERACIJE]]&gt;DATE(2024,12,31),"u provedbi","završen")</f>
        <v>završen</v>
      </c>
      <c r="K3432" s="55" t="s">
        <v>10220</v>
      </c>
      <c r="L3432" s="55" t="s">
        <v>36</v>
      </c>
      <c r="M3432" s="58">
        <v>0.85</v>
      </c>
      <c r="N3432" s="58">
        <v>0.15</v>
      </c>
      <c r="O3432" s="59">
        <f>Ugovori_OPULJP3[[#This Row],[Bespovratna sredstva - Ukupno (EU+Nac) HRK
= Ukupna ugovorena vrijednost bespovratnih sredstava]]*Ugovori_OPULJP3[[#This Row],[EU STOPA SUFINANCIRANJA %
EU CO-FINANCING RATE %]]</f>
        <v>771526.97149999999</v>
      </c>
      <c r="P3432" s="60">
        <f>Ugovori_OPULJP3[[#This Row],[Bespovratna sredstva - EU dio - HRK]]/7.5345</f>
        <v>102399.22642511115</v>
      </c>
      <c r="Q3432" s="59">
        <f>Ugovori_OPULJP3[[#This Row],[Bespovratna sredstva - Ukupno (EU+Nac) HRK
= Ukupna ugovorena vrijednost bespovratnih sredstava]]*Ugovori_OPULJP3[[#This Row],[STOPA NACIONALNOG SUFINANCIRANJA %]]</f>
        <v>136151.81849999999</v>
      </c>
      <c r="R3432" s="60">
        <f>Ugovori_OPULJP3[[#This Row],[Bespovratna sredstva - Nacionalni dio - HRK]]/7.5345</f>
        <v>18070.451722078436</v>
      </c>
      <c r="S3432" s="59">
        <v>907678.79</v>
      </c>
      <c r="T3432" s="60">
        <f>Ugovori_OPULJP3[[#This Row],[Bespovratna sredstva - Ukupno (EU+Nac) HRK
= Ukupna ugovorena vrijednost bespovratnih sredstava]]/7.5345</f>
        <v>120469.6781471896</v>
      </c>
      <c r="U3432" s="59">
        <v>0</v>
      </c>
      <c r="V3432" s="60">
        <f>Ugovori_OPULJP3[[#This Row],[Javni doprinos korisnika - HRK]]/7.5345</f>
        <v>0</v>
      </c>
      <c r="W3432" s="59">
        <v>0</v>
      </c>
      <c r="X3432" s="60">
        <f>Ugovori_OPULJP3[[#This Row],[Privatni doprinos korisnika - HRK]]/7.5345</f>
        <v>0</v>
      </c>
      <c r="Y3432" s="61">
        <v>907678.79</v>
      </c>
      <c r="Z3432" s="62">
        <f>Ugovori_OPULJP3[[#This Row],[UKUPNI PRIHVATLJIVI IZDACI
TOTAL ELIGIBLE EXPENDITURE
= Bespovratna sredstva ukupno + doprinos korisnika
= Ukupni prihvatljivi troškovi
= Ukupna ugovorena vrijednost projekta HRK]]/7.5345</f>
        <v>120469.6781471896</v>
      </c>
      <c r="AA3432" s="53" t="s">
        <v>12292</v>
      </c>
      <c r="AB3432" s="53" t="s">
        <v>752</v>
      </c>
      <c r="AC3432" s="52" t="s">
        <v>12424</v>
      </c>
      <c r="AD3432" s="52" t="s">
        <v>12294</v>
      </c>
    </row>
    <row r="3433" spans="1:30" ht="88.5" customHeight="1" x14ac:dyDescent="0.2">
      <c r="A3433" s="50" t="s">
        <v>12425</v>
      </c>
      <c r="B3433" s="51" t="s">
        <v>12105</v>
      </c>
      <c r="C3433" s="52" t="s">
        <v>12289</v>
      </c>
      <c r="D3433" s="52" t="s">
        <v>12290</v>
      </c>
      <c r="E3433" s="53" t="s">
        <v>231</v>
      </c>
      <c r="F3433" s="54" t="s">
        <v>12426</v>
      </c>
      <c r="G3433" s="54" t="s">
        <v>492</v>
      </c>
      <c r="H3433" s="56">
        <v>42887</v>
      </c>
      <c r="I3433" s="56">
        <v>43251</v>
      </c>
      <c r="J3433" s="57" t="str">
        <f>IF(Ugovori_OPULJP3[[#This Row],[DATUM ZAVRŠETKA OPERACIJE]]&gt;DATE(2024,12,31),"u provedbi","završen")</f>
        <v>završen</v>
      </c>
      <c r="K3433" s="55" t="s">
        <v>12427</v>
      </c>
      <c r="L3433" s="55" t="s">
        <v>270</v>
      </c>
      <c r="M3433" s="58">
        <v>0.85</v>
      </c>
      <c r="N3433" s="58">
        <v>0.15</v>
      </c>
      <c r="O3433" s="59">
        <f>Ugovori_OPULJP3[[#This Row],[Bespovratna sredstva - Ukupno (EU+Nac) HRK
= Ukupna ugovorena vrijednost bespovratnih sredstava]]*Ugovori_OPULJP3[[#This Row],[EU STOPA SUFINANCIRANJA %
EU CO-FINANCING RATE %]]</f>
        <v>517589.10599999997</v>
      </c>
      <c r="P3433" s="60">
        <f>Ugovori_OPULJP3[[#This Row],[Bespovratna sredstva - EU dio - HRK]]/7.5345</f>
        <v>68695.879753135567</v>
      </c>
      <c r="Q3433" s="59">
        <f>Ugovori_OPULJP3[[#This Row],[Bespovratna sredstva - Ukupno (EU+Nac) HRK
= Ukupna ugovorena vrijednost bespovratnih sredstava]]*Ugovori_OPULJP3[[#This Row],[STOPA NACIONALNOG SUFINANCIRANJA %]]</f>
        <v>91339.254000000001</v>
      </c>
      <c r="R3433" s="60">
        <f>Ugovori_OPULJP3[[#This Row],[Bespovratna sredstva - Nacionalni dio - HRK]]/7.5345</f>
        <v>12122.802309376866</v>
      </c>
      <c r="S3433" s="59">
        <v>608928.36</v>
      </c>
      <c r="T3433" s="60">
        <f>Ugovori_OPULJP3[[#This Row],[Bespovratna sredstva - Ukupno (EU+Nac) HRK
= Ukupna ugovorena vrijednost bespovratnih sredstava]]/7.5345</f>
        <v>80818.682062512438</v>
      </c>
      <c r="U3433" s="59">
        <v>0</v>
      </c>
      <c r="V3433" s="60">
        <f>Ugovori_OPULJP3[[#This Row],[Javni doprinos korisnika - HRK]]/7.5345</f>
        <v>0</v>
      </c>
      <c r="W3433" s="59">
        <v>0</v>
      </c>
      <c r="X3433" s="60">
        <f>Ugovori_OPULJP3[[#This Row],[Privatni doprinos korisnika - HRK]]/7.5345</f>
        <v>0</v>
      </c>
      <c r="Y3433" s="61">
        <v>608928.36</v>
      </c>
      <c r="Z3433" s="62">
        <f>Ugovori_OPULJP3[[#This Row],[UKUPNI PRIHVATLJIVI IZDACI
TOTAL ELIGIBLE EXPENDITURE
= Bespovratna sredstva ukupno + doprinos korisnika
= Ukupni prihvatljivi troškovi
= Ukupna ugovorena vrijednost projekta HRK]]/7.5345</f>
        <v>80818.682062512438</v>
      </c>
      <c r="AA3433" s="53" t="s">
        <v>12292</v>
      </c>
      <c r="AB3433" s="53" t="s">
        <v>752</v>
      </c>
      <c r="AC3433" s="52" t="s">
        <v>12428</v>
      </c>
      <c r="AD3433" s="52" t="s">
        <v>12294</v>
      </c>
    </row>
    <row r="3434" spans="1:30" ht="88.5" customHeight="1" x14ac:dyDescent="0.2">
      <c r="A3434" s="50" t="s">
        <v>12429</v>
      </c>
      <c r="B3434" s="51" t="s">
        <v>12105</v>
      </c>
      <c r="C3434" s="52" t="s">
        <v>12289</v>
      </c>
      <c r="D3434" s="52" t="s">
        <v>12290</v>
      </c>
      <c r="E3434" s="53" t="s">
        <v>231</v>
      </c>
      <c r="F3434" s="54" t="s">
        <v>12430</v>
      </c>
      <c r="G3434" s="54" t="s">
        <v>1103</v>
      </c>
      <c r="H3434" s="56">
        <v>42887</v>
      </c>
      <c r="I3434" s="56">
        <v>43434</v>
      </c>
      <c r="J3434" s="57" t="str">
        <f>IF(Ugovori_OPULJP3[[#This Row],[DATUM ZAVRŠETKA OPERACIJE]]&gt;DATE(2024,12,31),"u provedbi","završen")</f>
        <v>završen</v>
      </c>
      <c r="K3434" s="55" t="s">
        <v>12431</v>
      </c>
      <c r="L3434" s="55" t="s">
        <v>36</v>
      </c>
      <c r="M3434" s="58">
        <v>0.85</v>
      </c>
      <c r="N3434" s="58">
        <v>0.15</v>
      </c>
      <c r="O3434" s="59">
        <f>Ugovori_OPULJP3[[#This Row],[Bespovratna sredstva - Ukupno (EU+Nac) HRK
= Ukupna ugovorena vrijednost bespovratnih sredstava]]*Ugovori_OPULJP3[[#This Row],[EU STOPA SUFINANCIRANJA %
EU CO-FINANCING RATE %]]</f>
        <v>939033.49650000001</v>
      </c>
      <c r="P3434" s="60">
        <f>Ugovori_OPULJP3[[#This Row],[Bespovratna sredstva - EU dio - HRK]]/7.5345</f>
        <v>124631.16285088591</v>
      </c>
      <c r="Q3434" s="59">
        <f>Ugovori_OPULJP3[[#This Row],[Bespovratna sredstva - Ukupno (EU+Nac) HRK
= Ukupna ugovorena vrijednost bespovratnih sredstava]]*Ugovori_OPULJP3[[#This Row],[STOPA NACIONALNOG SUFINANCIRANJA %]]</f>
        <v>165711.7935</v>
      </c>
      <c r="R3434" s="60">
        <f>Ugovori_OPULJP3[[#This Row],[Bespovratna sredstva - Nacionalni dio - HRK]]/7.5345</f>
        <v>21993.734620744573</v>
      </c>
      <c r="S3434" s="59">
        <v>1104745.29</v>
      </c>
      <c r="T3434" s="60">
        <f>Ugovori_OPULJP3[[#This Row],[Bespovratna sredstva - Ukupno (EU+Nac) HRK
= Ukupna ugovorena vrijednost bespovratnih sredstava]]/7.5345</f>
        <v>146624.89747163051</v>
      </c>
      <c r="U3434" s="59">
        <v>0</v>
      </c>
      <c r="V3434" s="60">
        <f>Ugovori_OPULJP3[[#This Row],[Javni doprinos korisnika - HRK]]/7.5345</f>
        <v>0</v>
      </c>
      <c r="W3434" s="59">
        <v>0</v>
      </c>
      <c r="X3434" s="60">
        <f>Ugovori_OPULJP3[[#This Row],[Privatni doprinos korisnika - HRK]]/7.5345</f>
        <v>0</v>
      </c>
      <c r="Y3434" s="61">
        <v>1104745.29</v>
      </c>
      <c r="Z3434" s="62">
        <f>Ugovori_OPULJP3[[#This Row],[UKUPNI PRIHVATLJIVI IZDACI
TOTAL ELIGIBLE EXPENDITURE
= Bespovratna sredstva ukupno + doprinos korisnika
= Ukupni prihvatljivi troškovi
= Ukupna ugovorena vrijednost projekta HRK]]/7.5345</f>
        <v>146624.89747163051</v>
      </c>
      <c r="AA3434" s="53" t="s">
        <v>12292</v>
      </c>
      <c r="AB3434" s="53" t="s">
        <v>752</v>
      </c>
      <c r="AC3434" s="52" t="s">
        <v>12432</v>
      </c>
      <c r="AD3434" s="52" t="s">
        <v>12294</v>
      </c>
    </row>
    <row r="3435" spans="1:30" ht="88.5" customHeight="1" x14ac:dyDescent="0.2">
      <c r="A3435" s="50" t="s">
        <v>12433</v>
      </c>
      <c r="B3435" s="51" t="s">
        <v>12105</v>
      </c>
      <c r="C3435" s="52" t="s">
        <v>12289</v>
      </c>
      <c r="D3435" s="52" t="s">
        <v>12290</v>
      </c>
      <c r="E3435" s="53" t="s">
        <v>231</v>
      </c>
      <c r="F3435" s="54" t="s">
        <v>12434</v>
      </c>
      <c r="G3435" s="54" t="s">
        <v>1759</v>
      </c>
      <c r="H3435" s="56">
        <v>42948</v>
      </c>
      <c r="I3435" s="56">
        <v>43677</v>
      </c>
      <c r="J3435" s="57" t="str">
        <f>IF(Ugovori_OPULJP3[[#This Row],[DATUM ZAVRŠETKA OPERACIJE]]&gt;DATE(2024,12,31),"u provedbi","završen")</f>
        <v>završen</v>
      </c>
      <c r="K3435" s="55" t="s">
        <v>98</v>
      </c>
      <c r="L3435" s="55" t="s">
        <v>98</v>
      </c>
      <c r="M3435" s="58">
        <v>0.85</v>
      </c>
      <c r="N3435" s="58">
        <v>0.15</v>
      </c>
      <c r="O3435" s="59">
        <f>Ugovori_OPULJP3[[#This Row],[Bespovratna sredstva - Ukupno (EU+Nac) HRK
= Ukupna ugovorena vrijednost bespovratnih sredstava]]*Ugovori_OPULJP3[[#This Row],[EU STOPA SUFINANCIRANJA %
EU CO-FINANCING RATE %]]</f>
        <v>995060.13299999991</v>
      </c>
      <c r="P3435" s="60">
        <f>Ugovori_OPULJP3[[#This Row],[Bespovratna sredstva - EU dio - HRK]]/7.5345</f>
        <v>132067.17539319131</v>
      </c>
      <c r="Q3435" s="59">
        <f>Ugovori_OPULJP3[[#This Row],[Bespovratna sredstva - Ukupno (EU+Nac) HRK
= Ukupna ugovorena vrijednost bespovratnih sredstava]]*Ugovori_OPULJP3[[#This Row],[STOPA NACIONALNOG SUFINANCIRANJA %]]</f>
        <v>175598.84699999998</v>
      </c>
      <c r="R3435" s="60">
        <f>Ugovori_OPULJP3[[#This Row],[Bespovratna sredstva - Nacionalni dio - HRK]]/7.5345</f>
        <v>23305.972128210229</v>
      </c>
      <c r="S3435" s="59">
        <v>1170658.98</v>
      </c>
      <c r="T3435" s="60">
        <f>Ugovori_OPULJP3[[#This Row],[Bespovratna sredstva - Ukupno (EU+Nac) HRK
= Ukupna ugovorena vrijednost bespovratnih sredstava]]/7.5345</f>
        <v>155373.14752140155</v>
      </c>
      <c r="U3435" s="59">
        <v>0</v>
      </c>
      <c r="V3435" s="60">
        <f>Ugovori_OPULJP3[[#This Row],[Javni doprinos korisnika - HRK]]/7.5345</f>
        <v>0</v>
      </c>
      <c r="W3435" s="59">
        <v>0</v>
      </c>
      <c r="X3435" s="60">
        <f>Ugovori_OPULJP3[[#This Row],[Privatni doprinos korisnika - HRK]]/7.5345</f>
        <v>0</v>
      </c>
      <c r="Y3435" s="61">
        <v>1170658.98</v>
      </c>
      <c r="Z3435" s="62">
        <f>Ugovori_OPULJP3[[#This Row],[UKUPNI PRIHVATLJIVI IZDACI
TOTAL ELIGIBLE EXPENDITURE
= Bespovratna sredstva ukupno + doprinos korisnika
= Ukupni prihvatljivi troškovi
= Ukupna ugovorena vrijednost projekta HRK]]/7.5345</f>
        <v>155373.14752140155</v>
      </c>
      <c r="AA3435" s="53" t="s">
        <v>12292</v>
      </c>
      <c r="AB3435" s="53" t="s">
        <v>752</v>
      </c>
      <c r="AC3435" s="52" t="s">
        <v>12435</v>
      </c>
      <c r="AD3435" s="52" t="s">
        <v>12294</v>
      </c>
    </row>
    <row r="3436" spans="1:30" ht="88.5" customHeight="1" x14ac:dyDescent="0.2">
      <c r="A3436" s="50" t="s">
        <v>12436</v>
      </c>
      <c r="B3436" s="51" t="s">
        <v>12105</v>
      </c>
      <c r="C3436" s="52" t="s">
        <v>12289</v>
      </c>
      <c r="D3436" s="52" t="s">
        <v>12290</v>
      </c>
      <c r="E3436" s="53" t="s">
        <v>231</v>
      </c>
      <c r="F3436" s="54" t="s">
        <v>12437</v>
      </c>
      <c r="G3436" s="54" t="s">
        <v>588</v>
      </c>
      <c r="H3436" s="56">
        <v>42887</v>
      </c>
      <c r="I3436" s="56">
        <v>43616</v>
      </c>
      <c r="J3436" s="57" t="str">
        <f>IF(Ugovori_OPULJP3[[#This Row],[DATUM ZAVRŠETKA OPERACIJE]]&gt;DATE(2024,12,31),"u provedbi","završen")</f>
        <v>završen</v>
      </c>
      <c r="K3436" s="55" t="s">
        <v>5514</v>
      </c>
      <c r="L3436" s="55" t="s">
        <v>270</v>
      </c>
      <c r="M3436" s="58">
        <v>0.85</v>
      </c>
      <c r="N3436" s="58">
        <v>0.15</v>
      </c>
      <c r="O3436" s="59">
        <f>Ugovori_OPULJP3[[#This Row],[Bespovratna sredstva - Ukupno (EU+Nac) HRK
= Ukupna ugovorena vrijednost bespovratnih sredstava]]*Ugovori_OPULJP3[[#This Row],[EU STOPA SUFINANCIRANJA %
EU CO-FINANCING RATE %]]</f>
        <v>805873.15949999995</v>
      </c>
      <c r="P3436" s="60">
        <f>Ugovori_OPULJP3[[#This Row],[Bespovratna sredstva - EU dio - HRK]]/7.5345</f>
        <v>106957.74895480787</v>
      </c>
      <c r="Q3436" s="59">
        <f>Ugovori_OPULJP3[[#This Row],[Bespovratna sredstva - Ukupno (EU+Nac) HRK
= Ukupna ugovorena vrijednost bespovratnih sredstava]]*Ugovori_OPULJP3[[#This Row],[STOPA NACIONALNOG SUFINANCIRANJA %]]</f>
        <v>142212.9105</v>
      </c>
      <c r="R3436" s="60">
        <f>Ugovori_OPULJP3[[#This Row],[Bespovratna sredstva - Nacionalni dio - HRK]]/7.5345</f>
        <v>18874.896874377861</v>
      </c>
      <c r="S3436" s="59">
        <v>948086.07</v>
      </c>
      <c r="T3436" s="60">
        <f>Ugovori_OPULJP3[[#This Row],[Bespovratna sredstva - Ukupno (EU+Nac) HRK
= Ukupna ugovorena vrijednost bespovratnih sredstava]]/7.5345</f>
        <v>125832.64582918573</v>
      </c>
      <c r="U3436" s="59">
        <v>0</v>
      </c>
      <c r="V3436" s="60">
        <f>Ugovori_OPULJP3[[#This Row],[Javni doprinos korisnika - HRK]]/7.5345</f>
        <v>0</v>
      </c>
      <c r="W3436" s="59">
        <v>0</v>
      </c>
      <c r="X3436" s="60">
        <f>Ugovori_OPULJP3[[#This Row],[Privatni doprinos korisnika - HRK]]/7.5345</f>
        <v>0</v>
      </c>
      <c r="Y3436" s="61">
        <v>948086.07</v>
      </c>
      <c r="Z3436" s="62">
        <f>Ugovori_OPULJP3[[#This Row],[UKUPNI PRIHVATLJIVI IZDACI
TOTAL ELIGIBLE EXPENDITURE
= Bespovratna sredstva ukupno + doprinos korisnika
= Ukupni prihvatljivi troškovi
= Ukupna ugovorena vrijednost projekta HRK]]/7.5345</f>
        <v>125832.64582918573</v>
      </c>
      <c r="AA3436" s="53" t="s">
        <v>12292</v>
      </c>
      <c r="AB3436" s="53" t="s">
        <v>752</v>
      </c>
      <c r="AC3436" s="52" t="s">
        <v>12438</v>
      </c>
      <c r="AD3436" s="52" t="s">
        <v>12294</v>
      </c>
    </row>
    <row r="3437" spans="1:30" ht="88.5" customHeight="1" x14ac:dyDescent="0.2">
      <c r="A3437" s="50" t="s">
        <v>12439</v>
      </c>
      <c r="B3437" s="51" t="s">
        <v>12105</v>
      </c>
      <c r="C3437" s="52" t="s">
        <v>12289</v>
      </c>
      <c r="D3437" s="52" t="s">
        <v>12290</v>
      </c>
      <c r="E3437" s="53" t="s">
        <v>231</v>
      </c>
      <c r="F3437" s="54" t="s">
        <v>12440</v>
      </c>
      <c r="G3437" s="54" t="s">
        <v>12441</v>
      </c>
      <c r="H3437" s="56">
        <v>42887</v>
      </c>
      <c r="I3437" s="56">
        <v>43616</v>
      </c>
      <c r="J3437" s="57" t="str">
        <f>IF(Ugovori_OPULJP3[[#This Row],[DATUM ZAVRŠETKA OPERACIJE]]&gt;DATE(2024,12,31),"u provedbi","završen")</f>
        <v>završen</v>
      </c>
      <c r="K3437" s="55" t="s">
        <v>199</v>
      </c>
      <c r="L3437" s="55" t="s">
        <v>199</v>
      </c>
      <c r="M3437" s="58">
        <v>0.85</v>
      </c>
      <c r="N3437" s="58">
        <v>0.15</v>
      </c>
      <c r="O3437" s="59">
        <f>Ugovori_OPULJP3[[#This Row],[Bespovratna sredstva - Ukupno (EU+Nac) HRK
= Ukupna ugovorena vrijednost bespovratnih sredstava]]*Ugovori_OPULJP3[[#This Row],[EU STOPA SUFINANCIRANJA %
EU CO-FINANCING RATE %]]</f>
        <v>575930.76</v>
      </c>
      <c r="P3437" s="60">
        <f>Ugovori_OPULJP3[[#This Row],[Bespovratna sredstva - EU dio - HRK]]/7.5345</f>
        <v>76439.147919569979</v>
      </c>
      <c r="Q3437" s="59">
        <f>Ugovori_OPULJP3[[#This Row],[Bespovratna sredstva - Ukupno (EU+Nac) HRK
= Ukupna ugovorena vrijednost bespovratnih sredstava]]*Ugovori_OPULJP3[[#This Row],[STOPA NACIONALNOG SUFINANCIRANJA %]]</f>
        <v>101634.84</v>
      </c>
      <c r="R3437" s="60">
        <f>Ugovori_OPULJP3[[#This Row],[Bespovratna sredstva - Nacionalni dio - HRK]]/7.5345</f>
        <v>13489.261397571172</v>
      </c>
      <c r="S3437" s="59">
        <v>677565.6</v>
      </c>
      <c r="T3437" s="60">
        <f>Ugovori_OPULJP3[[#This Row],[Bespovratna sredstva - Ukupno (EU+Nac) HRK
= Ukupna ugovorena vrijednost bespovratnih sredstava]]/7.5345</f>
        <v>89928.409317141137</v>
      </c>
      <c r="U3437" s="59">
        <v>0</v>
      </c>
      <c r="V3437" s="60">
        <f>Ugovori_OPULJP3[[#This Row],[Javni doprinos korisnika - HRK]]/7.5345</f>
        <v>0</v>
      </c>
      <c r="W3437" s="59">
        <v>0</v>
      </c>
      <c r="X3437" s="60">
        <f>Ugovori_OPULJP3[[#This Row],[Privatni doprinos korisnika - HRK]]/7.5345</f>
        <v>0</v>
      </c>
      <c r="Y3437" s="61">
        <v>677565.6</v>
      </c>
      <c r="Z3437" s="62">
        <f>Ugovori_OPULJP3[[#This Row],[UKUPNI PRIHVATLJIVI IZDACI
TOTAL ELIGIBLE EXPENDITURE
= Bespovratna sredstva ukupno + doprinos korisnika
= Ukupni prihvatljivi troškovi
= Ukupna ugovorena vrijednost projekta HRK]]/7.5345</f>
        <v>89928.409317141137</v>
      </c>
      <c r="AA3437" s="53" t="s">
        <v>12292</v>
      </c>
      <c r="AB3437" s="53" t="s">
        <v>752</v>
      </c>
      <c r="AC3437" s="52" t="s">
        <v>12442</v>
      </c>
      <c r="AD3437" s="52" t="s">
        <v>12294</v>
      </c>
    </row>
    <row r="3438" spans="1:30" ht="88.5" customHeight="1" x14ac:dyDescent="0.2">
      <c r="A3438" s="50" t="s">
        <v>12443</v>
      </c>
      <c r="B3438" s="51" t="s">
        <v>12105</v>
      </c>
      <c r="C3438" s="52" t="s">
        <v>12289</v>
      </c>
      <c r="D3438" s="52" t="s">
        <v>12444</v>
      </c>
      <c r="E3438" s="53" t="s">
        <v>231</v>
      </c>
      <c r="F3438" s="54" t="s">
        <v>12445</v>
      </c>
      <c r="G3438" s="54" t="s">
        <v>12446</v>
      </c>
      <c r="H3438" s="56">
        <v>43178</v>
      </c>
      <c r="I3438" s="56">
        <v>43787</v>
      </c>
      <c r="J3438" s="57" t="str">
        <f>IF(Ugovori_OPULJP3[[#This Row],[DATUM ZAVRŠETKA OPERACIJE]]&gt;DATE(2024,12,31),"u provedbi","završen")</f>
        <v>završen</v>
      </c>
      <c r="K3438" s="55" t="s">
        <v>12447</v>
      </c>
      <c r="L3438" s="55" t="s">
        <v>98</v>
      </c>
      <c r="M3438" s="58">
        <v>0.85</v>
      </c>
      <c r="N3438" s="58">
        <v>0.15</v>
      </c>
      <c r="O3438" s="59">
        <f>Ugovori_OPULJP3[[#This Row],[Bespovratna sredstva - Ukupno (EU+Nac) HRK
= Ukupna ugovorena vrijednost bespovratnih sredstava]]*Ugovori_OPULJP3[[#This Row],[EU STOPA SUFINANCIRANJA %
EU CO-FINANCING RATE %]]</f>
        <v>1014315.7354999998</v>
      </c>
      <c r="P3438" s="60">
        <f>Ugovori_OPULJP3[[#This Row],[Bespovratna sredstva - EU dio - HRK]]/7.5345</f>
        <v>134622.83303470697</v>
      </c>
      <c r="Q3438" s="59">
        <f>Ugovori_OPULJP3[[#This Row],[Bespovratna sredstva - Ukupno (EU+Nac) HRK
= Ukupna ugovorena vrijednost bespovratnih sredstava]]*Ugovori_OPULJP3[[#This Row],[STOPA NACIONALNOG SUFINANCIRANJA %]]</f>
        <v>178996.89449999997</v>
      </c>
      <c r="R3438" s="60">
        <f>Ugovori_OPULJP3[[#This Row],[Bespovratna sredstva - Nacionalni dio - HRK]]/7.5345</f>
        <v>23756.970535536526</v>
      </c>
      <c r="S3438" s="59">
        <v>1193312.6299999999</v>
      </c>
      <c r="T3438" s="60">
        <f>Ugovori_OPULJP3[[#This Row],[Bespovratna sredstva - Ukupno (EU+Nac) HRK
= Ukupna ugovorena vrijednost bespovratnih sredstava]]/7.5345</f>
        <v>158379.80357024353</v>
      </c>
      <c r="U3438" s="59">
        <v>0</v>
      </c>
      <c r="V3438" s="60">
        <f>Ugovori_OPULJP3[[#This Row],[Javni doprinos korisnika - HRK]]/7.5345</f>
        <v>0</v>
      </c>
      <c r="W3438" s="59">
        <v>0</v>
      </c>
      <c r="X3438" s="60">
        <f>Ugovori_OPULJP3[[#This Row],[Privatni doprinos korisnika - HRK]]/7.5345</f>
        <v>0</v>
      </c>
      <c r="Y3438" s="61">
        <v>1193312.6299999999</v>
      </c>
      <c r="Z3438" s="62">
        <f>Ugovori_OPULJP3[[#This Row],[UKUPNI PRIHVATLJIVI IZDACI
TOTAL ELIGIBLE EXPENDITURE
= Bespovratna sredstva ukupno + doprinos korisnika
= Ukupni prihvatljivi troškovi
= Ukupna ugovorena vrijednost projekta HRK]]/7.5345</f>
        <v>158379.80357024353</v>
      </c>
      <c r="AA3438" s="53" t="s">
        <v>12292</v>
      </c>
      <c r="AB3438" s="53" t="s">
        <v>752</v>
      </c>
      <c r="AC3438" s="52" t="s">
        <v>12448</v>
      </c>
      <c r="AD3438" s="52" t="s">
        <v>12294</v>
      </c>
    </row>
    <row r="3439" spans="1:30" ht="88.5" customHeight="1" x14ac:dyDescent="0.2">
      <c r="A3439" s="50" t="s">
        <v>12449</v>
      </c>
      <c r="B3439" s="51" t="s">
        <v>12105</v>
      </c>
      <c r="C3439" s="52" t="s">
        <v>12289</v>
      </c>
      <c r="D3439" s="52" t="s">
        <v>12444</v>
      </c>
      <c r="E3439" s="53" t="s">
        <v>231</v>
      </c>
      <c r="F3439" s="54" t="s">
        <v>12450</v>
      </c>
      <c r="G3439" s="54" t="s">
        <v>885</v>
      </c>
      <c r="H3439" s="56">
        <v>43178</v>
      </c>
      <c r="I3439" s="56">
        <v>43695</v>
      </c>
      <c r="J3439" s="57" t="str">
        <f>IF(Ugovori_OPULJP3[[#This Row],[DATUM ZAVRŠETKA OPERACIJE]]&gt;DATE(2024,12,31),"u provedbi","završen")</f>
        <v>završen</v>
      </c>
      <c r="K3439" s="55" t="s">
        <v>891</v>
      </c>
      <c r="L3439" s="55" t="s">
        <v>36</v>
      </c>
      <c r="M3439" s="58">
        <v>0.85</v>
      </c>
      <c r="N3439" s="58">
        <v>0.15</v>
      </c>
      <c r="O3439" s="59">
        <f>Ugovori_OPULJP3[[#This Row],[Bespovratna sredstva - Ukupno (EU+Nac) HRK
= Ukupna ugovorena vrijednost bespovratnih sredstava]]*Ugovori_OPULJP3[[#This Row],[EU STOPA SUFINANCIRANJA %
EU CO-FINANCING RATE %]]</f>
        <v>383768.04700000002</v>
      </c>
      <c r="P3439" s="60">
        <f>Ugovori_OPULJP3[[#This Row],[Bespovratna sredstva - EU dio - HRK]]/7.5345</f>
        <v>50934.77297763621</v>
      </c>
      <c r="Q3439" s="59">
        <f>Ugovori_OPULJP3[[#This Row],[Bespovratna sredstva - Ukupno (EU+Nac) HRK
= Ukupna ugovorena vrijednost bespovratnih sredstava]]*Ugovori_OPULJP3[[#This Row],[STOPA NACIONALNOG SUFINANCIRANJA %]]</f>
        <v>67723.773000000001</v>
      </c>
      <c r="R3439" s="60">
        <f>Ugovori_OPULJP3[[#This Row],[Bespovratna sredstva - Nacionalni dio - HRK]]/7.5345</f>
        <v>8988.4893489946244</v>
      </c>
      <c r="S3439" s="59">
        <v>451491.82</v>
      </c>
      <c r="T3439" s="60">
        <f>Ugovori_OPULJP3[[#This Row],[Bespovratna sredstva - Ukupno (EU+Nac) HRK
= Ukupna ugovorena vrijednost bespovratnih sredstava]]/7.5345</f>
        <v>59923.262326630829</v>
      </c>
      <c r="U3439" s="59">
        <v>0</v>
      </c>
      <c r="V3439" s="60">
        <f>Ugovori_OPULJP3[[#This Row],[Javni doprinos korisnika - HRK]]/7.5345</f>
        <v>0</v>
      </c>
      <c r="W3439" s="59">
        <v>0</v>
      </c>
      <c r="X3439" s="60">
        <f>Ugovori_OPULJP3[[#This Row],[Privatni doprinos korisnika - HRK]]/7.5345</f>
        <v>0</v>
      </c>
      <c r="Y3439" s="61">
        <v>451491.82</v>
      </c>
      <c r="Z3439" s="62">
        <f>Ugovori_OPULJP3[[#This Row],[UKUPNI PRIHVATLJIVI IZDACI
TOTAL ELIGIBLE EXPENDITURE
= Bespovratna sredstva ukupno + doprinos korisnika
= Ukupni prihvatljivi troškovi
= Ukupna ugovorena vrijednost projekta HRK]]/7.5345</f>
        <v>59923.262326630829</v>
      </c>
      <c r="AA3439" s="53" t="s">
        <v>12292</v>
      </c>
      <c r="AB3439" s="53" t="s">
        <v>752</v>
      </c>
      <c r="AC3439" s="52" t="s">
        <v>12451</v>
      </c>
      <c r="AD3439" s="52" t="s">
        <v>12294</v>
      </c>
    </row>
    <row r="3440" spans="1:30" ht="88.5" customHeight="1" x14ac:dyDescent="0.2">
      <c r="A3440" s="50" t="s">
        <v>12452</v>
      </c>
      <c r="B3440" s="51" t="s">
        <v>12105</v>
      </c>
      <c r="C3440" s="52" t="s">
        <v>12289</v>
      </c>
      <c r="D3440" s="52" t="s">
        <v>12444</v>
      </c>
      <c r="E3440" s="53" t="s">
        <v>231</v>
      </c>
      <c r="F3440" s="54" t="s">
        <v>12453</v>
      </c>
      <c r="G3440" s="54" t="s">
        <v>12454</v>
      </c>
      <c r="H3440" s="56">
        <v>43215</v>
      </c>
      <c r="I3440" s="56">
        <v>43763</v>
      </c>
      <c r="J3440" s="57" t="str">
        <f>IF(Ugovori_OPULJP3[[#This Row],[DATUM ZAVRŠETKA OPERACIJE]]&gt;DATE(2024,12,31),"u provedbi","završen")</f>
        <v>završen</v>
      </c>
      <c r="K3440" s="55" t="s">
        <v>12455</v>
      </c>
      <c r="L3440" s="55" t="s">
        <v>248</v>
      </c>
      <c r="M3440" s="58">
        <v>0.85</v>
      </c>
      <c r="N3440" s="58">
        <v>0.15</v>
      </c>
      <c r="O3440" s="59">
        <f>Ugovori_OPULJP3[[#This Row],[Bespovratna sredstva - Ukupno (EU+Nac) HRK
= Ukupna ugovorena vrijednost bespovratnih sredstava]]*Ugovori_OPULJP3[[#This Row],[EU STOPA SUFINANCIRANJA %
EU CO-FINANCING RATE %]]</f>
        <v>937448.42499999993</v>
      </c>
      <c r="P3440" s="60">
        <f>Ugovori_OPULJP3[[#This Row],[Bespovratna sredstva - EU dio - HRK]]/7.5345</f>
        <v>124420.78770986793</v>
      </c>
      <c r="Q3440" s="59">
        <f>Ugovori_OPULJP3[[#This Row],[Bespovratna sredstva - Ukupno (EU+Nac) HRK
= Ukupna ugovorena vrijednost bespovratnih sredstava]]*Ugovori_OPULJP3[[#This Row],[STOPA NACIONALNOG SUFINANCIRANJA %]]</f>
        <v>165432.07499999998</v>
      </c>
      <c r="R3440" s="60">
        <f>Ugovori_OPULJP3[[#This Row],[Bespovratna sredstva - Nacionalni dio - HRK]]/7.5345</f>
        <v>21956.609595859045</v>
      </c>
      <c r="S3440" s="59">
        <v>1102880.5</v>
      </c>
      <c r="T3440" s="60">
        <f>Ugovori_OPULJP3[[#This Row],[Bespovratna sredstva - Ukupno (EU+Nac) HRK
= Ukupna ugovorena vrijednost bespovratnih sredstava]]/7.5345</f>
        <v>146377.39730572698</v>
      </c>
      <c r="U3440" s="59">
        <v>0</v>
      </c>
      <c r="V3440" s="60">
        <f>Ugovori_OPULJP3[[#This Row],[Javni doprinos korisnika - HRK]]/7.5345</f>
        <v>0</v>
      </c>
      <c r="W3440" s="59">
        <v>0</v>
      </c>
      <c r="X3440" s="60">
        <f>Ugovori_OPULJP3[[#This Row],[Privatni doprinos korisnika - HRK]]/7.5345</f>
        <v>0</v>
      </c>
      <c r="Y3440" s="61">
        <v>1102880.5</v>
      </c>
      <c r="Z3440" s="62">
        <f>Ugovori_OPULJP3[[#This Row],[UKUPNI PRIHVATLJIVI IZDACI
TOTAL ELIGIBLE EXPENDITURE
= Bespovratna sredstva ukupno + doprinos korisnika
= Ukupni prihvatljivi troškovi
= Ukupna ugovorena vrijednost projekta HRK]]/7.5345</f>
        <v>146377.39730572698</v>
      </c>
      <c r="AA3440" s="53" t="s">
        <v>12292</v>
      </c>
      <c r="AB3440" s="53" t="s">
        <v>752</v>
      </c>
      <c r="AC3440" s="52" t="s">
        <v>12456</v>
      </c>
      <c r="AD3440" s="52" t="s">
        <v>12294</v>
      </c>
    </row>
    <row r="3441" spans="1:30" ht="88.5" customHeight="1" x14ac:dyDescent="0.2">
      <c r="A3441" s="50" t="s">
        <v>12457</v>
      </c>
      <c r="B3441" s="51" t="s">
        <v>12105</v>
      </c>
      <c r="C3441" s="52" t="s">
        <v>12289</v>
      </c>
      <c r="D3441" s="52" t="s">
        <v>12444</v>
      </c>
      <c r="E3441" s="53" t="s">
        <v>231</v>
      </c>
      <c r="F3441" s="54" t="s">
        <v>12458</v>
      </c>
      <c r="G3441" s="54" t="s">
        <v>12459</v>
      </c>
      <c r="H3441" s="56">
        <v>43178</v>
      </c>
      <c r="I3441" s="56">
        <v>43788</v>
      </c>
      <c r="J3441" s="57" t="str">
        <f>IF(Ugovori_OPULJP3[[#This Row],[DATUM ZAVRŠETKA OPERACIJE]]&gt;DATE(2024,12,31),"u provedbi","završen")</f>
        <v>završen</v>
      </c>
      <c r="K3441" s="55" t="s">
        <v>12460</v>
      </c>
      <c r="L3441" s="55" t="s">
        <v>36</v>
      </c>
      <c r="M3441" s="58">
        <v>0.85</v>
      </c>
      <c r="N3441" s="58">
        <v>0.15</v>
      </c>
      <c r="O3441" s="59">
        <f>Ugovori_OPULJP3[[#This Row],[Bespovratna sredstva - Ukupno (EU+Nac) HRK
= Ukupna ugovorena vrijednost bespovratnih sredstava]]*Ugovori_OPULJP3[[#This Row],[EU STOPA SUFINANCIRANJA %
EU CO-FINANCING RATE %]]</f>
        <v>1019783.6579999999</v>
      </c>
      <c r="P3441" s="60">
        <f>Ugovori_OPULJP3[[#This Row],[Bespovratna sredstva - EU dio - HRK]]/7.5345</f>
        <v>135348.55106510053</v>
      </c>
      <c r="Q3441" s="59">
        <f>Ugovori_OPULJP3[[#This Row],[Bespovratna sredstva - Ukupno (EU+Nac) HRK
= Ukupna ugovorena vrijednost bespovratnih sredstava]]*Ugovori_OPULJP3[[#This Row],[STOPA NACIONALNOG SUFINANCIRANJA %]]</f>
        <v>179961.82199999999</v>
      </c>
      <c r="R3441" s="60">
        <f>Ugovori_OPULJP3[[#This Row],[Bespovratna sredstva - Nacionalni dio - HRK]]/7.5345</f>
        <v>23885.038423253034</v>
      </c>
      <c r="S3441" s="59">
        <v>1199745.48</v>
      </c>
      <c r="T3441" s="60">
        <f>Ugovori_OPULJP3[[#This Row],[Bespovratna sredstva - Ukupno (EU+Nac) HRK
= Ukupna ugovorena vrijednost bespovratnih sredstava]]/7.5345</f>
        <v>159233.58948835355</v>
      </c>
      <c r="U3441" s="59">
        <v>0</v>
      </c>
      <c r="V3441" s="60">
        <f>Ugovori_OPULJP3[[#This Row],[Javni doprinos korisnika - HRK]]/7.5345</f>
        <v>0</v>
      </c>
      <c r="W3441" s="59">
        <v>0</v>
      </c>
      <c r="X3441" s="60">
        <f>Ugovori_OPULJP3[[#This Row],[Privatni doprinos korisnika - HRK]]/7.5345</f>
        <v>0</v>
      </c>
      <c r="Y3441" s="61">
        <v>1199745.48</v>
      </c>
      <c r="Z3441" s="62">
        <f>Ugovori_OPULJP3[[#This Row],[UKUPNI PRIHVATLJIVI IZDACI
TOTAL ELIGIBLE EXPENDITURE
= Bespovratna sredstva ukupno + doprinos korisnika
= Ukupni prihvatljivi troškovi
= Ukupna ugovorena vrijednost projekta HRK]]/7.5345</f>
        <v>159233.58948835355</v>
      </c>
      <c r="AA3441" s="53" t="s">
        <v>12292</v>
      </c>
      <c r="AB3441" s="53" t="s">
        <v>752</v>
      </c>
      <c r="AC3441" s="52" t="s">
        <v>12461</v>
      </c>
      <c r="AD3441" s="52" t="s">
        <v>12294</v>
      </c>
    </row>
    <row r="3442" spans="1:30" ht="88.5" customHeight="1" x14ac:dyDescent="0.2">
      <c r="A3442" s="50" t="s">
        <v>12462</v>
      </c>
      <c r="B3442" s="51" t="s">
        <v>12105</v>
      </c>
      <c r="C3442" s="52" t="s">
        <v>12289</v>
      </c>
      <c r="D3442" s="52" t="s">
        <v>12444</v>
      </c>
      <c r="E3442" s="53" t="s">
        <v>231</v>
      </c>
      <c r="F3442" s="54" t="s">
        <v>12463</v>
      </c>
      <c r="G3442" s="54" t="s">
        <v>10498</v>
      </c>
      <c r="H3442" s="56">
        <v>43178</v>
      </c>
      <c r="I3442" s="56">
        <v>43908</v>
      </c>
      <c r="J3442" s="57" t="str">
        <f>IF(Ugovori_OPULJP3[[#This Row],[DATUM ZAVRŠETKA OPERACIJE]]&gt;DATE(2024,12,31),"u provedbi","završen")</f>
        <v>završen</v>
      </c>
      <c r="K3442" s="55" t="s">
        <v>36</v>
      </c>
      <c r="L3442" s="55" t="s">
        <v>36</v>
      </c>
      <c r="M3442" s="58">
        <v>0.85</v>
      </c>
      <c r="N3442" s="58">
        <v>0.15</v>
      </c>
      <c r="O3442" s="59">
        <f>Ugovori_OPULJP3[[#This Row],[Bespovratna sredstva - Ukupno (EU+Nac) HRK
= Ukupna ugovorena vrijednost bespovratnih sredstava]]*Ugovori_OPULJP3[[#This Row],[EU STOPA SUFINANCIRANJA %
EU CO-FINANCING RATE %]]</f>
        <v>992595.77049999998</v>
      </c>
      <c r="P3442" s="60">
        <f>Ugovori_OPULJP3[[#This Row],[Bespovratna sredstva - EU dio - HRK]]/7.5345</f>
        <v>131740.09828123963</v>
      </c>
      <c r="Q3442" s="59">
        <f>Ugovori_OPULJP3[[#This Row],[Bespovratna sredstva - Ukupno (EU+Nac) HRK
= Ukupna ugovorena vrijednost bespovratnih sredstava]]*Ugovori_OPULJP3[[#This Row],[STOPA NACIONALNOG SUFINANCIRANJA %]]</f>
        <v>175163.9595</v>
      </c>
      <c r="R3442" s="60">
        <f>Ugovori_OPULJP3[[#This Row],[Bespovratna sredstva - Nacionalni dio - HRK]]/7.5345</f>
        <v>23248.252637865815</v>
      </c>
      <c r="S3442" s="59">
        <v>1167759.73</v>
      </c>
      <c r="T3442" s="60">
        <f>Ugovori_OPULJP3[[#This Row],[Bespovratna sredstva - Ukupno (EU+Nac) HRK
= Ukupna ugovorena vrijednost bespovratnih sredstava]]/7.5345</f>
        <v>154988.35091910543</v>
      </c>
      <c r="U3442" s="59">
        <v>0</v>
      </c>
      <c r="V3442" s="60">
        <f>Ugovori_OPULJP3[[#This Row],[Javni doprinos korisnika - HRK]]/7.5345</f>
        <v>0</v>
      </c>
      <c r="W3442" s="59">
        <v>0</v>
      </c>
      <c r="X3442" s="60">
        <f>Ugovori_OPULJP3[[#This Row],[Privatni doprinos korisnika - HRK]]/7.5345</f>
        <v>0</v>
      </c>
      <c r="Y3442" s="61">
        <v>1167759.73</v>
      </c>
      <c r="Z3442" s="62">
        <f>Ugovori_OPULJP3[[#This Row],[UKUPNI PRIHVATLJIVI IZDACI
TOTAL ELIGIBLE EXPENDITURE
= Bespovratna sredstva ukupno + doprinos korisnika
= Ukupni prihvatljivi troškovi
= Ukupna ugovorena vrijednost projekta HRK]]/7.5345</f>
        <v>154988.35091910543</v>
      </c>
      <c r="AA3442" s="53" t="s">
        <v>12292</v>
      </c>
      <c r="AB3442" s="53" t="s">
        <v>752</v>
      </c>
      <c r="AC3442" s="52" t="s">
        <v>12464</v>
      </c>
      <c r="AD3442" s="52" t="s">
        <v>12294</v>
      </c>
    </row>
    <row r="3443" spans="1:30" ht="88.5" customHeight="1" x14ac:dyDescent="0.2">
      <c r="A3443" s="50" t="s">
        <v>12465</v>
      </c>
      <c r="B3443" s="51" t="s">
        <v>12105</v>
      </c>
      <c r="C3443" s="52" t="s">
        <v>12289</v>
      </c>
      <c r="D3443" s="52" t="s">
        <v>12444</v>
      </c>
      <c r="E3443" s="53" t="s">
        <v>231</v>
      </c>
      <c r="F3443" s="54" t="s">
        <v>12466</v>
      </c>
      <c r="G3443" s="54" t="s">
        <v>12467</v>
      </c>
      <c r="H3443" s="56">
        <v>43178</v>
      </c>
      <c r="I3443" s="56">
        <v>43908</v>
      </c>
      <c r="J3443" s="57" t="str">
        <f>IF(Ugovori_OPULJP3[[#This Row],[DATUM ZAVRŠETKA OPERACIJE]]&gt;DATE(2024,12,31),"u provedbi","završen")</f>
        <v>završen</v>
      </c>
      <c r="K3443" s="55" t="s">
        <v>12468</v>
      </c>
      <c r="L3443" s="55" t="s">
        <v>36</v>
      </c>
      <c r="M3443" s="58">
        <v>0.85</v>
      </c>
      <c r="N3443" s="58">
        <v>0.15</v>
      </c>
      <c r="O3443" s="59">
        <f>Ugovori_OPULJP3[[#This Row],[Bespovratna sredstva - Ukupno (EU+Nac) HRK
= Ukupna ugovorena vrijednost bespovratnih sredstava]]*Ugovori_OPULJP3[[#This Row],[EU STOPA SUFINANCIRANJA %
EU CO-FINANCING RATE %]]</f>
        <v>733695.95349999995</v>
      </c>
      <c r="P3443" s="60">
        <f>Ugovori_OPULJP3[[#This Row],[Bespovratna sredstva - EU dio - HRK]]/7.5345</f>
        <v>97378.187470966877</v>
      </c>
      <c r="Q3443" s="59">
        <f>Ugovori_OPULJP3[[#This Row],[Bespovratna sredstva - Ukupno (EU+Nac) HRK
= Ukupna ugovorena vrijednost bespovratnih sredstava]]*Ugovori_OPULJP3[[#This Row],[STOPA NACIONALNOG SUFINANCIRANJA %]]</f>
        <v>129475.75649999999</v>
      </c>
      <c r="R3443" s="60">
        <f>Ugovori_OPULJP3[[#This Row],[Bespovratna sredstva - Nacionalni dio - HRK]]/7.5345</f>
        <v>17184.386024288273</v>
      </c>
      <c r="S3443" s="59">
        <v>863171.71</v>
      </c>
      <c r="T3443" s="60">
        <f>Ugovori_OPULJP3[[#This Row],[Bespovratna sredstva - Ukupno (EU+Nac) HRK
= Ukupna ugovorena vrijednost bespovratnih sredstava]]/7.5345</f>
        <v>114562.57349525514</v>
      </c>
      <c r="U3443" s="59">
        <v>0</v>
      </c>
      <c r="V3443" s="60">
        <f>Ugovori_OPULJP3[[#This Row],[Javni doprinos korisnika - HRK]]/7.5345</f>
        <v>0</v>
      </c>
      <c r="W3443" s="59">
        <v>0</v>
      </c>
      <c r="X3443" s="60">
        <f>Ugovori_OPULJP3[[#This Row],[Privatni doprinos korisnika - HRK]]/7.5345</f>
        <v>0</v>
      </c>
      <c r="Y3443" s="61">
        <v>863171.71</v>
      </c>
      <c r="Z3443" s="62">
        <f>Ugovori_OPULJP3[[#This Row],[UKUPNI PRIHVATLJIVI IZDACI
TOTAL ELIGIBLE EXPENDITURE
= Bespovratna sredstva ukupno + doprinos korisnika
= Ukupni prihvatljivi troškovi
= Ukupna ugovorena vrijednost projekta HRK]]/7.5345</f>
        <v>114562.57349525514</v>
      </c>
      <c r="AA3443" s="53" t="s">
        <v>12292</v>
      </c>
      <c r="AB3443" s="53" t="s">
        <v>752</v>
      </c>
      <c r="AC3443" s="52" t="s">
        <v>12469</v>
      </c>
      <c r="AD3443" s="52" t="s">
        <v>12294</v>
      </c>
    </row>
    <row r="3444" spans="1:30" ht="88.5" customHeight="1" x14ac:dyDescent="0.2">
      <c r="A3444" s="50" t="s">
        <v>12470</v>
      </c>
      <c r="B3444" s="51" t="s">
        <v>12105</v>
      </c>
      <c r="C3444" s="52" t="s">
        <v>12289</v>
      </c>
      <c r="D3444" s="52" t="s">
        <v>12444</v>
      </c>
      <c r="E3444" s="53" t="s">
        <v>231</v>
      </c>
      <c r="F3444" s="54" t="s">
        <v>12471</v>
      </c>
      <c r="G3444" s="54" t="s">
        <v>899</v>
      </c>
      <c r="H3444" s="56">
        <v>43178</v>
      </c>
      <c r="I3444" s="56">
        <v>43817</v>
      </c>
      <c r="J3444" s="57" t="str">
        <f>IF(Ugovori_OPULJP3[[#This Row],[DATUM ZAVRŠETKA OPERACIJE]]&gt;DATE(2024,12,31),"u provedbi","završen")</f>
        <v>završen</v>
      </c>
      <c r="K3444" s="55" t="s">
        <v>270</v>
      </c>
      <c r="L3444" s="55" t="s">
        <v>270</v>
      </c>
      <c r="M3444" s="58">
        <v>0.85</v>
      </c>
      <c r="N3444" s="58">
        <v>0.15</v>
      </c>
      <c r="O3444" s="59">
        <f>Ugovori_OPULJP3[[#This Row],[Bespovratna sredstva - Ukupno (EU+Nac) HRK
= Ukupna ugovorena vrijednost bespovratnih sredstava]]*Ugovori_OPULJP3[[#This Row],[EU STOPA SUFINANCIRANJA %
EU CO-FINANCING RATE %]]</f>
        <v>648740.61249999993</v>
      </c>
      <c r="P3444" s="60">
        <f>Ugovori_OPULJP3[[#This Row],[Bespovratna sredstva - EU dio - HRK]]/7.5345</f>
        <v>86102.676023624648</v>
      </c>
      <c r="Q3444" s="59">
        <f>Ugovori_OPULJP3[[#This Row],[Bespovratna sredstva - Ukupno (EU+Nac) HRK
= Ukupna ugovorena vrijednost bespovratnih sredstava]]*Ugovori_OPULJP3[[#This Row],[STOPA NACIONALNOG SUFINANCIRANJA %]]</f>
        <v>114483.6375</v>
      </c>
      <c r="R3444" s="60">
        <f>Ugovori_OPULJP3[[#This Row],[Bespovratna sredstva - Nacionalni dio - HRK]]/7.5345</f>
        <v>15194.589886521997</v>
      </c>
      <c r="S3444" s="59">
        <v>763224.25</v>
      </c>
      <c r="T3444" s="60">
        <f>Ugovori_OPULJP3[[#This Row],[Bespovratna sredstva - Ukupno (EU+Nac) HRK
= Ukupna ugovorena vrijednost bespovratnih sredstava]]/7.5345</f>
        <v>101297.26591014666</v>
      </c>
      <c r="U3444" s="59">
        <v>0</v>
      </c>
      <c r="V3444" s="60">
        <f>Ugovori_OPULJP3[[#This Row],[Javni doprinos korisnika - HRK]]/7.5345</f>
        <v>0</v>
      </c>
      <c r="W3444" s="59">
        <v>0</v>
      </c>
      <c r="X3444" s="60">
        <f>Ugovori_OPULJP3[[#This Row],[Privatni doprinos korisnika - HRK]]/7.5345</f>
        <v>0</v>
      </c>
      <c r="Y3444" s="61">
        <v>763224.25</v>
      </c>
      <c r="Z3444" s="62">
        <f>Ugovori_OPULJP3[[#This Row],[UKUPNI PRIHVATLJIVI IZDACI
TOTAL ELIGIBLE EXPENDITURE
= Bespovratna sredstva ukupno + doprinos korisnika
= Ukupni prihvatljivi troškovi
= Ukupna ugovorena vrijednost projekta HRK]]/7.5345</f>
        <v>101297.26591014666</v>
      </c>
      <c r="AA3444" s="53" t="s">
        <v>12292</v>
      </c>
      <c r="AB3444" s="53" t="s">
        <v>752</v>
      </c>
      <c r="AC3444" s="42" t="s">
        <v>12472</v>
      </c>
      <c r="AD3444" s="52" t="s">
        <v>12294</v>
      </c>
    </row>
    <row r="3445" spans="1:30" ht="88.5" customHeight="1" x14ac:dyDescent="0.2">
      <c r="A3445" s="50" t="s">
        <v>12473</v>
      </c>
      <c r="B3445" s="51" t="s">
        <v>12105</v>
      </c>
      <c r="C3445" s="52" t="s">
        <v>12289</v>
      </c>
      <c r="D3445" s="52" t="s">
        <v>12444</v>
      </c>
      <c r="E3445" s="53" t="s">
        <v>231</v>
      </c>
      <c r="F3445" s="54" t="s">
        <v>12474</v>
      </c>
      <c r="G3445" s="54" t="s">
        <v>12475</v>
      </c>
      <c r="H3445" s="56">
        <v>43178</v>
      </c>
      <c r="I3445" s="56">
        <v>43726</v>
      </c>
      <c r="J3445" s="57" t="str">
        <f>IF(Ugovori_OPULJP3[[#This Row],[DATUM ZAVRŠETKA OPERACIJE]]&gt;DATE(2024,12,31),"u provedbi","završen")</f>
        <v>završen</v>
      </c>
      <c r="K3445" s="55" t="s">
        <v>243</v>
      </c>
      <c r="L3445" s="55" t="s">
        <v>243</v>
      </c>
      <c r="M3445" s="58">
        <v>0.85</v>
      </c>
      <c r="N3445" s="58">
        <v>0.15</v>
      </c>
      <c r="O3445" s="59">
        <f>Ugovori_OPULJP3[[#This Row],[Bespovratna sredstva - Ukupno (EU+Nac) HRK
= Ukupna ugovorena vrijednost bespovratnih sredstava]]*Ugovori_OPULJP3[[#This Row],[EU STOPA SUFINANCIRANJA %
EU CO-FINANCING RATE %]]</f>
        <v>427749.70750000002</v>
      </c>
      <c r="P3445" s="60">
        <f>Ugovori_OPULJP3[[#This Row],[Bespovratna sredstva - EU dio - HRK]]/7.5345</f>
        <v>56772.142477934831</v>
      </c>
      <c r="Q3445" s="59">
        <f>Ugovori_OPULJP3[[#This Row],[Bespovratna sredstva - Ukupno (EU+Nac) HRK
= Ukupna ugovorena vrijednost bespovratnih sredstava]]*Ugovori_OPULJP3[[#This Row],[STOPA NACIONALNOG SUFINANCIRANJA %]]</f>
        <v>75485.242499999993</v>
      </c>
      <c r="R3445" s="60">
        <f>Ugovori_OPULJP3[[#This Row],[Bespovratna sredstva - Nacionalni dio - HRK]]/7.5345</f>
        <v>10018.613378459087</v>
      </c>
      <c r="S3445" s="59">
        <v>503234.95</v>
      </c>
      <c r="T3445" s="60">
        <f>Ugovori_OPULJP3[[#This Row],[Bespovratna sredstva - Ukupno (EU+Nac) HRK
= Ukupna ugovorena vrijednost bespovratnih sredstava]]/7.5345</f>
        <v>66790.755856393924</v>
      </c>
      <c r="U3445" s="59">
        <v>0</v>
      </c>
      <c r="V3445" s="60">
        <f>Ugovori_OPULJP3[[#This Row],[Javni doprinos korisnika - HRK]]/7.5345</f>
        <v>0</v>
      </c>
      <c r="W3445" s="59">
        <v>0</v>
      </c>
      <c r="X3445" s="60">
        <f>Ugovori_OPULJP3[[#This Row],[Privatni doprinos korisnika - HRK]]/7.5345</f>
        <v>0</v>
      </c>
      <c r="Y3445" s="61">
        <v>503234.95</v>
      </c>
      <c r="Z3445" s="62">
        <f>Ugovori_OPULJP3[[#This Row],[UKUPNI PRIHVATLJIVI IZDACI
TOTAL ELIGIBLE EXPENDITURE
= Bespovratna sredstva ukupno + doprinos korisnika
= Ukupni prihvatljivi troškovi
= Ukupna ugovorena vrijednost projekta HRK]]/7.5345</f>
        <v>66790.755856393924</v>
      </c>
      <c r="AA3445" s="53" t="s">
        <v>12292</v>
      </c>
      <c r="AB3445" s="53" t="s">
        <v>752</v>
      </c>
      <c r="AC3445" s="42" t="s">
        <v>12476</v>
      </c>
      <c r="AD3445" s="52" t="s">
        <v>12294</v>
      </c>
    </row>
    <row r="3446" spans="1:30" ht="88.5" customHeight="1" x14ac:dyDescent="0.2">
      <c r="A3446" s="50" t="s">
        <v>12477</v>
      </c>
      <c r="B3446" s="51" t="s">
        <v>12105</v>
      </c>
      <c r="C3446" s="52" t="s">
        <v>12289</v>
      </c>
      <c r="D3446" s="52" t="s">
        <v>12444</v>
      </c>
      <c r="E3446" s="53" t="s">
        <v>231</v>
      </c>
      <c r="F3446" s="54" t="s">
        <v>12478</v>
      </c>
      <c r="G3446" s="54" t="s">
        <v>12479</v>
      </c>
      <c r="H3446" s="56">
        <v>43178</v>
      </c>
      <c r="I3446" s="56">
        <v>43909</v>
      </c>
      <c r="J3446" s="57" t="str">
        <f>IF(Ugovori_OPULJP3[[#This Row],[DATUM ZAVRŠETKA OPERACIJE]]&gt;DATE(2024,12,31),"u provedbi","završen")</f>
        <v>završen</v>
      </c>
      <c r="K3446" s="55" t="s">
        <v>12480</v>
      </c>
      <c r="L3446" s="55" t="s">
        <v>36</v>
      </c>
      <c r="M3446" s="58">
        <v>0.85</v>
      </c>
      <c r="N3446" s="58">
        <v>0.15</v>
      </c>
      <c r="O3446" s="59">
        <f>Ugovori_OPULJP3[[#This Row],[Bespovratna sredstva - Ukupno (EU+Nac) HRK
= Ukupna ugovorena vrijednost bespovratnih sredstava]]*Ugovori_OPULJP3[[#This Row],[EU STOPA SUFINANCIRANJA %
EU CO-FINANCING RATE %]]</f>
        <v>1002773.322</v>
      </c>
      <c r="P3446" s="60">
        <f>Ugovori_OPULJP3[[#This Row],[Bespovratna sredstva - EU dio - HRK]]/7.5345</f>
        <v>133090.89149910412</v>
      </c>
      <c r="Q3446" s="59">
        <f>Ugovori_OPULJP3[[#This Row],[Bespovratna sredstva - Ukupno (EU+Nac) HRK
= Ukupna ugovorena vrijednost bespovratnih sredstava]]*Ugovori_OPULJP3[[#This Row],[STOPA NACIONALNOG SUFINANCIRANJA %]]</f>
        <v>176959.99799999999</v>
      </c>
      <c r="R3446" s="60">
        <f>Ugovori_OPULJP3[[#This Row],[Bespovratna sredstva - Nacionalni dio - HRK]]/7.5345</f>
        <v>23486.627911606607</v>
      </c>
      <c r="S3446" s="59">
        <v>1179733.32</v>
      </c>
      <c r="T3446" s="60">
        <f>Ugovori_OPULJP3[[#This Row],[Bespovratna sredstva - Ukupno (EU+Nac) HRK
= Ukupna ugovorena vrijednost bespovratnih sredstava]]/7.5345</f>
        <v>156577.51941071072</v>
      </c>
      <c r="U3446" s="59">
        <v>0</v>
      </c>
      <c r="V3446" s="60">
        <f>Ugovori_OPULJP3[[#This Row],[Javni doprinos korisnika - HRK]]/7.5345</f>
        <v>0</v>
      </c>
      <c r="W3446" s="59">
        <v>0</v>
      </c>
      <c r="X3446" s="60">
        <f>Ugovori_OPULJP3[[#This Row],[Privatni doprinos korisnika - HRK]]/7.5345</f>
        <v>0</v>
      </c>
      <c r="Y3446" s="61">
        <v>1179733.32</v>
      </c>
      <c r="Z3446" s="62">
        <f>Ugovori_OPULJP3[[#This Row],[UKUPNI PRIHVATLJIVI IZDACI
TOTAL ELIGIBLE EXPENDITURE
= Bespovratna sredstva ukupno + doprinos korisnika
= Ukupni prihvatljivi troškovi
= Ukupna ugovorena vrijednost projekta HRK]]/7.5345</f>
        <v>156577.51941071072</v>
      </c>
      <c r="AA3446" s="53" t="s">
        <v>12292</v>
      </c>
      <c r="AB3446" s="53" t="s">
        <v>752</v>
      </c>
      <c r="AC3446" s="42" t="s">
        <v>12481</v>
      </c>
      <c r="AD3446" s="52" t="s">
        <v>12294</v>
      </c>
    </row>
    <row r="3447" spans="1:30" ht="88.5" customHeight="1" x14ac:dyDescent="0.2">
      <c r="A3447" s="50" t="s">
        <v>12482</v>
      </c>
      <c r="B3447" s="51" t="s">
        <v>12105</v>
      </c>
      <c r="C3447" s="52" t="s">
        <v>12289</v>
      </c>
      <c r="D3447" s="52" t="s">
        <v>12444</v>
      </c>
      <c r="E3447" s="53" t="s">
        <v>231</v>
      </c>
      <c r="F3447" s="54" t="s">
        <v>12483</v>
      </c>
      <c r="G3447" s="54" t="s">
        <v>12407</v>
      </c>
      <c r="H3447" s="56">
        <v>43178</v>
      </c>
      <c r="I3447" s="56">
        <v>44001</v>
      </c>
      <c r="J3447" s="57" t="str">
        <f>IF(Ugovori_OPULJP3[[#This Row],[DATUM ZAVRŠETKA OPERACIJE]]&gt;DATE(2024,12,31),"u provedbi","završen")</f>
        <v>završen</v>
      </c>
      <c r="K3447" s="55" t="s">
        <v>248</v>
      </c>
      <c r="L3447" s="55" t="s">
        <v>248</v>
      </c>
      <c r="M3447" s="58">
        <v>0.85</v>
      </c>
      <c r="N3447" s="58">
        <v>0.15</v>
      </c>
      <c r="O3447" s="59">
        <f>Ugovori_OPULJP3[[#This Row],[Bespovratna sredstva - Ukupno (EU+Nac) HRK
= Ukupna ugovorena vrijednost bespovratnih sredstava]]*Ugovori_OPULJP3[[#This Row],[EU STOPA SUFINANCIRANJA %
EU CO-FINANCING RATE %]]</f>
        <v>871633.25650000002</v>
      </c>
      <c r="P3447" s="60">
        <f>Ugovori_OPULJP3[[#This Row],[Bespovratna sredstva - EU dio - HRK]]/7.5345</f>
        <v>115685.6137102661</v>
      </c>
      <c r="Q3447" s="59">
        <f>Ugovori_OPULJP3[[#This Row],[Bespovratna sredstva - Ukupno (EU+Nac) HRK
= Ukupna ugovorena vrijednost bespovratnih sredstava]]*Ugovori_OPULJP3[[#This Row],[STOPA NACIONALNOG SUFINANCIRANJA %]]</f>
        <v>153817.6335</v>
      </c>
      <c r="R3447" s="60">
        <f>Ugovori_OPULJP3[[#This Row],[Bespovratna sredstva - Nacionalni dio - HRK]]/7.5345</f>
        <v>20415.108301811666</v>
      </c>
      <c r="S3447" s="59">
        <v>1025450.89</v>
      </c>
      <c r="T3447" s="60">
        <f>Ugovori_OPULJP3[[#This Row],[Bespovratna sredstva - Ukupno (EU+Nac) HRK
= Ukupna ugovorena vrijednost bespovratnih sredstava]]/7.5345</f>
        <v>136100.72201207778</v>
      </c>
      <c r="U3447" s="59">
        <v>246837.46000000008</v>
      </c>
      <c r="V3447" s="60">
        <f>Ugovori_OPULJP3[[#This Row],[Javni doprinos korisnika - HRK]]/7.5345</f>
        <v>32760.960913132931</v>
      </c>
      <c r="W3447" s="59">
        <v>0</v>
      </c>
      <c r="X3447" s="60">
        <f>Ugovori_OPULJP3[[#This Row],[Privatni doprinos korisnika - HRK]]/7.5345</f>
        <v>0</v>
      </c>
      <c r="Y3447" s="61">
        <v>1272288.3500000001</v>
      </c>
      <c r="Z3447" s="62">
        <f>Ugovori_OPULJP3[[#This Row],[UKUPNI PRIHVATLJIVI IZDACI
TOTAL ELIGIBLE EXPENDITURE
= Bespovratna sredstva ukupno + doprinos korisnika
= Ukupni prihvatljivi troškovi
= Ukupna ugovorena vrijednost projekta HRK]]/7.5345</f>
        <v>168861.68292521071</v>
      </c>
      <c r="AA3447" s="53" t="s">
        <v>12292</v>
      </c>
      <c r="AB3447" s="53" t="s">
        <v>752</v>
      </c>
      <c r="AC3447" s="42" t="s">
        <v>12484</v>
      </c>
      <c r="AD3447" s="52" t="s">
        <v>12294</v>
      </c>
    </row>
    <row r="3448" spans="1:30" ht="88.5" customHeight="1" x14ac:dyDescent="0.2">
      <c r="A3448" s="50" t="s">
        <v>12485</v>
      </c>
      <c r="B3448" s="51" t="s">
        <v>12105</v>
      </c>
      <c r="C3448" s="52" t="s">
        <v>12289</v>
      </c>
      <c r="D3448" s="52" t="s">
        <v>12444</v>
      </c>
      <c r="E3448" s="53" t="s">
        <v>231</v>
      </c>
      <c r="F3448" s="54" t="s">
        <v>12486</v>
      </c>
      <c r="G3448" s="54" t="s">
        <v>214</v>
      </c>
      <c r="H3448" s="56">
        <v>43185</v>
      </c>
      <c r="I3448" s="56">
        <v>44008</v>
      </c>
      <c r="J3448" s="57" t="str">
        <f>IF(Ugovori_OPULJP3[[#This Row],[DATUM ZAVRŠETKA OPERACIJE]]&gt;DATE(2024,12,31),"u provedbi","završen")</f>
        <v>završen</v>
      </c>
      <c r="K3448" s="55" t="s">
        <v>35</v>
      </c>
      <c r="L3448" s="55" t="s">
        <v>36</v>
      </c>
      <c r="M3448" s="58">
        <v>0.85</v>
      </c>
      <c r="N3448" s="58">
        <v>0.15</v>
      </c>
      <c r="O3448" s="59">
        <f>Ugovori_OPULJP3[[#This Row],[Bespovratna sredstva - Ukupno (EU+Nac) HRK
= Ukupna ugovorena vrijednost bespovratnih sredstava]]*Ugovori_OPULJP3[[#This Row],[EU STOPA SUFINANCIRANJA %
EU CO-FINANCING RATE %]]</f>
        <v>961712.17650000006</v>
      </c>
      <c r="P3448" s="60">
        <f>Ugovori_OPULJP3[[#This Row],[Bespovratna sredstva - EU dio - HRK]]/7.5345</f>
        <v>127641.14095162254</v>
      </c>
      <c r="Q3448" s="59">
        <f>Ugovori_OPULJP3[[#This Row],[Bespovratna sredstva - Ukupno (EU+Nac) HRK
= Ukupna ugovorena vrijednost bespovratnih sredstava]]*Ugovori_OPULJP3[[#This Row],[STOPA NACIONALNOG SUFINANCIRANJA %]]</f>
        <v>169713.9135</v>
      </c>
      <c r="R3448" s="60">
        <f>Ugovori_OPULJP3[[#This Row],[Bespovratna sredstva - Nacionalni dio - HRK]]/7.5345</f>
        <v>22524.907226756917</v>
      </c>
      <c r="S3448" s="59">
        <v>1131426.0900000001</v>
      </c>
      <c r="T3448" s="60">
        <f>Ugovori_OPULJP3[[#This Row],[Bespovratna sredstva - Ukupno (EU+Nac) HRK
= Ukupna ugovorena vrijednost bespovratnih sredstava]]/7.5345</f>
        <v>150166.04817837945</v>
      </c>
      <c r="U3448" s="59">
        <v>0</v>
      </c>
      <c r="V3448" s="60">
        <f>Ugovori_OPULJP3[[#This Row],[Javni doprinos korisnika - HRK]]/7.5345</f>
        <v>0</v>
      </c>
      <c r="W3448" s="59">
        <v>0</v>
      </c>
      <c r="X3448" s="60">
        <f>Ugovori_OPULJP3[[#This Row],[Privatni doprinos korisnika - HRK]]/7.5345</f>
        <v>0</v>
      </c>
      <c r="Y3448" s="61">
        <v>1131426.0900000001</v>
      </c>
      <c r="Z3448" s="62">
        <f>Ugovori_OPULJP3[[#This Row],[UKUPNI PRIHVATLJIVI IZDACI
TOTAL ELIGIBLE EXPENDITURE
= Bespovratna sredstva ukupno + doprinos korisnika
= Ukupni prihvatljivi troškovi
= Ukupna ugovorena vrijednost projekta HRK]]/7.5345</f>
        <v>150166.04817837945</v>
      </c>
      <c r="AA3448" s="53" t="s">
        <v>12292</v>
      </c>
      <c r="AB3448" s="53" t="s">
        <v>752</v>
      </c>
      <c r="AC3448" s="42" t="s">
        <v>12487</v>
      </c>
      <c r="AD3448" s="52" t="s">
        <v>12294</v>
      </c>
    </row>
    <row r="3449" spans="1:30" ht="88.5" customHeight="1" x14ac:dyDescent="0.2">
      <c r="A3449" s="50" t="s">
        <v>12488</v>
      </c>
      <c r="B3449" s="51" t="s">
        <v>12105</v>
      </c>
      <c r="C3449" s="52" t="s">
        <v>12289</v>
      </c>
      <c r="D3449" s="52" t="s">
        <v>12444</v>
      </c>
      <c r="E3449" s="53" t="s">
        <v>231</v>
      </c>
      <c r="F3449" s="54" t="s">
        <v>12489</v>
      </c>
      <c r="G3449" s="54" t="s">
        <v>12490</v>
      </c>
      <c r="H3449" s="56">
        <v>43178</v>
      </c>
      <c r="I3449" s="56">
        <v>43726</v>
      </c>
      <c r="J3449" s="57" t="str">
        <f>IF(Ugovori_OPULJP3[[#This Row],[DATUM ZAVRŠETKA OPERACIJE]]&gt;DATE(2024,12,31),"u provedbi","završen")</f>
        <v>završen</v>
      </c>
      <c r="K3449" s="55" t="s">
        <v>12491</v>
      </c>
      <c r="L3449" s="55" t="s">
        <v>36</v>
      </c>
      <c r="M3449" s="58">
        <v>0.85</v>
      </c>
      <c r="N3449" s="58">
        <v>0.15</v>
      </c>
      <c r="O3449" s="59">
        <f>Ugovori_OPULJP3[[#This Row],[Bespovratna sredstva - Ukupno (EU+Nac) HRK
= Ukupna ugovorena vrijednost bespovratnih sredstava]]*Ugovori_OPULJP3[[#This Row],[EU STOPA SUFINANCIRANJA %
EU CO-FINANCING RATE %]]</f>
        <v>743932.29099999997</v>
      </c>
      <c r="P3449" s="60">
        <f>Ugovori_OPULJP3[[#This Row],[Bespovratna sredstva - EU dio - HRK]]/7.5345</f>
        <v>98736.782931846828</v>
      </c>
      <c r="Q3449" s="59">
        <f>Ugovori_OPULJP3[[#This Row],[Bespovratna sredstva - Ukupno (EU+Nac) HRK
= Ukupna ugovorena vrijednost bespovratnih sredstava]]*Ugovori_OPULJP3[[#This Row],[STOPA NACIONALNOG SUFINANCIRANJA %]]</f>
        <v>131282.16899999999</v>
      </c>
      <c r="R3449" s="60">
        <f>Ugovori_OPULJP3[[#This Row],[Bespovratna sredstva - Nacionalni dio - HRK]]/7.5345</f>
        <v>17424.138164443557</v>
      </c>
      <c r="S3449" s="59">
        <v>875214.46</v>
      </c>
      <c r="T3449" s="60">
        <f>Ugovori_OPULJP3[[#This Row],[Bespovratna sredstva - Ukupno (EU+Nac) HRK
= Ukupna ugovorena vrijednost bespovratnih sredstava]]/7.5345</f>
        <v>116160.92109629039</v>
      </c>
      <c r="U3449" s="59">
        <v>0</v>
      </c>
      <c r="V3449" s="60">
        <f>Ugovori_OPULJP3[[#This Row],[Javni doprinos korisnika - HRK]]/7.5345</f>
        <v>0</v>
      </c>
      <c r="W3449" s="59">
        <v>0</v>
      </c>
      <c r="X3449" s="60">
        <f>Ugovori_OPULJP3[[#This Row],[Privatni doprinos korisnika - HRK]]/7.5345</f>
        <v>0</v>
      </c>
      <c r="Y3449" s="61">
        <v>875214.46</v>
      </c>
      <c r="Z3449" s="62">
        <f>Ugovori_OPULJP3[[#This Row],[UKUPNI PRIHVATLJIVI IZDACI
TOTAL ELIGIBLE EXPENDITURE
= Bespovratna sredstva ukupno + doprinos korisnika
= Ukupni prihvatljivi troškovi
= Ukupna ugovorena vrijednost projekta HRK]]/7.5345</f>
        <v>116160.92109629039</v>
      </c>
      <c r="AA3449" s="53" t="s">
        <v>12292</v>
      </c>
      <c r="AB3449" s="53" t="s">
        <v>752</v>
      </c>
      <c r="AC3449" s="42" t="s">
        <v>12492</v>
      </c>
      <c r="AD3449" s="52" t="s">
        <v>12294</v>
      </c>
    </row>
    <row r="3450" spans="1:30" ht="88.5" customHeight="1" x14ac:dyDescent="0.2">
      <c r="A3450" s="50" t="s">
        <v>12493</v>
      </c>
      <c r="B3450" s="51" t="s">
        <v>12105</v>
      </c>
      <c r="C3450" s="52" t="s">
        <v>12289</v>
      </c>
      <c r="D3450" s="52" t="s">
        <v>12444</v>
      </c>
      <c r="E3450" s="53" t="s">
        <v>231</v>
      </c>
      <c r="F3450" s="54" t="s">
        <v>12494</v>
      </c>
      <c r="G3450" s="54" t="s">
        <v>203</v>
      </c>
      <c r="H3450" s="56">
        <v>43178</v>
      </c>
      <c r="I3450" s="56">
        <v>43738</v>
      </c>
      <c r="J3450" s="57" t="str">
        <f>IF(Ugovori_OPULJP3[[#This Row],[DATUM ZAVRŠETKA OPERACIJE]]&gt;DATE(2024,12,31),"u provedbi","završen")</f>
        <v>završen</v>
      </c>
      <c r="K3450" s="55" t="s">
        <v>12495</v>
      </c>
      <c r="L3450" s="55" t="s">
        <v>36</v>
      </c>
      <c r="M3450" s="58">
        <v>0.85</v>
      </c>
      <c r="N3450" s="58">
        <v>0.15</v>
      </c>
      <c r="O3450" s="59">
        <f>Ugovori_OPULJP3[[#This Row],[Bespovratna sredstva - Ukupno (EU+Nac) HRK
= Ukupna ugovorena vrijednost bespovratnih sredstava]]*Ugovori_OPULJP3[[#This Row],[EU STOPA SUFINANCIRANJA %
EU CO-FINANCING RATE %]]</f>
        <v>571902.99250000005</v>
      </c>
      <c r="P3450" s="60">
        <f>Ugovori_OPULJP3[[#This Row],[Bespovratna sredstva - EU dio - HRK]]/7.5345</f>
        <v>75904.57130532882</v>
      </c>
      <c r="Q3450" s="59">
        <f>Ugovori_OPULJP3[[#This Row],[Bespovratna sredstva - Ukupno (EU+Nac) HRK
= Ukupna ugovorena vrijednost bespovratnih sredstava]]*Ugovori_OPULJP3[[#This Row],[STOPA NACIONALNOG SUFINANCIRANJA %]]</f>
        <v>100924.05750000001</v>
      </c>
      <c r="R3450" s="60">
        <f>Ugovori_OPULJP3[[#This Row],[Bespovratna sredstva - Nacionalni dio - HRK]]/7.5345</f>
        <v>13394.924347999204</v>
      </c>
      <c r="S3450" s="59">
        <v>672827.05</v>
      </c>
      <c r="T3450" s="60">
        <f>Ugovori_OPULJP3[[#This Row],[Bespovratna sredstva - Ukupno (EU+Nac) HRK
= Ukupna ugovorena vrijednost bespovratnih sredstava]]/7.5345</f>
        <v>89299.49565332802</v>
      </c>
      <c r="U3450" s="59">
        <v>0</v>
      </c>
      <c r="V3450" s="60">
        <f>Ugovori_OPULJP3[[#This Row],[Javni doprinos korisnika - HRK]]/7.5345</f>
        <v>0</v>
      </c>
      <c r="W3450" s="59">
        <v>0</v>
      </c>
      <c r="X3450" s="60">
        <f>Ugovori_OPULJP3[[#This Row],[Privatni doprinos korisnika - HRK]]/7.5345</f>
        <v>0</v>
      </c>
      <c r="Y3450" s="61">
        <v>672827.05</v>
      </c>
      <c r="Z3450" s="62">
        <f>Ugovori_OPULJP3[[#This Row],[UKUPNI PRIHVATLJIVI IZDACI
TOTAL ELIGIBLE EXPENDITURE
= Bespovratna sredstva ukupno + doprinos korisnika
= Ukupni prihvatljivi troškovi
= Ukupna ugovorena vrijednost projekta HRK]]/7.5345</f>
        <v>89299.49565332802</v>
      </c>
      <c r="AA3450" s="53" t="s">
        <v>12292</v>
      </c>
      <c r="AB3450" s="53" t="s">
        <v>752</v>
      </c>
      <c r="AC3450" s="42" t="s">
        <v>12496</v>
      </c>
      <c r="AD3450" s="52" t="s">
        <v>12294</v>
      </c>
    </row>
    <row r="3451" spans="1:30" ht="88.5" customHeight="1" x14ac:dyDescent="0.2">
      <c r="A3451" s="50" t="s">
        <v>12497</v>
      </c>
      <c r="B3451" s="51" t="s">
        <v>12105</v>
      </c>
      <c r="C3451" s="52" t="s">
        <v>12289</v>
      </c>
      <c r="D3451" s="52" t="s">
        <v>12444</v>
      </c>
      <c r="E3451" s="53" t="s">
        <v>231</v>
      </c>
      <c r="F3451" s="54" t="s">
        <v>12498</v>
      </c>
      <c r="G3451" s="54" t="s">
        <v>12499</v>
      </c>
      <c r="H3451" s="56">
        <v>43178</v>
      </c>
      <c r="I3451" s="56">
        <v>43908</v>
      </c>
      <c r="J3451" s="57" t="str">
        <f>IF(Ugovori_OPULJP3[[#This Row],[DATUM ZAVRŠETKA OPERACIJE]]&gt;DATE(2024,12,31),"u provedbi","završen")</f>
        <v>završen</v>
      </c>
      <c r="K3451" s="55" t="s">
        <v>12500</v>
      </c>
      <c r="L3451" s="55" t="s">
        <v>593</v>
      </c>
      <c r="M3451" s="58">
        <v>0.85</v>
      </c>
      <c r="N3451" s="58">
        <v>0.15</v>
      </c>
      <c r="O3451" s="59">
        <f>Ugovori_OPULJP3[[#This Row],[Bespovratna sredstva - Ukupno (EU+Nac) HRK
= Ukupna ugovorena vrijednost bespovratnih sredstava]]*Ugovori_OPULJP3[[#This Row],[EU STOPA SUFINANCIRANJA %
EU CO-FINANCING RATE %]]</f>
        <v>1015621.5564999998</v>
      </c>
      <c r="P3451" s="60">
        <f>Ugovori_OPULJP3[[#This Row],[Bespovratna sredstva - EU dio - HRK]]/7.5345</f>
        <v>134796.14526511377</v>
      </c>
      <c r="Q3451" s="59">
        <f>Ugovori_OPULJP3[[#This Row],[Bespovratna sredstva - Ukupno (EU+Nac) HRK
= Ukupna ugovorena vrijednost bespovratnih sredstava]]*Ugovori_OPULJP3[[#This Row],[STOPA NACIONALNOG SUFINANCIRANJA %]]</f>
        <v>179227.33349999998</v>
      </c>
      <c r="R3451" s="60">
        <f>Ugovori_OPULJP3[[#This Row],[Bespovratna sredstva - Nacionalni dio - HRK]]/7.5345</f>
        <v>23787.555046784786</v>
      </c>
      <c r="S3451" s="59">
        <v>1194848.8899999999</v>
      </c>
      <c r="T3451" s="60">
        <f>Ugovori_OPULJP3[[#This Row],[Bespovratna sredstva - Ukupno (EU+Nac) HRK
= Ukupna ugovorena vrijednost bespovratnih sredstava]]/7.5345</f>
        <v>158583.70031189857</v>
      </c>
      <c r="U3451" s="59">
        <v>0</v>
      </c>
      <c r="V3451" s="60">
        <f>Ugovori_OPULJP3[[#This Row],[Javni doprinos korisnika - HRK]]/7.5345</f>
        <v>0</v>
      </c>
      <c r="W3451" s="59">
        <v>0</v>
      </c>
      <c r="X3451" s="60">
        <f>Ugovori_OPULJP3[[#This Row],[Privatni doprinos korisnika - HRK]]/7.5345</f>
        <v>0</v>
      </c>
      <c r="Y3451" s="61">
        <v>1194848.8899999999</v>
      </c>
      <c r="Z3451" s="62">
        <f>Ugovori_OPULJP3[[#This Row],[UKUPNI PRIHVATLJIVI IZDACI
TOTAL ELIGIBLE EXPENDITURE
= Bespovratna sredstva ukupno + doprinos korisnika
= Ukupni prihvatljivi troškovi
= Ukupna ugovorena vrijednost projekta HRK]]/7.5345</f>
        <v>158583.70031189857</v>
      </c>
      <c r="AA3451" s="53" t="s">
        <v>12292</v>
      </c>
      <c r="AB3451" s="53" t="s">
        <v>752</v>
      </c>
      <c r="AC3451" s="42" t="s">
        <v>12501</v>
      </c>
      <c r="AD3451" s="52" t="s">
        <v>12294</v>
      </c>
    </row>
    <row r="3452" spans="1:30" ht="88.5" customHeight="1" x14ac:dyDescent="0.2">
      <c r="A3452" s="50" t="s">
        <v>12502</v>
      </c>
      <c r="B3452" s="51" t="s">
        <v>12105</v>
      </c>
      <c r="C3452" s="52" t="s">
        <v>12289</v>
      </c>
      <c r="D3452" s="52" t="s">
        <v>12444</v>
      </c>
      <c r="E3452" s="53" t="s">
        <v>231</v>
      </c>
      <c r="F3452" s="54" t="s">
        <v>12503</v>
      </c>
      <c r="G3452" s="54" t="s">
        <v>12504</v>
      </c>
      <c r="H3452" s="56">
        <v>43178</v>
      </c>
      <c r="I3452" s="56">
        <v>43909</v>
      </c>
      <c r="J3452" s="57" t="str">
        <f>IF(Ugovori_OPULJP3[[#This Row],[DATUM ZAVRŠETKA OPERACIJE]]&gt;DATE(2024,12,31),"u provedbi","završen")</f>
        <v>završen</v>
      </c>
      <c r="K3452" s="55" t="s">
        <v>12505</v>
      </c>
      <c r="L3452" s="55" t="s">
        <v>598</v>
      </c>
      <c r="M3452" s="58">
        <v>0.85</v>
      </c>
      <c r="N3452" s="58">
        <v>0.15</v>
      </c>
      <c r="O3452" s="59">
        <f>Ugovori_OPULJP3[[#This Row],[Bespovratna sredstva - Ukupno (EU+Nac) HRK
= Ukupna ugovorena vrijednost bespovratnih sredstava]]*Ugovori_OPULJP3[[#This Row],[EU STOPA SUFINANCIRANJA %
EU CO-FINANCING RATE %]]</f>
        <v>593881.64650000003</v>
      </c>
      <c r="P3452" s="60">
        <f>Ugovori_OPULJP3[[#This Row],[Bespovratna sredstva - EU dio - HRK]]/7.5345</f>
        <v>78821.63998938218</v>
      </c>
      <c r="Q3452" s="59">
        <f>Ugovori_OPULJP3[[#This Row],[Bespovratna sredstva - Ukupno (EU+Nac) HRK
= Ukupna ugovorena vrijednost bespovratnih sredstava]]*Ugovori_OPULJP3[[#This Row],[STOPA NACIONALNOG SUFINANCIRANJA %]]</f>
        <v>104802.64350000001</v>
      </c>
      <c r="R3452" s="60">
        <f>Ugovori_OPULJP3[[#This Row],[Bespovratna sredstva - Nacionalni dio - HRK]]/7.5345</f>
        <v>13909.701174596854</v>
      </c>
      <c r="S3452" s="59">
        <v>698684.29</v>
      </c>
      <c r="T3452" s="60">
        <f>Ugovori_OPULJP3[[#This Row],[Bespovratna sredstva - Ukupno (EU+Nac) HRK
= Ukupna ugovorena vrijednost bespovratnih sredstava]]/7.5345</f>
        <v>92731.341163979028</v>
      </c>
      <c r="U3452" s="59">
        <v>164671.30999999994</v>
      </c>
      <c r="V3452" s="60">
        <f>Ugovori_OPULJP3[[#This Row],[Javni doprinos korisnika - HRK]]/7.5345</f>
        <v>21855.638728515485</v>
      </c>
      <c r="W3452" s="59">
        <v>0</v>
      </c>
      <c r="X3452" s="60">
        <f>Ugovori_OPULJP3[[#This Row],[Privatni doprinos korisnika - HRK]]/7.5345</f>
        <v>0</v>
      </c>
      <c r="Y3452" s="61">
        <v>863355.6</v>
      </c>
      <c r="Z3452" s="62">
        <f>Ugovori_OPULJP3[[#This Row],[UKUPNI PRIHVATLJIVI IZDACI
TOTAL ELIGIBLE EXPENDITURE
= Bespovratna sredstva ukupno + doprinos korisnika
= Ukupni prihvatljivi troškovi
= Ukupna ugovorena vrijednost projekta HRK]]/7.5345</f>
        <v>114586.97989249452</v>
      </c>
      <c r="AA3452" s="53" t="s">
        <v>12292</v>
      </c>
      <c r="AB3452" s="53" t="s">
        <v>752</v>
      </c>
      <c r="AC3452" s="42" t="s">
        <v>12506</v>
      </c>
      <c r="AD3452" s="52" t="s">
        <v>12294</v>
      </c>
    </row>
    <row r="3453" spans="1:30" ht="88.5" customHeight="1" x14ac:dyDescent="0.2">
      <c r="A3453" s="50" t="s">
        <v>12507</v>
      </c>
      <c r="B3453" s="51" t="s">
        <v>12105</v>
      </c>
      <c r="C3453" s="52" t="s">
        <v>12289</v>
      </c>
      <c r="D3453" s="52" t="s">
        <v>12444</v>
      </c>
      <c r="E3453" s="53" t="s">
        <v>231</v>
      </c>
      <c r="F3453" s="54" t="s">
        <v>12508</v>
      </c>
      <c r="G3453" s="54" t="s">
        <v>12509</v>
      </c>
      <c r="H3453" s="56">
        <v>43178</v>
      </c>
      <c r="I3453" s="56">
        <v>43909</v>
      </c>
      <c r="J3453" s="57" t="str">
        <f>IF(Ugovori_OPULJP3[[#This Row],[DATUM ZAVRŠETKA OPERACIJE]]&gt;DATE(2024,12,31),"u provedbi","završen")</f>
        <v>završen</v>
      </c>
      <c r="K3453" s="55" t="s">
        <v>78</v>
      </c>
      <c r="L3453" s="55" t="s">
        <v>78</v>
      </c>
      <c r="M3453" s="58">
        <v>0.85</v>
      </c>
      <c r="N3453" s="58">
        <v>0.15</v>
      </c>
      <c r="O3453" s="59">
        <f>Ugovori_OPULJP3[[#This Row],[Bespovratna sredstva - Ukupno (EU+Nac) HRK
= Ukupna ugovorena vrijednost bespovratnih sredstava]]*Ugovori_OPULJP3[[#This Row],[EU STOPA SUFINANCIRANJA %
EU CO-FINANCING RATE %]]</f>
        <v>897151.53999999992</v>
      </c>
      <c r="P3453" s="60">
        <f>Ugovori_OPULJP3[[#This Row],[Bespovratna sredstva - EU dio - HRK]]/7.5345</f>
        <v>119072.47196230671</v>
      </c>
      <c r="Q3453" s="59">
        <f>Ugovori_OPULJP3[[#This Row],[Bespovratna sredstva - Ukupno (EU+Nac) HRK
= Ukupna ugovorena vrijednost bespovratnih sredstava]]*Ugovori_OPULJP3[[#This Row],[STOPA NACIONALNOG SUFINANCIRANJA %]]</f>
        <v>158320.85999999999</v>
      </c>
      <c r="R3453" s="60">
        <f>Ugovori_OPULJP3[[#This Row],[Bespovratna sredstva - Nacionalni dio - HRK]]/7.5345</f>
        <v>21012.789169818829</v>
      </c>
      <c r="S3453" s="59">
        <v>1055472.3999999999</v>
      </c>
      <c r="T3453" s="60">
        <f>Ugovori_OPULJP3[[#This Row],[Bespovratna sredstva - Ukupno (EU+Nac) HRK
= Ukupna ugovorena vrijednost bespovratnih sredstava]]/7.5345</f>
        <v>140085.26113212554</v>
      </c>
      <c r="U3453" s="59">
        <v>0</v>
      </c>
      <c r="V3453" s="60">
        <f>Ugovori_OPULJP3[[#This Row],[Javni doprinos korisnika - HRK]]/7.5345</f>
        <v>0</v>
      </c>
      <c r="W3453" s="59">
        <v>0</v>
      </c>
      <c r="X3453" s="60">
        <f>Ugovori_OPULJP3[[#This Row],[Privatni doprinos korisnika - HRK]]/7.5345</f>
        <v>0</v>
      </c>
      <c r="Y3453" s="61">
        <v>1055472.3999999999</v>
      </c>
      <c r="Z3453" s="62">
        <f>Ugovori_OPULJP3[[#This Row],[UKUPNI PRIHVATLJIVI IZDACI
TOTAL ELIGIBLE EXPENDITURE
= Bespovratna sredstva ukupno + doprinos korisnika
= Ukupni prihvatljivi troškovi
= Ukupna ugovorena vrijednost projekta HRK]]/7.5345</f>
        <v>140085.26113212554</v>
      </c>
      <c r="AA3453" s="53" t="s">
        <v>12292</v>
      </c>
      <c r="AB3453" s="53" t="s">
        <v>752</v>
      </c>
      <c r="AC3453" s="42" t="s">
        <v>12510</v>
      </c>
      <c r="AD3453" s="52" t="s">
        <v>12294</v>
      </c>
    </row>
    <row r="3454" spans="1:30" ht="88.5" customHeight="1" x14ac:dyDescent="0.2">
      <c r="A3454" s="50" t="s">
        <v>12511</v>
      </c>
      <c r="B3454" s="51" t="s">
        <v>12105</v>
      </c>
      <c r="C3454" s="52" t="s">
        <v>12289</v>
      </c>
      <c r="D3454" s="52" t="s">
        <v>12444</v>
      </c>
      <c r="E3454" s="53" t="s">
        <v>231</v>
      </c>
      <c r="F3454" s="54" t="s">
        <v>12512</v>
      </c>
      <c r="G3454" s="54" t="s">
        <v>12513</v>
      </c>
      <c r="H3454" s="56">
        <v>43178</v>
      </c>
      <c r="I3454" s="56">
        <v>43787</v>
      </c>
      <c r="J3454" s="57" t="str">
        <f>IF(Ugovori_OPULJP3[[#This Row],[DATUM ZAVRŠETKA OPERACIJE]]&gt;DATE(2024,12,31),"u provedbi","završen")</f>
        <v>završen</v>
      </c>
      <c r="K3454" s="55" t="s">
        <v>78</v>
      </c>
      <c r="L3454" s="55" t="s">
        <v>78</v>
      </c>
      <c r="M3454" s="58">
        <v>0.85</v>
      </c>
      <c r="N3454" s="58">
        <v>0.15</v>
      </c>
      <c r="O3454" s="59">
        <f>Ugovori_OPULJP3[[#This Row],[Bespovratna sredstva - Ukupno (EU+Nac) HRK
= Ukupna ugovorena vrijednost bespovratnih sredstava]]*Ugovori_OPULJP3[[#This Row],[EU STOPA SUFINANCIRANJA %
EU CO-FINANCING RATE %]]</f>
        <v>921770.10699999996</v>
      </c>
      <c r="P3454" s="60">
        <f>Ugovori_OPULJP3[[#This Row],[Bespovratna sredstva - EU dio - HRK]]/7.5345</f>
        <v>122339.91731369034</v>
      </c>
      <c r="Q3454" s="59">
        <f>Ugovori_OPULJP3[[#This Row],[Bespovratna sredstva - Ukupno (EU+Nac) HRK
= Ukupna ugovorena vrijednost bespovratnih sredstava]]*Ugovori_OPULJP3[[#This Row],[STOPA NACIONALNOG SUFINANCIRANJA %]]</f>
        <v>162665.31299999999</v>
      </c>
      <c r="R3454" s="60">
        <f>Ugovori_OPULJP3[[#This Row],[Bespovratna sredstva - Nacionalni dio - HRK]]/7.5345</f>
        <v>21589.397173004178</v>
      </c>
      <c r="S3454" s="59">
        <v>1084435.42</v>
      </c>
      <c r="T3454" s="60">
        <f>Ugovori_OPULJP3[[#This Row],[Bespovratna sredstva - Ukupno (EU+Nac) HRK
= Ukupna ugovorena vrijednost bespovratnih sredstava]]/7.5345</f>
        <v>143929.31448669452</v>
      </c>
      <c r="U3454" s="59">
        <v>0</v>
      </c>
      <c r="V3454" s="60">
        <f>Ugovori_OPULJP3[[#This Row],[Javni doprinos korisnika - HRK]]/7.5345</f>
        <v>0</v>
      </c>
      <c r="W3454" s="59">
        <v>0</v>
      </c>
      <c r="X3454" s="60">
        <f>Ugovori_OPULJP3[[#This Row],[Privatni doprinos korisnika - HRK]]/7.5345</f>
        <v>0</v>
      </c>
      <c r="Y3454" s="61">
        <v>1084435.42</v>
      </c>
      <c r="Z3454" s="62">
        <f>Ugovori_OPULJP3[[#This Row],[UKUPNI PRIHVATLJIVI IZDACI
TOTAL ELIGIBLE EXPENDITURE
= Bespovratna sredstva ukupno + doprinos korisnika
= Ukupni prihvatljivi troškovi
= Ukupna ugovorena vrijednost projekta HRK]]/7.5345</f>
        <v>143929.31448669452</v>
      </c>
      <c r="AA3454" s="53" t="s">
        <v>12292</v>
      </c>
      <c r="AB3454" s="53" t="s">
        <v>752</v>
      </c>
      <c r="AC3454" s="42" t="s">
        <v>12514</v>
      </c>
      <c r="AD3454" s="52" t="s">
        <v>12294</v>
      </c>
    </row>
    <row r="3455" spans="1:30" ht="88.5" customHeight="1" x14ac:dyDescent="0.2">
      <c r="A3455" s="50" t="s">
        <v>12515</v>
      </c>
      <c r="B3455" s="51" t="s">
        <v>12105</v>
      </c>
      <c r="C3455" s="52" t="s">
        <v>12289</v>
      </c>
      <c r="D3455" s="52" t="s">
        <v>12444</v>
      </c>
      <c r="E3455" s="53" t="s">
        <v>231</v>
      </c>
      <c r="F3455" s="54" t="s">
        <v>12516</v>
      </c>
      <c r="G3455" s="54" t="s">
        <v>12517</v>
      </c>
      <c r="H3455" s="56">
        <v>43344</v>
      </c>
      <c r="I3455" s="56">
        <v>44075</v>
      </c>
      <c r="J3455" s="57" t="str">
        <f>IF(Ugovori_OPULJP3[[#This Row],[DATUM ZAVRŠETKA OPERACIJE]]&gt;DATE(2024,12,31),"u provedbi","završen")</f>
        <v>završen</v>
      </c>
      <c r="K3455" s="55" t="s">
        <v>248</v>
      </c>
      <c r="L3455" s="55" t="s">
        <v>248</v>
      </c>
      <c r="M3455" s="58">
        <v>0.85</v>
      </c>
      <c r="N3455" s="58">
        <v>0.15</v>
      </c>
      <c r="O3455" s="59">
        <f>Ugovori_OPULJP3[[#This Row],[Bespovratna sredstva - Ukupno (EU+Nac) HRK
= Ukupna ugovorena vrijednost bespovratnih sredstava]]*Ugovori_OPULJP3[[#This Row],[EU STOPA SUFINANCIRANJA %
EU CO-FINANCING RATE %]]</f>
        <v>1017786.9145000001</v>
      </c>
      <c r="P3455" s="60">
        <f>Ugovori_OPULJP3[[#This Row],[Bespovratna sredstva - EU dio - HRK]]/7.5345</f>
        <v>135083.53766009689</v>
      </c>
      <c r="Q3455" s="59">
        <f>Ugovori_OPULJP3[[#This Row],[Bespovratna sredstva - Ukupno (EU+Nac) HRK
= Ukupna ugovorena vrijednost bespovratnih sredstava]]*Ugovori_OPULJP3[[#This Row],[STOPA NACIONALNOG SUFINANCIRANJA %]]</f>
        <v>179609.45550000001</v>
      </c>
      <c r="R3455" s="60">
        <f>Ugovori_OPULJP3[[#This Row],[Bespovratna sredstva - Nacionalni dio - HRK]]/7.5345</f>
        <v>23838.271351781805</v>
      </c>
      <c r="S3455" s="59">
        <v>1197396.3700000001</v>
      </c>
      <c r="T3455" s="60">
        <f>Ugovori_OPULJP3[[#This Row],[Bespovratna sredstva - Ukupno (EU+Nac) HRK
= Ukupna ugovorena vrijednost bespovratnih sredstava]]/7.5345</f>
        <v>158921.80901187871</v>
      </c>
      <c r="U3455" s="59">
        <v>0</v>
      </c>
      <c r="V3455" s="60">
        <f>Ugovori_OPULJP3[[#This Row],[Javni doprinos korisnika - HRK]]/7.5345</f>
        <v>0</v>
      </c>
      <c r="W3455" s="59">
        <v>0</v>
      </c>
      <c r="X3455" s="60">
        <f>Ugovori_OPULJP3[[#This Row],[Privatni doprinos korisnika - HRK]]/7.5345</f>
        <v>0</v>
      </c>
      <c r="Y3455" s="61">
        <v>1197396.3700000001</v>
      </c>
      <c r="Z3455" s="62">
        <f>Ugovori_OPULJP3[[#This Row],[UKUPNI PRIHVATLJIVI IZDACI
TOTAL ELIGIBLE EXPENDITURE
= Bespovratna sredstva ukupno + doprinos korisnika
= Ukupni prihvatljivi troškovi
= Ukupna ugovorena vrijednost projekta HRK]]/7.5345</f>
        <v>158921.80901187871</v>
      </c>
      <c r="AA3455" s="53" t="s">
        <v>12292</v>
      </c>
      <c r="AB3455" s="53" t="s">
        <v>752</v>
      </c>
      <c r="AC3455" s="42" t="s">
        <v>12518</v>
      </c>
      <c r="AD3455" s="52" t="s">
        <v>12294</v>
      </c>
    </row>
    <row r="3456" spans="1:30" ht="88.5" customHeight="1" x14ac:dyDescent="0.2">
      <c r="A3456" s="50" t="s">
        <v>12519</v>
      </c>
      <c r="B3456" s="51" t="s">
        <v>12105</v>
      </c>
      <c r="C3456" s="52" t="s">
        <v>12289</v>
      </c>
      <c r="D3456" s="52" t="s">
        <v>12444</v>
      </c>
      <c r="E3456" s="53" t="s">
        <v>231</v>
      </c>
      <c r="F3456" s="54" t="s">
        <v>12520</v>
      </c>
      <c r="G3456" s="54" t="s">
        <v>1662</v>
      </c>
      <c r="H3456" s="56">
        <v>43178</v>
      </c>
      <c r="I3456" s="56">
        <v>43908</v>
      </c>
      <c r="J3456" s="57" t="str">
        <f>IF(Ugovori_OPULJP3[[#This Row],[DATUM ZAVRŠETKA OPERACIJE]]&gt;DATE(2024,12,31),"u provedbi","završen")</f>
        <v>završen</v>
      </c>
      <c r="K3456" s="55" t="s">
        <v>6238</v>
      </c>
      <c r="L3456" s="55" t="s">
        <v>36</v>
      </c>
      <c r="M3456" s="58">
        <v>0.85</v>
      </c>
      <c r="N3456" s="58">
        <v>0.15</v>
      </c>
      <c r="O3456" s="59">
        <f>Ugovori_OPULJP3[[#This Row],[Bespovratna sredstva - Ukupno (EU+Nac) HRK
= Ukupna ugovorena vrijednost bespovratnih sredstava]]*Ugovori_OPULJP3[[#This Row],[EU STOPA SUFINANCIRANJA %
EU CO-FINANCING RATE %]]</f>
        <v>774890.76149999991</v>
      </c>
      <c r="P3456" s="60">
        <f>Ugovori_OPULJP3[[#This Row],[Bespovratna sredstva - EU dio - HRK]]/7.5345</f>
        <v>102845.67808082818</v>
      </c>
      <c r="Q3456" s="59">
        <f>Ugovori_OPULJP3[[#This Row],[Bespovratna sredstva - Ukupno (EU+Nac) HRK
= Ukupna ugovorena vrijednost bespovratnih sredstava]]*Ugovori_OPULJP3[[#This Row],[STOPA NACIONALNOG SUFINANCIRANJA %]]</f>
        <v>136745.42849999998</v>
      </c>
      <c r="R3456" s="60">
        <f>Ugovori_OPULJP3[[#This Row],[Bespovratna sredstva - Nacionalni dio - HRK]]/7.5345</f>
        <v>18149.237308381442</v>
      </c>
      <c r="S3456" s="59">
        <v>911636.19</v>
      </c>
      <c r="T3456" s="60">
        <f>Ugovori_OPULJP3[[#This Row],[Bespovratna sredstva - Ukupno (EU+Nac) HRK
= Ukupna ugovorena vrijednost bespovratnih sredstava]]/7.5345</f>
        <v>120994.91538920962</v>
      </c>
      <c r="U3456" s="59">
        <v>0</v>
      </c>
      <c r="V3456" s="60">
        <f>Ugovori_OPULJP3[[#This Row],[Javni doprinos korisnika - HRK]]/7.5345</f>
        <v>0</v>
      </c>
      <c r="W3456" s="59">
        <v>0</v>
      </c>
      <c r="X3456" s="60">
        <f>Ugovori_OPULJP3[[#This Row],[Privatni doprinos korisnika - HRK]]/7.5345</f>
        <v>0</v>
      </c>
      <c r="Y3456" s="61">
        <v>911636.19</v>
      </c>
      <c r="Z3456" s="62">
        <f>Ugovori_OPULJP3[[#This Row],[UKUPNI PRIHVATLJIVI IZDACI
TOTAL ELIGIBLE EXPENDITURE
= Bespovratna sredstva ukupno + doprinos korisnika
= Ukupni prihvatljivi troškovi
= Ukupna ugovorena vrijednost projekta HRK]]/7.5345</f>
        <v>120994.91538920962</v>
      </c>
      <c r="AA3456" s="53" t="s">
        <v>12292</v>
      </c>
      <c r="AB3456" s="53" t="s">
        <v>752</v>
      </c>
      <c r="AC3456" s="42" t="s">
        <v>12521</v>
      </c>
      <c r="AD3456" s="52" t="s">
        <v>12294</v>
      </c>
    </row>
    <row r="3457" spans="1:30" ht="88.5" customHeight="1" x14ac:dyDescent="0.2">
      <c r="A3457" s="50" t="s">
        <v>12522</v>
      </c>
      <c r="B3457" s="51" t="s">
        <v>12105</v>
      </c>
      <c r="C3457" s="52" t="s">
        <v>12289</v>
      </c>
      <c r="D3457" s="52" t="s">
        <v>12444</v>
      </c>
      <c r="E3457" s="53" t="s">
        <v>231</v>
      </c>
      <c r="F3457" s="54" t="s">
        <v>12523</v>
      </c>
      <c r="G3457" s="54" t="s">
        <v>12524</v>
      </c>
      <c r="H3457" s="56">
        <v>43178</v>
      </c>
      <c r="I3457" s="56">
        <v>43909</v>
      </c>
      <c r="J3457" s="57" t="str">
        <f>IF(Ugovori_OPULJP3[[#This Row],[DATUM ZAVRŠETKA OPERACIJE]]&gt;DATE(2024,12,31),"u provedbi","završen")</f>
        <v>završen</v>
      </c>
      <c r="K3457" s="55" t="s">
        <v>36</v>
      </c>
      <c r="L3457" s="55" t="s">
        <v>36</v>
      </c>
      <c r="M3457" s="58">
        <v>0.85</v>
      </c>
      <c r="N3457" s="58">
        <v>0.15</v>
      </c>
      <c r="O3457" s="59">
        <f>Ugovori_OPULJP3[[#This Row],[Bespovratna sredstva - Ukupno (EU+Nac) HRK
= Ukupna ugovorena vrijednost bespovratnih sredstava]]*Ugovori_OPULJP3[[#This Row],[EU STOPA SUFINANCIRANJA %
EU CO-FINANCING RATE %]]</f>
        <v>986132.83799999999</v>
      </c>
      <c r="P3457" s="60">
        <f>Ugovori_OPULJP3[[#This Row],[Bespovratna sredstva - EU dio - HRK]]/7.5345</f>
        <v>130882.31972924546</v>
      </c>
      <c r="Q3457" s="59">
        <f>Ugovori_OPULJP3[[#This Row],[Bespovratna sredstva - Ukupno (EU+Nac) HRK
= Ukupna ugovorena vrijednost bespovratnih sredstava]]*Ugovori_OPULJP3[[#This Row],[STOPA NACIONALNOG SUFINANCIRANJA %]]</f>
        <v>174023.44200000001</v>
      </c>
      <c r="R3457" s="60">
        <f>Ugovori_OPULJP3[[#This Row],[Bespovratna sredstva - Nacionalni dio - HRK]]/7.5345</f>
        <v>23096.879952219788</v>
      </c>
      <c r="S3457" s="59">
        <v>1160156.28</v>
      </c>
      <c r="T3457" s="60">
        <f>Ugovori_OPULJP3[[#This Row],[Bespovratna sredstva - Ukupno (EU+Nac) HRK
= Ukupna ugovorena vrijednost bespovratnih sredstava]]/7.5345</f>
        <v>153979.19968146525</v>
      </c>
      <c r="U3457" s="59">
        <v>0</v>
      </c>
      <c r="V3457" s="60">
        <f>Ugovori_OPULJP3[[#This Row],[Javni doprinos korisnika - HRK]]/7.5345</f>
        <v>0</v>
      </c>
      <c r="W3457" s="59">
        <v>0</v>
      </c>
      <c r="X3457" s="60">
        <f>Ugovori_OPULJP3[[#This Row],[Privatni doprinos korisnika - HRK]]/7.5345</f>
        <v>0</v>
      </c>
      <c r="Y3457" s="61">
        <v>1160156.28</v>
      </c>
      <c r="Z3457" s="62">
        <f>Ugovori_OPULJP3[[#This Row],[UKUPNI PRIHVATLJIVI IZDACI
TOTAL ELIGIBLE EXPENDITURE
= Bespovratna sredstva ukupno + doprinos korisnika
= Ukupni prihvatljivi troškovi
= Ukupna ugovorena vrijednost projekta HRK]]/7.5345</f>
        <v>153979.19968146525</v>
      </c>
      <c r="AA3457" s="53" t="s">
        <v>12292</v>
      </c>
      <c r="AB3457" s="53" t="s">
        <v>752</v>
      </c>
      <c r="AC3457" s="42" t="s">
        <v>12525</v>
      </c>
      <c r="AD3457" s="52" t="s">
        <v>12294</v>
      </c>
    </row>
    <row r="3458" spans="1:30" ht="88.5" customHeight="1" x14ac:dyDescent="0.2">
      <c r="A3458" s="50" t="s">
        <v>12526</v>
      </c>
      <c r="B3458" s="51" t="s">
        <v>12105</v>
      </c>
      <c r="C3458" s="52" t="s">
        <v>12289</v>
      </c>
      <c r="D3458" s="52" t="s">
        <v>12444</v>
      </c>
      <c r="E3458" s="53" t="s">
        <v>231</v>
      </c>
      <c r="F3458" s="54" t="s">
        <v>12527</v>
      </c>
      <c r="G3458" s="54" t="s">
        <v>12528</v>
      </c>
      <c r="H3458" s="56">
        <v>43178</v>
      </c>
      <c r="I3458" s="56">
        <v>43908</v>
      </c>
      <c r="J3458" s="57" t="str">
        <f>IF(Ugovori_OPULJP3[[#This Row],[DATUM ZAVRŠETKA OPERACIJE]]&gt;DATE(2024,12,31),"u provedbi","završen")</f>
        <v>završen</v>
      </c>
      <c r="K3458" s="55" t="s">
        <v>12529</v>
      </c>
      <c r="L3458" s="55" t="s">
        <v>36</v>
      </c>
      <c r="M3458" s="58">
        <v>0.85</v>
      </c>
      <c r="N3458" s="58">
        <v>0.15</v>
      </c>
      <c r="O3458" s="59">
        <f>Ugovori_OPULJP3[[#This Row],[Bespovratna sredstva - Ukupno (EU+Nac) HRK
= Ukupna ugovorena vrijednost bespovratnih sredstava]]*Ugovori_OPULJP3[[#This Row],[EU STOPA SUFINANCIRANJA %
EU CO-FINANCING RATE %]]</f>
        <v>936828.16299999994</v>
      </c>
      <c r="P3458" s="60">
        <f>Ugovori_OPULJP3[[#This Row],[Bespovratna sredstva - EU dio - HRK]]/7.5345</f>
        <v>124338.46479527505</v>
      </c>
      <c r="Q3458" s="59">
        <f>Ugovori_OPULJP3[[#This Row],[Bespovratna sredstva - Ukupno (EU+Nac) HRK
= Ukupna ugovorena vrijednost bespovratnih sredstava]]*Ugovori_OPULJP3[[#This Row],[STOPA NACIONALNOG SUFINANCIRANJA %]]</f>
        <v>165322.617</v>
      </c>
      <c r="R3458" s="60">
        <f>Ugovori_OPULJP3[[#This Row],[Bespovratna sredstva - Nacionalni dio - HRK]]/7.5345</f>
        <v>21942.082022695598</v>
      </c>
      <c r="S3458" s="59">
        <v>1102150.78</v>
      </c>
      <c r="T3458" s="60">
        <f>Ugovori_OPULJP3[[#This Row],[Bespovratna sredstva - Ukupno (EU+Nac) HRK
= Ukupna ugovorena vrijednost bespovratnih sredstava]]/7.5345</f>
        <v>146280.54681797067</v>
      </c>
      <c r="U3458" s="59">
        <v>0</v>
      </c>
      <c r="V3458" s="60">
        <f>Ugovori_OPULJP3[[#This Row],[Javni doprinos korisnika - HRK]]/7.5345</f>
        <v>0</v>
      </c>
      <c r="W3458" s="59">
        <v>0</v>
      </c>
      <c r="X3458" s="60">
        <f>Ugovori_OPULJP3[[#This Row],[Privatni doprinos korisnika - HRK]]/7.5345</f>
        <v>0</v>
      </c>
      <c r="Y3458" s="61">
        <v>1102150.78</v>
      </c>
      <c r="Z3458" s="62">
        <f>Ugovori_OPULJP3[[#This Row],[UKUPNI PRIHVATLJIVI IZDACI
TOTAL ELIGIBLE EXPENDITURE
= Bespovratna sredstva ukupno + doprinos korisnika
= Ukupni prihvatljivi troškovi
= Ukupna ugovorena vrijednost projekta HRK]]/7.5345</f>
        <v>146280.54681797067</v>
      </c>
      <c r="AA3458" s="53" t="s">
        <v>12292</v>
      </c>
      <c r="AB3458" s="53" t="s">
        <v>752</v>
      </c>
      <c r="AC3458" s="42" t="s">
        <v>12530</v>
      </c>
      <c r="AD3458" s="52" t="s">
        <v>12294</v>
      </c>
    </row>
    <row r="3459" spans="1:30" ht="88.5" customHeight="1" x14ac:dyDescent="0.2">
      <c r="A3459" s="50" t="s">
        <v>12531</v>
      </c>
      <c r="B3459" s="51" t="s">
        <v>12105</v>
      </c>
      <c r="C3459" s="52" t="s">
        <v>12289</v>
      </c>
      <c r="D3459" s="52" t="s">
        <v>12444</v>
      </c>
      <c r="E3459" s="53" t="s">
        <v>231</v>
      </c>
      <c r="F3459" s="54" t="s">
        <v>12532</v>
      </c>
      <c r="G3459" s="54" t="s">
        <v>12533</v>
      </c>
      <c r="H3459" s="56">
        <v>43178</v>
      </c>
      <c r="I3459" s="56">
        <v>43848</v>
      </c>
      <c r="J3459" s="57" t="str">
        <f>IF(Ugovori_OPULJP3[[#This Row],[DATUM ZAVRŠETKA OPERACIJE]]&gt;DATE(2024,12,31),"u provedbi","završen")</f>
        <v>završen</v>
      </c>
      <c r="K3459" s="55" t="s">
        <v>2479</v>
      </c>
      <c r="L3459" s="55" t="s">
        <v>36</v>
      </c>
      <c r="M3459" s="58">
        <v>0.85</v>
      </c>
      <c r="N3459" s="58">
        <v>0.15</v>
      </c>
      <c r="O3459" s="59">
        <f>Ugovori_OPULJP3[[#This Row],[Bespovratna sredstva - Ukupno (EU+Nac) HRK
= Ukupna ugovorena vrijednost bespovratnih sredstava]]*Ugovori_OPULJP3[[#This Row],[EU STOPA SUFINANCIRANJA %
EU CO-FINANCING RATE %]]</f>
        <v>1004983.5430000001</v>
      </c>
      <c r="P3459" s="60">
        <f>Ugovori_OPULJP3[[#This Row],[Bespovratna sredstva - EU dio - HRK]]/7.5345</f>
        <v>133384.23823744111</v>
      </c>
      <c r="Q3459" s="59">
        <f>Ugovori_OPULJP3[[#This Row],[Bespovratna sredstva - Ukupno (EU+Nac) HRK
= Ukupna ugovorena vrijednost bespovratnih sredstava]]*Ugovori_OPULJP3[[#This Row],[STOPA NACIONALNOG SUFINANCIRANJA %]]</f>
        <v>177350.03700000001</v>
      </c>
      <c r="R3459" s="60">
        <f>Ugovori_OPULJP3[[#This Row],[Bespovratna sredstva - Nacionalni dio - HRK]]/7.5345</f>
        <v>23538.394983077844</v>
      </c>
      <c r="S3459" s="59">
        <v>1182333.58</v>
      </c>
      <c r="T3459" s="60">
        <f>Ugovori_OPULJP3[[#This Row],[Bespovratna sredstva - Ukupno (EU+Nac) HRK
= Ukupna ugovorena vrijednost bespovratnih sredstava]]/7.5345</f>
        <v>156922.63322051894</v>
      </c>
      <c r="U3459" s="59">
        <v>0</v>
      </c>
      <c r="V3459" s="60">
        <f>Ugovori_OPULJP3[[#This Row],[Javni doprinos korisnika - HRK]]/7.5345</f>
        <v>0</v>
      </c>
      <c r="W3459" s="59">
        <v>0</v>
      </c>
      <c r="X3459" s="60">
        <f>Ugovori_OPULJP3[[#This Row],[Privatni doprinos korisnika - HRK]]/7.5345</f>
        <v>0</v>
      </c>
      <c r="Y3459" s="61">
        <v>1182333.58</v>
      </c>
      <c r="Z3459" s="62">
        <f>Ugovori_OPULJP3[[#This Row],[UKUPNI PRIHVATLJIVI IZDACI
TOTAL ELIGIBLE EXPENDITURE
= Bespovratna sredstva ukupno + doprinos korisnika
= Ukupni prihvatljivi troškovi
= Ukupna ugovorena vrijednost projekta HRK]]/7.5345</f>
        <v>156922.63322051894</v>
      </c>
      <c r="AA3459" s="53" t="s">
        <v>12292</v>
      </c>
      <c r="AB3459" s="53" t="s">
        <v>752</v>
      </c>
      <c r="AC3459" s="42" t="s">
        <v>12534</v>
      </c>
      <c r="AD3459" s="52" t="s">
        <v>12294</v>
      </c>
    </row>
    <row r="3460" spans="1:30" ht="88.5" customHeight="1" x14ac:dyDescent="0.2">
      <c r="A3460" s="50" t="s">
        <v>12535</v>
      </c>
      <c r="B3460" s="51" t="s">
        <v>12105</v>
      </c>
      <c r="C3460" s="52" t="s">
        <v>12289</v>
      </c>
      <c r="D3460" s="52" t="s">
        <v>12444</v>
      </c>
      <c r="E3460" s="53" t="s">
        <v>231</v>
      </c>
      <c r="F3460" s="54" t="s">
        <v>12536</v>
      </c>
      <c r="G3460" s="54" t="s">
        <v>1103</v>
      </c>
      <c r="H3460" s="56">
        <v>43178</v>
      </c>
      <c r="I3460" s="56">
        <v>43908</v>
      </c>
      <c r="J3460" s="57" t="str">
        <f>IF(Ugovori_OPULJP3[[#This Row],[DATUM ZAVRŠETKA OPERACIJE]]&gt;DATE(2024,12,31),"u provedbi","završen")</f>
        <v>završen</v>
      </c>
      <c r="K3460" s="55" t="s">
        <v>36</v>
      </c>
      <c r="L3460" s="55" t="s">
        <v>36</v>
      </c>
      <c r="M3460" s="58">
        <v>0.85</v>
      </c>
      <c r="N3460" s="58">
        <v>0.15</v>
      </c>
      <c r="O3460" s="59">
        <f>Ugovori_OPULJP3[[#This Row],[Bespovratna sredstva - Ukupno (EU+Nac) HRK
= Ukupna ugovorena vrijednost bespovratnih sredstava]]*Ugovori_OPULJP3[[#This Row],[EU STOPA SUFINANCIRANJA %
EU CO-FINANCING RATE %]]</f>
        <v>762485.42800000007</v>
      </c>
      <c r="P3460" s="60">
        <f>Ugovori_OPULJP3[[#This Row],[Bespovratna sredstva - EU dio - HRK]]/7.5345</f>
        <v>101199.20737938816</v>
      </c>
      <c r="Q3460" s="59">
        <f>Ugovori_OPULJP3[[#This Row],[Bespovratna sredstva - Ukupno (EU+Nac) HRK
= Ukupna ugovorena vrijednost bespovratnih sredstava]]*Ugovori_OPULJP3[[#This Row],[STOPA NACIONALNOG SUFINANCIRANJA %]]</f>
        <v>134556.25200000001</v>
      </c>
      <c r="R3460" s="60">
        <f>Ugovori_OPULJP3[[#This Row],[Bespovratna sredstva - Nacionalni dio - HRK]]/7.5345</f>
        <v>17858.683655186145</v>
      </c>
      <c r="S3460" s="59">
        <v>897041.68</v>
      </c>
      <c r="T3460" s="60">
        <f>Ugovori_OPULJP3[[#This Row],[Bespovratna sredstva - Ukupno (EU+Nac) HRK
= Ukupna ugovorena vrijednost bespovratnih sredstava]]/7.5345</f>
        <v>119057.89103457429</v>
      </c>
      <c r="U3460" s="59">
        <v>0</v>
      </c>
      <c r="V3460" s="60">
        <f>Ugovori_OPULJP3[[#This Row],[Javni doprinos korisnika - HRK]]/7.5345</f>
        <v>0</v>
      </c>
      <c r="W3460" s="59">
        <v>0</v>
      </c>
      <c r="X3460" s="60">
        <f>Ugovori_OPULJP3[[#This Row],[Privatni doprinos korisnika - HRK]]/7.5345</f>
        <v>0</v>
      </c>
      <c r="Y3460" s="61">
        <v>897041.68</v>
      </c>
      <c r="Z3460" s="62">
        <f>Ugovori_OPULJP3[[#This Row],[UKUPNI PRIHVATLJIVI IZDACI
TOTAL ELIGIBLE EXPENDITURE
= Bespovratna sredstva ukupno + doprinos korisnika
= Ukupni prihvatljivi troškovi
= Ukupna ugovorena vrijednost projekta HRK]]/7.5345</f>
        <v>119057.89103457429</v>
      </c>
      <c r="AA3460" s="53" t="s">
        <v>12292</v>
      </c>
      <c r="AB3460" s="53" t="s">
        <v>752</v>
      </c>
      <c r="AC3460" s="42" t="s">
        <v>12537</v>
      </c>
      <c r="AD3460" s="52" t="s">
        <v>12294</v>
      </c>
    </row>
    <row r="3461" spans="1:30" ht="88.5" customHeight="1" x14ac:dyDescent="0.2">
      <c r="A3461" s="50" t="s">
        <v>12538</v>
      </c>
      <c r="B3461" s="51" t="s">
        <v>12105</v>
      </c>
      <c r="C3461" s="52" t="s">
        <v>12289</v>
      </c>
      <c r="D3461" s="52" t="s">
        <v>12444</v>
      </c>
      <c r="E3461" s="53" t="s">
        <v>231</v>
      </c>
      <c r="F3461" s="54" t="s">
        <v>12539</v>
      </c>
      <c r="G3461" s="54" t="s">
        <v>12540</v>
      </c>
      <c r="H3461" s="56">
        <v>43178</v>
      </c>
      <c r="I3461" s="56">
        <v>43908</v>
      </c>
      <c r="J3461" s="57" t="str">
        <f>IF(Ugovori_OPULJP3[[#This Row],[DATUM ZAVRŠETKA OPERACIJE]]&gt;DATE(2024,12,31),"u provedbi","završen")</f>
        <v>završen</v>
      </c>
      <c r="K3461" s="55" t="s">
        <v>12541</v>
      </c>
      <c r="L3461" s="55" t="s">
        <v>36</v>
      </c>
      <c r="M3461" s="58">
        <v>0.85</v>
      </c>
      <c r="N3461" s="58">
        <v>0.15</v>
      </c>
      <c r="O3461" s="59">
        <f>Ugovori_OPULJP3[[#This Row],[Bespovratna sredstva - Ukupno (EU+Nac) HRK
= Ukupna ugovorena vrijednost bespovratnih sredstava]]*Ugovori_OPULJP3[[#This Row],[EU STOPA SUFINANCIRANJA %
EU CO-FINANCING RATE %]]</f>
        <v>893956.85749999993</v>
      </c>
      <c r="P3461" s="60">
        <f>Ugovori_OPULJP3[[#This Row],[Bespovratna sredstva - EU dio - HRK]]/7.5345</f>
        <v>118648.46472891365</v>
      </c>
      <c r="Q3461" s="59">
        <f>Ugovori_OPULJP3[[#This Row],[Bespovratna sredstva - Ukupno (EU+Nac) HRK
= Ukupna ugovorena vrijednost bespovratnih sredstava]]*Ugovori_OPULJP3[[#This Row],[STOPA NACIONALNOG SUFINANCIRANJA %]]</f>
        <v>157757.0925</v>
      </c>
      <c r="R3461" s="60">
        <f>Ugovori_OPULJP3[[#This Row],[Bespovratna sredstva - Nacionalni dio - HRK]]/7.5345</f>
        <v>20937.964363925941</v>
      </c>
      <c r="S3461" s="59">
        <v>1051713.95</v>
      </c>
      <c r="T3461" s="60">
        <f>Ugovori_OPULJP3[[#This Row],[Bespovratna sredstva - Ukupno (EU+Nac) HRK
= Ukupna ugovorena vrijednost bespovratnih sredstava]]/7.5345</f>
        <v>139586.42909283959</v>
      </c>
      <c r="U3461" s="59">
        <v>0</v>
      </c>
      <c r="V3461" s="60">
        <f>Ugovori_OPULJP3[[#This Row],[Javni doprinos korisnika - HRK]]/7.5345</f>
        <v>0</v>
      </c>
      <c r="W3461" s="59">
        <v>0</v>
      </c>
      <c r="X3461" s="60">
        <f>Ugovori_OPULJP3[[#This Row],[Privatni doprinos korisnika - HRK]]/7.5345</f>
        <v>0</v>
      </c>
      <c r="Y3461" s="61">
        <v>1051713.95</v>
      </c>
      <c r="Z3461" s="62">
        <f>Ugovori_OPULJP3[[#This Row],[UKUPNI PRIHVATLJIVI IZDACI
TOTAL ELIGIBLE EXPENDITURE
= Bespovratna sredstva ukupno + doprinos korisnika
= Ukupni prihvatljivi troškovi
= Ukupna ugovorena vrijednost projekta HRK]]/7.5345</f>
        <v>139586.42909283959</v>
      </c>
      <c r="AA3461" s="53" t="s">
        <v>12292</v>
      </c>
      <c r="AB3461" s="53" t="s">
        <v>752</v>
      </c>
      <c r="AC3461" s="42" t="s">
        <v>12542</v>
      </c>
      <c r="AD3461" s="52" t="s">
        <v>12294</v>
      </c>
    </row>
    <row r="3462" spans="1:30" ht="88.5" customHeight="1" x14ac:dyDescent="0.2">
      <c r="A3462" s="50" t="s">
        <v>12543</v>
      </c>
      <c r="B3462" s="51" t="s">
        <v>12105</v>
      </c>
      <c r="C3462" s="52" t="s">
        <v>12289</v>
      </c>
      <c r="D3462" s="52" t="s">
        <v>12444</v>
      </c>
      <c r="E3462" s="53" t="s">
        <v>231</v>
      </c>
      <c r="F3462" s="54" t="s">
        <v>12544</v>
      </c>
      <c r="G3462" s="54" t="s">
        <v>12545</v>
      </c>
      <c r="H3462" s="56">
        <v>43215</v>
      </c>
      <c r="I3462" s="56">
        <v>43763</v>
      </c>
      <c r="J3462" s="57" t="str">
        <f>IF(Ugovori_OPULJP3[[#This Row],[DATUM ZAVRŠETKA OPERACIJE]]&gt;DATE(2024,12,31),"u provedbi","završen")</f>
        <v>završen</v>
      </c>
      <c r="K3462" s="55" t="s">
        <v>12546</v>
      </c>
      <c r="L3462" s="55" t="s">
        <v>83</v>
      </c>
      <c r="M3462" s="58">
        <v>0.85</v>
      </c>
      <c r="N3462" s="58">
        <v>0.15</v>
      </c>
      <c r="O3462" s="59">
        <f>Ugovori_OPULJP3[[#This Row],[Bespovratna sredstva - Ukupno (EU+Nac) HRK
= Ukupna ugovorena vrijednost bespovratnih sredstava]]*Ugovori_OPULJP3[[#This Row],[EU STOPA SUFINANCIRANJA %
EU CO-FINANCING RATE %]]</f>
        <v>854018.21350000007</v>
      </c>
      <c r="P3462" s="60">
        <f>Ugovori_OPULJP3[[#This Row],[Bespovratna sredstva - EU dio - HRK]]/7.5345</f>
        <v>113347.69573296171</v>
      </c>
      <c r="Q3462" s="59">
        <f>Ugovori_OPULJP3[[#This Row],[Bespovratna sredstva - Ukupno (EU+Nac) HRK
= Ukupna ugovorena vrijednost bespovratnih sredstava]]*Ugovori_OPULJP3[[#This Row],[STOPA NACIONALNOG SUFINANCIRANJA %]]</f>
        <v>150709.09650000001</v>
      </c>
      <c r="R3462" s="60">
        <f>Ugovori_OPULJP3[[#This Row],[Bespovratna sredstva - Nacionalni dio - HRK]]/7.5345</f>
        <v>20002.53454111089</v>
      </c>
      <c r="S3462" s="59">
        <v>1004727.31</v>
      </c>
      <c r="T3462" s="60">
        <f>Ugovori_OPULJP3[[#This Row],[Bespovratna sredstva - Ukupno (EU+Nac) HRK
= Ukupna ugovorena vrijednost bespovratnih sredstava]]/7.5345</f>
        <v>133350.23027407259</v>
      </c>
      <c r="U3462" s="59">
        <v>0</v>
      </c>
      <c r="V3462" s="60">
        <f>Ugovori_OPULJP3[[#This Row],[Javni doprinos korisnika - HRK]]/7.5345</f>
        <v>0</v>
      </c>
      <c r="W3462" s="59">
        <v>0</v>
      </c>
      <c r="X3462" s="60">
        <f>Ugovori_OPULJP3[[#This Row],[Privatni doprinos korisnika - HRK]]/7.5345</f>
        <v>0</v>
      </c>
      <c r="Y3462" s="61">
        <v>1004727.31</v>
      </c>
      <c r="Z3462" s="62">
        <f>Ugovori_OPULJP3[[#This Row],[UKUPNI PRIHVATLJIVI IZDACI
TOTAL ELIGIBLE EXPENDITURE
= Bespovratna sredstva ukupno + doprinos korisnika
= Ukupni prihvatljivi troškovi
= Ukupna ugovorena vrijednost projekta HRK]]/7.5345</f>
        <v>133350.23027407259</v>
      </c>
      <c r="AA3462" s="53" t="s">
        <v>12292</v>
      </c>
      <c r="AB3462" s="53" t="s">
        <v>752</v>
      </c>
      <c r="AC3462" s="42" t="s">
        <v>12547</v>
      </c>
      <c r="AD3462" s="52" t="s">
        <v>12294</v>
      </c>
    </row>
    <row r="3463" spans="1:30" ht="88.5" customHeight="1" x14ac:dyDescent="0.2">
      <c r="A3463" s="50" t="s">
        <v>12548</v>
      </c>
      <c r="B3463" s="51" t="s">
        <v>12105</v>
      </c>
      <c r="C3463" s="52" t="s">
        <v>12289</v>
      </c>
      <c r="D3463" s="52" t="s">
        <v>12444</v>
      </c>
      <c r="E3463" s="53" t="s">
        <v>231</v>
      </c>
      <c r="F3463" s="54" t="s">
        <v>12549</v>
      </c>
      <c r="G3463" s="54" t="s">
        <v>652</v>
      </c>
      <c r="H3463" s="56">
        <v>43178</v>
      </c>
      <c r="I3463" s="56">
        <v>43726</v>
      </c>
      <c r="J3463" s="57" t="str">
        <f>IF(Ugovori_OPULJP3[[#This Row],[DATUM ZAVRŠETKA OPERACIJE]]&gt;DATE(2024,12,31),"u provedbi","završen")</f>
        <v>završen</v>
      </c>
      <c r="K3463" s="55" t="s">
        <v>12550</v>
      </c>
      <c r="L3463" s="55" t="s">
        <v>83</v>
      </c>
      <c r="M3463" s="58">
        <v>0.85</v>
      </c>
      <c r="N3463" s="58">
        <v>0.15</v>
      </c>
      <c r="O3463" s="59">
        <f>Ugovori_OPULJP3[[#This Row],[Bespovratna sredstva - Ukupno (EU+Nac) HRK
= Ukupna ugovorena vrijednost bespovratnih sredstava]]*Ugovori_OPULJP3[[#This Row],[EU STOPA SUFINANCIRANJA %
EU CO-FINANCING RATE %]]</f>
        <v>764242.58200000005</v>
      </c>
      <c r="P3463" s="60">
        <f>Ugovori_OPULJP3[[#This Row],[Bespovratna sredstva - EU dio - HRK]]/7.5345</f>
        <v>101432.42179308514</v>
      </c>
      <c r="Q3463" s="59">
        <f>Ugovori_OPULJP3[[#This Row],[Bespovratna sredstva - Ukupno (EU+Nac) HRK
= Ukupna ugovorena vrijednost bespovratnih sredstava]]*Ugovori_OPULJP3[[#This Row],[STOPA NACIONALNOG SUFINANCIRANJA %]]</f>
        <v>134866.33799999999</v>
      </c>
      <c r="R3463" s="60">
        <f>Ugovori_OPULJP3[[#This Row],[Bespovratna sredstva - Nacionalni dio - HRK]]/7.5345</f>
        <v>17899.839139956199</v>
      </c>
      <c r="S3463" s="59">
        <v>899108.92</v>
      </c>
      <c r="T3463" s="60">
        <f>Ugovori_OPULJP3[[#This Row],[Bespovratna sredstva - Ukupno (EU+Nac) HRK
= Ukupna ugovorena vrijednost bespovratnih sredstava]]/7.5345</f>
        <v>119332.26093304134</v>
      </c>
      <c r="U3463" s="59">
        <v>0</v>
      </c>
      <c r="V3463" s="60">
        <f>Ugovori_OPULJP3[[#This Row],[Javni doprinos korisnika - HRK]]/7.5345</f>
        <v>0</v>
      </c>
      <c r="W3463" s="59">
        <v>0</v>
      </c>
      <c r="X3463" s="60">
        <f>Ugovori_OPULJP3[[#This Row],[Privatni doprinos korisnika - HRK]]/7.5345</f>
        <v>0</v>
      </c>
      <c r="Y3463" s="61">
        <v>899108.92</v>
      </c>
      <c r="Z3463" s="62">
        <f>Ugovori_OPULJP3[[#This Row],[UKUPNI PRIHVATLJIVI IZDACI
TOTAL ELIGIBLE EXPENDITURE
= Bespovratna sredstva ukupno + doprinos korisnika
= Ukupni prihvatljivi troškovi
= Ukupna ugovorena vrijednost projekta HRK]]/7.5345</f>
        <v>119332.26093304134</v>
      </c>
      <c r="AA3463" s="53" t="s">
        <v>12292</v>
      </c>
      <c r="AB3463" s="53" t="s">
        <v>752</v>
      </c>
      <c r="AC3463" s="42" t="s">
        <v>12551</v>
      </c>
      <c r="AD3463" s="52" t="s">
        <v>12294</v>
      </c>
    </row>
    <row r="3464" spans="1:30" ht="88.5" customHeight="1" x14ac:dyDescent="0.2">
      <c r="A3464" s="50" t="s">
        <v>12552</v>
      </c>
      <c r="B3464" s="51" t="s">
        <v>12105</v>
      </c>
      <c r="C3464" s="52" t="s">
        <v>12289</v>
      </c>
      <c r="D3464" s="52" t="s">
        <v>12444</v>
      </c>
      <c r="E3464" s="53" t="s">
        <v>231</v>
      </c>
      <c r="F3464" s="54" t="s">
        <v>12553</v>
      </c>
      <c r="G3464" s="54" t="s">
        <v>1070</v>
      </c>
      <c r="H3464" s="56">
        <v>43178</v>
      </c>
      <c r="I3464" s="56">
        <v>43817</v>
      </c>
      <c r="J3464" s="57" t="str">
        <f>IF(Ugovori_OPULJP3[[#This Row],[DATUM ZAVRŠETKA OPERACIJE]]&gt;DATE(2024,12,31),"u provedbi","završen")</f>
        <v>završen</v>
      </c>
      <c r="K3464" s="55" t="s">
        <v>103</v>
      </c>
      <c r="L3464" s="55" t="s">
        <v>103</v>
      </c>
      <c r="M3464" s="58">
        <v>0.85</v>
      </c>
      <c r="N3464" s="58">
        <v>0.15</v>
      </c>
      <c r="O3464" s="59">
        <f>Ugovori_OPULJP3[[#This Row],[Bespovratna sredstva - Ukupno (EU+Nac) HRK
= Ukupna ugovorena vrijednost bespovratnih sredstava]]*Ugovori_OPULJP3[[#This Row],[EU STOPA SUFINANCIRANJA %
EU CO-FINANCING RATE %]]</f>
        <v>1011470.76</v>
      </c>
      <c r="P3464" s="60">
        <f>Ugovori_OPULJP3[[#This Row],[Bespovratna sredstva - EU dio - HRK]]/7.5345</f>
        <v>134245.23989647621</v>
      </c>
      <c r="Q3464" s="59">
        <f>Ugovori_OPULJP3[[#This Row],[Bespovratna sredstva - Ukupno (EU+Nac) HRK
= Ukupna ugovorena vrijednost bespovratnih sredstava]]*Ugovori_OPULJP3[[#This Row],[STOPA NACIONALNOG SUFINANCIRANJA %]]</f>
        <v>178494.84</v>
      </c>
      <c r="R3464" s="60">
        <f>Ugovori_OPULJP3[[#This Row],[Bespovratna sredstva - Nacionalni dio - HRK]]/7.5345</f>
        <v>23690.33645231933</v>
      </c>
      <c r="S3464" s="59">
        <v>1189965.6000000001</v>
      </c>
      <c r="T3464" s="60">
        <f>Ugovori_OPULJP3[[#This Row],[Bespovratna sredstva - Ukupno (EU+Nac) HRK
= Ukupna ugovorena vrijednost bespovratnih sredstava]]/7.5345</f>
        <v>157935.57634879556</v>
      </c>
      <c r="U3464" s="59">
        <v>0</v>
      </c>
      <c r="V3464" s="60">
        <f>Ugovori_OPULJP3[[#This Row],[Javni doprinos korisnika - HRK]]/7.5345</f>
        <v>0</v>
      </c>
      <c r="W3464" s="59">
        <v>0</v>
      </c>
      <c r="X3464" s="60">
        <f>Ugovori_OPULJP3[[#This Row],[Privatni doprinos korisnika - HRK]]/7.5345</f>
        <v>0</v>
      </c>
      <c r="Y3464" s="61">
        <v>1189965.6000000001</v>
      </c>
      <c r="Z3464" s="62">
        <f>Ugovori_OPULJP3[[#This Row],[UKUPNI PRIHVATLJIVI IZDACI
TOTAL ELIGIBLE EXPENDITURE
= Bespovratna sredstva ukupno + doprinos korisnika
= Ukupni prihvatljivi troškovi
= Ukupna ugovorena vrijednost projekta HRK]]/7.5345</f>
        <v>157935.57634879556</v>
      </c>
      <c r="AA3464" s="53" t="s">
        <v>12292</v>
      </c>
      <c r="AB3464" s="53" t="s">
        <v>752</v>
      </c>
      <c r="AC3464" s="42" t="s">
        <v>12554</v>
      </c>
      <c r="AD3464" s="52" t="s">
        <v>12294</v>
      </c>
    </row>
    <row r="3465" spans="1:30" ht="88.5" customHeight="1" x14ac:dyDescent="0.2">
      <c r="A3465" s="50" t="s">
        <v>12555</v>
      </c>
      <c r="B3465" s="51" t="s">
        <v>12105</v>
      </c>
      <c r="C3465" s="52" t="s">
        <v>12289</v>
      </c>
      <c r="D3465" s="52" t="s">
        <v>12556</v>
      </c>
      <c r="E3465" s="53" t="s">
        <v>231</v>
      </c>
      <c r="F3465" s="54" t="s">
        <v>12557</v>
      </c>
      <c r="G3465" s="54" t="s">
        <v>12558</v>
      </c>
      <c r="H3465" s="56">
        <v>43377</v>
      </c>
      <c r="I3465" s="56">
        <v>44016</v>
      </c>
      <c r="J3465" s="57" t="str">
        <f>IF(Ugovori_OPULJP3[[#This Row],[DATUM ZAVRŠETKA OPERACIJE]]&gt;DATE(2024,12,31),"u provedbi","završen")</f>
        <v>završen</v>
      </c>
      <c r="K3465" s="55" t="s">
        <v>35</v>
      </c>
      <c r="L3465" s="55" t="s">
        <v>36</v>
      </c>
      <c r="M3465" s="58">
        <v>0.85</v>
      </c>
      <c r="N3465" s="58">
        <v>0.15</v>
      </c>
      <c r="O3465" s="59">
        <f>Ugovori_OPULJP3[[#This Row],[Bespovratna sredstva - Ukupno (EU+Nac) HRK
= Ukupna ugovorena vrijednost bespovratnih sredstava]]*Ugovori_OPULJP3[[#This Row],[EU STOPA SUFINANCIRANJA %
EU CO-FINANCING RATE %]]</f>
        <v>1273158.8319999999</v>
      </c>
      <c r="P3465" s="60">
        <f>Ugovori_OPULJP3[[#This Row],[Bespovratna sredstva - EU dio - HRK]]/7.5345</f>
        <v>168977.21574092505</v>
      </c>
      <c r="Q3465" s="59">
        <f>Ugovori_OPULJP3[[#This Row],[Bespovratna sredstva - Ukupno (EU+Nac) HRK
= Ukupna ugovorena vrijednost bespovratnih sredstava]]*Ugovori_OPULJP3[[#This Row],[STOPA NACIONALNOG SUFINANCIRANJA %]]</f>
        <v>224675.08799999999</v>
      </c>
      <c r="R3465" s="60">
        <f>Ugovori_OPULJP3[[#This Row],[Bespovratna sredstva - Nacionalni dio - HRK]]/7.5345</f>
        <v>29819.508660163247</v>
      </c>
      <c r="S3465" s="59">
        <v>1497833.92</v>
      </c>
      <c r="T3465" s="60">
        <f>Ugovori_OPULJP3[[#This Row],[Bespovratna sredstva - Ukupno (EU+Nac) HRK
= Ukupna ugovorena vrijednost bespovratnih sredstava]]/7.5345</f>
        <v>198796.72440108832</v>
      </c>
      <c r="U3465" s="59">
        <v>0</v>
      </c>
      <c r="V3465" s="60">
        <f>Ugovori_OPULJP3[[#This Row],[Javni doprinos korisnika - HRK]]/7.5345</f>
        <v>0</v>
      </c>
      <c r="W3465" s="59">
        <v>0</v>
      </c>
      <c r="X3465" s="60">
        <f>Ugovori_OPULJP3[[#This Row],[Privatni doprinos korisnika - HRK]]/7.5345</f>
        <v>0</v>
      </c>
      <c r="Y3465" s="61">
        <v>1497833.92</v>
      </c>
      <c r="Z3465" s="62">
        <f>Ugovori_OPULJP3[[#This Row],[UKUPNI PRIHVATLJIVI IZDACI
TOTAL ELIGIBLE EXPENDITURE
= Bespovratna sredstva ukupno + doprinos korisnika
= Ukupni prihvatljivi troškovi
= Ukupna ugovorena vrijednost projekta HRK]]/7.5345</f>
        <v>198796.72440108832</v>
      </c>
      <c r="AA3465" s="53" t="s">
        <v>37</v>
      </c>
      <c r="AB3465" s="53" t="s">
        <v>34</v>
      </c>
      <c r="AC3465" s="42" t="s">
        <v>12559</v>
      </c>
      <c r="AD3465" s="52" t="s">
        <v>12294</v>
      </c>
    </row>
    <row r="3466" spans="1:30" ht="88.5" customHeight="1" x14ac:dyDescent="0.2">
      <c r="A3466" s="50" t="s">
        <v>12560</v>
      </c>
      <c r="B3466" s="51" t="s">
        <v>12105</v>
      </c>
      <c r="C3466" s="52" t="s">
        <v>12289</v>
      </c>
      <c r="D3466" s="52" t="s">
        <v>12556</v>
      </c>
      <c r="E3466" s="53" t="s">
        <v>231</v>
      </c>
      <c r="F3466" s="54" t="s">
        <v>12561</v>
      </c>
      <c r="G3466" s="54" t="s">
        <v>12562</v>
      </c>
      <c r="H3466" s="56">
        <v>43188</v>
      </c>
      <c r="I3466" s="56">
        <v>43737</v>
      </c>
      <c r="J3466" s="57" t="str">
        <f>IF(Ugovori_OPULJP3[[#This Row],[DATUM ZAVRŠETKA OPERACIJE]]&gt;DATE(2024,12,31),"u provedbi","završen")</f>
        <v>završen</v>
      </c>
      <c r="K3466" s="55" t="s">
        <v>35</v>
      </c>
      <c r="L3466" s="55" t="s">
        <v>36</v>
      </c>
      <c r="M3466" s="58">
        <v>0.85</v>
      </c>
      <c r="N3466" s="58">
        <v>0.15</v>
      </c>
      <c r="O3466" s="59">
        <f>Ugovori_OPULJP3[[#This Row],[Bespovratna sredstva - Ukupno (EU+Nac) HRK
= Ukupna ugovorena vrijednost bespovratnih sredstava]]*Ugovori_OPULJP3[[#This Row],[EU STOPA SUFINANCIRANJA %
EU CO-FINANCING RATE %]]</f>
        <v>967202.82799999986</v>
      </c>
      <c r="P3466" s="60">
        <f>Ugovori_OPULJP3[[#This Row],[Bespovratna sredstva - EU dio - HRK]]/7.5345</f>
        <v>128369.8756387285</v>
      </c>
      <c r="Q3466" s="59">
        <f>Ugovori_OPULJP3[[#This Row],[Bespovratna sredstva - Ukupno (EU+Nac) HRK
= Ukupna ugovorena vrijednost bespovratnih sredstava]]*Ugovori_OPULJP3[[#This Row],[STOPA NACIONALNOG SUFINANCIRANJA %]]</f>
        <v>170682.85199999998</v>
      </c>
      <c r="R3466" s="60">
        <f>Ugovori_OPULJP3[[#This Row],[Bespovratna sredstva - Nacionalni dio - HRK]]/7.5345</f>
        <v>22653.507465657971</v>
      </c>
      <c r="S3466" s="59">
        <v>1137885.68</v>
      </c>
      <c r="T3466" s="60">
        <f>Ugovori_OPULJP3[[#This Row],[Bespovratna sredstva - Ukupno (EU+Nac) HRK
= Ukupna ugovorena vrijednost bespovratnih sredstava]]/7.5345</f>
        <v>151023.38310438648</v>
      </c>
      <c r="U3466" s="59">
        <v>0</v>
      </c>
      <c r="V3466" s="60">
        <f>Ugovori_OPULJP3[[#This Row],[Javni doprinos korisnika - HRK]]/7.5345</f>
        <v>0</v>
      </c>
      <c r="W3466" s="59">
        <v>0</v>
      </c>
      <c r="X3466" s="60">
        <f>Ugovori_OPULJP3[[#This Row],[Privatni doprinos korisnika - HRK]]/7.5345</f>
        <v>0</v>
      </c>
      <c r="Y3466" s="61">
        <v>1137885.68</v>
      </c>
      <c r="Z3466" s="62">
        <f>Ugovori_OPULJP3[[#This Row],[UKUPNI PRIHVATLJIVI IZDACI
TOTAL ELIGIBLE EXPENDITURE
= Bespovratna sredstva ukupno + doprinos korisnika
= Ukupni prihvatljivi troškovi
= Ukupna ugovorena vrijednost projekta HRK]]/7.5345</f>
        <v>151023.38310438648</v>
      </c>
      <c r="AA3466" s="53" t="s">
        <v>37</v>
      </c>
      <c r="AB3466" s="53" t="s">
        <v>34</v>
      </c>
      <c r="AC3466" s="42" t="s">
        <v>12563</v>
      </c>
      <c r="AD3466" s="52" t="s">
        <v>12294</v>
      </c>
    </row>
    <row r="3467" spans="1:30" ht="88.5" customHeight="1" x14ac:dyDescent="0.2">
      <c r="A3467" s="50" t="s">
        <v>12564</v>
      </c>
      <c r="B3467" s="51" t="s">
        <v>12105</v>
      </c>
      <c r="C3467" s="52" t="s">
        <v>12289</v>
      </c>
      <c r="D3467" s="52" t="s">
        <v>12556</v>
      </c>
      <c r="E3467" s="53" t="s">
        <v>231</v>
      </c>
      <c r="F3467" s="54" t="s">
        <v>12565</v>
      </c>
      <c r="G3467" s="54" t="s">
        <v>12566</v>
      </c>
      <c r="H3467" s="56">
        <v>43188</v>
      </c>
      <c r="I3467" s="56">
        <v>43737</v>
      </c>
      <c r="J3467" s="57" t="str">
        <f>IF(Ugovori_OPULJP3[[#This Row],[DATUM ZAVRŠETKA OPERACIJE]]&gt;DATE(2024,12,31),"u provedbi","završen")</f>
        <v>završen</v>
      </c>
      <c r="K3467" s="55" t="s">
        <v>35</v>
      </c>
      <c r="L3467" s="55" t="s">
        <v>36</v>
      </c>
      <c r="M3467" s="58">
        <v>0.85</v>
      </c>
      <c r="N3467" s="58">
        <v>0.15</v>
      </c>
      <c r="O3467" s="59">
        <f>Ugovori_OPULJP3[[#This Row],[Bespovratna sredstva - Ukupno (EU+Nac) HRK
= Ukupna ugovorena vrijednost bespovratnih sredstava]]*Ugovori_OPULJP3[[#This Row],[EU STOPA SUFINANCIRANJA %
EU CO-FINANCING RATE %]]</f>
        <v>1038041.063</v>
      </c>
      <c r="P3467" s="60">
        <f>Ugovori_OPULJP3[[#This Row],[Bespovratna sredstva - EU dio - HRK]]/7.5345</f>
        <v>137771.72513106375</v>
      </c>
      <c r="Q3467" s="59">
        <f>Ugovori_OPULJP3[[#This Row],[Bespovratna sredstva - Ukupno (EU+Nac) HRK
= Ukupna ugovorena vrijednost bespovratnih sredstava]]*Ugovori_OPULJP3[[#This Row],[STOPA NACIONALNOG SUFINANCIRANJA %]]</f>
        <v>183183.717</v>
      </c>
      <c r="R3467" s="60">
        <f>Ugovori_OPULJP3[[#This Row],[Bespovratna sredstva - Nacionalni dio - HRK]]/7.5345</f>
        <v>24312.657376070078</v>
      </c>
      <c r="S3467" s="59">
        <v>1221224.78</v>
      </c>
      <c r="T3467" s="60">
        <f>Ugovori_OPULJP3[[#This Row],[Bespovratna sredstva - Ukupno (EU+Nac) HRK
= Ukupna ugovorena vrijednost bespovratnih sredstava]]/7.5345</f>
        <v>162084.38250713385</v>
      </c>
      <c r="U3467" s="59">
        <v>0</v>
      </c>
      <c r="V3467" s="60">
        <f>Ugovori_OPULJP3[[#This Row],[Javni doprinos korisnika - HRK]]/7.5345</f>
        <v>0</v>
      </c>
      <c r="W3467" s="59">
        <v>0</v>
      </c>
      <c r="X3467" s="60">
        <f>Ugovori_OPULJP3[[#This Row],[Privatni doprinos korisnika - HRK]]/7.5345</f>
        <v>0</v>
      </c>
      <c r="Y3467" s="61">
        <v>1221224.78</v>
      </c>
      <c r="Z3467" s="62">
        <f>Ugovori_OPULJP3[[#This Row],[UKUPNI PRIHVATLJIVI IZDACI
TOTAL ELIGIBLE EXPENDITURE
= Bespovratna sredstva ukupno + doprinos korisnika
= Ukupni prihvatljivi troškovi
= Ukupna ugovorena vrijednost projekta HRK]]/7.5345</f>
        <v>162084.38250713385</v>
      </c>
      <c r="AA3467" s="53" t="s">
        <v>37</v>
      </c>
      <c r="AB3467" s="53" t="s">
        <v>34</v>
      </c>
      <c r="AC3467" s="42" t="s">
        <v>12567</v>
      </c>
      <c r="AD3467" s="52" t="s">
        <v>12294</v>
      </c>
    </row>
    <row r="3468" spans="1:30" ht="88.5" customHeight="1" x14ac:dyDescent="0.2">
      <c r="A3468" s="50" t="s">
        <v>12568</v>
      </c>
      <c r="B3468" s="51" t="s">
        <v>12105</v>
      </c>
      <c r="C3468" s="52" t="s">
        <v>12289</v>
      </c>
      <c r="D3468" s="52" t="s">
        <v>12556</v>
      </c>
      <c r="E3468" s="53" t="s">
        <v>231</v>
      </c>
      <c r="F3468" s="54" t="s">
        <v>12569</v>
      </c>
      <c r="G3468" s="54" t="s">
        <v>12570</v>
      </c>
      <c r="H3468" s="56">
        <v>43385</v>
      </c>
      <c r="I3468" s="56">
        <v>43811</v>
      </c>
      <c r="J3468" s="57" t="str">
        <f>IF(Ugovori_OPULJP3[[#This Row],[DATUM ZAVRŠETKA OPERACIJE]]&gt;DATE(2024,12,31),"u provedbi","završen")</f>
        <v>završen</v>
      </c>
      <c r="K3468" s="55" t="s">
        <v>12571</v>
      </c>
      <c r="L3468" s="55" t="s">
        <v>36</v>
      </c>
      <c r="M3468" s="58">
        <v>0.85</v>
      </c>
      <c r="N3468" s="58">
        <v>0.15</v>
      </c>
      <c r="O3468" s="59">
        <f>Ugovori_OPULJP3[[#This Row],[Bespovratna sredstva - Ukupno (EU+Nac) HRK
= Ukupna ugovorena vrijednost bespovratnih sredstava]]*Ugovori_OPULJP3[[#This Row],[EU STOPA SUFINANCIRANJA %
EU CO-FINANCING RATE %]]</f>
        <v>455056.255</v>
      </c>
      <c r="P3468" s="60">
        <f>Ugovori_OPULJP3[[#This Row],[Bespovratna sredstva - EU dio - HRK]]/7.5345</f>
        <v>60396.344150242214</v>
      </c>
      <c r="Q3468" s="59">
        <f>Ugovori_OPULJP3[[#This Row],[Bespovratna sredstva - Ukupno (EU+Nac) HRK
= Ukupna ugovorena vrijednost bespovratnih sredstava]]*Ugovori_OPULJP3[[#This Row],[STOPA NACIONALNOG SUFINANCIRANJA %]]</f>
        <v>80304.044999999998</v>
      </c>
      <c r="R3468" s="60">
        <f>Ugovori_OPULJP3[[#This Row],[Bespovratna sredstva - Nacionalni dio - HRK]]/7.5345</f>
        <v>10658.178379454508</v>
      </c>
      <c r="S3468" s="59">
        <v>535360.30000000005</v>
      </c>
      <c r="T3468" s="60">
        <f>Ugovori_OPULJP3[[#This Row],[Bespovratna sredstva - Ukupno (EU+Nac) HRK
= Ukupna ugovorena vrijednost bespovratnih sredstava]]/7.5345</f>
        <v>71054.522529696726</v>
      </c>
      <c r="U3468" s="59">
        <v>0</v>
      </c>
      <c r="V3468" s="60">
        <f>Ugovori_OPULJP3[[#This Row],[Javni doprinos korisnika - HRK]]/7.5345</f>
        <v>0</v>
      </c>
      <c r="W3468" s="59">
        <v>0</v>
      </c>
      <c r="X3468" s="60">
        <f>Ugovori_OPULJP3[[#This Row],[Privatni doprinos korisnika - HRK]]/7.5345</f>
        <v>0</v>
      </c>
      <c r="Y3468" s="61">
        <v>535360.30000000005</v>
      </c>
      <c r="Z3468" s="62">
        <f>Ugovori_OPULJP3[[#This Row],[UKUPNI PRIHVATLJIVI IZDACI
TOTAL ELIGIBLE EXPENDITURE
= Bespovratna sredstva ukupno + doprinos korisnika
= Ukupni prihvatljivi troškovi
= Ukupna ugovorena vrijednost projekta HRK]]/7.5345</f>
        <v>71054.522529696726</v>
      </c>
      <c r="AA3468" s="53" t="s">
        <v>37</v>
      </c>
      <c r="AB3468" s="53" t="s">
        <v>34</v>
      </c>
      <c r="AC3468" s="42" t="s">
        <v>12572</v>
      </c>
      <c r="AD3468" s="52" t="s">
        <v>12294</v>
      </c>
    </row>
    <row r="3469" spans="1:30" ht="88.5" customHeight="1" x14ac:dyDescent="0.2">
      <c r="A3469" s="50" t="s">
        <v>12573</v>
      </c>
      <c r="B3469" s="51" t="s">
        <v>12105</v>
      </c>
      <c r="C3469" s="52" t="s">
        <v>12289</v>
      </c>
      <c r="D3469" s="52" t="s">
        <v>12556</v>
      </c>
      <c r="E3469" s="53" t="s">
        <v>231</v>
      </c>
      <c r="F3469" s="54" t="s">
        <v>12574</v>
      </c>
      <c r="G3469" s="54" t="s">
        <v>12575</v>
      </c>
      <c r="H3469" s="56">
        <v>43382</v>
      </c>
      <c r="I3469" s="56">
        <v>43991</v>
      </c>
      <c r="J3469" s="57" t="str">
        <f>IF(Ugovori_OPULJP3[[#This Row],[DATUM ZAVRŠETKA OPERACIJE]]&gt;DATE(2024,12,31),"u provedbi","završen")</f>
        <v>završen</v>
      </c>
      <c r="K3469" s="55" t="s">
        <v>35</v>
      </c>
      <c r="L3469" s="55" t="s">
        <v>36</v>
      </c>
      <c r="M3469" s="58">
        <v>0.85</v>
      </c>
      <c r="N3469" s="58">
        <v>0.15</v>
      </c>
      <c r="O3469" s="59">
        <f>Ugovori_OPULJP3[[#This Row],[Bespovratna sredstva - Ukupno (EU+Nac) HRK
= Ukupna ugovorena vrijednost bespovratnih sredstava]]*Ugovori_OPULJP3[[#This Row],[EU STOPA SUFINANCIRANJA %
EU CO-FINANCING RATE %]]</f>
        <v>876124.36750000005</v>
      </c>
      <c r="P3469" s="60">
        <f>Ugovori_OPULJP3[[#This Row],[Bespovratna sredstva - EU dio - HRK]]/7.5345</f>
        <v>116281.68657508792</v>
      </c>
      <c r="Q3469" s="59">
        <f>Ugovori_OPULJP3[[#This Row],[Bespovratna sredstva - Ukupno (EU+Nac) HRK
= Ukupna ugovorena vrijednost bespovratnih sredstava]]*Ugovori_OPULJP3[[#This Row],[STOPA NACIONALNOG SUFINANCIRANJA %]]</f>
        <v>154610.1825</v>
      </c>
      <c r="R3469" s="60">
        <f>Ugovori_OPULJP3[[#This Row],[Bespovratna sredstva - Nacionalni dio - HRK]]/7.5345</f>
        <v>20520.297630897869</v>
      </c>
      <c r="S3469" s="59">
        <v>1030734.55</v>
      </c>
      <c r="T3469" s="60">
        <f>Ugovori_OPULJP3[[#This Row],[Bespovratna sredstva - Ukupno (EU+Nac) HRK
= Ukupna ugovorena vrijednost bespovratnih sredstava]]/7.5345</f>
        <v>136801.98420598579</v>
      </c>
      <c r="U3469" s="59">
        <v>0</v>
      </c>
      <c r="V3469" s="60">
        <f>Ugovori_OPULJP3[[#This Row],[Javni doprinos korisnika - HRK]]/7.5345</f>
        <v>0</v>
      </c>
      <c r="W3469" s="59">
        <v>0</v>
      </c>
      <c r="X3469" s="60">
        <f>Ugovori_OPULJP3[[#This Row],[Privatni doprinos korisnika - HRK]]/7.5345</f>
        <v>0</v>
      </c>
      <c r="Y3469" s="61">
        <v>1030734.55</v>
      </c>
      <c r="Z3469" s="62">
        <f>Ugovori_OPULJP3[[#This Row],[UKUPNI PRIHVATLJIVI IZDACI
TOTAL ELIGIBLE EXPENDITURE
= Bespovratna sredstva ukupno + doprinos korisnika
= Ukupni prihvatljivi troškovi
= Ukupna ugovorena vrijednost projekta HRK]]/7.5345</f>
        <v>136801.98420598579</v>
      </c>
      <c r="AA3469" s="53" t="s">
        <v>37</v>
      </c>
      <c r="AB3469" s="53" t="s">
        <v>34</v>
      </c>
      <c r="AC3469" s="42" t="s">
        <v>12576</v>
      </c>
      <c r="AD3469" s="52" t="s">
        <v>12294</v>
      </c>
    </row>
    <row r="3470" spans="1:30" ht="88.5" customHeight="1" x14ac:dyDescent="0.2">
      <c r="A3470" s="50" t="s">
        <v>12577</v>
      </c>
      <c r="B3470" s="51" t="s">
        <v>12105</v>
      </c>
      <c r="C3470" s="52" t="s">
        <v>12289</v>
      </c>
      <c r="D3470" s="52" t="s">
        <v>12556</v>
      </c>
      <c r="E3470" s="53" t="s">
        <v>231</v>
      </c>
      <c r="F3470" s="54" t="s">
        <v>12578</v>
      </c>
      <c r="G3470" s="54" t="s">
        <v>3540</v>
      </c>
      <c r="H3470" s="56">
        <v>43377</v>
      </c>
      <c r="I3470" s="56">
        <v>43742</v>
      </c>
      <c r="J3470" s="57" t="str">
        <f>IF(Ugovori_OPULJP3[[#This Row],[DATUM ZAVRŠETKA OPERACIJE]]&gt;DATE(2024,12,31),"u provedbi","završen")</f>
        <v>završen</v>
      </c>
      <c r="K3470" s="55" t="s">
        <v>98</v>
      </c>
      <c r="L3470" s="55" t="s">
        <v>98</v>
      </c>
      <c r="M3470" s="58">
        <v>0.85</v>
      </c>
      <c r="N3470" s="58">
        <v>0.15</v>
      </c>
      <c r="O3470" s="59">
        <f>Ugovori_OPULJP3[[#This Row],[Bespovratna sredstva - Ukupno (EU+Nac) HRK
= Ukupna ugovorena vrijednost bespovratnih sredstava]]*Ugovori_OPULJP3[[#This Row],[EU STOPA SUFINANCIRANJA %
EU CO-FINANCING RATE %]]</f>
        <v>477687.25</v>
      </c>
      <c r="P3470" s="60">
        <f>Ugovori_OPULJP3[[#This Row],[Bespovratna sredstva - EU dio - HRK]]/7.5345</f>
        <v>63399.993363859576</v>
      </c>
      <c r="Q3470" s="59">
        <f>Ugovori_OPULJP3[[#This Row],[Bespovratna sredstva - Ukupno (EU+Nac) HRK
= Ukupna ugovorena vrijednost bespovratnih sredstava]]*Ugovori_OPULJP3[[#This Row],[STOPA NACIONALNOG SUFINANCIRANJA %]]</f>
        <v>84297.75</v>
      </c>
      <c r="R3470" s="60">
        <f>Ugovori_OPULJP3[[#This Row],[Bespovratna sredstva - Nacionalni dio - HRK]]/7.5345</f>
        <v>11188.234123034043</v>
      </c>
      <c r="S3470" s="59">
        <v>561985</v>
      </c>
      <c r="T3470" s="60">
        <f>Ugovori_OPULJP3[[#This Row],[Bespovratna sredstva - Ukupno (EU+Nac) HRK
= Ukupna ugovorena vrijednost bespovratnih sredstava]]/7.5345</f>
        <v>74588.227486893622</v>
      </c>
      <c r="U3470" s="59">
        <v>0</v>
      </c>
      <c r="V3470" s="60">
        <f>Ugovori_OPULJP3[[#This Row],[Javni doprinos korisnika - HRK]]/7.5345</f>
        <v>0</v>
      </c>
      <c r="W3470" s="59">
        <v>0</v>
      </c>
      <c r="X3470" s="60">
        <f>Ugovori_OPULJP3[[#This Row],[Privatni doprinos korisnika - HRK]]/7.5345</f>
        <v>0</v>
      </c>
      <c r="Y3470" s="61">
        <v>561985</v>
      </c>
      <c r="Z3470" s="62">
        <f>Ugovori_OPULJP3[[#This Row],[UKUPNI PRIHVATLJIVI IZDACI
TOTAL ELIGIBLE EXPENDITURE
= Bespovratna sredstva ukupno + doprinos korisnika
= Ukupni prihvatljivi troškovi
= Ukupna ugovorena vrijednost projekta HRK]]/7.5345</f>
        <v>74588.227486893622</v>
      </c>
      <c r="AA3470" s="53" t="s">
        <v>37</v>
      </c>
      <c r="AB3470" s="53" t="s">
        <v>34</v>
      </c>
      <c r="AC3470" s="42" t="s">
        <v>12579</v>
      </c>
      <c r="AD3470" s="52" t="s">
        <v>12294</v>
      </c>
    </row>
    <row r="3471" spans="1:30" ht="88.5" customHeight="1" x14ac:dyDescent="0.2">
      <c r="A3471" s="50" t="s">
        <v>12580</v>
      </c>
      <c r="B3471" s="51" t="s">
        <v>12105</v>
      </c>
      <c r="C3471" s="52" t="s">
        <v>12289</v>
      </c>
      <c r="D3471" s="52" t="s">
        <v>12556</v>
      </c>
      <c r="E3471" s="53" t="s">
        <v>231</v>
      </c>
      <c r="F3471" s="54" t="s">
        <v>12581</v>
      </c>
      <c r="G3471" s="54" t="s">
        <v>12582</v>
      </c>
      <c r="H3471" s="56">
        <v>43188</v>
      </c>
      <c r="I3471" s="56">
        <v>43645</v>
      </c>
      <c r="J3471" s="57" t="str">
        <f>IF(Ugovori_OPULJP3[[#This Row],[DATUM ZAVRŠETKA OPERACIJE]]&gt;DATE(2024,12,31),"u provedbi","završen")</f>
        <v>završen</v>
      </c>
      <c r="K3471" s="55" t="s">
        <v>35</v>
      </c>
      <c r="L3471" s="55" t="s">
        <v>36</v>
      </c>
      <c r="M3471" s="58">
        <v>0.85</v>
      </c>
      <c r="N3471" s="58">
        <v>0.15</v>
      </c>
      <c r="O3471" s="59">
        <f>Ugovori_OPULJP3[[#This Row],[Bespovratna sredstva - Ukupno (EU+Nac) HRK
= Ukupna ugovorena vrijednost bespovratnih sredstava]]*Ugovori_OPULJP3[[#This Row],[EU STOPA SUFINANCIRANJA %
EU CO-FINANCING RATE %]]</f>
        <v>1145988.19</v>
      </c>
      <c r="P3471" s="60">
        <f>Ugovori_OPULJP3[[#This Row],[Bespovratna sredstva - EU dio - HRK]]/7.5345</f>
        <v>152098.77098679406</v>
      </c>
      <c r="Q3471" s="59">
        <f>Ugovori_OPULJP3[[#This Row],[Bespovratna sredstva - Ukupno (EU+Nac) HRK
= Ukupna ugovorena vrijednost bespovratnih sredstava]]*Ugovori_OPULJP3[[#This Row],[STOPA NACIONALNOG SUFINANCIRANJA %]]</f>
        <v>202233.21</v>
      </c>
      <c r="R3471" s="60">
        <f>Ugovori_OPULJP3[[#This Row],[Bespovratna sredstva - Nacionalni dio - HRK]]/7.5345</f>
        <v>26840.959585904835</v>
      </c>
      <c r="S3471" s="59">
        <v>1348221.4</v>
      </c>
      <c r="T3471" s="60">
        <f>Ugovori_OPULJP3[[#This Row],[Bespovratna sredstva - Ukupno (EU+Nac) HRK
= Ukupna ugovorena vrijednost bespovratnih sredstava]]/7.5345</f>
        <v>178939.7305726989</v>
      </c>
      <c r="U3471" s="59">
        <v>0</v>
      </c>
      <c r="V3471" s="60">
        <f>Ugovori_OPULJP3[[#This Row],[Javni doprinos korisnika - HRK]]/7.5345</f>
        <v>0</v>
      </c>
      <c r="W3471" s="59">
        <v>0</v>
      </c>
      <c r="X3471" s="60">
        <f>Ugovori_OPULJP3[[#This Row],[Privatni doprinos korisnika - HRK]]/7.5345</f>
        <v>0</v>
      </c>
      <c r="Y3471" s="61">
        <v>1348221.4</v>
      </c>
      <c r="Z3471" s="62">
        <f>Ugovori_OPULJP3[[#This Row],[UKUPNI PRIHVATLJIVI IZDACI
TOTAL ELIGIBLE EXPENDITURE
= Bespovratna sredstva ukupno + doprinos korisnika
= Ukupni prihvatljivi troškovi
= Ukupna ugovorena vrijednost projekta HRK]]/7.5345</f>
        <v>178939.7305726989</v>
      </c>
      <c r="AA3471" s="53" t="s">
        <v>37</v>
      </c>
      <c r="AB3471" s="53" t="s">
        <v>34</v>
      </c>
      <c r="AC3471" s="42" t="s">
        <v>12583</v>
      </c>
      <c r="AD3471" s="52" t="s">
        <v>12294</v>
      </c>
    </row>
    <row r="3472" spans="1:30" ht="88.5" customHeight="1" x14ac:dyDescent="0.2">
      <c r="A3472" s="50" t="s">
        <v>12584</v>
      </c>
      <c r="B3472" s="51" t="s">
        <v>12105</v>
      </c>
      <c r="C3472" s="52" t="s">
        <v>12289</v>
      </c>
      <c r="D3472" s="52" t="s">
        <v>12556</v>
      </c>
      <c r="E3472" s="53" t="s">
        <v>231</v>
      </c>
      <c r="F3472" s="54" t="s">
        <v>12585</v>
      </c>
      <c r="G3472" s="54" t="s">
        <v>12586</v>
      </c>
      <c r="H3472" s="56">
        <v>43377</v>
      </c>
      <c r="I3472" s="56">
        <v>43742</v>
      </c>
      <c r="J3472" s="57" t="str">
        <f>IF(Ugovori_OPULJP3[[#This Row],[DATUM ZAVRŠETKA OPERACIJE]]&gt;DATE(2024,12,31),"u provedbi","završen")</f>
        <v>završen</v>
      </c>
      <c r="K3472" s="55" t="s">
        <v>12587</v>
      </c>
      <c r="L3472" s="55" t="s">
        <v>36</v>
      </c>
      <c r="M3472" s="58">
        <v>0.85</v>
      </c>
      <c r="N3472" s="58">
        <v>0.15</v>
      </c>
      <c r="O3472" s="59">
        <f>Ugovori_OPULJP3[[#This Row],[Bespovratna sredstva - Ukupno (EU+Nac) HRK
= Ukupna ugovorena vrijednost bespovratnih sredstava]]*Ugovori_OPULJP3[[#This Row],[EU STOPA SUFINANCIRANJA %
EU CO-FINANCING RATE %]]</f>
        <v>501284.88200000004</v>
      </c>
      <c r="P3472" s="60">
        <f>Ugovori_OPULJP3[[#This Row],[Bespovratna sredstva - EU dio - HRK]]/7.5345</f>
        <v>66531.93735483443</v>
      </c>
      <c r="Q3472" s="59">
        <f>Ugovori_OPULJP3[[#This Row],[Bespovratna sredstva - Ukupno (EU+Nac) HRK
= Ukupna ugovorena vrijednost bespovratnih sredstava]]*Ugovori_OPULJP3[[#This Row],[STOPA NACIONALNOG SUFINANCIRANJA %]]</f>
        <v>88462.038</v>
      </c>
      <c r="R3472" s="60">
        <f>Ugovori_OPULJP3[[#This Row],[Bespovratna sredstva - Nacionalni dio - HRK]]/7.5345</f>
        <v>11740.93012144137</v>
      </c>
      <c r="S3472" s="59">
        <v>589746.92000000004</v>
      </c>
      <c r="T3472" s="60">
        <f>Ugovori_OPULJP3[[#This Row],[Bespovratna sredstva - Ukupno (EU+Nac) HRK
= Ukupna ugovorena vrijednost bespovratnih sredstava]]/7.5345</f>
        <v>78272.867476275802</v>
      </c>
      <c r="U3472" s="59">
        <v>0</v>
      </c>
      <c r="V3472" s="60">
        <f>Ugovori_OPULJP3[[#This Row],[Javni doprinos korisnika - HRK]]/7.5345</f>
        <v>0</v>
      </c>
      <c r="W3472" s="59">
        <v>0</v>
      </c>
      <c r="X3472" s="60">
        <f>Ugovori_OPULJP3[[#This Row],[Privatni doprinos korisnika - HRK]]/7.5345</f>
        <v>0</v>
      </c>
      <c r="Y3472" s="61">
        <v>589746.92000000004</v>
      </c>
      <c r="Z3472" s="62">
        <f>Ugovori_OPULJP3[[#This Row],[UKUPNI PRIHVATLJIVI IZDACI
TOTAL ELIGIBLE EXPENDITURE
= Bespovratna sredstva ukupno + doprinos korisnika
= Ukupni prihvatljivi troškovi
= Ukupna ugovorena vrijednost projekta HRK]]/7.5345</f>
        <v>78272.867476275802</v>
      </c>
      <c r="AA3472" s="53" t="s">
        <v>37</v>
      </c>
      <c r="AB3472" s="53" t="s">
        <v>34</v>
      </c>
      <c r="AC3472" s="42" t="s">
        <v>12588</v>
      </c>
      <c r="AD3472" s="52" t="s">
        <v>12294</v>
      </c>
    </row>
    <row r="3473" spans="1:30" ht="88.5" customHeight="1" x14ac:dyDescent="0.2">
      <c r="A3473" s="50" t="s">
        <v>12589</v>
      </c>
      <c r="B3473" s="51" t="s">
        <v>12105</v>
      </c>
      <c r="C3473" s="52" t="s">
        <v>12289</v>
      </c>
      <c r="D3473" s="52" t="s">
        <v>12556</v>
      </c>
      <c r="E3473" s="53" t="s">
        <v>231</v>
      </c>
      <c r="F3473" s="54" t="s">
        <v>12590</v>
      </c>
      <c r="G3473" s="54" t="s">
        <v>12591</v>
      </c>
      <c r="H3473" s="56">
        <v>43188</v>
      </c>
      <c r="I3473" s="56">
        <v>43737</v>
      </c>
      <c r="J3473" s="57" t="str">
        <f>IF(Ugovori_OPULJP3[[#This Row],[DATUM ZAVRŠETKA OPERACIJE]]&gt;DATE(2024,12,31),"u provedbi","završen")</f>
        <v>završen</v>
      </c>
      <c r="K3473" s="55" t="s">
        <v>35</v>
      </c>
      <c r="L3473" s="55" t="s">
        <v>36</v>
      </c>
      <c r="M3473" s="58">
        <v>0.85</v>
      </c>
      <c r="N3473" s="58">
        <v>0.15</v>
      </c>
      <c r="O3473" s="59">
        <f>Ugovori_OPULJP3[[#This Row],[Bespovratna sredstva - Ukupno (EU+Nac) HRK
= Ukupna ugovorena vrijednost bespovratnih sredstava]]*Ugovori_OPULJP3[[#This Row],[EU STOPA SUFINANCIRANJA %
EU CO-FINANCING RATE %]]</f>
        <v>1067434.1819999998</v>
      </c>
      <c r="P3473" s="60">
        <f>Ugovori_OPULJP3[[#This Row],[Bespovratna sredstva - EU dio - HRK]]/7.5345</f>
        <v>141672.86243280905</v>
      </c>
      <c r="Q3473" s="59">
        <f>Ugovori_OPULJP3[[#This Row],[Bespovratna sredstva - Ukupno (EU+Nac) HRK
= Ukupna ugovorena vrijednost bespovratnih sredstava]]*Ugovori_OPULJP3[[#This Row],[STOPA NACIONALNOG SUFINANCIRANJA %]]</f>
        <v>188370.73799999998</v>
      </c>
      <c r="R3473" s="60">
        <f>Ugovori_OPULJP3[[#This Row],[Bespovratna sredstva - Nacionalni dio - HRK]]/7.5345</f>
        <v>25001.093370495717</v>
      </c>
      <c r="S3473" s="59">
        <v>1255804.92</v>
      </c>
      <c r="T3473" s="60">
        <f>Ugovori_OPULJP3[[#This Row],[Bespovratna sredstva - Ukupno (EU+Nac) HRK
= Ukupna ugovorena vrijednost bespovratnih sredstava]]/7.5345</f>
        <v>166673.95580330477</v>
      </c>
      <c r="U3473" s="59">
        <v>0</v>
      </c>
      <c r="V3473" s="60">
        <f>Ugovori_OPULJP3[[#This Row],[Javni doprinos korisnika - HRK]]/7.5345</f>
        <v>0</v>
      </c>
      <c r="W3473" s="59">
        <v>0</v>
      </c>
      <c r="X3473" s="60">
        <f>Ugovori_OPULJP3[[#This Row],[Privatni doprinos korisnika - HRK]]/7.5345</f>
        <v>0</v>
      </c>
      <c r="Y3473" s="61">
        <v>1255804.92</v>
      </c>
      <c r="Z3473" s="62">
        <f>Ugovori_OPULJP3[[#This Row],[UKUPNI PRIHVATLJIVI IZDACI
TOTAL ELIGIBLE EXPENDITURE
= Bespovratna sredstva ukupno + doprinos korisnika
= Ukupni prihvatljivi troškovi
= Ukupna ugovorena vrijednost projekta HRK]]/7.5345</f>
        <v>166673.95580330477</v>
      </c>
      <c r="AA3473" s="53" t="s">
        <v>37</v>
      </c>
      <c r="AB3473" s="53" t="s">
        <v>34</v>
      </c>
      <c r="AC3473" s="52" t="s">
        <v>12592</v>
      </c>
      <c r="AD3473" s="52" t="s">
        <v>12294</v>
      </c>
    </row>
    <row r="3474" spans="1:30" ht="88.5" customHeight="1" x14ac:dyDescent="0.2">
      <c r="A3474" s="50" t="s">
        <v>12593</v>
      </c>
      <c r="B3474" s="51" t="s">
        <v>12105</v>
      </c>
      <c r="C3474" s="52" t="s">
        <v>12289</v>
      </c>
      <c r="D3474" s="52" t="s">
        <v>12556</v>
      </c>
      <c r="E3474" s="53" t="s">
        <v>231</v>
      </c>
      <c r="F3474" s="54" t="s">
        <v>12594</v>
      </c>
      <c r="G3474" s="54" t="s">
        <v>12595</v>
      </c>
      <c r="H3474" s="56">
        <v>43188</v>
      </c>
      <c r="I3474" s="56">
        <v>43919</v>
      </c>
      <c r="J3474" s="57" t="str">
        <f>IF(Ugovori_OPULJP3[[#This Row],[DATUM ZAVRŠETKA OPERACIJE]]&gt;DATE(2024,12,31),"u provedbi","završen")</f>
        <v>završen</v>
      </c>
      <c r="K3474" s="55" t="s">
        <v>35</v>
      </c>
      <c r="L3474" s="55" t="s">
        <v>36</v>
      </c>
      <c r="M3474" s="58">
        <v>0.85</v>
      </c>
      <c r="N3474" s="58">
        <v>0.15</v>
      </c>
      <c r="O3474" s="59">
        <f>Ugovori_OPULJP3[[#This Row],[Bespovratna sredstva - Ukupno (EU+Nac) HRK
= Ukupna ugovorena vrijednost bespovratnih sredstava]]*Ugovori_OPULJP3[[#This Row],[EU STOPA SUFINANCIRANJA %
EU CO-FINANCING RATE %]]</f>
        <v>1071270.5125</v>
      </c>
      <c r="P3474" s="60">
        <f>Ugovori_OPULJP3[[#This Row],[Bespovratna sredstva - EU dio - HRK]]/7.5345</f>
        <v>142182.03099077576</v>
      </c>
      <c r="Q3474" s="59">
        <f>Ugovori_OPULJP3[[#This Row],[Bespovratna sredstva - Ukupno (EU+Nac) HRK
= Ukupna ugovorena vrijednost bespovratnih sredstava]]*Ugovori_OPULJP3[[#This Row],[STOPA NACIONALNOG SUFINANCIRANJA %]]</f>
        <v>189047.73749999999</v>
      </c>
      <c r="R3474" s="60">
        <f>Ugovori_OPULJP3[[#This Row],[Bespovratna sredstva - Nacionalni dio - HRK]]/7.5345</f>
        <v>25090.946645431013</v>
      </c>
      <c r="S3474" s="59">
        <v>1260318.25</v>
      </c>
      <c r="T3474" s="60">
        <f>Ugovori_OPULJP3[[#This Row],[Bespovratna sredstva - Ukupno (EU+Nac) HRK
= Ukupna ugovorena vrijednost bespovratnih sredstava]]/7.5345</f>
        <v>167272.97763620678</v>
      </c>
      <c r="U3474" s="59">
        <v>0</v>
      </c>
      <c r="V3474" s="60">
        <f>Ugovori_OPULJP3[[#This Row],[Javni doprinos korisnika - HRK]]/7.5345</f>
        <v>0</v>
      </c>
      <c r="W3474" s="59">
        <v>0</v>
      </c>
      <c r="X3474" s="60">
        <f>Ugovori_OPULJP3[[#This Row],[Privatni doprinos korisnika - HRK]]/7.5345</f>
        <v>0</v>
      </c>
      <c r="Y3474" s="61">
        <v>1260318.25</v>
      </c>
      <c r="Z3474" s="62">
        <f>Ugovori_OPULJP3[[#This Row],[UKUPNI PRIHVATLJIVI IZDACI
TOTAL ELIGIBLE EXPENDITURE
= Bespovratna sredstva ukupno + doprinos korisnika
= Ukupni prihvatljivi troškovi
= Ukupna ugovorena vrijednost projekta HRK]]/7.5345</f>
        <v>167272.97763620678</v>
      </c>
      <c r="AA3474" s="53" t="s">
        <v>37</v>
      </c>
      <c r="AB3474" s="53" t="s">
        <v>34</v>
      </c>
      <c r="AC3474" s="52" t="s">
        <v>12596</v>
      </c>
      <c r="AD3474" s="52" t="s">
        <v>12294</v>
      </c>
    </row>
    <row r="3475" spans="1:30" ht="88.5" customHeight="1" x14ac:dyDescent="0.2">
      <c r="A3475" s="50" t="s">
        <v>12597</v>
      </c>
      <c r="B3475" s="51" t="s">
        <v>12105</v>
      </c>
      <c r="C3475" s="52" t="s">
        <v>12289</v>
      </c>
      <c r="D3475" s="52" t="s">
        <v>12556</v>
      </c>
      <c r="E3475" s="53" t="s">
        <v>231</v>
      </c>
      <c r="F3475" s="54" t="s">
        <v>12598</v>
      </c>
      <c r="G3475" s="54" t="s">
        <v>12599</v>
      </c>
      <c r="H3475" s="56">
        <v>43377</v>
      </c>
      <c r="I3475" s="56">
        <v>44016</v>
      </c>
      <c r="J3475" s="57" t="str">
        <f>IF(Ugovori_OPULJP3[[#This Row],[DATUM ZAVRŠETKA OPERACIJE]]&gt;DATE(2024,12,31),"u provedbi","završen")</f>
        <v>završen</v>
      </c>
      <c r="K3475" s="55" t="s">
        <v>199</v>
      </c>
      <c r="L3475" s="55" t="s">
        <v>199</v>
      </c>
      <c r="M3475" s="58">
        <v>0.85</v>
      </c>
      <c r="N3475" s="58">
        <v>0.15</v>
      </c>
      <c r="O3475" s="59">
        <f>Ugovori_OPULJP3[[#This Row],[Bespovratna sredstva - Ukupno (EU+Nac) HRK
= Ukupna ugovorena vrijednost bespovratnih sredstava]]*Ugovori_OPULJP3[[#This Row],[EU STOPA SUFINANCIRANJA %
EU CO-FINANCING RATE %]]</f>
        <v>383052.5</v>
      </c>
      <c r="P3475" s="60">
        <f>Ugovori_OPULJP3[[#This Row],[Bespovratna sredstva - EU dio - HRK]]/7.5345</f>
        <v>50839.803570243545</v>
      </c>
      <c r="Q3475" s="59">
        <f>Ugovori_OPULJP3[[#This Row],[Bespovratna sredstva - Ukupno (EU+Nac) HRK
= Ukupna ugovorena vrijednost bespovratnih sredstava]]*Ugovori_OPULJP3[[#This Row],[STOPA NACIONALNOG SUFINANCIRANJA %]]</f>
        <v>67597.5</v>
      </c>
      <c r="R3475" s="60">
        <f>Ugovori_OPULJP3[[#This Row],[Bespovratna sredstva - Nacionalni dio - HRK]]/7.5345</f>
        <v>8971.7300418076848</v>
      </c>
      <c r="S3475" s="59">
        <v>450650</v>
      </c>
      <c r="T3475" s="60">
        <f>Ugovori_OPULJP3[[#This Row],[Bespovratna sredstva - Ukupno (EU+Nac) HRK
= Ukupna ugovorena vrijednost bespovratnih sredstava]]/7.5345</f>
        <v>59811.533612051229</v>
      </c>
      <c r="U3475" s="59">
        <v>0</v>
      </c>
      <c r="V3475" s="60">
        <f>Ugovori_OPULJP3[[#This Row],[Javni doprinos korisnika - HRK]]/7.5345</f>
        <v>0</v>
      </c>
      <c r="W3475" s="59">
        <v>0</v>
      </c>
      <c r="X3475" s="60">
        <f>Ugovori_OPULJP3[[#This Row],[Privatni doprinos korisnika - HRK]]/7.5345</f>
        <v>0</v>
      </c>
      <c r="Y3475" s="61">
        <v>450650</v>
      </c>
      <c r="Z3475" s="62">
        <f>Ugovori_OPULJP3[[#This Row],[UKUPNI PRIHVATLJIVI IZDACI
TOTAL ELIGIBLE EXPENDITURE
= Bespovratna sredstva ukupno + doprinos korisnika
= Ukupni prihvatljivi troškovi
= Ukupna ugovorena vrijednost projekta HRK]]/7.5345</f>
        <v>59811.533612051229</v>
      </c>
      <c r="AA3475" s="53" t="s">
        <v>37</v>
      </c>
      <c r="AB3475" s="53" t="s">
        <v>34</v>
      </c>
      <c r="AC3475" s="42" t="s">
        <v>12600</v>
      </c>
      <c r="AD3475" s="52" t="s">
        <v>12294</v>
      </c>
    </row>
    <row r="3476" spans="1:30" ht="88.5" customHeight="1" x14ac:dyDescent="0.2">
      <c r="A3476" s="50" t="s">
        <v>12601</v>
      </c>
      <c r="B3476" s="51" t="s">
        <v>12105</v>
      </c>
      <c r="C3476" s="52" t="s">
        <v>12289</v>
      </c>
      <c r="D3476" s="52" t="s">
        <v>12556</v>
      </c>
      <c r="E3476" s="53" t="s">
        <v>231</v>
      </c>
      <c r="F3476" s="54" t="s">
        <v>12602</v>
      </c>
      <c r="G3476" s="54" t="s">
        <v>12603</v>
      </c>
      <c r="H3476" s="56">
        <v>43370</v>
      </c>
      <c r="I3476" s="56">
        <v>44009</v>
      </c>
      <c r="J3476" s="57" t="str">
        <f>IF(Ugovori_OPULJP3[[#This Row],[DATUM ZAVRŠETKA OPERACIJE]]&gt;DATE(2024,12,31),"u provedbi","završen")</f>
        <v>završen</v>
      </c>
      <c r="K3476" s="55" t="s">
        <v>35</v>
      </c>
      <c r="L3476" s="55" t="s">
        <v>36</v>
      </c>
      <c r="M3476" s="58">
        <v>0.85</v>
      </c>
      <c r="N3476" s="58">
        <v>0.15</v>
      </c>
      <c r="O3476" s="59">
        <f>Ugovori_OPULJP3[[#This Row],[Bespovratna sredstva - Ukupno (EU+Nac) HRK
= Ukupna ugovorena vrijednost bespovratnih sredstava]]*Ugovori_OPULJP3[[#This Row],[EU STOPA SUFINANCIRANJA %
EU CO-FINANCING RATE %]]</f>
        <v>1203345</v>
      </c>
      <c r="P3476" s="60">
        <f>Ugovori_OPULJP3[[#This Row],[Bespovratna sredstva - EU dio - HRK]]/7.5345</f>
        <v>159711.32789169817</v>
      </c>
      <c r="Q3476" s="59">
        <f>Ugovori_OPULJP3[[#This Row],[Bespovratna sredstva - Ukupno (EU+Nac) HRK
= Ukupna ugovorena vrijednost bespovratnih sredstava]]*Ugovori_OPULJP3[[#This Row],[STOPA NACIONALNOG SUFINANCIRANJA %]]</f>
        <v>212355</v>
      </c>
      <c r="R3476" s="60">
        <f>Ugovori_OPULJP3[[#This Row],[Bespovratna sredstva - Nacionalni dio - HRK]]/7.5345</f>
        <v>28184.351980887914</v>
      </c>
      <c r="S3476" s="59">
        <v>1415700</v>
      </c>
      <c r="T3476" s="60">
        <f>Ugovori_OPULJP3[[#This Row],[Bespovratna sredstva - Ukupno (EU+Nac) HRK
= Ukupna ugovorena vrijednost bespovratnih sredstava]]/7.5345</f>
        <v>187895.6798725861</v>
      </c>
      <c r="U3476" s="59">
        <v>0</v>
      </c>
      <c r="V3476" s="60">
        <f>Ugovori_OPULJP3[[#This Row],[Javni doprinos korisnika - HRK]]/7.5345</f>
        <v>0</v>
      </c>
      <c r="W3476" s="59">
        <v>0</v>
      </c>
      <c r="X3476" s="60">
        <f>Ugovori_OPULJP3[[#This Row],[Privatni doprinos korisnika - HRK]]/7.5345</f>
        <v>0</v>
      </c>
      <c r="Y3476" s="61">
        <v>1415700</v>
      </c>
      <c r="Z3476" s="62">
        <f>Ugovori_OPULJP3[[#This Row],[UKUPNI PRIHVATLJIVI IZDACI
TOTAL ELIGIBLE EXPENDITURE
= Bespovratna sredstva ukupno + doprinos korisnika
= Ukupni prihvatljivi troškovi
= Ukupna ugovorena vrijednost projekta HRK]]/7.5345</f>
        <v>187895.6798725861</v>
      </c>
      <c r="AA3476" s="53" t="s">
        <v>37</v>
      </c>
      <c r="AB3476" s="53" t="s">
        <v>34</v>
      </c>
      <c r="AC3476" s="42" t="s">
        <v>12604</v>
      </c>
      <c r="AD3476" s="52" t="s">
        <v>12294</v>
      </c>
    </row>
    <row r="3477" spans="1:30" ht="88.5" customHeight="1" x14ac:dyDescent="0.2">
      <c r="A3477" s="50" t="s">
        <v>12605</v>
      </c>
      <c r="B3477" s="51" t="s">
        <v>12105</v>
      </c>
      <c r="C3477" s="52" t="s">
        <v>12289</v>
      </c>
      <c r="D3477" s="52" t="s">
        <v>12556</v>
      </c>
      <c r="E3477" s="53" t="s">
        <v>231</v>
      </c>
      <c r="F3477" s="54" t="s">
        <v>12606</v>
      </c>
      <c r="G3477" s="54" t="s">
        <v>12607</v>
      </c>
      <c r="H3477" s="56">
        <v>43188</v>
      </c>
      <c r="I3477" s="56">
        <v>43737</v>
      </c>
      <c r="J3477" s="57" t="str">
        <f>IF(Ugovori_OPULJP3[[#This Row],[DATUM ZAVRŠETKA OPERACIJE]]&gt;DATE(2024,12,31),"u provedbi","završen")</f>
        <v>završen</v>
      </c>
      <c r="K3477" s="55" t="s">
        <v>332</v>
      </c>
      <c r="L3477" s="55" t="s">
        <v>332</v>
      </c>
      <c r="M3477" s="58">
        <v>0.85</v>
      </c>
      <c r="N3477" s="58">
        <v>0.15</v>
      </c>
      <c r="O3477" s="59">
        <f>Ugovori_OPULJP3[[#This Row],[Bespovratna sredstva - Ukupno (EU+Nac) HRK
= Ukupna ugovorena vrijednost bespovratnih sredstava]]*Ugovori_OPULJP3[[#This Row],[EU STOPA SUFINANCIRANJA %
EU CO-FINANCING RATE %]]</f>
        <v>818480.21499999997</v>
      </c>
      <c r="P3477" s="60">
        <f>Ugovori_OPULJP3[[#This Row],[Bespovratna sredstva - EU dio - HRK]]/7.5345</f>
        <v>108630.99276660693</v>
      </c>
      <c r="Q3477" s="59">
        <f>Ugovori_OPULJP3[[#This Row],[Bespovratna sredstva - Ukupno (EU+Nac) HRK
= Ukupna ugovorena vrijednost bespovratnih sredstava]]*Ugovori_OPULJP3[[#This Row],[STOPA NACIONALNOG SUFINANCIRANJA %]]</f>
        <v>144437.685</v>
      </c>
      <c r="R3477" s="60">
        <f>Ugovori_OPULJP3[[#This Row],[Bespovratna sredstva - Nacionalni dio - HRK]]/7.5345</f>
        <v>19170.175194107105</v>
      </c>
      <c r="S3477" s="59">
        <v>962917.9</v>
      </c>
      <c r="T3477" s="60">
        <f>Ugovori_OPULJP3[[#This Row],[Bespovratna sredstva - Ukupno (EU+Nac) HRK
= Ukupna ugovorena vrijednost bespovratnih sredstava]]/7.5345</f>
        <v>127801.16796071404</v>
      </c>
      <c r="U3477" s="59">
        <v>0</v>
      </c>
      <c r="V3477" s="60">
        <f>Ugovori_OPULJP3[[#This Row],[Javni doprinos korisnika - HRK]]/7.5345</f>
        <v>0</v>
      </c>
      <c r="W3477" s="59">
        <v>0</v>
      </c>
      <c r="X3477" s="60">
        <f>Ugovori_OPULJP3[[#This Row],[Privatni doprinos korisnika - HRK]]/7.5345</f>
        <v>0</v>
      </c>
      <c r="Y3477" s="61">
        <v>962917.9</v>
      </c>
      <c r="Z3477" s="62">
        <f>Ugovori_OPULJP3[[#This Row],[UKUPNI PRIHVATLJIVI IZDACI
TOTAL ELIGIBLE EXPENDITURE
= Bespovratna sredstva ukupno + doprinos korisnika
= Ukupni prihvatljivi troškovi
= Ukupna ugovorena vrijednost projekta HRK]]/7.5345</f>
        <v>127801.16796071404</v>
      </c>
      <c r="AA3477" s="53" t="s">
        <v>37</v>
      </c>
      <c r="AB3477" s="53" t="s">
        <v>34</v>
      </c>
      <c r="AC3477" s="42" t="s">
        <v>12608</v>
      </c>
      <c r="AD3477" s="52" t="s">
        <v>12294</v>
      </c>
    </row>
    <row r="3478" spans="1:30" ht="88.5" customHeight="1" x14ac:dyDescent="0.2">
      <c r="A3478" s="50" t="s">
        <v>12609</v>
      </c>
      <c r="B3478" s="51" t="s">
        <v>12105</v>
      </c>
      <c r="C3478" s="52" t="s">
        <v>12289</v>
      </c>
      <c r="D3478" s="52" t="s">
        <v>12556</v>
      </c>
      <c r="E3478" s="53" t="s">
        <v>231</v>
      </c>
      <c r="F3478" s="54" t="s">
        <v>12610</v>
      </c>
      <c r="G3478" s="54" t="s">
        <v>12611</v>
      </c>
      <c r="H3478" s="56">
        <v>43188</v>
      </c>
      <c r="I3478" s="56">
        <v>43798</v>
      </c>
      <c r="J3478" s="57" t="str">
        <f>IF(Ugovori_OPULJP3[[#This Row],[DATUM ZAVRŠETKA OPERACIJE]]&gt;DATE(2024,12,31),"u provedbi","završen")</f>
        <v>završen</v>
      </c>
      <c r="K3478" s="55" t="s">
        <v>35</v>
      </c>
      <c r="L3478" s="55" t="s">
        <v>36</v>
      </c>
      <c r="M3478" s="58">
        <v>0.85</v>
      </c>
      <c r="N3478" s="58">
        <v>0.15</v>
      </c>
      <c r="O3478" s="59">
        <f>Ugovori_OPULJP3[[#This Row],[Bespovratna sredstva - Ukupno (EU+Nac) HRK
= Ukupna ugovorena vrijednost bespovratnih sredstava]]*Ugovori_OPULJP3[[#This Row],[EU STOPA SUFINANCIRANJA %
EU CO-FINANCING RATE %]]</f>
        <v>1227013.5984999998</v>
      </c>
      <c r="P3478" s="60">
        <f>Ugovori_OPULJP3[[#This Row],[Bespovratna sredstva - EU dio - HRK]]/7.5345</f>
        <v>162852.69075585637</v>
      </c>
      <c r="Q3478" s="59">
        <f>Ugovori_OPULJP3[[#This Row],[Bespovratna sredstva - Ukupno (EU+Nac) HRK
= Ukupna ugovorena vrijednost bespovratnih sredstava]]*Ugovori_OPULJP3[[#This Row],[STOPA NACIONALNOG SUFINANCIRANJA %]]</f>
        <v>216531.81149999998</v>
      </c>
      <c r="R3478" s="60">
        <f>Ugovori_OPULJP3[[#This Row],[Bespovratna sredstva - Nacionalni dio - HRK]]/7.5345</f>
        <v>28738.710133386419</v>
      </c>
      <c r="S3478" s="59">
        <v>1443545.41</v>
      </c>
      <c r="T3478" s="60">
        <f>Ugovori_OPULJP3[[#This Row],[Bespovratna sredstva - Ukupno (EU+Nac) HRK
= Ukupna ugovorena vrijednost bespovratnih sredstava]]/7.5345</f>
        <v>191591.4008892428</v>
      </c>
      <c r="U3478" s="59">
        <v>0</v>
      </c>
      <c r="V3478" s="60">
        <f>Ugovori_OPULJP3[[#This Row],[Javni doprinos korisnika - HRK]]/7.5345</f>
        <v>0</v>
      </c>
      <c r="W3478" s="59">
        <v>0</v>
      </c>
      <c r="X3478" s="60">
        <f>Ugovori_OPULJP3[[#This Row],[Privatni doprinos korisnika - HRK]]/7.5345</f>
        <v>0</v>
      </c>
      <c r="Y3478" s="61">
        <v>1443545.41</v>
      </c>
      <c r="Z3478" s="62">
        <f>Ugovori_OPULJP3[[#This Row],[UKUPNI PRIHVATLJIVI IZDACI
TOTAL ELIGIBLE EXPENDITURE
= Bespovratna sredstva ukupno + doprinos korisnika
= Ukupni prihvatljivi troškovi
= Ukupna ugovorena vrijednost projekta HRK]]/7.5345</f>
        <v>191591.4008892428</v>
      </c>
      <c r="AA3478" s="53" t="s">
        <v>37</v>
      </c>
      <c r="AB3478" s="53" t="s">
        <v>34</v>
      </c>
      <c r="AC3478" s="42" t="s">
        <v>12612</v>
      </c>
      <c r="AD3478" s="52" t="s">
        <v>12294</v>
      </c>
    </row>
    <row r="3479" spans="1:30" ht="88.5" customHeight="1" x14ac:dyDescent="0.2">
      <c r="A3479" s="50" t="s">
        <v>12613</v>
      </c>
      <c r="B3479" s="51" t="s">
        <v>12105</v>
      </c>
      <c r="C3479" s="52" t="s">
        <v>12289</v>
      </c>
      <c r="D3479" s="52" t="s">
        <v>12556</v>
      </c>
      <c r="E3479" s="53" t="s">
        <v>231</v>
      </c>
      <c r="F3479" s="54" t="s">
        <v>12614</v>
      </c>
      <c r="G3479" s="54" t="s">
        <v>12615</v>
      </c>
      <c r="H3479" s="56">
        <v>43370</v>
      </c>
      <c r="I3479" s="56">
        <v>43857</v>
      </c>
      <c r="J3479" s="57" t="str">
        <f>IF(Ugovori_OPULJP3[[#This Row],[DATUM ZAVRŠETKA OPERACIJE]]&gt;DATE(2024,12,31),"u provedbi","završen")</f>
        <v>završen</v>
      </c>
      <c r="K3479" s="55" t="s">
        <v>12616</v>
      </c>
      <c r="L3479" s="55" t="s">
        <v>36</v>
      </c>
      <c r="M3479" s="58">
        <v>0.85</v>
      </c>
      <c r="N3479" s="58">
        <v>0.15</v>
      </c>
      <c r="O3479" s="59">
        <f>Ugovori_OPULJP3[[#This Row],[Bespovratna sredstva - Ukupno (EU+Nac) HRK
= Ukupna ugovorena vrijednost bespovratnih sredstava]]*Ugovori_OPULJP3[[#This Row],[EU STOPA SUFINANCIRANJA %
EU CO-FINANCING RATE %]]</f>
        <v>969681.55550000002</v>
      </c>
      <c r="P3479" s="60">
        <f>Ugovori_OPULJP3[[#This Row],[Bespovratna sredstva - EU dio - HRK]]/7.5345</f>
        <v>128698.85931382308</v>
      </c>
      <c r="Q3479" s="59">
        <f>Ugovori_OPULJP3[[#This Row],[Bespovratna sredstva - Ukupno (EU+Nac) HRK
= Ukupna ugovorena vrijednost bespovratnih sredstava]]*Ugovori_OPULJP3[[#This Row],[STOPA NACIONALNOG SUFINANCIRANJA %]]</f>
        <v>171120.2745</v>
      </c>
      <c r="R3479" s="60">
        <f>Ugovori_OPULJP3[[#This Row],[Bespovratna sredstva - Nacionalni dio - HRK]]/7.5345</f>
        <v>22711.563408321719</v>
      </c>
      <c r="S3479" s="59">
        <v>1140801.83</v>
      </c>
      <c r="T3479" s="60">
        <f>Ugovori_OPULJP3[[#This Row],[Bespovratna sredstva - Ukupno (EU+Nac) HRK
= Ukupna ugovorena vrijednost bespovratnih sredstava]]/7.5345</f>
        <v>151410.42272214481</v>
      </c>
      <c r="U3479" s="59">
        <v>0</v>
      </c>
      <c r="V3479" s="60">
        <f>Ugovori_OPULJP3[[#This Row],[Javni doprinos korisnika - HRK]]/7.5345</f>
        <v>0</v>
      </c>
      <c r="W3479" s="59">
        <v>0</v>
      </c>
      <c r="X3479" s="60">
        <f>Ugovori_OPULJP3[[#This Row],[Privatni doprinos korisnika - HRK]]/7.5345</f>
        <v>0</v>
      </c>
      <c r="Y3479" s="61">
        <v>1140801.83</v>
      </c>
      <c r="Z3479" s="62">
        <f>Ugovori_OPULJP3[[#This Row],[UKUPNI PRIHVATLJIVI IZDACI
TOTAL ELIGIBLE EXPENDITURE
= Bespovratna sredstva ukupno + doprinos korisnika
= Ukupni prihvatljivi troškovi
= Ukupna ugovorena vrijednost projekta HRK]]/7.5345</f>
        <v>151410.42272214481</v>
      </c>
      <c r="AA3479" s="53" t="s">
        <v>37</v>
      </c>
      <c r="AB3479" s="53" t="s">
        <v>34</v>
      </c>
      <c r="AC3479" s="42" t="s">
        <v>12617</v>
      </c>
      <c r="AD3479" s="52" t="s">
        <v>12294</v>
      </c>
    </row>
    <row r="3480" spans="1:30" ht="88.5" customHeight="1" x14ac:dyDescent="0.2">
      <c r="A3480" s="50" t="s">
        <v>12618</v>
      </c>
      <c r="B3480" s="51" t="s">
        <v>12105</v>
      </c>
      <c r="C3480" s="52" t="s">
        <v>12289</v>
      </c>
      <c r="D3480" s="52" t="s">
        <v>12556</v>
      </c>
      <c r="E3480" s="53" t="s">
        <v>231</v>
      </c>
      <c r="F3480" s="54" t="s">
        <v>12619</v>
      </c>
      <c r="G3480" s="54" t="s">
        <v>12620</v>
      </c>
      <c r="H3480" s="56">
        <v>43377</v>
      </c>
      <c r="I3480" s="56">
        <v>44016</v>
      </c>
      <c r="J3480" s="57" t="str">
        <f>IF(Ugovori_OPULJP3[[#This Row],[DATUM ZAVRŠETKA OPERACIJE]]&gt;DATE(2024,12,31),"u provedbi","završen")</f>
        <v>završen</v>
      </c>
      <c r="K3480" s="55" t="s">
        <v>12621</v>
      </c>
      <c r="L3480" s="55" t="s">
        <v>36</v>
      </c>
      <c r="M3480" s="58">
        <v>0.85</v>
      </c>
      <c r="N3480" s="58">
        <v>0.15</v>
      </c>
      <c r="O3480" s="59">
        <f>Ugovori_OPULJP3[[#This Row],[Bespovratna sredstva - Ukupno (EU+Nac) HRK
= Ukupna ugovorena vrijednost bespovratnih sredstava]]*Ugovori_OPULJP3[[#This Row],[EU STOPA SUFINANCIRANJA %
EU CO-FINANCING RATE %]]</f>
        <v>1218448.1229999999</v>
      </c>
      <c r="P3480" s="60">
        <f>Ugovori_OPULJP3[[#This Row],[Bespovratna sredstva - EU dio - HRK]]/7.5345</f>
        <v>161715.8567920897</v>
      </c>
      <c r="Q3480" s="59">
        <f>Ugovori_OPULJP3[[#This Row],[Bespovratna sredstva - Ukupno (EU+Nac) HRK
= Ukupna ugovorena vrijednost bespovratnih sredstava]]*Ugovori_OPULJP3[[#This Row],[STOPA NACIONALNOG SUFINANCIRANJA %]]</f>
        <v>215020.25699999998</v>
      </c>
      <c r="R3480" s="60">
        <f>Ugovori_OPULJP3[[#This Row],[Bespovratna sredstva - Nacionalni dio - HRK]]/7.5345</f>
        <v>28538.092375074651</v>
      </c>
      <c r="S3480" s="59">
        <v>1433468.38</v>
      </c>
      <c r="T3480" s="60">
        <f>Ugovori_OPULJP3[[#This Row],[Bespovratna sredstva - Ukupno (EU+Nac) HRK
= Ukupna ugovorena vrijednost bespovratnih sredstava]]/7.5345</f>
        <v>190253.94916716436</v>
      </c>
      <c r="U3480" s="59">
        <v>0</v>
      </c>
      <c r="V3480" s="60">
        <f>Ugovori_OPULJP3[[#This Row],[Javni doprinos korisnika - HRK]]/7.5345</f>
        <v>0</v>
      </c>
      <c r="W3480" s="59">
        <v>0</v>
      </c>
      <c r="X3480" s="60">
        <f>Ugovori_OPULJP3[[#This Row],[Privatni doprinos korisnika - HRK]]/7.5345</f>
        <v>0</v>
      </c>
      <c r="Y3480" s="61">
        <v>1433468.38</v>
      </c>
      <c r="Z3480" s="62">
        <f>Ugovori_OPULJP3[[#This Row],[UKUPNI PRIHVATLJIVI IZDACI
TOTAL ELIGIBLE EXPENDITURE
= Bespovratna sredstva ukupno + doprinos korisnika
= Ukupni prihvatljivi troškovi
= Ukupna ugovorena vrijednost projekta HRK]]/7.5345</f>
        <v>190253.94916716436</v>
      </c>
      <c r="AA3480" s="53" t="s">
        <v>37</v>
      </c>
      <c r="AB3480" s="53" t="s">
        <v>34</v>
      </c>
      <c r="AC3480" s="42" t="s">
        <v>12622</v>
      </c>
      <c r="AD3480" s="52" t="s">
        <v>12294</v>
      </c>
    </row>
    <row r="3481" spans="1:30" ht="88.5" customHeight="1" x14ac:dyDescent="0.2">
      <c r="A3481" s="50" t="s">
        <v>12623</v>
      </c>
      <c r="B3481" s="51" t="s">
        <v>12105</v>
      </c>
      <c r="C3481" s="52" t="s">
        <v>12289</v>
      </c>
      <c r="D3481" s="52" t="s">
        <v>12556</v>
      </c>
      <c r="E3481" s="53" t="s">
        <v>231</v>
      </c>
      <c r="F3481" s="54" t="s">
        <v>12624</v>
      </c>
      <c r="G3481" s="54" t="s">
        <v>12625</v>
      </c>
      <c r="H3481" s="56">
        <v>43189</v>
      </c>
      <c r="I3481" s="56">
        <v>43768</v>
      </c>
      <c r="J3481" s="57" t="str">
        <f>IF(Ugovori_OPULJP3[[#This Row],[DATUM ZAVRŠETKA OPERACIJE]]&gt;DATE(2024,12,31),"u provedbi","završen")</f>
        <v>završen</v>
      </c>
      <c r="K3481" s="55" t="s">
        <v>35</v>
      </c>
      <c r="L3481" s="55" t="s">
        <v>36</v>
      </c>
      <c r="M3481" s="58">
        <v>0.85</v>
      </c>
      <c r="N3481" s="58">
        <v>0.15</v>
      </c>
      <c r="O3481" s="59">
        <f>Ugovori_OPULJP3[[#This Row],[Bespovratna sredstva - Ukupno (EU+Nac) HRK
= Ukupna ugovorena vrijednost bespovratnih sredstava]]*Ugovori_OPULJP3[[#This Row],[EU STOPA SUFINANCIRANJA %
EU CO-FINANCING RATE %]]</f>
        <v>793451.02150000003</v>
      </c>
      <c r="P3481" s="60">
        <f>Ugovori_OPULJP3[[#This Row],[Bespovratna sredstva - EU dio - HRK]]/7.5345</f>
        <v>105309.04791293383</v>
      </c>
      <c r="Q3481" s="59">
        <f>Ugovori_OPULJP3[[#This Row],[Bespovratna sredstva - Ukupno (EU+Nac) HRK
= Ukupna ugovorena vrijednost bespovratnih sredstava]]*Ugovori_OPULJP3[[#This Row],[STOPA NACIONALNOG SUFINANCIRANJA %]]</f>
        <v>140020.76850000001</v>
      </c>
      <c r="R3481" s="60">
        <f>Ugovori_OPULJP3[[#This Row],[Bespovratna sredstva - Nacionalni dio - HRK]]/7.5345</f>
        <v>18583.949631694206</v>
      </c>
      <c r="S3481" s="59">
        <v>933471.79</v>
      </c>
      <c r="T3481" s="60">
        <f>Ugovori_OPULJP3[[#This Row],[Bespovratna sredstva - Ukupno (EU+Nac) HRK
= Ukupna ugovorena vrijednost bespovratnih sredstava]]/7.5345</f>
        <v>123892.99754462804</v>
      </c>
      <c r="U3481" s="59">
        <v>0</v>
      </c>
      <c r="V3481" s="60">
        <f>Ugovori_OPULJP3[[#This Row],[Javni doprinos korisnika - HRK]]/7.5345</f>
        <v>0</v>
      </c>
      <c r="W3481" s="59">
        <v>0</v>
      </c>
      <c r="X3481" s="60">
        <f>Ugovori_OPULJP3[[#This Row],[Privatni doprinos korisnika - HRK]]/7.5345</f>
        <v>0</v>
      </c>
      <c r="Y3481" s="61">
        <v>933471.79</v>
      </c>
      <c r="Z3481" s="62">
        <f>Ugovori_OPULJP3[[#This Row],[UKUPNI PRIHVATLJIVI IZDACI
TOTAL ELIGIBLE EXPENDITURE
= Bespovratna sredstva ukupno + doprinos korisnika
= Ukupni prihvatljivi troškovi
= Ukupna ugovorena vrijednost projekta HRK]]/7.5345</f>
        <v>123892.99754462804</v>
      </c>
      <c r="AA3481" s="53" t="s">
        <v>37</v>
      </c>
      <c r="AB3481" s="53" t="s">
        <v>34</v>
      </c>
      <c r="AC3481" s="42" t="s">
        <v>12626</v>
      </c>
      <c r="AD3481" s="52" t="s">
        <v>12294</v>
      </c>
    </row>
    <row r="3482" spans="1:30" ht="88.5" customHeight="1" x14ac:dyDescent="0.2">
      <c r="A3482" s="50" t="s">
        <v>12627</v>
      </c>
      <c r="B3482" s="51" t="s">
        <v>12105</v>
      </c>
      <c r="C3482" s="52" t="s">
        <v>12289</v>
      </c>
      <c r="D3482" s="52" t="s">
        <v>12556</v>
      </c>
      <c r="E3482" s="53" t="s">
        <v>231</v>
      </c>
      <c r="F3482" s="54" t="s">
        <v>12628</v>
      </c>
      <c r="G3482" s="54" t="s">
        <v>12629</v>
      </c>
      <c r="H3482" s="56">
        <v>43370</v>
      </c>
      <c r="I3482" s="56">
        <v>44009</v>
      </c>
      <c r="J3482" s="57" t="str">
        <f>IF(Ugovori_OPULJP3[[#This Row],[DATUM ZAVRŠETKA OPERACIJE]]&gt;DATE(2024,12,31),"u provedbi","završen")</f>
        <v>završen</v>
      </c>
      <c r="K3482" s="55" t="s">
        <v>12630</v>
      </c>
      <c r="L3482" s="55" t="s">
        <v>36</v>
      </c>
      <c r="M3482" s="58">
        <v>0.85</v>
      </c>
      <c r="N3482" s="58">
        <v>0.15</v>
      </c>
      <c r="O3482" s="59">
        <f>Ugovori_OPULJP3[[#This Row],[Bespovratna sredstva - Ukupno (EU+Nac) HRK
= Ukupna ugovorena vrijednost bespovratnih sredstava]]*Ugovori_OPULJP3[[#This Row],[EU STOPA SUFINANCIRANJA %
EU CO-FINANCING RATE %]]</f>
        <v>870224.88299999991</v>
      </c>
      <c r="P3482" s="60">
        <f>Ugovori_OPULJP3[[#This Row],[Bespovratna sredstva - EU dio - HRK]]/7.5345</f>
        <v>115498.69042404936</v>
      </c>
      <c r="Q3482" s="59">
        <f>Ugovori_OPULJP3[[#This Row],[Bespovratna sredstva - Ukupno (EU+Nac) HRK
= Ukupna ugovorena vrijednost bespovratnih sredstava]]*Ugovori_OPULJP3[[#This Row],[STOPA NACIONALNOG SUFINANCIRANJA %]]</f>
        <v>153569.09699999998</v>
      </c>
      <c r="R3482" s="60">
        <f>Ugovori_OPULJP3[[#This Row],[Bespovratna sredstva - Nacionalni dio - HRK]]/7.5345</f>
        <v>20382.121839538122</v>
      </c>
      <c r="S3482" s="59">
        <v>1023793.98</v>
      </c>
      <c r="T3482" s="60">
        <f>Ugovori_OPULJP3[[#This Row],[Bespovratna sredstva - Ukupno (EU+Nac) HRK
= Ukupna ugovorena vrijednost bespovratnih sredstava]]/7.5345</f>
        <v>135880.81226358749</v>
      </c>
      <c r="U3482" s="59">
        <v>0</v>
      </c>
      <c r="V3482" s="60">
        <f>Ugovori_OPULJP3[[#This Row],[Javni doprinos korisnika - HRK]]/7.5345</f>
        <v>0</v>
      </c>
      <c r="W3482" s="59">
        <v>0</v>
      </c>
      <c r="X3482" s="60">
        <f>Ugovori_OPULJP3[[#This Row],[Privatni doprinos korisnika - HRK]]/7.5345</f>
        <v>0</v>
      </c>
      <c r="Y3482" s="61">
        <v>1023793.98</v>
      </c>
      <c r="Z3482" s="62">
        <f>Ugovori_OPULJP3[[#This Row],[UKUPNI PRIHVATLJIVI IZDACI
TOTAL ELIGIBLE EXPENDITURE
= Bespovratna sredstva ukupno + doprinos korisnika
= Ukupni prihvatljivi troškovi
= Ukupna ugovorena vrijednost projekta HRK]]/7.5345</f>
        <v>135880.81226358749</v>
      </c>
      <c r="AA3482" s="53" t="s">
        <v>37</v>
      </c>
      <c r="AB3482" s="53" t="s">
        <v>34</v>
      </c>
      <c r="AC3482" s="42" t="s">
        <v>12631</v>
      </c>
      <c r="AD3482" s="52" t="s">
        <v>12294</v>
      </c>
    </row>
    <row r="3483" spans="1:30" ht="88.5" customHeight="1" x14ac:dyDescent="0.2">
      <c r="A3483" s="50" t="s">
        <v>12632</v>
      </c>
      <c r="B3483" s="51" t="s">
        <v>12105</v>
      </c>
      <c r="C3483" s="52" t="s">
        <v>12289</v>
      </c>
      <c r="D3483" s="52" t="s">
        <v>12556</v>
      </c>
      <c r="E3483" s="53" t="s">
        <v>231</v>
      </c>
      <c r="F3483" s="54" t="s">
        <v>12633</v>
      </c>
      <c r="G3483" s="54" t="s">
        <v>12634</v>
      </c>
      <c r="H3483" s="56">
        <v>43188</v>
      </c>
      <c r="I3483" s="56">
        <v>43798</v>
      </c>
      <c r="J3483" s="57" t="str">
        <f>IF(Ugovori_OPULJP3[[#This Row],[DATUM ZAVRŠETKA OPERACIJE]]&gt;DATE(2024,12,31),"u provedbi","završen")</f>
        <v>završen</v>
      </c>
      <c r="K3483" s="55" t="s">
        <v>35</v>
      </c>
      <c r="L3483" s="55" t="s">
        <v>36</v>
      </c>
      <c r="M3483" s="58">
        <v>0.85</v>
      </c>
      <c r="N3483" s="58">
        <v>0.15</v>
      </c>
      <c r="O3483" s="59">
        <f>Ugovori_OPULJP3[[#This Row],[Bespovratna sredstva - Ukupno (EU+Nac) HRK
= Ukupna ugovorena vrijednost bespovratnih sredstava]]*Ugovori_OPULJP3[[#This Row],[EU STOPA SUFINANCIRANJA %
EU CO-FINANCING RATE %]]</f>
        <v>1039012.3665</v>
      </c>
      <c r="P3483" s="60">
        <f>Ugovori_OPULJP3[[#This Row],[Bespovratna sredstva - EU dio - HRK]]/7.5345</f>
        <v>137900.63925940671</v>
      </c>
      <c r="Q3483" s="59">
        <f>Ugovori_OPULJP3[[#This Row],[Bespovratna sredstva - Ukupno (EU+Nac) HRK
= Ukupna ugovorena vrijednost bespovratnih sredstava]]*Ugovori_OPULJP3[[#This Row],[STOPA NACIONALNOG SUFINANCIRANJA %]]</f>
        <v>183355.12349999999</v>
      </c>
      <c r="R3483" s="60">
        <f>Ugovori_OPULJP3[[#This Row],[Bespovratna sredstva - Nacionalni dio - HRK]]/7.5345</f>
        <v>24335.406928130596</v>
      </c>
      <c r="S3483" s="59">
        <v>1222367.49</v>
      </c>
      <c r="T3483" s="60">
        <f>Ugovori_OPULJP3[[#This Row],[Bespovratna sredstva - Ukupno (EU+Nac) HRK
= Ukupna ugovorena vrijednost bespovratnih sredstava]]/7.5345</f>
        <v>162236.04618753731</v>
      </c>
      <c r="U3483" s="59">
        <v>0</v>
      </c>
      <c r="V3483" s="60">
        <f>Ugovori_OPULJP3[[#This Row],[Javni doprinos korisnika - HRK]]/7.5345</f>
        <v>0</v>
      </c>
      <c r="W3483" s="59">
        <v>0</v>
      </c>
      <c r="X3483" s="60">
        <f>Ugovori_OPULJP3[[#This Row],[Privatni doprinos korisnika - HRK]]/7.5345</f>
        <v>0</v>
      </c>
      <c r="Y3483" s="61">
        <v>1222367.49</v>
      </c>
      <c r="Z3483" s="62">
        <f>Ugovori_OPULJP3[[#This Row],[UKUPNI PRIHVATLJIVI IZDACI
TOTAL ELIGIBLE EXPENDITURE
= Bespovratna sredstva ukupno + doprinos korisnika
= Ukupni prihvatljivi troškovi
= Ukupna ugovorena vrijednost projekta HRK]]/7.5345</f>
        <v>162236.04618753731</v>
      </c>
      <c r="AA3483" s="53" t="s">
        <v>37</v>
      </c>
      <c r="AB3483" s="53" t="s">
        <v>34</v>
      </c>
      <c r="AC3483" s="42" t="s">
        <v>12635</v>
      </c>
      <c r="AD3483" s="52" t="s">
        <v>12294</v>
      </c>
    </row>
    <row r="3484" spans="1:30" ht="88.5" customHeight="1" x14ac:dyDescent="0.2">
      <c r="A3484" s="50" t="s">
        <v>12636</v>
      </c>
      <c r="B3484" s="51" t="s">
        <v>12105</v>
      </c>
      <c r="C3484" s="52" t="s">
        <v>12289</v>
      </c>
      <c r="D3484" s="52" t="s">
        <v>12556</v>
      </c>
      <c r="E3484" s="53" t="s">
        <v>231</v>
      </c>
      <c r="F3484" s="54" t="s">
        <v>12637</v>
      </c>
      <c r="G3484" s="54" t="s">
        <v>3226</v>
      </c>
      <c r="H3484" s="56">
        <v>43385</v>
      </c>
      <c r="I3484" s="56">
        <v>44055</v>
      </c>
      <c r="J3484" s="57" t="str">
        <f>IF(Ugovori_OPULJP3[[#This Row],[DATUM ZAVRŠETKA OPERACIJE]]&gt;DATE(2024,12,31),"u provedbi","završen")</f>
        <v>završen</v>
      </c>
      <c r="K3484" s="55" t="s">
        <v>2479</v>
      </c>
      <c r="L3484" s="55" t="s">
        <v>36</v>
      </c>
      <c r="M3484" s="58">
        <v>0.85</v>
      </c>
      <c r="N3484" s="58">
        <v>0.15</v>
      </c>
      <c r="O3484" s="59">
        <f>Ugovori_OPULJP3[[#This Row],[Bespovratna sredstva - Ukupno (EU+Nac) HRK
= Ukupna ugovorena vrijednost bespovratnih sredstava]]*Ugovori_OPULJP3[[#This Row],[EU STOPA SUFINANCIRANJA %
EU CO-FINANCING RATE %]]</f>
        <v>502376.80050000001</v>
      </c>
      <c r="P3484" s="60">
        <f>Ugovori_OPULJP3[[#This Row],[Bespovratna sredstva - EU dio - HRK]]/7.5345</f>
        <v>66676.859844714316</v>
      </c>
      <c r="Q3484" s="59">
        <f>Ugovori_OPULJP3[[#This Row],[Bespovratna sredstva - Ukupno (EU+Nac) HRK
= Ukupna ugovorena vrijednost bespovratnih sredstava]]*Ugovori_OPULJP3[[#This Row],[STOPA NACIONALNOG SUFINANCIRANJA %]]</f>
        <v>88654.729500000001</v>
      </c>
      <c r="R3484" s="60">
        <f>Ugovori_OPULJP3[[#This Row],[Bespovratna sredstva - Nacionalni dio - HRK]]/7.5345</f>
        <v>11766.504678478996</v>
      </c>
      <c r="S3484" s="59">
        <v>591031.53</v>
      </c>
      <c r="T3484" s="60">
        <f>Ugovori_OPULJP3[[#This Row],[Bespovratna sredstva - Ukupno (EU+Nac) HRK
= Ukupna ugovorena vrijednost bespovratnih sredstava]]/7.5345</f>
        <v>78443.364523193304</v>
      </c>
      <c r="U3484" s="59">
        <v>0</v>
      </c>
      <c r="V3484" s="60">
        <f>Ugovori_OPULJP3[[#This Row],[Javni doprinos korisnika - HRK]]/7.5345</f>
        <v>0</v>
      </c>
      <c r="W3484" s="59">
        <v>0</v>
      </c>
      <c r="X3484" s="60">
        <f>Ugovori_OPULJP3[[#This Row],[Privatni doprinos korisnika - HRK]]/7.5345</f>
        <v>0</v>
      </c>
      <c r="Y3484" s="61">
        <v>591031.53</v>
      </c>
      <c r="Z3484" s="62">
        <f>Ugovori_OPULJP3[[#This Row],[UKUPNI PRIHVATLJIVI IZDACI
TOTAL ELIGIBLE EXPENDITURE
= Bespovratna sredstva ukupno + doprinos korisnika
= Ukupni prihvatljivi troškovi
= Ukupna ugovorena vrijednost projekta HRK]]/7.5345</f>
        <v>78443.364523193304</v>
      </c>
      <c r="AA3484" s="53" t="s">
        <v>37</v>
      </c>
      <c r="AB3484" s="53" t="s">
        <v>34</v>
      </c>
      <c r="AC3484" s="42" t="s">
        <v>12638</v>
      </c>
      <c r="AD3484" s="52" t="s">
        <v>12294</v>
      </c>
    </row>
    <row r="3485" spans="1:30" ht="88.5" customHeight="1" x14ac:dyDescent="0.2">
      <c r="A3485" s="50" t="s">
        <v>12639</v>
      </c>
      <c r="B3485" s="51" t="s">
        <v>12105</v>
      </c>
      <c r="C3485" s="52" t="s">
        <v>12289</v>
      </c>
      <c r="D3485" s="52" t="s">
        <v>12556</v>
      </c>
      <c r="E3485" s="53" t="s">
        <v>231</v>
      </c>
      <c r="F3485" s="54" t="s">
        <v>12640</v>
      </c>
      <c r="G3485" s="54" t="s">
        <v>12641</v>
      </c>
      <c r="H3485" s="56">
        <v>43188</v>
      </c>
      <c r="I3485" s="56">
        <v>43737</v>
      </c>
      <c r="J3485" s="57" t="str">
        <f>IF(Ugovori_OPULJP3[[#This Row],[DATUM ZAVRŠETKA OPERACIJE]]&gt;DATE(2024,12,31),"u provedbi","završen")</f>
        <v>završen</v>
      </c>
      <c r="K3485" s="55" t="s">
        <v>35</v>
      </c>
      <c r="L3485" s="55" t="s">
        <v>36</v>
      </c>
      <c r="M3485" s="58">
        <v>0.85</v>
      </c>
      <c r="N3485" s="58">
        <v>0.15</v>
      </c>
      <c r="O3485" s="59">
        <f>Ugovori_OPULJP3[[#This Row],[Bespovratna sredstva - Ukupno (EU+Nac) HRK
= Ukupna ugovorena vrijednost bespovratnih sredstava]]*Ugovori_OPULJP3[[#This Row],[EU STOPA SUFINANCIRANJA %
EU CO-FINANCING RATE %]]</f>
        <v>724668.21399999992</v>
      </c>
      <c r="P3485" s="60">
        <f>Ugovori_OPULJP3[[#This Row],[Bespovratna sredstva - EU dio - HRK]]/7.5345</f>
        <v>96180.000530891222</v>
      </c>
      <c r="Q3485" s="59">
        <f>Ugovori_OPULJP3[[#This Row],[Bespovratna sredstva - Ukupno (EU+Nac) HRK
= Ukupna ugovorena vrijednost bespovratnih sredstava]]*Ugovori_OPULJP3[[#This Row],[STOPA NACIONALNOG SUFINANCIRANJA %]]</f>
        <v>127882.62599999999</v>
      </c>
      <c r="R3485" s="60">
        <f>Ugovori_OPULJP3[[#This Row],[Bespovratna sredstva - Nacionalni dio - HRK]]/7.5345</f>
        <v>16972.941270157273</v>
      </c>
      <c r="S3485" s="59">
        <v>852550.84</v>
      </c>
      <c r="T3485" s="60">
        <f>Ugovori_OPULJP3[[#This Row],[Bespovratna sredstva - Ukupno (EU+Nac) HRK
= Ukupna ugovorena vrijednost bespovratnih sredstava]]/7.5345</f>
        <v>113152.9418010485</v>
      </c>
      <c r="U3485" s="59">
        <v>0</v>
      </c>
      <c r="V3485" s="60">
        <f>Ugovori_OPULJP3[[#This Row],[Javni doprinos korisnika - HRK]]/7.5345</f>
        <v>0</v>
      </c>
      <c r="W3485" s="59">
        <v>0</v>
      </c>
      <c r="X3485" s="60">
        <f>Ugovori_OPULJP3[[#This Row],[Privatni doprinos korisnika - HRK]]/7.5345</f>
        <v>0</v>
      </c>
      <c r="Y3485" s="61">
        <v>852550.84</v>
      </c>
      <c r="Z3485" s="62">
        <f>Ugovori_OPULJP3[[#This Row],[UKUPNI PRIHVATLJIVI IZDACI
TOTAL ELIGIBLE EXPENDITURE
= Bespovratna sredstva ukupno + doprinos korisnika
= Ukupni prihvatljivi troškovi
= Ukupna ugovorena vrijednost projekta HRK]]/7.5345</f>
        <v>113152.9418010485</v>
      </c>
      <c r="AA3485" s="53" t="s">
        <v>37</v>
      </c>
      <c r="AB3485" s="53" t="s">
        <v>34</v>
      </c>
      <c r="AC3485" s="42" t="s">
        <v>12642</v>
      </c>
      <c r="AD3485" s="52" t="s">
        <v>12294</v>
      </c>
    </row>
    <row r="3486" spans="1:30" ht="88.5" customHeight="1" x14ac:dyDescent="0.2">
      <c r="A3486" s="50" t="s">
        <v>12643</v>
      </c>
      <c r="B3486" s="51" t="s">
        <v>12105</v>
      </c>
      <c r="C3486" s="52" t="s">
        <v>12289</v>
      </c>
      <c r="D3486" s="52" t="s">
        <v>12556</v>
      </c>
      <c r="E3486" s="53" t="s">
        <v>231</v>
      </c>
      <c r="F3486" s="54" t="s">
        <v>12644</v>
      </c>
      <c r="G3486" s="54" t="s">
        <v>12645</v>
      </c>
      <c r="H3486" s="56">
        <v>43377</v>
      </c>
      <c r="I3486" s="56">
        <v>44016</v>
      </c>
      <c r="J3486" s="57" t="str">
        <f>IF(Ugovori_OPULJP3[[#This Row],[DATUM ZAVRŠETKA OPERACIJE]]&gt;DATE(2024,12,31),"u provedbi","završen")</f>
        <v>završen</v>
      </c>
      <c r="K3486" s="55" t="s">
        <v>12646</v>
      </c>
      <c r="L3486" s="55" t="s">
        <v>129</v>
      </c>
      <c r="M3486" s="58">
        <v>0.85</v>
      </c>
      <c r="N3486" s="58">
        <v>0.15</v>
      </c>
      <c r="O3486" s="59">
        <f>Ugovori_OPULJP3[[#This Row],[Bespovratna sredstva - Ukupno (EU+Nac) HRK
= Ukupna ugovorena vrijednost bespovratnih sredstava]]*Ugovori_OPULJP3[[#This Row],[EU STOPA SUFINANCIRANJA %
EU CO-FINANCING RATE %]]</f>
        <v>509562.69199999998</v>
      </c>
      <c r="P3486" s="60">
        <f>Ugovori_OPULJP3[[#This Row],[Bespovratna sredstva - EU dio - HRK]]/7.5345</f>
        <v>67630.591545557094</v>
      </c>
      <c r="Q3486" s="59">
        <f>Ugovori_OPULJP3[[#This Row],[Bespovratna sredstva - Ukupno (EU+Nac) HRK
= Ukupna ugovorena vrijednost bespovratnih sredstava]]*Ugovori_OPULJP3[[#This Row],[STOPA NACIONALNOG SUFINANCIRANJA %]]</f>
        <v>89922.827999999994</v>
      </c>
      <c r="R3486" s="60">
        <f>Ugovori_OPULJP3[[#This Row],[Bespovratna sredstva - Nacionalni dio - HRK]]/7.5345</f>
        <v>11934.81027274537</v>
      </c>
      <c r="S3486" s="59">
        <v>599485.52</v>
      </c>
      <c r="T3486" s="60">
        <f>Ugovori_OPULJP3[[#This Row],[Bespovratna sredstva - Ukupno (EU+Nac) HRK
= Ukupna ugovorena vrijednost bespovratnih sredstava]]/7.5345</f>
        <v>79565.401818302475</v>
      </c>
      <c r="U3486" s="59">
        <v>0</v>
      </c>
      <c r="V3486" s="60">
        <f>Ugovori_OPULJP3[[#This Row],[Javni doprinos korisnika - HRK]]/7.5345</f>
        <v>0</v>
      </c>
      <c r="W3486" s="59">
        <v>0</v>
      </c>
      <c r="X3486" s="60">
        <f>Ugovori_OPULJP3[[#This Row],[Privatni doprinos korisnika - HRK]]/7.5345</f>
        <v>0</v>
      </c>
      <c r="Y3486" s="61">
        <v>599485.52</v>
      </c>
      <c r="Z3486" s="62">
        <f>Ugovori_OPULJP3[[#This Row],[UKUPNI PRIHVATLJIVI IZDACI
TOTAL ELIGIBLE EXPENDITURE
= Bespovratna sredstva ukupno + doprinos korisnika
= Ukupni prihvatljivi troškovi
= Ukupna ugovorena vrijednost projekta HRK]]/7.5345</f>
        <v>79565.401818302475</v>
      </c>
      <c r="AA3486" s="53" t="s">
        <v>37</v>
      </c>
      <c r="AB3486" s="53" t="s">
        <v>34</v>
      </c>
      <c r="AC3486" s="42" t="s">
        <v>12647</v>
      </c>
      <c r="AD3486" s="52" t="s">
        <v>12294</v>
      </c>
    </row>
    <row r="3487" spans="1:30" ht="88.5" customHeight="1" x14ac:dyDescent="0.2">
      <c r="A3487" s="50" t="s">
        <v>12648</v>
      </c>
      <c r="B3487" s="51" t="s">
        <v>12105</v>
      </c>
      <c r="C3487" s="52" t="s">
        <v>12289</v>
      </c>
      <c r="D3487" s="52" t="s">
        <v>12556</v>
      </c>
      <c r="E3487" s="53" t="s">
        <v>231</v>
      </c>
      <c r="F3487" s="54" t="s">
        <v>12649</v>
      </c>
      <c r="G3487" s="71" t="s">
        <v>1497</v>
      </c>
      <c r="H3487" s="56">
        <v>43188</v>
      </c>
      <c r="I3487" s="56">
        <v>43737</v>
      </c>
      <c r="J3487" s="57" t="str">
        <f>IF(Ugovori_OPULJP3[[#This Row],[DATUM ZAVRŠETKA OPERACIJE]]&gt;DATE(2024,12,31),"u provedbi","završen")</f>
        <v>završen</v>
      </c>
      <c r="K3487" s="55" t="s">
        <v>12650</v>
      </c>
      <c r="L3487" s="55" t="s">
        <v>185</v>
      </c>
      <c r="M3487" s="58">
        <v>0.85</v>
      </c>
      <c r="N3487" s="58">
        <v>0.15</v>
      </c>
      <c r="O3487" s="59">
        <f>Ugovori_OPULJP3[[#This Row],[Bespovratna sredstva - Ukupno (EU+Nac) HRK
= Ukupna ugovorena vrijednost bespovratnih sredstava]]*Ugovori_OPULJP3[[#This Row],[EU STOPA SUFINANCIRANJA %
EU CO-FINANCING RATE %]]</f>
        <v>818539.16249999998</v>
      </c>
      <c r="P3487" s="60">
        <f>Ugovori_OPULJP3[[#This Row],[Bespovratna sredstva - EU dio - HRK]]/7.5345</f>
        <v>108638.81644435595</v>
      </c>
      <c r="Q3487" s="59">
        <f>Ugovori_OPULJP3[[#This Row],[Bespovratna sredstva - Ukupno (EU+Nac) HRK
= Ukupna ugovorena vrijednost bespovratnih sredstava]]*Ugovori_OPULJP3[[#This Row],[STOPA NACIONALNOG SUFINANCIRANJA %]]</f>
        <v>144448.08749999999</v>
      </c>
      <c r="R3487" s="60">
        <f>Ugovori_OPULJP3[[#This Row],[Bespovratna sredstva - Nacionalni dio - HRK]]/7.5345</f>
        <v>19171.555843121638</v>
      </c>
      <c r="S3487" s="59">
        <v>962987.25</v>
      </c>
      <c r="T3487" s="60">
        <f>Ugovori_OPULJP3[[#This Row],[Bespovratna sredstva - Ukupno (EU+Nac) HRK
= Ukupna ugovorena vrijednost bespovratnih sredstava]]/7.5345</f>
        <v>127810.3722874776</v>
      </c>
      <c r="U3487" s="59">
        <v>0</v>
      </c>
      <c r="V3487" s="60">
        <f>Ugovori_OPULJP3[[#This Row],[Javni doprinos korisnika - HRK]]/7.5345</f>
        <v>0</v>
      </c>
      <c r="W3487" s="59">
        <v>0</v>
      </c>
      <c r="X3487" s="60">
        <f>Ugovori_OPULJP3[[#This Row],[Privatni doprinos korisnika - HRK]]/7.5345</f>
        <v>0</v>
      </c>
      <c r="Y3487" s="61">
        <v>962987.25</v>
      </c>
      <c r="Z3487" s="62">
        <f>Ugovori_OPULJP3[[#This Row],[UKUPNI PRIHVATLJIVI IZDACI
TOTAL ELIGIBLE EXPENDITURE
= Bespovratna sredstva ukupno + doprinos korisnika
= Ukupni prihvatljivi troškovi
= Ukupna ugovorena vrijednost projekta HRK]]/7.5345</f>
        <v>127810.3722874776</v>
      </c>
      <c r="AA3487" s="53" t="s">
        <v>37</v>
      </c>
      <c r="AB3487" s="53" t="s">
        <v>34</v>
      </c>
      <c r="AC3487" s="42" t="s">
        <v>12651</v>
      </c>
      <c r="AD3487" s="52" t="s">
        <v>12294</v>
      </c>
    </row>
    <row r="3488" spans="1:30" ht="88.5" customHeight="1" x14ac:dyDescent="0.2">
      <c r="A3488" s="50" t="s">
        <v>12652</v>
      </c>
      <c r="B3488" s="51" t="s">
        <v>12105</v>
      </c>
      <c r="C3488" s="52" t="s">
        <v>12289</v>
      </c>
      <c r="D3488" s="52" t="s">
        <v>12556</v>
      </c>
      <c r="E3488" s="53" t="s">
        <v>231</v>
      </c>
      <c r="F3488" s="54" t="s">
        <v>12653</v>
      </c>
      <c r="G3488" s="54" t="s">
        <v>12654</v>
      </c>
      <c r="H3488" s="56">
        <v>43377</v>
      </c>
      <c r="I3488" s="56">
        <v>43742</v>
      </c>
      <c r="J3488" s="57" t="str">
        <f>IF(Ugovori_OPULJP3[[#This Row],[DATUM ZAVRŠETKA OPERACIJE]]&gt;DATE(2024,12,31),"u provedbi","završen")</f>
        <v>završen</v>
      </c>
      <c r="K3488" s="55" t="s">
        <v>12655</v>
      </c>
      <c r="L3488" s="55" t="s">
        <v>36</v>
      </c>
      <c r="M3488" s="58">
        <v>0.85</v>
      </c>
      <c r="N3488" s="58">
        <v>0.15</v>
      </c>
      <c r="O3488" s="59">
        <f>Ugovori_OPULJP3[[#This Row],[Bespovratna sredstva - Ukupno (EU+Nac) HRK
= Ukupna ugovorena vrijednost bespovratnih sredstava]]*Ugovori_OPULJP3[[#This Row],[EU STOPA SUFINANCIRANJA %
EU CO-FINANCING RATE %]]</f>
        <v>601764.75049999997</v>
      </c>
      <c r="P3488" s="60">
        <f>Ugovori_OPULJP3[[#This Row],[Bespovratna sredstva - EU dio - HRK]]/7.5345</f>
        <v>79867.907691286746</v>
      </c>
      <c r="Q3488" s="59">
        <f>Ugovori_OPULJP3[[#This Row],[Bespovratna sredstva - Ukupno (EU+Nac) HRK
= Ukupna ugovorena vrijednost bespovratnih sredstava]]*Ugovori_OPULJP3[[#This Row],[STOPA NACIONALNOG SUFINANCIRANJA %]]</f>
        <v>106193.7795</v>
      </c>
      <c r="R3488" s="60">
        <f>Ugovori_OPULJP3[[#This Row],[Bespovratna sredstva - Nacionalni dio - HRK]]/7.5345</f>
        <v>14094.336651403544</v>
      </c>
      <c r="S3488" s="59">
        <v>707958.53</v>
      </c>
      <c r="T3488" s="60">
        <f>Ugovori_OPULJP3[[#This Row],[Bespovratna sredstva - Ukupno (EU+Nac) HRK
= Ukupna ugovorena vrijednost bespovratnih sredstava]]/7.5345</f>
        <v>93962.24434269029</v>
      </c>
      <c r="U3488" s="59">
        <v>0</v>
      </c>
      <c r="V3488" s="60">
        <f>Ugovori_OPULJP3[[#This Row],[Javni doprinos korisnika - HRK]]/7.5345</f>
        <v>0</v>
      </c>
      <c r="W3488" s="59">
        <v>0</v>
      </c>
      <c r="X3488" s="60">
        <f>Ugovori_OPULJP3[[#This Row],[Privatni doprinos korisnika - HRK]]/7.5345</f>
        <v>0</v>
      </c>
      <c r="Y3488" s="61">
        <v>707958.53</v>
      </c>
      <c r="Z3488" s="62">
        <f>Ugovori_OPULJP3[[#This Row],[UKUPNI PRIHVATLJIVI IZDACI
TOTAL ELIGIBLE EXPENDITURE
= Bespovratna sredstva ukupno + doprinos korisnika
= Ukupni prihvatljivi troškovi
= Ukupna ugovorena vrijednost projekta HRK]]/7.5345</f>
        <v>93962.24434269029</v>
      </c>
      <c r="AA3488" s="53" t="s">
        <v>37</v>
      </c>
      <c r="AB3488" s="53" t="s">
        <v>34</v>
      </c>
      <c r="AC3488" s="42" t="s">
        <v>12656</v>
      </c>
      <c r="AD3488" s="52" t="s">
        <v>12294</v>
      </c>
    </row>
    <row r="3489" spans="1:30" ht="88.5" customHeight="1" x14ac:dyDescent="0.2">
      <c r="A3489" s="50" t="s">
        <v>12657</v>
      </c>
      <c r="B3489" s="51" t="s">
        <v>12105</v>
      </c>
      <c r="C3489" s="52" t="s">
        <v>12289</v>
      </c>
      <c r="D3489" s="52" t="s">
        <v>12556</v>
      </c>
      <c r="E3489" s="53" t="s">
        <v>231</v>
      </c>
      <c r="F3489" s="54" t="s">
        <v>12658</v>
      </c>
      <c r="G3489" s="54" t="s">
        <v>345</v>
      </c>
      <c r="H3489" s="56">
        <v>43188</v>
      </c>
      <c r="I3489" s="56">
        <v>43798</v>
      </c>
      <c r="J3489" s="57" t="str">
        <f>IF(Ugovori_OPULJP3[[#This Row],[DATUM ZAVRŠETKA OPERACIJE]]&gt;DATE(2024,12,31),"u provedbi","završen")</f>
        <v>završen</v>
      </c>
      <c r="K3489" s="55" t="s">
        <v>11877</v>
      </c>
      <c r="L3489" s="55" t="s">
        <v>129</v>
      </c>
      <c r="M3489" s="58">
        <v>0.85</v>
      </c>
      <c r="N3489" s="58">
        <v>0.15</v>
      </c>
      <c r="O3489" s="59">
        <f>Ugovori_OPULJP3[[#This Row],[Bespovratna sredstva - Ukupno (EU+Nac) HRK
= Ukupna ugovorena vrijednost bespovratnih sredstava]]*Ugovori_OPULJP3[[#This Row],[EU STOPA SUFINANCIRANJA %
EU CO-FINANCING RATE %]]</f>
        <v>577824.73849999998</v>
      </c>
      <c r="P3489" s="60">
        <f>Ugovori_OPULJP3[[#This Row],[Bespovratna sredstva - EU dio - HRK]]/7.5345</f>
        <v>76690.522065166893</v>
      </c>
      <c r="Q3489" s="59">
        <f>Ugovori_OPULJP3[[#This Row],[Bespovratna sredstva - Ukupno (EU+Nac) HRK
= Ukupna ugovorena vrijednost bespovratnih sredstava]]*Ugovori_OPULJP3[[#This Row],[STOPA NACIONALNOG SUFINANCIRANJA %]]</f>
        <v>101969.07150000001</v>
      </c>
      <c r="R3489" s="60">
        <f>Ugovori_OPULJP3[[#This Row],[Bespovratna sredstva - Nacionalni dio - HRK]]/7.5345</f>
        <v>13533.621540911805</v>
      </c>
      <c r="S3489" s="59">
        <v>679793.81</v>
      </c>
      <c r="T3489" s="60">
        <f>Ugovori_OPULJP3[[#This Row],[Bespovratna sredstva - Ukupno (EU+Nac) HRK
= Ukupna ugovorena vrijednost bespovratnih sredstava]]/7.5345</f>
        <v>90224.143606078709</v>
      </c>
      <c r="U3489" s="59">
        <v>0</v>
      </c>
      <c r="V3489" s="60">
        <f>Ugovori_OPULJP3[[#This Row],[Javni doprinos korisnika - HRK]]/7.5345</f>
        <v>0</v>
      </c>
      <c r="W3489" s="59">
        <v>0</v>
      </c>
      <c r="X3489" s="60">
        <f>Ugovori_OPULJP3[[#This Row],[Privatni doprinos korisnika - HRK]]/7.5345</f>
        <v>0</v>
      </c>
      <c r="Y3489" s="61">
        <v>679793.81</v>
      </c>
      <c r="Z3489" s="62">
        <f>Ugovori_OPULJP3[[#This Row],[UKUPNI PRIHVATLJIVI IZDACI
TOTAL ELIGIBLE EXPENDITURE
= Bespovratna sredstva ukupno + doprinos korisnika
= Ukupni prihvatljivi troškovi
= Ukupna ugovorena vrijednost projekta HRK]]/7.5345</f>
        <v>90224.143606078709</v>
      </c>
      <c r="AA3489" s="53" t="s">
        <v>37</v>
      </c>
      <c r="AB3489" s="53" t="s">
        <v>34</v>
      </c>
      <c r="AC3489" s="42" t="s">
        <v>12659</v>
      </c>
      <c r="AD3489" s="52" t="s">
        <v>12294</v>
      </c>
    </row>
    <row r="3490" spans="1:30" ht="88.5" customHeight="1" x14ac:dyDescent="0.2">
      <c r="A3490" s="50" t="s">
        <v>12660</v>
      </c>
      <c r="B3490" s="51" t="s">
        <v>12105</v>
      </c>
      <c r="C3490" s="52" t="s">
        <v>12289</v>
      </c>
      <c r="D3490" s="52" t="s">
        <v>12556</v>
      </c>
      <c r="E3490" s="53" t="s">
        <v>231</v>
      </c>
      <c r="F3490" s="54" t="s">
        <v>12661</v>
      </c>
      <c r="G3490" s="54" t="s">
        <v>12662</v>
      </c>
      <c r="H3490" s="56">
        <v>43371</v>
      </c>
      <c r="I3490" s="56">
        <v>44010</v>
      </c>
      <c r="J3490" s="57" t="str">
        <f>IF(Ugovori_OPULJP3[[#This Row],[DATUM ZAVRŠETKA OPERACIJE]]&gt;DATE(2024,12,31),"u provedbi","završen")</f>
        <v>završen</v>
      </c>
      <c r="K3490" s="55" t="s">
        <v>10394</v>
      </c>
      <c r="L3490" s="55" t="s">
        <v>36</v>
      </c>
      <c r="M3490" s="58">
        <v>0.85</v>
      </c>
      <c r="N3490" s="58">
        <v>0.15</v>
      </c>
      <c r="O3490" s="59">
        <f>Ugovori_OPULJP3[[#This Row],[Bespovratna sredstva - Ukupno (EU+Nac) HRK
= Ukupna ugovorena vrijednost bespovratnih sredstava]]*Ugovori_OPULJP3[[#This Row],[EU STOPA SUFINANCIRANJA %
EU CO-FINANCING RATE %]]</f>
        <v>513445.2965</v>
      </c>
      <c r="P3490" s="60">
        <f>Ugovori_OPULJP3[[#This Row],[Bespovratna sredstva - EU dio - HRK]]/7.5345</f>
        <v>68145.90171876036</v>
      </c>
      <c r="Q3490" s="59">
        <f>Ugovori_OPULJP3[[#This Row],[Bespovratna sredstva - Ukupno (EU+Nac) HRK
= Ukupna ugovorena vrijednost bespovratnih sredstava]]*Ugovori_OPULJP3[[#This Row],[STOPA NACIONALNOG SUFINANCIRANJA %]]</f>
        <v>90607.993499999997</v>
      </c>
      <c r="R3490" s="60">
        <f>Ugovori_OPULJP3[[#This Row],[Bespovratna sredstva - Nacionalni dio - HRK]]/7.5345</f>
        <v>12025.747362134181</v>
      </c>
      <c r="S3490" s="59">
        <v>604053.29</v>
      </c>
      <c r="T3490" s="60">
        <f>Ugovori_OPULJP3[[#This Row],[Bespovratna sredstva - Ukupno (EU+Nac) HRK
= Ukupna ugovorena vrijednost bespovratnih sredstava]]/7.5345</f>
        <v>80171.649080894553</v>
      </c>
      <c r="U3490" s="59">
        <v>0</v>
      </c>
      <c r="V3490" s="60">
        <f>Ugovori_OPULJP3[[#This Row],[Javni doprinos korisnika - HRK]]/7.5345</f>
        <v>0</v>
      </c>
      <c r="W3490" s="59">
        <v>0</v>
      </c>
      <c r="X3490" s="60">
        <f>Ugovori_OPULJP3[[#This Row],[Privatni doprinos korisnika - HRK]]/7.5345</f>
        <v>0</v>
      </c>
      <c r="Y3490" s="61">
        <v>604053.29</v>
      </c>
      <c r="Z3490" s="62">
        <f>Ugovori_OPULJP3[[#This Row],[UKUPNI PRIHVATLJIVI IZDACI
TOTAL ELIGIBLE EXPENDITURE
= Bespovratna sredstva ukupno + doprinos korisnika
= Ukupni prihvatljivi troškovi
= Ukupna ugovorena vrijednost projekta HRK]]/7.5345</f>
        <v>80171.649080894553</v>
      </c>
      <c r="AA3490" s="53" t="s">
        <v>37</v>
      </c>
      <c r="AB3490" s="53" t="s">
        <v>34</v>
      </c>
      <c r="AC3490" s="42" t="s">
        <v>12663</v>
      </c>
      <c r="AD3490" s="52" t="s">
        <v>12294</v>
      </c>
    </row>
    <row r="3491" spans="1:30" ht="88.5" customHeight="1" x14ac:dyDescent="0.2">
      <c r="A3491" s="50" t="s">
        <v>12664</v>
      </c>
      <c r="B3491" s="51" t="s">
        <v>12105</v>
      </c>
      <c r="C3491" s="52" t="s">
        <v>12289</v>
      </c>
      <c r="D3491" s="52" t="s">
        <v>12556</v>
      </c>
      <c r="E3491" s="53" t="s">
        <v>231</v>
      </c>
      <c r="F3491" s="54" t="s">
        <v>12665</v>
      </c>
      <c r="G3491" s="54" t="s">
        <v>12666</v>
      </c>
      <c r="H3491" s="56">
        <v>43188</v>
      </c>
      <c r="I3491" s="56">
        <v>43645</v>
      </c>
      <c r="J3491" s="57" t="str">
        <f>IF(Ugovori_OPULJP3[[#This Row],[DATUM ZAVRŠETKA OPERACIJE]]&gt;DATE(2024,12,31),"u provedbi","završen")</f>
        <v>završen</v>
      </c>
      <c r="K3491" s="55" t="s">
        <v>248</v>
      </c>
      <c r="L3491" s="55" t="s">
        <v>248</v>
      </c>
      <c r="M3491" s="58">
        <v>0.85</v>
      </c>
      <c r="N3491" s="58">
        <v>0.15</v>
      </c>
      <c r="O3491" s="59">
        <f>Ugovori_OPULJP3[[#This Row],[Bespovratna sredstva - Ukupno (EU+Nac) HRK
= Ukupna ugovorena vrijednost bespovratnih sredstava]]*Ugovori_OPULJP3[[#This Row],[EU STOPA SUFINANCIRANJA %
EU CO-FINANCING RATE %]]</f>
        <v>1271617.8499999999</v>
      </c>
      <c r="P3491" s="60">
        <f>Ugovori_OPULJP3[[#This Row],[Bespovratna sredstva - EU dio - HRK]]/7.5345</f>
        <v>168772.69228216866</v>
      </c>
      <c r="Q3491" s="59">
        <f>Ugovori_OPULJP3[[#This Row],[Bespovratna sredstva - Ukupno (EU+Nac) HRK
= Ukupna ugovorena vrijednost bespovratnih sredstava]]*Ugovori_OPULJP3[[#This Row],[STOPA NACIONALNOG SUFINANCIRANJA %]]</f>
        <v>224403.15</v>
      </c>
      <c r="R3491" s="60">
        <f>Ugovori_OPULJP3[[#This Row],[Bespovratna sredstva - Nacionalni dio - HRK]]/7.5345</f>
        <v>29783.416285088591</v>
      </c>
      <c r="S3491" s="59">
        <v>1496021</v>
      </c>
      <c r="T3491" s="60">
        <f>Ugovori_OPULJP3[[#This Row],[Bespovratna sredstva - Ukupno (EU+Nac) HRK
= Ukupna ugovorena vrijednost bespovratnih sredstava]]/7.5345</f>
        <v>198556.10856725727</v>
      </c>
      <c r="U3491" s="59">
        <v>0</v>
      </c>
      <c r="V3491" s="60">
        <f>Ugovori_OPULJP3[[#This Row],[Javni doprinos korisnika - HRK]]/7.5345</f>
        <v>0</v>
      </c>
      <c r="W3491" s="59">
        <v>0</v>
      </c>
      <c r="X3491" s="60">
        <f>Ugovori_OPULJP3[[#This Row],[Privatni doprinos korisnika - HRK]]/7.5345</f>
        <v>0</v>
      </c>
      <c r="Y3491" s="61">
        <v>1496021</v>
      </c>
      <c r="Z3491" s="62">
        <f>Ugovori_OPULJP3[[#This Row],[UKUPNI PRIHVATLJIVI IZDACI
TOTAL ELIGIBLE EXPENDITURE
= Bespovratna sredstva ukupno + doprinos korisnika
= Ukupni prihvatljivi troškovi
= Ukupna ugovorena vrijednost projekta HRK]]/7.5345</f>
        <v>198556.10856725727</v>
      </c>
      <c r="AA3491" s="53" t="s">
        <v>37</v>
      </c>
      <c r="AB3491" s="53" t="s">
        <v>34</v>
      </c>
      <c r="AC3491" s="42" t="s">
        <v>12667</v>
      </c>
      <c r="AD3491" s="52" t="s">
        <v>12294</v>
      </c>
    </row>
    <row r="3492" spans="1:30" ht="88.5" customHeight="1" x14ac:dyDescent="0.2">
      <c r="A3492" s="50" t="s">
        <v>12668</v>
      </c>
      <c r="B3492" s="51" t="s">
        <v>12105</v>
      </c>
      <c r="C3492" s="52" t="s">
        <v>12289</v>
      </c>
      <c r="D3492" s="52" t="s">
        <v>12556</v>
      </c>
      <c r="E3492" s="53" t="s">
        <v>231</v>
      </c>
      <c r="F3492" s="54" t="s">
        <v>12669</v>
      </c>
      <c r="G3492" s="54" t="s">
        <v>12670</v>
      </c>
      <c r="H3492" s="56">
        <v>43370</v>
      </c>
      <c r="I3492" s="56">
        <v>44009</v>
      </c>
      <c r="J3492" s="57" t="str">
        <f>IF(Ugovori_OPULJP3[[#This Row],[DATUM ZAVRŠETKA OPERACIJE]]&gt;DATE(2024,12,31),"u provedbi","završen")</f>
        <v>završen</v>
      </c>
      <c r="K3492" s="55" t="s">
        <v>35</v>
      </c>
      <c r="L3492" s="55" t="s">
        <v>36</v>
      </c>
      <c r="M3492" s="58">
        <v>0.85</v>
      </c>
      <c r="N3492" s="58">
        <v>0.15</v>
      </c>
      <c r="O3492" s="59">
        <f>Ugovori_OPULJP3[[#This Row],[Bespovratna sredstva - Ukupno (EU+Nac) HRK
= Ukupna ugovorena vrijednost bespovratnih sredstava]]*Ugovori_OPULJP3[[#This Row],[EU STOPA SUFINANCIRANJA %
EU CO-FINANCING RATE %]]</f>
        <v>743035.37950000004</v>
      </c>
      <c r="P3492" s="60">
        <f>Ugovori_OPULJP3[[#This Row],[Bespovratna sredstva - EU dio - HRK]]/7.5345</f>
        <v>98617.742318667457</v>
      </c>
      <c r="Q3492" s="59">
        <f>Ugovori_OPULJP3[[#This Row],[Bespovratna sredstva - Ukupno (EU+Nac) HRK
= Ukupna ugovorena vrijednost bespovratnih sredstava]]*Ugovori_OPULJP3[[#This Row],[STOPA NACIONALNOG SUFINANCIRANJA %]]</f>
        <v>131123.89050000001</v>
      </c>
      <c r="R3492" s="60">
        <f>Ugovori_OPULJP3[[#This Row],[Bespovratna sredstva - Nacionalni dio - HRK]]/7.5345</f>
        <v>17403.130997411907</v>
      </c>
      <c r="S3492" s="59">
        <v>874159.27</v>
      </c>
      <c r="T3492" s="60">
        <f>Ugovori_OPULJP3[[#This Row],[Bespovratna sredstva - Ukupno (EU+Nac) HRK
= Ukupna ugovorena vrijednost bespovratnih sredstava]]/7.5345</f>
        <v>116020.87331607936</v>
      </c>
      <c r="U3492" s="59">
        <v>0</v>
      </c>
      <c r="V3492" s="60">
        <f>Ugovori_OPULJP3[[#This Row],[Javni doprinos korisnika - HRK]]/7.5345</f>
        <v>0</v>
      </c>
      <c r="W3492" s="59">
        <v>0</v>
      </c>
      <c r="X3492" s="60">
        <f>Ugovori_OPULJP3[[#This Row],[Privatni doprinos korisnika - HRK]]/7.5345</f>
        <v>0</v>
      </c>
      <c r="Y3492" s="61">
        <v>874159.27</v>
      </c>
      <c r="Z3492" s="62">
        <f>Ugovori_OPULJP3[[#This Row],[UKUPNI PRIHVATLJIVI IZDACI
TOTAL ELIGIBLE EXPENDITURE
= Bespovratna sredstva ukupno + doprinos korisnika
= Ukupni prihvatljivi troškovi
= Ukupna ugovorena vrijednost projekta HRK]]/7.5345</f>
        <v>116020.87331607936</v>
      </c>
      <c r="AA3492" s="53" t="s">
        <v>37</v>
      </c>
      <c r="AB3492" s="53" t="s">
        <v>34</v>
      </c>
      <c r="AC3492" s="42" t="s">
        <v>12671</v>
      </c>
      <c r="AD3492" s="52" t="s">
        <v>12294</v>
      </c>
    </row>
    <row r="3493" spans="1:30" ht="88.5" customHeight="1" x14ac:dyDescent="0.2">
      <c r="A3493" s="50" t="s">
        <v>12672</v>
      </c>
      <c r="B3493" s="51" t="s">
        <v>12105</v>
      </c>
      <c r="C3493" s="52" t="s">
        <v>12289</v>
      </c>
      <c r="D3493" s="52" t="s">
        <v>12556</v>
      </c>
      <c r="E3493" s="53" t="s">
        <v>231</v>
      </c>
      <c r="F3493" s="54" t="s">
        <v>12673</v>
      </c>
      <c r="G3493" s="54" t="s">
        <v>12674</v>
      </c>
      <c r="H3493" s="56">
        <v>43188</v>
      </c>
      <c r="I3493" s="56">
        <v>43828</v>
      </c>
      <c r="J3493" s="57" t="str">
        <f>IF(Ugovori_OPULJP3[[#This Row],[DATUM ZAVRŠETKA OPERACIJE]]&gt;DATE(2024,12,31),"u provedbi","završen")</f>
        <v>završen</v>
      </c>
      <c r="K3493" s="55" t="s">
        <v>35</v>
      </c>
      <c r="L3493" s="55" t="s">
        <v>36</v>
      </c>
      <c r="M3493" s="58">
        <v>0.85</v>
      </c>
      <c r="N3493" s="58">
        <v>0.15</v>
      </c>
      <c r="O3493" s="59">
        <f>Ugovori_OPULJP3[[#This Row],[Bespovratna sredstva - Ukupno (EU+Nac) HRK
= Ukupna ugovorena vrijednost bespovratnih sredstava]]*Ugovori_OPULJP3[[#This Row],[EU STOPA SUFINANCIRANJA %
EU CO-FINANCING RATE %]]</f>
        <v>798672.34199999995</v>
      </c>
      <c r="P3493" s="60">
        <f>Ugovori_OPULJP3[[#This Row],[Bespovratna sredstva - EU dio - HRK]]/7.5345</f>
        <v>106002.03623332668</v>
      </c>
      <c r="Q3493" s="59">
        <f>Ugovori_OPULJP3[[#This Row],[Bespovratna sredstva - Ukupno (EU+Nac) HRK
= Ukupna ugovorena vrijednost bespovratnih sredstava]]*Ugovori_OPULJP3[[#This Row],[STOPA NACIONALNOG SUFINANCIRANJA %]]</f>
        <v>140942.17799999999</v>
      </c>
      <c r="R3493" s="60">
        <f>Ugovori_OPULJP3[[#This Row],[Bespovratna sredstva - Nacionalni dio - HRK]]/7.5345</f>
        <v>18706.24168823412</v>
      </c>
      <c r="S3493" s="59">
        <v>939614.52</v>
      </c>
      <c r="T3493" s="60">
        <f>Ugovori_OPULJP3[[#This Row],[Bespovratna sredstva - Ukupno (EU+Nac) HRK
= Ukupna ugovorena vrijednost bespovratnih sredstava]]/7.5345</f>
        <v>124708.27792156082</v>
      </c>
      <c r="U3493" s="59">
        <v>0</v>
      </c>
      <c r="V3493" s="60">
        <f>Ugovori_OPULJP3[[#This Row],[Javni doprinos korisnika - HRK]]/7.5345</f>
        <v>0</v>
      </c>
      <c r="W3493" s="59">
        <v>0</v>
      </c>
      <c r="X3493" s="60">
        <f>Ugovori_OPULJP3[[#This Row],[Privatni doprinos korisnika - HRK]]/7.5345</f>
        <v>0</v>
      </c>
      <c r="Y3493" s="61">
        <v>939614.52</v>
      </c>
      <c r="Z3493" s="62">
        <f>Ugovori_OPULJP3[[#This Row],[UKUPNI PRIHVATLJIVI IZDACI
TOTAL ELIGIBLE EXPENDITURE
= Bespovratna sredstva ukupno + doprinos korisnika
= Ukupni prihvatljivi troškovi
= Ukupna ugovorena vrijednost projekta HRK]]/7.5345</f>
        <v>124708.27792156082</v>
      </c>
      <c r="AA3493" s="53" t="s">
        <v>37</v>
      </c>
      <c r="AB3493" s="53" t="s">
        <v>34</v>
      </c>
      <c r="AC3493" s="42" t="s">
        <v>12675</v>
      </c>
      <c r="AD3493" s="52" t="s">
        <v>12294</v>
      </c>
    </row>
    <row r="3494" spans="1:30" ht="88.5" customHeight="1" x14ac:dyDescent="0.2">
      <c r="A3494" s="50" t="s">
        <v>12676</v>
      </c>
      <c r="B3494" s="51" t="s">
        <v>12105</v>
      </c>
      <c r="C3494" s="52" t="s">
        <v>12289</v>
      </c>
      <c r="D3494" s="52" t="s">
        <v>12556</v>
      </c>
      <c r="E3494" s="53" t="s">
        <v>231</v>
      </c>
      <c r="F3494" s="54" t="s">
        <v>12677</v>
      </c>
      <c r="G3494" s="54" t="s">
        <v>12678</v>
      </c>
      <c r="H3494" s="56">
        <v>43188</v>
      </c>
      <c r="I3494" s="56">
        <v>43737</v>
      </c>
      <c r="J3494" s="57" t="str">
        <f>IF(Ugovori_OPULJP3[[#This Row],[DATUM ZAVRŠETKA OPERACIJE]]&gt;DATE(2024,12,31),"u provedbi","završen")</f>
        <v>završen</v>
      </c>
      <c r="K3494" s="55" t="s">
        <v>35</v>
      </c>
      <c r="L3494" s="55" t="s">
        <v>36</v>
      </c>
      <c r="M3494" s="58">
        <v>0.85</v>
      </c>
      <c r="N3494" s="58">
        <v>0.15</v>
      </c>
      <c r="O3494" s="59">
        <f>Ugovori_OPULJP3[[#This Row],[Bespovratna sredstva - Ukupno (EU+Nac) HRK
= Ukupna ugovorena vrijednost bespovratnih sredstava]]*Ugovori_OPULJP3[[#This Row],[EU STOPA SUFINANCIRANJA %
EU CO-FINANCING RATE %]]</f>
        <v>1087443.709</v>
      </c>
      <c r="P3494" s="60">
        <f>Ugovori_OPULJP3[[#This Row],[Bespovratna sredstva - EU dio - HRK]]/7.5345</f>
        <v>144328.58305129735</v>
      </c>
      <c r="Q3494" s="59">
        <f>Ugovori_OPULJP3[[#This Row],[Bespovratna sredstva - Ukupno (EU+Nac) HRK
= Ukupna ugovorena vrijednost bespovratnih sredstava]]*Ugovori_OPULJP3[[#This Row],[STOPA NACIONALNOG SUFINANCIRANJA %]]</f>
        <v>191901.83100000001</v>
      </c>
      <c r="R3494" s="60">
        <f>Ugovori_OPULJP3[[#This Row],[Bespovratna sredstva - Nacionalni dio - HRK]]/7.5345</f>
        <v>25469.749950228947</v>
      </c>
      <c r="S3494" s="59">
        <v>1279345.54</v>
      </c>
      <c r="T3494" s="60">
        <f>Ugovori_OPULJP3[[#This Row],[Bespovratna sredstva - Ukupno (EU+Nac) HRK
= Ukupna ugovorena vrijednost bespovratnih sredstava]]/7.5345</f>
        <v>169798.33300152631</v>
      </c>
      <c r="U3494" s="59">
        <v>0</v>
      </c>
      <c r="V3494" s="60">
        <f>Ugovori_OPULJP3[[#This Row],[Javni doprinos korisnika - HRK]]/7.5345</f>
        <v>0</v>
      </c>
      <c r="W3494" s="59">
        <v>0</v>
      </c>
      <c r="X3494" s="60">
        <f>Ugovori_OPULJP3[[#This Row],[Privatni doprinos korisnika - HRK]]/7.5345</f>
        <v>0</v>
      </c>
      <c r="Y3494" s="61">
        <v>1279345.54</v>
      </c>
      <c r="Z3494" s="62">
        <f>Ugovori_OPULJP3[[#This Row],[UKUPNI PRIHVATLJIVI IZDACI
TOTAL ELIGIBLE EXPENDITURE
= Bespovratna sredstva ukupno + doprinos korisnika
= Ukupni prihvatljivi troškovi
= Ukupna ugovorena vrijednost projekta HRK]]/7.5345</f>
        <v>169798.33300152631</v>
      </c>
      <c r="AA3494" s="53" t="s">
        <v>37</v>
      </c>
      <c r="AB3494" s="53" t="s">
        <v>34</v>
      </c>
      <c r="AC3494" s="42" t="s">
        <v>12679</v>
      </c>
      <c r="AD3494" s="52" t="s">
        <v>12294</v>
      </c>
    </row>
    <row r="3495" spans="1:30" ht="88.5" customHeight="1" x14ac:dyDescent="0.2">
      <c r="A3495" s="50" t="s">
        <v>12680</v>
      </c>
      <c r="B3495" s="51" t="s">
        <v>12105</v>
      </c>
      <c r="C3495" s="52" t="s">
        <v>12289</v>
      </c>
      <c r="D3495" s="52" t="s">
        <v>12556</v>
      </c>
      <c r="E3495" s="53" t="s">
        <v>231</v>
      </c>
      <c r="F3495" s="54" t="s">
        <v>12681</v>
      </c>
      <c r="G3495" s="54" t="s">
        <v>1170</v>
      </c>
      <c r="H3495" s="56">
        <v>43377</v>
      </c>
      <c r="I3495" s="56">
        <v>43742</v>
      </c>
      <c r="J3495" s="57" t="str">
        <f>IF(Ugovori_OPULJP3[[#This Row],[DATUM ZAVRŠETKA OPERACIJE]]&gt;DATE(2024,12,31),"u provedbi","završen")</f>
        <v>završen</v>
      </c>
      <c r="K3495" s="55" t="s">
        <v>332</v>
      </c>
      <c r="L3495" s="55" t="s">
        <v>332</v>
      </c>
      <c r="M3495" s="58">
        <v>0.85</v>
      </c>
      <c r="N3495" s="58">
        <v>0.15</v>
      </c>
      <c r="O3495" s="59">
        <f>Ugovori_OPULJP3[[#This Row],[Bespovratna sredstva - Ukupno (EU+Nac) HRK
= Ukupna ugovorena vrijednost bespovratnih sredstava]]*Ugovori_OPULJP3[[#This Row],[EU STOPA SUFINANCIRANJA %
EU CO-FINANCING RATE %]]</f>
        <v>582323.47399999993</v>
      </c>
      <c r="P3495" s="60">
        <f>Ugovori_OPULJP3[[#This Row],[Bespovratna sredstva - EU dio - HRK]]/7.5345</f>
        <v>77287.606875041456</v>
      </c>
      <c r="Q3495" s="59">
        <f>Ugovori_OPULJP3[[#This Row],[Bespovratna sredstva - Ukupno (EU+Nac) HRK
= Ukupna ugovorena vrijednost bespovratnih sredstava]]*Ugovori_OPULJP3[[#This Row],[STOPA NACIONALNOG SUFINANCIRANJA %]]</f>
        <v>102762.96599999999</v>
      </c>
      <c r="R3495" s="60">
        <f>Ugovori_OPULJP3[[#This Row],[Bespovratna sredstva - Nacionalni dio - HRK]]/7.5345</f>
        <v>13638.989448536728</v>
      </c>
      <c r="S3495" s="59">
        <v>685086.44</v>
      </c>
      <c r="T3495" s="60">
        <f>Ugovori_OPULJP3[[#This Row],[Bespovratna sredstva - Ukupno (EU+Nac) HRK
= Ukupna ugovorena vrijednost bespovratnih sredstava]]/7.5345</f>
        <v>90926.596323578196</v>
      </c>
      <c r="U3495" s="59">
        <v>0</v>
      </c>
      <c r="V3495" s="60">
        <f>Ugovori_OPULJP3[[#This Row],[Javni doprinos korisnika - HRK]]/7.5345</f>
        <v>0</v>
      </c>
      <c r="W3495" s="59">
        <v>0</v>
      </c>
      <c r="X3495" s="60">
        <f>Ugovori_OPULJP3[[#This Row],[Privatni doprinos korisnika - HRK]]/7.5345</f>
        <v>0</v>
      </c>
      <c r="Y3495" s="61">
        <v>685086.44</v>
      </c>
      <c r="Z3495" s="62">
        <f>Ugovori_OPULJP3[[#This Row],[UKUPNI PRIHVATLJIVI IZDACI
TOTAL ELIGIBLE EXPENDITURE
= Bespovratna sredstva ukupno + doprinos korisnika
= Ukupni prihvatljivi troškovi
= Ukupna ugovorena vrijednost projekta HRK]]/7.5345</f>
        <v>90926.596323578196</v>
      </c>
      <c r="AA3495" s="53" t="s">
        <v>37</v>
      </c>
      <c r="AB3495" s="53" t="s">
        <v>34</v>
      </c>
      <c r="AC3495" s="42" t="s">
        <v>12682</v>
      </c>
      <c r="AD3495" s="52" t="s">
        <v>12294</v>
      </c>
    </row>
    <row r="3496" spans="1:30" ht="88.5" customHeight="1" x14ac:dyDescent="0.2">
      <c r="A3496" s="50" t="s">
        <v>12683</v>
      </c>
      <c r="B3496" s="51" t="s">
        <v>12105</v>
      </c>
      <c r="C3496" s="52" t="s">
        <v>12289</v>
      </c>
      <c r="D3496" s="52" t="s">
        <v>12684</v>
      </c>
      <c r="E3496" s="53" t="s">
        <v>231</v>
      </c>
      <c r="F3496" s="54" t="s">
        <v>12685</v>
      </c>
      <c r="G3496" s="54" t="s">
        <v>12686</v>
      </c>
      <c r="H3496" s="56">
        <v>43402</v>
      </c>
      <c r="I3496" s="56">
        <v>44133</v>
      </c>
      <c r="J3496" s="57" t="str">
        <f>IF(Ugovori_OPULJP3[[#This Row],[DATUM ZAVRŠETKA OPERACIJE]]&gt;DATE(2024,12,31),"u provedbi","završen")</f>
        <v>završen</v>
      </c>
      <c r="K3496" s="55" t="s">
        <v>270</v>
      </c>
      <c r="L3496" s="55" t="s">
        <v>270</v>
      </c>
      <c r="M3496" s="58">
        <v>0.85</v>
      </c>
      <c r="N3496" s="58">
        <v>0.15</v>
      </c>
      <c r="O3496" s="59">
        <f>Ugovori_OPULJP3[[#This Row],[Bespovratna sredstva - Ukupno (EU+Nac) HRK
= Ukupna ugovorena vrijednost bespovratnih sredstava]]*Ugovori_OPULJP3[[#This Row],[EU STOPA SUFINANCIRANJA %
EU CO-FINANCING RATE %]]</f>
        <v>1655470.625</v>
      </c>
      <c r="P3496" s="60">
        <f>Ugovori_OPULJP3[[#This Row],[Bespovratna sredstva - EU dio - HRK]]/7.5345</f>
        <v>219718.71059791624</v>
      </c>
      <c r="Q3496" s="59">
        <f>Ugovori_OPULJP3[[#This Row],[Bespovratna sredstva - Ukupno (EU+Nac) HRK
= Ukupna ugovorena vrijednost bespovratnih sredstava]]*Ugovori_OPULJP3[[#This Row],[STOPA NACIONALNOG SUFINANCIRANJA %]]</f>
        <v>292141.875</v>
      </c>
      <c r="R3496" s="60">
        <f>Ugovori_OPULJP3[[#This Row],[Bespovratna sredstva - Nacionalni dio - HRK]]/7.5345</f>
        <v>38773.890105514627</v>
      </c>
      <c r="S3496" s="59">
        <v>1947612.5</v>
      </c>
      <c r="T3496" s="60">
        <f>Ugovori_OPULJP3[[#This Row],[Bespovratna sredstva - Ukupno (EU+Nac) HRK
= Ukupna ugovorena vrijednost bespovratnih sredstava]]/7.5345</f>
        <v>258492.60070343086</v>
      </c>
      <c r="U3496" s="59">
        <v>0</v>
      </c>
      <c r="V3496" s="60">
        <f>Ugovori_OPULJP3[[#This Row],[Javni doprinos korisnika - HRK]]/7.5345</f>
        <v>0</v>
      </c>
      <c r="W3496" s="59">
        <v>0</v>
      </c>
      <c r="X3496" s="60">
        <f>Ugovori_OPULJP3[[#This Row],[Privatni doprinos korisnika - HRK]]/7.5345</f>
        <v>0</v>
      </c>
      <c r="Y3496" s="61">
        <v>1947612.5</v>
      </c>
      <c r="Z3496" s="62">
        <f>Ugovori_OPULJP3[[#This Row],[UKUPNI PRIHVATLJIVI IZDACI
TOTAL ELIGIBLE EXPENDITURE
= Bespovratna sredstva ukupno + doprinos korisnika
= Ukupni prihvatljivi troškovi
= Ukupna ugovorena vrijednost projekta HRK]]/7.5345</f>
        <v>258492.60070343086</v>
      </c>
      <c r="AA3496" s="53" t="s">
        <v>751</v>
      </c>
      <c r="AB3496" s="53" t="s">
        <v>752</v>
      </c>
      <c r="AC3496" s="42" t="s">
        <v>12687</v>
      </c>
      <c r="AD3496" s="52" t="s">
        <v>12294</v>
      </c>
    </row>
    <row r="3497" spans="1:30" ht="88.5" customHeight="1" x14ac:dyDescent="0.2">
      <c r="A3497" s="50" t="s">
        <v>12688</v>
      </c>
      <c r="B3497" s="51" t="s">
        <v>12105</v>
      </c>
      <c r="C3497" s="52" t="s">
        <v>12289</v>
      </c>
      <c r="D3497" s="52" t="s">
        <v>12684</v>
      </c>
      <c r="E3497" s="53" t="s">
        <v>231</v>
      </c>
      <c r="F3497" s="54" t="s">
        <v>12689</v>
      </c>
      <c r="G3497" s="54" t="s">
        <v>12690</v>
      </c>
      <c r="H3497" s="56">
        <v>43435</v>
      </c>
      <c r="I3497" s="56">
        <v>44166</v>
      </c>
      <c r="J3497" s="57" t="str">
        <f>IF(Ugovori_OPULJP3[[#This Row],[DATUM ZAVRŠETKA OPERACIJE]]&gt;DATE(2024,12,31),"u provedbi","završen")</f>
        <v>završen</v>
      </c>
      <c r="K3497" s="55" t="s">
        <v>36</v>
      </c>
      <c r="L3497" s="55" t="s">
        <v>36</v>
      </c>
      <c r="M3497" s="58">
        <v>0.85</v>
      </c>
      <c r="N3497" s="58">
        <v>0.15</v>
      </c>
      <c r="O3497" s="59">
        <f>Ugovori_OPULJP3[[#This Row],[Bespovratna sredstva - Ukupno (EU+Nac) HRK
= Ukupna ugovorena vrijednost bespovratnih sredstava]]*Ugovori_OPULJP3[[#This Row],[EU STOPA SUFINANCIRANJA %
EU CO-FINANCING RATE %]]</f>
        <v>2097717.9834999996</v>
      </c>
      <c r="P3497" s="60">
        <f>Ugovori_OPULJP3[[#This Row],[Bespovratna sredstva - EU dio - HRK]]/7.5345</f>
        <v>278415.02203198615</v>
      </c>
      <c r="Q3497" s="59">
        <f>Ugovori_OPULJP3[[#This Row],[Bespovratna sredstva - Ukupno (EU+Nac) HRK
= Ukupna ugovorena vrijednost bespovratnih sredstava]]*Ugovori_OPULJP3[[#This Row],[STOPA NACIONALNOG SUFINANCIRANJA %]]</f>
        <v>370185.52649999998</v>
      </c>
      <c r="R3497" s="60">
        <f>Ugovori_OPULJP3[[#This Row],[Bespovratna sredstva - Nacionalni dio - HRK]]/7.5345</f>
        <v>49132.062711526967</v>
      </c>
      <c r="S3497" s="59">
        <v>2467903.5099999998</v>
      </c>
      <c r="T3497" s="60">
        <f>Ugovori_OPULJP3[[#This Row],[Bespovratna sredstva - Ukupno (EU+Nac) HRK
= Ukupna ugovorena vrijednost bespovratnih sredstava]]/7.5345</f>
        <v>327547.08474351314</v>
      </c>
      <c r="U3497" s="59">
        <v>0</v>
      </c>
      <c r="V3497" s="60">
        <f>Ugovori_OPULJP3[[#This Row],[Javni doprinos korisnika - HRK]]/7.5345</f>
        <v>0</v>
      </c>
      <c r="W3497" s="59">
        <v>0</v>
      </c>
      <c r="X3497" s="60">
        <f>Ugovori_OPULJP3[[#This Row],[Privatni doprinos korisnika - HRK]]/7.5345</f>
        <v>0</v>
      </c>
      <c r="Y3497" s="61">
        <v>2467903.5099999998</v>
      </c>
      <c r="Z3497" s="62">
        <f>Ugovori_OPULJP3[[#This Row],[UKUPNI PRIHVATLJIVI IZDACI
TOTAL ELIGIBLE EXPENDITURE
= Bespovratna sredstva ukupno + doprinos korisnika
= Ukupni prihvatljivi troškovi
= Ukupna ugovorena vrijednost projekta HRK]]/7.5345</f>
        <v>327547.08474351314</v>
      </c>
      <c r="AA3497" s="53" t="s">
        <v>751</v>
      </c>
      <c r="AB3497" s="53" t="s">
        <v>752</v>
      </c>
      <c r="AC3497" s="42" t="s">
        <v>12691</v>
      </c>
      <c r="AD3497" s="52" t="s">
        <v>12294</v>
      </c>
    </row>
    <row r="3498" spans="1:30" ht="88.5" customHeight="1" x14ac:dyDescent="0.2">
      <c r="A3498" s="50" t="s">
        <v>12692</v>
      </c>
      <c r="B3498" s="51" t="s">
        <v>12105</v>
      </c>
      <c r="C3498" s="52" t="s">
        <v>12289</v>
      </c>
      <c r="D3498" s="52" t="s">
        <v>12684</v>
      </c>
      <c r="E3498" s="53" t="s">
        <v>231</v>
      </c>
      <c r="F3498" s="54" t="s">
        <v>12693</v>
      </c>
      <c r="G3498" s="54" t="s">
        <v>12694</v>
      </c>
      <c r="H3498" s="56">
        <v>43402</v>
      </c>
      <c r="I3498" s="56">
        <v>44133</v>
      </c>
      <c r="J3498" s="57" t="str">
        <f>IF(Ugovori_OPULJP3[[#This Row],[DATUM ZAVRŠETKA OPERACIJE]]&gt;DATE(2024,12,31),"u provedbi","završen")</f>
        <v>završen</v>
      </c>
      <c r="K3498" s="55" t="s">
        <v>424</v>
      </c>
      <c r="L3498" s="55" t="s">
        <v>424</v>
      </c>
      <c r="M3498" s="58">
        <v>0.85</v>
      </c>
      <c r="N3498" s="58">
        <v>0.15</v>
      </c>
      <c r="O3498" s="59">
        <f>Ugovori_OPULJP3[[#This Row],[Bespovratna sredstva - Ukupno (EU+Nac) HRK
= Ukupna ugovorena vrijednost bespovratnih sredstava]]*Ugovori_OPULJP3[[#This Row],[EU STOPA SUFINANCIRANJA %
EU CO-FINANCING RATE %]]</f>
        <v>1587399.2334999999</v>
      </c>
      <c r="P3498" s="60">
        <f>Ugovori_OPULJP3[[#This Row],[Bespovratna sredstva - EU dio - HRK]]/7.5345</f>
        <v>210684.08434534472</v>
      </c>
      <c r="Q3498" s="59">
        <f>Ugovori_OPULJP3[[#This Row],[Bespovratna sredstva - Ukupno (EU+Nac) HRK
= Ukupna ugovorena vrijednost bespovratnih sredstava]]*Ugovori_OPULJP3[[#This Row],[STOPA NACIONALNOG SUFINANCIRANJA %]]</f>
        <v>280129.27649999998</v>
      </c>
      <c r="R3498" s="60">
        <f>Ugovori_OPULJP3[[#This Row],[Bespovratna sredstva - Nacionalni dio - HRK]]/7.5345</f>
        <v>37179.544296237305</v>
      </c>
      <c r="S3498" s="59">
        <v>1867528.51</v>
      </c>
      <c r="T3498" s="60">
        <f>Ugovori_OPULJP3[[#This Row],[Bespovratna sredstva - Ukupno (EU+Nac) HRK
= Ukupna ugovorena vrijednost bespovratnih sredstava]]/7.5345</f>
        <v>247863.62864158204</v>
      </c>
      <c r="U3498" s="59">
        <v>0</v>
      </c>
      <c r="V3498" s="60">
        <f>Ugovori_OPULJP3[[#This Row],[Javni doprinos korisnika - HRK]]/7.5345</f>
        <v>0</v>
      </c>
      <c r="W3498" s="59">
        <v>0</v>
      </c>
      <c r="X3498" s="60">
        <f>Ugovori_OPULJP3[[#This Row],[Privatni doprinos korisnika - HRK]]/7.5345</f>
        <v>0</v>
      </c>
      <c r="Y3498" s="61">
        <v>1867528.51</v>
      </c>
      <c r="Z3498" s="62">
        <f>Ugovori_OPULJP3[[#This Row],[UKUPNI PRIHVATLJIVI IZDACI
TOTAL ELIGIBLE EXPENDITURE
= Bespovratna sredstva ukupno + doprinos korisnika
= Ukupni prihvatljivi troškovi
= Ukupna ugovorena vrijednost projekta HRK]]/7.5345</f>
        <v>247863.62864158204</v>
      </c>
      <c r="AA3498" s="53" t="s">
        <v>751</v>
      </c>
      <c r="AB3498" s="53" t="s">
        <v>752</v>
      </c>
      <c r="AC3498" s="42" t="s">
        <v>12695</v>
      </c>
      <c r="AD3498" s="52" t="s">
        <v>12294</v>
      </c>
    </row>
    <row r="3499" spans="1:30" ht="88.5" customHeight="1" x14ac:dyDescent="0.2">
      <c r="A3499" s="50" t="s">
        <v>12696</v>
      </c>
      <c r="B3499" s="51" t="s">
        <v>12105</v>
      </c>
      <c r="C3499" s="52" t="s">
        <v>12289</v>
      </c>
      <c r="D3499" s="52" t="s">
        <v>12684</v>
      </c>
      <c r="E3499" s="53" t="s">
        <v>231</v>
      </c>
      <c r="F3499" s="54" t="s">
        <v>12697</v>
      </c>
      <c r="G3499" s="54" t="s">
        <v>1205</v>
      </c>
      <c r="H3499" s="56">
        <v>43435</v>
      </c>
      <c r="I3499" s="56">
        <v>44166</v>
      </c>
      <c r="J3499" s="57" t="str">
        <f>IF(Ugovori_OPULJP3[[#This Row],[DATUM ZAVRŠETKA OPERACIJE]]&gt;DATE(2024,12,31),"u provedbi","završen")</f>
        <v>završen</v>
      </c>
      <c r="K3499" s="55" t="s">
        <v>83</v>
      </c>
      <c r="L3499" s="55" t="s">
        <v>83</v>
      </c>
      <c r="M3499" s="58">
        <v>0.85</v>
      </c>
      <c r="N3499" s="58">
        <v>0.15</v>
      </c>
      <c r="O3499" s="59">
        <f>Ugovori_OPULJP3[[#This Row],[Bespovratna sredstva - Ukupno (EU+Nac) HRK
= Ukupna ugovorena vrijednost bespovratnih sredstava]]*Ugovori_OPULJP3[[#This Row],[EU STOPA SUFINANCIRANJA %
EU CO-FINANCING RATE %]]</f>
        <v>1742984.5</v>
      </c>
      <c r="P3499" s="60">
        <f>Ugovori_OPULJP3[[#This Row],[Bespovratna sredstva - EU dio - HRK]]/7.5345</f>
        <v>231333.79786316276</v>
      </c>
      <c r="Q3499" s="59">
        <f>Ugovori_OPULJP3[[#This Row],[Bespovratna sredstva - Ukupno (EU+Nac) HRK
= Ukupna ugovorena vrijednost bespovratnih sredstava]]*Ugovori_OPULJP3[[#This Row],[STOPA NACIONALNOG SUFINANCIRANJA %]]</f>
        <v>307585.5</v>
      </c>
      <c r="R3499" s="60">
        <f>Ugovori_OPULJP3[[#This Row],[Bespovratna sredstva - Nacionalni dio - HRK]]/7.5345</f>
        <v>40823.611387616962</v>
      </c>
      <c r="S3499" s="59">
        <v>2050570</v>
      </c>
      <c r="T3499" s="60">
        <f>Ugovori_OPULJP3[[#This Row],[Bespovratna sredstva - Ukupno (EU+Nac) HRK
= Ukupna ugovorena vrijednost bespovratnih sredstava]]/7.5345</f>
        <v>272157.40925077972</v>
      </c>
      <c r="U3499" s="59">
        <v>0</v>
      </c>
      <c r="V3499" s="60">
        <f>Ugovori_OPULJP3[[#This Row],[Javni doprinos korisnika - HRK]]/7.5345</f>
        <v>0</v>
      </c>
      <c r="W3499" s="59">
        <v>0</v>
      </c>
      <c r="X3499" s="60">
        <f>Ugovori_OPULJP3[[#This Row],[Privatni doprinos korisnika - HRK]]/7.5345</f>
        <v>0</v>
      </c>
      <c r="Y3499" s="61">
        <v>2050570</v>
      </c>
      <c r="Z3499" s="62">
        <f>Ugovori_OPULJP3[[#This Row],[UKUPNI PRIHVATLJIVI IZDACI
TOTAL ELIGIBLE EXPENDITURE
= Bespovratna sredstva ukupno + doprinos korisnika
= Ukupni prihvatljivi troškovi
= Ukupna ugovorena vrijednost projekta HRK]]/7.5345</f>
        <v>272157.40925077972</v>
      </c>
      <c r="AA3499" s="53" t="s">
        <v>751</v>
      </c>
      <c r="AB3499" s="53" t="s">
        <v>752</v>
      </c>
      <c r="AC3499" s="42" t="s">
        <v>12698</v>
      </c>
      <c r="AD3499" s="52" t="s">
        <v>12294</v>
      </c>
    </row>
    <row r="3500" spans="1:30" ht="88.5" customHeight="1" x14ac:dyDescent="0.2">
      <c r="A3500" s="50" t="s">
        <v>12699</v>
      </c>
      <c r="B3500" s="51" t="s">
        <v>12105</v>
      </c>
      <c r="C3500" s="52" t="s">
        <v>12289</v>
      </c>
      <c r="D3500" s="52" t="s">
        <v>12684</v>
      </c>
      <c r="E3500" s="53" t="s">
        <v>231</v>
      </c>
      <c r="F3500" s="54" t="s">
        <v>12700</v>
      </c>
      <c r="G3500" s="54" t="s">
        <v>12701</v>
      </c>
      <c r="H3500" s="56">
        <v>43402</v>
      </c>
      <c r="I3500" s="56">
        <v>44133</v>
      </c>
      <c r="J3500" s="57" t="str">
        <f>IF(Ugovori_OPULJP3[[#This Row],[DATUM ZAVRŠETKA OPERACIJE]]&gt;DATE(2024,12,31),"u provedbi","završen")</f>
        <v>završen</v>
      </c>
      <c r="K3500" s="55" t="s">
        <v>36</v>
      </c>
      <c r="L3500" s="55" t="s">
        <v>36</v>
      </c>
      <c r="M3500" s="58">
        <v>0.85</v>
      </c>
      <c r="N3500" s="58">
        <v>0.15</v>
      </c>
      <c r="O3500" s="59">
        <f>Ugovori_OPULJP3[[#This Row],[Bespovratna sredstva - Ukupno (EU+Nac) HRK
= Ukupna ugovorena vrijednost bespovratnih sredstava]]*Ugovori_OPULJP3[[#This Row],[EU STOPA SUFINANCIRANJA %
EU CO-FINANCING RATE %]]</f>
        <v>1998424.5110000002</v>
      </c>
      <c r="P3500" s="60">
        <f>Ugovori_OPULJP3[[#This Row],[Bespovratna sredstva - EU dio - HRK]]/7.5345</f>
        <v>265236.51350454579</v>
      </c>
      <c r="Q3500" s="59">
        <f>Ugovori_OPULJP3[[#This Row],[Bespovratna sredstva - Ukupno (EU+Nac) HRK
= Ukupna ugovorena vrijednost bespovratnih sredstava]]*Ugovori_OPULJP3[[#This Row],[STOPA NACIONALNOG SUFINANCIRANJA %]]</f>
        <v>352663.14900000003</v>
      </c>
      <c r="R3500" s="60">
        <f>Ugovori_OPULJP3[[#This Row],[Bespovratna sredstva - Nacionalni dio - HRK]]/7.5345</f>
        <v>46806.443559625724</v>
      </c>
      <c r="S3500" s="59">
        <v>2351087.66</v>
      </c>
      <c r="T3500" s="60">
        <f>Ugovori_OPULJP3[[#This Row],[Bespovratna sredstva - Ukupno (EU+Nac) HRK
= Ukupna ugovorena vrijednost bespovratnih sredstava]]/7.5345</f>
        <v>312042.9570641715</v>
      </c>
      <c r="U3500" s="59">
        <v>0</v>
      </c>
      <c r="V3500" s="60">
        <f>Ugovori_OPULJP3[[#This Row],[Javni doprinos korisnika - HRK]]/7.5345</f>
        <v>0</v>
      </c>
      <c r="W3500" s="59">
        <v>0</v>
      </c>
      <c r="X3500" s="60">
        <f>Ugovori_OPULJP3[[#This Row],[Privatni doprinos korisnika - HRK]]/7.5345</f>
        <v>0</v>
      </c>
      <c r="Y3500" s="61">
        <v>2351087.66</v>
      </c>
      <c r="Z3500" s="62">
        <f>Ugovori_OPULJP3[[#This Row],[UKUPNI PRIHVATLJIVI IZDACI
TOTAL ELIGIBLE EXPENDITURE
= Bespovratna sredstva ukupno + doprinos korisnika
= Ukupni prihvatljivi troškovi
= Ukupna ugovorena vrijednost projekta HRK]]/7.5345</f>
        <v>312042.9570641715</v>
      </c>
      <c r="AA3500" s="53" t="s">
        <v>751</v>
      </c>
      <c r="AB3500" s="53" t="s">
        <v>752</v>
      </c>
      <c r="AC3500" s="42" t="s">
        <v>12702</v>
      </c>
      <c r="AD3500" s="52" t="s">
        <v>12294</v>
      </c>
    </row>
    <row r="3501" spans="1:30" ht="88.5" customHeight="1" x14ac:dyDescent="0.2">
      <c r="A3501" s="50" t="s">
        <v>12703</v>
      </c>
      <c r="B3501" s="51" t="s">
        <v>12105</v>
      </c>
      <c r="C3501" s="52" t="s">
        <v>12289</v>
      </c>
      <c r="D3501" s="52" t="s">
        <v>12684</v>
      </c>
      <c r="E3501" s="53" t="s">
        <v>231</v>
      </c>
      <c r="F3501" s="54" t="s">
        <v>12704</v>
      </c>
      <c r="G3501" s="54" t="s">
        <v>12705</v>
      </c>
      <c r="H3501" s="56">
        <v>43435</v>
      </c>
      <c r="I3501" s="56">
        <v>44166</v>
      </c>
      <c r="J3501" s="57" t="str">
        <f>IF(Ugovori_OPULJP3[[#This Row],[DATUM ZAVRŠETKA OPERACIJE]]&gt;DATE(2024,12,31),"u provedbi","završen")</f>
        <v>završen</v>
      </c>
      <c r="K3501" s="55" t="s">
        <v>243</v>
      </c>
      <c r="L3501" s="55" t="s">
        <v>243</v>
      </c>
      <c r="M3501" s="58">
        <v>0.85</v>
      </c>
      <c r="N3501" s="58">
        <v>0.15</v>
      </c>
      <c r="O3501" s="59">
        <f>Ugovori_OPULJP3[[#This Row],[Bespovratna sredstva - Ukupno (EU+Nac) HRK
= Ukupna ugovorena vrijednost bespovratnih sredstava]]*Ugovori_OPULJP3[[#This Row],[EU STOPA SUFINANCIRANJA %
EU CO-FINANCING RATE %]]</f>
        <v>1883917.7639999997</v>
      </c>
      <c r="P3501" s="60">
        <f>Ugovori_OPULJP3[[#This Row],[Bespovratna sredstva - EU dio - HRK]]/7.5345</f>
        <v>250038.85646028264</v>
      </c>
      <c r="Q3501" s="59">
        <f>Ugovori_OPULJP3[[#This Row],[Bespovratna sredstva - Ukupno (EU+Nac) HRK
= Ukupna ugovorena vrijednost bespovratnih sredstava]]*Ugovori_OPULJP3[[#This Row],[STOPA NACIONALNOG SUFINANCIRANJA %]]</f>
        <v>332456.07599999994</v>
      </c>
      <c r="R3501" s="60">
        <f>Ugovori_OPULJP3[[#This Row],[Bespovratna sredstva - Nacionalni dio - HRK]]/7.5345</f>
        <v>44124.504081226347</v>
      </c>
      <c r="S3501" s="59">
        <v>2216373.84</v>
      </c>
      <c r="T3501" s="60">
        <f>Ugovori_OPULJP3[[#This Row],[Bespovratna sredstva - Ukupno (EU+Nac) HRK
= Ukupna ugovorena vrijednost bespovratnih sredstava]]/7.5345</f>
        <v>294163.360541509</v>
      </c>
      <c r="U3501" s="59">
        <v>0</v>
      </c>
      <c r="V3501" s="60">
        <f>Ugovori_OPULJP3[[#This Row],[Javni doprinos korisnika - HRK]]/7.5345</f>
        <v>0</v>
      </c>
      <c r="W3501" s="59">
        <v>0</v>
      </c>
      <c r="X3501" s="60">
        <f>Ugovori_OPULJP3[[#This Row],[Privatni doprinos korisnika - HRK]]/7.5345</f>
        <v>0</v>
      </c>
      <c r="Y3501" s="61">
        <v>2216373.84</v>
      </c>
      <c r="Z3501" s="62">
        <f>Ugovori_OPULJP3[[#This Row],[UKUPNI PRIHVATLJIVI IZDACI
TOTAL ELIGIBLE EXPENDITURE
= Bespovratna sredstva ukupno + doprinos korisnika
= Ukupni prihvatljivi troškovi
= Ukupna ugovorena vrijednost projekta HRK]]/7.5345</f>
        <v>294163.360541509</v>
      </c>
      <c r="AA3501" s="53" t="s">
        <v>751</v>
      </c>
      <c r="AB3501" s="53" t="s">
        <v>752</v>
      </c>
      <c r="AC3501" s="42" t="s">
        <v>12706</v>
      </c>
      <c r="AD3501" s="52" t="s">
        <v>12294</v>
      </c>
    </row>
    <row r="3502" spans="1:30" ht="88.5" customHeight="1" x14ac:dyDescent="0.2">
      <c r="A3502" s="50" t="s">
        <v>12707</v>
      </c>
      <c r="B3502" s="51" t="s">
        <v>12105</v>
      </c>
      <c r="C3502" s="52" t="s">
        <v>12289</v>
      </c>
      <c r="D3502" s="52" t="s">
        <v>12684</v>
      </c>
      <c r="E3502" s="53" t="s">
        <v>231</v>
      </c>
      <c r="F3502" s="54" t="s">
        <v>12708</v>
      </c>
      <c r="G3502" s="54" t="s">
        <v>12709</v>
      </c>
      <c r="H3502" s="56">
        <v>43402</v>
      </c>
      <c r="I3502" s="56">
        <v>44133</v>
      </c>
      <c r="J3502" s="57" t="str">
        <f>IF(Ugovori_OPULJP3[[#This Row],[DATUM ZAVRŠETKA OPERACIJE]]&gt;DATE(2024,12,31),"u provedbi","završen")</f>
        <v>završen</v>
      </c>
      <c r="K3502" s="55" t="s">
        <v>199</v>
      </c>
      <c r="L3502" s="55" t="s">
        <v>199</v>
      </c>
      <c r="M3502" s="58">
        <v>0.85</v>
      </c>
      <c r="N3502" s="58">
        <v>0.15</v>
      </c>
      <c r="O3502" s="59">
        <f>Ugovori_OPULJP3[[#This Row],[Bespovratna sredstva - Ukupno (EU+Nac) HRK
= Ukupna ugovorena vrijednost bespovratnih sredstava]]*Ugovori_OPULJP3[[#This Row],[EU STOPA SUFINANCIRANJA %
EU CO-FINANCING RATE %]]</f>
        <v>1929792.4509999999</v>
      </c>
      <c r="P3502" s="60">
        <f>Ugovori_OPULJP3[[#This Row],[Bespovratna sredstva - EU dio - HRK]]/7.5345</f>
        <v>256127.47375406462</v>
      </c>
      <c r="Q3502" s="59">
        <f>Ugovori_OPULJP3[[#This Row],[Bespovratna sredstva - Ukupno (EU+Nac) HRK
= Ukupna ugovorena vrijednost bespovratnih sredstava]]*Ugovori_OPULJP3[[#This Row],[STOPA NACIONALNOG SUFINANCIRANJA %]]</f>
        <v>340551.609</v>
      </c>
      <c r="R3502" s="60">
        <f>Ugovori_OPULJP3[[#This Row],[Bespovratna sredstva - Nacionalni dio - HRK]]/7.5345</f>
        <v>45198.965956599641</v>
      </c>
      <c r="S3502" s="59">
        <v>2270344.06</v>
      </c>
      <c r="T3502" s="60">
        <f>Ugovori_OPULJP3[[#This Row],[Bespovratna sredstva - Ukupno (EU+Nac) HRK
= Ukupna ugovorena vrijednost bespovratnih sredstava]]/7.5345</f>
        <v>301326.43971066427</v>
      </c>
      <c r="U3502" s="59">
        <v>0</v>
      </c>
      <c r="V3502" s="60">
        <f>Ugovori_OPULJP3[[#This Row],[Javni doprinos korisnika - HRK]]/7.5345</f>
        <v>0</v>
      </c>
      <c r="W3502" s="59">
        <v>0</v>
      </c>
      <c r="X3502" s="60">
        <f>Ugovori_OPULJP3[[#This Row],[Privatni doprinos korisnika - HRK]]/7.5345</f>
        <v>0</v>
      </c>
      <c r="Y3502" s="61">
        <v>2270344.06</v>
      </c>
      <c r="Z3502" s="62">
        <f>Ugovori_OPULJP3[[#This Row],[UKUPNI PRIHVATLJIVI IZDACI
TOTAL ELIGIBLE EXPENDITURE
= Bespovratna sredstva ukupno + doprinos korisnika
= Ukupni prihvatljivi troškovi
= Ukupna ugovorena vrijednost projekta HRK]]/7.5345</f>
        <v>301326.43971066427</v>
      </c>
      <c r="AA3502" s="53" t="s">
        <v>751</v>
      </c>
      <c r="AB3502" s="53" t="s">
        <v>752</v>
      </c>
      <c r="AC3502" s="42" t="s">
        <v>12710</v>
      </c>
      <c r="AD3502" s="52" t="s">
        <v>12294</v>
      </c>
    </row>
    <row r="3503" spans="1:30" ht="88.5" customHeight="1" x14ac:dyDescent="0.2">
      <c r="A3503" s="50" t="s">
        <v>12711</v>
      </c>
      <c r="B3503" s="51" t="s">
        <v>12105</v>
      </c>
      <c r="C3503" s="52" t="s">
        <v>12289</v>
      </c>
      <c r="D3503" s="52" t="s">
        <v>12684</v>
      </c>
      <c r="E3503" s="53" t="s">
        <v>231</v>
      </c>
      <c r="F3503" s="54" t="s">
        <v>12712</v>
      </c>
      <c r="G3503" s="54" t="s">
        <v>12713</v>
      </c>
      <c r="H3503" s="56">
        <v>43402</v>
      </c>
      <c r="I3503" s="56">
        <v>44133</v>
      </c>
      <c r="J3503" s="57" t="str">
        <f>IF(Ugovori_OPULJP3[[#This Row],[DATUM ZAVRŠETKA OPERACIJE]]&gt;DATE(2024,12,31),"u provedbi","završen")</f>
        <v>završen</v>
      </c>
      <c r="K3503" s="55" t="s">
        <v>153</v>
      </c>
      <c r="L3503" s="55" t="s">
        <v>36</v>
      </c>
      <c r="M3503" s="58">
        <v>0.85</v>
      </c>
      <c r="N3503" s="58">
        <v>0.15</v>
      </c>
      <c r="O3503" s="59">
        <f>Ugovori_OPULJP3[[#This Row],[Bespovratna sredstva - Ukupno (EU+Nac) HRK
= Ukupna ugovorena vrijednost bespovratnih sredstava]]*Ugovori_OPULJP3[[#This Row],[EU STOPA SUFINANCIRANJA %
EU CO-FINANCING RATE %]]</f>
        <v>1801208.1739999999</v>
      </c>
      <c r="P3503" s="60">
        <f>Ugovori_OPULJP3[[#This Row],[Bespovratna sredstva - EU dio - HRK]]/7.5345</f>
        <v>239061.40739266039</v>
      </c>
      <c r="Q3503" s="59">
        <f>Ugovori_OPULJP3[[#This Row],[Bespovratna sredstva - Ukupno (EU+Nac) HRK
= Ukupna ugovorena vrijednost bespovratnih sredstava]]*Ugovori_OPULJP3[[#This Row],[STOPA NACIONALNOG SUFINANCIRANJA %]]</f>
        <v>317860.266</v>
      </c>
      <c r="R3503" s="60">
        <f>Ugovori_OPULJP3[[#This Row],[Bespovratna sredstva - Nacionalni dio - HRK]]/7.5345</f>
        <v>42187.307186940074</v>
      </c>
      <c r="S3503" s="59">
        <v>2119068.44</v>
      </c>
      <c r="T3503" s="60">
        <f>Ugovori_OPULJP3[[#This Row],[Bespovratna sredstva - Ukupno (EU+Nac) HRK
= Ukupna ugovorena vrijednost bespovratnih sredstava]]/7.5345</f>
        <v>281248.71457960049</v>
      </c>
      <c r="U3503" s="59">
        <v>0</v>
      </c>
      <c r="V3503" s="60">
        <f>Ugovori_OPULJP3[[#This Row],[Javni doprinos korisnika - HRK]]/7.5345</f>
        <v>0</v>
      </c>
      <c r="W3503" s="59">
        <v>0</v>
      </c>
      <c r="X3503" s="60">
        <f>Ugovori_OPULJP3[[#This Row],[Privatni doprinos korisnika - HRK]]/7.5345</f>
        <v>0</v>
      </c>
      <c r="Y3503" s="61">
        <v>2119068.44</v>
      </c>
      <c r="Z3503" s="62">
        <f>Ugovori_OPULJP3[[#This Row],[UKUPNI PRIHVATLJIVI IZDACI
TOTAL ELIGIBLE EXPENDITURE
= Bespovratna sredstva ukupno + doprinos korisnika
= Ukupni prihvatljivi troškovi
= Ukupna ugovorena vrijednost projekta HRK]]/7.5345</f>
        <v>281248.71457960049</v>
      </c>
      <c r="AA3503" s="53" t="s">
        <v>751</v>
      </c>
      <c r="AB3503" s="53" t="s">
        <v>752</v>
      </c>
      <c r="AC3503" s="42" t="s">
        <v>12714</v>
      </c>
      <c r="AD3503" s="52" t="s">
        <v>12294</v>
      </c>
    </row>
    <row r="3504" spans="1:30" ht="88.5" customHeight="1" x14ac:dyDescent="0.2">
      <c r="A3504" s="50" t="s">
        <v>12715</v>
      </c>
      <c r="B3504" s="51" t="s">
        <v>12105</v>
      </c>
      <c r="C3504" s="52" t="s">
        <v>12289</v>
      </c>
      <c r="D3504" s="52" t="s">
        <v>12684</v>
      </c>
      <c r="E3504" s="53" t="s">
        <v>231</v>
      </c>
      <c r="F3504" s="54" t="s">
        <v>12716</v>
      </c>
      <c r="G3504" s="54" t="s">
        <v>756</v>
      </c>
      <c r="H3504" s="56">
        <v>43402</v>
      </c>
      <c r="I3504" s="56">
        <v>44133</v>
      </c>
      <c r="J3504" s="57" t="str">
        <f>IF(Ugovori_OPULJP3[[#This Row],[DATUM ZAVRŠETKA OPERACIJE]]&gt;DATE(2024,12,31),"u provedbi","završen")</f>
        <v>završen</v>
      </c>
      <c r="K3504" s="55" t="s">
        <v>78</v>
      </c>
      <c r="L3504" s="55" t="s">
        <v>78</v>
      </c>
      <c r="M3504" s="58">
        <v>0.85</v>
      </c>
      <c r="N3504" s="58">
        <v>0.15</v>
      </c>
      <c r="O3504" s="59">
        <f>Ugovori_OPULJP3[[#This Row],[Bespovratna sredstva - Ukupno (EU+Nac) HRK
= Ukupna ugovorena vrijednost bespovratnih sredstava]]*Ugovori_OPULJP3[[#This Row],[EU STOPA SUFINANCIRANJA %
EU CO-FINANCING RATE %]]</f>
        <v>2053687.2610000002</v>
      </c>
      <c r="P3504" s="60">
        <f>Ugovori_OPULJP3[[#This Row],[Bespovratna sredstva - EU dio - HRK]]/7.5345</f>
        <v>272571.14088526112</v>
      </c>
      <c r="Q3504" s="59">
        <f>Ugovori_OPULJP3[[#This Row],[Bespovratna sredstva - Ukupno (EU+Nac) HRK
= Ukupna ugovorena vrijednost bespovratnih sredstava]]*Ugovori_OPULJP3[[#This Row],[STOPA NACIONALNOG SUFINANCIRANJA %]]</f>
        <v>362415.39900000003</v>
      </c>
      <c r="R3504" s="60">
        <f>Ugovori_OPULJP3[[#This Row],[Bespovratna sredstva - Nacionalni dio - HRK]]/7.5345</f>
        <v>48100.78956798726</v>
      </c>
      <c r="S3504" s="59">
        <v>2416102.66</v>
      </c>
      <c r="T3504" s="60">
        <f>Ugovori_OPULJP3[[#This Row],[Bespovratna sredstva - Ukupno (EU+Nac) HRK
= Ukupna ugovorena vrijednost bespovratnih sredstava]]/7.5345</f>
        <v>320671.93045324838</v>
      </c>
      <c r="U3504" s="59">
        <v>0</v>
      </c>
      <c r="V3504" s="60">
        <f>Ugovori_OPULJP3[[#This Row],[Javni doprinos korisnika - HRK]]/7.5345</f>
        <v>0</v>
      </c>
      <c r="W3504" s="59">
        <v>0</v>
      </c>
      <c r="X3504" s="60">
        <f>Ugovori_OPULJP3[[#This Row],[Privatni doprinos korisnika - HRK]]/7.5345</f>
        <v>0</v>
      </c>
      <c r="Y3504" s="61">
        <v>2416102.66</v>
      </c>
      <c r="Z3504" s="62">
        <f>Ugovori_OPULJP3[[#This Row],[UKUPNI PRIHVATLJIVI IZDACI
TOTAL ELIGIBLE EXPENDITURE
= Bespovratna sredstva ukupno + doprinos korisnika
= Ukupni prihvatljivi troškovi
= Ukupna ugovorena vrijednost projekta HRK]]/7.5345</f>
        <v>320671.93045324838</v>
      </c>
      <c r="AA3504" s="53" t="s">
        <v>751</v>
      </c>
      <c r="AB3504" s="53" t="s">
        <v>752</v>
      </c>
      <c r="AC3504" s="42" t="s">
        <v>12717</v>
      </c>
      <c r="AD3504" s="52" t="s">
        <v>12294</v>
      </c>
    </row>
    <row r="3505" spans="1:30" ht="88.5" customHeight="1" x14ac:dyDescent="0.2">
      <c r="A3505" s="50" t="s">
        <v>12718</v>
      </c>
      <c r="B3505" s="51" t="s">
        <v>12105</v>
      </c>
      <c r="C3505" s="52" t="s">
        <v>12289</v>
      </c>
      <c r="D3505" s="52" t="s">
        <v>12684</v>
      </c>
      <c r="E3505" s="53" t="s">
        <v>231</v>
      </c>
      <c r="F3505" s="54" t="s">
        <v>12719</v>
      </c>
      <c r="G3505" s="54" t="s">
        <v>791</v>
      </c>
      <c r="H3505" s="56">
        <v>43402</v>
      </c>
      <c r="I3505" s="56">
        <v>44225</v>
      </c>
      <c r="J3505" s="57" t="str">
        <f>IF(Ugovori_OPULJP3[[#This Row],[DATUM ZAVRŠETKA OPERACIJE]]&gt;DATE(2024,12,31),"u provedbi","završen")</f>
        <v>završen</v>
      </c>
      <c r="K3505" s="55" t="s">
        <v>199</v>
      </c>
      <c r="L3505" s="55" t="s">
        <v>199</v>
      </c>
      <c r="M3505" s="58">
        <v>0.85</v>
      </c>
      <c r="N3505" s="58">
        <v>0.15</v>
      </c>
      <c r="O3505" s="59">
        <f>Ugovori_OPULJP3[[#This Row],[Bespovratna sredstva - Ukupno (EU+Nac) HRK
= Ukupna ugovorena vrijednost bespovratnih sredstava]]*Ugovori_OPULJP3[[#This Row],[EU STOPA SUFINANCIRANJA %
EU CO-FINANCING RATE %]]</f>
        <v>2016307.0065000001</v>
      </c>
      <c r="P3505" s="60">
        <f>Ugovori_OPULJP3[[#This Row],[Bespovratna sredstva - EU dio - HRK]]/7.5345</f>
        <v>267609.92852876766</v>
      </c>
      <c r="Q3505" s="59">
        <f>Ugovori_OPULJP3[[#This Row],[Bespovratna sredstva - Ukupno (EU+Nac) HRK
= Ukupna ugovorena vrijednost bespovratnih sredstava]]*Ugovori_OPULJP3[[#This Row],[STOPA NACIONALNOG SUFINANCIRANJA %]]</f>
        <v>355818.8835</v>
      </c>
      <c r="R3505" s="60">
        <f>Ugovori_OPULJP3[[#This Row],[Bespovratna sredstva - Nacionalni dio - HRK]]/7.5345</f>
        <v>47225.281505076644</v>
      </c>
      <c r="S3505" s="59">
        <v>2372125.89</v>
      </c>
      <c r="T3505" s="60">
        <f>Ugovori_OPULJP3[[#This Row],[Bespovratna sredstva - Ukupno (EU+Nac) HRK
= Ukupna ugovorena vrijednost bespovratnih sredstava]]/7.5345</f>
        <v>314835.21003384434</v>
      </c>
      <c r="U3505" s="59">
        <v>0</v>
      </c>
      <c r="V3505" s="60">
        <f>Ugovori_OPULJP3[[#This Row],[Javni doprinos korisnika - HRK]]/7.5345</f>
        <v>0</v>
      </c>
      <c r="W3505" s="59">
        <v>0</v>
      </c>
      <c r="X3505" s="60">
        <f>Ugovori_OPULJP3[[#This Row],[Privatni doprinos korisnika - HRK]]/7.5345</f>
        <v>0</v>
      </c>
      <c r="Y3505" s="61">
        <v>2372125.89</v>
      </c>
      <c r="Z3505" s="62">
        <f>Ugovori_OPULJP3[[#This Row],[UKUPNI PRIHVATLJIVI IZDACI
TOTAL ELIGIBLE EXPENDITURE
= Bespovratna sredstva ukupno + doprinos korisnika
= Ukupni prihvatljivi troškovi
= Ukupna ugovorena vrijednost projekta HRK]]/7.5345</f>
        <v>314835.21003384434</v>
      </c>
      <c r="AA3505" s="53" t="s">
        <v>751</v>
      </c>
      <c r="AB3505" s="53" t="s">
        <v>752</v>
      </c>
      <c r="AC3505" s="42" t="s">
        <v>12720</v>
      </c>
      <c r="AD3505" s="52" t="s">
        <v>12294</v>
      </c>
    </row>
    <row r="3506" spans="1:30" ht="88.5" customHeight="1" x14ac:dyDescent="0.2">
      <c r="A3506" s="50" t="s">
        <v>12721</v>
      </c>
      <c r="B3506" s="51" t="s">
        <v>12105</v>
      </c>
      <c r="C3506" s="52" t="s">
        <v>12289</v>
      </c>
      <c r="D3506" s="52" t="s">
        <v>12684</v>
      </c>
      <c r="E3506" s="53" t="s">
        <v>231</v>
      </c>
      <c r="F3506" s="54" t="s">
        <v>12722</v>
      </c>
      <c r="G3506" s="54" t="s">
        <v>12723</v>
      </c>
      <c r="H3506" s="56">
        <v>43402</v>
      </c>
      <c r="I3506" s="56">
        <v>44053</v>
      </c>
      <c r="J3506" s="57" t="str">
        <f>IF(Ugovori_OPULJP3[[#This Row],[DATUM ZAVRŠETKA OPERACIJE]]&gt;DATE(2024,12,31),"u provedbi","završen")</f>
        <v>završen</v>
      </c>
      <c r="K3506" s="55" t="s">
        <v>424</v>
      </c>
      <c r="L3506" s="55" t="s">
        <v>424</v>
      </c>
      <c r="M3506" s="58">
        <v>0.85</v>
      </c>
      <c r="N3506" s="58">
        <v>0.15</v>
      </c>
      <c r="O3506" s="59">
        <f>Ugovori_OPULJP3[[#This Row],[Bespovratna sredstva - Ukupno (EU+Nac) HRK
= Ukupna ugovorena vrijednost bespovratnih sredstava]]*Ugovori_OPULJP3[[#This Row],[EU STOPA SUFINANCIRANJA %
EU CO-FINANCING RATE %]]</f>
        <v>1784762.051</v>
      </c>
      <c r="P3506" s="60">
        <f>Ugovori_OPULJP3[[#This Row],[Bespovratna sredstva - EU dio - HRK]]/7.5345</f>
        <v>236878.63176056804</v>
      </c>
      <c r="Q3506" s="59">
        <f>Ugovori_OPULJP3[[#This Row],[Bespovratna sredstva - Ukupno (EU+Nac) HRK
= Ukupna ugovorena vrijednost bespovratnih sredstava]]*Ugovori_OPULJP3[[#This Row],[STOPA NACIONALNOG SUFINANCIRANJA %]]</f>
        <v>314958.00900000002</v>
      </c>
      <c r="R3506" s="60">
        <f>Ugovori_OPULJP3[[#This Row],[Bespovratna sredstva - Nacionalni dio - HRK]]/7.5345</f>
        <v>41802.111487159069</v>
      </c>
      <c r="S3506" s="59">
        <v>2099720.06</v>
      </c>
      <c r="T3506" s="60">
        <f>Ugovori_OPULJP3[[#This Row],[Bespovratna sredstva - Ukupno (EU+Nac) HRK
= Ukupna ugovorena vrijednost bespovratnih sredstava]]/7.5345</f>
        <v>278680.74324772711</v>
      </c>
      <c r="U3506" s="59">
        <v>0</v>
      </c>
      <c r="V3506" s="60">
        <f>Ugovori_OPULJP3[[#This Row],[Javni doprinos korisnika - HRK]]/7.5345</f>
        <v>0</v>
      </c>
      <c r="W3506" s="59">
        <v>0</v>
      </c>
      <c r="X3506" s="60">
        <f>Ugovori_OPULJP3[[#This Row],[Privatni doprinos korisnika - HRK]]/7.5345</f>
        <v>0</v>
      </c>
      <c r="Y3506" s="61">
        <v>2099720.06</v>
      </c>
      <c r="Z3506" s="62">
        <f>Ugovori_OPULJP3[[#This Row],[UKUPNI PRIHVATLJIVI IZDACI
TOTAL ELIGIBLE EXPENDITURE
= Bespovratna sredstva ukupno + doprinos korisnika
= Ukupni prihvatljivi troškovi
= Ukupna ugovorena vrijednost projekta HRK]]/7.5345</f>
        <v>278680.74324772711</v>
      </c>
      <c r="AA3506" s="53" t="s">
        <v>751</v>
      </c>
      <c r="AB3506" s="53" t="s">
        <v>752</v>
      </c>
      <c r="AC3506" s="42" t="s">
        <v>12724</v>
      </c>
      <c r="AD3506" s="52" t="s">
        <v>12294</v>
      </c>
    </row>
    <row r="3507" spans="1:30" ht="88.5" customHeight="1" x14ac:dyDescent="0.2">
      <c r="A3507" s="50" t="s">
        <v>12725</v>
      </c>
      <c r="B3507" s="51" t="s">
        <v>12105</v>
      </c>
      <c r="C3507" s="52" t="s">
        <v>12289</v>
      </c>
      <c r="D3507" s="52" t="s">
        <v>12684</v>
      </c>
      <c r="E3507" s="53" t="s">
        <v>231</v>
      </c>
      <c r="F3507" s="54" t="s">
        <v>12726</v>
      </c>
      <c r="G3507" s="54" t="s">
        <v>12727</v>
      </c>
      <c r="H3507" s="56">
        <v>43402</v>
      </c>
      <c r="I3507" s="56">
        <v>44133</v>
      </c>
      <c r="J3507" s="57" t="str">
        <f>IF(Ugovori_OPULJP3[[#This Row],[DATUM ZAVRŠETKA OPERACIJE]]&gt;DATE(2024,12,31),"u provedbi","završen")</f>
        <v>završen</v>
      </c>
      <c r="K3507" s="55" t="s">
        <v>93</v>
      </c>
      <c r="L3507" s="55" t="s">
        <v>93</v>
      </c>
      <c r="M3507" s="58">
        <v>0.85</v>
      </c>
      <c r="N3507" s="58">
        <v>0.15</v>
      </c>
      <c r="O3507" s="59">
        <f>Ugovori_OPULJP3[[#This Row],[Bespovratna sredstva - Ukupno (EU+Nac) HRK
= Ukupna ugovorena vrijednost bespovratnih sredstava]]*Ugovori_OPULJP3[[#This Row],[EU STOPA SUFINANCIRANJA %
EU CO-FINANCING RATE %]]</f>
        <v>2122984.344</v>
      </c>
      <c r="P3507" s="60">
        <f>Ugovori_OPULJP3[[#This Row],[Bespovratna sredstva - EU dio - HRK]]/7.5345</f>
        <v>281768.44435596257</v>
      </c>
      <c r="Q3507" s="59">
        <f>Ugovori_OPULJP3[[#This Row],[Bespovratna sredstva - Ukupno (EU+Nac) HRK
= Ukupna ugovorena vrijednost bespovratnih sredstava]]*Ugovori_OPULJP3[[#This Row],[STOPA NACIONALNOG SUFINANCIRANJA %]]</f>
        <v>374644.29600000003</v>
      </c>
      <c r="R3507" s="60">
        <f>Ugovori_OPULJP3[[#This Row],[Bespovratna sredstva - Nacionalni dio - HRK]]/7.5345</f>
        <v>49723.843121640457</v>
      </c>
      <c r="S3507" s="59">
        <v>2497628.64</v>
      </c>
      <c r="T3507" s="60">
        <f>Ugovori_OPULJP3[[#This Row],[Bespovratna sredstva - Ukupno (EU+Nac) HRK
= Ukupna ugovorena vrijednost bespovratnih sredstava]]/7.5345</f>
        <v>331492.28747760301</v>
      </c>
      <c r="U3507" s="59">
        <v>0</v>
      </c>
      <c r="V3507" s="60">
        <f>Ugovori_OPULJP3[[#This Row],[Javni doprinos korisnika - HRK]]/7.5345</f>
        <v>0</v>
      </c>
      <c r="W3507" s="59">
        <v>0</v>
      </c>
      <c r="X3507" s="60">
        <f>Ugovori_OPULJP3[[#This Row],[Privatni doprinos korisnika - HRK]]/7.5345</f>
        <v>0</v>
      </c>
      <c r="Y3507" s="61">
        <v>2497628.64</v>
      </c>
      <c r="Z3507" s="62">
        <f>Ugovori_OPULJP3[[#This Row],[UKUPNI PRIHVATLJIVI IZDACI
TOTAL ELIGIBLE EXPENDITURE
= Bespovratna sredstva ukupno + doprinos korisnika
= Ukupni prihvatljivi troškovi
= Ukupna ugovorena vrijednost projekta HRK]]/7.5345</f>
        <v>331492.28747760301</v>
      </c>
      <c r="AA3507" s="53" t="s">
        <v>751</v>
      </c>
      <c r="AB3507" s="53" t="s">
        <v>752</v>
      </c>
      <c r="AC3507" s="42" t="s">
        <v>12728</v>
      </c>
      <c r="AD3507" s="52" t="s">
        <v>12294</v>
      </c>
    </row>
    <row r="3508" spans="1:30" ht="88.5" customHeight="1" x14ac:dyDescent="0.2">
      <c r="A3508" s="50" t="s">
        <v>12729</v>
      </c>
      <c r="B3508" s="51" t="s">
        <v>12105</v>
      </c>
      <c r="C3508" s="52" t="s">
        <v>12289</v>
      </c>
      <c r="D3508" s="52" t="s">
        <v>12684</v>
      </c>
      <c r="E3508" s="53" t="s">
        <v>231</v>
      </c>
      <c r="F3508" s="54" t="s">
        <v>12730</v>
      </c>
      <c r="G3508" s="54" t="s">
        <v>12731</v>
      </c>
      <c r="H3508" s="56">
        <v>43402</v>
      </c>
      <c r="I3508" s="56">
        <v>44133</v>
      </c>
      <c r="J3508" s="57" t="str">
        <f>IF(Ugovori_OPULJP3[[#This Row],[DATUM ZAVRŠETKA OPERACIJE]]&gt;DATE(2024,12,31),"u provedbi","završen")</f>
        <v>završen</v>
      </c>
      <c r="K3508" s="55" t="s">
        <v>12732</v>
      </c>
      <c r="L3508" s="55" t="s">
        <v>593</v>
      </c>
      <c r="M3508" s="58">
        <v>0.85</v>
      </c>
      <c r="N3508" s="58">
        <v>0.15</v>
      </c>
      <c r="O3508" s="59">
        <f>Ugovori_OPULJP3[[#This Row],[Bespovratna sredstva - Ukupno (EU+Nac) HRK
= Ukupna ugovorena vrijednost bespovratnih sredstava]]*Ugovori_OPULJP3[[#This Row],[EU STOPA SUFINANCIRANJA %
EU CO-FINANCING RATE %]]</f>
        <v>2124521.2969999998</v>
      </c>
      <c r="P3508" s="60">
        <f>Ugovori_OPULJP3[[#This Row],[Bespovratna sredstva - EU dio - HRK]]/7.5345</f>
        <v>281972.43307452381</v>
      </c>
      <c r="Q3508" s="59">
        <f>Ugovori_OPULJP3[[#This Row],[Bespovratna sredstva - Ukupno (EU+Nac) HRK
= Ukupna ugovorena vrijednost bespovratnih sredstava]]*Ugovori_OPULJP3[[#This Row],[STOPA NACIONALNOG SUFINANCIRANJA %]]</f>
        <v>374915.52299999999</v>
      </c>
      <c r="R3508" s="60">
        <f>Ugovori_OPULJP3[[#This Row],[Bespovratna sredstva - Nacionalni dio - HRK]]/7.5345</f>
        <v>49759.841130798326</v>
      </c>
      <c r="S3508" s="59">
        <v>2499436.8199999998</v>
      </c>
      <c r="T3508" s="60">
        <f>Ugovori_OPULJP3[[#This Row],[Bespovratna sredstva - Ukupno (EU+Nac) HRK
= Ukupna ugovorena vrijednost bespovratnih sredstava]]/7.5345</f>
        <v>331732.27420532214</v>
      </c>
      <c r="U3508" s="59">
        <v>0</v>
      </c>
      <c r="V3508" s="60">
        <f>Ugovori_OPULJP3[[#This Row],[Javni doprinos korisnika - HRK]]/7.5345</f>
        <v>0</v>
      </c>
      <c r="W3508" s="59">
        <v>0</v>
      </c>
      <c r="X3508" s="60">
        <f>Ugovori_OPULJP3[[#This Row],[Privatni doprinos korisnika - HRK]]/7.5345</f>
        <v>0</v>
      </c>
      <c r="Y3508" s="61">
        <v>2499436.8199999998</v>
      </c>
      <c r="Z3508" s="62">
        <f>Ugovori_OPULJP3[[#This Row],[UKUPNI PRIHVATLJIVI IZDACI
TOTAL ELIGIBLE EXPENDITURE
= Bespovratna sredstva ukupno + doprinos korisnika
= Ukupni prihvatljivi troškovi
= Ukupna ugovorena vrijednost projekta HRK]]/7.5345</f>
        <v>331732.27420532214</v>
      </c>
      <c r="AA3508" s="53" t="s">
        <v>751</v>
      </c>
      <c r="AB3508" s="53" t="s">
        <v>752</v>
      </c>
      <c r="AC3508" s="42" t="s">
        <v>12733</v>
      </c>
      <c r="AD3508" s="52" t="s">
        <v>12294</v>
      </c>
    </row>
    <row r="3509" spans="1:30" ht="88.5" customHeight="1" x14ac:dyDescent="0.2">
      <c r="A3509" s="50" t="s">
        <v>12734</v>
      </c>
      <c r="B3509" s="51" t="s">
        <v>12105</v>
      </c>
      <c r="C3509" s="52" t="s">
        <v>12289</v>
      </c>
      <c r="D3509" s="52" t="s">
        <v>12684</v>
      </c>
      <c r="E3509" s="53" t="s">
        <v>231</v>
      </c>
      <c r="F3509" s="54" t="s">
        <v>12735</v>
      </c>
      <c r="G3509" s="54" t="s">
        <v>12736</v>
      </c>
      <c r="H3509" s="56">
        <v>43402</v>
      </c>
      <c r="I3509" s="56">
        <v>44133</v>
      </c>
      <c r="J3509" s="57" t="str">
        <f>IF(Ugovori_OPULJP3[[#This Row],[DATUM ZAVRŠETKA OPERACIJE]]&gt;DATE(2024,12,31),"u provedbi","završen")</f>
        <v>završen</v>
      </c>
      <c r="K3509" s="55" t="s">
        <v>337</v>
      </c>
      <c r="L3509" s="55" t="s">
        <v>337</v>
      </c>
      <c r="M3509" s="58">
        <v>0.85</v>
      </c>
      <c r="N3509" s="58">
        <v>0.15</v>
      </c>
      <c r="O3509" s="59">
        <f>Ugovori_OPULJP3[[#This Row],[Bespovratna sredstva - Ukupno (EU+Nac) HRK
= Ukupna ugovorena vrijednost bespovratnih sredstava]]*Ugovori_OPULJP3[[#This Row],[EU STOPA SUFINANCIRANJA %
EU CO-FINANCING RATE %]]</f>
        <v>717907.96849999996</v>
      </c>
      <c r="P3509" s="60">
        <f>Ugovori_OPULJP3[[#This Row],[Bespovratna sredstva - EU dio - HRK]]/7.5345</f>
        <v>95282.76176255889</v>
      </c>
      <c r="Q3509" s="59">
        <f>Ugovori_OPULJP3[[#This Row],[Bespovratna sredstva - Ukupno (EU+Nac) HRK
= Ukupna ugovorena vrijednost bespovratnih sredstava]]*Ugovori_OPULJP3[[#This Row],[STOPA NACIONALNOG SUFINANCIRANJA %]]</f>
        <v>126689.6415</v>
      </c>
      <c r="R3509" s="60">
        <f>Ugovori_OPULJP3[[#This Row],[Bespovratna sredstva - Nacionalni dio - HRK]]/7.5345</f>
        <v>16814.605016922156</v>
      </c>
      <c r="S3509" s="59">
        <v>844597.61</v>
      </c>
      <c r="T3509" s="60">
        <f>Ugovori_OPULJP3[[#This Row],[Bespovratna sredstva - Ukupno (EU+Nac) HRK
= Ukupna ugovorena vrijednost bespovratnih sredstava]]/7.5345</f>
        <v>112097.36677948105</v>
      </c>
      <c r="U3509" s="59">
        <v>0</v>
      </c>
      <c r="V3509" s="60">
        <f>Ugovori_OPULJP3[[#This Row],[Javni doprinos korisnika - HRK]]/7.5345</f>
        <v>0</v>
      </c>
      <c r="W3509" s="59">
        <v>0</v>
      </c>
      <c r="X3509" s="60">
        <f>Ugovori_OPULJP3[[#This Row],[Privatni doprinos korisnika - HRK]]/7.5345</f>
        <v>0</v>
      </c>
      <c r="Y3509" s="61">
        <v>844597.61</v>
      </c>
      <c r="Z3509" s="62">
        <f>Ugovori_OPULJP3[[#This Row],[UKUPNI PRIHVATLJIVI IZDACI
TOTAL ELIGIBLE EXPENDITURE
= Bespovratna sredstva ukupno + doprinos korisnika
= Ukupni prihvatljivi troškovi
= Ukupna ugovorena vrijednost projekta HRK]]/7.5345</f>
        <v>112097.36677948105</v>
      </c>
      <c r="AA3509" s="53" t="s">
        <v>751</v>
      </c>
      <c r="AB3509" s="53" t="s">
        <v>752</v>
      </c>
      <c r="AC3509" s="42" t="s">
        <v>12737</v>
      </c>
      <c r="AD3509" s="52" t="s">
        <v>12294</v>
      </c>
    </row>
    <row r="3510" spans="1:30" ht="88.5" customHeight="1" x14ac:dyDescent="0.2">
      <c r="A3510" s="50" t="s">
        <v>12738</v>
      </c>
      <c r="B3510" s="51" t="s">
        <v>12105</v>
      </c>
      <c r="C3510" s="52" t="s">
        <v>12289</v>
      </c>
      <c r="D3510" s="52" t="s">
        <v>12684</v>
      </c>
      <c r="E3510" s="53" t="s">
        <v>231</v>
      </c>
      <c r="F3510" s="54" t="s">
        <v>12739</v>
      </c>
      <c r="G3510" s="54" t="s">
        <v>307</v>
      </c>
      <c r="H3510" s="56">
        <v>43402</v>
      </c>
      <c r="I3510" s="56">
        <v>44041</v>
      </c>
      <c r="J3510" s="57" t="str">
        <f>IF(Ugovori_OPULJP3[[#This Row],[DATUM ZAVRŠETKA OPERACIJE]]&gt;DATE(2024,12,31),"u provedbi","završen")</f>
        <v>završen</v>
      </c>
      <c r="K3510" s="55" t="s">
        <v>12740</v>
      </c>
      <c r="L3510" s="55" t="s">
        <v>36</v>
      </c>
      <c r="M3510" s="58">
        <v>0.85</v>
      </c>
      <c r="N3510" s="58">
        <v>0.15</v>
      </c>
      <c r="O3510" s="59">
        <f>Ugovori_OPULJP3[[#This Row],[Bespovratna sredstva - Ukupno (EU+Nac) HRK
= Ukupna ugovorena vrijednost bespovratnih sredstava]]*Ugovori_OPULJP3[[#This Row],[EU STOPA SUFINANCIRANJA %
EU CO-FINANCING RATE %]]</f>
        <v>678497.65049999999</v>
      </c>
      <c r="P3510" s="60">
        <f>Ugovori_OPULJP3[[#This Row],[Bespovratna sredstva - EU dio - HRK]]/7.5345</f>
        <v>90052.113677085406</v>
      </c>
      <c r="Q3510" s="59">
        <f>Ugovori_OPULJP3[[#This Row],[Bespovratna sredstva - Ukupno (EU+Nac) HRK
= Ukupna ugovorena vrijednost bespovratnih sredstava]]*Ugovori_OPULJP3[[#This Row],[STOPA NACIONALNOG SUFINANCIRANJA %]]</f>
        <v>119734.8795</v>
      </c>
      <c r="R3510" s="60">
        <f>Ugovori_OPULJP3[[#This Row],[Bespovratna sredstva - Nacionalni dio - HRK]]/7.5345</f>
        <v>15891.549472426836</v>
      </c>
      <c r="S3510" s="59">
        <v>798232.53</v>
      </c>
      <c r="T3510" s="60">
        <f>Ugovori_OPULJP3[[#This Row],[Bespovratna sredstva - Ukupno (EU+Nac) HRK
= Ukupna ugovorena vrijednost bespovratnih sredstava]]/7.5345</f>
        <v>105943.66314951224</v>
      </c>
      <c r="U3510" s="59">
        <v>0</v>
      </c>
      <c r="V3510" s="60">
        <f>Ugovori_OPULJP3[[#This Row],[Javni doprinos korisnika - HRK]]/7.5345</f>
        <v>0</v>
      </c>
      <c r="W3510" s="59">
        <v>0</v>
      </c>
      <c r="X3510" s="60">
        <f>Ugovori_OPULJP3[[#This Row],[Privatni doprinos korisnika - HRK]]/7.5345</f>
        <v>0</v>
      </c>
      <c r="Y3510" s="61">
        <v>798232.53</v>
      </c>
      <c r="Z3510" s="62">
        <f>Ugovori_OPULJP3[[#This Row],[UKUPNI PRIHVATLJIVI IZDACI
TOTAL ELIGIBLE EXPENDITURE
= Bespovratna sredstva ukupno + doprinos korisnika
= Ukupni prihvatljivi troškovi
= Ukupna ugovorena vrijednost projekta HRK]]/7.5345</f>
        <v>105943.66314951224</v>
      </c>
      <c r="AA3510" s="53" t="s">
        <v>751</v>
      </c>
      <c r="AB3510" s="53" t="s">
        <v>752</v>
      </c>
      <c r="AC3510" s="42" t="s">
        <v>12741</v>
      </c>
      <c r="AD3510" s="52" t="s">
        <v>12294</v>
      </c>
    </row>
    <row r="3511" spans="1:30" ht="88.5" customHeight="1" x14ac:dyDescent="0.2">
      <c r="A3511" s="50" t="s">
        <v>12742</v>
      </c>
      <c r="B3511" s="51" t="s">
        <v>12105</v>
      </c>
      <c r="C3511" s="52" t="s">
        <v>12289</v>
      </c>
      <c r="D3511" s="52" t="s">
        <v>12684</v>
      </c>
      <c r="E3511" s="53" t="s">
        <v>231</v>
      </c>
      <c r="F3511" s="54" t="s">
        <v>12743</v>
      </c>
      <c r="G3511" s="54" t="s">
        <v>12744</v>
      </c>
      <c r="H3511" s="56">
        <v>43411</v>
      </c>
      <c r="I3511" s="56">
        <v>44036</v>
      </c>
      <c r="J3511" s="57" t="str">
        <f>IF(Ugovori_OPULJP3[[#This Row],[DATUM ZAVRŠETKA OPERACIJE]]&gt;DATE(2024,12,31),"u provedbi","završen")</f>
        <v>završen</v>
      </c>
      <c r="K3511" s="55" t="s">
        <v>129</v>
      </c>
      <c r="L3511" s="55" t="s">
        <v>129</v>
      </c>
      <c r="M3511" s="58">
        <v>0.85</v>
      </c>
      <c r="N3511" s="58">
        <v>0.15</v>
      </c>
      <c r="O3511" s="59">
        <f>Ugovori_OPULJP3[[#This Row],[Bespovratna sredstva - Ukupno (EU+Nac) HRK
= Ukupna ugovorena vrijednost bespovratnih sredstava]]*Ugovori_OPULJP3[[#This Row],[EU STOPA SUFINANCIRANJA %
EU CO-FINANCING RATE %]]</f>
        <v>670890.39699999988</v>
      </c>
      <c r="P3511" s="60">
        <f>Ugovori_OPULJP3[[#This Row],[Bespovratna sredstva - EU dio - HRK]]/7.5345</f>
        <v>89042.457628243399</v>
      </c>
      <c r="Q3511" s="59">
        <f>Ugovori_OPULJP3[[#This Row],[Bespovratna sredstva - Ukupno (EU+Nac) HRK
= Ukupna ugovorena vrijednost bespovratnih sredstava]]*Ugovori_OPULJP3[[#This Row],[STOPA NACIONALNOG SUFINANCIRANJA %]]</f>
        <v>118392.42299999998</v>
      </c>
      <c r="R3511" s="60">
        <f>Ugovori_OPULJP3[[#This Row],[Bespovratna sredstva - Nacionalni dio - HRK]]/7.5345</f>
        <v>15713.374875572365</v>
      </c>
      <c r="S3511" s="59">
        <v>789282.82</v>
      </c>
      <c r="T3511" s="60">
        <f>Ugovori_OPULJP3[[#This Row],[Bespovratna sredstva - Ukupno (EU+Nac) HRK
= Ukupna ugovorena vrijednost bespovratnih sredstava]]/7.5345</f>
        <v>104755.83250381576</v>
      </c>
      <c r="U3511" s="59">
        <v>0</v>
      </c>
      <c r="V3511" s="60">
        <f>Ugovori_OPULJP3[[#This Row],[Javni doprinos korisnika - HRK]]/7.5345</f>
        <v>0</v>
      </c>
      <c r="W3511" s="59">
        <v>0</v>
      </c>
      <c r="X3511" s="60">
        <f>Ugovori_OPULJP3[[#This Row],[Privatni doprinos korisnika - HRK]]/7.5345</f>
        <v>0</v>
      </c>
      <c r="Y3511" s="61">
        <v>789282.82</v>
      </c>
      <c r="Z3511" s="62">
        <f>Ugovori_OPULJP3[[#This Row],[UKUPNI PRIHVATLJIVI IZDACI
TOTAL ELIGIBLE EXPENDITURE
= Bespovratna sredstva ukupno + doprinos korisnika
= Ukupni prihvatljivi troškovi
= Ukupna ugovorena vrijednost projekta HRK]]/7.5345</f>
        <v>104755.83250381576</v>
      </c>
      <c r="AA3511" s="53" t="s">
        <v>751</v>
      </c>
      <c r="AB3511" s="53" t="s">
        <v>752</v>
      </c>
      <c r="AC3511" s="42" t="s">
        <v>12745</v>
      </c>
      <c r="AD3511" s="52" t="s">
        <v>12294</v>
      </c>
    </row>
    <row r="3512" spans="1:30" ht="88.5" customHeight="1" x14ac:dyDescent="0.2">
      <c r="A3512" s="50" t="s">
        <v>12746</v>
      </c>
      <c r="B3512" s="51" t="s">
        <v>12105</v>
      </c>
      <c r="C3512" s="52" t="s">
        <v>12289</v>
      </c>
      <c r="D3512" s="52" t="s">
        <v>12684</v>
      </c>
      <c r="E3512" s="53" t="s">
        <v>231</v>
      </c>
      <c r="F3512" s="54" t="s">
        <v>12747</v>
      </c>
      <c r="G3512" s="54" t="s">
        <v>12748</v>
      </c>
      <c r="H3512" s="56">
        <v>43402</v>
      </c>
      <c r="I3512" s="56">
        <v>43890</v>
      </c>
      <c r="J3512" s="57" t="str">
        <f>IF(Ugovori_OPULJP3[[#This Row],[DATUM ZAVRŠETKA OPERACIJE]]&gt;DATE(2024,12,31),"u provedbi","završen")</f>
        <v>završen</v>
      </c>
      <c r="K3512" s="55" t="s">
        <v>210</v>
      </c>
      <c r="L3512" s="55" t="s">
        <v>210</v>
      </c>
      <c r="M3512" s="58">
        <v>0.85</v>
      </c>
      <c r="N3512" s="58">
        <v>0.15</v>
      </c>
      <c r="O3512" s="59">
        <f>Ugovori_OPULJP3[[#This Row],[Bespovratna sredstva - Ukupno (EU+Nac) HRK
= Ukupna ugovorena vrijednost bespovratnih sredstava]]*Ugovori_OPULJP3[[#This Row],[EU STOPA SUFINANCIRANJA %
EU CO-FINANCING RATE %]]</f>
        <v>675468.65</v>
      </c>
      <c r="P3512" s="60">
        <f>Ugovori_OPULJP3[[#This Row],[Bespovratna sredstva - EU dio - HRK]]/7.5345</f>
        <v>89650.096224036097</v>
      </c>
      <c r="Q3512" s="59">
        <f>Ugovori_OPULJP3[[#This Row],[Bespovratna sredstva - Ukupno (EU+Nac) HRK
= Ukupna ugovorena vrijednost bespovratnih sredstava]]*Ugovori_OPULJP3[[#This Row],[STOPA NACIONALNOG SUFINANCIRANJA %]]</f>
        <v>119200.34999999999</v>
      </c>
      <c r="R3512" s="60">
        <f>Ugovori_OPULJP3[[#This Row],[Bespovratna sredstva - Nacionalni dio - HRK]]/7.5345</f>
        <v>15820.605216006368</v>
      </c>
      <c r="S3512" s="59">
        <v>794669</v>
      </c>
      <c r="T3512" s="60">
        <f>Ugovori_OPULJP3[[#This Row],[Bespovratna sredstva - Ukupno (EU+Nac) HRK
= Ukupna ugovorena vrijednost bespovratnih sredstava]]/7.5345</f>
        <v>105470.70144004247</v>
      </c>
      <c r="U3512" s="59">
        <v>0</v>
      </c>
      <c r="V3512" s="60">
        <f>Ugovori_OPULJP3[[#This Row],[Javni doprinos korisnika - HRK]]/7.5345</f>
        <v>0</v>
      </c>
      <c r="W3512" s="59">
        <v>0</v>
      </c>
      <c r="X3512" s="60">
        <f>Ugovori_OPULJP3[[#This Row],[Privatni doprinos korisnika - HRK]]/7.5345</f>
        <v>0</v>
      </c>
      <c r="Y3512" s="61">
        <v>794669</v>
      </c>
      <c r="Z3512" s="62">
        <f>Ugovori_OPULJP3[[#This Row],[UKUPNI PRIHVATLJIVI IZDACI
TOTAL ELIGIBLE EXPENDITURE
= Bespovratna sredstva ukupno + doprinos korisnika
= Ukupni prihvatljivi troškovi
= Ukupna ugovorena vrijednost projekta HRK]]/7.5345</f>
        <v>105470.70144004247</v>
      </c>
      <c r="AA3512" s="53" t="s">
        <v>751</v>
      </c>
      <c r="AB3512" s="53" t="s">
        <v>752</v>
      </c>
      <c r="AC3512" s="42" t="s">
        <v>12749</v>
      </c>
      <c r="AD3512" s="52" t="s">
        <v>12294</v>
      </c>
    </row>
    <row r="3513" spans="1:30" ht="88.5" customHeight="1" x14ac:dyDescent="0.2">
      <c r="A3513" s="50" t="s">
        <v>12750</v>
      </c>
      <c r="B3513" s="51" t="s">
        <v>12105</v>
      </c>
      <c r="C3513" s="52" t="s">
        <v>12289</v>
      </c>
      <c r="D3513" s="52" t="s">
        <v>12684</v>
      </c>
      <c r="E3513" s="53" t="s">
        <v>231</v>
      </c>
      <c r="F3513" s="54" t="s">
        <v>12751</v>
      </c>
      <c r="G3513" s="54" t="s">
        <v>7733</v>
      </c>
      <c r="H3513" s="56">
        <v>43402</v>
      </c>
      <c r="I3513" s="56">
        <v>44041</v>
      </c>
      <c r="J3513" s="57" t="str">
        <f>IF(Ugovori_OPULJP3[[#This Row],[DATUM ZAVRŠETKA OPERACIJE]]&gt;DATE(2024,12,31),"u provedbi","završen")</f>
        <v>završen</v>
      </c>
      <c r="K3513" s="55" t="s">
        <v>210</v>
      </c>
      <c r="L3513" s="55" t="s">
        <v>210</v>
      </c>
      <c r="M3513" s="58">
        <v>0.85</v>
      </c>
      <c r="N3513" s="58">
        <v>0.15</v>
      </c>
      <c r="O3513" s="59">
        <f>Ugovori_OPULJP3[[#This Row],[Bespovratna sredstva - Ukupno (EU+Nac) HRK
= Ukupna ugovorena vrijednost bespovratnih sredstava]]*Ugovori_OPULJP3[[#This Row],[EU STOPA SUFINANCIRANJA %
EU CO-FINANCING RATE %]]</f>
        <v>665720.43350000004</v>
      </c>
      <c r="P3513" s="60">
        <f>Ugovori_OPULJP3[[#This Row],[Bespovratna sredstva - EU dio - HRK]]/7.5345</f>
        <v>88356.285553122303</v>
      </c>
      <c r="Q3513" s="59">
        <f>Ugovori_OPULJP3[[#This Row],[Bespovratna sredstva - Ukupno (EU+Nac) HRK
= Ukupna ugovorena vrijednost bespovratnih sredstava]]*Ugovori_OPULJP3[[#This Row],[STOPA NACIONALNOG SUFINANCIRANJA %]]</f>
        <v>117480.0765</v>
      </c>
      <c r="R3513" s="60">
        <f>Ugovori_OPULJP3[[#This Row],[Bespovratna sredstva - Nacionalni dio - HRK]]/7.5345</f>
        <v>15592.28568584511</v>
      </c>
      <c r="S3513" s="59">
        <v>783200.51</v>
      </c>
      <c r="T3513" s="60">
        <f>Ugovori_OPULJP3[[#This Row],[Bespovratna sredstva - Ukupno (EU+Nac) HRK
= Ukupna ugovorena vrijednost bespovratnih sredstava]]/7.5345</f>
        <v>103948.57123896742</v>
      </c>
      <c r="U3513" s="59">
        <v>0</v>
      </c>
      <c r="V3513" s="60">
        <f>Ugovori_OPULJP3[[#This Row],[Javni doprinos korisnika - HRK]]/7.5345</f>
        <v>0</v>
      </c>
      <c r="W3513" s="59">
        <v>0</v>
      </c>
      <c r="X3513" s="60">
        <f>Ugovori_OPULJP3[[#This Row],[Privatni doprinos korisnika - HRK]]/7.5345</f>
        <v>0</v>
      </c>
      <c r="Y3513" s="61">
        <v>783200.51</v>
      </c>
      <c r="Z3513" s="62">
        <f>Ugovori_OPULJP3[[#This Row],[UKUPNI PRIHVATLJIVI IZDACI
TOTAL ELIGIBLE EXPENDITURE
= Bespovratna sredstva ukupno + doprinos korisnika
= Ukupni prihvatljivi troškovi
= Ukupna ugovorena vrijednost projekta HRK]]/7.5345</f>
        <v>103948.57123896742</v>
      </c>
      <c r="AA3513" s="53" t="s">
        <v>751</v>
      </c>
      <c r="AB3513" s="53" t="s">
        <v>752</v>
      </c>
      <c r="AC3513" s="42" t="s">
        <v>12752</v>
      </c>
      <c r="AD3513" s="52" t="s">
        <v>12294</v>
      </c>
    </row>
    <row r="3514" spans="1:30" ht="88.5" customHeight="1" x14ac:dyDescent="0.2">
      <c r="A3514" s="50" t="s">
        <v>12753</v>
      </c>
      <c r="B3514" s="51" t="s">
        <v>12105</v>
      </c>
      <c r="C3514" s="52" t="s">
        <v>12289</v>
      </c>
      <c r="D3514" s="52" t="s">
        <v>12684</v>
      </c>
      <c r="E3514" s="53" t="s">
        <v>231</v>
      </c>
      <c r="F3514" s="54" t="s">
        <v>12754</v>
      </c>
      <c r="G3514" s="54" t="s">
        <v>12755</v>
      </c>
      <c r="H3514" s="56">
        <v>43402</v>
      </c>
      <c r="I3514" s="56">
        <v>43890</v>
      </c>
      <c r="J3514" s="57" t="str">
        <f>IF(Ugovori_OPULJP3[[#This Row],[DATUM ZAVRŠETKA OPERACIJE]]&gt;DATE(2024,12,31),"u provedbi","završen")</f>
        <v>završen</v>
      </c>
      <c r="K3514" s="55" t="s">
        <v>83</v>
      </c>
      <c r="L3514" s="55" t="s">
        <v>83</v>
      </c>
      <c r="M3514" s="58">
        <v>0.85</v>
      </c>
      <c r="N3514" s="58">
        <v>0.15</v>
      </c>
      <c r="O3514" s="59">
        <f>Ugovori_OPULJP3[[#This Row],[Bespovratna sredstva - Ukupno (EU+Nac) HRK
= Ukupna ugovorena vrijednost bespovratnih sredstava]]*Ugovori_OPULJP3[[#This Row],[EU STOPA SUFINANCIRANJA %
EU CO-FINANCING RATE %]]</f>
        <v>678093.79</v>
      </c>
      <c r="P3514" s="60">
        <f>Ugovori_OPULJP3[[#This Row],[Bespovratna sredstva - EU dio - HRK]]/7.5345</f>
        <v>89998.512177317665</v>
      </c>
      <c r="Q3514" s="59">
        <f>Ugovori_OPULJP3[[#This Row],[Bespovratna sredstva - Ukupno (EU+Nac) HRK
= Ukupna ugovorena vrijednost bespovratnih sredstava]]*Ugovori_OPULJP3[[#This Row],[STOPA NACIONALNOG SUFINANCIRANJA %]]</f>
        <v>119663.61</v>
      </c>
      <c r="R3514" s="60">
        <f>Ugovori_OPULJP3[[#This Row],[Bespovratna sredstva - Nacionalni dio - HRK]]/7.5345</f>
        <v>15882.09038423253</v>
      </c>
      <c r="S3514" s="59">
        <v>797757.4</v>
      </c>
      <c r="T3514" s="60">
        <f>Ugovori_OPULJP3[[#This Row],[Bespovratna sredstva - Ukupno (EU+Nac) HRK
= Ukupna ugovorena vrijednost bespovratnih sredstava]]/7.5345</f>
        <v>105880.6025615502</v>
      </c>
      <c r="U3514" s="59">
        <v>0</v>
      </c>
      <c r="V3514" s="60">
        <f>Ugovori_OPULJP3[[#This Row],[Javni doprinos korisnika - HRK]]/7.5345</f>
        <v>0</v>
      </c>
      <c r="W3514" s="59">
        <v>0</v>
      </c>
      <c r="X3514" s="60">
        <f>Ugovori_OPULJP3[[#This Row],[Privatni doprinos korisnika - HRK]]/7.5345</f>
        <v>0</v>
      </c>
      <c r="Y3514" s="61">
        <v>797757.4</v>
      </c>
      <c r="Z3514" s="62">
        <f>Ugovori_OPULJP3[[#This Row],[UKUPNI PRIHVATLJIVI IZDACI
TOTAL ELIGIBLE EXPENDITURE
= Bespovratna sredstva ukupno + doprinos korisnika
= Ukupni prihvatljivi troškovi
= Ukupna ugovorena vrijednost projekta HRK]]/7.5345</f>
        <v>105880.6025615502</v>
      </c>
      <c r="AA3514" s="53" t="s">
        <v>751</v>
      </c>
      <c r="AB3514" s="53" t="s">
        <v>752</v>
      </c>
      <c r="AC3514" s="42" t="s">
        <v>12756</v>
      </c>
      <c r="AD3514" s="52" t="s">
        <v>12294</v>
      </c>
    </row>
    <row r="3515" spans="1:30" ht="88.5" customHeight="1" x14ac:dyDescent="0.2">
      <c r="A3515" s="50" t="s">
        <v>12757</v>
      </c>
      <c r="B3515" s="51" t="s">
        <v>12105</v>
      </c>
      <c r="C3515" s="52" t="s">
        <v>12289</v>
      </c>
      <c r="D3515" s="52" t="s">
        <v>12684</v>
      </c>
      <c r="E3515" s="53" t="s">
        <v>231</v>
      </c>
      <c r="F3515" s="54" t="s">
        <v>12758</v>
      </c>
      <c r="G3515" s="54" t="s">
        <v>4670</v>
      </c>
      <c r="H3515" s="56">
        <v>43402</v>
      </c>
      <c r="I3515" s="56">
        <v>44133</v>
      </c>
      <c r="J3515" s="57" t="str">
        <f>IF(Ugovori_OPULJP3[[#This Row],[DATUM ZAVRŠETKA OPERACIJE]]&gt;DATE(2024,12,31),"u provedbi","završen")</f>
        <v>završen</v>
      </c>
      <c r="K3515" s="55" t="s">
        <v>199</v>
      </c>
      <c r="L3515" s="55" t="s">
        <v>199</v>
      </c>
      <c r="M3515" s="58">
        <v>0.85</v>
      </c>
      <c r="N3515" s="58">
        <v>0.15</v>
      </c>
      <c r="O3515" s="59">
        <f>Ugovori_OPULJP3[[#This Row],[Bespovratna sredstva - Ukupno (EU+Nac) HRK
= Ukupna ugovorena vrijednost bespovratnih sredstava]]*Ugovori_OPULJP3[[#This Row],[EU STOPA SUFINANCIRANJA %
EU CO-FINANCING RATE %]]</f>
        <v>677791.93799999997</v>
      </c>
      <c r="P3515" s="60">
        <f>Ugovori_OPULJP3[[#This Row],[Bespovratna sredstva - EU dio - HRK]]/7.5345</f>
        <v>89958.449532152095</v>
      </c>
      <c r="Q3515" s="59">
        <f>Ugovori_OPULJP3[[#This Row],[Bespovratna sredstva - Ukupno (EU+Nac) HRK
= Ukupna ugovorena vrijednost bespovratnih sredstava]]*Ugovori_OPULJP3[[#This Row],[STOPA NACIONALNOG SUFINANCIRANJA %]]</f>
        <v>119610.342</v>
      </c>
      <c r="R3515" s="60">
        <f>Ugovori_OPULJP3[[#This Row],[Bespovratna sredstva - Nacionalni dio - HRK]]/7.5345</f>
        <v>15875.0205056739</v>
      </c>
      <c r="S3515" s="59">
        <v>797402.28</v>
      </c>
      <c r="T3515" s="60">
        <f>Ugovori_OPULJP3[[#This Row],[Bespovratna sredstva - Ukupno (EU+Nac) HRK
= Ukupna ugovorena vrijednost bespovratnih sredstava]]/7.5345</f>
        <v>105833.470037826</v>
      </c>
      <c r="U3515" s="59">
        <v>0</v>
      </c>
      <c r="V3515" s="60">
        <f>Ugovori_OPULJP3[[#This Row],[Javni doprinos korisnika - HRK]]/7.5345</f>
        <v>0</v>
      </c>
      <c r="W3515" s="59">
        <v>0</v>
      </c>
      <c r="X3515" s="60">
        <f>Ugovori_OPULJP3[[#This Row],[Privatni doprinos korisnika - HRK]]/7.5345</f>
        <v>0</v>
      </c>
      <c r="Y3515" s="61">
        <v>797402.28</v>
      </c>
      <c r="Z3515" s="62">
        <f>Ugovori_OPULJP3[[#This Row],[UKUPNI PRIHVATLJIVI IZDACI
TOTAL ELIGIBLE EXPENDITURE
= Bespovratna sredstva ukupno + doprinos korisnika
= Ukupni prihvatljivi troškovi
= Ukupna ugovorena vrijednost projekta HRK]]/7.5345</f>
        <v>105833.470037826</v>
      </c>
      <c r="AA3515" s="53" t="s">
        <v>751</v>
      </c>
      <c r="AB3515" s="53" t="s">
        <v>752</v>
      </c>
      <c r="AC3515" s="42" t="s">
        <v>12759</v>
      </c>
      <c r="AD3515" s="52" t="s">
        <v>12294</v>
      </c>
    </row>
    <row r="3516" spans="1:30" ht="88.5" customHeight="1" x14ac:dyDescent="0.2">
      <c r="A3516" s="50" t="s">
        <v>12760</v>
      </c>
      <c r="B3516" s="51" t="s">
        <v>12105</v>
      </c>
      <c r="C3516" s="52" t="s">
        <v>12289</v>
      </c>
      <c r="D3516" s="52" t="s">
        <v>12684</v>
      </c>
      <c r="E3516" s="53" t="s">
        <v>231</v>
      </c>
      <c r="F3516" s="54" t="s">
        <v>12761</v>
      </c>
      <c r="G3516" s="54" t="s">
        <v>12762</v>
      </c>
      <c r="H3516" s="56">
        <v>43402</v>
      </c>
      <c r="I3516" s="56">
        <v>43950</v>
      </c>
      <c r="J3516" s="57" t="str">
        <f>IF(Ugovori_OPULJP3[[#This Row],[DATUM ZAVRŠETKA OPERACIJE]]&gt;DATE(2024,12,31),"u provedbi","završen")</f>
        <v>završen</v>
      </c>
      <c r="K3516" s="55" t="s">
        <v>248</v>
      </c>
      <c r="L3516" s="55" t="s">
        <v>248</v>
      </c>
      <c r="M3516" s="58">
        <v>0.85</v>
      </c>
      <c r="N3516" s="58">
        <v>0.15</v>
      </c>
      <c r="O3516" s="59">
        <f>Ugovori_OPULJP3[[#This Row],[Bespovratna sredstva - Ukupno (EU+Nac) HRK
= Ukupna ugovorena vrijednost bespovratnih sredstava]]*Ugovori_OPULJP3[[#This Row],[EU STOPA SUFINANCIRANJA %
EU CO-FINANCING RATE %]]</f>
        <v>654301.21900000004</v>
      </c>
      <c r="P3516" s="60">
        <f>Ugovori_OPULJP3[[#This Row],[Bespovratna sredstva - EU dio - HRK]]/7.5345</f>
        <v>86840.695334793287</v>
      </c>
      <c r="Q3516" s="59">
        <f>Ugovori_OPULJP3[[#This Row],[Bespovratna sredstva - Ukupno (EU+Nac) HRK
= Ukupna ugovorena vrijednost bespovratnih sredstava]]*Ugovori_OPULJP3[[#This Row],[STOPA NACIONALNOG SUFINANCIRANJA %]]</f>
        <v>115464.921</v>
      </c>
      <c r="R3516" s="60">
        <f>Ugovori_OPULJP3[[#This Row],[Bespovratna sredstva - Nacionalni dio - HRK]]/7.5345</f>
        <v>15324.828588492932</v>
      </c>
      <c r="S3516" s="59">
        <v>769766.14</v>
      </c>
      <c r="T3516" s="60">
        <f>Ugovori_OPULJP3[[#This Row],[Bespovratna sredstva - Ukupno (EU+Nac) HRK
= Ukupna ugovorena vrijednost bespovratnih sredstava]]/7.5345</f>
        <v>102165.52392328621</v>
      </c>
      <c r="U3516" s="59">
        <v>0</v>
      </c>
      <c r="V3516" s="60">
        <f>Ugovori_OPULJP3[[#This Row],[Javni doprinos korisnika - HRK]]/7.5345</f>
        <v>0</v>
      </c>
      <c r="W3516" s="59">
        <v>0</v>
      </c>
      <c r="X3516" s="60">
        <f>Ugovori_OPULJP3[[#This Row],[Privatni doprinos korisnika - HRK]]/7.5345</f>
        <v>0</v>
      </c>
      <c r="Y3516" s="61">
        <v>769766.14</v>
      </c>
      <c r="Z3516" s="62">
        <f>Ugovori_OPULJP3[[#This Row],[UKUPNI PRIHVATLJIVI IZDACI
TOTAL ELIGIBLE EXPENDITURE
= Bespovratna sredstva ukupno + doprinos korisnika
= Ukupni prihvatljivi troškovi
= Ukupna ugovorena vrijednost projekta HRK]]/7.5345</f>
        <v>102165.52392328621</v>
      </c>
      <c r="AA3516" s="53" t="s">
        <v>751</v>
      </c>
      <c r="AB3516" s="53" t="s">
        <v>752</v>
      </c>
      <c r="AC3516" s="42" t="s">
        <v>12763</v>
      </c>
      <c r="AD3516" s="52" t="s">
        <v>12294</v>
      </c>
    </row>
    <row r="3517" spans="1:30" ht="88.5" customHeight="1" x14ac:dyDescent="0.2">
      <c r="A3517" s="50" t="s">
        <v>12764</v>
      </c>
      <c r="B3517" s="51" t="s">
        <v>12105</v>
      </c>
      <c r="C3517" s="52" t="s">
        <v>12289</v>
      </c>
      <c r="D3517" s="52" t="s">
        <v>12684</v>
      </c>
      <c r="E3517" s="53" t="s">
        <v>231</v>
      </c>
      <c r="F3517" s="54" t="s">
        <v>12765</v>
      </c>
      <c r="G3517" s="54" t="s">
        <v>12766</v>
      </c>
      <c r="H3517" s="56">
        <v>43435</v>
      </c>
      <c r="I3517" s="56">
        <v>43983</v>
      </c>
      <c r="J3517" s="57" t="str">
        <f>IF(Ugovori_OPULJP3[[#This Row],[DATUM ZAVRŠETKA OPERACIJE]]&gt;DATE(2024,12,31),"u provedbi","završen")</f>
        <v>završen</v>
      </c>
      <c r="K3517" s="55" t="s">
        <v>36</v>
      </c>
      <c r="L3517" s="55" t="s">
        <v>36</v>
      </c>
      <c r="M3517" s="58">
        <v>0.85</v>
      </c>
      <c r="N3517" s="58">
        <v>0.15</v>
      </c>
      <c r="O3517" s="59">
        <f>Ugovori_OPULJP3[[#This Row],[Bespovratna sredstva - Ukupno (EU+Nac) HRK
= Ukupna ugovorena vrijednost bespovratnih sredstava]]*Ugovori_OPULJP3[[#This Row],[EU STOPA SUFINANCIRANJA %
EU CO-FINANCING RATE %]]</f>
        <v>646560.77899999998</v>
      </c>
      <c r="P3517" s="60">
        <f>Ugovori_OPULJP3[[#This Row],[Bespovratna sredstva - EU dio - HRK]]/7.5345</f>
        <v>85813.362399628371</v>
      </c>
      <c r="Q3517" s="59">
        <f>Ugovori_OPULJP3[[#This Row],[Bespovratna sredstva - Ukupno (EU+Nac) HRK
= Ukupna ugovorena vrijednost bespovratnih sredstava]]*Ugovori_OPULJP3[[#This Row],[STOPA NACIONALNOG SUFINANCIRANJA %]]</f>
        <v>114098.961</v>
      </c>
      <c r="R3517" s="60">
        <f>Ugovori_OPULJP3[[#This Row],[Bespovratna sredstva - Nacionalni dio - HRK]]/7.5345</f>
        <v>15143.534541110888</v>
      </c>
      <c r="S3517" s="59">
        <v>760659.74</v>
      </c>
      <c r="T3517" s="60">
        <f>Ugovori_OPULJP3[[#This Row],[Bespovratna sredstva - Ukupno (EU+Nac) HRK
= Ukupna ugovorena vrijednost bespovratnih sredstava]]/7.5345</f>
        <v>100956.89694073926</v>
      </c>
      <c r="U3517" s="59">
        <v>0</v>
      </c>
      <c r="V3517" s="60">
        <f>Ugovori_OPULJP3[[#This Row],[Javni doprinos korisnika - HRK]]/7.5345</f>
        <v>0</v>
      </c>
      <c r="W3517" s="59">
        <v>0</v>
      </c>
      <c r="X3517" s="60">
        <f>Ugovori_OPULJP3[[#This Row],[Privatni doprinos korisnika - HRK]]/7.5345</f>
        <v>0</v>
      </c>
      <c r="Y3517" s="61">
        <v>760659.74</v>
      </c>
      <c r="Z3517" s="62">
        <f>Ugovori_OPULJP3[[#This Row],[UKUPNI PRIHVATLJIVI IZDACI
TOTAL ELIGIBLE EXPENDITURE
= Bespovratna sredstva ukupno + doprinos korisnika
= Ukupni prihvatljivi troškovi
= Ukupna ugovorena vrijednost projekta HRK]]/7.5345</f>
        <v>100956.89694073926</v>
      </c>
      <c r="AA3517" s="53" t="s">
        <v>751</v>
      </c>
      <c r="AB3517" s="53" t="s">
        <v>752</v>
      </c>
      <c r="AC3517" s="42" t="s">
        <v>12767</v>
      </c>
      <c r="AD3517" s="52" t="s">
        <v>12294</v>
      </c>
    </row>
    <row r="3518" spans="1:30" ht="88.5" customHeight="1" x14ac:dyDescent="0.2">
      <c r="A3518" s="50" t="s">
        <v>12768</v>
      </c>
      <c r="B3518" s="51" t="s">
        <v>12105</v>
      </c>
      <c r="C3518" s="52" t="s">
        <v>12289</v>
      </c>
      <c r="D3518" s="52" t="s">
        <v>12684</v>
      </c>
      <c r="E3518" s="53" t="s">
        <v>231</v>
      </c>
      <c r="F3518" s="54" t="s">
        <v>12769</v>
      </c>
      <c r="G3518" s="71" t="s">
        <v>3027</v>
      </c>
      <c r="H3518" s="56">
        <v>43402</v>
      </c>
      <c r="I3518" s="56">
        <v>44133</v>
      </c>
      <c r="J3518" s="57" t="str">
        <f>IF(Ugovori_OPULJP3[[#This Row],[DATUM ZAVRŠETKA OPERACIJE]]&gt;DATE(2024,12,31),"u provedbi","završen")</f>
        <v>završen</v>
      </c>
      <c r="K3518" s="55" t="s">
        <v>93</v>
      </c>
      <c r="L3518" s="55" t="s">
        <v>93</v>
      </c>
      <c r="M3518" s="58">
        <v>0.85</v>
      </c>
      <c r="N3518" s="58">
        <v>0.15</v>
      </c>
      <c r="O3518" s="59">
        <f>Ugovori_OPULJP3[[#This Row],[Bespovratna sredstva - Ukupno (EU+Nac) HRK
= Ukupna ugovorena vrijednost bespovratnih sredstava]]*Ugovori_OPULJP3[[#This Row],[EU STOPA SUFINANCIRANJA %
EU CO-FINANCING RATE %]]</f>
        <v>679684.52249999996</v>
      </c>
      <c r="P3518" s="60">
        <f>Ugovori_OPULJP3[[#This Row],[Bespovratna sredstva - EU dio - HRK]]/7.5345</f>
        <v>90209.638662154088</v>
      </c>
      <c r="Q3518" s="59">
        <f>Ugovori_OPULJP3[[#This Row],[Bespovratna sredstva - Ukupno (EU+Nac) HRK
= Ukupna ugovorena vrijednost bespovratnih sredstava]]*Ugovori_OPULJP3[[#This Row],[STOPA NACIONALNOG SUFINANCIRANJA %]]</f>
        <v>119944.32749999998</v>
      </c>
      <c r="R3518" s="60">
        <f>Ugovori_OPULJP3[[#This Row],[Bespovratna sredstva - Nacionalni dio - HRK]]/7.5345</f>
        <v>15919.347999203661</v>
      </c>
      <c r="S3518" s="59">
        <v>799628.85</v>
      </c>
      <c r="T3518" s="60">
        <f>Ugovori_OPULJP3[[#This Row],[Bespovratna sredstva - Ukupno (EU+Nac) HRK
= Ukupna ugovorena vrijednost bespovratnih sredstava]]/7.5345</f>
        <v>106128.98666135775</v>
      </c>
      <c r="U3518" s="59">
        <v>0</v>
      </c>
      <c r="V3518" s="60">
        <f>Ugovori_OPULJP3[[#This Row],[Javni doprinos korisnika - HRK]]/7.5345</f>
        <v>0</v>
      </c>
      <c r="W3518" s="59">
        <v>0</v>
      </c>
      <c r="X3518" s="60">
        <f>Ugovori_OPULJP3[[#This Row],[Privatni doprinos korisnika - HRK]]/7.5345</f>
        <v>0</v>
      </c>
      <c r="Y3518" s="61">
        <v>799628.85</v>
      </c>
      <c r="Z3518" s="62">
        <f>Ugovori_OPULJP3[[#This Row],[UKUPNI PRIHVATLJIVI IZDACI
TOTAL ELIGIBLE EXPENDITURE
= Bespovratna sredstva ukupno + doprinos korisnika
= Ukupni prihvatljivi troškovi
= Ukupna ugovorena vrijednost projekta HRK]]/7.5345</f>
        <v>106128.98666135775</v>
      </c>
      <c r="AA3518" s="53" t="s">
        <v>751</v>
      </c>
      <c r="AB3518" s="53" t="s">
        <v>752</v>
      </c>
      <c r="AC3518" s="42" t="s">
        <v>12770</v>
      </c>
      <c r="AD3518" s="52" t="s">
        <v>12294</v>
      </c>
    </row>
    <row r="3519" spans="1:30" ht="88.5" customHeight="1" x14ac:dyDescent="0.2">
      <c r="A3519" s="50" t="s">
        <v>12771</v>
      </c>
      <c r="B3519" s="51" t="s">
        <v>12105</v>
      </c>
      <c r="C3519" s="52" t="s">
        <v>12289</v>
      </c>
      <c r="D3519" s="52" t="s">
        <v>12684</v>
      </c>
      <c r="E3519" s="53" t="s">
        <v>231</v>
      </c>
      <c r="F3519" s="54" t="s">
        <v>12772</v>
      </c>
      <c r="G3519" s="54" t="s">
        <v>12773</v>
      </c>
      <c r="H3519" s="56">
        <v>43402</v>
      </c>
      <c r="I3519" s="56">
        <v>43767</v>
      </c>
      <c r="J3519" s="57" t="str">
        <f>IF(Ugovori_OPULJP3[[#This Row],[DATUM ZAVRŠETKA OPERACIJE]]&gt;DATE(2024,12,31),"u provedbi","završen")</f>
        <v>završen</v>
      </c>
      <c r="K3519" s="55" t="s">
        <v>2969</v>
      </c>
      <c r="L3519" s="55" t="s">
        <v>83</v>
      </c>
      <c r="M3519" s="58">
        <v>0.85</v>
      </c>
      <c r="N3519" s="58">
        <v>0.15</v>
      </c>
      <c r="O3519" s="59">
        <f>Ugovori_OPULJP3[[#This Row],[Bespovratna sredstva - Ukupno (EU+Nac) HRK
= Ukupna ugovorena vrijednost bespovratnih sredstava]]*Ugovori_OPULJP3[[#This Row],[EU STOPA SUFINANCIRANJA %
EU CO-FINANCING RATE %]]</f>
        <v>626664.353</v>
      </c>
      <c r="P3519" s="60">
        <f>Ugovori_OPULJP3[[#This Row],[Bespovratna sredstva - EU dio - HRK]]/7.5345</f>
        <v>83172.652863494586</v>
      </c>
      <c r="Q3519" s="59">
        <f>Ugovori_OPULJP3[[#This Row],[Bespovratna sredstva - Ukupno (EU+Nac) HRK
= Ukupna ugovorena vrijednost bespovratnih sredstava]]*Ugovori_OPULJP3[[#This Row],[STOPA NACIONALNOG SUFINANCIRANJA %]]</f>
        <v>110587.827</v>
      </c>
      <c r="R3519" s="60">
        <f>Ugovori_OPULJP3[[#This Row],[Bespovratna sredstva - Nacionalni dio - HRK]]/7.5345</f>
        <v>14677.526975910811</v>
      </c>
      <c r="S3519" s="59">
        <v>737252.18</v>
      </c>
      <c r="T3519" s="60">
        <f>Ugovori_OPULJP3[[#This Row],[Bespovratna sredstva - Ukupno (EU+Nac) HRK
= Ukupna ugovorena vrijednost bespovratnih sredstava]]/7.5345</f>
        <v>97850.179839405406</v>
      </c>
      <c r="U3519" s="59">
        <v>0</v>
      </c>
      <c r="V3519" s="60">
        <f>Ugovori_OPULJP3[[#This Row],[Javni doprinos korisnika - HRK]]/7.5345</f>
        <v>0</v>
      </c>
      <c r="W3519" s="59">
        <v>0</v>
      </c>
      <c r="X3519" s="60">
        <f>Ugovori_OPULJP3[[#This Row],[Privatni doprinos korisnika - HRK]]/7.5345</f>
        <v>0</v>
      </c>
      <c r="Y3519" s="61">
        <v>737252.18</v>
      </c>
      <c r="Z3519" s="62">
        <f>Ugovori_OPULJP3[[#This Row],[UKUPNI PRIHVATLJIVI IZDACI
TOTAL ELIGIBLE EXPENDITURE
= Bespovratna sredstva ukupno + doprinos korisnika
= Ukupni prihvatljivi troškovi
= Ukupna ugovorena vrijednost projekta HRK]]/7.5345</f>
        <v>97850.179839405406</v>
      </c>
      <c r="AA3519" s="53" t="s">
        <v>751</v>
      </c>
      <c r="AB3519" s="53" t="s">
        <v>752</v>
      </c>
      <c r="AC3519" s="42" t="s">
        <v>12774</v>
      </c>
      <c r="AD3519" s="52" t="s">
        <v>12294</v>
      </c>
    </row>
    <row r="3520" spans="1:30" ht="88.5" customHeight="1" x14ac:dyDescent="0.2">
      <c r="A3520" s="50" t="s">
        <v>12775</v>
      </c>
      <c r="B3520" s="51" t="s">
        <v>12105</v>
      </c>
      <c r="C3520" s="52" t="s">
        <v>12289</v>
      </c>
      <c r="D3520" s="52" t="s">
        <v>12684</v>
      </c>
      <c r="E3520" s="53" t="s">
        <v>231</v>
      </c>
      <c r="F3520" s="54" t="s">
        <v>12776</v>
      </c>
      <c r="G3520" s="54" t="s">
        <v>944</v>
      </c>
      <c r="H3520" s="56">
        <v>43402</v>
      </c>
      <c r="I3520" s="56">
        <v>44133</v>
      </c>
      <c r="J3520" s="57" t="str">
        <f>IF(Ugovori_OPULJP3[[#This Row],[DATUM ZAVRŠETKA OPERACIJE]]&gt;DATE(2024,12,31),"u provedbi","završen")</f>
        <v>završen</v>
      </c>
      <c r="K3520" s="55" t="s">
        <v>12777</v>
      </c>
      <c r="L3520" s="55" t="s">
        <v>172</v>
      </c>
      <c r="M3520" s="58">
        <v>0.85</v>
      </c>
      <c r="N3520" s="58">
        <v>0.15</v>
      </c>
      <c r="O3520" s="59">
        <f>Ugovori_OPULJP3[[#This Row],[Bespovratna sredstva - Ukupno (EU+Nac) HRK
= Ukupna ugovorena vrijednost bespovratnih sredstava]]*Ugovori_OPULJP3[[#This Row],[EU STOPA SUFINANCIRANJA %
EU CO-FINANCING RATE %]]</f>
        <v>672520.68</v>
      </c>
      <c r="P3520" s="60">
        <f>Ugovori_OPULJP3[[#This Row],[Bespovratna sredstva - EU dio - HRK]]/7.5345</f>
        <v>89258.833366514038</v>
      </c>
      <c r="Q3520" s="59">
        <f>Ugovori_OPULJP3[[#This Row],[Bespovratna sredstva - Ukupno (EU+Nac) HRK
= Ukupna ugovorena vrijednost bespovratnih sredstava]]*Ugovori_OPULJP3[[#This Row],[STOPA NACIONALNOG SUFINANCIRANJA %]]</f>
        <v>118680.12</v>
      </c>
      <c r="R3520" s="60">
        <f>Ugovori_OPULJP3[[#This Row],[Bespovratna sredstva - Nacionalni dio - HRK]]/7.5345</f>
        <v>15751.558829384829</v>
      </c>
      <c r="S3520" s="59">
        <v>791200.8</v>
      </c>
      <c r="T3520" s="60">
        <f>Ugovori_OPULJP3[[#This Row],[Bespovratna sredstva - Ukupno (EU+Nac) HRK
= Ukupna ugovorena vrijednost bespovratnih sredstava]]/7.5345</f>
        <v>105010.39219589886</v>
      </c>
      <c r="U3520" s="59">
        <v>0</v>
      </c>
      <c r="V3520" s="60">
        <f>Ugovori_OPULJP3[[#This Row],[Javni doprinos korisnika - HRK]]/7.5345</f>
        <v>0</v>
      </c>
      <c r="W3520" s="59">
        <v>0</v>
      </c>
      <c r="X3520" s="60">
        <f>Ugovori_OPULJP3[[#This Row],[Privatni doprinos korisnika - HRK]]/7.5345</f>
        <v>0</v>
      </c>
      <c r="Y3520" s="61">
        <v>791200.8</v>
      </c>
      <c r="Z3520" s="62">
        <f>Ugovori_OPULJP3[[#This Row],[UKUPNI PRIHVATLJIVI IZDACI
TOTAL ELIGIBLE EXPENDITURE
= Bespovratna sredstva ukupno + doprinos korisnika
= Ukupni prihvatljivi troškovi
= Ukupna ugovorena vrijednost projekta HRK]]/7.5345</f>
        <v>105010.39219589886</v>
      </c>
      <c r="AA3520" s="53" t="s">
        <v>751</v>
      </c>
      <c r="AB3520" s="53" t="s">
        <v>752</v>
      </c>
      <c r="AC3520" s="42" t="s">
        <v>12778</v>
      </c>
      <c r="AD3520" s="52" t="s">
        <v>12294</v>
      </c>
    </row>
    <row r="3521" spans="1:30" ht="88.5" customHeight="1" x14ac:dyDescent="0.2">
      <c r="A3521" s="50" t="s">
        <v>12779</v>
      </c>
      <c r="B3521" s="51" t="s">
        <v>12105</v>
      </c>
      <c r="C3521" s="52" t="s">
        <v>12289</v>
      </c>
      <c r="D3521" s="52" t="s">
        <v>12684</v>
      </c>
      <c r="E3521" s="53" t="s">
        <v>231</v>
      </c>
      <c r="F3521" s="54" t="s">
        <v>12780</v>
      </c>
      <c r="G3521" s="54" t="s">
        <v>12781</v>
      </c>
      <c r="H3521" s="56">
        <v>43402</v>
      </c>
      <c r="I3521" s="56">
        <v>44133</v>
      </c>
      <c r="J3521" s="57" t="str">
        <f>IF(Ugovori_OPULJP3[[#This Row],[DATUM ZAVRŠETKA OPERACIJE]]&gt;DATE(2024,12,31),"u provedbi","završen")</f>
        <v>završen</v>
      </c>
      <c r="K3521" s="55" t="s">
        <v>78</v>
      </c>
      <c r="L3521" s="55" t="s">
        <v>78</v>
      </c>
      <c r="M3521" s="58">
        <v>0.85</v>
      </c>
      <c r="N3521" s="58">
        <v>0.15</v>
      </c>
      <c r="O3521" s="59">
        <f>Ugovori_OPULJP3[[#This Row],[Bespovratna sredstva - Ukupno (EU+Nac) HRK
= Ukupna ugovorena vrijednost bespovratnih sredstava]]*Ugovori_OPULJP3[[#This Row],[EU STOPA SUFINANCIRANJA %
EU CO-FINANCING RATE %]]</f>
        <v>631461.62549999997</v>
      </c>
      <c r="P3521" s="60">
        <f>Ugovori_OPULJP3[[#This Row],[Bespovratna sredstva - EU dio - HRK]]/7.5345</f>
        <v>83809.360342424843</v>
      </c>
      <c r="Q3521" s="59">
        <f>Ugovori_OPULJP3[[#This Row],[Bespovratna sredstva - Ukupno (EU+Nac) HRK
= Ukupna ugovorena vrijednost bespovratnih sredstava]]*Ugovori_OPULJP3[[#This Row],[STOPA NACIONALNOG SUFINANCIRANJA %]]</f>
        <v>111434.4045</v>
      </c>
      <c r="R3521" s="60">
        <f>Ugovori_OPULJP3[[#This Row],[Bespovratna sredstva - Nacionalni dio - HRK]]/7.5345</f>
        <v>14789.887119251443</v>
      </c>
      <c r="S3521" s="59">
        <v>742896.03</v>
      </c>
      <c r="T3521" s="60">
        <f>Ugovori_OPULJP3[[#This Row],[Bespovratna sredstva - Ukupno (EU+Nac) HRK
= Ukupna ugovorena vrijednost bespovratnih sredstava]]/7.5345</f>
        <v>98599.247461676292</v>
      </c>
      <c r="U3521" s="59">
        <v>0</v>
      </c>
      <c r="V3521" s="60">
        <f>Ugovori_OPULJP3[[#This Row],[Javni doprinos korisnika - HRK]]/7.5345</f>
        <v>0</v>
      </c>
      <c r="W3521" s="59">
        <v>0</v>
      </c>
      <c r="X3521" s="60">
        <f>Ugovori_OPULJP3[[#This Row],[Privatni doprinos korisnika - HRK]]/7.5345</f>
        <v>0</v>
      </c>
      <c r="Y3521" s="61">
        <v>742896.03</v>
      </c>
      <c r="Z3521" s="62">
        <f>Ugovori_OPULJP3[[#This Row],[UKUPNI PRIHVATLJIVI IZDACI
TOTAL ELIGIBLE EXPENDITURE
= Bespovratna sredstva ukupno + doprinos korisnika
= Ukupni prihvatljivi troškovi
= Ukupna ugovorena vrijednost projekta HRK]]/7.5345</f>
        <v>98599.247461676292</v>
      </c>
      <c r="AA3521" s="53" t="s">
        <v>751</v>
      </c>
      <c r="AB3521" s="53" t="s">
        <v>752</v>
      </c>
      <c r="AC3521" s="42" t="s">
        <v>12782</v>
      </c>
      <c r="AD3521" s="52" t="s">
        <v>12294</v>
      </c>
    </row>
    <row r="3522" spans="1:30" ht="88.5" customHeight="1" x14ac:dyDescent="0.2">
      <c r="A3522" s="50" t="s">
        <v>12783</v>
      </c>
      <c r="B3522" s="51" t="s">
        <v>12105</v>
      </c>
      <c r="C3522" s="52" t="s">
        <v>12289</v>
      </c>
      <c r="D3522" s="52" t="s">
        <v>12684</v>
      </c>
      <c r="E3522" s="53" t="s">
        <v>231</v>
      </c>
      <c r="F3522" s="54" t="s">
        <v>12784</v>
      </c>
      <c r="G3522" s="54" t="s">
        <v>774</v>
      </c>
      <c r="H3522" s="56">
        <v>43435</v>
      </c>
      <c r="I3522" s="56">
        <v>44166</v>
      </c>
      <c r="J3522" s="57" t="str">
        <f>IF(Ugovori_OPULJP3[[#This Row],[DATUM ZAVRŠETKA OPERACIJE]]&gt;DATE(2024,12,31),"u provedbi","završen")</f>
        <v>završen</v>
      </c>
      <c r="K3522" s="55" t="s">
        <v>36</v>
      </c>
      <c r="L3522" s="55" t="s">
        <v>36</v>
      </c>
      <c r="M3522" s="58">
        <v>0.85</v>
      </c>
      <c r="N3522" s="58">
        <v>0.15</v>
      </c>
      <c r="O3522" s="59">
        <f>Ugovori_OPULJP3[[#This Row],[Bespovratna sredstva - Ukupno (EU+Nac) HRK
= Ukupna ugovorena vrijednost bespovratnih sredstava]]*Ugovori_OPULJP3[[#This Row],[EU STOPA SUFINANCIRANJA %
EU CO-FINANCING RATE %]]</f>
        <v>672274.93649999995</v>
      </c>
      <c r="P3522" s="60">
        <f>Ugovori_OPULJP3[[#This Row],[Bespovratna sredstva - EU dio - HRK]]/7.5345</f>
        <v>89226.217599044379</v>
      </c>
      <c r="Q3522" s="59">
        <f>Ugovori_OPULJP3[[#This Row],[Bespovratna sredstva - Ukupno (EU+Nac) HRK
= Ukupna ugovorena vrijednost bespovratnih sredstava]]*Ugovori_OPULJP3[[#This Row],[STOPA NACIONALNOG SUFINANCIRANJA %]]</f>
        <v>118636.75349999999</v>
      </c>
      <c r="R3522" s="60">
        <f>Ugovori_OPULJP3[[#This Row],[Bespovratna sredstva - Nacionalni dio - HRK]]/7.5345</f>
        <v>15745.803105713714</v>
      </c>
      <c r="S3522" s="59">
        <v>790911.69</v>
      </c>
      <c r="T3522" s="60">
        <f>Ugovori_OPULJP3[[#This Row],[Bespovratna sredstva - Ukupno (EU+Nac) HRK
= Ukupna ugovorena vrijednost bespovratnih sredstava]]/7.5345</f>
        <v>104972.02070475811</v>
      </c>
      <c r="U3522" s="59">
        <v>0</v>
      </c>
      <c r="V3522" s="60">
        <f>Ugovori_OPULJP3[[#This Row],[Javni doprinos korisnika - HRK]]/7.5345</f>
        <v>0</v>
      </c>
      <c r="W3522" s="59">
        <v>0</v>
      </c>
      <c r="X3522" s="60">
        <f>Ugovori_OPULJP3[[#This Row],[Privatni doprinos korisnika - HRK]]/7.5345</f>
        <v>0</v>
      </c>
      <c r="Y3522" s="61">
        <v>790911.69</v>
      </c>
      <c r="Z3522" s="62">
        <f>Ugovori_OPULJP3[[#This Row],[UKUPNI PRIHVATLJIVI IZDACI
TOTAL ELIGIBLE EXPENDITURE
= Bespovratna sredstva ukupno + doprinos korisnika
= Ukupni prihvatljivi troškovi
= Ukupna ugovorena vrijednost projekta HRK]]/7.5345</f>
        <v>104972.02070475811</v>
      </c>
      <c r="AA3522" s="53" t="s">
        <v>751</v>
      </c>
      <c r="AB3522" s="53" t="s">
        <v>752</v>
      </c>
      <c r="AC3522" s="42" t="s">
        <v>12785</v>
      </c>
      <c r="AD3522" s="52" t="s">
        <v>12294</v>
      </c>
    </row>
    <row r="3523" spans="1:30" ht="88.5" customHeight="1" x14ac:dyDescent="0.2">
      <c r="A3523" s="50" t="s">
        <v>12786</v>
      </c>
      <c r="B3523" s="51" t="s">
        <v>12105</v>
      </c>
      <c r="C3523" s="52" t="s">
        <v>12289</v>
      </c>
      <c r="D3523" s="52" t="s">
        <v>12684</v>
      </c>
      <c r="E3523" s="53" t="s">
        <v>231</v>
      </c>
      <c r="F3523" s="54" t="s">
        <v>12787</v>
      </c>
      <c r="G3523" s="54" t="s">
        <v>12788</v>
      </c>
      <c r="H3523" s="56">
        <v>43402</v>
      </c>
      <c r="I3523" s="56">
        <v>43767</v>
      </c>
      <c r="J3523" s="57" t="str">
        <f>IF(Ugovori_OPULJP3[[#This Row],[DATUM ZAVRŠETKA OPERACIJE]]&gt;DATE(2024,12,31),"u provedbi","završen")</f>
        <v>završen</v>
      </c>
      <c r="K3523" s="55" t="s">
        <v>248</v>
      </c>
      <c r="L3523" s="55" t="s">
        <v>248</v>
      </c>
      <c r="M3523" s="58">
        <v>0.85</v>
      </c>
      <c r="N3523" s="58">
        <v>0.15</v>
      </c>
      <c r="O3523" s="59">
        <f>Ugovori_OPULJP3[[#This Row],[Bespovratna sredstva - Ukupno (EU+Nac) HRK
= Ukupna ugovorena vrijednost bespovratnih sredstava]]*Ugovori_OPULJP3[[#This Row],[EU STOPA SUFINANCIRANJA %
EU CO-FINANCING RATE %]]</f>
        <v>566198.45549999992</v>
      </c>
      <c r="P3523" s="60">
        <f>Ugovori_OPULJP3[[#This Row],[Bespovratna sredstva - EU dio - HRK]]/7.5345</f>
        <v>75147.449133983668</v>
      </c>
      <c r="Q3523" s="59">
        <f>Ugovori_OPULJP3[[#This Row],[Bespovratna sredstva - Ukupno (EU+Nac) HRK
= Ukupna ugovorena vrijednost bespovratnih sredstava]]*Ugovori_OPULJP3[[#This Row],[STOPA NACIONALNOG SUFINANCIRANJA %]]</f>
        <v>99917.374499999991</v>
      </c>
      <c r="R3523" s="60">
        <f>Ugovori_OPULJP3[[#This Row],[Bespovratna sredstva - Nacionalni dio - HRK]]/7.5345</f>
        <v>13261.314553055941</v>
      </c>
      <c r="S3523" s="59">
        <v>666115.82999999996</v>
      </c>
      <c r="T3523" s="60">
        <f>Ugovori_OPULJP3[[#This Row],[Bespovratna sredstva - Ukupno (EU+Nac) HRK
= Ukupna ugovorena vrijednost bespovratnih sredstava]]/7.5345</f>
        <v>88408.763687039609</v>
      </c>
      <c r="U3523" s="59">
        <v>0</v>
      </c>
      <c r="V3523" s="60">
        <f>Ugovori_OPULJP3[[#This Row],[Javni doprinos korisnika - HRK]]/7.5345</f>
        <v>0</v>
      </c>
      <c r="W3523" s="59">
        <v>0</v>
      </c>
      <c r="X3523" s="60">
        <f>Ugovori_OPULJP3[[#This Row],[Privatni doprinos korisnika - HRK]]/7.5345</f>
        <v>0</v>
      </c>
      <c r="Y3523" s="61">
        <v>666115.82999999996</v>
      </c>
      <c r="Z3523" s="62">
        <f>Ugovori_OPULJP3[[#This Row],[UKUPNI PRIHVATLJIVI IZDACI
TOTAL ELIGIBLE EXPENDITURE
= Bespovratna sredstva ukupno + doprinos korisnika
= Ukupni prihvatljivi troškovi
= Ukupna ugovorena vrijednost projekta HRK]]/7.5345</f>
        <v>88408.763687039609</v>
      </c>
      <c r="AA3523" s="53" t="s">
        <v>751</v>
      </c>
      <c r="AB3523" s="53" t="s">
        <v>752</v>
      </c>
      <c r="AC3523" s="42" t="s">
        <v>12789</v>
      </c>
      <c r="AD3523" s="52" t="s">
        <v>12294</v>
      </c>
    </row>
    <row r="3524" spans="1:30" ht="88.5" customHeight="1" x14ac:dyDescent="0.2">
      <c r="A3524" s="50" t="s">
        <v>12790</v>
      </c>
      <c r="B3524" s="51" t="s">
        <v>12105</v>
      </c>
      <c r="C3524" s="52" t="s">
        <v>12289</v>
      </c>
      <c r="D3524" s="52" t="s">
        <v>12684</v>
      </c>
      <c r="E3524" s="53" t="s">
        <v>231</v>
      </c>
      <c r="F3524" s="54" t="s">
        <v>12791</v>
      </c>
      <c r="G3524" s="54" t="s">
        <v>12792</v>
      </c>
      <c r="H3524" s="56">
        <v>43435</v>
      </c>
      <c r="I3524" s="56">
        <v>44105</v>
      </c>
      <c r="J3524" s="57" t="str">
        <f>IF(Ugovori_OPULJP3[[#This Row],[DATUM ZAVRŠETKA OPERACIJE]]&gt;DATE(2024,12,31),"u provedbi","završen")</f>
        <v>završen</v>
      </c>
      <c r="K3524" s="55" t="s">
        <v>12793</v>
      </c>
      <c r="L3524" s="55" t="s">
        <v>36</v>
      </c>
      <c r="M3524" s="58">
        <v>0.85</v>
      </c>
      <c r="N3524" s="58">
        <v>0.15</v>
      </c>
      <c r="O3524" s="59">
        <f>Ugovori_OPULJP3[[#This Row],[Bespovratna sredstva - Ukupno (EU+Nac) HRK
= Ukupna ugovorena vrijednost bespovratnih sredstava]]*Ugovori_OPULJP3[[#This Row],[EU STOPA SUFINANCIRANJA %
EU CO-FINANCING RATE %]]</f>
        <v>680000</v>
      </c>
      <c r="P3524" s="60">
        <f>Ugovori_OPULJP3[[#This Row],[Bespovratna sredstva - EU dio - HRK]]/7.5345</f>
        <v>90251.509721945709</v>
      </c>
      <c r="Q3524" s="59">
        <f>Ugovori_OPULJP3[[#This Row],[Bespovratna sredstva - Ukupno (EU+Nac) HRK
= Ukupna ugovorena vrijednost bespovratnih sredstava]]*Ugovori_OPULJP3[[#This Row],[STOPA NACIONALNOG SUFINANCIRANJA %]]</f>
        <v>120000</v>
      </c>
      <c r="R3524" s="60">
        <f>Ugovori_OPULJP3[[#This Row],[Bespovratna sredstva - Nacionalni dio - HRK]]/7.5345</f>
        <v>15926.737009755125</v>
      </c>
      <c r="S3524" s="59">
        <v>800000</v>
      </c>
      <c r="T3524" s="60">
        <f>Ugovori_OPULJP3[[#This Row],[Bespovratna sredstva - Ukupno (EU+Nac) HRK
= Ukupna ugovorena vrijednost bespovratnih sredstava]]/7.5345</f>
        <v>106178.24673170084</v>
      </c>
      <c r="U3524" s="59">
        <v>0</v>
      </c>
      <c r="V3524" s="60">
        <f>Ugovori_OPULJP3[[#This Row],[Javni doprinos korisnika - HRK]]/7.5345</f>
        <v>0</v>
      </c>
      <c r="W3524" s="59">
        <v>0</v>
      </c>
      <c r="X3524" s="60">
        <f>Ugovori_OPULJP3[[#This Row],[Privatni doprinos korisnika - HRK]]/7.5345</f>
        <v>0</v>
      </c>
      <c r="Y3524" s="61">
        <v>800000</v>
      </c>
      <c r="Z3524" s="62">
        <f>Ugovori_OPULJP3[[#This Row],[UKUPNI PRIHVATLJIVI IZDACI
TOTAL ELIGIBLE EXPENDITURE
= Bespovratna sredstva ukupno + doprinos korisnika
= Ukupni prihvatljivi troškovi
= Ukupna ugovorena vrijednost projekta HRK]]/7.5345</f>
        <v>106178.24673170084</v>
      </c>
      <c r="AA3524" s="53" t="s">
        <v>751</v>
      </c>
      <c r="AB3524" s="53" t="s">
        <v>752</v>
      </c>
      <c r="AC3524" s="42" t="s">
        <v>12794</v>
      </c>
      <c r="AD3524" s="52" t="s">
        <v>12294</v>
      </c>
    </row>
    <row r="3525" spans="1:30" ht="88.5" customHeight="1" x14ac:dyDescent="0.2">
      <c r="A3525" s="50" t="s">
        <v>12795</v>
      </c>
      <c r="B3525" s="51" t="s">
        <v>12105</v>
      </c>
      <c r="C3525" s="52" t="s">
        <v>12289</v>
      </c>
      <c r="D3525" s="52" t="s">
        <v>12684</v>
      </c>
      <c r="E3525" s="53" t="s">
        <v>231</v>
      </c>
      <c r="F3525" s="54" t="s">
        <v>12796</v>
      </c>
      <c r="G3525" s="54" t="s">
        <v>6405</v>
      </c>
      <c r="H3525" s="56">
        <v>43402</v>
      </c>
      <c r="I3525" s="56">
        <v>44041</v>
      </c>
      <c r="J3525" s="57" t="str">
        <f>IF(Ugovori_OPULJP3[[#This Row],[DATUM ZAVRŠETKA OPERACIJE]]&gt;DATE(2024,12,31),"u provedbi","završen")</f>
        <v>završen</v>
      </c>
      <c r="K3525" s="55" t="s">
        <v>103</v>
      </c>
      <c r="L3525" s="55" t="s">
        <v>103</v>
      </c>
      <c r="M3525" s="58">
        <v>0.85</v>
      </c>
      <c r="N3525" s="58">
        <v>0.15</v>
      </c>
      <c r="O3525" s="59">
        <f>Ugovori_OPULJP3[[#This Row],[Bespovratna sredstva - Ukupno (EU+Nac) HRK
= Ukupna ugovorena vrijednost bespovratnih sredstava]]*Ugovori_OPULJP3[[#This Row],[EU STOPA SUFINANCIRANJA %
EU CO-FINANCING RATE %]]</f>
        <v>493620.44050000003</v>
      </c>
      <c r="P3525" s="60">
        <f>Ugovori_OPULJP3[[#This Row],[Bespovratna sredstva - EU dio - HRK]]/7.5345</f>
        <v>65514.691154024818</v>
      </c>
      <c r="Q3525" s="59">
        <f>Ugovori_OPULJP3[[#This Row],[Bespovratna sredstva - Ukupno (EU+Nac) HRK
= Ukupna ugovorena vrijednost bespovratnih sredstava]]*Ugovori_OPULJP3[[#This Row],[STOPA NACIONALNOG SUFINANCIRANJA %]]</f>
        <v>87109.489500000011</v>
      </c>
      <c r="R3525" s="60">
        <f>Ugovori_OPULJP3[[#This Row],[Bespovratna sredstva - Nacionalni dio - HRK]]/7.5345</f>
        <v>11561.416086004381</v>
      </c>
      <c r="S3525" s="59">
        <v>580729.93000000005</v>
      </c>
      <c r="T3525" s="60">
        <f>Ugovori_OPULJP3[[#This Row],[Bespovratna sredstva - Ukupno (EU+Nac) HRK
= Ukupna ugovorena vrijednost bespovratnih sredstava]]/7.5345</f>
        <v>77076.107240029203</v>
      </c>
      <c r="U3525" s="59">
        <v>0</v>
      </c>
      <c r="V3525" s="60">
        <f>Ugovori_OPULJP3[[#This Row],[Javni doprinos korisnika - HRK]]/7.5345</f>
        <v>0</v>
      </c>
      <c r="W3525" s="59">
        <v>0</v>
      </c>
      <c r="X3525" s="60">
        <f>Ugovori_OPULJP3[[#This Row],[Privatni doprinos korisnika - HRK]]/7.5345</f>
        <v>0</v>
      </c>
      <c r="Y3525" s="61">
        <v>580729.93000000005</v>
      </c>
      <c r="Z3525" s="62">
        <f>Ugovori_OPULJP3[[#This Row],[UKUPNI PRIHVATLJIVI IZDACI
TOTAL ELIGIBLE EXPENDITURE
= Bespovratna sredstva ukupno + doprinos korisnika
= Ukupni prihvatljivi troškovi
= Ukupna ugovorena vrijednost projekta HRK]]/7.5345</f>
        <v>77076.107240029203</v>
      </c>
      <c r="AA3525" s="53" t="s">
        <v>751</v>
      </c>
      <c r="AB3525" s="53" t="s">
        <v>752</v>
      </c>
      <c r="AC3525" s="42" t="s">
        <v>12767</v>
      </c>
      <c r="AD3525" s="52" t="s">
        <v>12294</v>
      </c>
    </row>
    <row r="3526" spans="1:30" ht="88.5" customHeight="1" x14ac:dyDescent="0.2">
      <c r="A3526" s="50" t="s">
        <v>12797</v>
      </c>
      <c r="B3526" s="51" t="s">
        <v>12105</v>
      </c>
      <c r="C3526" s="52" t="s">
        <v>12289</v>
      </c>
      <c r="D3526" s="52" t="s">
        <v>12684</v>
      </c>
      <c r="E3526" s="53" t="s">
        <v>231</v>
      </c>
      <c r="F3526" s="54" t="s">
        <v>12798</v>
      </c>
      <c r="G3526" s="71" t="s">
        <v>953</v>
      </c>
      <c r="H3526" s="56">
        <v>43403</v>
      </c>
      <c r="I3526" s="56">
        <v>44042</v>
      </c>
      <c r="J3526" s="57" t="str">
        <f>IF(Ugovori_OPULJP3[[#This Row],[DATUM ZAVRŠETKA OPERACIJE]]&gt;DATE(2024,12,31),"u provedbi","završen")</f>
        <v>završen</v>
      </c>
      <c r="K3526" s="55" t="s">
        <v>36</v>
      </c>
      <c r="L3526" s="55" t="s">
        <v>36</v>
      </c>
      <c r="M3526" s="58">
        <v>0.85</v>
      </c>
      <c r="N3526" s="58">
        <v>0.15</v>
      </c>
      <c r="O3526" s="59">
        <f>Ugovori_OPULJP3[[#This Row],[Bespovratna sredstva - Ukupno (EU+Nac) HRK
= Ukupna ugovorena vrijednost bespovratnih sredstava]]*Ugovori_OPULJP3[[#This Row],[EU STOPA SUFINANCIRANJA %
EU CO-FINANCING RATE %]]</f>
        <v>679524.56949999998</v>
      </c>
      <c r="P3526" s="60">
        <f>Ugovori_OPULJP3[[#This Row],[Bespovratna sredstva - EU dio - HRK]]/7.5345</f>
        <v>90188.409250779732</v>
      </c>
      <c r="Q3526" s="59">
        <f>Ugovori_OPULJP3[[#This Row],[Bespovratna sredstva - Ukupno (EU+Nac) HRK
= Ukupna ugovorena vrijednost bespovratnih sredstava]]*Ugovori_OPULJP3[[#This Row],[STOPA NACIONALNOG SUFINANCIRANJA %]]</f>
        <v>119916.1005</v>
      </c>
      <c r="R3526" s="60">
        <f>Ugovori_OPULJP3[[#This Row],[Bespovratna sredstva - Nacionalni dio - HRK]]/7.5345</f>
        <v>15915.601632490543</v>
      </c>
      <c r="S3526" s="59">
        <v>799440.67</v>
      </c>
      <c r="T3526" s="60">
        <f>Ugovori_OPULJP3[[#This Row],[Bespovratna sredstva - Ukupno (EU+Nac) HRK
= Ukupna ugovorena vrijednost bespovratnih sredstava]]/7.5345</f>
        <v>106104.01088327028</v>
      </c>
      <c r="U3526" s="59">
        <v>0</v>
      </c>
      <c r="V3526" s="60">
        <f>Ugovori_OPULJP3[[#This Row],[Javni doprinos korisnika - HRK]]/7.5345</f>
        <v>0</v>
      </c>
      <c r="W3526" s="59">
        <v>0</v>
      </c>
      <c r="X3526" s="60">
        <f>Ugovori_OPULJP3[[#This Row],[Privatni doprinos korisnika - HRK]]/7.5345</f>
        <v>0</v>
      </c>
      <c r="Y3526" s="61">
        <v>799440.67</v>
      </c>
      <c r="Z3526" s="62">
        <f>Ugovori_OPULJP3[[#This Row],[UKUPNI PRIHVATLJIVI IZDACI
TOTAL ELIGIBLE EXPENDITURE
= Bespovratna sredstva ukupno + doprinos korisnika
= Ukupni prihvatljivi troškovi
= Ukupna ugovorena vrijednost projekta HRK]]/7.5345</f>
        <v>106104.01088327028</v>
      </c>
      <c r="AA3526" s="53" t="s">
        <v>751</v>
      </c>
      <c r="AB3526" s="53" t="s">
        <v>752</v>
      </c>
      <c r="AC3526" s="42" t="s">
        <v>12799</v>
      </c>
      <c r="AD3526" s="52" t="s">
        <v>12294</v>
      </c>
    </row>
    <row r="3527" spans="1:30" ht="88.5" customHeight="1" x14ac:dyDescent="0.2">
      <c r="A3527" s="50" t="s">
        <v>12800</v>
      </c>
      <c r="B3527" s="51" t="s">
        <v>12105</v>
      </c>
      <c r="C3527" s="52" t="s">
        <v>12289</v>
      </c>
      <c r="D3527" s="52" t="s">
        <v>12684</v>
      </c>
      <c r="E3527" s="53" t="s">
        <v>231</v>
      </c>
      <c r="F3527" s="54" t="s">
        <v>12801</v>
      </c>
      <c r="G3527" s="54" t="s">
        <v>4646</v>
      </c>
      <c r="H3527" s="56">
        <v>43402</v>
      </c>
      <c r="I3527" s="56">
        <v>44227</v>
      </c>
      <c r="J3527" s="57" t="str">
        <f>IF(Ugovori_OPULJP3[[#This Row],[DATUM ZAVRŠETKA OPERACIJE]]&gt;DATE(2024,12,31),"u provedbi","završen")</f>
        <v>završen</v>
      </c>
      <c r="K3527" s="55" t="s">
        <v>248</v>
      </c>
      <c r="L3527" s="55" t="s">
        <v>248</v>
      </c>
      <c r="M3527" s="58">
        <v>0.85</v>
      </c>
      <c r="N3527" s="58">
        <v>0.15</v>
      </c>
      <c r="O3527" s="59">
        <f>Ugovori_OPULJP3[[#This Row],[Bespovratna sredstva - Ukupno (EU+Nac) HRK
= Ukupna ugovorena vrijednost bespovratnih sredstava]]*Ugovori_OPULJP3[[#This Row],[EU STOPA SUFINANCIRANJA %
EU CO-FINANCING RATE %]]</f>
        <v>2123387.0485</v>
      </c>
      <c r="P3527" s="60">
        <f>Ugovori_OPULJP3[[#This Row],[Bespovratna sredstva - EU dio - HRK]]/7.5345</f>
        <v>281821.89242816379</v>
      </c>
      <c r="Q3527" s="59">
        <f>Ugovori_OPULJP3[[#This Row],[Bespovratna sredstva - Ukupno (EU+Nac) HRK
= Ukupna ugovorena vrijednost bespovratnih sredstava]]*Ugovori_OPULJP3[[#This Row],[STOPA NACIONALNOG SUFINANCIRANJA %]]</f>
        <v>374715.3615</v>
      </c>
      <c r="R3527" s="60">
        <f>Ugovori_OPULJP3[[#This Row],[Bespovratna sredstva - Nacionalni dio - HRK]]/7.5345</f>
        <v>49733.275134381838</v>
      </c>
      <c r="S3527" s="59">
        <v>2498102.41</v>
      </c>
      <c r="T3527" s="60">
        <f>Ugovori_OPULJP3[[#This Row],[Bespovratna sredstva - Ukupno (EU+Nac) HRK
= Ukupna ugovorena vrijednost bespovratnih sredstava]]/7.5345</f>
        <v>331555.16756254563</v>
      </c>
      <c r="U3527" s="59">
        <v>0</v>
      </c>
      <c r="V3527" s="60">
        <f>Ugovori_OPULJP3[[#This Row],[Javni doprinos korisnika - HRK]]/7.5345</f>
        <v>0</v>
      </c>
      <c r="W3527" s="59">
        <v>0</v>
      </c>
      <c r="X3527" s="60">
        <f>Ugovori_OPULJP3[[#This Row],[Privatni doprinos korisnika - HRK]]/7.5345</f>
        <v>0</v>
      </c>
      <c r="Y3527" s="61">
        <v>2498102.41</v>
      </c>
      <c r="Z3527" s="62">
        <f>Ugovori_OPULJP3[[#This Row],[UKUPNI PRIHVATLJIVI IZDACI
TOTAL ELIGIBLE EXPENDITURE
= Bespovratna sredstva ukupno + doprinos korisnika
= Ukupni prihvatljivi troškovi
= Ukupna ugovorena vrijednost projekta HRK]]/7.5345</f>
        <v>331555.16756254563</v>
      </c>
      <c r="AA3527" s="53" t="s">
        <v>751</v>
      </c>
      <c r="AB3527" s="53" t="s">
        <v>752</v>
      </c>
      <c r="AC3527" s="42" t="s">
        <v>12802</v>
      </c>
      <c r="AD3527" s="52" t="s">
        <v>12294</v>
      </c>
    </row>
    <row r="3528" spans="1:30" ht="88.5" customHeight="1" x14ac:dyDescent="0.2">
      <c r="A3528" s="50" t="s">
        <v>12803</v>
      </c>
      <c r="B3528" s="51" t="s">
        <v>12105</v>
      </c>
      <c r="C3528" s="52" t="s">
        <v>12289</v>
      </c>
      <c r="D3528" s="52" t="s">
        <v>12684</v>
      </c>
      <c r="E3528" s="53" t="s">
        <v>231</v>
      </c>
      <c r="F3528" s="54" t="s">
        <v>12804</v>
      </c>
      <c r="G3528" s="54" t="s">
        <v>798</v>
      </c>
      <c r="H3528" s="56">
        <v>43402</v>
      </c>
      <c r="I3528" s="56">
        <v>44133</v>
      </c>
      <c r="J3528" s="57" t="str">
        <f>IF(Ugovori_OPULJP3[[#This Row],[DATUM ZAVRŠETKA OPERACIJE]]&gt;DATE(2024,12,31),"u provedbi","završen")</f>
        <v>završen</v>
      </c>
      <c r="K3528" s="55" t="s">
        <v>12805</v>
      </c>
      <c r="L3528" s="55" t="s">
        <v>36</v>
      </c>
      <c r="M3528" s="58">
        <v>0.85</v>
      </c>
      <c r="N3528" s="58">
        <v>0.15</v>
      </c>
      <c r="O3528" s="59">
        <f>Ugovori_OPULJP3[[#This Row],[Bespovratna sredstva - Ukupno (EU+Nac) HRK
= Ukupna ugovorena vrijednost bespovratnih sredstava]]*Ugovori_OPULJP3[[#This Row],[EU STOPA SUFINANCIRANJA %
EU CO-FINANCING RATE %]]</f>
        <v>2021823.7444999998</v>
      </c>
      <c r="P3528" s="60">
        <f>Ugovori_OPULJP3[[#This Row],[Bespovratna sredstva - EU dio - HRK]]/7.5345</f>
        <v>268342.12548941531</v>
      </c>
      <c r="Q3528" s="59">
        <f>Ugovori_OPULJP3[[#This Row],[Bespovratna sredstva - Ukupno (EU+Nac) HRK
= Ukupna ugovorena vrijednost bespovratnih sredstava]]*Ugovori_OPULJP3[[#This Row],[STOPA NACIONALNOG SUFINANCIRANJA %]]</f>
        <v>356792.42549999995</v>
      </c>
      <c r="R3528" s="60">
        <f>Ugovori_OPULJP3[[#This Row],[Bespovratna sredstva - Nacionalni dio - HRK]]/7.5345</f>
        <v>47354.492733426232</v>
      </c>
      <c r="S3528" s="59">
        <v>2378616.17</v>
      </c>
      <c r="T3528" s="60">
        <f>Ugovori_OPULJP3[[#This Row],[Bespovratna sredstva - Ukupno (EU+Nac) HRK
= Ukupna ugovorena vrijednost bespovratnih sredstava]]/7.5345</f>
        <v>315696.61822284159</v>
      </c>
      <c r="U3528" s="59">
        <v>0</v>
      </c>
      <c r="V3528" s="60">
        <f>Ugovori_OPULJP3[[#This Row],[Javni doprinos korisnika - HRK]]/7.5345</f>
        <v>0</v>
      </c>
      <c r="W3528" s="59">
        <v>0</v>
      </c>
      <c r="X3528" s="60">
        <f>Ugovori_OPULJP3[[#This Row],[Privatni doprinos korisnika - HRK]]/7.5345</f>
        <v>0</v>
      </c>
      <c r="Y3528" s="61">
        <v>2378616.17</v>
      </c>
      <c r="Z3528" s="62">
        <f>Ugovori_OPULJP3[[#This Row],[UKUPNI PRIHVATLJIVI IZDACI
TOTAL ELIGIBLE EXPENDITURE
= Bespovratna sredstva ukupno + doprinos korisnika
= Ukupni prihvatljivi troškovi
= Ukupna ugovorena vrijednost projekta HRK]]/7.5345</f>
        <v>315696.61822284159</v>
      </c>
      <c r="AA3528" s="53" t="s">
        <v>751</v>
      </c>
      <c r="AB3528" s="53" t="s">
        <v>752</v>
      </c>
      <c r="AC3528" s="42" t="s">
        <v>12806</v>
      </c>
      <c r="AD3528" s="52" t="s">
        <v>12294</v>
      </c>
    </row>
    <row r="3529" spans="1:30" ht="88.5" customHeight="1" x14ac:dyDescent="0.2">
      <c r="A3529" s="50" t="s">
        <v>12807</v>
      </c>
      <c r="B3529" s="51" t="s">
        <v>12105</v>
      </c>
      <c r="C3529" s="52" t="s">
        <v>12289</v>
      </c>
      <c r="D3529" s="52" t="s">
        <v>12684</v>
      </c>
      <c r="E3529" s="53" t="s">
        <v>231</v>
      </c>
      <c r="F3529" s="54" t="s">
        <v>12808</v>
      </c>
      <c r="G3529" s="54" t="s">
        <v>819</v>
      </c>
      <c r="H3529" s="56">
        <v>43402</v>
      </c>
      <c r="I3529" s="56">
        <v>44227</v>
      </c>
      <c r="J3529" s="57" t="str">
        <f>IF(Ugovori_OPULJP3[[#This Row],[DATUM ZAVRŠETKA OPERACIJE]]&gt;DATE(2024,12,31),"u provedbi","završen")</f>
        <v>završen</v>
      </c>
      <c r="K3529" s="55" t="s">
        <v>199</v>
      </c>
      <c r="L3529" s="55" t="s">
        <v>199</v>
      </c>
      <c r="M3529" s="58">
        <v>0.85</v>
      </c>
      <c r="N3529" s="58">
        <v>0.15</v>
      </c>
      <c r="O3529" s="59">
        <f>Ugovori_OPULJP3[[#This Row],[Bespovratna sredstva - Ukupno (EU+Nac) HRK
= Ukupna ugovorena vrijednost bespovratnih sredstava]]*Ugovori_OPULJP3[[#This Row],[EU STOPA SUFINANCIRANJA %
EU CO-FINANCING RATE %]]</f>
        <v>1786997.2280000001</v>
      </c>
      <c r="P3529" s="60">
        <f>Ugovori_OPULJP3[[#This Row],[Bespovratna sredstva - EU dio - HRK]]/7.5345</f>
        <v>237175.29072931185</v>
      </c>
      <c r="Q3529" s="59">
        <f>Ugovori_OPULJP3[[#This Row],[Bespovratna sredstva - Ukupno (EU+Nac) HRK
= Ukupna ugovorena vrijednost bespovratnih sredstava]]*Ugovori_OPULJP3[[#This Row],[STOPA NACIONALNOG SUFINANCIRANJA %]]</f>
        <v>315352.45199999999</v>
      </c>
      <c r="R3529" s="60">
        <f>Ugovori_OPULJP3[[#This Row],[Bespovratna sredstva - Nacionalni dio - HRK]]/7.5345</f>
        <v>41854.463069878555</v>
      </c>
      <c r="S3529" s="59">
        <v>2102349.6800000002</v>
      </c>
      <c r="T3529" s="60">
        <f>Ugovori_OPULJP3[[#This Row],[Bespovratna sredstva - Ukupno (EU+Nac) HRK
= Ukupna ugovorena vrijednost bespovratnih sredstava]]/7.5345</f>
        <v>279029.7537991904</v>
      </c>
      <c r="U3529" s="59">
        <v>0</v>
      </c>
      <c r="V3529" s="60">
        <f>Ugovori_OPULJP3[[#This Row],[Javni doprinos korisnika - HRK]]/7.5345</f>
        <v>0</v>
      </c>
      <c r="W3529" s="59">
        <v>0</v>
      </c>
      <c r="X3529" s="60">
        <f>Ugovori_OPULJP3[[#This Row],[Privatni doprinos korisnika - HRK]]/7.5345</f>
        <v>0</v>
      </c>
      <c r="Y3529" s="61">
        <v>2102349.6800000002</v>
      </c>
      <c r="Z3529" s="62">
        <f>Ugovori_OPULJP3[[#This Row],[UKUPNI PRIHVATLJIVI IZDACI
TOTAL ELIGIBLE EXPENDITURE
= Bespovratna sredstva ukupno + doprinos korisnika
= Ukupni prihvatljivi troškovi
= Ukupna ugovorena vrijednost projekta HRK]]/7.5345</f>
        <v>279029.7537991904</v>
      </c>
      <c r="AA3529" s="53" t="s">
        <v>751</v>
      </c>
      <c r="AB3529" s="53" t="s">
        <v>752</v>
      </c>
      <c r="AC3529" s="42" t="s">
        <v>12809</v>
      </c>
      <c r="AD3529" s="52" t="s">
        <v>12294</v>
      </c>
    </row>
    <row r="3530" spans="1:30" ht="88.5" customHeight="1" x14ac:dyDescent="0.2">
      <c r="A3530" s="50" t="s">
        <v>12810</v>
      </c>
      <c r="B3530" s="51" t="s">
        <v>12105</v>
      </c>
      <c r="C3530" s="52" t="s">
        <v>12289</v>
      </c>
      <c r="D3530" s="52" t="s">
        <v>12811</v>
      </c>
      <c r="E3530" s="53" t="s">
        <v>231</v>
      </c>
      <c r="F3530" s="54" t="s">
        <v>12812</v>
      </c>
      <c r="G3530" s="54" t="s">
        <v>2251</v>
      </c>
      <c r="H3530" s="56">
        <v>43657</v>
      </c>
      <c r="I3530" s="56">
        <v>44388</v>
      </c>
      <c r="J3530" s="57" t="str">
        <f>IF(Ugovori_OPULJP3[[#This Row],[DATUM ZAVRŠETKA OPERACIJE]]&gt;DATE(2024,12,31),"u provedbi","završen")</f>
        <v>završen</v>
      </c>
      <c r="K3530" s="55" t="s">
        <v>12408</v>
      </c>
      <c r="L3530" s="55" t="s">
        <v>83</v>
      </c>
      <c r="M3530" s="58">
        <v>0.85</v>
      </c>
      <c r="N3530" s="58">
        <v>0.15</v>
      </c>
      <c r="O3530" s="59">
        <f>Ugovori_OPULJP3[[#This Row],[Bespovratna sredstva - Ukupno (EU+Nac) HRK
= Ukupna ugovorena vrijednost bespovratnih sredstava]]*Ugovori_OPULJP3[[#This Row],[EU STOPA SUFINANCIRANJA %
EU CO-FINANCING RATE %]]</f>
        <v>923149.48699999996</v>
      </c>
      <c r="P3530" s="60">
        <f>Ugovori_OPULJP3[[#This Row],[Bespovratna sredstva - EU dio - HRK]]/7.5345</f>
        <v>122522.99250116131</v>
      </c>
      <c r="Q3530" s="59">
        <f>Ugovori_OPULJP3[[#This Row],[Bespovratna sredstva - Ukupno (EU+Nac) HRK
= Ukupna ugovorena vrijednost bespovratnih sredstava]]*Ugovori_OPULJP3[[#This Row],[STOPA NACIONALNOG SUFINANCIRANJA %]]</f>
        <v>162908.73299999998</v>
      </c>
      <c r="R3530" s="60">
        <f>Ugovori_OPULJP3[[#This Row],[Bespovratna sredstva - Nacionalni dio - HRK]]/7.5345</f>
        <v>21621.704559028465</v>
      </c>
      <c r="S3530" s="59">
        <v>1086058.22</v>
      </c>
      <c r="T3530" s="60">
        <f>Ugovori_OPULJP3[[#This Row],[Bespovratna sredstva - Ukupno (EU+Nac) HRK
= Ukupna ugovorena vrijednost bespovratnih sredstava]]/7.5345</f>
        <v>144144.69706018979</v>
      </c>
      <c r="U3530" s="59">
        <v>0</v>
      </c>
      <c r="V3530" s="60">
        <f>Ugovori_OPULJP3[[#This Row],[Javni doprinos korisnika - HRK]]/7.5345</f>
        <v>0</v>
      </c>
      <c r="W3530" s="59">
        <v>0</v>
      </c>
      <c r="X3530" s="60">
        <f>Ugovori_OPULJP3[[#This Row],[Privatni doprinos korisnika - HRK]]/7.5345</f>
        <v>0</v>
      </c>
      <c r="Y3530" s="61">
        <v>1086058.22</v>
      </c>
      <c r="Z3530" s="62">
        <f>Ugovori_OPULJP3[[#This Row],[UKUPNI PRIHVATLJIVI IZDACI
TOTAL ELIGIBLE EXPENDITURE
= Bespovratna sredstva ukupno + doprinos korisnika
= Ukupni prihvatljivi troškovi
= Ukupna ugovorena vrijednost projekta HRK]]/7.5345</f>
        <v>144144.69706018979</v>
      </c>
      <c r="AA3530" s="53" t="s">
        <v>12292</v>
      </c>
      <c r="AB3530" s="53" t="s">
        <v>752</v>
      </c>
      <c r="AC3530" s="42" t="s">
        <v>12813</v>
      </c>
      <c r="AD3530" s="52" t="s">
        <v>12294</v>
      </c>
    </row>
    <row r="3531" spans="1:30" ht="88.5" customHeight="1" x14ac:dyDescent="0.2">
      <c r="A3531" s="50" t="s">
        <v>12814</v>
      </c>
      <c r="B3531" s="51" t="s">
        <v>12105</v>
      </c>
      <c r="C3531" s="52" t="s">
        <v>12289</v>
      </c>
      <c r="D3531" s="52" t="s">
        <v>12811</v>
      </c>
      <c r="E3531" s="53" t="s">
        <v>231</v>
      </c>
      <c r="F3531" s="54" t="s">
        <v>12815</v>
      </c>
      <c r="G3531" s="71" t="s">
        <v>9696</v>
      </c>
      <c r="H3531" s="56">
        <v>43657</v>
      </c>
      <c r="I3531" s="56">
        <v>44388</v>
      </c>
      <c r="J3531" s="57" t="str">
        <f>IF(Ugovori_OPULJP3[[#This Row],[DATUM ZAVRŠETKA OPERACIJE]]&gt;DATE(2024,12,31),"u provedbi","završen")</f>
        <v>završen</v>
      </c>
      <c r="K3531" s="55" t="s">
        <v>248</v>
      </c>
      <c r="L3531" s="55" t="s">
        <v>248</v>
      </c>
      <c r="M3531" s="58">
        <v>0.85</v>
      </c>
      <c r="N3531" s="58">
        <v>0.15</v>
      </c>
      <c r="O3531" s="59">
        <f>Ugovori_OPULJP3[[#This Row],[Bespovratna sredstva - Ukupno (EU+Nac) HRK
= Ukupna ugovorena vrijednost bespovratnih sredstava]]*Ugovori_OPULJP3[[#This Row],[EU STOPA SUFINANCIRANJA %
EU CO-FINANCING RATE %]]</f>
        <v>882097.66599999997</v>
      </c>
      <c r="P3531" s="60">
        <f>Ugovori_OPULJP3[[#This Row],[Bespovratna sredstva - EU dio - HRK]]/7.5345</f>
        <v>117074.47952750679</v>
      </c>
      <c r="Q3531" s="59">
        <f>Ugovori_OPULJP3[[#This Row],[Bespovratna sredstva - Ukupno (EU+Nac) HRK
= Ukupna ugovorena vrijednost bespovratnih sredstava]]*Ugovori_OPULJP3[[#This Row],[STOPA NACIONALNOG SUFINANCIRANJA %]]</f>
        <v>155664.29399999999</v>
      </c>
      <c r="R3531" s="60">
        <f>Ugovori_OPULJP3[[#This Row],[Bespovratna sredstva - Nacionalni dio - HRK]]/7.5345</f>
        <v>20660.202269560021</v>
      </c>
      <c r="S3531" s="59">
        <v>1037761.96</v>
      </c>
      <c r="T3531" s="60">
        <f>Ugovori_OPULJP3[[#This Row],[Bespovratna sredstva - Ukupno (EU+Nac) HRK
= Ukupna ugovorena vrijednost bespovratnih sredstava]]/7.5345</f>
        <v>137734.68179706682</v>
      </c>
      <c r="U3531" s="59">
        <v>0</v>
      </c>
      <c r="V3531" s="60">
        <f>Ugovori_OPULJP3[[#This Row],[Javni doprinos korisnika - HRK]]/7.5345</f>
        <v>0</v>
      </c>
      <c r="W3531" s="59">
        <v>0</v>
      </c>
      <c r="X3531" s="60">
        <f>Ugovori_OPULJP3[[#This Row],[Privatni doprinos korisnika - HRK]]/7.5345</f>
        <v>0</v>
      </c>
      <c r="Y3531" s="61">
        <v>1037761.96</v>
      </c>
      <c r="Z3531" s="62">
        <f>Ugovori_OPULJP3[[#This Row],[UKUPNI PRIHVATLJIVI IZDACI
TOTAL ELIGIBLE EXPENDITURE
= Bespovratna sredstva ukupno + doprinos korisnika
= Ukupni prihvatljivi troškovi
= Ukupna ugovorena vrijednost projekta HRK]]/7.5345</f>
        <v>137734.68179706682</v>
      </c>
      <c r="AA3531" s="53" t="s">
        <v>12292</v>
      </c>
      <c r="AB3531" s="53" t="s">
        <v>752</v>
      </c>
      <c r="AC3531" s="42" t="s">
        <v>12816</v>
      </c>
      <c r="AD3531" s="52" t="s">
        <v>12294</v>
      </c>
    </row>
    <row r="3532" spans="1:30" ht="88.5" customHeight="1" x14ac:dyDescent="0.2">
      <c r="A3532" s="50" t="s">
        <v>12817</v>
      </c>
      <c r="B3532" s="51" t="s">
        <v>12105</v>
      </c>
      <c r="C3532" s="52" t="s">
        <v>12289</v>
      </c>
      <c r="D3532" s="52" t="s">
        <v>12811</v>
      </c>
      <c r="E3532" s="53" t="s">
        <v>231</v>
      </c>
      <c r="F3532" s="54" t="s">
        <v>12818</v>
      </c>
      <c r="G3532" s="54" t="s">
        <v>12819</v>
      </c>
      <c r="H3532" s="56">
        <v>43657</v>
      </c>
      <c r="I3532" s="56">
        <v>44207</v>
      </c>
      <c r="J3532" s="57" t="str">
        <f>IF(Ugovori_OPULJP3[[#This Row],[DATUM ZAVRŠETKA OPERACIJE]]&gt;DATE(2024,12,31),"u provedbi","završen")</f>
        <v>završen</v>
      </c>
      <c r="K3532" s="55" t="s">
        <v>36</v>
      </c>
      <c r="L3532" s="55" t="s">
        <v>36</v>
      </c>
      <c r="M3532" s="58">
        <v>0.85</v>
      </c>
      <c r="N3532" s="58">
        <v>0.15</v>
      </c>
      <c r="O3532" s="59">
        <f>Ugovori_OPULJP3[[#This Row],[Bespovratna sredstva - Ukupno (EU+Nac) HRK
= Ukupna ugovorena vrijednost bespovratnih sredstava]]*Ugovori_OPULJP3[[#This Row],[EU STOPA SUFINANCIRANJA %
EU CO-FINANCING RATE %]]</f>
        <v>983814.48849999998</v>
      </c>
      <c r="P3532" s="60">
        <f>Ugovori_OPULJP3[[#This Row],[Bespovratna sredstva - EU dio - HRK]]/7.5345</f>
        <v>130574.62187271881</v>
      </c>
      <c r="Q3532" s="59">
        <f>Ugovori_OPULJP3[[#This Row],[Bespovratna sredstva - Ukupno (EU+Nac) HRK
= Ukupna ugovorena vrijednost bespovratnih sredstava]]*Ugovori_OPULJP3[[#This Row],[STOPA NACIONALNOG SUFINANCIRANJA %]]</f>
        <v>173614.32149999999</v>
      </c>
      <c r="R3532" s="60">
        <f>Ugovori_OPULJP3[[#This Row],[Bespovratna sredstva - Nacionalni dio - HRK]]/7.5345</f>
        <v>23042.580330479792</v>
      </c>
      <c r="S3532" s="59">
        <v>1157428.81</v>
      </c>
      <c r="T3532" s="60">
        <f>Ugovori_OPULJP3[[#This Row],[Bespovratna sredstva - Ukupno (EU+Nac) HRK
= Ukupna ugovorena vrijednost bespovratnih sredstava]]/7.5345</f>
        <v>153617.20220319863</v>
      </c>
      <c r="U3532" s="59">
        <v>0</v>
      </c>
      <c r="V3532" s="60">
        <f>Ugovori_OPULJP3[[#This Row],[Javni doprinos korisnika - HRK]]/7.5345</f>
        <v>0</v>
      </c>
      <c r="W3532" s="59">
        <v>0</v>
      </c>
      <c r="X3532" s="60">
        <f>Ugovori_OPULJP3[[#This Row],[Privatni doprinos korisnika - HRK]]/7.5345</f>
        <v>0</v>
      </c>
      <c r="Y3532" s="61">
        <v>1157428.81</v>
      </c>
      <c r="Z3532" s="62">
        <f>Ugovori_OPULJP3[[#This Row],[UKUPNI PRIHVATLJIVI IZDACI
TOTAL ELIGIBLE EXPENDITURE
= Bespovratna sredstva ukupno + doprinos korisnika
= Ukupni prihvatljivi troškovi
= Ukupna ugovorena vrijednost projekta HRK]]/7.5345</f>
        <v>153617.20220319863</v>
      </c>
      <c r="AA3532" s="53" t="s">
        <v>12292</v>
      </c>
      <c r="AB3532" s="53" t="s">
        <v>752</v>
      </c>
      <c r="AC3532" s="42" t="s">
        <v>12820</v>
      </c>
      <c r="AD3532" s="52" t="s">
        <v>12294</v>
      </c>
    </row>
    <row r="3533" spans="1:30" ht="88.5" customHeight="1" x14ac:dyDescent="0.2">
      <c r="A3533" s="50" t="s">
        <v>12821</v>
      </c>
      <c r="B3533" s="51" t="s">
        <v>12105</v>
      </c>
      <c r="C3533" s="52" t="s">
        <v>12289</v>
      </c>
      <c r="D3533" s="52" t="s">
        <v>12811</v>
      </c>
      <c r="E3533" s="53" t="s">
        <v>231</v>
      </c>
      <c r="F3533" s="54" t="s">
        <v>9090</v>
      </c>
      <c r="G3533" s="54" t="s">
        <v>12822</v>
      </c>
      <c r="H3533" s="56">
        <v>43657</v>
      </c>
      <c r="I3533" s="56">
        <v>44327</v>
      </c>
      <c r="J3533" s="57" t="str">
        <f>IF(Ugovori_OPULJP3[[#This Row],[DATUM ZAVRŠETKA OPERACIJE]]&gt;DATE(2024,12,31),"u provedbi","završen")</f>
        <v>završen</v>
      </c>
      <c r="K3533" s="55" t="s">
        <v>35</v>
      </c>
      <c r="L3533" s="55" t="s">
        <v>36</v>
      </c>
      <c r="M3533" s="58">
        <v>0.85</v>
      </c>
      <c r="N3533" s="58">
        <v>0.15</v>
      </c>
      <c r="O3533" s="59">
        <f>Ugovori_OPULJP3[[#This Row],[Bespovratna sredstva - Ukupno (EU+Nac) HRK
= Ukupna ugovorena vrijednost bespovratnih sredstava]]*Ugovori_OPULJP3[[#This Row],[EU STOPA SUFINANCIRANJA %
EU CO-FINANCING RATE %]]</f>
        <v>1017634.3395000001</v>
      </c>
      <c r="P3533" s="60">
        <f>Ugovori_OPULJP3[[#This Row],[Bespovratna sredstva - EU dio - HRK]]/7.5345</f>
        <v>135063.28747760304</v>
      </c>
      <c r="Q3533" s="59">
        <f>Ugovori_OPULJP3[[#This Row],[Bespovratna sredstva - Ukupno (EU+Nac) HRK
= Ukupna ugovorena vrijednost bespovratnih sredstava]]*Ugovori_OPULJP3[[#This Row],[STOPA NACIONALNOG SUFINANCIRANJA %]]</f>
        <v>179582.53050000002</v>
      </c>
      <c r="R3533" s="60">
        <f>Ugovori_OPULJP3[[#This Row],[Bespovratna sredstva - Nacionalni dio - HRK]]/7.5345</f>
        <v>23834.697790165243</v>
      </c>
      <c r="S3533" s="59">
        <v>1197216.8700000001</v>
      </c>
      <c r="T3533" s="60">
        <f>Ugovori_OPULJP3[[#This Row],[Bespovratna sredstva - Ukupno (EU+Nac) HRK
= Ukupna ugovorena vrijednost bespovratnih sredstava]]/7.5345</f>
        <v>158897.98526776826</v>
      </c>
      <c r="U3533" s="59">
        <v>0</v>
      </c>
      <c r="V3533" s="60">
        <f>Ugovori_OPULJP3[[#This Row],[Javni doprinos korisnika - HRK]]/7.5345</f>
        <v>0</v>
      </c>
      <c r="W3533" s="59">
        <v>0</v>
      </c>
      <c r="X3533" s="60">
        <f>Ugovori_OPULJP3[[#This Row],[Privatni doprinos korisnika - HRK]]/7.5345</f>
        <v>0</v>
      </c>
      <c r="Y3533" s="61">
        <v>1197216.8700000001</v>
      </c>
      <c r="Z3533" s="62">
        <f>Ugovori_OPULJP3[[#This Row],[UKUPNI PRIHVATLJIVI IZDACI
TOTAL ELIGIBLE EXPENDITURE
= Bespovratna sredstva ukupno + doprinos korisnika
= Ukupni prihvatljivi troškovi
= Ukupna ugovorena vrijednost projekta HRK]]/7.5345</f>
        <v>158897.98526776826</v>
      </c>
      <c r="AA3533" s="53" t="s">
        <v>12292</v>
      </c>
      <c r="AB3533" s="53" t="s">
        <v>752</v>
      </c>
      <c r="AC3533" s="42" t="s">
        <v>12823</v>
      </c>
      <c r="AD3533" s="52" t="s">
        <v>12294</v>
      </c>
    </row>
    <row r="3534" spans="1:30" ht="88.5" customHeight="1" x14ac:dyDescent="0.2">
      <c r="A3534" s="50" t="s">
        <v>12824</v>
      </c>
      <c r="B3534" s="51" t="s">
        <v>12105</v>
      </c>
      <c r="C3534" s="52" t="s">
        <v>12289</v>
      </c>
      <c r="D3534" s="52" t="s">
        <v>12811</v>
      </c>
      <c r="E3534" s="53" t="s">
        <v>231</v>
      </c>
      <c r="F3534" s="54" t="s">
        <v>12825</v>
      </c>
      <c r="G3534" s="54" t="s">
        <v>8076</v>
      </c>
      <c r="H3534" s="56">
        <v>43657</v>
      </c>
      <c r="I3534" s="56">
        <v>44196</v>
      </c>
      <c r="J3534" s="57" t="str">
        <f>IF(Ugovori_OPULJP3[[#This Row],[DATUM ZAVRŠETKA OPERACIJE]]&gt;DATE(2024,12,31),"u provedbi","završen")</f>
        <v>završen</v>
      </c>
      <c r="K3534" s="55" t="s">
        <v>12826</v>
      </c>
      <c r="L3534" s="55" t="s">
        <v>36</v>
      </c>
      <c r="M3534" s="58">
        <v>0.85</v>
      </c>
      <c r="N3534" s="58">
        <v>0.15</v>
      </c>
      <c r="O3534" s="59">
        <f>Ugovori_OPULJP3[[#This Row],[Bespovratna sredstva - Ukupno (EU+Nac) HRK
= Ukupna ugovorena vrijednost bespovratnih sredstava]]*Ugovori_OPULJP3[[#This Row],[EU STOPA SUFINANCIRANJA %
EU CO-FINANCING RATE %]]</f>
        <v>874950.152</v>
      </c>
      <c r="P3534" s="60">
        <f>Ugovori_OPULJP3[[#This Row],[Bespovratna sredstva - EU dio - HRK]]/7.5345</f>
        <v>116125.84139624394</v>
      </c>
      <c r="Q3534" s="59">
        <f>Ugovori_OPULJP3[[#This Row],[Bespovratna sredstva - Ukupno (EU+Nac) HRK
= Ukupna ugovorena vrijednost bespovratnih sredstava]]*Ugovori_OPULJP3[[#This Row],[STOPA NACIONALNOG SUFINANCIRANJA %]]</f>
        <v>154402.96799999999</v>
      </c>
      <c r="R3534" s="60">
        <f>Ugovori_OPULJP3[[#This Row],[Bespovratna sredstva - Nacionalni dio - HRK]]/7.5345</f>
        <v>20492.795540513634</v>
      </c>
      <c r="S3534" s="59">
        <v>1029353.12</v>
      </c>
      <c r="T3534" s="60">
        <f>Ugovori_OPULJP3[[#This Row],[Bespovratna sredstva - Ukupno (EU+Nac) HRK
= Ukupna ugovorena vrijednost bespovratnih sredstava]]/7.5345</f>
        <v>136618.63693675757</v>
      </c>
      <c r="U3534" s="59">
        <v>0</v>
      </c>
      <c r="V3534" s="60">
        <f>Ugovori_OPULJP3[[#This Row],[Javni doprinos korisnika - HRK]]/7.5345</f>
        <v>0</v>
      </c>
      <c r="W3534" s="59">
        <v>0</v>
      </c>
      <c r="X3534" s="60">
        <f>Ugovori_OPULJP3[[#This Row],[Privatni doprinos korisnika - HRK]]/7.5345</f>
        <v>0</v>
      </c>
      <c r="Y3534" s="61">
        <v>1029353.12</v>
      </c>
      <c r="Z3534" s="62">
        <f>Ugovori_OPULJP3[[#This Row],[UKUPNI PRIHVATLJIVI IZDACI
TOTAL ELIGIBLE EXPENDITURE
= Bespovratna sredstva ukupno + doprinos korisnika
= Ukupni prihvatljivi troškovi
= Ukupna ugovorena vrijednost projekta HRK]]/7.5345</f>
        <v>136618.63693675757</v>
      </c>
      <c r="AA3534" s="53" t="s">
        <v>12292</v>
      </c>
      <c r="AB3534" s="53" t="s">
        <v>752</v>
      </c>
      <c r="AC3534" s="42" t="s">
        <v>12827</v>
      </c>
      <c r="AD3534" s="52" t="s">
        <v>12294</v>
      </c>
    </row>
    <row r="3535" spans="1:30" ht="88.5" customHeight="1" x14ac:dyDescent="0.2">
      <c r="A3535" s="50" t="s">
        <v>12828</v>
      </c>
      <c r="B3535" s="51" t="s">
        <v>12105</v>
      </c>
      <c r="C3535" s="52" t="s">
        <v>12289</v>
      </c>
      <c r="D3535" s="52" t="s">
        <v>12811</v>
      </c>
      <c r="E3535" s="53" t="s">
        <v>231</v>
      </c>
      <c r="F3535" s="54" t="s">
        <v>12829</v>
      </c>
      <c r="G3535" s="54" t="s">
        <v>2525</v>
      </c>
      <c r="H3535" s="56">
        <v>43657</v>
      </c>
      <c r="I3535" s="56">
        <v>44388</v>
      </c>
      <c r="J3535" s="57" t="str">
        <f>IF(Ugovori_OPULJP3[[#This Row],[DATUM ZAVRŠETKA OPERACIJE]]&gt;DATE(2024,12,31),"u provedbi","završen")</f>
        <v>završen</v>
      </c>
      <c r="K3535" s="55" t="s">
        <v>78</v>
      </c>
      <c r="L3535" s="55" t="s">
        <v>78</v>
      </c>
      <c r="M3535" s="58">
        <v>0.85</v>
      </c>
      <c r="N3535" s="58">
        <v>0.15</v>
      </c>
      <c r="O3535" s="59">
        <f>Ugovori_OPULJP3[[#This Row],[Bespovratna sredstva - Ukupno (EU+Nac) HRK
= Ukupna ugovorena vrijednost bespovratnih sredstava]]*Ugovori_OPULJP3[[#This Row],[EU STOPA SUFINANCIRANJA %
EU CO-FINANCING RATE %]]</f>
        <v>1019947.4615</v>
      </c>
      <c r="P3535" s="60">
        <f>Ugovori_OPULJP3[[#This Row],[Bespovratna sredstva - EU dio - HRK]]/7.5345</f>
        <v>135370.29152564867</v>
      </c>
      <c r="Q3535" s="59">
        <f>Ugovori_OPULJP3[[#This Row],[Bespovratna sredstva - Ukupno (EU+Nac) HRK
= Ukupna ugovorena vrijednost bespovratnih sredstava]]*Ugovori_OPULJP3[[#This Row],[STOPA NACIONALNOG SUFINANCIRANJA %]]</f>
        <v>179990.7285</v>
      </c>
      <c r="R3535" s="60">
        <f>Ugovori_OPULJP3[[#This Row],[Bespovratna sredstva - Nacionalni dio - HRK]]/7.5345</f>
        <v>23888.874975114471</v>
      </c>
      <c r="S3535" s="59">
        <v>1199938.19</v>
      </c>
      <c r="T3535" s="60">
        <f>Ugovori_OPULJP3[[#This Row],[Bespovratna sredstva - Ukupno (EU+Nac) HRK
= Ukupna ugovorena vrijednost bespovratnih sredstava]]/7.5345</f>
        <v>159259.16650076315</v>
      </c>
      <c r="U3535" s="59">
        <v>0</v>
      </c>
      <c r="V3535" s="60">
        <f>Ugovori_OPULJP3[[#This Row],[Javni doprinos korisnika - HRK]]/7.5345</f>
        <v>0</v>
      </c>
      <c r="W3535" s="59">
        <v>0</v>
      </c>
      <c r="X3535" s="60">
        <f>Ugovori_OPULJP3[[#This Row],[Privatni doprinos korisnika - HRK]]/7.5345</f>
        <v>0</v>
      </c>
      <c r="Y3535" s="61">
        <v>1199938.19</v>
      </c>
      <c r="Z3535" s="62">
        <f>Ugovori_OPULJP3[[#This Row],[UKUPNI PRIHVATLJIVI IZDACI
TOTAL ELIGIBLE EXPENDITURE
= Bespovratna sredstva ukupno + doprinos korisnika
= Ukupni prihvatljivi troškovi
= Ukupna ugovorena vrijednost projekta HRK]]/7.5345</f>
        <v>159259.16650076315</v>
      </c>
      <c r="AA3535" s="53" t="s">
        <v>12292</v>
      </c>
      <c r="AB3535" s="53" t="s">
        <v>752</v>
      </c>
      <c r="AC3535" s="42" t="s">
        <v>12830</v>
      </c>
      <c r="AD3535" s="52" t="s">
        <v>12294</v>
      </c>
    </row>
    <row r="3536" spans="1:30" ht="88.5" customHeight="1" x14ac:dyDescent="0.2">
      <c r="A3536" s="50" t="s">
        <v>12831</v>
      </c>
      <c r="B3536" s="51" t="s">
        <v>12105</v>
      </c>
      <c r="C3536" s="52" t="s">
        <v>12289</v>
      </c>
      <c r="D3536" s="52" t="s">
        <v>12811</v>
      </c>
      <c r="E3536" s="53" t="s">
        <v>231</v>
      </c>
      <c r="F3536" s="54" t="s">
        <v>12832</v>
      </c>
      <c r="G3536" s="54" t="s">
        <v>12833</v>
      </c>
      <c r="H3536" s="56">
        <v>43657</v>
      </c>
      <c r="I3536" s="56">
        <v>44388</v>
      </c>
      <c r="J3536" s="57" t="str">
        <f>IF(Ugovori_OPULJP3[[#This Row],[DATUM ZAVRŠETKA OPERACIJE]]&gt;DATE(2024,12,31),"u provedbi","završen")</f>
        <v>završen</v>
      </c>
      <c r="K3536" s="55" t="s">
        <v>12834</v>
      </c>
      <c r="L3536" s="55" t="s">
        <v>593</v>
      </c>
      <c r="M3536" s="58">
        <v>0.85</v>
      </c>
      <c r="N3536" s="58">
        <v>0.15</v>
      </c>
      <c r="O3536" s="59">
        <f>Ugovori_OPULJP3[[#This Row],[Bespovratna sredstva - Ukupno (EU+Nac) HRK
= Ukupna ugovorena vrijednost bespovratnih sredstava]]*Ugovori_OPULJP3[[#This Row],[EU STOPA SUFINANCIRANJA %
EU CO-FINANCING RATE %]]</f>
        <v>997424.22950000002</v>
      </c>
      <c r="P3536" s="60">
        <f>Ugovori_OPULJP3[[#This Row],[Bespovratna sredstva - EU dio - HRK]]/7.5345</f>
        <v>132380.9449200345</v>
      </c>
      <c r="Q3536" s="59">
        <f>Ugovori_OPULJP3[[#This Row],[Bespovratna sredstva - Ukupno (EU+Nac) HRK
= Ukupna ugovorena vrijednost bespovratnih sredstava]]*Ugovori_OPULJP3[[#This Row],[STOPA NACIONALNOG SUFINANCIRANJA %]]</f>
        <v>176016.0405</v>
      </c>
      <c r="R3536" s="60">
        <f>Ugovori_OPULJP3[[#This Row],[Bespovratna sredstva - Nacionalni dio - HRK]]/7.5345</f>
        <v>23361.34322118256</v>
      </c>
      <c r="S3536" s="59">
        <v>1173440.27</v>
      </c>
      <c r="T3536" s="60">
        <f>Ugovori_OPULJP3[[#This Row],[Bespovratna sredstva - Ukupno (EU+Nac) HRK
= Ukupna ugovorena vrijednost bespovratnih sredstava]]/7.5345</f>
        <v>155742.28814121705</v>
      </c>
      <c r="U3536" s="59">
        <v>0</v>
      </c>
      <c r="V3536" s="60">
        <f>Ugovori_OPULJP3[[#This Row],[Javni doprinos korisnika - HRK]]/7.5345</f>
        <v>0</v>
      </c>
      <c r="W3536" s="59">
        <v>0</v>
      </c>
      <c r="X3536" s="60">
        <f>Ugovori_OPULJP3[[#This Row],[Privatni doprinos korisnika - HRK]]/7.5345</f>
        <v>0</v>
      </c>
      <c r="Y3536" s="61">
        <v>1173440.27</v>
      </c>
      <c r="Z3536" s="62">
        <f>Ugovori_OPULJP3[[#This Row],[UKUPNI PRIHVATLJIVI IZDACI
TOTAL ELIGIBLE EXPENDITURE
= Bespovratna sredstva ukupno + doprinos korisnika
= Ukupni prihvatljivi troškovi
= Ukupna ugovorena vrijednost projekta HRK]]/7.5345</f>
        <v>155742.28814121705</v>
      </c>
      <c r="AA3536" s="53" t="s">
        <v>12292</v>
      </c>
      <c r="AB3536" s="53" t="s">
        <v>752</v>
      </c>
      <c r="AC3536" s="42" t="s">
        <v>12835</v>
      </c>
      <c r="AD3536" s="52" t="s">
        <v>12294</v>
      </c>
    </row>
    <row r="3537" spans="1:30" ht="88.5" customHeight="1" x14ac:dyDescent="0.2">
      <c r="A3537" s="50" t="s">
        <v>12836</v>
      </c>
      <c r="B3537" s="51" t="s">
        <v>12105</v>
      </c>
      <c r="C3537" s="52" t="s">
        <v>12289</v>
      </c>
      <c r="D3537" s="52" t="s">
        <v>12811</v>
      </c>
      <c r="E3537" s="53" t="s">
        <v>231</v>
      </c>
      <c r="F3537" s="54" t="s">
        <v>12837</v>
      </c>
      <c r="G3537" s="54" t="s">
        <v>4597</v>
      </c>
      <c r="H3537" s="56">
        <v>43678</v>
      </c>
      <c r="I3537" s="56">
        <v>44407</v>
      </c>
      <c r="J3537" s="57" t="str">
        <f>IF(Ugovori_OPULJP3[[#This Row],[DATUM ZAVRŠETKA OPERACIJE]]&gt;DATE(2024,12,31),"u provedbi","završen")</f>
        <v>završen</v>
      </c>
      <c r="K3537" s="55" t="s">
        <v>12838</v>
      </c>
      <c r="L3537" s="55" t="s">
        <v>36</v>
      </c>
      <c r="M3537" s="58">
        <v>0.85</v>
      </c>
      <c r="N3537" s="58">
        <v>0.15</v>
      </c>
      <c r="O3537" s="59">
        <f>Ugovori_OPULJP3[[#This Row],[Bespovratna sredstva - Ukupno (EU+Nac) HRK
= Ukupna ugovorena vrijednost bespovratnih sredstava]]*Ugovori_OPULJP3[[#This Row],[EU STOPA SUFINANCIRANJA %
EU CO-FINANCING RATE %]]</f>
        <v>958812.93699999992</v>
      </c>
      <c r="P3537" s="60">
        <f>Ugovori_OPULJP3[[#This Row],[Bespovratna sredstva - EU dio - HRK]]/7.5345</f>
        <v>127256.3457429159</v>
      </c>
      <c r="Q3537" s="59">
        <f>Ugovori_OPULJP3[[#This Row],[Bespovratna sredstva - Ukupno (EU+Nac) HRK
= Ukupna ugovorena vrijednost bespovratnih sredstava]]*Ugovori_OPULJP3[[#This Row],[STOPA NACIONALNOG SUFINANCIRANJA %]]</f>
        <v>169202.283</v>
      </c>
      <c r="R3537" s="60">
        <f>Ugovori_OPULJP3[[#This Row],[Bespovratna sredstva - Nacionalni dio - HRK]]/7.5345</f>
        <v>22457.002189926337</v>
      </c>
      <c r="S3537" s="59">
        <v>1128015.22</v>
      </c>
      <c r="T3537" s="60">
        <f>Ugovori_OPULJP3[[#This Row],[Bespovratna sredstva - Ukupno (EU+Nac) HRK
= Ukupna ugovorena vrijednost bespovratnih sredstava]]/7.5345</f>
        <v>149713.34793284224</v>
      </c>
      <c r="U3537" s="59">
        <v>0</v>
      </c>
      <c r="V3537" s="60">
        <f>Ugovori_OPULJP3[[#This Row],[Javni doprinos korisnika - HRK]]/7.5345</f>
        <v>0</v>
      </c>
      <c r="W3537" s="59">
        <v>0</v>
      </c>
      <c r="X3537" s="60">
        <f>Ugovori_OPULJP3[[#This Row],[Privatni doprinos korisnika - HRK]]/7.5345</f>
        <v>0</v>
      </c>
      <c r="Y3537" s="61">
        <v>1128015.22</v>
      </c>
      <c r="Z3537" s="62">
        <f>Ugovori_OPULJP3[[#This Row],[UKUPNI PRIHVATLJIVI IZDACI
TOTAL ELIGIBLE EXPENDITURE
= Bespovratna sredstva ukupno + doprinos korisnika
= Ukupni prihvatljivi troškovi
= Ukupna ugovorena vrijednost projekta HRK]]/7.5345</f>
        <v>149713.34793284224</v>
      </c>
      <c r="AA3537" s="53" t="s">
        <v>12292</v>
      </c>
      <c r="AB3537" s="53" t="s">
        <v>752</v>
      </c>
      <c r="AC3537" s="42" t="s">
        <v>12839</v>
      </c>
      <c r="AD3537" s="52" t="s">
        <v>12294</v>
      </c>
    </row>
    <row r="3538" spans="1:30" ht="88.5" customHeight="1" x14ac:dyDescent="0.2">
      <c r="A3538" s="50" t="s">
        <v>12840</v>
      </c>
      <c r="B3538" s="51" t="s">
        <v>12105</v>
      </c>
      <c r="C3538" s="52" t="s">
        <v>12289</v>
      </c>
      <c r="D3538" s="52" t="s">
        <v>12811</v>
      </c>
      <c r="E3538" s="53" t="s">
        <v>231</v>
      </c>
      <c r="F3538" s="54" t="s">
        <v>12841</v>
      </c>
      <c r="G3538" s="71" t="s">
        <v>7006</v>
      </c>
      <c r="H3538" s="56">
        <v>43657</v>
      </c>
      <c r="I3538" s="56">
        <v>44500</v>
      </c>
      <c r="J3538" s="57" t="str">
        <f>IF(Ugovori_OPULJP3[[#This Row],[DATUM ZAVRŠETKA OPERACIJE]]&gt;DATE(2024,12,31),"u provedbi","završen")</f>
        <v>završen</v>
      </c>
      <c r="K3538" s="55" t="s">
        <v>12842</v>
      </c>
      <c r="L3538" s="55" t="s">
        <v>36</v>
      </c>
      <c r="M3538" s="58">
        <v>0.85</v>
      </c>
      <c r="N3538" s="58">
        <v>0.15</v>
      </c>
      <c r="O3538" s="59">
        <f>Ugovori_OPULJP3[[#This Row],[Bespovratna sredstva - Ukupno (EU+Nac) HRK
= Ukupna ugovorena vrijednost bespovratnih sredstava]]*Ugovori_OPULJP3[[#This Row],[EU STOPA SUFINANCIRANJA %
EU CO-FINANCING RATE %]]</f>
        <v>1020000</v>
      </c>
      <c r="P3538" s="60">
        <f>Ugovori_OPULJP3[[#This Row],[Bespovratna sredstva - EU dio - HRK]]/7.5345</f>
        <v>135377.26458291858</v>
      </c>
      <c r="Q3538" s="59">
        <f>Ugovori_OPULJP3[[#This Row],[Bespovratna sredstva - Ukupno (EU+Nac) HRK
= Ukupna ugovorena vrijednost bespovratnih sredstava]]*Ugovori_OPULJP3[[#This Row],[STOPA NACIONALNOG SUFINANCIRANJA %]]</f>
        <v>180000</v>
      </c>
      <c r="R3538" s="60">
        <f>Ugovori_OPULJP3[[#This Row],[Bespovratna sredstva - Nacionalni dio - HRK]]/7.5345</f>
        <v>23890.105514632687</v>
      </c>
      <c r="S3538" s="59">
        <v>1200000</v>
      </c>
      <c r="T3538" s="60">
        <f>Ugovori_OPULJP3[[#This Row],[Bespovratna sredstva - Ukupno (EU+Nac) HRK
= Ukupna ugovorena vrijednost bespovratnih sredstava]]/7.5345</f>
        <v>159267.37009755126</v>
      </c>
      <c r="U3538" s="59">
        <v>0</v>
      </c>
      <c r="V3538" s="60">
        <f>Ugovori_OPULJP3[[#This Row],[Javni doprinos korisnika - HRK]]/7.5345</f>
        <v>0</v>
      </c>
      <c r="W3538" s="59">
        <v>0</v>
      </c>
      <c r="X3538" s="60">
        <f>Ugovori_OPULJP3[[#This Row],[Privatni doprinos korisnika - HRK]]/7.5345</f>
        <v>0</v>
      </c>
      <c r="Y3538" s="61">
        <v>1200000</v>
      </c>
      <c r="Z3538" s="62">
        <f>Ugovori_OPULJP3[[#This Row],[UKUPNI PRIHVATLJIVI IZDACI
TOTAL ELIGIBLE EXPENDITURE
= Bespovratna sredstva ukupno + doprinos korisnika
= Ukupni prihvatljivi troškovi
= Ukupna ugovorena vrijednost projekta HRK]]/7.5345</f>
        <v>159267.37009755126</v>
      </c>
      <c r="AA3538" s="53" t="s">
        <v>12292</v>
      </c>
      <c r="AB3538" s="53" t="s">
        <v>752</v>
      </c>
      <c r="AC3538" s="42" t="s">
        <v>12843</v>
      </c>
      <c r="AD3538" s="52" t="s">
        <v>12294</v>
      </c>
    </row>
    <row r="3539" spans="1:30" ht="88.5" customHeight="1" x14ac:dyDescent="0.2">
      <c r="A3539" s="50" t="s">
        <v>12844</v>
      </c>
      <c r="B3539" s="51" t="s">
        <v>12105</v>
      </c>
      <c r="C3539" s="52" t="s">
        <v>12289</v>
      </c>
      <c r="D3539" s="52" t="s">
        <v>12811</v>
      </c>
      <c r="E3539" s="53" t="s">
        <v>231</v>
      </c>
      <c r="F3539" s="54" t="s">
        <v>12845</v>
      </c>
      <c r="G3539" s="54" t="s">
        <v>2401</v>
      </c>
      <c r="H3539" s="56">
        <v>43658</v>
      </c>
      <c r="I3539" s="56">
        <v>44572</v>
      </c>
      <c r="J3539" s="57" t="str">
        <f>IF(Ugovori_OPULJP3[[#This Row],[DATUM ZAVRŠETKA OPERACIJE]]&gt;DATE(2024,12,31),"u provedbi","završen")</f>
        <v>završen</v>
      </c>
      <c r="K3539" s="55" t="s">
        <v>248</v>
      </c>
      <c r="L3539" s="55" t="s">
        <v>248</v>
      </c>
      <c r="M3539" s="58">
        <v>0.85</v>
      </c>
      <c r="N3539" s="58">
        <v>0.15</v>
      </c>
      <c r="O3539" s="59">
        <f>Ugovori_OPULJP3[[#This Row],[Bespovratna sredstva - Ukupno (EU+Nac) HRK
= Ukupna ugovorena vrijednost bespovratnih sredstava]]*Ugovori_OPULJP3[[#This Row],[EU STOPA SUFINANCIRANJA %
EU CO-FINANCING RATE %]]</f>
        <v>964663.08750000002</v>
      </c>
      <c r="P3539" s="60">
        <f>Ugovori_OPULJP3[[#This Row],[Bespovratna sredstva - EU dio - HRK]]/7.5345</f>
        <v>128032.79414692415</v>
      </c>
      <c r="Q3539" s="59">
        <f>Ugovori_OPULJP3[[#This Row],[Bespovratna sredstva - Ukupno (EU+Nac) HRK
= Ukupna ugovorena vrijednost bespovratnih sredstava]]*Ugovori_OPULJP3[[#This Row],[STOPA NACIONALNOG SUFINANCIRANJA %]]</f>
        <v>170234.66250000001</v>
      </c>
      <c r="R3539" s="60">
        <f>Ugovori_OPULJP3[[#This Row],[Bespovratna sredstva - Nacionalni dio - HRK]]/7.5345</f>
        <v>22594.022496516027</v>
      </c>
      <c r="S3539" s="59">
        <v>1134897.75</v>
      </c>
      <c r="T3539" s="60">
        <f>Ugovori_OPULJP3[[#This Row],[Bespovratna sredstva - Ukupno (EU+Nac) HRK
= Ukupna ugovorena vrijednost bespovratnih sredstava]]/7.5345</f>
        <v>150626.81664344016</v>
      </c>
      <c r="U3539" s="59">
        <v>0</v>
      </c>
      <c r="V3539" s="60">
        <f>Ugovori_OPULJP3[[#This Row],[Javni doprinos korisnika - HRK]]/7.5345</f>
        <v>0</v>
      </c>
      <c r="W3539" s="59">
        <v>0</v>
      </c>
      <c r="X3539" s="60">
        <f>Ugovori_OPULJP3[[#This Row],[Privatni doprinos korisnika - HRK]]/7.5345</f>
        <v>0</v>
      </c>
      <c r="Y3539" s="61">
        <v>1134897.75</v>
      </c>
      <c r="Z3539" s="62">
        <f>Ugovori_OPULJP3[[#This Row],[UKUPNI PRIHVATLJIVI IZDACI
TOTAL ELIGIBLE EXPENDITURE
= Bespovratna sredstva ukupno + doprinos korisnika
= Ukupni prihvatljivi troškovi
= Ukupna ugovorena vrijednost projekta HRK]]/7.5345</f>
        <v>150626.81664344016</v>
      </c>
      <c r="AA3539" s="53" t="s">
        <v>12292</v>
      </c>
      <c r="AB3539" s="53" t="s">
        <v>752</v>
      </c>
      <c r="AC3539" s="42" t="s">
        <v>12846</v>
      </c>
      <c r="AD3539" s="52" t="s">
        <v>12294</v>
      </c>
    </row>
    <row r="3540" spans="1:30" ht="88.5" customHeight="1" x14ac:dyDescent="0.2">
      <c r="A3540" s="50" t="s">
        <v>12847</v>
      </c>
      <c r="B3540" s="51" t="s">
        <v>12105</v>
      </c>
      <c r="C3540" s="52" t="s">
        <v>12289</v>
      </c>
      <c r="D3540" s="52" t="s">
        <v>12811</v>
      </c>
      <c r="E3540" s="53" t="s">
        <v>231</v>
      </c>
      <c r="F3540" s="54" t="s">
        <v>12848</v>
      </c>
      <c r="G3540" s="54" t="s">
        <v>7978</v>
      </c>
      <c r="H3540" s="56">
        <v>43709</v>
      </c>
      <c r="I3540" s="56">
        <v>44378</v>
      </c>
      <c r="J3540" s="57" t="str">
        <f>IF(Ugovori_OPULJP3[[#This Row],[DATUM ZAVRŠETKA OPERACIJE]]&gt;DATE(2024,12,31),"u provedbi","završen")</f>
        <v>završen</v>
      </c>
      <c r="K3540" s="55" t="s">
        <v>204</v>
      </c>
      <c r="L3540" s="55" t="s">
        <v>36</v>
      </c>
      <c r="M3540" s="58">
        <v>0.85</v>
      </c>
      <c r="N3540" s="58">
        <v>0.15</v>
      </c>
      <c r="O3540" s="59">
        <f>Ugovori_OPULJP3[[#This Row],[Bespovratna sredstva - Ukupno (EU+Nac) HRK
= Ukupna ugovorena vrijednost bespovratnih sredstava]]*Ugovori_OPULJP3[[#This Row],[EU STOPA SUFINANCIRANJA %
EU CO-FINANCING RATE %]]</f>
        <v>995363.31099999987</v>
      </c>
      <c r="P3540" s="60">
        <f>Ugovori_OPULJP3[[#This Row],[Bespovratna sredstva - EU dio - HRK]]/7.5345</f>
        <v>132107.41402880082</v>
      </c>
      <c r="Q3540" s="59">
        <f>Ugovori_OPULJP3[[#This Row],[Bespovratna sredstva - Ukupno (EU+Nac) HRK
= Ukupna ugovorena vrijednost bespovratnih sredstava]]*Ugovori_OPULJP3[[#This Row],[STOPA NACIONALNOG SUFINANCIRANJA %]]</f>
        <v>175652.34899999999</v>
      </c>
      <c r="R3540" s="60">
        <f>Ugovori_OPULJP3[[#This Row],[Bespovratna sredstva - Nacionalni dio - HRK]]/7.5345</f>
        <v>23313.073063906028</v>
      </c>
      <c r="S3540" s="59">
        <v>1171015.6599999999</v>
      </c>
      <c r="T3540" s="60">
        <f>Ugovori_OPULJP3[[#This Row],[Bespovratna sredstva - Ukupno (EU+Nac) HRK
= Ukupna ugovorena vrijednost bespovratnih sredstava]]/7.5345</f>
        <v>155420.48709270687</v>
      </c>
      <c r="U3540" s="59">
        <v>0</v>
      </c>
      <c r="V3540" s="60">
        <f>Ugovori_OPULJP3[[#This Row],[Javni doprinos korisnika - HRK]]/7.5345</f>
        <v>0</v>
      </c>
      <c r="W3540" s="59">
        <v>0</v>
      </c>
      <c r="X3540" s="60">
        <f>Ugovori_OPULJP3[[#This Row],[Privatni doprinos korisnika - HRK]]/7.5345</f>
        <v>0</v>
      </c>
      <c r="Y3540" s="61">
        <v>1171015.6599999999</v>
      </c>
      <c r="Z3540" s="62">
        <f>Ugovori_OPULJP3[[#This Row],[UKUPNI PRIHVATLJIVI IZDACI
TOTAL ELIGIBLE EXPENDITURE
= Bespovratna sredstva ukupno + doprinos korisnika
= Ukupni prihvatljivi troškovi
= Ukupna ugovorena vrijednost projekta HRK]]/7.5345</f>
        <v>155420.48709270687</v>
      </c>
      <c r="AA3540" s="53" t="s">
        <v>12292</v>
      </c>
      <c r="AB3540" s="53" t="s">
        <v>752</v>
      </c>
      <c r="AC3540" s="42" t="s">
        <v>12849</v>
      </c>
      <c r="AD3540" s="52" t="s">
        <v>12294</v>
      </c>
    </row>
    <row r="3541" spans="1:30" ht="88.5" customHeight="1" x14ac:dyDescent="0.2">
      <c r="A3541" s="50" t="s">
        <v>12850</v>
      </c>
      <c r="B3541" s="51" t="s">
        <v>12105</v>
      </c>
      <c r="C3541" s="52" t="s">
        <v>12289</v>
      </c>
      <c r="D3541" s="52" t="s">
        <v>12811</v>
      </c>
      <c r="E3541" s="53" t="s">
        <v>231</v>
      </c>
      <c r="F3541" s="54" t="s">
        <v>12851</v>
      </c>
      <c r="G3541" s="54" t="s">
        <v>2432</v>
      </c>
      <c r="H3541" s="56">
        <v>43709</v>
      </c>
      <c r="I3541" s="56">
        <v>44440</v>
      </c>
      <c r="J3541" s="57" t="str">
        <f>IF(Ugovori_OPULJP3[[#This Row],[DATUM ZAVRŠETKA OPERACIJE]]&gt;DATE(2024,12,31),"u provedbi","završen")</f>
        <v>završen</v>
      </c>
      <c r="K3541" s="55" t="s">
        <v>12852</v>
      </c>
      <c r="L3541" s="55" t="s">
        <v>98</v>
      </c>
      <c r="M3541" s="58">
        <v>0.85</v>
      </c>
      <c r="N3541" s="58">
        <v>0.15</v>
      </c>
      <c r="O3541" s="59">
        <f>Ugovori_OPULJP3[[#This Row],[Bespovratna sredstva - Ukupno (EU+Nac) HRK
= Ukupna ugovorena vrijednost bespovratnih sredstava]]*Ugovori_OPULJP3[[#This Row],[EU STOPA SUFINANCIRANJA %
EU CO-FINANCING RATE %]]</f>
        <v>974119.92399999988</v>
      </c>
      <c r="P3541" s="60">
        <f>Ugovori_OPULJP3[[#This Row],[Bespovratna sredstva - EU dio - HRK]]/7.5345</f>
        <v>129287.93204592208</v>
      </c>
      <c r="Q3541" s="59">
        <f>Ugovori_OPULJP3[[#This Row],[Bespovratna sredstva - Ukupno (EU+Nac) HRK
= Ukupna ugovorena vrijednost bespovratnih sredstava]]*Ugovori_OPULJP3[[#This Row],[STOPA NACIONALNOG SUFINANCIRANJA %]]</f>
        <v>171903.51599999997</v>
      </c>
      <c r="R3541" s="60">
        <f>Ugovori_OPULJP3[[#This Row],[Bespovratna sredstva - Nacionalni dio - HRK]]/7.5345</f>
        <v>22815.5174198686</v>
      </c>
      <c r="S3541" s="59">
        <v>1146023.44</v>
      </c>
      <c r="T3541" s="60">
        <f>Ugovori_OPULJP3[[#This Row],[Bespovratna sredstva - Ukupno (EU+Nac) HRK
= Ukupna ugovorena vrijednost bespovratnih sredstava]]/7.5345</f>
        <v>152103.44946579068</v>
      </c>
      <c r="U3541" s="59">
        <v>0</v>
      </c>
      <c r="V3541" s="60">
        <f>Ugovori_OPULJP3[[#This Row],[Javni doprinos korisnika - HRK]]/7.5345</f>
        <v>0</v>
      </c>
      <c r="W3541" s="59">
        <v>0</v>
      </c>
      <c r="X3541" s="60">
        <f>Ugovori_OPULJP3[[#This Row],[Privatni doprinos korisnika - HRK]]/7.5345</f>
        <v>0</v>
      </c>
      <c r="Y3541" s="61">
        <v>1146023.44</v>
      </c>
      <c r="Z3541" s="62">
        <f>Ugovori_OPULJP3[[#This Row],[UKUPNI PRIHVATLJIVI IZDACI
TOTAL ELIGIBLE EXPENDITURE
= Bespovratna sredstva ukupno + doprinos korisnika
= Ukupni prihvatljivi troškovi
= Ukupna ugovorena vrijednost projekta HRK]]/7.5345</f>
        <v>152103.44946579068</v>
      </c>
      <c r="AA3541" s="53" t="s">
        <v>12292</v>
      </c>
      <c r="AB3541" s="53" t="s">
        <v>752</v>
      </c>
      <c r="AC3541" s="42" t="s">
        <v>12853</v>
      </c>
      <c r="AD3541" s="52" t="s">
        <v>12294</v>
      </c>
    </row>
    <row r="3542" spans="1:30" ht="88.5" customHeight="1" x14ac:dyDescent="0.2">
      <c r="A3542" s="50" t="s">
        <v>12854</v>
      </c>
      <c r="B3542" s="51" t="s">
        <v>12105</v>
      </c>
      <c r="C3542" s="52" t="s">
        <v>12289</v>
      </c>
      <c r="D3542" s="52" t="s">
        <v>12855</v>
      </c>
      <c r="E3542" s="53" t="s">
        <v>231</v>
      </c>
      <c r="F3542" s="54" t="s">
        <v>12856</v>
      </c>
      <c r="G3542" s="54" t="s">
        <v>12615</v>
      </c>
      <c r="H3542" s="56">
        <v>44044</v>
      </c>
      <c r="I3542" s="56">
        <v>44593</v>
      </c>
      <c r="J3542" s="57" t="str">
        <f>IF(Ugovori_OPULJP3[[#This Row],[DATUM ZAVRŠETKA OPERACIJE]]&gt;DATE(2024,12,31),"u provedbi","završen")</f>
        <v>završen</v>
      </c>
      <c r="K3542" s="55" t="s">
        <v>12857</v>
      </c>
      <c r="L3542" s="55" t="s">
        <v>36</v>
      </c>
      <c r="M3542" s="58">
        <v>0.85</v>
      </c>
      <c r="N3542" s="58">
        <v>0.15</v>
      </c>
      <c r="O3542" s="59">
        <f>Ugovori_OPULJP3[[#This Row],[Bespovratna sredstva - Ukupno (EU+Nac) HRK
= Ukupna ugovorena vrijednost bespovratnih sredstava]]*Ugovori_OPULJP3[[#This Row],[EU STOPA SUFINANCIRANJA %
EU CO-FINANCING RATE %]]</f>
        <v>831871.49749999994</v>
      </c>
      <c r="P3542" s="60">
        <f>Ugovori_OPULJP3[[#This Row],[Bespovratna sredstva - EU dio - HRK]]/7.5345</f>
        <v>110408.32138828056</v>
      </c>
      <c r="Q3542" s="59">
        <f>Ugovori_OPULJP3[[#This Row],[Bespovratna sredstva - Ukupno (EU+Nac) HRK
= Ukupna ugovorena vrijednost bespovratnih sredstava]]*Ugovori_OPULJP3[[#This Row],[STOPA NACIONALNOG SUFINANCIRANJA %]]</f>
        <v>146800.85249999998</v>
      </c>
      <c r="R3542" s="60">
        <f>Ugovori_OPULJP3[[#This Row],[Bespovratna sredstva - Nacionalni dio - HRK]]/7.5345</f>
        <v>19483.821421461274</v>
      </c>
      <c r="S3542" s="59">
        <v>978672.35</v>
      </c>
      <c r="T3542" s="60">
        <f>Ugovori_OPULJP3[[#This Row],[Bespovratna sredstva - Ukupno (EU+Nac) HRK
= Ukupna ugovorena vrijednost bespovratnih sredstava]]/7.5345</f>
        <v>129892.14280974184</v>
      </c>
      <c r="U3542" s="59">
        <v>0</v>
      </c>
      <c r="V3542" s="60">
        <f>Ugovori_OPULJP3[[#This Row],[Javni doprinos korisnika - HRK]]/7.5345</f>
        <v>0</v>
      </c>
      <c r="W3542" s="59">
        <v>0</v>
      </c>
      <c r="X3542" s="60">
        <f>Ugovori_OPULJP3[[#This Row],[Privatni doprinos korisnika - HRK]]/7.5345</f>
        <v>0</v>
      </c>
      <c r="Y3542" s="61">
        <v>978672.35</v>
      </c>
      <c r="Z3542" s="62">
        <f>Ugovori_OPULJP3[[#This Row],[UKUPNI PRIHVATLJIVI IZDACI
TOTAL ELIGIBLE EXPENDITURE
= Bespovratna sredstva ukupno + doprinos korisnika
= Ukupni prihvatljivi troškovi
= Ukupna ugovorena vrijednost projekta HRK]]/7.5345</f>
        <v>129892.14280974184</v>
      </c>
      <c r="AA3542" s="53" t="s">
        <v>37</v>
      </c>
      <c r="AB3542" s="53" t="s">
        <v>752</v>
      </c>
      <c r="AC3542" s="42" t="s">
        <v>12858</v>
      </c>
      <c r="AD3542" s="52" t="s">
        <v>12294</v>
      </c>
    </row>
    <row r="3543" spans="1:30" ht="88.5" customHeight="1" x14ac:dyDescent="0.2">
      <c r="A3543" s="50" t="s">
        <v>12859</v>
      </c>
      <c r="B3543" s="51" t="s">
        <v>12105</v>
      </c>
      <c r="C3543" s="52" t="s">
        <v>12289</v>
      </c>
      <c r="D3543" s="52" t="s">
        <v>12855</v>
      </c>
      <c r="E3543" s="53" t="s">
        <v>231</v>
      </c>
      <c r="F3543" s="54" t="s">
        <v>12860</v>
      </c>
      <c r="G3543" s="54" t="s">
        <v>8971</v>
      </c>
      <c r="H3543" s="56">
        <v>44132</v>
      </c>
      <c r="I3543" s="56">
        <v>45227</v>
      </c>
      <c r="J3543" s="57" t="str">
        <f>IF(Ugovori_OPULJP3[[#This Row],[DATUM ZAVRŠETKA OPERACIJE]]&gt;DATE(2024,12,31),"u provedbi","završen")</f>
        <v>završen</v>
      </c>
      <c r="K3543" s="55" t="s">
        <v>12861</v>
      </c>
      <c r="L3543" s="55" t="s">
        <v>36</v>
      </c>
      <c r="M3543" s="58">
        <v>0.85</v>
      </c>
      <c r="N3543" s="58">
        <v>0.15</v>
      </c>
      <c r="O3543" s="59">
        <f>Ugovori_OPULJP3[[#This Row],[Bespovratna sredstva - Ukupno (EU+Nac) HRK
= Ukupna ugovorena vrijednost bespovratnih sredstava]]*Ugovori_OPULJP3[[#This Row],[EU STOPA SUFINANCIRANJA %
EU CO-FINANCING RATE %]]</f>
        <v>3052159.3364999997</v>
      </c>
      <c r="P3543" s="60">
        <f>Ugovori_OPULJP3[[#This Row],[Bespovratna sredstva - EU dio - HRK]]/7.5345</f>
        <v>405091.15886920161</v>
      </c>
      <c r="Q3543" s="59">
        <f>Ugovori_OPULJP3[[#This Row],[Bespovratna sredstva - Ukupno (EU+Nac) HRK
= Ukupna ugovorena vrijednost bespovratnih sredstava]]*Ugovori_OPULJP3[[#This Row],[STOPA NACIONALNOG SUFINANCIRANJA %]]</f>
        <v>538616.35349999997</v>
      </c>
      <c r="R3543" s="60">
        <f>Ugovori_OPULJP3[[#This Row],[Bespovratna sredstva - Nacionalni dio - HRK]]/7.5345</f>
        <v>71486.675094564998</v>
      </c>
      <c r="S3543" s="59">
        <v>3590775.69</v>
      </c>
      <c r="T3543" s="60">
        <f>Ugovori_OPULJP3[[#This Row],[Bespovratna sredstva - Ukupno (EU+Nac) HRK
= Ukupna ugovorena vrijednost bespovratnih sredstava]]/7.5345</f>
        <v>476577.83396376664</v>
      </c>
      <c r="U3543" s="59">
        <v>0</v>
      </c>
      <c r="V3543" s="60">
        <f>Ugovori_OPULJP3[[#This Row],[Javni doprinos korisnika - HRK]]/7.5345</f>
        <v>0</v>
      </c>
      <c r="W3543" s="59">
        <v>0</v>
      </c>
      <c r="X3543" s="60">
        <f>Ugovori_OPULJP3[[#This Row],[Privatni doprinos korisnika - HRK]]/7.5345</f>
        <v>0</v>
      </c>
      <c r="Y3543" s="61">
        <v>3590775.69</v>
      </c>
      <c r="Z3543" s="62">
        <f>Ugovori_OPULJP3[[#This Row],[UKUPNI PRIHVATLJIVI IZDACI
TOTAL ELIGIBLE EXPENDITURE
= Bespovratna sredstva ukupno + doprinos korisnika
= Ukupni prihvatljivi troškovi
= Ukupna ugovorena vrijednost projekta HRK]]/7.5345</f>
        <v>476577.83396376664</v>
      </c>
      <c r="AA3543" s="53" t="s">
        <v>37</v>
      </c>
      <c r="AB3543" s="53" t="s">
        <v>752</v>
      </c>
      <c r="AC3543" s="42" t="s">
        <v>12862</v>
      </c>
      <c r="AD3543" s="52" t="s">
        <v>12294</v>
      </c>
    </row>
    <row r="3544" spans="1:30" ht="88.5" customHeight="1" x14ac:dyDescent="0.2">
      <c r="A3544" s="50" t="s">
        <v>12863</v>
      </c>
      <c r="B3544" s="51" t="s">
        <v>12105</v>
      </c>
      <c r="C3544" s="52" t="s">
        <v>12289</v>
      </c>
      <c r="D3544" s="52" t="s">
        <v>12855</v>
      </c>
      <c r="E3544" s="53" t="s">
        <v>231</v>
      </c>
      <c r="F3544" s="54" t="s">
        <v>12864</v>
      </c>
      <c r="G3544" s="54" t="s">
        <v>12865</v>
      </c>
      <c r="H3544" s="56">
        <v>44040</v>
      </c>
      <c r="I3544" s="56">
        <v>44589</v>
      </c>
      <c r="J3544" s="57" t="str">
        <f>IF(Ugovori_OPULJP3[[#This Row],[DATUM ZAVRŠETKA OPERACIJE]]&gt;DATE(2024,12,31),"u provedbi","završen")</f>
        <v>završen</v>
      </c>
      <c r="K3544" s="55" t="s">
        <v>35</v>
      </c>
      <c r="L3544" s="55" t="s">
        <v>36</v>
      </c>
      <c r="M3544" s="58">
        <v>0.85</v>
      </c>
      <c r="N3544" s="58">
        <v>0.15</v>
      </c>
      <c r="O3544" s="59">
        <f>Ugovori_OPULJP3[[#This Row],[Bespovratna sredstva - Ukupno (EU+Nac) HRK
= Ukupna ugovorena vrijednost bespovratnih sredstava]]*Ugovori_OPULJP3[[#This Row],[EU STOPA SUFINANCIRANJA %
EU CO-FINANCING RATE %]]</f>
        <v>828895.45199999993</v>
      </c>
      <c r="P3544" s="60">
        <f>Ugovori_OPULJP3[[#This Row],[Bespovratna sredstva - EU dio - HRK]]/7.5345</f>
        <v>110013.33227155085</v>
      </c>
      <c r="Q3544" s="59">
        <f>Ugovori_OPULJP3[[#This Row],[Bespovratna sredstva - Ukupno (EU+Nac) HRK
= Ukupna ugovorena vrijednost bespovratnih sredstava]]*Ugovori_OPULJP3[[#This Row],[STOPA NACIONALNOG SUFINANCIRANJA %]]</f>
        <v>146275.66800000001</v>
      </c>
      <c r="R3544" s="60">
        <f>Ugovori_OPULJP3[[#This Row],[Bespovratna sredstva - Nacionalni dio - HRK]]/7.5345</f>
        <v>19414.117459685447</v>
      </c>
      <c r="S3544" s="59">
        <v>975171.12</v>
      </c>
      <c r="T3544" s="60">
        <f>Ugovori_OPULJP3[[#This Row],[Bespovratna sredstva - Ukupno (EU+Nac) HRK
= Ukupna ugovorena vrijednost bespovratnih sredstava]]/7.5345</f>
        <v>129427.44973123631</v>
      </c>
      <c r="U3544" s="59">
        <v>0</v>
      </c>
      <c r="V3544" s="60">
        <f>Ugovori_OPULJP3[[#This Row],[Javni doprinos korisnika - HRK]]/7.5345</f>
        <v>0</v>
      </c>
      <c r="W3544" s="59">
        <v>0</v>
      </c>
      <c r="X3544" s="60">
        <f>Ugovori_OPULJP3[[#This Row],[Privatni doprinos korisnika - HRK]]/7.5345</f>
        <v>0</v>
      </c>
      <c r="Y3544" s="61">
        <v>975171.12</v>
      </c>
      <c r="Z3544" s="62">
        <f>Ugovori_OPULJP3[[#This Row],[UKUPNI PRIHVATLJIVI IZDACI
TOTAL ELIGIBLE EXPENDITURE
= Bespovratna sredstva ukupno + doprinos korisnika
= Ukupni prihvatljivi troškovi
= Ukupna ugovorena vrijednost projekta HRK]]/7.5345</f>
        <v>129427.44973123631</v>
      </c>
      <c r="AA3544" s="53" t="s">
        <v>37</v>
      </c>
      <c r="AB3544" s="53" t="s">
        <v>752</v>
      </c>
      <c r="AC3544" s="42" t="s">
        <v>12866</v>
      </c>
      <c r="AD3544" s="52" t="s">
        <v>12294</v>
      </c>
    </row>
    <row r="3545" spans="1:30" ht="88.5" customHeight="1" x14ac:dyDescent="0.2">
      <c r="A3545" s="50" t="s">
        <v>12867</v>
      </c>
      <c r="B3545" s="51" t="s">
        <v>12105</v>
      </c>
      <c r="C3545" s="52" t="s">
        <v>12289</v>
      </c>
      <c r="D3545" s="52" t="s">
        <v>12855</v>
      </c>
      <c r="E3545" s="53" t="s">
        <v>231</v>
      </c>
      <c r="F3545" s="54" t="s">
        <v>12868</v>
      </c>
      <c r="G3545" s="54" t="s">
        <v>12607</v>
      </c>
      <c r="H3545" s="56">
        <v>44036</v>
      </c>
      <c r="I3545" s="56">
        <v>44766</v>
      </c>
      <c r="J3545" s="57" t="str">
        <f>IF(Ugovori_OPULJP3[[#This Row],[DATUM ZAVRŠETKA OPERACIJE]]&gt;DATE(2024,12,31),"u provedbi","završen")</f>
        <v>završen</v>
      </c>
      <c r="K3545" s="55" t="s">
        <v>12869</v>
      </c>
      <c r="L3545" s="55" t="s">
        <v>332</v>
      </c>
      <c r="M3545" s="58">
        <v>0.85</v>
      </c>
      <c r="N3545" s="58">
        <v>0.15</v>
      </c>
      <c r="O3545" s="59">
        <f>Ugovori_OPULJP3[[#This Row],[Bespovratna sredstva - Ukupno (EU+Nac) HRK
= Ukupna ugovorena vrijednost bespovratnih sredstava]]*Ugovori_OPULJP3[[#This Row],[EU STOPA SUFINANCIRANJA %
EU CO-FINANCING RATE %]]</f>
        <v>834437.42649999994</v>
      </c>
      <c r="P3545" s="60">
        <f>Ugovori_OPULJP3[[#This Row],[Bespovratna sredstva - EU dio - HRK]]/7.5345</f>
        <v>110748.87869135309</v>
      </c>
      <c r="Q3545" s="59">
        <f>Ugovori_OPULJP3[[#This Row],[Bespovratna sredstva - Ukupno (EU+Nac) HRK
= Ukupna ugovorena vrijednost bespovratnih sredstava]]*Ugovori_OPULJP3[[#This Row],[STOPA NACIONALNOG SUFINANCIRANJA %]]</f>
        <v>147253.6635</v>
      </c>
      <c r="R3545" s="60">
        <f>Ugovori_OPULJP3[[#This Row],[Bespovratna sredstva - Nacionalni dio - HRK]]/7.5345</f>
        <v>19543.919769062311</v>
      </c>
      <c r="S3545" s="59">
        <v>981691.09</v>
      </c>
      <c r="T3545" s="60">
        <f>Ugovori_OPULJP3[[#This Row],[Bespovratna sredstva - Ukupno (EU+Nac) HRK
= Ukupna ugovorena vrijednost bespovratnih sredstava]]/7.5345</f>
        <v>130292.7984604154</v>
      </c>
      <c r="U3545" s="59">
        <v>0</v>
      </c>
      <c r="V3545" s="60">
        <f>Ugovori_OPULJP3[[#This Row],[Javni doprinos korisnika - HRK]]/7.5345</f>
        <v>0</v>
      </c>
      <c r="W3545" s="59">
        <v>0</v>
      </c>
      <c r="X3545" s="60">
        <f>Ugovori_OPULJP3[[#This Row],[Privatni doprinos korisnika - HRK]]/7.5345</f>
        <v>0</v>
      </c>
      <c r="Y3545" s="61">
        <v>981691.09</v>
      </c>
      <c r="Z3545" s="62">
        <f>Ugovori_OPULJP3[[#This Row],[UKUPNI PRIHVATLJIVI IZDACI
TOTAL ELIGIBLE EXPENDITURE
= Bespovratna sredstva ukupno + doprinos korisnika
= Ukupni prihvatljivi troškovi
= Ukupna ugovorena vrijednost projekta HRK]]/7.5345</f>
        <v>130292.7984604154</v>
      </c>
      <c r="AA3545" s="53" t="s">
        <v>37</v>
      </c>
      <c r="AB3545" s="53" t="s">
        <v>752</v>
      </c>
      <c r="AC3545" s="42" t="s">
        <v>12870</v>
      </c>
      <c r="AD3545" s="52" t="s">
        <v>12294</v>
      </c>
    </row>
    <row r="3546" spans="1:30" ht="88.5" customHeight="1" x14ac:dyDescent="0.2">
      <c r="A3546" s="50" t="s">
        <v>12871</v>
      </c>
      <c r="B3546" s="51" t="s">
        <v>12105</v>
      </c>
      <c r="C3546" s="52" t="s">
        <v>12289</v>
      </c>
      <c r="D3546" s="52" t="s">
        <v>12855</v>
      </c>
      <c r="E3546" s="53" t="s">
        <v>231</v>
      </c>
      <c r="F3546" s="54" t="s">
        <v>12872</v>
      </c>
      <c r="G3546" s="54" t="s">
        <v>12873</v>
      </c>
      <c r="H3546" s="56">
        <v>44039</v>
      </c>
      <c r="I3546" s="56">
        <v>44769</v>
      </c>
      <c r="J3546" s="57" t="str">
        <f>IF(Ugovori_OPULJP3[[#This Row],[DATUM ZAVRŠETKA OPERACIJE]]&gt;DATE(2024,12,31),"u provedbi","završen")</f>
        <v>završen</v>
      </c>
      <c r="K3546" s="55" t="s">
        <v>35</v>
      </c>
      <c r="L3546" s="55" t="s">
        <v>36</v>
      </c>
      <c r="M3546" s="58">
        <v>0.85</v>
      </c>
      <c r="N3546" s="58">
        <v>0.15</v>
      </c>
      <c r="O3546" s="59">
        <f>Ugovori_OPULJP3[[#This Row],[Bespovratna sredstva - Ukupno (EU+Nac) HRK
= Ukupna ugovorena vrijednost bespovratnih sredstava]]*Ugovori_OPULJP3[[#This Row],[EU STOPA SUFINANCIRANJA %
EU CO-FINANCING RATE %]]</f>
        <v>847923.64549999998</v>
      </c>
      <c r="P3546" s="60">
        <f>Ugovori_OPULJP3[[#This Row],[Bespovratna sredstva - EU dio - HRK]]/7.5345</f>
        <v>112538.80755192779</v>
      </c>
      <c r="Q3546" s="59">
        <f>Ugovori_OPULJP3[[#This Row],[Bespovratna sredstva - Ukupno (EU+Nac) HRK
= Ukupna ugovorena vrijednost bespovratnih sredstava]]*Ugovori_OPULJP3[[#This Row],[STOPA NACIONALNOG SUFINANCIRANJA %]]</f>
        <v>149633.5845</v>
      </c>
      <c r="R3546" s="60">
        <f>Ugovori_OPULJP3[[#This Row],[Bespovratna sredstva - Nacionalni dio - HRK]]/7.5345</f>
        <v>19859.789567987256</v>
      </c>
      <c r="S3546" s="59">
        <v>997557.23</v>
      </c>
      <c r="T3546" s="60">
        <f>Ugovori_OPULJP3[[#This Row],[Bespovratna sredstva - Ukupno (EU+Nac) HRK
= Ukupna ugovorena vrijednost bespovratnih sredstava]]/7.5345</f>
        <v>132398.59711991504</v>
      </c>
      <c r="U3546" s="59">
        <v>0</v>
      </c>
      <c r="V3546" s="60">
        <f>Ugovori_OPULJP3[[#This Row],[Javni doprinos korisnika - HRK]]/7.5345</f>
        <v>0</v>
      </c>
      <c r="W3546" s="59">
        <v>0</v>
      </c>
      <c r="X3546" s="60">
        <f>Ugovori_OPULJP3[[#This Row],[Privatni doprinos korisnika - HRK]]/7.5345</f>
        <v>0</v>
      </c>
      <c r="Y3546" s="61">
        <v>997557.23</v>
      </c>
      <c r="Z3546" s="62">
        <f>Ugovori_OPULJP3[[#This Row],[UKUPNI PRIHVATLJIVI IZDACI
TOTAL ELIGIBLE EXPENDITURE
= Bespovratna sredstva ukupno + doprinos korisnika
= Ukupni prihvatljivi troškovi
= Ukupna ugovorena vrijednost projekta HRK]]/7.5345</f>
        <v>132398.59711991504</v>
      </c>
      <c r="AA3546" s="53" t="s">
        <v>37</v>
      </c>
      <c r="AB3546" s="53" t="s">
        <v>752</v>
      </c>
      <c r="AC3546" s="42" t="s">
        <v>12874</v>
      </c>
      <c r="AD3546" s="52" t="s">
        <v>12294</v>
      </c>
    </row>
    <row r="3547" spans="1:30" ht="88.5" customHeight="1" x14ac:dyDescent="0.2">
      <c r="A3547" s="50" t="s">
        <v>12875</v>
      </c>
      <c r="B3547" s="51" t="s">
        <v>12105</v>
      </c>
      <c r="C3547" s="52" t="s">
        <v>12289</v>
      </c>
      <c r="D3547" s="52" t="s">
        <v>12855</v>
      </c>
      <c r="E3547" s="53" t="s">
        <v>231</v>
      </c>
      <c r="F3547" s="54" t="s">
        <v>12876</v>
      </c>
      <c r="G3547" s="54" t="s">
        <v>12877</v>
      </c>
      <c r="H3547" s="56">
        <v>44039</v>
      </c>
      <c r="I3547" s="56">
        <v>44588</v>
      </c>
      <c r="J3547" s="57" t="str">
        <f>IF(Ugovori_OPULJP3[[#This Row],[DATUM ZAVRŠETKA OPERACIJE]]&gt;DATE(2024,12,31),"u provedbi","završen")</f>
        <v>završen</v>
      </c>
      <c r="K3547" s="55" t="s">
        <v>35</v>
      </c>
      <c r="L3547" s="55" t="s">
        <v>36</v>
      </c>
      <c r="M3547" s="58">
        <v>0.85</v>
      </c>
      <c r="N3547" s="58">
        <v>0.15</v>
      </c>
      <c r="O3547" s="59">
        <f>Ugovori_OPULJP3[[#This Row],[Bespovratna sredstva - Ukupno (EU+Nac) HRK
= Ukupna ugovorena vrijednost bespovratnih sredstava]]*Ugovori_OPULJP3[[#This Row],[EU STOPA SUFINANCIRANJA %
EU CO-FINANCING RATE %]]</f>
        <v>838855.01249999995</v>
      </c>
      <c r="P3547" s="60">
        <f>Ugovori_OPULJP3[[#This Row],[Bespovratna sredstva - EU dio - HRK]]/7.5345</f>
        <v>111335.19311168623</v>
      </c>
      <c r="Q3547" s="59">
        <f>Ugovori_OPULJP3[[#This Row],[Bespovratna sredstva - Ukupno (EU+Nac) HRK
= Ukupna ugovorena vrijednost bespovratnih sredstava]]*Ugovori_OPULJP3[[#This Row],[STOPA NACIONALNOG SUFINANCIRANJA %]]</f>
        <v>148033.23749999999</v>
      </c>
      <c r="R3547" s="60">
        <f>Ugovori_OPULJP3[[#This Row],[Bespovratna sredstva - Nacionalni dio - HRK]]/7.5345</f>
        <v>19647.387019709335</v>
      </c>
      <c r="S3547" s="59">
        <v>986888.25</v>
      </c>
      <c r="T3547" s="60">
        <f>Ugovori_OPULJP3[[#This Row],[Bespovratna sredstva - Ukupno (EU+Nac) HRK
= Ukupna ugovorena vrijednost bespovratnih sredstava]]/7.5345</f>
        <v>130982.58013139557</v>
      </c>
      <c r="U3547" s="59">
        <v>0</v>
      </c>
      <c r="V3547" s="60">
        <f>Ugovori_OPULJP3[[#This Row],[Javni doprinos korisnika - HRK]]/7.5345</f>
        <v>0</v>
      </c>
      <c r="W3547" s="59">
        <v>0</v>
      </c>
      <c r="X3547" s="60">
        <f>Ugovori_OPULJP3[[#This Row],[Privatni doprinos korisnika - HRK]]/7.5345</f>
        <v>0</v>
      </c>
      <c r="Y3547" s="61">
        <v>986888.25</v>
      </c>
      <c r="Z3547" s="62">
        <f>Ugovori_OPULJP3[[#This Row],[UKUPNI PRIHVATLJIVI IZDACI
TOTAL ELIGIBLE EXPENDITURE
= Bespovratna sredstva ukupno + doprinos korisnika
= Ukupni prihvatljivi troškovi
= Ukupna ugovorena vrijednost projekta HRK]]/7.5345</f>
        <v>130982.58013139557</v>
      </c>
      <c r="AA3547" s="53" t="s">
        <v>37</v>
      </c>
      <c r="AB3547" s="53" t="s">
        <v>752</v>
      </c>
      <c r="AC3547" s="42" t="s">
        <v>12878</v>
      </c>
      <c r="AD3547" s="52" t="s">
        <v>12294</v>
      </c>
    </row>
    <row r="3548" spans="1:30" ht="88.5" customHeight="1" x14ac:dyDescent="0.2">
      <c r="A3548" s="50" t="s">
        <v>12879</v>
      </c>
      <c r="B3548" s="51" t="s">
        <v>12105</v>
      </c>
      <c r="C3548" s="52" t="s">
        <v>12289</v>
      </c>
      <c r="D3548" s="52" t="s">
        <v>12855</v>
      </c>
      <c r="E3548" s="53" t="s">
        <v>231</v>
      </c>
      <c r="F3548" s="54" t="s">
        <v>12880</v>
      </c>
      <c r="G3548" s="54" t="s">
        <v>12881</v>
      </c>
      <c r="H3548" s="56">
        <v>44132</v>
      </c>
      <c r="I3548" s="56">
        <v>45227</v>
      </c>
      <c r="J3548" s="57" t="str">
        <f>IF(Ugovori_OPULJP3[[#This Row],[DATUM ZAVRŠETKA OPERACIJE]]&gt;DATE(2024,12,31),"u provedbi","završen")</f>
        <v>završen</v>
      </c>
      <c r="K3548" s="55" t="s">
        <v>12882</v>
      </c>
      <c r="L3548" s="55" t="s">
        <v>36</v>
      </c>
      <c r="M3548" s="58">
        <v>0.85</v>
      </c>
      <c r="N3548" s="58">
        <v>0.15</v>
      </c>
      <c r="O3548" s="59">
        <f>Ugovori_OPULJP3[[#This Row],[Bespovratna sredstva - Ukupno (EU+Nac) HRK
= Ukupna ugovorena vrijednost bespovratnih sredstava]]*Ugovori_OPULJP3[[#This Row],[EU STOPA SUFINANCIRANJA %
EU CO-FINANCING RATE %]]</f>
        <v>3059241.29</v>
      </c>
      <c r="P3548" s="60">
        <f>Ugovori_OPULJP3[[#This Row],[Bespovratna sredstva - EU dio - HRK]]/7.5345</f>
        <v>406031.09562678344</v>
      </c>
      <c r="Q3548" s="59">
        <f>Ugovori_OPULJP3[[#This Row],[Bespovratna sredstva - Ukupno (EU+Nac) HRK
= Ukupna ugovorena vrijednost bespovratnih sredstava]]*Ugovori_OPULJP3[[#This Row],[STOPA NACIONALNOG SUFINANCIRANJA %]]</f>
        <v>539866.11</v>
      </c>
      <c r="R3548" s="60">
        <f>Ugovori_OPULJP3[[#This Row],[Bespovratna sredstva - Nacionalni dio - HRK]]/7.5345</f>
        <v>71652.546287079429</v>
      </c>
      <c r="S3548" s="59">
        <v>3599107.4</v>
      </c>
      <c r="T3548" s="60">
        <f>Ugovori_OPULJP3[[#This Row],[Bespovratna sredstva - Ukupno (EU+Nac) HRK
= Ukupna ugovorena vrijednost bespovratnih sredstava]]/7.5345</f>
        <v>477683.64191386284</v>
      </c>
      <c r="U3548" s="59">
        <v>0</v>
      </c>
      <c r="V3548" s="60">
        <f>Ugovori_OPULJP3[[#This Row],[Javni doprinos korisnika - HRK]]/7.5345</f>
        <v>0</v>
      </c>
      <c r="W3548" s="59">
        <v>0</v>
      </c>
      <c r="X3548" s="60">
        <f>Ugovori_OPULJP3[[#This Row],[Privatni doprinos korisnika - HRK]]/7.5345</f>
        <v>0</v>
      </c>
      <c r="Y3548" s="61">
        <v>3599107.4</v>
      </c>
      <c r="Z3548" s="62">
        <f>Ugovori_OPULJP3[[#This Row],[UKUPNI PRIHVATLJIVI IZDACI
TOTAL ELIGIBLE EXPENDITURE
= Bespovratna sredstva ukupno + doprinos korisnika
= Ukupni prihvatljivi troškovi
= Ukupna ugovorena vrijednost projekta HRK]]/7.5345</f>
        <v>477683.64191386284</v>
      </c>
      <c r="AA3548" s="53" t="s">
        <v>37</v>
      </c>
      <c r="AB3548" s="53" t="s">
        <v>752</v>
      </c>
      <c r="AC3548" s="42" t="s">
        <v>12883</v>
      </c>
      <c r="AD3548" s="52" t="s">
        <v>12294</v>
      </c>
    </row>
    <row r="3549" spans="1:30" ht="88.5" customHeight="1" x14ac:dyDescent="0.2">
      <c r="A3549" s="50" t="s">
        <v>12884</v>
      </c>
      <c r="B3549" s="51" t="s">
        <v>12105</v>
      </c>
      <c r="C3549" s="52" t="s">
        <v>12289</v>
      </c>
      <c r="D3549" s="52" t="s">
        <v>12855</v>
      </c>
      <c r="E3549" s="53" t="s">
        <v>231</v>
      </c>
      <c r="F3549" s="54" t="s">
        <v>12885</v>
      </c>
      <c r="G3549" s="54" t="s">
        <v>12792</v>
      </c>
      <c r="H3549" s="56">
        <v>44133</v>
      </c>
      <c r="I3549" s="56">
        <v>45228</v>
      </c>
      <c r="J3549" s="57" t="str">
        <f>IF(Ugovori_OPULJP3[[#This Row],[DATUM ZAVRŠETKA OPERACIJE]]&gt;DATE(2024,12,31),"u provedbi","završen")</f>
        <v>završen</v>
      </c>
      <c r="K3549" s="55" t="s">
        <v>12793</v>
      </c>
      <c r="L3549" s="55" t="s">
        <v>36</v>
      </c>
      <c r="M3549" s="58">
        <v>0.85</v>
      </c>
      <c r="N3549" s="58">
        <v>0.15</v>
      </c>
      <c r="O3549" s="59">
        <f>Ugovori_OPULJP3[[#This Row],[Bespovratna sredstva - Ukupno (EU+Nac) HRK
= Ukupna ugovorena vrijednost bespovratnih sredstava]]*Ugovori_OPULJP3[[#This Row],[EU STOPA SUFINANCIRANJA %
EU CO-FINANCING RATE %]]</f>
        <v>3059097.6655000001</v>
      </c>
      <c r="P3549" s="60">
        <f>Ugovori_OPULJP3[[#This Row],[Bespovratna sredstva - EU dio - HRK]]/7.5345</f>
        <v>406012.0333797863</v>
      </c>
      <c r="Q3549" s="59">
        <f>Ugovori_OPULJP3[[#This Row],[Bespovratna sredstva - Ukupno (EU+Nac) HRK
= Ukupna ugovorena vrijednost bespovratnih sredstava]]*Ugovori_OPULJP3[[#This Row],[STOPA NACIONALNOG SUFINANCIRANJA %]]</f>
        <v>539840.76450000005</v>
      </c>
      <c r="R3549" s="60">
        <f>Ugovori_OPULJP3[[#This Row],[Bespovratna sredstva - Nacionalni dio - HRK]]/7.5345</f>
        <v>71649.182361138766</v>
      </c>
      <c r="S3549" s="59">
        <v>3598938.43</v>
      </c>
      <c r="T3549" s="60">
        <f>Ugovori_OPULJP3[[#This Row],[Bespovratna sredstva - Ukupno (EU+Nac) HRK
= Ukupna ugovorena vrijednost bespovratnih sredstava]]/7.5345</f>
        <v>477661.21574092505</v>
      </c>
      <c r="U3549" s="59">
        <v>0</v>
      </c>
      <c r="V3549" s="60">
        <f>Ugovori_OPULJP3[[#This Row],[Javni doprinos korisnika - HRK]]/7.5345</f>
        <v>0</v>
      </c>
      <c r="W3549" s="59">
        <v>0</v>
      </c>
      <c r="X3549" s="60">
        <f>Ugovori_OPULJP3[[#This Row],[Privatni doprinos korisnika - HRK]]/7.5345</f>
        <v>0</v>
      </c>
      <c r="Y3549" s="61">
        <v>3598938.43</v>
      </c>
      <c r="Z3549" s="62">
        <f>Ugovori_OPULJP3[[#This Row],[UKUPNI PRIHVATLJIVI IZDACI
TOTAL ELIGIBLE EXPENDITURE
= Bespovratna sredstva ukupno + doprinos korisnika
= Ukupni prihvatljivi troškovi
= Ukupna ugovorena vrijednost projekta HRK]]/7.5345</f>
        <v>477661.21574092505</v>
      </c>
      <c r="AA3549" s="53" t="s">
        <v>37</v>
      </c>
      <c r="AB3549" s="53" t="s">
        <v>752</v>
      </c>
      <c r="AC3549" s="42" t="s">
        <v>12886</v>
      </c>
      <c r="AD3549" s="52" t="s">
        <v>12294</v>
      </c>
    </row>
    <row r="3550" spans="1:30" ht="88.5" customHeight="1" x14ac:dyDescent="0.2">
      <c r="A3550" s="50" t="s">
        <v>12887</v>
      </c>
      <c r="B3550" s="51" t="s">
        <v>12105</v>
      </c>
      <c r="C3550" s="52" t="s">
        <v>12289</v>
      </c>
      <c r="D3550" s="52" t="s">
        <v>12855</v>
      </c>
      <c r="E3550" s="53" t="s">
        <v>231</v>
      </c>
      <c r="F3550" s="54" t="s">
        <v>12888</v>
      </c>
      <c r="G3550" s="54" t="s">
        <v>12889</v>
      </c>
      <c r="H3550" s="56">
        <v>44036</v>
      </c>
      <c r="I3550" s="56">
        <v>44766</v>
      </c>
      <c r="J3550" s="57" t="str">
        <f>IF(Ugovori_OPULJP3[[#This Row],[DATUM ZAVRŠETKA OPERACIJE]]&gt;DATE(2024,12,31),"u provedbi","završen")</f>
        <v>završen</v>
      </c>
      <c r="K3550" s="55" t="s">
        <v>12890</v>
      </c>
      <c r="L3550" s="55" t="s">
        <v>36</v>
      </c>
      <c r="M3550" s="58">
        <v>0.85</v>
      </c>
      <c r="N3550" s="58">
        <v>0.15</v>
      </c>
      <c r="O3550" s="59">
        <f>Ugovori_OPULJP3[[#This Row],[Bespovratna sredstva - Ukupno (EU+Nac) HRK
= Ukupna ugovorena vrijednost bespovratnih sredstava]]*Ugovori_OPULJP3[[#This Row],[EU STOPA SUFINANCIRANJA %
EU CO-FINANCING RATE %]]</f>
        <v>849208.80300000007</v>
      </c>
      <c r="P3550" s="60">
        <f>Ugovori_OPULJP3[[#This Row],[Bespovratna sredstva - EU dio - HRK]]/7.5345</f>
        <v>112709.37726458292</v>
      </c>
      <c r="Q3550" s="59">
        <f>Ugovori_OPULJP3[[#This Row],[Bespovratna sredstva - Ukupno (EU+Nac) HRK
= Ukupna ugovorena vrijednost bespovratnih sredstava]]*Ugovori_OPULJP3[[#This Row],[STOPA NACIONALNOG SUFINANCIRANJA %]]</f>
        <v>149860.37700000001</v>
      </c>
      <c r="R3550" s="60">
        <f>Ugovori_OPULJP3[[#This Row],[Bespovratna sredstva - Nacionalni dio - HRK]]/7.5345</f>
        <v>19889.890105514634</v>
      </c>
      <c r="S3550" s="59">
        <v>999069.18</v>
      </c>
      <c r="T3550" s="60">
        <f>Ugovori_OPULJP3[[#This Row],[Bespovratna sredstva - Ukupno (EU+Nac) HRK
= Ukupna ugovorena vrijednost bespovratnih sredstava]]/7.5345</f>
        <v>132599.26737009754</v>
      </c>
      <c r="U3550" s="59">
        <v>0</v>
      </c>
      <c r="V3550" s="60">
        <f>Ugovori_OPULJP3[[#This Row],[Javni doprinos korisnika - HRK]]/7.5345</f>
        <v>0</v>
      </c>
      <c r="W3550" s="59">
        <v>0</v>
      </c>
      <c r="X3550" s="60">
        <f>Ugovori_OPULJP3[[#This Row],[Privatni doprinos korisnika - HRK]]/7.5345</f>
        <v>0</v>
      </c>
      <c r="Y3550" s="61">
        <v>999069.18</v>
      </c>
      <c r="Z3550" s="62">
        <f>Ugovori_OPULJP3[[#This Row],[UKUPNI PRIHVATLJIVI IZDACI
TOTAL ELIGIBLE EXPENDITURE
= Bespovratna sredstva ukupno + doprinos korisnika
= Ukupni prihvatljivi troškovi
= Ukupna ugovorena vrijednost projekta HRK]]/7.5345</f>
        <v>132599.26737009754</v>
      </c>
      <c r="AA3550" s="53" t="s">
        <v>37</v>
      </c>
      <c r="AB3550" s="53" t="s">
        <v>752</v>
      </c>
      <c r="AC3550" s="42" t="s">
        <v>12891</v>
      </c>
      <c r="AD3550" s="52" t="s">
        <v>12294</v>
      </c>
    </row>
    <row r="3551" spans="1:30" ht="88.5" customHeight="1" x14ac:dyDescent="0.2">
      <c r="A3551" s="50" t="s">
        <v>12892</v>
      </c>
      <c r="B3551" s="51" t="s">
        <v>12105</v>
      </c>
      <c r="C3551" s="52" t="s">
        <v>12289</v>
      </c>
      <c r="D3551" s="52" t="s">
        <v>12855</v>
      </c>
      <c r="E3551" s="53" t="s">
        <v>231</v>
      </c>
      <c r="F3551" s="54" t="s">
        <v>12893</v>
      </c>
      <c r="G3551" s="54" t="s">
        <v>12894</v>
      </c>
      <c r="H3551" s="56">
        <v>44134</v>
      </c>
      <c r="I3551" s="56">
        <v>45229</v>
      </c>
      <c r="J3551" s="57" t="str">
        <f>IF(Ugovori_OPULJP3[[#This Row],[DATUM ZAVRŠETKA OPERACIJE]]&gt;DATE(2024,12,31),"u provedbi","završen")</f>
        <v>završen</v>
      </c>
      <c r="K3551" s="55" t="s">
        <v>12895</v>
      </c>
      <c r="L3551" s="55" t="s">
        <v>199</v>
      </c>
      <c r="M3551" s="58">
        <v>0.85</v>
      </c>
      <c r="N3551" s="58">
        <v>0.15</v>
      </c>
      <c r="O3551" s="59">
        <f>Ugovori_OPULJP3[[#This Row],[Bespovratna sredstva - Ukupno (EU+Nac) HRK
= Ukupna ugovorena vrijednost bespovratnih sredstava]]*Ugovori_OPULJP3[[#This Row],[EU STOPA SUFINANCIRANJA %
EU CO-FINANCING RATE %]]</f>
        <v>3028011.9754999997</v>
      </c>
      <c r="P3551" s="60">
        <f>Ugovori_OPULJP3[[#This Row],[Bespovratna sredstva - EU dio - HRK]]/7.5345</f>
        <v>401886.2533014798</v>
      </c>
      <c r="Q3551" s="59">
        <f>Ugovori_OPULJP3[[#This Row],[Bespovratna sredstva - Ukupno (EU+Nac) HRK
= Ukupna ugovorena vrijednost bespovratnih sredstava]]*Ugovori_OPULJP3[[#This Row],[STOPA NACIONALNOG SUFINANCIRANJA %]]</f>
        <v>534355.05449999997</v>
      </c>
      <c r="R3551" s="60">
        <f>Ugovori_OPULJP3[[#This Row],[Bespovratna sredstva - Nacionalni dio - HRK]]/7.5345</f>
        <v>70921.10352379056</v>
      </c>
      <c r="S3551" s="59">
        <v>3562367.03</v>
      </c>
      <c r="T3551" s="60">
        <f>Ugovori_OPULJP3[[#This Row],[Bespovratna sredstva - Ukupno (EU+Nac) HRK
= Ukupna ugovorena vrijednost bespovratnih sredstava]]/7.5345</f>
        <v>472807.35682527034</v>
      </c>
      <c r="U3551" s="59">
        <v>0</v>
      </c>
      <c r="V3551" s="60">
        <f>Ugovori_OPULJP3[[#This Row],[Javni doprinos korisnika - HRK]]/7.5345</f>
        <v>0</v>
      </c>
      <c r="W3551" s="59">
        <v>0</v>
      </c>
      <c r="X3551" s="60">
        <f>Ugovori_OPULJP3[[#This Row],[Privatni doprinos korisnika - HRK]]/7.5345</f>
        <v>0</v>
      </c>
      <c r="Y3551" s="61">
        <v>3562367.03</v>
      </c>
      <c r="Z3551" s="62">
        <f>Ugovori_OPULJP3[[#This Row],[UKUPNI PRIHVATLJIVI IZDACI
TOTAL ELIGIBLE EXPENDITURE
= Bespovratna sredstva ukupno + doprinos korisnika
= Ukupni prihvatljivi troškovi
= Ukupna ugovorena vrijednost projekta HRK]]/7.5345</f>
        <v>472807.35682527034</v>
      </c>
      <c r="AA3551" s="53" t="s">
        <v>37</v>
      </c>
      <c r="AB3551" s="53" t="s">
        <v>752</v>
      </c>
      <c r="AC3551" s="42" t="s">
        <v>12896</v>
      </c>
      <c r="AD3551" s="52" t="s">
        <v>12294</v>
      </c>
    </row>
    <row r="3552" spans="1:30" ht="88.5" customHeight="1" x14ac:dyDescent="0.2">
      <c r="A3552" s="50" t="s">
        <v>12897</v>
      </c>
      <c r="B3552" s="51" t="s">
        <v>12105</v>
      </c>
      <c r="C3552" s="52" t="s">
        <v>12289</v>
      </c>
      <c r="D3552" s="52" t="s">
        <v>12855</v>
      </c>
      <c r="E3552" s="53" t="s">
        <v>231</v>
      </c>
      <c r="F3552" s="54" t="s">
        <v>12898</v>
      </c>
      <c r="G3552" s="54" t="s">
        <v>12591</v>
      </c>
      <c r="H3552" s="56">
        <v>44040</v>
      </c>
      <c r="I3552" s="56">
        <v>44648</v>
      </c>
      <c r="J3552" s="57" t="str">
        <f>IF(Ugovori_OPULJP3[[#This Row],[DATUM ZAVRŠETKA OPERACIJE]]&gt;DATE(2024,12,31),"u provedbi","završen")</f>
        <v>završen</v>
      </c>
      <c r="K3552" s="55" t="s">
        <v>35</v>
      </c>
      <c r="L3552" s="55" t="s">
        <v>36</v>
      </c>
      <c r="M3552" s="58">
        <v>0.85</v>
      </c>
      <c r="N3552" s="58">
        <v>0.15</v>
      </c>
      <c r="O3552" s="59">
        <f>Ugovori_OPULJP3[[#This Row],[Bespovratna sredstva - Ukupno (EU+Nac) HRK
= Ukupna ugovorena vrijednost bespovratnih sredstava]]*Ugovori_OPULJP3[[#This Row],[EU STOPA SUFINANCIRANJA %
EU CO-FINANCING RATE %]]</f>
        <v>846271.61950000003</v>
      </c>
      <c r="P3552" s="60">
        <f>Ugovori_OPULJP3[[#This Row],[Bespovratna sredstva - EU dio - HRK]]/7.5345</f>
        <v>112319.54602163381</v>
      </c>
      <c r="Q3552" s="59">
        <f>Ugovori_OPULJP3[[#This Row],[Bespovratna sredstva - Ukupno (EU+Nac) HRK
= Ukupna ugovorena vrijednost bespovratnih sredstava]]*Ugovori_OPULJP3[[#This Row],[STOPA NACIONALNOG SUFINANCIRANJA %]]</f>
        <v>149342.05050000001</v>
      </c>
      <c r="R3552" s="60">
        <f>Ugovori_OPULJP3[[#This Row],[Bespovratna sredstva - Nacionalni dio - HRK]]/7.5345</f>
        <v>19821.09635675891</v>
      </c>
      <c r="S3552" s="59">
        <v>995613.67</v>
      </c>
      <c r="T3552" s="60">
        <f>Ugovori_OPULJP3[[#This Row],[Bespovratna sredstva - Ukupno (EU+Nac) HRK
= Ukupna ugovorena vrijednost bespovratnih sredstava]]/7.5345</f>
        <v>132140.64237839272</v>
      </c>
      <c r="U3552" s="59">
        <v>0</v>
      </c>
      <c r="V3552" s="60">
        <f>Ugovori_OPULJP3[[#This Row],[Javni doprinos korisnika - HRK]]/7.5345</f>
        <v>0</v>
      </c>
      <c r="W3552" s="59">
        <v>0</v>
      </c>
      <c r="X3552" s="60">
        <f>Ugovori_OPULJP3[[#This Row],[Privatni doprinos korisnika - HRK]]/7.5345</f>
        <v>0</v>
      </c>
      <c r="Y3552" s="61">
        <v>995613.67</v>
      </c>
      <c r="Z3552" s="62">
        <f>Ugovori_OPULJP3[[#This Row],[UKUPNI PRIHVATLJIVI IZDACI
TOTAL ELIGIBLE EXPENDITURE
= Bespovratna sredstva ukupno + doprinos korisnika
= Ukupni prihvatljivi troškovi
= Ukupna ugovorena vrijednost projekta HRK]]/7.5345</f>
        <v>132140.64237839272</v>
      </c>
      <c r="AA3552" s="53" t="s">
        <v>37</v>
      </c>
      <c r="AB3552" s="53" t="s">
        <v>752</v>
      </c>
      <c r="AC3552" s="42" t="s">
        <v>12899</v>
      </c>
      <c r="AD3552" s="52" t="s">
        <v>12294</v>
      </c>
    </row>
    <row r="3553" spans="1:30" ht="88.5" customHeight="1" x14ac:dyDescent="0.2">
      <c r="A3553" s="50" t="s">
        <v>12900</v>
      </c>
      <c r="B3553" s="51" t="s">
        <v>12105</v>
      </c>
      <c r="C3553" s="52" t="s">
        <v>12289</v>
      </c>
      <c r="D3553" s="52" t="s">
        <v>12855</v>
      </c>
      <c r="E3553" s="53" t="s">
        <v>231</v>
      </c>
      <c r="F3553" s="54" t="s">
        <v>12901</v>
      </c>
      <c r="G3553" s="54" t="s">
        <v>12558</v>
      </c>
      <c r="H3553" s="56">
        <v>44039</v>
      </c>
      <c r="I3553" s="56">
        <v>44769</v>
      </c>
      <c r="J3553" s="57" t="str">
        <f>IF(Ugovori_OPULJP3[[#This Row],[DATUM ZAVRŠETKA OPERACIJE]]&gt;DATE(2024,12,31),"u provedbi","završen")</f>
        <v>završen</v>
      </c>
      <c r="K3553" s="55" t="s">
        <v>35</v>
      </c>
      <c r="L3553" s="55" t="s">
        <v>36</v>
      </c>
      <c r="M3553" s="58">
        <v>0.85</v>
      </c>
      <c r="N3553" s="58">
        <v>0.15</v>
      </c>
      <c r="O3553" s="59">
        <f>Ugovori_OPULJP3[[#This Row],[Bespovratna sredstva - Ukupno (EU+Nac) HRK
= Ukupna ugovorena vrijednost bespovratnih sredstava]]*Ugovori_OPULJP3[[#This Row],[EU STOPA SUFINANCIRANJA %
EU CO-FINANCING RATE %]]</f>
        <v>846902.20900000003</v>
      </c>
      <c r="P3553" s="60">
        <f>Ugovori_OPULJP3[[#This Row],[Bespovratna sredstva - EU dio - HRK]]/7.5345</f>
        <v>112403.23963103059</v>
      </c>
      <c r="Q3553" s="59">
        <f>Ugovori_OPULJP3[[#This Row],[Bespovratna sredstva - Ukupno (EU+Nac) HRK
= Ukupna ugovorena vrijednost bespovratnih sredstava]]*Ugovori_OPULJP3[[#This Row],[STOPA NACIONALNOG SUFINANCIRANJA %]]</f>
        <v>149453.33100000001</v>
      </c>
      <c r="R3553" s="60">
        <f>Ugovori_OPULJP3[[#This Row],[Bespovratna sredstva - Nacionalni dio - HRK]]/7.5345</f>
        <v>19835.865817240694</v>
      </c>
      <c r="S3553" s="59">
        <v>996355.54</v>
      </c>
      <c r="T3553" s="60">
        <f>Ugovori_OPULJP3[[#This Row],[Bespovratna sredstva - Ukupno (EU+Nac) HRK
= Ukupna ugovorena vrijednost bespovratnih sredstava]]/7.5345</f>
        <v>132239.10544827129</v>
      </c>
      <c r="U3553" s="59">
        <v>0</v>
      </c>
      <c r="V3553" s="60">
        <f>Ugovori_OPULJP3[[#This Row],[Javni doprinos korisnika - HRK]]/7.5345</f>
        <v>0</v>
      </c>
      <c r="W3553" s="59">
        <v>0</v>
      </c>
      <c r="X3553" s="60">
        <f>Ugovori_OPULJP3[[#This Row],[Privatni doprinos korisnika - HRK]]/7.5345</f>
        <v>0</v>
      </c>
      <c r="Y3553" s="61">
        <v>996355.54</v>
      </c>
      <c r="Z3553" s="62">
        <f>Ugovori_OPULJP3[[#This Row],[UKUPNI PRIHVATLJIVI IZDACI
TOTAL ELIGIBLE EXPENDITURE
= Bespovratna sredstva ukupno + doprinos korisnika
= Ukupni prihvatljivi troškovi
= Ukupna ugovorena vrijednost projekta HRK]]/7.5345</f>
        <v>132239.10544827129</v>
      </c>
      <c r="AA3553" s="53" t="s">
        <v>37</v>
      </c>
      <c r="AB3553" s="53" t="s">
        <v>752</v>
      </c>
      <c r="AC3553" s="42" t="s">
        <v>12902</v>
      </c>
      <c r="AD3553" s="52" t="s">
        <v>12294</v>
      </c>
    </row>
    <row r="3554" spans="1:30" ht="88.5" customHeight="1" x14ac:dyDescent="0.2">
      <c r="A3554" s="50" t="s">
        <v>12903</v>
      </c>
      <c r="B3554" s="51" t="s">
        <v>12105</v>
      </c>
      <c r="C3554" s="52" t="s">
        <v>12289</v>
      </c>
      <c r="D3554" s="52" t="s">
        <v>12855</v>
      </c>
      <c r="E3554" s="53" t="s">
        <v>231</v>
      </c>
      <c r="F3554" s="54" t="s">
        <v>12904</v>
      </c>
      <c r="G3554" s="54" t="s">
        <v>12905</v>
      </c>
      <c r="H3554" s="56">
        <v>44036</v>
      </c>
      <c r="I3554" s="56">
        <v>44766</v>
      </c>
      <c r="J3554" s="57" t="str">
        <f>IF(Ugovori_OPULJP3[[#This Row],[DATUM ZAVRŠETKA OPERACIJE]]&gt;DATE(2024,12,31),"u provedbi","završen")</f>
        <v>završen</v>
      </c>
      <c r="K3554" s="55" t="s">
        <v>35</v>
      </c>
      <c r="L3554" s="55" t="s">
        <v>36</v>
      </c>
      <c r="M3554" s="58">
        <v>0.85</v>
      </c>
      <c r="N3554" s="58">
        <v>0.15</v>
      </c>
      <c r="O3554" s="59">
        <f>Ugovori_OPULJP3[[#This Row],[Bespovratna sredstva - Ukupno (EU+Nac) HRK
= Ukupna ugovorena vrijednost bespovratnih sredstava]]*Ugovori_OPULJP3[[#This Row],[EU STOPA SUFINANCIRANJA %
EU CO-FINANCING RATE %]]</f>
        <v>840588.96149999998</v>
      </c>
      <c r="P3554" s="60">
        <f>Ugovori_OPULJP3[[#This Row],[Bespovratna sredstva - EU dio - HRK]]/7.5345</f>
        <v>111565.32769261397</v>
      </c>
      <c r="Q3554" s="59">
        <f>Ugovori_OPULJP3[[#This Row],[Bespovratna sredstva - Ukupno (EU+Nac) HRK
= Ukupna ugovorena vrijednost bespovratnih sredstava]]*Ugovori_OPULJP3[[#This Row],[STOPA NACIONALNOG SUFINANCIRANJA %]]</f>
        <v>148339.2285</v>
      </c>
      <c r="R3554" s="60">
        <f>Ugovori_OPULJP3[[#This Row],[Bespovratna sredstva - Nacionalni dio - HRK]]/7.5345</f>
        <v>19687.999004578935</v>
      </c>
      <c r="S3554" s="59">
        <v>988928.19</v>
      </c>
      <c r="T3554" s="60">
        <f>Ugovori_OPULJP3[[#This Row],[Bespovratna sredstva - Ukupno (EU+Nac) HRK
= Ukupna ugovorena vrijednost bespovratnih sredstava]]/7.5345</f>
        <v>131253.32669719291</v>
      </c>
      <c r="U3554" s="59">
        <v>0</v>
      </c>
      <c r="V3554" s="60">
        <f>Ugovori_OPULJP3[[#This Row],[Javni doprinos korisnika - HRK]]/7.5345</f>
        <v>0</v>
      </c>
      <c r="W3554" s="59">
        <v>0</v>
      </c>
      <c r="X3554" s="60">
        <f>Ugovori_OPULJP3[[#This Row],[Privatni doprinos korisnika - HRK]]/7.5345</f>
        <v>0</v>
      </c>
      <c r="Y3554" s="61">
        <v>988928.19</v>
      </c>
      <c r="Z3554" s="62">
        <f>Ugovori_OPULJP3[[#This Row],[UKUPNI PRIHVATLJIVI IZDACI
TOTAL ELIGIBLE EXPENDITURE
= Bespovratna sredstva ukupno + doprinos korisnika
= Ukupni prihvatljivi troškovi
= Ukupna ugovorena vrijednost projekta HRK]]/7.5345</f>
        <v>131253.32669719291</v>
      </c>
      <c r="AA3554" s="53" t="s">
        <v>37</v>
      </c>
      <c r="AB3554" s="53" t="s">
        <v>752</v>
      </c>
      <c r="AC3554" s="42" t="s">
        <v>12906</v>
      </c>
      <c r="AD3554" s="52" t="s">
        <v>12294</v>
      </c>
    </row>
    <row r="3555" spans="1:30" ht="88.5" customHeight="1" x14ac:dyDescent="0.2">
      <c r="A3555" s="50" t="s">
        <v>12907</v>
      </c>
      <c r="B3555" s="51" t="s">
        <v>12105</v>
      </c>
      <c r="C3555" s="52" t="s">
        <v>12289</v>
      </c>
      <c r="D3555" s="52" t="s">
        <v>12855</v>
      </c>
      <c r="E3555" s="53" t="s">
        <v>231</v>
      </c>
      <c r="F3555" s="54" t="s">
        <v>12908</v>
      </c>
      <c r="G3555" s="54" t="s">
        <v>12467</v>
      </c>
      <c r="H3555" s="56">
        <v>44132</v>
      </c>
      <c r="I3555" s="56">
        <v>45227</v>
      </c>
      <c r="J3555" s="57" t="str">
        <f>IF(Ugovori_OPULJP3[[#This Row],[DATUM ZAVRŠETKA OPERACIJE]]&gt;DATE(2024,12,31),"u provedbi","završen")</f>
        <v>završen</v>
      </c>
      <c r="K3555" s="55" t="s">
        <v>12909</v>
      </c>
      <c r="L3555" s="55" t="s">
        <v>36</v>
      </c>
      <c r="M3555" s="58">
        <v>0.85</v>
      </c>
      <c r="N3555" s="58">
        <v>0.15</v>
      </c>
      <c r="O3555" s="59">
        <f>Ugovori_OPULJP3[[#This Row],[Bespovratna sredstva - Ukupno (EU+Nac) HRK
= Ukupna ugovorena vrijednost bespovratnih sredstava]]*Ugovori_OPULJP3[[#This Row],[EU STOPA SUFINANCIRANJA %
EU CO-FINANCING RATE %]]</f>
        <v>2952897.1864999998</v>
      </c>
      <c r="P3555" s="60">
        <f>Ugovori_OPULJP3[[#This Row],[Bespovratna sredstva - EU dio - HRK]]/7.5345</f>
        <v>391916.80755192775</v>
      </c>
      <c r="Q3555" s="59">
        <f>Ugovori_OPULJP3[[#This Row],[Bespovratna sredstva - Ukupno (EU+Nac) HRK
= Ukupna ugovorena vrijednost bespovratnih sredstava]]*Ugovori_OPULJP3[[#This Row],[STOPA NACIONALNOG SUFINANCIRANJA %]]</f>
        <v>521099.50349999999</v>
      </c>
      <c r="R3555" s="60">
        <f>Ugovori_OPULJP3[[#This Row],[Bespovratna sredstva - Nacionalni dio - HRK]]/7.5345</f>
        <v>69161.78956798726</v>
      </c>
      <c r="S3555" s="59">
        <v>3473996.69</v>
      </c>
      <c r="T3555" s="60">
        <f>Ugovori_OPULJP3[[#This Row],[Bespovratna sredstva - Ukupno (EU+Nac) HRK
= Ukupna ugovorena vrijednost bespovratnih sredstava]]/7.5345</f>
        <v>461078.59711991501</v>
      </c>
      <c r="U3555" s="59">
        <v>0</v>
      </c>
      <c r="V3555" s="60">
        <f>Ugovori_OPULJP3[[#This Row],[Javni doprinos korisnika - HRK]]/7.5345</f>
        <v>0</v>
      </c>
      <c r="W3555" s="59">
        <v>0</v>
      </c>
      <c r="X3555" s="60">
        <f>Ugovori_OPULJP3[[#This Row],[Privatni doprinos korisnika - HRK]]/7.5345</f>
        <v>0</v>
      </c>
      <c r="Y3555" s="61">
        <v>3473996.69</v>
      </c>
      <c r="Z3555" s="62">
        <f>Ugovori_OPULJP3[[#This Row],[UKUPNI PRIHVATLJIVI IZDACI
TOTAL ELIGIBLE EXPENDITURE
= Bespovratna sredstva ukupno + doprinos korisnika
= Ukupni prihvatljivi troškovi
= Ukupna ugovorena vrijednost projekta HRK]]/7.5345</f>
        <v>461078.59711991501</v>
      </c>
      <c r="AA3555" s="53" t="s">
        <v>37</v>
      </c>
      <c r="AB3555" s="53" t="s">
        <v>752</v>
      </c>
      <c r="AC3555" s="42" t="s">
        <v>12910</v>
      </c>
      <c r="AD3555" s="52" t="s">
        <v>12294</v>
      </c>
    </row>
    <row r="3556" spans="1:30" ht="88.5" customHeight="1" x14ac:dyDescent="0.2">
      <c r="A3556" s="50" t="s">
        <v>12911</v>
      </c>
      <c r="B3556" s="51" t="s">
        <v>12105</v>
      </c>
      <c r="C3556" s="52" t="s">
        <v>12289</v>
      </c>
      <c r="D3556" s="52" t="s">
        <v>12855</v>
      </c>
      <c r="E3556" s="53" t="s">
        <v>231</v>
      </c>
      <c r="F3556" s="54" t="s">
        <v>12912</v>
      </c>
      <c r="G3556" s="54" t="s">
        <v>10498</v>
      </c>
      <c r="H3556" s="56">
        <v>44133</v>
      </c>
      <c r="I3556" s="56">
        <v>45228</v>
      </c>
      <c r="J3556" s="57" t="str">
        <f>IF(Ugovori_OPULJP3[[#This Row],[DATUM ZAVRŠETKA OPERACIJE]]&gt;DATE(2024,12,31),"u provedbi","završen")</f>
        <v>završen</v>
      </c>
      <c r="K3556" s="55" t="s">
        <v>35</v>
      </c>
      <c r="L3556" s="55" t="s">
        <v>36</v>
      </c>
      <c r="M3556" s="58">
        <v>0.85</v>
      </c>
      <c r="N3556" s="58">
        <v>0.15</v>
      </c>
      <c r="O3556" s="59">
        <f>Ugovori_OPULJP3[[#This Row],[Bespovratna sredstva - Ukupno (EU+Nac) HRK
= Ukupna ugovorena vrijednost bespovratnih sredstava]]*Ugovori_OPULJP3[[#This Row],[EU STOPA SUFINANCIRANJA %
EU CO-FINANCING RATE %]]</f>
        <v>3059996.0219999999</v>
      </c>
      <c r="P3556" s="60">
        <f>Ugovori_OPULJP3[[#This Row],[Bespovratna sredstva - EU dio - HRK]]/7.5345</f>
        <v>406131.2657774238</v>
      </c>
      <c r="Q3556" s="59">
        <f>Ugovori_OPULJP3[[#This Row],[Bespovratna sredstva - Ukupno (EU+Nac) HRK
= Ukupna ugovorena vrijednost bespovratnih sredstava]]*Ugovori_OPULJP3[[#This Row],[STOPA NACIONALNOG SUFINANCIRANJA %]]</f>
        <v>539999.29799999995</v>
      </c>
      <c r="R3556" s="60">
        <f>Ugovori_OPULJP3[[#This Row],[Bespovratna sredstva - Nacionalni dio - HRK]]/7.5345</f>
        <v>71670.223372486551</v>
      </c>
      <c r="S3556" s="59">
        <v>3599995.32</v>
      </c>
      <c r="T3556" s="60">
        <f>Ugovori_OPULJP3[[#This Row],[Bespovratna sredstva - Ukupno (EU+Nac) HRK
= Ukupna ugovorena vrijednost bespovratnih sredstava]]/7.5345</f>
        <v>477801.48914991034</v>
      </c>
      <c r="U3556" s="59">
        <v>0</v>
      </c>
      <c r="V3556" s="60">
        <f>Ugovori_OPULJP3[[#This Row],[Javni doprinos korisnika - HRK]]/7.5345</f>
        <v>0</v>
      </c>
      <c r="W3556" s="59">
        <v>0</v>
      </c>
      <c r="X3556" s="60">
        <f>Ugovori_OPULJP3[[#This Row],[Privatni doprinos korisnika - HRK]]/7.5345</f>
        <v>0</v>
      </c>
      <c r="Y3556" s="61">
        <v>3599995.32</v>
      </c>
      <c r="Z3556" s="62">
        <f>Ugovori_OPULJP3[[#This Row],[UKUPNI PRIHVATLJIVI IZDACI
TOTAL ELIGIBLE EXPENDITURE
= Bespovratna sredstva ukupno + doprinos korisnika
= Ukupni prihvatljivi troškovi
= Ukupna ugovorena vrijednost projekta HRK]]/7.5345</f>
        <v>477801.48914991034</v>
      </c>
      <c r="AA3556" s="53" t="s">
        <v>37</v>
      </c>
      <c r="AB3556" s="53" t="s">
        <v>752</v>
      </c>
      <c r="AC3556" s="42" t="s">
        <v>12913</v>
      </c>
      <c r="AD3556" s="52" t="s">
        <v>12294</v>
      </c>
    </row>
    <row r="3557" spans="1:30" ht="88.5" customHeight="1" x14ac:dyDescent="0.2">
      <c r="A3557" s="50" t="s">
        <v>12914</v>
      </c>
      <c r="B3557" s="51" t="s">
        <v>12105</v>
      </c>
      <c r="C3557" s="52" t="s">
        <v>12289</v>
      </c>
      <c r="D3557" s="52" t="s">
        <v>12855</v>
      </c>
      <c r="E3557" s="53" t="s">
        <v>231</v>
      </c>
      <c r="F3557" s="54" t="s">
        <v>12915</v>
      </c>
      <c r="G3557" s="54" t="s">
        <v>3226</v>
      </c>
      <c r="H3557" s="56">
        <v>44035</v>
      </c>
      <c r="I3557" s="56">
        <v>44765</v>
      </c>
      <c r="J3557" s="57" t="str">
        <f>IF(Ugovori_OPULJP3[[#This Row],[DATUM ZAVRŠETKA OPERACIJE]]&gt;DATE(2024,12,31),"u provedbi","završen")</f>
        <v>završen</v>
      </c>
      <c r="K3557" s="55" t="s">
        <v>12916</v>
      </c>
      <c r="L3557" s="55" t="s">
        <v>36</v>
      </c>
      <c r="M3557" s="58">
        <v>0.85</v>
      </c>
      <c r="N3557" s="58">
        <v>0.15</v>
      </c>
      <c r="O3557" s="59">
        <f>Ugovori_OPULJP3[[#This Row],[Bespovratna sredstva - Ukupno (EU+Nac) HRK
= Ukupna ugovorena vrijednost bespovratnih sredstava]]*Ugovori_OPULJP3[[#This Row],[EU STOPA SUFINANCIRANJA %
EU CO-FINANCING RATE %]]</f>
        <v>840932.93099999998</v>
      </c>
      <c r="P3557" s="60">
        <f>Ugovori_OPULJP3[[#This Row],[Bespovratna sredstva - EU dio - HRK]]/7.5345</f>
        <v>111610.98029066295</v>
      </c>
      <c r="Q3557" s="59">
        <f>Ugovori_OPULJP3[[#This Row],[Bespovratna sredstva - Ukupno (EU+Nac) HRK
= Ukupna ugovorena vrijednost bespovratnih sredstava]]*Ugovori_OPULJP3[[#This Row],[STOPA NACIONALNOG SUFINANCIRANJA %]]</f>
        <v>148399.929</v>
      </c>
      <c r="R3557" s="60">
        <f>Ugovori_OPULJP3[[#This Row],[Bespovratna sredstva - Nacionalni dio - HRK]]/7.5345</f>
        <v>19696.055345411107</v>
      </c>
      <c r="S3557" s="59">
        <v>989332.86</v>
      </c>
      <c r="T3557" s="60">
        <f>Ugovori_OPULJP3[[#This Row],[Bespovratna sredstva - Ukupno (EU+Nac) HRK
= Ukupna ugovorena vrijednost bespovratnih sredstava]]/7.5345</f>
        <v>131307.03563607406</v>
      </c>
      <c r="U3557" s="59">
        <v>0</v>
      </c>
      <c r="V3557" s="60">
        <f>Ugovori_OPULJP3[[#This Row],[Javni doprinos korisnika - HRK]]/7.5345</f>
        <v>0</v>
      </c>
      <c r="W3557" s="59">
        <v>0</v>
      </c>
      <c r="X3557" s="60">
        <f>Ugovori_OPULJP3[[#This Row],[Privatni doprinos korisnika - HRK]]/7.5345</f>
        <v>0</v>
      </c>
      <c r="Y3557" s="61">
        <v>989332.86</v>
      </c>
      <c r="Z3557" s="62">
        <f>Ugovori_OPULJP3[[#This Row],[UKUPNI PRIHVATLJIVI IZDACI
TOTAL ELIGIBLE EXPENDITURE
= Bespovratna sredstva ukupno + doprinos korisnika
= Ukupni prihvatljivi troškovi
= Ukupna ugovorena vrijednost projekta HRK]]/7.5345</f>
        <v>131307.03563607406</v>
      </c>
      <c r="AA3557" s="53" t="s">
        <v>37</v>
      </c>
      <c r="AB3557" s="53" t="s">
        <v>752</v>
      </c>
      <c r="AC3557" s="42" t="s">
        <v>12917</v>
      </c>
      <c r="AD3557" s="52" t="s">
        <v>12294</v>
      </c>
    </row>
    <row r="3558" spans="1:30" ht="88.5" customHeight="1" x14ac:dyDescent="0.2">
      <c r="A3558" s="50" t="s">
        <v>12918</v>
      </c>
      <c r="B3558" s="51" t="s">
        <v>12105</v>
      </c>
      <c r="C3558" s="52" t="s">
        <v>12289</v>
      </c>
      <c r="D3558" s="52" t="s">
        <v>12855</v>
      </c>
      <c r="E3558" s="53" t="s">
        <v>231</v>
      </c>
      <c r="F3558" s="54" t="s">
        <v>12919</v>
      </c>
      <c r="G3558" s="54" t="s">
        <v>12479</v>
      </c>
      <c r="H3558" s="56">
        <v>44133</v>
      </c>
      <c r="I3558" s="56">
        <v>45228</v>
      </c>
      <c r="J3558" s="57" t="str">
        <f>IF(Ugovori_OPULJP3[[#This Row],[DATUM ZAVRŠETKA OPERACIJE]]&gt;DATE(2024,12,31),"u provedbi","završen")</f>
        <v>završen</v>
      </c>
      <c r="K3558" s="55" t="s">
        <v>980</v>
      </c>
      <c r="L3558" s="55" t="s">
        <v>36</v>
      </c>
      <c r="M3558" s="58">
        <v>0.85</v>
      </c>
      <c r="N3558" s="58">
        <v>0.15</v>
      </c>
      <c r="O3558" s="59">
        <f>Ugovori_OPULJP3[[#This Row],[Bespovratna sredstva - Ukupno (EU+Nac) HRK
= Ukupna ugovorena vrijednost bespovratnih sredstava]]*Ugovori_OPULJP3[[#This Row],[EU STOPA SUFINANCIRANJA %
EU CO-FINANCING RATE %]]</f>
        <v>3011424.7439999999</v>
      </c>
      <c r="P3558" s="60">
        <f>Ugovori_OPULJP3[[#This Row],[Bespovratna sredstva - EU dio - HRK]]/7.5345</f>
        <v>399684.74935297627</v>
      </c>
      <c r="Q3558" s="59">
        <f>Ugovori_OPULJP3[[#This Row],[Bespovratna sredstva - Ukupno (EU+Nac) HRK
= Ukupna ugovorena vrijednost bespovratnih sredstava]]*Ugovori_OPULJP3[[#This Row],[STOPA NACIONALNOG SUFINANCIRANJA %]]</f>
        <v>531427.89599999995</v>
      </c>
      <c r="R3558" s="60">
        <f>Ugovori_OPULJP3[[#This Row],[Bespovratna sredstva - Nacionalni dio - HRK]]/7.5345</f>
        <v>70532.602826995804</v>
      </c>
      <c r="S3558" s="59">
        <v>3542852.64</v>
      </c>
      <c r="T3558" s="60">
        <f>Ugovori_OPULJP3[[#This Row],[Bespovratna sredstva - Ukupno (EU+Nac) HRK
= Ukupna ugovorena vrijednost bespovratnih sredstava]]/7.5345</f>
        <v>470217.35217997211</v>
      </c>
      <c r="U3558" s="59">
        <v>0</v>
      </c>
      <c r="V3558" s="60">
        <f>Ugovori_OPULJP3[[#This Row],[Javni doprinos korisnika - HRK]]/7.5345</f>
        <v>0</v>
      </c>
      <c r="W3558" s="59">
        <v>0</v>
      </c>
      <c r="X3558" s="60">
        <f>Ugovori_OPULJP3[[#This Row],[Privatni doprinos korisnika - HRK]]/7.5345</f>
        <v>0</v>
      </c>
      <c r="Y3558" s="61">
        <v>3542852.64</v>
      </c>
      <c r="Z3558" s="62">
        <f>Ugovori_OPULJP3[[#This Row],[UKUPNI PRIHVATLJIVI IZDACI
TOTAL ELIGIBLE EXPENDITURE
= Bespovratna sredstva ukupno + doprinos korisnika
= Ukupni prihvatljivi troškovi
= Ukupna ugovorena vrijednost projekta HRK]]/7.5345</f>
        <v>470217.35217997211</v>
      </c>
      <c r="AA3558" s="53" t="s">
        <v>37</v>
      </c>
      <c r="AB3558" s="53" t="s">
        <v>752</v>
      </c>
      <c r="AC3558" s="42" t="s">
        <v>12920</v>
      </c>
      <c r="AD3558" s="52" t="s">
        <v>12294</v>
      </c>
    </row>
    <row r="3559" spans="1:30" ht="88.5" customHeight="1" x14ac:dyDescent="0.2">
      <c r="A3559" s="50" t="s">
        <v>12921</v>
      </c>
      <c r="B3559" s="51" t="s">
        <v>12105</v>
      </c>
      <c r="C3559" s="52" t="s">
        <v>12289</v>
      </c>
      <c r="D3559" s="52" t="s">
        <v>12855</v>
      </c>
      <c r="E3559" s="53" t="s">
        <v>231</v>
      </c>
      <c r="F3559" s="54" t="s">
        <v>12922</v>
      </c>
      <c r="G3559" s="54" t="s">
        <v>12528</v>
      </c>
      <c r="H3559" s="56">
        <v>44133</v>
      </c>
      <c r="I3559" s="56">
        <v>45228</v>
      </c>
      <c r="J3559" s="57" t="str">
        <f>IF(Ugovori_OPULJP3[[#This Row],[DATUM ZAVRŠETKA OPERACIJE]]&gt;DATE(2024,12,31),"u provedbi","završen")</f>
        <v>završen</v>
      </c>
      <c r="K3559" s="55" t="s">
        <v>12923</v>
      </c>
      <c r="L3559" s="55" t="s">
        <v>36</v>
      </c>
      <c r="M3559" s="58">
        <v>0.85</v>
      </c>
      <c r="N3559" s="58">
        <v>0.15</v>
      </c>
      <c r="O3559" s="59">
        <f>Ugovori_OPULJP3[[#This Row],[Bespovratna sredstva - Ukupno (EU+Nac) HRK
= Ukupna ugovorena vrijednost bespovratnih sredstava]]*Ugovori_OPULJP3[[#This Row],[EU STOPA SUFINANCIRANJA %
EU CO-FINANCING RATE %]]</f>
        <v>3055162.5564999999</v>
      </c>
      <c r="P3559" s="60">
        <f>Ugovori_OPULJP3[[#This Row],[Bespovratna sredstva - EU dio - HRK]]/7.5345</f>
        <v>405489.75466188864</v>
      </c>
      <c r="Q3559" s="59">
        <f>Ugovori_OPULJP3[[#This Row],[Bespovratna sredstva - Ukupno (EU+Nac) HRK
= Ukupna ugovorena vrijednost bespovratnih sredstava]]*Ugovori_OPULJP3[[#This Row],[STOPA NACIONALNOG SUFINANCIRANJA %]]</f>
        <v>539146.33349999995</v>
      </c>
      <c r="R3559" s="60">
        <f>Ugovori_OPULJP3[[#This Row],[Bespovratna sredstva - Nacionalni dio - HRK]]/7.5345</f>
        <v>71557.015528568576</v>
      </c>
      <c r="S3559" s="59">
        <v>3594308.89</v>
      </c>
      <c r="T3559" s="60">
        <f>Ugovori_OPULJP3[[#This Row],[Bespovratna sredstva - Ukupno (EU+Nac) HRK
= Ukupna ugovorena vrijednost bespovratnih sredstava]]/7.5345</f>
        <v>477046.77019045723</v>
      </c>
      <c r="U3559" s="59">
        <v>0</v>
      </c>
      <c r="V3559" s="60">
        <f>Ugovori_OPULJP3[[#This Row],[Javni doprinos korisnika - HRK]]/7.5345</f>
        <v>0</v>
      </c>
      <c r="W3559" s="59">
        <v>0</v>
      </c>
      <c r="X3559" s="60">
        <f>Ugovori_OPULJP3[[#This Row],[Privatni doprinos korisnika - HRK]]/7.5345</f>
        <v>0</v>
      </c>
      <c r="Y3559" s="61">
        <v>3594308.89</v>
      </c>
      <c r="Z3559" s="62">
        <f>Ugovori_OPULJP3[[#This Row],[UKUPNI PRIHVATLJIVI IZDACI
TOTAL ELIGIBLE EXPENDITURE
= Bespovratna sredstva ukupno + doprinos korisnika
= Ukupni prihvatljivi troškovi
= Ukupna ugovorena vrijednost projekta HRK]]/7.5345</f>
        <v>477046.77019045723</v>
      </c>
      <c r="AA3559" s="53" t="s">
        <v>37</v>
      </c>
      <c r="AB3559" s="53" t="s">
        <v>752</v>
      </c>
      <c r="AC3559" s="42" t="s">
        <v>12924</v>
      </c>
      <c r="AD3559" s="52" t="s">
        <v>12294</v>
      </c>
    </row>
    <row r="3560" spans="1:30" ht="88.5" customHeight="1" x14ac:dyDescent="0.2">
      <c r="A3560" s="50" t="s">
        <v>12925</v>
      </c>
      <c r="B3560" s="51" t="s">
        <v>12105</v>
      </c>
      <c r="C3560" s="52" t="s">
        <v>12289</v>
      </c>
      <c r="D3560" s="52" t="s">
        <v>12855</v>
      </c>
      <c r="E3560" s="53" t="s">
        <v>231</v>
      </c>
      <c r="F3560" s="54" t="s">
        <v>12926</v>
      </c>
      <c r="G3560" s="54" t="s">
        <v>885</v>
      </c>
      <c r="H3560" s="56">
        <v>44133</v>
      </c>
      <c r="I3560" s="56">
        <v>45228</v>
      </c>
      <c r="J3560" s="57" t="str">
        <f>IF(Ugovori_OPULJP3[[#This Row],[DATUM ZAVRŠETKA OPERACIJE]]&gt;DATE(2024,12,31),"u provedbi","završen")</f>
        <v>završen</v>
      </c>
      <c r="K3560" s="55" t="s">
        <v>36</v>
      </c>
      <c r="L3560" s="55" t="s">
        <v>36</v>
      </c>
      <c r="M3560" s="58">
        <v>0.85</v>
      </c>
      <c r="N3560" s="58">
        <v>0.15</v>
      </c>
      <c r="O3560" s="59">
        <f>Ugovori_OPULJP3[[#This Row],[Bespovratna sredstva - Ukupno (EU+Nac) HRK
= Ukupna ugovorena vrijednost bespovratnih sredstava]]*Ugovori_OPULJP3[[#This Row],[EU STOPA SUFINANCIRANJA %
EU CO-FINANCING RATE %]]</f>
        <v>2940806.4209999996</v>
      </c>
      <c r="P3560" s="60">
        <f>Ugovori_OPULJP3[[#This Row],[Bespovratna sredstva - EU dio - HRK]]/7.5345</f>
        <v>390312.08719888504</v>
      </c>
      <c r="Q3560" s="59">
        <f>Ugovori_OPULJP3[[#This Row],[Bespovratna sredstva - Ukupno (EU+Nac) HRK
= Ukupna ugovorena vrijednost bespovratnih sredstava]]*Ugovori_OPULJP3[[#This Row],[STOPA NACIONALNOG SUFINANCIRANJA %]]</f>
        <v>518965.83899999992</v>
      </c>
      <c r="R3560" s="60">
        <f>Ugovori_OPULJP3[[#This Row],[Bespovratna sredstva - Nacionalni dio - HRK]]/7.5345</f>
        <v>68878.603623332659</v>
      </c>
      <c r="S3560" s="59">
        <v>3459772.26</v>
      </c>
      <c r="T3560" s="60">
        <f>Ugovori_OPULJP3[[#This Row],[Bespovratna sredstva - Ukupno (EU+Nac) HRK
= Ukupna ugovorena vrijednost bespovratnih sredstava]]/7.5345</f>
        <v>459190.69082221773</v>
      </c>
      <c r="U3560" s="59">
        <v>0</v>
      </c>
      <c r="V3560" s="60">
        <f>Ugovori_OPULJP3[[#This Row],[Javni doprinos korisnika - HRK]]/7.5345</f>
        <v>0</v>
      </c>
      <c r="W3560" s="59">
        <v>0</v>
      </c>
      <c r="X3560" s="60">
        <f>Ugovori_OPULJP3[[#This Row],[Privatni doprinos korisnika - HRK]]/7.5345</f>
        <v>0</v>
      </c>
      <c r="Y3560" s="61">
        <v>3459772.26</v>
      </c>
      <c r="Z3560" s="62">
        <f>Ugovori_OPULJP3[[#This Row],[UKUPNI PRIHVATLJIVI IZDACI
TOTAL ELIGIBLE EXPENDITURE
= Bespovratna sredstva ukupno + doprinos korisnika
= Ukupni prihvatljivi troškovi
= Ukupna ugovorena vrijednost projekta HRK]]/7.5345</f>
        <v>459190.69082221773</v>
      </c>
      <c r="AA3560" s="53" t="s">
        <v>37</v>
      </c>
      <c r="AB3560" s="53" t="s">
        <v>752</v>
      </c>
      <c r="AC3560" s="42" t="s">
        <v>12927</v>
      </c>
      <c r="AD3560" s="52" t="s">
        <v>12294</v>
      </c>
    </row>
    <row r="3561" spans="1:30" ht="88.5" customHeight="1" x14ac:dyDescent="0.2">
      <c r="A3561" s="50" t="s">
        <v>12928</v>
      </c>
      <c r="B3561" s="51" t="s">
        <v>12105</v>
      </c>
      <c r="C3561" s="52" t="s">
        <v>12289</v>
      </c>
      <c r="D3561" s="52" t="s">
        <v>12855</v>
      </c>
      <c r="E3561" s="53" t="s">
        <v>231</v>
      </c>
      <c r="F3561" s="54" t="s">
        <v>12929</v>
      </c>
      <c r="G3561" s="54" t="s">
        <v>432</v>
      </c>
      <c r="H3561" s="56">
        <v>44134</v>
      </c>
      <c r="I3561" s="56">
        <v>45229</v>
      </c>
      <c r="J3561" s="57" t="str">
        <f>IF(Ugovori_OPULJP3[[#This Row],[DATUM ZAVRŠETKA OPERACIJE]]&gt;DATE(2024,12,31),"u provedbi","završen")</f>
        <v>završen</v>
      </c>
      <c r="K3561" s="55" t="s">
        <v>35</v>
      </c>
      <c r="L3561" s="55" t="s">
        <v>98</v>
      </c>
      <c r="M3561" s="58">
        <v>0.85</v>
      </c>
      <c r="N3561" s="58">
        <v>0.15</v>
      </c>
      <c r="O3561" s="59">
        <f>Ugovori_OPULJP3[[#This Row],[Bespovratna sredstva - Ukupno (EU+Nac) HRK
= Ukupna ugovorena vrijednost bespovratnih sredstava]]*Ugovori_OPULJP3[[#This Row],[EU STOPA SUFINANCIRANJA %
EU CO-FINANCING RATE %]]</f>
        <v>3033546.8695</v>
      </c>
      <c r="P3561" s="60">
        <f>Ugovori_OPULJP3[[#This Row],[Bespovratna sredstva - EU dio - HRK]]/7.5345</f>
        <v>402620.85997743713</v>
      </c>
      <c r="Q3561" s="59">
        <f>Ugovori_OPULJP3[[#This Row],[Bespovratna sredstva - Ukupno (EU+Nac) HRK
= Ukupna ugovorena vrijednost bespovratnih sredstava]]*Ugovori_OPULJP3[[#This Row],[STOPA NACIONALNOG SUFINANCIRANJA %]]</f>
        <v>535331.80050000001</v>
      </c>
      <c r="R3561" s="60">
        <f>Ugovori_OPULJP3[[#This Row],[Bespovratna sredstva - Nacionalni dio - HRK]]/7.5345</f>
        <v>71050.73999601831</v>
      </c>
      <c r="S3561" s="59">
        <v>3568878.67</v>
      </c>
      <c r="T3561" s="60">
        <f>Ugovori_OPULJP3[[#This Row],[Bespovratna sredstva - Ukupno (EU+Nac) HRK
= Ukupna ugovorena vrijednost bespovratnih sredstava]]/7.5345</f>
        <v>473671.59997345542</v>
      </c>
      <c r="U3561" s="59">
        <v>0</v>
      </c>
      <c r="V3561" s="60">
        <f>Ugovori_OPULJP3[[#This Row],[Javni doprinos korisnika - HRK]]/7.5345</f>
        <v>0</v>
      </c>
      <c r="W3561" s="59">
        <v>0</v>
      </c>
      <c r="X3561" s="60">
        <f>Ugovori_OPULJP3[[#This Row],[Privatni doprinos korisnika - HRK]]/7.5345</f>
        <v>0</v>
      </c>
      <c r="Y3561" s="61">
        <v>3568878.67</v>
      </c>
      <c r="Z3561" s="62">
        <f>Ugovori_OPULJP3[[#This Row],[UKUPNI PRIHVATLJIVI IZDACI
TOTAL ELIGIBLE EXPENDITURE
= Bespovratna sredstva ukupno + doprinos korisnika
= Ukupni prihvatljivi troškovi
= Ukupna ugovorena vrijednost projekta HRK]]/7.5345</f>
        <v>473671.59997345542</v>
      </c>
      <c r="AA3561" s="53" t="s">
        <v>37</v>
      </c>
      <c r="AB3561" s="53" t="s">
        <v>752</v>
      </c>
      <c r="AC3561" s="42" t="s">
        <v>12930</v>
      </c>
      <c r="AD3561" s="52" t="s">
        <v>12294</v>
      </c>
    </row>
    <row r="3562" spans="1:30" ht="88.5" customHeight="1" x14ac:dyDescent="0.2">
      <c r="A3562" s="50" t="s">
        <v>12931</v>
      </c>
      <c r="B3562" s="51" t="s">
        <v>12105</v>
      </c>
      <c r="C3562" s="52" t="s">
        <v>12289</v>
      </c>
      <c r="D3562" s="52" t="s">
        <v>12855</v>
      </c>
      <c r="E3562" s="53" t="s">
        <v>231</v>
      </c>
      <c r="F3562" s="54" t="s">
        <v>12932</v>
      </c>
      <c r="G3562" s="54" t="s">
        <v>12933</v>
      </c>
      <c r="H3562" s="56">
        <v>44132</v>
      </c>
      <c r="I3562" s="56">
        <v>45227</v>
      </c>
      <c r="J3562" s="57" t="str">
        <f>IF(Ugovori_OPULJP3[[#This Row],[DATUM ZAVRŠETKA OPERACIJE]]&gt;DATE(2024,12,31),"u provedbi","završen")</f>
        <v>završen</v>
      </c>
      <c r="K3562" s="55" t="s">
        <v>35</v>
      </c>
      <c r="L3562" s="55" t="s">
        <v>36</v>
      </c>
      <c r="M3562" s="58">
        <v>0.85</v>
      </c>
      <c r="N3562" s="58">
        <v>0.15</v>
      </c>
      <c r="O3562" s="59">
        <f>Ugovori_OPULJP3[[#This Row],[Bespovratna sredstva - Ukupno (EU+Nac) HRK
= Ukupna ugovorena vrijednost bespovratnih sredstava]]*Ugovori_OPULJP3[[#This Row],[EU STOPA SUFINANCIRANJA %
EU CO-FINANCING RATE %]]</f>
        <v>3055392.0564999999</v>
      </c>
      <c r="P3562" s="60">
        <f>Ugovori_OPULJP3[[#This Row],[Bespovratna sredstva - EU dio - HRK]]/7.5345</f>
        <v>405520.2145464198</v>
      </c>
      <c r="Q3562" s="59">
        <f>Ugovori_OPULJP3[[#This Row],[Bespovratna sredstva - Ukupno (EU+Nac) HRK
= Ukupna ugovorena vrijednost bespovratnih sredstava]]*Ugovori_OPULJP3[[#This Row],[STOPA NACIONALNOG SUFINANCIRANJA %]]</f>
        <v>539186.83349999995</v>
      </c>
      <c r="R3562" s="60">
        <f>Ugovori_OPULJP3[[#This Row],[Bespovratna sredstva - Nacionalni dio - HRK]]/7.5345</f>
        <v>71562.390802309368</v>
      </c>
      <c r="S3562" s="59">
        <v>3594578.89</v>
      </c>
      <c r="T3562" s="60">
        <f>Ugovori_OPULJP3[[#This Row],[Bespovratna sredstva - Ukupno (EU+Nac) HRK
= Ukupna ugovorena vrijednost bespovratnih sredstava]]/7.5345</f>
        <v>477082.60534872918</v>
      </c>
      <c r="U3562" s="59">
        <v>0</v>
      </c>
      <c r="V3562" s="60">
        <f>Ugovori_OPULJP3[[#This Row],[Javni doprinos korisnika - HRK]]/7.5345</f>
        <v>0</v>
      </c>
      <c r="W3562" s="59">
        <v>0</v>
      </c>
      <c r="X3562" s="60">
        <f>Ugovori_OPULJP3[[#This Row],[Privatni doprinos korisnika - HRK]]/7.5345</f>
        <v>0</v>
      </c>
      <c r="Y3562" s="61">
        <v>3594578.89</v>
      </c>
      <c r="Z3562" s="62">
        <f>Ugovori_OPULJP3[[#This Row],[UKUPNI PRIHVATLJIVI IZDACI
TOTAL ELIGIBLE EXPENDITURE
= Bespovratna sredstva ukupno + doprinos korisnika
= Ukupni prihvatljivi troškovi
= Ukupna ugovorena vrijednost projekta HRK]]/7.5345</f>
        <v>477082.60534872918</v>
      </c>
      <c r="AA3562" s="53" t="s">
        <v>37</v>
      </c>
      <c r="AB3562" s="53" t="s">
        <v>752</v>
      </c>
      <c r="AC3562" s="42" t="s">
        <v>12934</v>
      </c>
      <c r="AD3562" s="52" t="s">
        <v>12294</v>
      </c>
    </row>
    <row r="3563" spans="1:30" ht="88.5" customHeight="1" x14ac:dyDescent="0.2">
      <c r="A3563" s="50" t="s">
        <v>12935</v>
      </c>
      <c r="B3563" s="51" t="s">
        <v>12105</v>
      </c>
      <c r="C3563" s="52" t="s">
        <v>12289</v>
      </c>
      <c r="D3563" s="52" t="s">
        <v>12855</v>
      </c>
      <c r="E3563" s="53" t="s">
        <v>231</v>
      </c>
      <c r="F3563" s="54" t="s">
        <v>12936</v>
      </c>
      <c r="G3563" s="54" t="s">
        <v>12937</v>
      </c>
      <c r="H3563" s="56">
        <v>44132</v>
      </c>
      <c r="I3563" s="56">
        <v>45227</v>
      </c>
      <c r="J3563" s="57" t="str">
        <f>IF(Ugovori_OPULJP3[[#This Row],[DATUM ZAVRŠETKA OPERACIJE]]&gt;DATE(2024,12,31),"u provedbi","završen")</f>
        <v>završen</v>
      </c>
      <c r="K3563" s="55" t="s">
        <v>12938</v>
      </c>
      <c r="L3563" s="55" t="s">
        <v>36</v>
      </c>
      <c r="M3563" s="58">
        <v>0.85</v>
      </c>
      <c r="N3563" s="58">
        <v>0.15</v>
      </c>
      <c r="O3563" s="59">
        <f>Ugovori_OPULJP3[[#This Row],[Bespovratna sredstva - Ukupno (EU+Nac) HRK
= Ukupna ugovorena vrijednost bespovratnih sredstava]]*Ugovori_OPULJP3[[#This Row],[EU STOPA SUFINANCIRANJA %
EU CO-FINANCING RATE %]]</f>
        <v>3049782.3879999998</v>
      </c>
      <c r="P3563" s="60">
        <f>Ugovori_OPULJP3[[#This Row],[Bespovratna sredstva - EU dio - HRK]]/7.5345</f>
        <v>404775.6835888247</v>
      </c>
      <c r="Q3563" s="59">
        <f>Ugovori_OPULJP3[[#This Row],[Bespovratna sredstva - Ukupno (EU+Nac) HRK
= Ukupna ugovorena vrijednost bespovratnih sredstava]]*Ugovori_OPULJP3[[#This Row],[STOPA NACIONALNOG SUFINANCIRANJA %]]</f>
        <v>538196.89199999999</v>
      </c>
      <c r="R3563" s="60">
        <f>Ugovori_OPULJP3[[#This Row],[Bespovratna sredstva - Nacionalni dio - HRK]]/7.5345</f>
        <v>71431.002986263178</v>
      </c>
      <c r="S3563" s="59">
        <v>3587979.28</v>
      </c>
      <c r="T3563" s="60">
        <f>Ugovori_OPULJP3[[#This Row],[Bespovratna sredstva - Ukupno (EU+Nac) HRK
= Ukupna ugovorena vrijednost bespovratnih sredstava]]/7.5345</f>
        <v>476206.68657508789</v>
      </c>
      <c r="U3563" s="59">
        <v>0</v>
      </c>
      <c r="V3563" s="60">
        <f>Ugovori_OPULJP3[[#This Row],[Javni doprinos korisnika - HRK]]/7.5345</f>
        <v>0</v>
      </c>
      <c r="W3563" s="59">
        <v>0</v>
      </c>
      <c r="X3563" s="60">
        <f>Ugovori_OPULJP3[[#This Row],[Privatni doprinos korisnika - HRK]]/7.5345</f>
        <v>0</v>
      </c>
      <c r="Y3563" s="61">
        <v>3587979.28</v>
      </c>
      <c r="Z3563" s="62">
        <f>Ugovori_OPULJP3[[#This Row],[UKUPNI PRIHVATLJIVI IZDACI
TOTAL ELIGIBLE EXPENDITURE
= Bespovratna sredstva ukupno + doprinos korisnika
= Ukupni prihvatljivi troškovi
= Ukupna ugovorena vrijednost projekta HRK]]/7.5345</f>
        <v>476206.68657508789</v>
      </c>
      <c r="AA3563" s="53" t="s">
        <v>37</v>
      </c>
      <c r="AB3563" s="53" t="s">
        <v>752</v>
      </c>
      <c r="AC3563" s="42" t="s">
        <v>12939</v>
      </c>
      <c r="AD3563" s="52" t="s">
        <v>12294</v>
      </c>
    </row>
    <row r="3564" spans="1:30" ht="88.5" customHeight="1" x14ac:dyDescent="0.2">
      <c r="A3564" s="50" t="s">
        <v>12940</v>
      </c>
      <c r="B3564" s="51" t="s">
        <v>12105</v>
      </c>
      <c r="C3564" s="52" t="s">
        <v>12289</v>
      </c>
      <c r="D3564" s="52" t="s">
        <v>12855</v>
      </c>
      <c r="E3564" s="53" t="s">
        <v>231</v>
      </c>
      <c r="F3564" s="54" t="s">
        <v>12941</v>
      </c>
      <c r="G3564" s="54" t="s">
        <v>12540</v>
      </c>
      <c r="H3564" s="56">
        <v>44132</v>
      </c>
      <c r="I3564" s="56">
        <v>45166</v>
      </c>
      <c r="J3564" s="57" t="str">
        <f>IF(Ugovori_OPULJP3[[#This Row],[DATUM ZAVRŠETKA OPERACIJE]]&gt;DATE(2024,12,31),"u provedbi","završen")</f>
        <v>završen</v>
      </c>
      <c r="K3564" s="55" t="s">
        <v>8052</v>
      </c>
      <c r="L3564" s="55" t="s">
        <v>36</v>
      </c>
      <c r="M3564" s="58">
        <v>0.85</v>
      </c>
      <c r="N3564" s="58">
        <v>0.15</v>
      </c>
      <c r="O3564" s="59">
        <f>Ugovori_OPULJP3[[#This Row],[Bespovratna sredstva - Ukupno (EU+Nac) HRK
= Ukupna ugovorena vrijednost bespovratnih sredstava]]*Ugovori_OPULJP3[[#This Row],[EU STOPA SUFINANCIRANJA %
EU CO-FINANCING RATE %]]</f>
        <v>2529474.5995</v>
      </c>
      <c r="P3564" s="60">
        <f>Ugovori_OPULJP3[[#This Row],[Bespovratna sredstva - EU dio - HRK]]/7.5345</f>
        <v>335718.97265910148</v>
      </c>
      <c r="Q3564" s="59">
        <f>Ugovori_OPULJP3[[#This Row],[Bespovratna sredstva - Ukupno (EU+Nac) HRK
= Ukupna ugovorena vrijednost bespovratnih sredstava]]*Ugovori_OPULJP3[[#This Row],[STOPA NACIONALNOG SUFINANCIRANJA %]]</f>
        <v>446377.87050000002</v>
      </c>
      <c r="R3564" s="60">
        <f>Ugovori_OPULJP3[[#This Row],[Bespovratna sredstva - Nacionalni dio - HRK]]/7.5345</f>
        <v>59244.524586900261</v>
      </c>
      <c r="S3564" s="59">
        <v>2975852.47</v>
      </c>
      <c r="T3564" s="60">
        <f>Ugovori_OPULJP3[[#This Row],[Bespovratna sredstva - Ukupno (EU+Nac) HRK
= Ukupna ugovorena vrijednost bespovratnih sredstava]]/7.5345</f>
        <v>394963.49724600173</v>
      </c>
      <c r="U3564" s="59">
        <v>0</v>
      </c>
      <c r="V3564" s="60">
        <f>Ugovori_OPULJP3[[#This Row],[Javni doprinos korisnika - HRK]]/7.5345</f>
        <v>0</v>
      </c>
      <c r="W3564" s="59">
        <v>0</v>
      </c>
      <c r="X3564" s="60">
        <f>Ugovori_OPULJP3[[#This Row],[Privatni doprinos korisnika - HRK]]/7.5345</f>
        <v>0</v>
      </c>
      <c r="Y3564" s="61">
        <v>2975852.47</v>
      </c>
      <c r="Z3564" s="62">
        <f>Ugovori_OPULJP3[[#This Row],[UKUPNI PRIHVATLJIVI IZDACI
TOTAL ELIGIBLE EXPENDITURE
= Bespovratna sredstva ukupno + doprinos korisnika
= Ukupni prihvatljivi troškovi
= Ukupna ugovorena vrijednost projekta HRK]]/7.5345</f>
        <v>394963.49724600173</v>
      </c>
      <c r="AA3564" s="53" t="s">
        <v>37</v>
      </c>
      <c r="AB3564" s="53" t="s">
        <v>752</v>
      </c>
      <c r="AC3564" s="42" t="s">
        <v>12942</v>
      </c>
      <c r="AD3564" s="52" t="s">
        <v>12294</v>
      </c>
    </row>
    <row r="3565" spans="1:30" ht="88.5" customHeight="1" x14ac:dyDescent="0.2">
      <c r="A3565" s="50" t="s">
        <v>12943</v>
      </c>
      <c r="B3565" s="51" t="s">
        <v>12105</v>
      </c>
      <c r="C3565" s="52" t="s">
        <v>12289</v>
      </c>
      <c r="D3565" s="52" t="s">
        <v>12855</v>
      </c>
      <c r="E3565" s="53" t="s">
        <v>231</v>
      </c>
      <c r="F3565" s="54" t="s">
        <v>12944</v>
      </c>
      <c r="G3565" s="54" t="s">
        <v>167</v>
      </c>
      <c r="H3565" s="56">
        <v>44136</v>
      </c>
      <c r="I3565" s="56">
        <v>45047</v>
      </c>
      <c r="J3565" s="57" t="str">
        <f>IF(Ugovori_OPULJP3[[#This Row],[DATUM ZAVRŠETKA OPERACIJE]]&gt;DATE(2024,12,31),"u provedbi","završen")</f>
        <v>završen</v>
      </c>
      <c r="K3565" s="55" t="s">
        <v>12945</v>
      </c>
      <c r="L3565" s="55" t="s">
        <v>36</v>
      </c>
      <c r="M3565" s="58">
        <v>0.85</v>
      </c>
      <c r="N3565" s="58">
        <v>0.15</v>
      </c>
      <c r="O3565" s="59">
        <f>Ugovori_OPULJP3[[#This Row],[Bespovratna sredstva - Ukupno (EU+Nac) HRK
= Ukupna ugovorena vrijednost bespovratnih sredstava]]*Ugovori_OPULJP3[[#This Row],[EU STOPA SUFINANCIRANJA %
EU CO-FINANCING RATE %]]</f>
        <v>3030204.6014999999</v>
      </c>
      <c r="P3565" s="60">
        <f>Ugovori_OPULJP3[[#This Row],[Bespovratna sredstva - EU dio - HRK]]/7.5345</f>
        <v>402177.26478200272</v>
      </c>
      <c r="Q3565" s="59">
        <f>Ugovori_OPULJP3[[#This Row],[Bespovratna sredstva - Ukupno (EU+Nac) HRK
= Ukupna ugovorena vrijednost bespovratnih sredstava]]*Ugovori_OPULJP3[[#This Row],[STOPA NACIONALNOG SUFINANCIRANJA %]]</f>
        <v>534741.98849999998</v>
      </c>
      <c r="R3565" s="60">
        <f>Ugovori_OPULJP3[[#This Row],[Bespovratna sredstva - Nacionalni dio - HRK]]/7.5345</f>
        <v>70972.458490941659</v>
      </c>
      <c r="S3565" s="59">
        <v>3564946.59</v>
      </c>
      <c r="T3565" s="60">
        <f>Ugovori_OPULJP3[[#This Row],[Bespovratna sredstva - Ukupno (EU+Nac) HRK
= Ukupna ugovorena vrijednost bespovratnih sredstava]]/7.5345</f>
        <v>473149.72327294439</v>
      </c>
      <c r="U3565" s="59">
        <v>0</v>
      </c>
      <c r="V3565" s="60">
        <f>Ugovori_OPULJP3[[#This Row],[Javni doprinos korisnika - HRK]]/7.5345</f>
        <v>0</v>
      </c>
      <c r="W3565" s="59">
        <v>0</v>
      </c>
      <c r="X3565" s="60">
        <f>Ugovori_OPULJP3[[#This Row],[Privatni doprinos korisnika - HRK]]/7.5345</f>
        <v>0</v>
      </c>
      <c r="Y3565" s="61">
        <v>3564946.59</v>
      </c>
      <c r="Z3565" s="62">
        <f>Ugovori_OPULJP3[[#This Row],[UKUPNI PRIHVATLJIVI IZDACI
TOTAL ELIGIBLE EXPENDITURE
= Bespovratna sredstva ukupno + doprinos korisnika
= Ukupni prihvatljivi troškovi
= Ukupna ugovorena vrijednost projekta HRK]]/7.5345</f>
        <v>473149.72327294439</v>
      </c>
      <c r="AA3565" s="53" t="s">
        <v>37</v>
      </c>
      <c r="AB3565" s="53" t="s">
        <v>752</v>
      </c>
      <c r="AC3565" s="42" t="s">
        <v>12946</v>
      </c>
      <c r="AD3565" s="52" t="s">
        <v>12294</v>
      </c>
    </row>
    <row r="3566" spans="1:30" ht="88.5" customHeight="1" x14ac:dyDescent="0.2">
      <c r="A3566" s="50" t="s">
        <v>12947</v>
      </c>
      <c r="B3566" s="51" t="s">
        <v>12105</v>
      </c>
      <c r="C3566" s="52" t="s">
        <v>12289</v>
      </c>
      <c r="D3566" s="52" t="s">
        <v>12855</v>
      </c>
      <c r="E3566" s="53" t="s">
        <v>231</v>
      </c>
      <c r="F3566" s="54" t="s">
        <v>12948</v>
      </c>
      <c r="G3566" s="54" t="s">
        <v>12949</v>
      </c>
      <c r="H3566" s="56">
        <v>44132</v>
      </c>
      <c r="I3566" s="56">
        <v>45227</v>
      </c>
      <c r="J3566" s="57" t="str">
        <f>IF(Ugovori_OPULJP3[[#This Row],[DATUM ZAVRŠETKA OPERACIJE]]&gt;DATE(2024,12,31),"u provedbi","završen")</f>
        <v>završen</v>
      </c>
      <c r="K3566" s="55" t="s">
        <v>12950</v>
      </c>
      <c r="L3566" s="55" t="s">
        <v>36</v>
      </c>
      <c r="M3566" s="58">
        <v>0.85</v>
      </c>
      <c r="N3566" s="58">
        <v>0.15</v>
      </c>
      <c r="O3566" s="59">
        <f>Ugovori_OPULJP3[[#This Row],[Bespovratna sredstva - Ukupno (EU+Nac) HRK
= Ukupna ugovorena vrijednost bespovratnih sredstava]]*Ugovori_OPULJP3[[#This Row],[EU STOPA SUFINANCIRANJA %
EU CO-FINANCING RATE %]]</f>
        <v>3054049.3794999998</v>
      </c>
      <c r="P3566" s="60">
        <f>Ugovori_OPULJP3[[#This Row],[Bespovratna sredstva - EU dio - HRK]]/7.5345</f>
        <v>405342.01068418601</v>
      </c>
      <c r="Q3566" s="59">
        <f>Ugovori_OPULJP3[[#This Row],[Bespovratna sredstva - Ukupno (EU+Nac) HRK
= Ukupna ugovorena vrijednost bespovratnih sredstava]]*Ugovori_OPULJP3[[#This Row],[STOPA NACIONALNOG SUFINANCIRANJA %]]</f>
        <v>538949.89049999998</v>
      </c>
      <c r="R3566" s="60">
        <f>Ugovori_OPULJP3[[#This Row],[Bespovratna sredstva - Nacionalni dio - HRK]]/7.5345</f>
        <v>71530.943061915183</v>
      </c>
      <c r="S3566" s="59">
        <v>3592999.27</v>
      </c>
      <c r="T3566" s="60">
        <f>Ugovori_OPULJP3[[#This Row],[Bespovratna sredstva - Ukupno (EU+Nac) HRK
= Ukupna ugovorena vrijednost bespovratnih sredstava]]/7.5345</f>
        <v>476872.95374610124</v>
      </c>
      <c r="U3566" s="59">
        <v>0</v>
      </c>
      <c r="V3566" s="60">
        <f>Ugovori_OPULJP3[[#This Row],[Javni doprinos korisnika - HRK]]/7.5345</f>
        <v>0</v>
      </c>
      <c r="W3566" s="59">
        <v>0</v>
      </c>
      <c r="X3566" s="60">
        <f>Ugovori_OPULJP3[[#This Row],[Privatni doprinos korisnika - HRK]]/7.5345</f>
        <v>0</v>
      </c>
      <c r="Y3566" s="61">
        <v>3592999.27</v>
      </c>
      <c r="Z3566" s="62">
        <f>Ugovori_OPULJP3[[#This Row],[UKUPNI PRIHVATLJIVI IZDACI
TOTAL ELIGIBLE EXPENDITURE
= Bespovratna sredstva ukupno + doprinos korisnika
= Ukupni prihvatljivi troškovi
= Ukupna ugovorena vrijednost projekta HRK]]/7.5345</f>
        <v>476872.95374610124</v>
      </c>
      <c r="AA3566" s="53" t="s">
        <v>37</v>
      </c>
      <c r="AB3566" s="53" t="s">
        <v>752</v>
      </c>
      <c r="AC3566" s="42" t="s">
        <v>12951</v>
      </c>
      <c r="AD3566" s="52" t="s">
        <v>12294</v>
      </c>
    </row>
    <row r="3567" spans="1:30" ht="88.5" customHeight="1" x14ac:dyDescent="0.2">
      <c r="A3567" s="50" t="s">
        <v>12952</v>
      </c>
      <c r="B3567" s="51" t="s">
        <v>12105</v>
      </c>
      <c r="C3567" s="52" t="s">
        <v>12289</v>
      </c>
      <c r="D3567" s="52" t="s">
        <v>12855</v>
      </c>
      <c r="E3567" s="53" t="s">
        <v>231</v>
      </c>
      <c r="F3567" s="54" t="s">
        <v>12953</v>
      </c>
      <c r="G3567" s="54" t="s">
        <v>9012</v>
      </c>
      <c r="H3567" s="56">
        <v>44132</v>
      </c>
      <c r="I3567" s="56">
        <v>45227</v>
      </c>
      <c r="J3567" s="57" t="str">
        <f>IF(Ugovori_OPULJP3[[#This Row],[DATUM ZAVRŠETKA OPERACIJE]]&gt;DATE(2024,12,31),"u provedbi","završen")</f>
        <v>završen</v>
      </c>
      <c r="K3567" s="55" t="s">
        <v>36</v>
      </c>
      <c r="L3567" s="55" t="s">
        <v>36</v>
      </c>
      <c r="M3567" s="58">
        <v>0.85</v>
      </c>
      <c r="N3567" s="58">
        <v>0.15</v>
      </c>
      <c r="O3567" s="59">
        <f>Ugovori_OPULJP3[[#This Row],[Bespovratna sredstva - Ukupno (EU+Nac) HRK
= Ukupna ugovorena vrijednost bespovratnih sredstava]]*Ugovori_OPULJP3[[#This Row],[EU STOPA SUFINANCIRANJA %
EU CO-FINANCING RATE %]]</f>
        <v>3047469.878</v>
      </c>
      <c r="P3567" s="60">
        <f>Ugovori_OPULJP3[[#This Row],[Bespovratna sredstva - EU dio - HRK]]/7.5345</f>
        <v>404468.76076713781</v>
      </c>
      <c r="Q3567" s="59">
        <f>Ugovori_OPULJP3[[#This Row],[Bespovratna sredstva - Ukupno (EU+Nac) HRK
= Ukupna ugovorena vrijednost bespovratnih sredstava]]*Ugovori_OPULJP3[[#This Row],[STOPA NACIONALNOG SUFINANCIRANJA %]]</f>
        <v>537788.80200000003</v>
      </c>
      <c r="R3567" s="60">
        <f>Ugovori_OPULJP3[[#This Row],[Bespovratna sredstva - Nacionalni dio - HRK]]/7.5345</f>
        <v>71376.840135377264</v>
      </c>
      <c r="S3567" s="59">
        <v>3585258.68</v>
      </c>
      <c r="T3567" s="60">
        <f>Ugovori_OPULJP3[[#This Row],[Bespovratna sredstva - Ukupno (EU+Nac) HRK
= Ukupna ugovorena vrijednost bespovratnih sredstava]]/7.5345</f>
        <v>475845.60090251511</v>
      </c>
      <c r="U3567" s="59">
        <v>0</v>
      </c>
      <c r="V3567" s="60">
        <f>Ugovori_OPULJP3[[#This Row],[Javni doprinos korisnika - HRK]]/7.5345</f>
        <v>0</v>
      </c>
      <c r="W3567" s="59">
        <v>0</v>
      </c>
      <c r="X3567" s="60">
        <f>Ugovori_OPULJP3[[#This Row],[Privatni doprinos korisnika - HRK]]/7.5345</f>
        <v>0</v>
      </c>
      <c r="Y3567" s="61">
        <v>3585258.68</v>
      </c>
      <c r="Z3567" s="62">
        <f>Ugovori_OPULJP3[[#This Row],[UKUPNI PRIHVATLJIVI IZDACI
TOTAL ELIGIBLE EXPENDITURE
= Bespovratna sredstva ukupno + doprinos korisnika
= Ukupni prihvatljivi troškovi
= Ukupna ugovorena vrijednost projekta HRK]]/7.5345</f>
        <v>475845.60090251511</v>
      </c>
      <c r="AA3567" s="53" t="s">
        <v>37</v>
      </c>
      <c r="AB3567" s="53" t="s">
        <v>752</v>
      </c>
      <c r="AC3567" s="42" t="s">
        <v>12954</v>
      </c>
      <c r="AD3567" s="52" t="s">
        <v>12294</v>
      </c>
    </row>
    <row r="3568" spans="1:30" ht="88.5" customHeight="1" x14ac:dyDescent="0.2">
      <c r="A3568" s="50" t="s">
        <v>12955</v>
      </c>
      <c r="B3568" s="51" t="s">
        <v>12105</v>
      </c>
      <c r="C3568" s="52" t="s">
        <v>12289</v>
      </c>
      <c r="D3568" s="52" t="s">
        <v>12855</v>
      </c>
      <c r="E3568" s="53" t="s">
        <v>231</v>
      </c>
      <c r="F3568" s="54" t="s">
        <v>12956</v>
      </c>
      <c r="G3568" s="54" t="s">
        <v>8127</v>
      </c>
      <c r="H3568" s="56">
        <v>44132</v>
      </c>
      <c r="I3568" s="56">
        <v>45227</v>
      </c>
      <c r="J3568" s="57" t="str">
        <f>IF(Ugovori_OPULJP3[[#This Row],[DATUM ZAVRŠETKA OPERACIJE]]&gt;DATE(2024,12,31),"u provedbi","završen")</f>
        <v>završen</v>
      </c>
      <c r="K3568" s="55" t="s">
        <v>12957</v>
      </c>
      <c r="L3568" s="55" t="s">
        <v>36</v>
      </c>
      <c r="M3568" s="58">
        <v>0.85</v>
      </c>
      <c r="N3568" s="58">
        <v>0.15</v>
      </c>
      <c r="O3568" s="59">
        <f>Ugovori_OPULJP3[[#This Row],[Bespovratna sredstva - Ukupno (EU+Nac) HRK
= Ukupna ugovorena vrijednost bespovratnih sredstava]]*Ugovori_OPULJP3[[#This Row],[EU STOPA SUFINANCIRANJA %
EU CO-FINANCING RATE %]]</f>
        <v>3059950.4364999998</v>
      </c>
      <c r="P3568" s="60">
        <f>Ugovori_OPULJP3[[#This Row],[Bespovratna sredstva - EU dio - HRK]]/7.5345</f>
        <v>406125.21554184082</v>
      </c>
      <c r="Q3568" s="59">
        <f>Ugovori_OPULJP3[[#This Row],[Bespovratna sredstva - Ukupno (EU+Nac) HRK
= Ukupna ugovorena vrijednost bespovratnih sredstava]]*Ugovori_OPULJP3[[#This Row],[STOPA NACIONALNOG SUFINANCIRANJA %]]</f>
        <v>539991.25349999999</v>
      </c>
      <c r="R3568" s="60">
        <f>Ugovori_OPULJP3[[#This Row],[Bespovratna sredstva - Nacionalni dio - HRK]]/7.5345</f>
        <v>71669.15568385426</v>
      </c>
      <c r="S3568" s="59">
        <v>3599941.69</v>
      </c>
      <c r="T3568" s="60">
        <f>Ugovori_OPULJP3[[#This Row],[Bespovratna sredstva - Ukupno (EU+Nac) HRK
= Ukupna ugovorena vrijednost bespovratnih sredstava]]/7.5345</f>
        <v>477794.37122569513</v>
      </c>
      <c r="U3568" s="59">
        <v>0</v>
      </c>
      <c r="V3568" s="60">
        <f>Ugovori_OPULJP3[[#This Row],[Javni doprinos korisnika - HRK]]/7.5345</f>
        <v>0</v>
      </c>
      <c r="W3568" s="59">
        <v>0</v>
      </c>
      <c r="X3568" s="60">
        <f>Ugovori_OPULJP3[[#This Row],[Privatni doprinos korisnika - HRK]]/7.5345</f>
        <v>0</v>
      </c>
      <c r="Y3568" s="61">
        <v>3599941.69</v>
      </c>
      <c r="Z3568" s="62">
        <f>Ugovori_OPULJP3[[#This Row],[UKUPNI PRIHVATLJIVI IZDACI
TOTAL ELIGIBLE EXPENDITURE
= Bespovratna sredstva ukupno + doprinos korisnika
= Ukupni prihvatljivi troškovi
= Ukupna ugovorena vrijednost projekta HRK]]/7.5345</f>
        <v>477794.37122569513</v>
      </c>
      <c r="AA3568" s="53" t="s">
        <v>37</v>
      </c>
      <c r="AB3568" s="53" t="s">
        <v>752</v>
      </c>
      <c r="AC3568" s="42" t="s">
        <v>12958</v>
      </c>
      <c r="AD3568" s="52" t="s">
        <v>12294</v>
      </c>
    </row>
    <row r="3569" spans="1:30" ht="88.5" customHeight="1" x14ac:dyDescent="0.2">
      <c r="A3569" s="50" t="s">
        <v>12959</v>
      </c>
      <c r="B3569" s="51" t="s">
        <v>12105</v>
      </c>
      <c r="C3569" s="52" t="s">
        <v>12289</v>
      </c>
      <c r="D3569" s="52" t="s">
        <v>12855</v>
      </c>
      <c r="E3569" s="53" t="s">
        <v>231</v>
      </c>
      <c r="F3569" s="54" t="s">
        <v>12960</v>
      </c>
      <c r="G3569" s="54" t="s">
        <v>323</v>
      </c>
      <c r="H3569" s="56">
        <v>44135</v>
      </c>
      <c r="I3569" s="56">
        <v>45230</v>
      </c>
      <c r="J3569" s="57" t="str">
        <f>IF(Ugovori_OPULJP3[[#This Row],[DATUM ZAVRŠETKA OPERACIJE]]&gt;DATE(2024,12,31),"u provedbi","završen")</f>
        <v>završen</v>
      </c>
      <c r="K3569" s="55" t="s">
        <v>35</v>
      </c>
      <c r="L3569" s="55" t="s">
        <v>248</v>
      </c>
      <c r="M3569" s="58">
        <v>0.85</v>
      </c>
      <c r="N3569" s="58">
        <v>0.15</v>
      </c>
      <c r="O3569" s="59">
        <f>Ugovori_OPULJP3[[#This Row],[Bespovratna sredstva - Ukupno (EU+Nac) HRK
= Ukupna ugovorena vrijednost bespovratnih sredstava]]*Ugovori_OPULJP3[[#This Row],[EU STOPA SUFINANCIRANJA %
EU CO-FINANCING RATE %]]</f>
        <v>3058164.6459999997</v>
      </c>
      <c r="P3569" s="60">
        <f>Ugovori_OPULJP3[[#This Row],[Bespovratna sredstva - EU dio - HRK]]/7.5345</f>
        <v>405888.20041144063</v>
      </c>
      <c r="Q3569" s="59">
        <f>Ugovori_OPULJP3[[#This Row],[Bespovratna sredstva - Ukupno (EU+Nac) HRK
= Ukupna ugovorena vrijednost bespovratnih sredstava]]*Ugovori_OPULJP3[[#This Row],[STOPA NACIONALNOG SUFINANCIRANJA %]]</f>
        <v>539676.11399999994</v>
      </c>
      <c r="R3569" s="60">
        <f>Ugovori_OPULJP3[[#This Row],[Bespovratna sredstva - Nacionalni dio - HRK]]/7.5345</f>
        <v>71627.329484371876</v>
      </c>
      <c r="S3569" s="59">
        <v>3597840.76</v>
      </c>
      <c r="T3569" s="60">
        <f>Ugovori_OPULJP3[[#This Row],[Bespovratna sredstva - Ukupno (EU+Nac) HRK
= Ukupna ugovorena vrijednost bespovratnih sredstava]]/7.5345</f>
        <v>477515.52989581256</v>
      </c>
      <c r="U3569" s="59">
        <v>0</v>
      </c>
      <c r="V3569" s="60">
        <f>Ugovori_OPULJP3[[#This Row],[Javni doprinos korisnika - HRK]]/7.5345</f>
        <v>0</v>
      </c>
      <c r="W3569" s="59">
        <v>0</v>
      </c>
      <c r="X3569" s="60">
        <f>Ugovori_OPULJP3[[#This Row],[Privatni doprinos korisnika - HRK]]/7.5345</f>
        <v>0</v>
      </c>
      <c r="Y3569" s="61">
        <v>3597840.76</v>
      </c>
      <c r="Z3569" s="62">
        <f>Ugovori_OPULJP3[[#This Row],[UKUPNI PRIHVATLJIVI IZDACI
TOTAL ELIGIBLE EXPENDITURE
= Bespovratna sredstva ukupno + doprinos korisnika
= Ukupni prihvatljivi troškovi
= Ukupna ugovorena vrijednost projekta HRK]]/7.5345</f>
        <v>477515.52989581256</v>
      </c>
      <c r="AA3569" s="53" t="s">
        <v>37</v>
      </c>
      <c r="AB3569" s="53" t="s">
        <v>752</v>
      </c>
      <c r="AC3569" s="42" t="s">
        <v>12961</v>
      </c>
      <c r="AD3569" s="52" t="s">
        <v>12294</v>
      </c>
    </row>
    <row r="3570" spans="1:30" ht="88.5" customHeight="1" x14ac:dyDescent="0.2">
      <c r="A3570" s="50" t="s">
        <v>12962</v>
      </c>
      <c r="B3570" s="51" t="s">
        <v>12105</v>
      </c>
      <c r="C3570" s="52" t="s">
        <v>12289</v>
      </c>
      <c r="D3570" s="52" t="s">
        <v>12855</v>
      </c>
      <c r="E3570" s="53" t="s">
        <v>231</v>
      </c>
      <c r="F3570" s="54" t="s">
        <v>12963</v>
      </c>
      <c r="G3570" s="54" t="s">
        <v>12964</v>
      </c>
      <c r="H3570" s="56">
        <v>44133</v>
      </c>
      <c r="I3570" s="56">
        <v>45228</v>
      </c>
      <c r="J3570" s="57" t="str">
        <f>IF(Ugovori_OPULJP3[[#This Row],[DATUM ZAVRŠETKA OPERACIJE]]&gt;DATE(2024,12,31),"u provedbi","završen")</f>
        <v>završen</v>
      </c>
      <c r="K3570" s="55" t="s">
        <v>2871</v>
      </c>
      <c r="L3570" s="55" t="s">
        <v>36</v>
      </c>
      <c r="M3570" s="58">
        <v>0.85</v>
      </c>
      <c r="N3570" s="58">
        <v>0.15</v>
      </c>
      <c r="O3570" s="59">
        <f>Ugovori_OPULJP3[[#This Row],[Bespovratna sredstva - Ukupno (EU+Nac) HRK
= Ukupna ugovorena vrijednost bespovratnih sredstava]]*Ugovori_OPULJP3[[#This Row],[EU STOPA SUFINANCIRANJA %
EU CO-FINANCING RATE %]]</f>
        <v>3059040.6475</v>
      </c>
      <c r="P3570" s="60">
        <f>Ugovori_OPULJP3[[#This Row],[Bespovratna sredstva - EU dio - HRK]]/7.5345</f>
        <v>406004.46579069609</v>
      </c>
      <c r="Q3570" s="59">
        <f>Ugovori_OPULJP3[[#This Row],[Bespovratna sredstva - Ukupno (EU+Nac) HRK
= Ukupna ugovorena vrijednost bespovratnih sredstava]]*Ugovori_OPULJP3[[#This Row],[STOPA NACIONALNOG SUFINANCIRANJA %]]</f>
        <v>539830.70250000001</v>
      </c>
      <c r="R3570" s="60">
        <f>Ugovori_OPULJP3[[#This Row],[Bespovratna sredstva - Nacionalni dio - HRK]]/7.5345</f>
        <v>71647.84690424049</v>
      </c>
      <c r="S3570" s="59">
        <v>3598871.35</v>
      </c>
      <c r="T3570" s="60">
        <f>Ugovori_OPULJP3[[#This Row],[Bespovratna sredstva - Ukupno (EU+Nac) HRK
= Ukupna ugovorena vrijednost bespovratnih sredstava]]/7.5345</f>
        <v>477652.31269493658</v>
      </c>
      <c r="U3570" s="59">
        <v>0</v>
      </c>
      <c r="V3570" s="60">
        <f>Ugovori_OPULJP3[[#This Row],[Javni doprinos korisnika - HRK]]/7.5345</f>
        <v>0</v>
      </c>
      <c r="W3570" s="59">
        <v>0</v>
      </c>
      <c r="X3570" s="60">
        <f>Ugovori_OPULJP3[[#This Row],[Privatni doprinos korisnika - HRK]]/7.5345</f>
        <v>0</v>
      </c>
      <c r="Y3570" s="61">
        <v>3598871.35</v>
      </c>
      <c r="Z3570" s="62">
        <f>Ugovori_OPULJP3[[#This Row],[UKUPNI PRIHVATLJIVI IZDACI
TOTAL ELIGIBLE EXPENDITURE
= Bespovratna sredstva ukupno + doprinos korisnika
= Ukupni prihvatljivi troškovi
= Ukupna ugovorena vrijednost projekta HRK]]/7.5345</f>
        <v>477652.31269493658</v>
      </c>
      <c r="AA3570" s="53" t="s">
        <v>37</v>
      </c>
      <c r="AB3570" s="53" t="s">
        <v>752</v>
      </c>
      <c r="AC3570" s="42" t="s">
        <v>12965</v>
      </c>
      <c r="AD3570" s="52" t="s">
        <v>12294</v>
      </c>
    </row>
    <row r="3571" spans="1:30" ht="88.5" customHeight="1" x14ac:dyDescent="0.2">
      <c r="A3571" s="50" t="s">
        <v>12966</v>
      </c>
      <c r="B3571" s="51" t="s">
        <v>12105</v>
      </c>
      <c r="C3571" s="52" t="s">
        <v>12289</v>
      </c>
      <c r="D3571" s="52" t="s">
        <v>12855</v>
      </c>
      <c r="E3571" s="53" t="s">
        <v>231</v>
      </c>
      <c r="F3571" s="54" t="s">
        <v>12967</v>
      </c>
      <c r="G3571" s="54" t="s">
        <v>12968</v>
      </c>
      <c r="H3571" s="56">
        <v>44132</v>
      </c>
      <c r="I3571" s="56">
        <v>45044</v>
      </c>
      <c r="J3571" s="57" t="str">
        <f>IF(Ugovori_OPULJP3[[#This Row],[DATUM ZAVRŠETKA OPERACIJE]]&gt;DATE(2024,12,31),"u provedbi","završen")</f>
        <v>završen</v>
      </c>
      <c r="K3571" s="55" t="s">
        <v>35</v>
      </c>
      <c r="L3571" s="55" t="s">
        <v>36</v>
      </c>
      <c r="M3571" s="58">
        <v>0.85</v>
      </c>
      <c r="N3571" s="58">
        <v>0.15</v>
      </c>
      <c r="O3571" s="59">
        <f>Ugovori_OPULJP3[[#This Row],[Bespovratna sredstva - Ukupno (EU+Nac) HRK
= Ukupna ugovorena vrijednost bespovratnih sredstava]]*Ugovori_OPULJP3[[#This Row],[EU STOPA SUFINANCIRANJA %
EU CO-FINANCING RATE %]]</f>
        <v>2493945.3559999997</v>
      </c>
      <c r="P3571" s="60">
        <f>Ugovori_OPULJP3[[#This Row],[Bespovratna sredstva - EU dio - HRK]]/7.5345</f>
        <v>331003.43168093433</v>
      </c>
      <c r="Q3571" s="59">
        <f>Ugovori_OPULJP3[[#This Row],[Bespovratna sredstva - Ukupno (EU+Nac) HRK
= Ukupna ugovorena vrijednost bespovratnih sredstava]]*Ugovori_OPULJP3[[#This Row],[STOPA NACIONALNOG SUFINANCIRANJA %]]</f>
        <v>440108.00399999996</v>
      </c>
      <c r="R3571" s="60">
        <f>Ugovori_OPULJP3[[#This Row],[Bespovratna sredstva - Nacionalni dio - HRK]]/7.5345</f>
        <v>58412.370296635469</v>
      </c>
      <c r="S3571" s="59">
        <v>2934053.36</v>
      </c>
      <c r="T3571" s="60">
        <f>Ugovori_OPULJP3[[#This Row],[Bespovratna sredstva - Ukupno (EU+Nac) HRK
= Ukupna ugovorena vrijednost bespovratnih sredstava]]/7.5345</f>
        <v>389415.80197756982</v>
      </c>
      <c r="U3571" s="59">
        <v>0</v>
      </c>
      <c r="V3571" s="60">
        <f>Ugovori_OPULJP3[[#This Row],[Javni doprinos korisnika - HRK]]/7.5345</f>
        <v>0</v>
      </c>
      <c r="W3571" s="59">
        <v>0</v>
      </c>
      <c r="X3571" s="60">
        <f>Ugovori_OPULJP3[[#This Row],[Privatni doprinos korisnika - HRK]]/7.5345</f>
        <v>0</v>
      </c>
      <c r="Y3571" s="61">
        <v>2934053.36</v>
      </c>
      <c r="Z3571" s="62">
        <f>Ugovori_OPULJP3[[#This Row],[UKUPNI PRIHVATLJIVI IZDACI
TOTAL ELIGIBLE EXPENDITURE
= Bespovratna sredstva ukupno + doprinos korisnika
= Ukupni prihvatljivi troškovi
= Ukupna ugovorena vrijednost projekta HRK]]/7.5345</f>
        <v>389415.80197756982</v>
      </c>
      <c r="AA3571" s="53" t="s">
        <v>37</v>
      </c>
      <c r="AB3571" s="53" t="s">
        <v>752</v>
      </c>
      <c r="AC3571" s="42" t="s">
        <v>12969</v>
      </c>
      <c r="AD3571" s="52" t="s">
        <v>12294</v>
      </c>
    </row>
    <row r="3572" spans="1:30" ht="88.5" customHeight="1" x14ac:dyDescent="0.2">
      <c r="A3572" s="50" t="s">
        <v>12970</v>
      </c>
      <c r="B3572" s="51" t="s">
        <v>12105</v>
      </c>
      <c r="C3572" s="52" t="s">
        <v>12289</v>
      </c>
      <c r="D3572" s="52" t="s">
        <v>12855</v>
      </c>
      <c r="E3572" s="53" t="s">
        <v>231</v>
      </c>
      <c r="F3572" s="54" t="s">
        <v>12971</v>
      </c>
      <c r="G3572" s="54" t="s">
        <v>12972</v>
      </c>
      <c r="H3572" s="56">
        <v>44132</v>
      </c>
      <c r="I3572" s="56">
        <v>45227</v>
      </c>
      <c r="J3572" s="57" t="str">
        <f>IF(Ugovori_OPULJP3[[#This Row],[DATUM ZAVRŠETKA OPERACIJE]]&gt;DATE(2024,12,31),"u provedbi","završen")</f>
        <v>završen</v>
      </c>
      <c r="K3572" s="55" t="s">
        <v>980</v>
      </c>
      <c r="L3572" s="55" t="s">
        <v>36</v>
      </c>
      <c r="M3572" s="58">
        <v>0.85</v>
      </c>
      <c r="N3572" s="58">
        <v>0.15</v>
      </c>
      <c r="O3572" s="59">
        <f>Ugovori_OPULJP3[[#This Row],[Bespovratna sredstva - Ukupno (EU+Nac) HRK
= Ukupna ugovorena vrijednost bespovratnih sredstava]]*Ugovori_OPULJP3[[#This Row],[EU STOPA SUFINANCIRANJA %
EU CO-FINANCING RATE %]]</f>
        <v>2940259.4715</v>
      </c>
      <c r="P3572" s="60">
        <f>Ugovori_OPULJP3[[#This Row],[Bespovratna sredstva - EU dio - HRK]]/7.5345</f>
        <v>390239.49452518416</v>
      </c>
      <c r="Q3572" s="59">
        <f>Ugovori_OPULJP3[[#This Row],[Bespovratna sredstva - Ukupno (EU+Nac) HRK
= Ukupna ugovorena vrijednost bespovratnih sredstava]]*Ugovori_OPULJP3[[#This Row],[STOPA NACIONALNOG SUFINANCIRANJA %]]</f>
        <v>518869.31849999999</v>
      </c>
      <c r="R3572" s="60">
        <f>Ugovori_OPULJP3[[#This Row],[Bespovratna sredstva - Nacionalni dio - HRK]]/7.5345</f>
        <v>68865.79315150308</v>
      </c>
      <c r="S3572" s="59">
        <v>3459128.79</v>
      </c>
      <c r="T3572" s="60">
        <f>Ugovori_OPULJP3[[#This Row],[Bespovratna sredstva - Ukupno (EU+Nac) HRK
= Ukupna ugovorena vrijednost bespovratnih sredstava]]/7.5345</f>
        <v>459105.28767668724</v>
      </c>
      <c r="U3572" s="59">
        <v>0</v>
      </c>
      <c r="V3572" s="60">
        <f>Ugovori_OPULJP3[[#This Row],[Javni doprinos korisnika - HRK]]/7.5345</f>
        <v>0</v>
      </c>
      <c r="W3572" s="59">
        <v>0</v>
      </c>
      <c r="X3572" s="60">
        <f>Ugovori_OPULJP3[[#This Row],[Privatni doprinos korisnika - HRK]]/7.5345</f>
        <v>0</v>
      </c>
      <c r="Y3572" s="61">
        <v>3459128.79</v>
      </c>
      <c r="Z3572" s="62">
        <f>Ugovori_OPULJP3[[#This Row],[UKUPNI PRIHVATLJIVI IZDACI
TOTAL ELIGIBLE EXPENDITURE
= Bespovratna sredstva ukupno + doprinos korisnika
= Ukupni prihvatljivi troškovi
= Ukupna ugovorena vrijednost projekta HRK]]/7.5345</f>
        <v>459105.28767668724</v>
      </c>
      <c r="AA3572" s="53" t="s">
        <v>37</v>
      </c>
      <c r="AB3572" s="53" t="s">
        <v>752</v>
      </c>
      <c r="AC3572" s="42" t="s">
        <v>12973</v>
      </c>
      <c r="AD3572" s="52" t="s">
        <v>12294</v>
      </c>
    </row>
    <row r="3573" spans="1:30" ht="88.5" customHeight="1" x14ac:dyDescent="0.2">
      <c r="A3573" s="50" t="s">
        <v>12974</v>
      </c>
      <c r="B3573" s="51" t="s">
        <v>12105</v>
      </c>
      <c r="C3573" s="52" t="s">
        <v>12289</v>
      </c>
      <c r="D3573" s="52" t="s">
        <v>12975</v>
      </c>
      <c r="E3573" s="53" t="s">
        <v>75</v>
      </c>
      <c r="F3573" s="54" t="s">
        <v>12976</v>
      </c>
      <c r="G3573" s="54" t="s">
        <v>1090</v>
      </c>
      <c r="H3573" s="56">
        <v>43980</v>
      </c>
      <c r="I3573" s="56">
        <v>44710</v>
      </c>
      <c r="J3573" s="57" t="str">
        <f>IF(Ugovori_OPULJP3[[#This Row],[DATUM ZAVRŠETKA OPERACIJE]]&gt;DATE(2024,12,31),"u provedbi","završen")</f>
        <v>završen</v>
      </c>
      <c r="K3573" s="55" t="s">
        <v>83</v>
      </c>
      <c r="L3573" s="55" t="s">
        <v>83</v>
      </c>
      <c r="M3573" s="58">
        <v>0.85</v>
      </c>
      <c r="N3573" s="58">
        <v>0.15</v>
      </c>
      <c r="O3573" s="59">
        <f>Ugovori_OPULJP3[[#This Row],[Bespovratna sredstva - Ukupno (EU+Nac) HRK
= Ukupna ugovorena vrijednost bespovratnih sredstava]]*Ugovori_OPULJP3[[#This Row],[EU STOPA SUFINANCIRANJA %
EU CO-FINANCING RATE %]]</f>
        <v>1527634.2205000001</v>
      </c>
      <c r="P3573" s="60">
        <f>Ugovori_OPULJP3[[#This Row],[Bespovratna sredstva - EU dio - HRK]]/7.5345</f>
        <v>202751.9039750481</v>
      </c>
      <c r="Q3573" s="59">
        <f>Ugovori_OPULJP3[[#This Row],[Bespovratna sredstva - Ukupno (EU+Nac) HRK
= Ukupna ugovorena vrijednost bespovratnih sredstava]]*Ugovori_OPULJP3[[#This Row],[STOPA NACIONALNOG SUFINANCIRANJA %]]</f>
        <v>269582.50949999999</v>
      </c>
      <c r="R3573" s="60">
        <f>Ugovori_OPULJP3[[#This Row],[Bespovratna sredstva - Nacionalni dio - HRK]]/7.5345</f>
        <v>35779.747760302605</v>
      </c>
      <c r="S3573" s="59">
        <v>1797216.73</v>
      </c>
      <c r="T3573" s="60">
        <f>Ugovori_OPULJP3[[#This Row],[Bespovratna sredstva - Ukupno (EU+Nac) HRK
= Ukupna ugovorena vrijednost bespovratnih sredstava]]/7.5345</f>
        <v>238531.65173535069</v>
      </c>
      <c r="U3573" s="59">
        <v>0</v>
      </c>
      <c r="V3573" s="60">
        <f>Ugovori_OPULJP3[[#This Row],[Javni doprinos korisnika - HRK]]/7.5345</f>
        <v>0</v>
      </c>
      <c r="W3573" s="59">
        <v>0</v>
      </c>
      <c r="X3573" s="60">
        <f>Ugovori_OPULJP3[[#This Row],[Privatni doprinos korisnika - HRK]]/7.5345</f>
        <v>0</v>
      </c>
      <c r="Y3573" s="61">
        <v>1797216.73</v>
      </c>
      <c r="Z3573" s="62">
        <f>Ugovori_OPULJP3[[#This Row],[UKUPNI PRIHVATLJIVI IZDACI
TOTAL ELIGIBLE EXPENDITURE
= Bespovratna sredstva ukupno + doprinos korisnika
= Ukupni prihvatljivi troškovi
= Ukupna ugovorena vrijednost projekta HRK]]/7.5345</f>
        <v>238531.65173535069</v>
      </c>
      <c r="AA3573" s="53" t="s">
        <v>12292</v>
      </c>
      <c r="AB3573" s="53" t="s">
        <v>752</v>
      </c>
      <c r="AC3573" s="42" t="s">
        <v>12977</v>
      </c>
      <c r="AD3573" s="52" t="s">
        <v>12294</v>
      </c>
    </row>
    <row r="3574" spans="1:30" ht="88.5" customHeight="1" x14ac:dyDescent="0.2">
      <c r="A3574" s="50" t="s">
        <v>12978</v>
      </c>
      <c r="B3574" s="51" t="s">
        <v>12105</v>
      </c>
      <c r="C3574" s="52" t="s">
        <v>12289</v>
      </c>
      <c r="D3574" s="52" t="s">
        <v>12975</v>
      </c>
      <c r="E3574" s="53" t="s">
        <v>75</v>
      </c>
      <c r="F3574" s="54" t="s">
        <v>12979</v>
      </c>
      <c r="G3574" s="71" t="s">
        <v>12980</v>
      </c>
      <c r="H3574" s="56">
        <v>43980</v>
      </c>
      <c r="I3574" s="56">
        <v>44710</v>
      </c>
      <c r="J3574" s="57" t="str">
        <f>IF(Ugovori_OPULJP3[[#This Row],[DATUM ZAVRŠETKA OPERACIJE]]&gt;DATE(2024,12,31),"u provedbi","završen")</f>
        <v>završen</v>
      </c>
      <c r="K3574" s="55" t="s">
        <v>172</v>
      </c>
      <c r="L3574" s="55" t="s">
        <v>172</v>
      </c>
      <c r="M3574" s="58">
        <v>0.85</v>
      </c>
      <c r="N3574" s="58">
        <v>0.15</v>
      </c>
      <c r="O3574" s="59">
        <f>Ugovori_OPULJP3[[#This Row],[Bespovratna sredstva - Ukupno (EU+Nac) HRK
= Ukupna ugovorena vrijednost bespovratnih sredstava]]*Ugovori_OPULJP3[[#This Row],[EU STOPA SUFINANCIRANJA %
EU CO-FINANCING RATE %]]</f>
        <v>1570421.6310000001</v>
      </c>
      <c r="P3574" s="60">
        <f>Ugovori_OPULJP3[[#This Row],[Bespovratna sredstva - EU dio - HRK]]/7.5345</f>
        <v>208430.76926139757</v>
      </c>
      <c r="Q3574" s="59">
        <f>Ugovori_OPULJP3[[#This Row],[Bespovratna sredstva - Ukupno (EU+Nac) HRK
= Ukupna ugovorena vrijednost bespovratnih sredstava]]*Ugovori_OPULJP3[[#This Row],[STOPA NACIONALNOG SUFINANCIRANJA %]]</f>
        <v>277133.22899999999</v>
      </c>
      <c r="R3574" s="60">
        <f>Ugovori_OPULJP3[[#This Row],[Bespovratna sredstva - Nacionalni dio - HRK]]/7.5345</f>
        <v>36781.900457893687</v>
      </c>
      <c r="S3574" s="59">
        <v>1847554.86</v>
      </c>
      <c r="T3574" s="60">
        <f>Ugovori_OPULJP3[[#This Row],[Bespovratna sredstva - Ukupno (EU+Nac) HRK
= Ukupna ugovorena vrijednost bespovratnih sredstava]]/7.5345</f>
        <v>245212.66971929127</v>
      </c>
      <c r="U3574" s="59">
        <v>0</v>
      </c>
      <c r="V3574" s="60">
        <f>Ugovori_OPULJP3[[#This Row],[Javni doprinos korisnika - HRK]]/7.5345</f>
        <v>0</v>
      </c>
      <c r="W3574" s="59">
        <v>0</v>
      </c>
      <c r="X3574" s="60">
        <f>Ugovori_OPULJP3[[#This Row],[Privatni doprinos korisnika - HRK]]/7.5345</f>
        <v>0</v>
      </c>
      <c r="Y3574" s="61">
        <v>1847554.86</v>
      </c>
      <c r="Z3574" s="62">
        <f>Ugovori_OPULJP3[[#This Row],[UKUPNI PRIHVATLJIVI IZDACI
TOTAL ELIGIBLE EXPENDITURE
= Bespovratna sredstva ukupno + doprinos korisnika
= Ukupni prihvatljivi troškovi
= Ukupna ugovorena vrijednost projekta HRK]]/7.5345</f>
        <v>245212.66971929127</v>
      </c>
      <c r="AA3574" s="53" t="s">
        <v>12292</v>
      </c>
      <c r="AB3574" s="53" t="s">
        <v>752</v>
      </c>
      <c r="AC3574" s="42" t="s">
        <v>12981</v>
      </c>
      <c r="AD3574" s="52" t="s">
        <v>12294</v>
      </c>
    </row>
    <row r="3575" spans="1:30" ht="88.5" customHeight="1" x14ac:dyDescent="0.2">
      <c r="A3575" s="50" t="s">
        <v>12982</v>
      </c>
      <c r="B3575" s="51" t="s">
        <v>12105</v>
      </c>
      <c r="C3575" s="52" t="s">
        <v>12289</v>
      </c>
      <c r="D3575" s="52" t="s">
        <v>12975</v>
      </c>
      <c r="E3575" s="53" t="s">
        <v>75</v>
      </c>
      <c r="F3575" s="54" t="s">
        <v>12983</v>
      </c>
      <c r="G3575" s="54" t="s">
        <v>12984</v>
      </c>
      <c r="H3575" s="56">
        <v>43983</v>
      </c>
      <c r="I3575" s="56">
        <v>44713</v>
      </c>
      <c r="J3575" s="57" t="str">
        <f>IF(Ugovori_OPULJP3[[#This Row],[DATUM ZAVRŠETKA OPERACIJE]]&gt;DATE(2024,12,31),"u provedbi","završen")</f>
        <v>završen</v>
      </c>
      <c r="K3575" s="55" t="s">
        <v>154</v>
      </c>
      <c r="L3575" s="55" t="s">
        <v>154</v>
      </c>
      <c r="M3575" s="58">
        <v>0.85</v>
      </c>
      <c r="N3575" s="58">
        <v>0.15</v>
      </c>
      <c r="O3575" s="59">
        <f>Ugovori_OPULJP3[[#This Row],[Bespovratna sredstva - Ukupno (EU+Nac) HRK
= Ukupna ugovorena vrijednost bespovratnih sredstava]]*Ugovori_OPULJP3[[#This Row],[EU STOPA SUFINANCIRANJA %
EU CO-FINANCING RATE %]]</f>
        <v>1435592.2084999999</v>
      </c>
      <c r="P3575" s="60">
        <f>Ugovori_OPULJP3[[#This Row],[Bespovratna sredstva - EU dio - HRK]]/7.5345</f>
        <v>190535.82965027538</v>
      </c>
      <c r="Q3575" s="59">
        <f>Ugovori_OPULJP3[[#This Row],[Bespovratna sredstva - Ukupno (EU+Nac) HRK
= Ukupna ugovorena vrijednost bespovratnih sredstava]]*Ugovori_OPULJP3[[#This Row],[STOPA NACIONALNOG SUFINANCIRANJA %]]</f>
        <v>253339.8015</v>
      </c>
      <c r="R3575" s="60">
        <f>Ugovori_OPULJP3[[#This Row],[Bespovratna sredstva - Nacionalni dio - HRK]]/7.5345</f>
        <v>33623.969938283895</v>
      </c>
      <c r="S3575" s="59">
        <v>1688932.01</v>
      </c>
      <c r="T3575" s="60">
        <f>Ugovori_OPULJP3[[#This Row],[Bespovratna sredstva - Ukupno (EU+Nac) HRK
= Ukupna ugovorena vrijednost bespovratnih sredstava]]/7.5345</f>
        <v>224159.79958855928</v>
      </c>
      <c r="U3575" s="59">
        <v>0</v>
      </c>
      <c r="V3575" s="60">
        <f>Ugovori_OPULJP3[[#This Row],[Javni doprinos korisnika - HRK]]/7.5345</f>
        <v>0</v>
      </c>
      <c r="W3575" s="59">
        <v>0</v>
      </c>
      <c r="X3575" s="60">
        <f>Ugovori_OPULJP3[[#This Row],[Privatni doprinos korisnika - HRK]]/7.5345</f>
        <v>0</v>
      </c>
      <c r="Y3575" s="61">
        <v>1688932.01</v>
      </c>
      <c r="Z3575" s="62">
        <f>Ugovori_OPULJP3[[#This Row],[UKUPNI PRIHVATLJIVI IZDACI
TOTAL ELIGIBLE EXPENDITURE
= Bespovratna sredstva ukupno + doprinos korisnika
= Ukupni prihvatljivi troškovi
= Ukupna ugovorena vrijednost projekta HRK]]/7.5345</f>
        <v>224159.79958855928</v>
      </c>
      <c r="AA3575" s="53" t="s">
        <v>12292</v>
      </c>
      <c r="AB3575" s="53" t="s">
        <v>752</v>
      </c>
      <c r="AC3575" s="42" t="s">
        <v>12985</v>
      </c>
      <c r="AD3575" s="52" t="s">
        <v>12294</v>
      </c>
    </row>
    <row r="3576" spans="1:30" ht="88.5" customHeight="1" x14ac:dyDescent="0.2">
      <c r="A3576" s="50" t="s">
        <v>12986</v>
      </c>
      <c r="B3576" s="51" t="s">
        <v>12105</v>
      </c>
      <c r="C3576" s="52" t="s">
        <v>12289</v>
      </c>
      <c r="D3576" s="52" t="s">
        <v>12975</v>
      </c>
      <c r="E3576" s="53" t="s">
        <v>75</v>
      </c>
      <c r="F3576" s="54" t="s">
        <v>12987</v>
      </c>
      <c r="G3576" s="54" t="s">
        <v>12988</v>
      </c>
      <c r="H3576" s="56">
        <v>43980</v>
      </c>
      <c r="I3576" s="56">
        <v>44710</v>
      </c>
      <c r="J3576" s="57" t="str">
        <f>IF(Ugovori_OPULJP3[[#This Row],[DATUM ZAVRŠETKA OPERACIJE]]&gt;DATE(2024,12,31),"u provedbi","završen")</f>
        <v>završen</v>
      </c>
      <c r="K3576" s="55" t="s">
        <v>154</v>
      </c>
      <c r="L3576" s="55" t="s">
        <v>154</v>
      </c>
      <c r="M3576" s="58">
        <v>0.85</v>
      </c>
      <c r="N3576" s="58">
        <v>0.15</v>
      </c>
      <c r="O3576" s="59">
        <f>Ugovori_OPULJP3[[#This Row],[Bespovratna sredstva - Ukupno (EU+Nac) HRK
= Ukupna ugovorena vrijednost bespovratnih sredstava]]*Ugovori_OPULJP3[[#This Row],[EU STOPA SUFINANCIRANJA %
EU CO-FINANCING RATE %]]</f>
        <v>1689754.7034999998</v>
      </c>
      <c r="P3576" s="60">
        <f>Ugovori_OPULJP3[[#This Row],[Bespovratna sredstva - EU dio - HRK]]/7.5345</f>
        <v>224268.98978034372</v>
      </c>
      <c r="Q3576" s="59">
        <f>Ugovori_OPULJP3[[#This Row],[Bespovratna sredstva - Ukupno (EU+Nac) HRK
= Ukupna ugovorena vrijednost bespovratnih sredstava]]*Ugovori_OPULJP3[[#This Row],[STOPA NACIONALNOG SUFINANCIRANJA %]]</f>
        <v>298192.00649999996</v>
      </c>
      <c r="R3576" s="60">
        <f>Ugovori_OPULJP3[[#This Row],[Bespovratna sredstva - Nacionalni dio - HRK]]/7.5345</f>
        <v>39576.880549472422</v>
      </c>
      <c r="S3576" s="59">
        <v>1987946.71</v>
      </c>
      <c r="T3576" s="60">
        <f>Ugovori_OPULJP3[[#This Row],[Bespovratna sredstva - Ukupno (EU+Nac) HRK
= Ukupna ugovorena vrijednost bespovratnih sredstava]]/7.5345</f>
        <v>263845.87032981619</v>
      </c>
      <c r="U3576" s="59">
        <v>0</v>
      </c>
      <c r="V3576" s="60">
        <f>Ugovori_OPULJP3[[#This Row],[Javni doprinos korisnika - HRK]]/7.5345</f>
        <v>0</v>
      </c>
      <c r="W3576" s="59">
        <v>0</v>
      </c>
      <c r="X3576" s="60">
        <f>Ugovori_OPULJP3[[#This Row],[Privatni doprinos korisnika - HRK]]/7.5345</f>
        <v>0</v>
      </c>
      <c r="Y3576" s="61">
        <v>1987946.71</v>
      </c>
      <c r="Z3576" s="62">
        <f>Ugovori_OPULJP3[[#This Row],[UKUPNI PRIHVATLJIVI IZDACI
TOTAL ELIGIBLE EXPENDITURE
= Bespovratna sredstva ukupno + doprinos korisnika
= Ukupni prihvatljivi troškovi
= Ukupna ugovorena vrijednost projekta HRK]]/7.5345</f>
        <v>263845.87032981619</v>
      </c>
      <c r="AA3576" s="53" t="s">
        <v>12292</v>
      </c>
      <c r="AB3576" s="53" t="s">
        <v>752</v>
      </c>
      <c r="AC3576" s="42" t="s">
        <v>12989</v>
      </c>
      <c r="AD3576" s="52" t="s">
        <v>12294</v>
      </c>
    </row>
    <row r="3577" spans="1:30" ht="88.5" customHeight="1" x14ac:dyDescent="0.2">
      <c r="A3577" s="50" t="s">
        <v>12990</v>
      </c>
      <c r="B3577" s="51" t="s">
        <v>12105</v>
      </c>
      <c r="C3577" s="52" t="s">
        <v>12289</v>
      </c>
      <c r="D3577" s="52" t="s">
        <v>12975</v>
      </c>
      <c r="E3577" s="53" t="s">
        <v>75</v>
      </c>
      <c r="F3577" s="54" t="s">
        <v>12991</v>
      </c>
      <c r="G3577" s="54" t="s">
        <v>2854</v>
      </c>
      <c r="H3577" s="56">
        <v>43985</v>
      </c>
      <c r="I3577" s="56">
        <v>44715</v>
      </c>
      <c r="J3577" s="57" t="str">
        <f>IF(Ugovori_OPULJP3[[#This Row],[DATUM ZAVRŠETKA OPERACIJE]]&gt;DATE(2024,12,31),"u provedbi","završen")</f>
        <v>završen</v>
      </c>
      <c r="K3577" s="55" t="s">
        <v>103</v>
      </c>
      <c r="L3577" s="55" t="s">
        <v>103</v>
      </c>
      <c r="M3577" s="58">
        <v>0.85</v>
      </c>
      <c r="N3577" s="58">
        <v>0.15</v>
      </c>
      <c r="O3577" s="59">
        <f>Ugovori_OPULJP3[[#This Row],[Bespovratna sredstva - Ukupno (EU+Nac) HRK
= Ukupna ugovorena vrijednost bespovratnih sredstava]]*Ugovori_OPULJP3[[#This Row],[EU STOPA SUFINANCIRANJA %
EU CO-FINANCING RATE %]]</f>
        <v>1689524.209</v>
      </c>
      <c r="P3577" s="60">
        <f>Ugovori_OPULJP3[[#This Row],[Bespovratna sredstva - EU dio - HRK]]/7.5345</f>
        <v>224238.39790297963</v>
      </c>
      <c r="Q3577" s="59">
        <f>Ugovori_OPULJP3[[#This Row],[Bespovratna sredstva - Ukupno (EU+Nac) HRK
= Ukupna ugovorena vrijednost bespovratnih sredstava]]*Ugovori_OPULJP3[[#This Row],[STOPA NACIONALNOG SUFINANCIRANJA %]]</f>
        <v>298151.33100000001</v>
      </c>
      <c r="R3577" s="60">
        <f>Ugovori_OPULJP3[[#This Row],[Bespovratna sredstva - Nacionalni dio - HRK]]/7.5345</f>
        <v>39571.481982878759</v>
      </c>
      <c r="S3577" s="59">
        <v>1987675.54</v>
      </c>
      <c r="T3577" s="60">
        <f>Ugovori_OPULJP3[[#This Row],[Bespovratna sredstva - Ukupno (EU+Nac) HRK
= Ukupna ugovorena vrijednost bespovratnih sredstava]]/7.5345</f>
        <v>263809.87988585839</v>
      </c>
      <c r="U3577" s="59">
        <v>0</v>
      </c>
      <c r="V3577" s="60">
        <f>Ugovori_OPULJP3[[#This Row],[Javni doprinos korisnika - HRK]]/7.5345</f>
        <v>0</v>
      </c>
      <c r="W3577" s="59">
        <v>0</v>
      </c>
      <c r="X3577" s="60">
        <f>Ugovori_OPULJP3[[#This Row],[Privatni doprinos korisnika - HRK]]/7.5345</f>
        <v>0</v>
      </c>
      <c r="Y3577" s="61">
        <v>1987675.54</v>
      </c>
      <c r="Z3577" s="62">
        <f>Ugovori_OPULJP3[[#This Row],[UKUPNI PRIHVATLJIVI IZDACI
TOTAL ELIGIBLE EXPENDITURE
= Bespovratna sredstva ukupno + doprinos korisnika
= Ukupni prihvatljivi troškovi
= Ukupna ugovorena vrijednost projekta HRK]]/7.5345</f>
        <v>263809.87988585839</v>
      </c>
      <c r="AA3577" s="53" t="s">
        <v>12292</v>
      </c>
      <c r="AB3577" s="53" t="s">
        <v>752</v>
      </c>
      <c r="AC3577" s="42" t="s">
        <v>12992</v>
      </c>
      <c r="AD3577" s="52" t="s">
        <v>12294</v>
      </c>
    </row>
    <row r="3578" spans="1:30" ht="88.5" customHeight="1" x14ac:dyDescent="0.2">
      <c r="A3578" s="50" t="s">
        <v>12993</v>
      </c>
      <c r="B3578" s="51" t="s">
        <v>12105</v>
      </c>
      <c r="C3578" s="52" t="s">
        <v>12289</v>
      </c>
      <c r="D3578" s="52" t="s">
        <v>12975</v>
      </c>
      <c r="E3578" s="53" t="s">
        <v>75</v>
      </c>
      <c r="F3578" s="54" t="s">
        <v>12994</v>
      </c>
      <c r="G3578" s="71" t="s">
        <v>82</v>
      </c>
      <c r="H3578" s="56">
        <v>43980</v>
      </c>
      <c r="I3578" s="56">
        <v>44710</v>
      </c>
      <c r="J3578" s="57" t="str">
        <f>IF(Ugovori_OPULJP3[[#This Row],[DATUM ZAVRŠETKA OPERACIJE]]&gt;DATE(2024,12,31),"u provedbi","završen")</f>
        <v>završen</v>
      </c>
      <c r="K3578" s="55" t="s">
        <v>83</v>
      </c>
      <c r="L3578" s="55" t="s">
        <v>83</v>
      </c>
      <c r="M3578" s="58">
        <v>0.85</v>
      </c>
      <c r="N3578" s="58">
        <v>0.15</v>
      </c>
      <c r="O3578" s="59">
        <f>Ugovori_OPULJP3[[#This Row],[Bespovratna sredstva - Ukupno (EU+Nac) HRK
= Ukupna ugovorena vrijednost bespovratnih sredstava]]*Ugovori_OPULJP3[[#This Row],[EU STOPA SUFINANCIRANJA %
EU CO-FINANCING RATE %]]</f>
        <v>1530578</v>
      </c>
      <c r="P3578" s="60">
        <f>Ugovori_OPULJP3[[#This Row],[Bespovratna sredstva - EU dio - HRK]]/7.5345</f>
        <v>203142.61065764152</v>
      </c>
      <c r="Q3578" s="59">
        <f>Ugovori_OPULJP3[[#This Row],[Bespovratna sredstva - Ukupno (EU+Nac) HRK
= Ukupna ugovorena vrijednost bespovratnih sredstava]]*Ugovori_OPULJP3[[#This Row],[STOPA NACIONALNOG SUFINANCIRANJA %]]</f>
        <v>270102</v>
      </c>
      <c r="R3578" s="60">
        <f>Ugovori_OPULJP3[[#This Row],[Bespovratna sredstva - Nacionalni dio - HRK]]/7.5345</f>
        <v>35848.695998407326</v>
      </c>
      <c r="S3578" s="59">
        <v>1800680</v>
      </c>
      <c r="T3578" s="60">
        <f>Ugovori_OPULJP3[[#This Row],[Bespovratna sredstva - Ukupno (EU+Nac) HRK
= Ukupna ugovorena vrijednost bespovratnih sredstava]]/7.5345</f>
        <v>238991.30665604884</v>
      </c>
      <c r="U3578" s="59">
        <v>0</v>
      </c>
      <c r="V3578" s="60">
        <f>Ugovori_OPULJP3[[#This Row],[Javni doprinos korisnika - HRK]]/7.5345</f>
        <v>0</v>
      </c>
      <c r="W3578" s="59">
        <v>0</v>
      </c>
      <c r="X3578" s="60">
        <f>Ugovori_OPULJP3[[#This Row],[Privatni doprinos korisnika - HRK]]/7.5345</f>
        <v>0</v>
      </c>
      <c r="Y3578" s="61">
        <v>1800680</v>
      </c>
      <c r="Z3578" s="62">
        <f>Ugovori_OPULJP3[[#This Row],[UKUPNI PRIHVATLJIVI IZDACI
TOTAL ELIGIBLE EXPENDITURE
= Bespovratna sredstva ukupno + doprinos korisnika
= Ukupni prihvatljivi troškovi
= Ukupna ugovorena vrijednost projekta HRK]]/7.5345</f>
        <v>238991.30665604884</v>
      </c>
      <c r="AA3578" s="53" t="s">
        <v>12292</v>
      </c>
      <c r="AB3578" s="53" t="s">
        <v>752</v>
      </c>
      <c r="AC3578" s="42" t="s">
        <v>12995</v>
      </c>
      <c r="AD3578" s="52" t="s">
        <v>12294</v>
      </c>
    </row>
    <row r="3579" spans="1:30" ht="88.5" customHeight="1" x14ac:dyDescent="0.2">
      <c r="A3579" s="50" t="s">
        <v>12996</v>
      </c>
      <c r="B3579" s="51" t="s">
        <v>12105</v>
      </c>
      <c r="C3579" s="52" t="s">
        <v>12289</v>
      </c>
      <c r="D3579" s="52" t="s">
        <v>12975</v>
      </c>
      <c r="E3579" s="53" t="s">
        <v>75</v>
      </c>
      <c r="F3579" s="54" t="s">
        <v>12997</v>
      </c>
      <c r="G3579" s="54" t="s">
        <v>12998</v>
      </c>
      <c r="H3579" s="56">
        <v>43980</v>
      </c>
      <c r="I3579" s="56">
        <v>44710</v>
      </c>
      <c r="J3579" s="57" t="str">
        <f>IF(Ugovori_OPULJP3[[#This Row],[DATUM ZAVRŠETKA OPERACIJE]]&gt;DATE(2024,12,31),"u provedbi","završen")</f>
        <v>završen</v>
      </c>
      <c r="K3579" s="55" t="s">
        <v>83</v>
      </c>
      <c r="L3579" s="55" t="s">
        <v>83</v>
      </c>
      <c r="M3579" s="58">
        <v>0.85</v>
      </c>
      <c r="N3579" s="58">
        <v>0.15</v>
      </c>
      <c r="O3579" s="59">
        <f>Ugovori_OPULJP3[[#This Row],[Bespovratna sredstva - Ukupno (EU+Nac) HRK
= Ukupna ugovorena vrijednost bespovratnih sredstava]]*Ugovori_OPULJP3[[#This Row],[EU STOPA SUFINANCIRANJA %
EU CO-FINANCING RATE %]]</f>
        <v>1639344</v>
      </c>
      <c r="P3579" s="60">
        <f>Ugovori_OPULJP3[[#This Row],[Bespovratna sredstva - EU dio - HRK]]/7.5345</f>
        <v>217578.33963766671</v>
      </c>
      <c r="Q3579" s="59">
        <f>Ugovori_OPULJP3[[#This Row],[Bespovratna sredstva - Ukupno (EU+Nac) HRK
= Ukupna ugovorena vrijednost bespovratnih sredstava]]*Ugovori_OPULJP3[[#This Row],[STOPA NACIONALNOG SUFINANCIRANJA %]]</f>
        <v>289296</v>
      </c>
      <c r="R3579" s="60">
        <f>Ugovori_OPULJP3[[#This Row],[Bespovratna sredstva - Nacionalni dio - HRK]]/7.5345</f>
        <v>38396.177583117656</v>
      </c>
      <c r="S3579" s="59">
        <v>1928640</v>
      </c>
      <c r="T3579" s="60">
        <f>Ugovori_OPULJP3[[#This Row],[Bespovratna sredstva - Ukupno (EU+Nac) HRK
= Ukupna ugovorena vrijednost bespovratnih sredstava]]/7.5345</f>
        <v>255974.51722078439</v>
      </c>
      <c r="U3579" s="59">
        <v>0</v>
      </c>
      <c r="V3579" s="60">
        <f>Ugovori_OPULJP3[[#This Row],[Javni doprinos korisnika - HRK]]/7.5345</f>
        <v>0</v>
      </c>
      <c r="W3579" s="59">
        <v>0</v>
      </c>
      <c r="X3579" s="60">
        <f>Ugovori_OPULJP3[[#This Row],[Privatni doprinos korisnika - HRK]]/7.5345</f>
        <v>0</v>
      </c>
      <c r="Y3579" s="61">
        <v>1928640</v>
      </c>
      <c r="Z3579" s="62">
        <f>Ugovori_OPULJP3[[#This Row],[UKUPNI PRIHVATLJIVI IZDACI
TOTAL ELIGIBLE EXPENDITURE
= Bespovratna sredstva ukupno + doprinos korisnika
= Ukupni prihvatljivi troškovi
= Ukupna ugovorena vrijednost projekta HRK]]/7.5345</f>
        <v>255974.51722078439</v>
      </c>
      <c r="AA3579" s="53" t="s">
        <v>12292</v>
      </c>
      <c r="AB3579" s="53" t="s">
        <v>752</v>
      </c>
      <c r="AC3579" s="42" t="s">
        <v>12999</v>
      </c>
      <c r="AD3579" s="52" t="s">
        <v>12294</v>
      </c>
    </row>
    <row r="3580" spans="1:30" ht="88.5" customHeight="1" x14ac:dyDescent="0.2">
      <c r="A3580" s="50" t="s">
        <v>13000</v>
      </c>
      <c r="B3580" s="51" t="s">
        <v>12105</v>
      </c>
      <c r="C3580" s="52" t="s">
        <v>12289</v>
      </c>
      <c r="D3580" s="52" t="s">
        <v>12975</v>
      </c>
      <c r="E3580" s="53" t="s">
        <v>75</v>
      </c>
      <c r="F3580" s="54" t="s">
        <v>13001</v>
      </c>
      <c r="G3580" s="54" t="s">
        <v>13002</v>
      </c>
      <c r="H3580" s="56">
        <v>43980</v>
      </c>
      <c r="I3580" s="56">
        <v>44710</v>
      </c>
      <c r="J3580" s="57" t="str">
        <f>IF(Ugovori_OPULJP3[[#This Row],[DATUM ZAVRŠETKA OPERACIJE]]&gt;DATE(2024,12,31),"u provedbi","završen")</f>
        <v>završen</v>
      </c>
      <c r="K3580" s="55" t="s">
        <v>185</v>
      </c>
      <c r="L3580" s="55" t="s">
        <v>185</v>
      </c>
      <c r="M3580" s="58">
        <v>0.85</v>
      </c>
      <c r="N3580" s="58">
        <v>0.15</v>
      </c>
      <c r="O3580" s="59">
        <f>Ugovori_OPULJP3[[#This Row],[Bespovratna sredstva - Ukupno (EU+Nac) HRK
= Ukupna ugovorena vrijednost bespovratnih sredstava]]*Ugovori_OPULJP3[[#This Row],[EU STOPA SUFINANCIRANJA %
EU CO-FINANCING RATE %]]</f>
        <v>862630.22649999999</v>
      </c>
      <c r="P3580" s="60">
        <f>Ugovori_OPULJP3[[#This Row],[Bespovratna sredstva - EU dio - HRK]]/7.5345</f>
        <v>114490.70628442497</v>
      </c>
      <c r="Q3580" s="59">
        <f>Ugovori_OPULJP3[[#This Row],[Bespovratna sredstva - Ukupno (EU+Nac) HRK
= Ukupna ugovorena vrijednost bespovratnih sredstava]]*Ugovori_OPULJP3[[#This Row],[STOPA NACIONALNOG SUFINANCIRANJA %]]</f>
        <v>152228.86349999998</v>
      </c>
      <c r="R3580" s="60">
        <f>Ugovori_OPULJP3[[#This Row],[Bespovratna sredstva - Nacionalni dio - HRK]]/7.5345</f>
        <v>20204.242285486758</v>
      </c>
      <c r="S3580" s="59">
        <v>1014859.09</v>
      </c>
      <c r="T3580" s="60">
        <f>Ugovori_OPULJP3[[#This Row],[Bespovratna sredstva - Ukupno (EU+Nac) HRK
= Ukupna ugovorena vrijednost bespovratnih sredstava]]/7.5345</f>
        <v>134694.94856991174</v>
      </c>
      <c r="U3580" s="59">
        <v>0</v>
      </c>
      <c r="V3580" s="60">
        <f>Ugovori_OPULJP3[[#This Row],[Javni doprinos korisnika - HRK]]/7.5345</f>
        <v>0</v>
      </c>
      <c r="W3580" s="59">
        <v>0</v>
      </c>
      <c r="X3580" s="60">
        <f>Ugovori_OPULJP3[[#This Row],[Privatni doprinos korisnika - HRK]]/7.5345</f>
        <v>0</v>
      </c>
      <c r="Y3580" s="61">
        <v>1014859.09</v>
      </c>
      <c r="Z3580" s="62">
        <f>Ugovori_OPULJP3[[#This Row],[UKUPNI PRIHVATLJIVI IZDACI
TOTAL ELIGIBLE EXPENDITURE
= Bespovratna sredstva ukupno + doprinos korisnika
= Ukupni prihvatljivi troškovi
= Ukupna ugovorena vrijednost projekta HRK]]/7.5345</f>
        <v>134694.94856991174</v>
      </c>
      <c r="AA3580" s="53" t="s">
        <v>12292</v>
      </c>
      <c r="AB3580" s="53" t="s">
        <v>752</v>
      </c>
      <c r="AC3580" s="42" t="s">
        <v>13003</v>
      </c>
      <c r="AD3580" s="52" t="s">
        <v>12294</v>
      </c>
    </row>
    <row r="3581" spans="1:30" ht="88.5" customHeight="1" x14ac:dyDescent="0.2">
      <c r="A3581" s="50" t="s">
        <v>13004</v>
      </c>
      <c r="B3581" s="51" t="s">
        <v>12105</v>
      </c>
      <c r="C3581" s="52" t="s">
        <v>12289</v>
      </c>
      <c r="D3581" s="52" t="s">
        <v>12975</v>
      </c>
      <c r="E3581" s="53" t="s">
        <v>75</v>
      </c>
      <c r="F3581" s="54" t="s">
        <v>13005</v>
      </c>
      <c r="G3581" s="54" t="s">
        <v>4819</v>
      </c>
      <c r="H3581" s="56">
        <v>43980</v>
      </c>
      <c r="I3581" s="56">
        <v>44710</v>
      </c>
      <c r="J3581" s="57" t="str">
        <f>IF(Ugovori_OPULJP3[[#This Row],[DATUM ZAVRŠETKA OPERACIJE]]&gt;DATE(2024,12,31),"u provedbi","završen")</f>
        <v>završen</v>
      </c>
      <c r="K3581" s="55" t="s">
        <v>83</v>
      </c>
      <c r="L3581" s="55" t="s">
        <v>83</v>
      </c>
      <c r="M3581" s="58">
        <v>0.85</v>
      </c>
      <c r="N3581" s="58">
        <v>0.15</v>
      </c>
      <c r="O3581" s="59">
        <f>Ugovori_OPULJP3[[#This Row],[Bespovratna sredstva - Ukupno (EU+Nac) HRK
= Ukupna ugovorena vrijednost bespovratnih sredstava]]*Ugovori_OPULJP3[[#This Row],[EU STOPA SUFINANCIRANJA %
EU CO-FINANCING RATE %]]</f>
        <v>1666109.48</v>
      </c>
      <c r="P3581" s="60">
        <f>Ugovori_OPULJP3[[#This Row],[Bespovratna sredstva - EU dio - HRK]]/7.5345</f>
        <v>221130.72931183223</v>
      </c>
      <c r="Q3581" s="59">
        <f>Ugovori_OPULJP3[[#This Row],[Bespovratna sredstva - Ukupno (EU+Nac) HRK
= Ukupna ugovorena vrijednost bespovratnih sredstava]]*Ugovori_OPULJP3[[#This Row],[STOPA NACIONALNOG SUFINANCIRANJA %]]</f>
        <v>294019.32</v>
      </c>
      <c r="R3581" s="60">
        <f>Ugovori_OPULJP3[[#This Row],[Bespovratna sredstva - Nacionalni dio - HRK]]/7.5345</f>
        <v>39023.069878558628</v>
      </c>
      <c r="S3581" s="59">
        <v>1960128.8</v>
      </c>
      <c r="T3581" s="60">
        <f>Ugovori_OPULJP3[[#This Row],[Bespovratna sredstva - Ukupno (EU+Nac) HRK
= Ukupna ugovorena vrijednost bespovratnih sredstava]]/7.5345</f>
        <v>260153.79919039086</v>
      </c>
      <c r="U3581" s="59">
        <v>0</v>
      </c>
      <c r="V3581" s="60">
        <f>Ugovori_OPULJP3[[#This Row],[Javni doprinos korisnika - HRK]]/7.5345</f>
        <v>0</v>
      </c>
      <c r="W3581" s="59">
        <v>0</v>
      </c>
      <c r="X3581" s="60">
        <f>Ugovori_OPULJP3[[#This Row],[Privatni doprinos korisnika - HRK]]/7.5345</f>
        <v>0</v>
      </c>
      <c r="Y3581" s="61">
        <v>1960128.8</v>
      </c>
      <c r="Z3581" s="62">
        <f>Ugovori_OPULJP3[[#This Row],[UKUPNI PRIHVATLJIVI IZDACI
TOTAL ELIGIBLE EXPENDITURE
= Bespovratna sredstva ukupno + doprinos korisnika
= Ukupni prihvatljivi troškovi
= Ukupna ugovorena vrijednost projekta HRK]]/7.5345</f>
        <v>260153.79919039086</v>
      </c>
      <c r="AA3581" s="53" t="s">
        <v>12292</v>
      </c>
      <c r="AB3581" s="53" t="s">
        <v>752</v>
      </c>
      <c r="AC3581" s="42" t="s">
        <v>13006</v>
      </c>
      <c r="AD3581" s="52" t="s">
        <v>12294</v>
      </c>
    </row>
    <row r="3582" spans="1:30" ht="88.5" customHeight="1" x14ac:dyDescent="0.2">
      <c r="A3582" s="50" t="s">
        <v>13007</v>
      </c>
      <c r="B3582" s="51" t="s">
        <v>12105</v>
      </c>
      <c r="C3582" s="52" t="s">
        <v>12289</v>
      </c>
      <c r="D3582" s="52" t="s">
        <v>12975</v>
      </c>
      <c r="E3582" s="53" t="s">
        <v>75</v>
      </c>
      <c r="F3582" s="54" t="s">
        <v>13008</v>
      </c>
      <c r="G3582" s="54" t="s">
        <v>12937</v>
      </c>
      <c r="H3582" s="56">
        <v>43980</v>
      </c>
      <c r="I3582" s="56">
        <v>44710</v>
      </c>
      <c r="J3582" s="57" t="str">
        <f>IF(Ugovori_OPULJP3[[#This Row],[DATUM ZAVRŠETKA OPERACIJE]]&gt;DATE(2024,12,31),"u provedbi","završen")</f>
        <v>završen</v>
      </c>
      <c r="K3582" s="55" t="s">
        <v>36</v>
      </c>
      <c r="L3582" s="55" t="s">
        <v>36</v>
      </c>
      <c r="M3582" s="58">
        <v>0.85</v>
      </c>
      <c r="N3582" s="58">
        <v>0.15</v>
      </c>
      <c r="O3582" s="59">
        <f>Ugovori_OPULJP3[[#This Row],[Bespovratna sredstva - Ukupno (EU+Nac) HRK
= Ukupna ugovorena vrijednost bespovratnih sredstava]]*Ugovori_OPULJP3[[#This Row],[EU STOPA SUFINANCIRANJA %
EU CO-FINANCING RATE %]]</f>
        <v>1680937.7385</v>
      </c>
      <c r="P3582" s="60">
        <f>Ugovori_OPULJP3[[#This Row],[Bespovratna sredstva - EU dio - HRK]]/7.5345</f>
        <v>223098.77742385026</v>
      </c>
      <c r="Q3582" s="59">
        <f>Ugovori_OPULJP3[[#This Row],[Bespovratna sredstva - Ukupno (EU+Nac) HRK
= Ukupna ugovorena vrijednost bespovratnih sredstava]]*Ugovori_OPULJP3[[#This Row],[STOPA NACIONALNOG SUFINANCIRANJA %]]</f>
        <v>296636.07150000002</v>
      </c>
      <c r="R3582" s="60">
        <f>Ugovori_OPULJP3[[#This Row],[Bespovratna sredstva - Nacionalni dio - HRK]]/7.5345</f>
        <v>39370.372486561813</v>
      </c>
      <c r="S3582" s="59">
        <v>1977573.81</v>
      </c>
      <c r="T3582" s="60">
        <f>Ugovori_OPULJP3[[#This Row],[Bespovratna sredstva - Ukupno (EU+Nac) HRK
= Ukupna ugovorena vrijednost bespovratnih sredstava]]/7.5345</f>
        <v>262469.14991041209</v>
      </c>
      <c r="U3582" s="59">
        <v>0</v>
      </c>
      <c r="V3582" s="60">
        <f>Ugovori_OPULJP3[[#This Row],[Javni doprinos korisnika - HRK]]/7.5345</f>
        <v>0</v>
      </c>
      <c r="W3582" s="59">
        <v>0</v>
      </c>
      <c r="X3582" s="60">
        <f>Ugovori_OPULJP3[[#This Row],[Privatni doprinos korisnika - HRK]]/7.5345</f>
        <v>0</v>
      </c>
      <c r="Y3582" s="61">
        <v>1977573.81</v>
      </c>
      <c r="Z3582" s="62">
        <f>Ugovori_OPULJP3[[#This Row],[UKUPNI PRIHVATLJIVI IZDACI
TOTAL ELIGIBLE EXPENDITURE
= Bespovratna sredstva ukupno + doprinos korisnika
= Ukupni prihvatljivi troškovi
= Ukupna ugovorena vrijednost projekta HRK]]/7.5345</f>
        <v>262469.14991041209</v>
      </c>
      <c r="AA3582" s="53" t="s">
        <v>12292</v>
      </c>
      <c r="AB3582" s="53" t="s">
        <v>752</v>
      </c>
      <c r="AC3582" s="42" t="s">
        <v>13009</v>
      </c>
      <c r="AD3582" s="52" t="s">
        <v>12294</v>
      </c>
    </row>
    <row r="3583" spans="1:30" ht="88.5" customHeight="1" x14ac:dyDescent="0.2">
      <c r="A3583" s="50" t="s">
        <v>13010</v>
      </c>
      <c r="B3583" s="51" t="s">
        <v>12105</v>
      </c>
      <c r="C3583" s="52" t="s">
        <v>12289</v>
      </c>
      <c r="D3583" s="52" t="s">
        <v>12975</v>
      </c>
      <c r="E3583" s="53" t="s">
        <v>75</v>
      </c>
      <c r="F3583" s="54" t="s">
        <v>13011</v>
      </c>
      <c r="G3583" s="54" t="s">
        <v>1056</v>
      </c>
      <c r="H3583" s="56">
        <v>43980</v>
      </c>
      <c r="I3583" s="56">
        <v>44710</v>
      </c>
      <c r="J3583" s="57" t="str">
        <f>IF(Ugovori_OPULJP3[[#This Row],[DATUM ZAVRŠETKA OPERACIJE]]&gt;DATE(2024,12,31),"u provedbi","završen")</f>
        <v>završen</v>
      </c>
      <c r="K3583" s="55" t="s">
        <v>83</v>
      </c>
      <c r="L3583" s="55" t="s">
        <v>83</v>
      </c>
      <c r="M3583" s="58">
        <v>0.85</v>
      </c>
      <c r="N3583" s="58">
        <v>0.15</v>
      </c>
      <c r="O3583" s="59">
        <f>Ugovori_OPULJP3[[#This Row],[Bespovratna sredstva - Ukupno (EU+Nac) HRK
= Ukupna ugovorena vrijednost bespovratnih sredstava]]*Ugovori_OPULJP3[[#This Row],[EU STOPA SUFINANCIRANJA %
EU CO-FINANCING RATE %]]</f>
        <v>1614796.6884999999</v>
      </c>
      <c r="P3583" s="60">
        <f>Ugovori_OPULJP3[[#This Row],[Bespovratna sredstva - EU dio - HRK]]/7.5345</f>
        <v>214320.35151635806</v>
      </c>
      <c r="Q3583" s="59">
        <f>Ugovori_OPULJP3[[#This Row],[Bespovratna sredstva - Ukupno (EU+Nac) HRK
= Ukupna ugovorena vrijednost bespovratnih sredstava]]*Ugovori_OPULJP3[[#This Row],[STOPA NACIONALNOG SUFINANCIRANJA %]]</f>
        <v>284964.12150000001</v>
      </c>
      <c r="R3583" s="60">
        <f>Ugovori_OPULJP3[[#This Row],[Bespovratna sredstva - Nacionalni dio - HRK]]/7.5345</f>
        <v>37821.238502886721</v>
      </c>
      <c r="S3583" s="59">
        <v>1899760.81</v>
      </c>
      <c r="T3583" s="60">
        <f>Ugovori_OPULJP3[[#This Row],[Bespovratna sredstva - Ukupno (EU+Nac) HRK
= Ukupna ugovorena vrijednost bespovratnih sredstava]]/7.5345</f>
        <v>252141.59001924479</v>
      </c>
      <c r="U3583" s="59">
        <v>0</v>
      </c>
      <c r="V3583" s="60">
        <f>Ugovori_OPULJP3[[#This Row],[Javni doprinos korisnika - HRK]]/7.5345</f>
        <v>0</v>
      </c>
      <c r="W3583" s="59">
        <v>0</v>
      </c>
      <c r="X3583" s="60">
        <f>Ugovori_OPULJP3[[#This Row],[Privatni doprinos korisnika - HRK]]/7.5345</f>
        <v>0</v>
      </c>
      <c r="Y3583" s="61">
        <v>1899760.81</v>
      </c>
      <c r="Z3583" s="62">
        <f>Ugovori_OPULJP3[[#This Row],[UKUPNI PRIHVATLJIVI IZDACI
TOTAL ELIGIBLE EXPENDITURE
= Bespovratna sredstva ukupno + doprinos korisnika
= Ukupni prihvatljivi troškovi
= Ukupna ugovorena vrijednost projekta HRK]]/7.5345</f>
        <v>252141.59001924479</v>
      </c>
      <c r="AA3583" s="53" t="s">
        <v>12292</v>
      </c>
      <c r="AB3583" s="53" t="s">
        <v>752</v>
      </c>
      <c r="AC3583" s="42" t="s">
        <v>13012</v>
      </c>
      <c r="AD3583" s="52" t="s">
        <v>12294</v>
      </c>
    </row>
    <row r="3584" spans="1:30" ht="88.5" customHeight="1" x14ac:dyDescent="0.2">
      <c r="A3584" s="50" t="s">
        <v>13013</v>
      </c>
      <c r="B3584" s="51" t="s">
        <v>12105</v>
      </c>
      <c r="C3584" s="52" t="s">
        <v>12289</v>
      </c>
      <c r="D3584" s="52" t="s">
        <v>12975</v>
      </c>
      <c r="E3584" s="53" t="s">
        <v>75</v>
      </c>
      <c r="F3584" s="54" t="s">
        <v>13014</v>
      </c>
      <c r="G3584" s="54" t="s">
        <v>13015</v>
      </c>
      <c r="H3584" s="56">
        <v>43980</v>
      </c>
      <c r="I3584" s="56">
        <v>44710</v>
      </c>
      <c r="J3584" s="57" t="str">
        <f>IF(Ugovori_OPULJP3[[#This Row],[DATUM ZAVRŠETKA OPERACIJE]]&gt;DATE(2024,12,31),"u provedbi","završen")</f>
        <v>završen</v>
      </c>
      <c r="K3584" s="55" t="s">
        <v>3749</v>
      </c>
      <c r="L3584" s="55" t="s">
        <v>337</v>
      </c>
      <c r="M3584" s="58">
        <v>0.85</v>
      </c>
      <c r="N3584" s="58">
        <v>0.15</v>
      </c>
      <c r="O3584" s="59">
        <f>Ugovori_OPULJP3[[#This Row],[Bespovratna sredstva - Ukupno (EU+Nac) HRK
= Ukupna ugovorena vrijednost bespovratnih sredstava]]*Ugovori_OPULJP3[[#This Row],[EU STOPA SUFINANCIRANJA %
EU CO-FINANCING RATE %]]</f>
        <v>1320531.6694999998</v>
      </c>
      <c r="P3584" s="60">
        <f>Ugovori_OPULJP3[[#This Row],[Bespovratna sredstva - EU dio - HRK]]/7.5345</f>
        <v>175264.67177649477</v>
      </c>
      <c r="Q3584" s="59">
        <f>Ugovori_OPULJP3[[#This Row],[Bespovratna sredstva - Ukupno (EU+Nac) HRK
= Ukupna ugovorena vrijednost bespovratnih sredstava]]*Ugovori_OPULJP3[[#This Row],[STOPA NACIONALNOG SUFINANCIRANJA %]]</f>
        <v>233035.00049999999</v>
      </c>
      <c r="R3584" s="60">
        <f>Ugovori_OPULJP3[[#This Row],[Bespovratna sredstva - Nacionalni dio - HRK]]/7.5345</f>
        <v>30929.059725263785</v>
      </c>
      <c r="S3584" s="59">
        <v>1553566.67</v>
      </c>
      <c r="T3584" s="60">
        <f>Ugovori_OPULJP3[[#This Row],[Bespovratna sredstva - Ukupno (EU+Nac) HRK
= Ukupna ugovorena vrijednost bespovratnih sredstava]]/7.5345</f>
        <v>206193.73150175856</v>
      </c>
      <c r="U3584" s="59">
        <v>0</v>
      </c>
      <c r="V3584" s="60">
        <f>Ugovori_OPULJP3[[#This Row],[Javni doprinos korisnika - HRK]]/7.5345</f>
        <v>0</v>
      </c>
      <c r="W3584" s="59">
        <v>0</v>
      </c>
      <c r="X3584" s="60">
        <f>Ugovori_OPULJP3[[#This Row],[Privatni doprinos korisnika - HRK]]/7.5345</f>
        <v>0</v>
      </c>
      <c r="Y3584" s="61">
        <v>1553566.67</v>
      </c>
      <c r="Z3584" s="62">
        <f>Ugovori_OPULJP3[[#This Row],[UKUPNI PRIHVATLJIVI IZDACI
TOTAL ELIGIBLE EXPENDITURE
= Bespovratna sredstva ukupno + doprinos korisnika
= Ukupni prihvatljivi troškovi
= Ukupna ugovorena vrijednost projekta HRK]]/7.5345</f>
        <v>206193.73150175856</v>
      </c>
      <c r="AA3584" s="53" t="s">
        <v>12292</v>
      </c>
      <c r="AB3584" s="53" t="s">
        <v>752</v>
      </c>
      <c r="AC3584" s="42" t="s">
        <v>13016</v>
      </c>
      <c r="AD3584" s="52" t="s">
        <v>12294</v>
      </c>
    </row>
    <row r="3585" spans="1:30" ht="88.5" customHeight="1" x14ac:dyDescent="0.2">
      <c r="A3585" s="50" t="s">
        <v>13017</v>
      </c>
      <c r="B3585" s="51" t="s">
        <v>12105</v>
      </c>
      <c r="C3585" s="52" t="s">
        <v>12289</v>
      </c>
      <c r="D3585" s="52" t="s">
        <v>12975</v>
      </c>
      <c r="E3585" s="53" t="s">
        <v>75</v>
      </c>
      <c r="F3585" s="54" t="s">
        <v>12557</v>
      </c>
      <c r="G3585" s="54" t="s">
        <v>1074</v>
      </c>
      <c r="H3585" s="56">
        <v>43980</v>
      </c>
      <c r="I3585" s="56">
        <v>44710</v>
      </c>
      <c r="J3585" s="57" t="str">
        <f>IF(Ugovori_OPULJP3[[#This Row],[DATUM ZAVRŠETKA OPERACIJE]]&gt;DATE(2024,12,31),"u provedbi","završen")</f>
        <v>završen</v>
      </c>
      <c r="K3585" s="55" t="s">
        <v>210</v>
      </c>
      <c r="L3585" s="55" t="s">
        <v>210</v>
      </c>
      <c r="M3585" s="58">
        <v>0.85</v>
      </c>
      <c r="N3585" s="58">
        <v>0.15</v>
      </c>
      <c r="O3585" s="59">
        <f>Ugovori_OPULJP3[[#This Row],[Bespovratna sredstva - Ukupno (EU+Nac) HRK
= Ukupna ugovorena vrijednost bespovratnih sredstava]]*Ugovori_OPULJP3[[#This Row],[EU STOPA SUFINANCIRANJA %
EU CO-FINANCING RATE %]]</f>
        <v>1614347.9564999999</v>
      </c>
      <c r="P3585" s="60">
        <f>Ugovori_OPULJP3[[#This Row],[Bespovratna sredstva - EU dio - HRK]]/7.5345</f>
        <v>214260.79454509253</v>
      </c>
      <c r="Q3585" s="59">
        <f>Ugovori_OPULJP3[[#This Row],[Bespovratna sredstva - Ukupno (EU+Nac) HRK
= Ukupna ugovorena vrijednost bespovratnih sredstava]]*Ugovori_OPULJP3[[#This Row],[STOPA NACIONALNOG SUFINANCIRANJA %]]</f>
        <v>284884.93349999998</v>
      </c>
      <c r="R3585" s="60">
        <f>Ugovori_OPULJP3[[#This Row],[Bespovratna sredstva - Nacionalni dio - HRK]]/7.5345</f>
        <v>37810.728449133981</v>
      </c>
      <c r="S3585" s="59">
        <v>1899232.89</v>
      </c>
      <c r="T3585" s="60">
        <f>Ugovori_OPULJP3[[#This Row],[Bespovratna sredstva - Ukupno (EU+Nac) HRK
= Ukupna ugovorena vrijednost bespovratnih sredstava]]/7.5345</f>
        <v>252071.52299422654</v>
      </c>
      <c r="U3585" s="59">
        <v>0</v>
      </c>
      <c r="V3585" s="60">
        <f>Ugovori_OPULJP3[[#This Row],[Javni doprinos korisnika - HRK]]/7.5345</f>
        <v>0</v>
      </c>
      <c r="W3585" s="59">
        <v>0</v>
      </c>
      <c r="X3585" s="60">
        <f>Ugovori_OPULJP3[[#This Row],[Privatni doprinos korisnika - HRK]]/7.5345</f>
        <v>0</v>
      </c>
      <c r="Y3585" s="61">
        <v>1899232.89</v>
      </c>
      <c r="Z3585" s="62">
        <f>Ugovori_OPULJP3[[#This Row],[UKUPNI PRIHVATLJIVI IZDACI
TOTAL ELIGIBLE EXPENDITURE
= Bespovratna sredstva ukupno + doprinos korisnika
= Ukupni prihvatljivi troškovi
= Ukupna ugovorena vrijednost projekta HRK]]/7.5345</f>
        <v>252071.52299422654</v>
      </c>
      <c r="AA3585" s="53" t="s">
        <v>12292</v>
      </c>
      <c r="AB3585" s="53" t="s">
        <v>752</v>
      </c>
      <c r="AC3585" s="42" t="s">
        <v>13018</v>
      </c>
      <c r="AD3585" s="52" t="s">
        <v>12294</v>
      </c>
    </row>
    <row r="3586" spans="1:30" ht="88.5" customHeight="1" x14ac:dyDescent="0.2">
      <c r="A3586" s="50" t="s">
        <v>13019</v>
      </c>
      <c r="B3586" s="51" t="s">
        <v>12105</v>
      </c>
      <c r="C3586" s="52" t="s">
        <v>12289</v>
      </c>
      <c r="D3586" s="52" t="s">
        <v>12975</v>
      </c>
      <c r="E3586" s="53" t="s">
        <v>75</v>
      </c>
      <c r="F3586" s="54" t="s">
        <v>13020</v>
      </c>
      <c r="G3586" s="54" t="s">
        <v>12545</v>
      </c>
      <c r="H3586" s="56">
        <v>43980</v>
      </c>
      <c r="I3586" s="56">
        <v>44710</v>
      </c>
      <c r="J3586" s="57" t="str">
        <f>IF(Ugovori_OPULJP3[[#This Row],[DATUM ZAVRŠETKA OPERACIJE]]&gt;DATE(2024,12,31),"u provedbi","završen")</f>
        <v>završen</v>
      </c>
      <c r="K3586" s="55" t="s">
        <v>12408</v>
      </c>
      <c r="L3586" s="55" t="s">
        <v>83</v>
      </c>
      <c r="M3586" s="58">
        <v>0.85</v>
      </c>
      <c r="N3586" s="58">
        <v>0.15</v>
      </c>
      <c r="O3586" s="59">
        <f>Ugovori_OPULJP3[[#This Row],[Bespovratna sredstva - Ukupno (EU+Nac) HRK
= Ukupna ugovorena vrijednost bespovratnih sredstava]]*Ugovori_OPULJP3[[#This Row],[EU STOPA SUFINANCIRANJA %
EU CO-FINANCING RATE %]]</f>
        <v>1699356.8389999999</v>
      </c>
      <c r="P3586" s="60">
        <f>Ugovori_OPULJP3[[#This Row],[Bespovratna sredstva - EU dio - HRK]]/7.5345</f>
        <v>225543.41217068152</v>
      </c>
      <c r="Q3586" s="59">
        <f>Ugovori_OPULJP3[[#This Row],[Bespovratna sredstva - Ukupno (EU+Nac) HRK
= Ukupna ugovorena vrijednost bespovratnih sredstava]]*Ugovori_OPULJP3[[#This Row],[STOPA NACIONALNOG SUFINANCIRANJA %]]</f>
        <v>299886.50099999999</v>
      </c>
      <c r="R3586" s="60">
        <f>Ugovori_OPULJP3[[#This Row],[Bespovratna sredstva - Nacionalni dio - HRK]]/7.5345</f>
        <v>39801.778618355558</v>
      </c>
      <c r="S3586" s="59">
        <v>1999243.34</v>
      </c>
      <c r="T3586" s="60">
        <f>Ugovori_OPULJP3[[#This Row],[Bespovratna sredstva - Ukupno (EU+Nac) HRK
= Ukupna ugovorena vrijednost bespovratnih sredstava]]/7.5345</f>
        <v>265345.19078903709</v>
      </c>
      <c r="U3586" s="59">
        <v>0</v>
      </c>
      <c r="V3586" s="60">
        <f>Ugovori_OPULJP3[[#This Row],[Javni doprinos korisnika - HRK]]/7.5345</f>
        <v>0</v>
      </c>
      <c r="W3586" s="59">
        <v>0</v>
      </c>
      <c r="X3586" s="60">
        <f>Ugovori_OPULJP3[[#This Row],[Privatni doprinos korisnika - HRK]]/7.5345</f>
        <v>0</v>
      </c>
      <c r="Y3586" s="61">
        <v>1999243.34</v>
      </c>
      <c r="Z3586" s="62">
        <f>Ugovori_OPULJP3[[#This Row],[UKUPNI PRIHVATLJIVI IZDACI
TOTAL ELIGIBLE EXPENDITURE
= Bespovratna sredstva ukupno + doprinos korisnika
= Ukupni prihvatljivi troškovi
= Ukupna ugovorena vrijednost projekta HRK]]/7.5345</f>
        <v>265345.19078903709</v>
      </c>
      <c r="AA3586" s="53" t="s">
        <v>12292</v>
      </c>
      <c r="AB3586" s="53" t="s">
        <v>752</v>
      </c>
      <c r="AC3586" s="42" t="s">
        <v>13021</v>
      </c>
      <c r="AD3586" s="52" t="s">
        <v>12294</v>
      </c>
    </row>
    <row r="3587" spans="1:30" ht="88.5" customHeight="1" x14ac:dyDescent="0.2">
      <c r="A3587" s="50" t="s">
        <v>13022</v>
      </c>
      <c r="B3587" s="51" t="s">
        <v>12105</v>
      </c>
      <c r="C3587" s="52" t="s">
        <v>12289</v>
      </c>
      <c r="D3587" s="52" t="s">
        <v>12975</v>
      </c>
      <c r="E3587" s="53" t="s">
        <v>75</v>
      </c>
      <c r="F3587" s="54" t="s">
        <v>13023</v>
      </c>
      <c r="G3587" s="54" t="s">
        <v>2217</v>
      </c>
      <c r="H3587" s="56">
        <v>43980</v>
      </c>
      <c r="I3587" s="56">
        <v>44710</v>
      </c>
      <c r="J3587" s="57" t="str">
        <f>IF(Ugovori_OPULJP3[[#This Row],[DATUM ZAVRŠETKA OPERACIJE]]&gt;DATE(2024,12,31),"u provedbi","završen")</f>
        <v>završen</v>
      </c>
      <c r="K3587" s="55" t="s">
        <v>83</v>
      </c>
      <c r="L3587" s="55" t="s">
        <v>83</v>
      </c>
      <c r="M3587" s="58">
        <v>0.85</v>
      </c>
      <c r="N3587" s="58">
        <v>0.15</v>
      </c>
      <c r="O3587" s="59">
        <f>Ugovori_OPULJP3[[#This Row],[Bespovratna sredstva - Ukupno (EU+Nac) HRK
= Ukupna ugovorena vrijednost bespovratnih sredstava]]*Ugovori_OPULJP3[[#This Row],[EU STOPA SUFINANCIRANJA %
EU CO-FINANCING RATE %]]</f>
        <v>1665345.5</v>
      </c>
      <c r="P3587" s="60">
        <f>Ugovori_OPULJP3[[#This Row],[Bespovratna sredstva - EU dio - HRK]]/7.5345</f>
        <v>221029.33174065963</v>
      </c>
      <c r="Q3587" s="59">
        <f>Ugovori_OPULJP3[[#This Row],[Bespovratna sredstva - Ukupno (EU+Nac) HRK
= Ukupna ugovorena vrijednost bespovratnih sredstava]]*Ugovori_OPULJP3[[#This Row],[STOPA NACIONALNOG SUFINANCIRANJA %]]</f>
        <v>293884.5</v>
      </c>
      <c r="R3587" s="60">
        <f>Ugovori_OPULJP3[[#This Row],[Bespovratna sredstva - Nacionalni dio - HRK]]/7.5345</f>
        <v>39005.176189528167</v>
      </c>
      <c r="S3587" s="59">
        <v>1959230</v>
      </c>
      <c r="T3587" s="60">
        <f>Ugovori_OPULJP3[[#This Row],[Bespovratna sredstva - Ukupno (EU+Nac) HRK
= Ukupna ugovorena vrijednost bespovratnih sredstava]]/7.5345</f>
        <v>260034.5079301878</v>
      </c>
      <c r="U3587" s="59">
        <v>0</v>
      </c>
      <c r="V3587" s="60">
        <f>Ugovori_OPULJP3[[#This Row],[Javni doprinos korisnika - HRK]]/7.5345</f>
        <v>0</v>
      </c>
      <c r="W3587" s="59">
        <v>0</v>
      </c>
      <c r="X3587" s="60">
        <f>Ugovori_OPULJP3[[#This Row],[Privatni doprinos korisnika - HRK]]/7.5345</f>
        <v>0</v>
      </c>
      <c r="Y3587" s="61">
        <v>1959230</v>
      </c>
      <c r="Z3587" s="62">
        <f>Ugovori_OPULJP3[[#This Row],[UKUPNI PRIHVATLJIVI IZDACI
TOTAL ELIGIBLE EXPENDITURE
= Bespovratna sredstva ukupno + doprinos korisnika
= Ukupni prihvatljivi troškovi
= Ukupna ugovorena vrijednost projekta HRK]]/7.5345</f>
        <v>260034.5079301878</v>
      </c>
      <c r="AA3587" s="53" t="s">
        <v>12292</v>
      </c>
      <c r="AB3587" s="53" t="s">
        <v>752</v>
      </c>
      <c r="AC3587" s="42" t="s">
        <v>13006</v>
      </c>
      <c r="AD3587" s="52" t="s">
        <v>12294</v>
      </c>
    </row>
    <row r="3588" spans="1:30" ht="88.5" customHeight="1" x14ac:dyDescent="0.2">
      <c r="A3588" s="50" t="s">
        <v>13024</v>
      </c>
      <c r="B3588" s="51" t="s">
        <v>12105</v>
      </c>
      <c r="C3588" s="52" t="s">
        <v>12289</v>
      </c>
      <c r="D3588" s="52" t="s">
        <v>12975</v>
      </c>
      <c r="E3588" s="53" t="s">
        <v>75</v>
      </c>
      <c r="F3588" s="54" t="s">
        <v>13025</v>
      </c>
      <c r="G3588" s="54" t="s">
        <v>1379</v>
      </c>
      <c r="H3588" s="56">
        <v>43980</v>
      </c>
      <c r="I3588" s="56">
        <v>44710</v>
      </c>
      <c r="J3588" s="57" t="str">
        <f>IF(Ugovori_OPULJP3[[#This Row],[DATUM ZAVRŠETKA OPERACIJE]]&gt;DATE(2024,12,31),"u provedbi","završen")</f>
        <v>završen</v>
      </c>
      <c r="K3588" s="55" t="s">
        <v>3249</v>
      </c>
      <c r="L3588" s="55" t="s">
        <v>593</v>
      </c>
      <c r="M3588" s="58">
        <v>0.85</v>
      </c>
      <c r="N3588" s="58">
        <v>0.15</v>
      </c>
      <c r="O3588" s="59">
        <f>Ugovori_OPULJP3[[#This Row],[Bespovratna sredstva - Ukupno (EU+Nac) HRK
= Ukupna ugovorena vrijednost bespovratnih sredstava]]*Ugovori_OPULJP3[[#This Row],[EU STOPA SUFINANCIRANJA %
EU CO-FINANCING RATE %]]</f>
        <v>1616699.9234999998</v>
      </c>
      <c r="P3588" s="60">
        <f>Ugovori_OPULJP3[[#This Row],[Bespovratna sredstva - EU dio - HRK]]/7.5345</f>
        <v>214572.95421063105</v>
      </c>
      <c r="Q3588" s="59">
        <f>Ugovori_OPULJP3[[#This Row],[Bespovratna sredstva - Ukupno (EU+Nac) HRK
= Ukupna ugovorena vrijednost bespovratnih sredstava]]*Ugovori_OPULJP3[[#This Row],[STOPA NACIONALNOG SUFINANCIRANJA %]]</f>
        <v>285299.9865</v>
      </c>
      <c r="R3588" s="60">
        <f>Ugovori_OPULJP3[[#This Row],[Bespovratna sredstva - Nacionalni dio - HRK]]/7.5345</f>
        <v>37865.815448934896</v>
      </c>
      <c r="S3588" s="59">
        <v>1901999.91</v>
      </c>
      <c r="T3588" s="60">
        <f>Ugovori_OPULJP3[[#This Row],[Bespovratna sredstva - Ukupno (EU+Nac) HRK
= Ukupna ugovorena vrijednost bespovratnih sredstava]]/7.5345</f>
        <v>252438.76965956597</v>
      </c>
      <c r="U3588" s="59">
        <v>0</v>
      </c>
      <c r="V3588" s="60">
        <f>Ugovori_OPULJP3[[#This Row],[Javni doprinos korisnika - HRK]]/7.5345</f>
        <v>0</v>
      </c>
      <c r="W3588" s="59">
        <v>0</v>
      </c>
      <c r="X3588" s="60">
        <f>Ugovori_OPULJP3[[#This Row],[Privatni doprinos korisnika - HRK]]/7.5345</f>
        <v>0</v>
      </c>
      <c r="Y3588" s="61">
        <v>1901999.91</v>
      </c>
      <c r="Z3588" s="62">
        <f>Ugovori_OPULJP3[[#This Row],[UKUPNI PRIHVATLJIVI IZDACI
TOTAL ELIGIBLE EXPENDITURE
= Bespovratna sredstva ukupno + doprinos korisnika
= Ukupni prihvatljivi troškovi
= Ukupna ugovorena vrijednost projekta HRK]]/7.5345</f>
        <v>252438.76965956597</v>
      </c>
      <c r="AA3588" s="53" t="s">
        <v>12292</v>
      </c>
      <c r="AB3588" s="53" t="s">
        <v>752</v>
      </c>
      <c r="AC3588" s="42" t="s">
        <v>13026</v>
      </c>
      <c r="AD3588" s="52" t="s">
        <v>12294</v>
      </c>
    </row>
    <row r="3589" spans="1:30" ht="88.5" customHeight="1" x14ac:dyDescent="0.2">
      <c r="A3589" s="50" t="s">
        <v>13027</v>
      </c>
      <c r="B3589" s="51" t="s">
        <v>12105</v>
      </c>
      <c r="C3589" s="52" t="s">
        <v>12289</v>
      </c>
      <c r="D3589" s="52" t="s">
        <v>12975</v>
      </c>
      <c r="E3589" s="53" t="s">
        <v>75</v>
      </c>
      <c r="F3589" s="54" t="s">
        <v>13028</v>
      </c>
      <c r="G3589" s="54" t="s">
        <v>13029</v>
      </c>
      <c r="H3589" s="56">
        <v>43980</v>
      </c>
      <c r="I3589" s="56">
        <v>44710</v>
      </c>
      <c r="J3589" s="57" t="str">
        <f>IF(Ugovori_OPULJP3[[#This Row],[DATUM ZAVRŠETKA OPERACIJE]]&gt;DATE(2024,12,31),"u provedbi","završen")</f>
        <v>završen</v>
      </c>
      <c r="K3589" s="55" t="s">
        <v>332</v>
      </c>
      <c r="L3589" s="55" t="s">
        <v>332</v>
      </c>
      <c r="M3589" s="58">
        <v>0.85</v>
      </c>
      <c r="N3589" s="58">
        <v>0.15</v>
      </c>
      <c r="O3589" s="59">
        <f>Ugovori_OPULJP3[[#This Row],[Bespovratna sredstva - Ukupno (EU+Nac) HRK
= Ukupna ugovorena vrijednost bespovratnih sredstava]]*Ugovori_OPULJP3[[#This Row],[EU STOPA SUFINANCIRANJA %
EU CO-FINANCING RATE %]]</f>
        <v>1171738.1069999998</v>
      </c>
      <c r="P3589" s="60">
        <f>Ugovori_OPULJP3[[#This Row],[Bespovratna sredstva - EU dio - HRK]]/7.5345</f>
        <v>155516.37228747757</v>
      </c>
      <c r="Q3589" s="59">
        <f>Ugovori_OPULJP3[[#This Row],[Bespovratna sredstva - Ukupno (EU+Nac) HRK
= Ukupna ugovorena vrijednost bespovratnih sredstava]]*Ugovori_OPULJP3[[#This Row],[STOPA NACIONALNOG SUFINANCIRANJA %]]</f>
        <v>206777.31299999999</v>
      </c>
      <c r="R3589" s="60">
        <f>Ugovori_OPULJP3[[#This Row],[Bespovratna sredstva - Nacionalni dio - HRK]]/7.5345</f>
        <v>27444.065697790164</v>
      </c>
      <c r="S3589" s="59">
        <v>1378515.42</v>
      </c>
      <c r="T3589" s="60">
        <f>Ugovori_OPULJP3[[#This Row],[Bespovratna sredstva - Ukupno (EU+Nac) HRK
= Ukupna ugovorena vrijednost bespovratnih sredstava]]/7.5345</f>
        <v>182960.43798526775</v>
      </c>
      <c r="U3589" s="59">
        <v>0</v>
      </c>
      <c r="V3589" s="60">
        <f>Ugovori_OPULJP3[[#This Row],[Javni doprinos korisnika - HRK]]/7.5345</f>
        <v>0</v>
      </c>
      <c r="W3589" s="59">
        <v>0</v>
      </c>
      <c r="X3589" s="60">
        <f>Ugovori_OPULJP3[[#This Row],[Privatni doprinos korisnika - HRK]]/7.5345</f>
        <v>0</v>
      </c>
      <c r="Y3589" s="61">
        <v>1378515.42</v>
      </c>
      <c r="Z3589" s="62">
        <f>Ugovori_OPULJP3[[#This Row],[UKUPNI PRIHVATLJIVI IZDACI
TOTAL ELIGIBLE EXPENDITURE
= Bespovratna sredstva ukupno + doprinos korisnika
= Ukupni prihvatljivi troškovi
= Ukupna ugovorena vrijednost projekta HRK]]/7.5345</f>
        <v>182960.43798526775</v>
      </c>
      <c r="AA3589" s="53" t="s">
        <v>12292</v>
      </c>
      <c r="AB3589" s="53" t="s">
        <v>752</v>
      </c>
      <c r="AC3589" s="42" t="s">
        <v>13030</v>
      </c>
      <c r="AD3589" s="52" t="s">
        <v>12294</v>
      </c>
    </row>
    <row r="3590" spans="1:30" ht="88.5" customHeight="1" x14ac:dyDescent="0.2">
      <c r="A3590" s="50" t="s">
        <v>13031</v>
      </c>
      <c r="B3590" s="51" t="s">
        <v>12105</v>
      </c>
      <c r="C3590" s="52" t="s">
        <v>12289</v>
      </c>
      <c r="D3590" s="52" t="s">
        <v>12975</v>
      </c>
      <c r="E3590" s="53" t="s">
        <v>75</v>
      </c>
      <c r="F3590" s="54" t="s">
        <v>13032</v>
      </c>
      <c r="G3590" s="54" t="s">
        <v>10498</v>
      </c>
      <c r="H3590" s="56">
        <v>43980</v>
      </c>
      <c r="I3590" s="56">
        <v>44710</v>
      </c>
      <c r="J3590" s="57" t="str">
        <f>IF(Ugovori_OPULJP3[[#This Row],[DATUM ZAVRŠETKA OPERACIJE]]&gt;DATE(2024,12,31),"u provedbi","završen")</f>
        <v>završen</v>
      </c>
      <c r="K3590" s="55" t="s">
        <v>153</v>
      </c>
      <c r="L3590" s="55" t="s">
        <v>36</v>
      </c>
      <c r="M3590" s="58">
        <v>0.85</v>
      </c>
      <c r="N3590" s="58">
        <v>0.15</v>
      </c>
      <c r="O3590" s="59">
        <f>Ugovori_OPULJP3[[#This Row],[Bespovratna sredstva - Ukupno (EU+Nac) HRK
= Ukupna ugovorena vrijednost bespovratnih sredstava]]*Ugovori_OPULJP3[[#This Row],[EU STOPA SUFINANCIRANJA %
EU CO-FINANCING RATE %]]</f>
        <v>1696485.216</v>
      </c>
      <c r="P3590" s="60">
        <f>Ugovori_OPULJP3[[#This Row],[Bespovratna sredstva - EU dio - HRK]]/7.5345</f>
        <v>225162.28230141348</v>
      </c>
      <c r="Q3590" s="59">
        <f>Ugovori_OPULJP3[[#This Row],[Bespovratna sredstva - Ukupno (EU+Nac) HRK
= Ukupna ugovorena vrijednost bespovratnih sredstava]]*Ugovori_OPULJP3[[#This Row],[STOPA NACIONALNOG SUFINANCIRANJA %]]</f>
        <v>299379.74400000001</v>
      </c>
      <c r="R3590" s="60">
        <f>Ugovori_OPULJP3[[#This Row],[Bespovratna sredstva - Nacionalni dio - HRK]]/7.5345</f>
        <v>39734.520406131793</v>
      </c>
      <c r="S3590" s="59">
        <v>1995864.96</v>
      </c>
      <c r="T3590" s="60">
        <f>Ugovori_OPULJP3[[#This Row],[Bespovratna sredstva - Ukupno (EU+Nac) HRK
= Ukupna ugovorena vrijednost bespovratnih sredstava]]/7.5345</f>
        <v>264896.80270754528</v>
      </c>
      <c r="U3590" s="59">
        <v>0</v>
      </c>
      <c r="V3590" s="60">
        <f>Ugovori_OPULJP3[[#This Row],[Javni doprinos korisnika - HRK]]/7.5345</f>
        <v>0</v>
      </c>
      <c r="W3590" s="59">
        <v>0</v>
      </c>
      <c r="X3590" s="60">
        <f>Ugovori_OPULJP3[[#This Row],[Privatni doprinos korisnika - HRK]]/7.5345</f>
        <v>0</v>
      </c>
      <c r="Y3590" s="61">
        <v>1995864.96</v>
      </c>
      <c r="Z3590" s="62">
        <f>Ugovori_OPULJP3[[#This Row],[UKUPNI PRIHVATLJIVI IZDACI
TOTAL ELIGIBLE EXPENDITURE
= Bespovratna sredstva ukupno + doprinos korisnika
= Ukupni prihvatljivi troškovi
= Ukupna ugovorena vrijednost projekta HRK]]/7.5345</f>
        <v>264896.80270754528</v>
      </c>
      <c r="AA3590" s="53" t="s">
        <v>12292</v>
      </c>
      <c r="AB3590" s="53" t="s">
        <v>752</v>
      </c>
      <c r="AC3590" s="42" t="s">
        <v>13033</v>
      </c>
      <c r="AD3590" s="52" t="s">
        <v>12294</v>
      </c>
    </row>
    <row r="3591" spans="1:30" ht="88.5" customHeight="1" x14ac:dyDescent="0.2">
      <c r="A3591" s="50" t="s">
        <v>13034</v>
      </c>
      <c r="B3591" s="51" t="s">
        <v>12105</v>
      </c>
      <c r="C3591" s="52" t="s">
        <v>12289</v>
      </c>
      <c r="D3591" s="52" t="s">
        <v>12975</v>
      </c>
      <c r="E3591" s="53" t="s">
        <v>75</v>
      </c>
      <c r="F3591" s="54" t="s">
        <v>13035</v>
      </c>
      <c r="G3591" s="54" t="s">
        <v>5744</v>
      </c>
      <c r="H3591" s="56">
        <v>43983</v>
      </c>
      <c r="I3591" s="56">
        <v>44713</v>
      </c>
      <c r="J3591" s="57" t="str">
        <f>IF(Ugovori_OPULJP3[[#This Row],[DATUM ZAVRŠETKA OPERACIJE]]&gt;DATE(2024,12,31),"u provedbi","završen")</f>
        <v>završen</v>
      </c>
      <c r="K3591" s="55" t="s">
        <v>332</v>
      </c>
      <c r="L3591" s="55" t="s">
        <v>332</v>
      </c>
      <c r="M3591" s="58">
        <v>0.85</v>
      </c>
      <c r="N3591" s="58">
        <v>0.15</v>
      </c>
      <c r="O3591" s="59">
        <f>Ugovori_OPULJP3[[#This Row],[Bespovratna sredstva - Ukupno (EU+Nac) HRK
= Ukupna ugovorena vrijednost bespovratnih sredstava]]*Ugovori_OPULJP3[[#This Row],[EU STOPA SUFINANCIRANJA %
EU CO-FINANCING RATE %]]</f>
        <v>1686586.1074999999</v>
      </c>
      <c r="P3591" s="60">
        <f>Ugovori_OPULJP3[[#This Row],[Bespovratna sredstva - EU dio - HRK]]/7.5345</f>
        <v>223848.44482049238</v>
      </c>
      <c r="Q3591" s="59">
        <f>Ugovori_OPULJP3[[#This Row],[Bespovratna sredstva - Ukupno (EU+Nac) HRK
= Ukupna ugovorena vrijednost bespovratnih sredstava]]*Ugovori_OPULJP3[[#This Row],[STOPA NACIONALNOG SUFINANCIRANJA %]]</f>
        <v>297632.84249999997</v>
      </c>
      <c r="R3591" s="60">
        <f>Ugovori_OPULJP3[[#This Row],[Bespovratna sredstva - Nacionalni dio - HRK]]/7.5345</f>
        <v>39502.666733028062</v>
      </c>
      <c r="S3591" s="59">
        <v>1984218.95</v>
      </c>
      <c r="T3591" s="60">
        <f>Ugovori_OPULJP3[[#This Row],[Bespovratna sredstva - Ukupno (EU+Nac) HRK
= Ukupna ugovorena vrijednost bespovratnih sredstava]]/7.5345</f>
        <v>263351.11155352043</v>
      </c>
      <c r="U3591" s="59">
        <v>0</v>
      </c>
      <c r="V3591" s="60">
        <f>Ugovori_OPULJP3[[#This Row],[Javni doprinos korisnika - HRK]]/7.5345</f>
        <v>0</v>
      </c>
      <c r="W3591" s="59">
        <v>0</v>
      </c>
      <c r="X3591" s="60">
        <f>Ugovori_OPULJP3[[#This Row],[Privatni doprinos korisnika - HRK]]/7.5345</f>
        <v>0</v>
      </c>
      <c r="Y3591" s="61">
        <v>1984218.95</v>
      </c>
      <c r="Z3591" s="62">
        <f>Ugovori_OPULJP3[[#This Row],[UKUPNI PRIHVATLJIVI IZDACI
TOTAL ELIGIBLE EXPENDITURE
= Bespovratna sredstva ukupno + doprinos korisnika
= Ukupni prihvatljivi troškovi
= Ukupna ugovorena vrijednost projekta HRK]]/7.5345</f>
        <v>263351.11155352043</v>
      </c>
      <c r="AA3591" s="53" t="s">
        <v>12292</v>
      </c>
      <c r="AB3591" s="53" t="s">
        <v>752</v>
      </c>
      <c r="AC3591" s="42" t="s">
        <v>13036</v>
      </c>
      <c r="AD3591" s="52" t="s">
        <v>12294</v>
      </c>
    </row>
    <row r="3592" spans="1:30" ht="88.5" customHeight="1" x14ac:dyDescent="0.2">
      <c r="A3592" s="50" t="s">
        <v>13037</v>
      </c>
      <c r="B3592" s="51" t="s">
        <v>12105</v>
      </c>
      <c r="C3592" s="52" t="s">
        <v>12289</v>
      </c>
      <c r="D3592" s="52" t="s">
        <v>12975</v>
      </c>
      <c r="E3592" s="53" t="s">
        <v>75</v>
      </c>
      <c r="F3592" s="54" t="s">
        <v>13038</v>
      </c>
      <c r="G3592" s="54" t="s">
        <v>13039</v>
      </c>
      <c r="H3592" s="56">
        <v>43980</v>
      </c>
      <c r="I3592" s="56">
        <v>44710</v>
      </c>
      <c r="J3592" s="57" t="str">
        <f>IF(Ugovori_OPULJP3[[#This Row],[DATUM ZAVRŠETKA OPERACIJE]]&gt;DATE(2024,12,31),"u provedbi","završen")</f>
        <v>završen</v>
      </c>
      <c r="K3592" s="55" t="s">
        <v>108</v>
      </c>
      <c r="L3592" s="55" t="s">
        <v>103</v>
      </c>
      <c r="M3592" s="58">
        <v>0.85</v>
      </c>
      <c r="N3592" s="58">
        <v>0.15</v>
      </c>
      <c r="O3592" s="59">
        <f>Ugovori_OPULJP3[[#This Row],[Bespovratna sredstva - Ukupno (EU+Nac) HRK
= Ukupna ugovorena vrijednost bespovratnih sredstava]]*Ugovori_OPULJP3[[#This Row],[EU STOPA SUFINANCIRANJA %
EU CO-FINANCING RATE %]]</f>
        <v>1690516.1505</v>
      </c>
      <c r="P3592" s="60">
        <f>Ugovori_OPULJP3[[#This Row],[Bespovratna sredstva - EU dio - HRK]]/7.5345</f>
        <v>224370.05116464262</v>
      </c>
      <c r="Q3592" s="59">
        <f>Ugovori_OPULJP3[[#This Row],[Bespovratna sredstva - Ukupno (EU+Nac) HRK
= Ukupna ugovorena vrijednost bespovratnih sredstava]]*Ugovori_OPULJP3[[#This Row],[STOPA NACIONALNOG SUFINANCIRANJA %]]</f>
        <v>298326.37949999998</v>
      </c>
      <c r="R3592" s="60">
        <f>Ugovori_OPULJP3[[#This Row],[Bespovratna sredstva - Nacionalni dio - HRK]]/7.5345</f>
        <v>39594.714911407522</v>
      </c>
      <c r="S3592" s="59">
        <v>1988842.53</v>
      </c>
      <c r="T3592" s="60">
        <f>Ugovori_OPULJP3[[#This Row],[Bespovratna sredstva - Ukupno (EU+Nac) HRK
= Ukupna ugovorena vrijednost bespovratnih sredstava]]/7.5345</f>
        <v>263964.76607605017</v>
      </c>
      <c r="U3592" s="59">
        <v>0</v>
      </c>
      <c r="V3592" s="60">
        <f>Ugovori_OPULJP3[[#This Row],[Javni doprinos korisnika - HRK]]/7.5345</f>
        <v>0</v>
      </c>
      <c r="W3592" s="59">
        <v>0</v>
      </c>
      <c r="X3592" s="60">
        <f>Ugovori_OPULJP3[[#This Row],[Privatni doprinos korisnika - HRK]]/7.5345</f>
        <v>0</v>
      </c>
      <c r="Y3592" s="61">
        <v>1988842.53</v>
      </c>
      <c r="Z3592" s="62">
        <f>Ugovori_OPULJP3[[#This Row],[UKUPNI PRIHVATLJIVI IZDACI
TOTAL ELIGIBLE EXPENDITURE
= Bespovratna sredstva ukupno + doprinos korisnika
= Ukupni prihvatljivi troškovi
= Ukupna ugovorena vrijednost projekta HRK]]/7.5345</f>
        <v>263964.76607605017</v>
      </c>
      <c r="AA3592" s="53" t="s">
        <v>12292</v>
      </c>
      <c r="AB3592" s="53" t="s">
        <v>752</v>
      </c>
      <c r="AC3592" s="42" t="s">
        <v>13040</v>
      </c>
      <c r="AD3592" s="52" t="s">
        <v>12294</v>
      </c>
    </row>
    <row r="3593" spans="1:30" ht="88.5" customHeight="1" x14ac:dyDescent="0.2">
      <c r="A3593" s="50" t="s">
        <v>13041</v>
      </c>
      <c r="B3593" s="51" t="s">
        <v>12105</v>
      </c>
      <c r="C3593" s="52" t="s">
        <v>12289</v>
      </c>
      <c r="D3593" s="52" t="s">
        <v>12975</v>
      </c>
      <c r="E3593" s="53" t="s">
        <v>75</v>
      </c>
      <c r="F3593" s="54" t="s">
        <v>13042</v>
      </c>
      <c r="G3593" s="54" t="s">
        <v>3715</v>
      </c>
      <c r="H3593" s="56">
        <v>43980</v>
      </c>
      <c r="I3593" s="56">
        <v>44710</v>
      </c>
      <c r="J3593" s="57" t="str">
        <f>IF(Ugovori_OPULJP3[[#This Row],[DATUM ZAVRŠETKA OPERACIJE]]&gt;DATE(2024,12,31),"u provedbi","završen")</f>
        <v>završen</v>
      </c>
      <c r="K3593" s="55" t="s">
        <v>598</v>
      </c>
      <c r="L3593" s="55" t="s">
        <v>598</v>
      </c>
      <c r="M3593" s="58">
        <v>0.85</v>
      </c>
      <c r="N3593" s="58">
        <v>0.15</v>
      </c>
      <c r="O3593" s="59">
        <f>Ugovori_OPULJP3[[#This Row],[Bespovratna sredstva - Ukupno (EU+Nac) HRK
= Ukupna ugovorena vrijednost bespovratnih sredstava]]*Ugovori_OPULJP3[[#This Row],[EU STOPA SUFINANCIRANJA %
EU CO-FINANCING RATE %]]</f>
        <v>1639462.0055</v>
      </c>
      <c r="P3593" s="60">
        <f>Ugovori_OPULJP3[[#This Row],[Bespovratna sredstva - EU dio - HRK]]/7.5345</f>
        <v>217594.0016590351</v>
      </c>
      <c r="Q3593" s="59">
        <f>Ugovori_OPULJP3[[#This Row],[Bespovratna sredstva - Ukupno (EU+Nac) HRK
= Ukupna ugovorena vrijednost bespovratnih sredstava]]*Ugovori_OPULJP3[[#This Row],[STOPA NACIONALNOG SUFINANCIRANJA %]]</f>
        <v>289316.82449999999</v>
      </c>
      <c r="R3593" s="60">
        <f>Ugovori_OPULJP3[[#This Row],[Bespovratna sredstva - Nacionalni dio - HRK]]/7.5345</f>
        <v>38398.941469241487</v>
      </c>
      <c r="S3593" s="59">
        <v>1928778.83</v>
      </c>
      <c r="T3593" s="60">
        <f>Ugovori_OPULJP3[[#This Row],[Bespovratna sredstva - Ukupno (EU+Nac) HRK
= Ukupna ugovorena vrijednost bespovratnih sredstava]]/7.5345</f>
        <v>255992.94312827659</v>
      </c>
      <c r="U3593" s="59">
        <v>0</v>
      </c>
      <c r="V3593" s="60">
        <f>Ugovori_OPULJP3[[#This Row],[Javni doprinos korisnika - HRK]]/7.5345</f>
        <v>0</v>
      </c>
      <c r="W3593" s="59">
        <v>0</v>
      </c>
      <c r="X3593" s="60">
        <f>Ugovori_OPULJP3[[#This Row],[Privatni doprinos korisnika - HRK]]/7.5345</f>
        <v>0</v>
      </c>
      <c r="Y3593" s="61">
        <v>1928778.83</v>
      </c>
      <c r="Z3593" s="62">
        <f>Ugovori_OPULJP3[[#This Row],[UKUPNI PRIHVATLJIVI IZDACI
TOTAL ELIGIBLE EXPENDITURE
= Bespovratna sredstva ukupno + doprinos korisnika
= Ukupni prihvatljivi troškovi
= Ukupna ugovorena vrijednost projekta HRK]]/7.5345</f>
        <v>255992.94312827659</v>
      </c>
      <c r="AA3593" s="53" t="s">
        <v>12292</v>
      </c>
      <c r="AB3593" s="53" t="s">
        <v>752</v>
      </c>
      <c r="AC3593" s="42" t="s">
        <v>13043</v>
      </c>
      <c r="AD3593" s="52" t="s">
        <v>12294</v>
      </c>
    </row>
    <row r="3594" spans="1:30" ht="88.5" customHeight="1" x14ac:dyDescent="0.2">
      <c r="A3594" s="50" t="s">
        <v>13044</v>
      </c>
      <c r="B3594" s="51" t="s">
        <v>12105</v>
      </c>
      <c r="C3594" s="52" t="s">
        <v>12289</v>
      </c>
      <c r="D3594" s="52" t="s">
        <v>12975</v>
      </c>
      <c r="E3594" s="53" t="s">
        <v>75</v>
      </c>
      <c r="F3594" s="54" t="s">
        <v>13045</v>
      </c>
      <c r="G3594" s="71" t="s">
        <v>1831</v>
      </c>
      <c r="H3594" s="56">
        <v>43983</v>
      </c>
      <c r="I3594" s="56">
        <v>44713</v>
      </c>
      <c r="J3594" s="57" t="str">
        <f>IF(Ugovori_OPULJP3[[#This Row],[DATUM ZAVRŠETKA OPERACIJE]]&gt;DATE(2024,12,31),"u provedbi","završen")</f>
        <v>završen</v>
      </c>
      <c r="K3594" s="55" t="s">
        <v>154</v>
      </c>
      <c r="L3594" s="55" t="s">
        <v>154</v>
      </c>
      <c r="M3594" s="58">
        <v>0.85</v>
      </c>
      <c r="N3594" s="58">
        <v>0.15</v>
      </c>
      <c r="O3594" s="59">
        <f>Ugovori_OPULJP3[[#This Row],[Bespovratna sredstva - Ukupno (EU+Nac) HRK
= Ukupna ugovorena vrijednost bespovratnih sredstava]]*Ugovori_OPULJP3[[#This Row],[EU STOPA SUFINANCIRANJA %
EU CO-FINANCING RATE %]]</f>
        <v>1692621.0649999999</v>
      </c>
      <c r="P3594" s="60">
        <f>Ugovori_OPULJP3[[#This Row],[Bespovratna sredstva - EU dio - HRK]]/7.5345</f>
        <v>224649.4213285553</v>
      </c>
      <c r="Q3594" s="59">
        <f>Ugovori_OPULJP3[[#This Row],[Bespovratna sredstva - Ukupno (EU+Nac) HRK
= Ukupna ugovorena vrijednost bespovratnih sredstava]]*Ugovori_OPULJP3[[#This Row],[STOPA NACIONALNOG SUFINANCIRANJA %]]</f>
        <v>298697.83499999996</v>
      </c>
      <c r="R3594" s="60">
        <f>Ugovori_OPULJP3[[#This Row],[Bespovratna sredstva - Nacionalni dio - HRK]]/7.5345</f>
        <v>39644.015528568576</v>
      </c>
      <c r="S3594" s="59">
        <v>1991318.9</v>
      </c>
      <c r="T3594" s="60">
        <f>Ugovori_OPULJP3[[#This Row],[Bespovratna sredstva - Ukupno (EU+Nac) HRK
= Ukupna ugovorena vrijednost bespovratnih sredstava]]/7.5345</f>
        <v>264293.43685712386</v>
      </c>
      <c r="U3594" s="59">
        <v>0</v>
      </c>
      <c r="V3594" s="60">
        <f>Ugovori_OPULJP3[[#This Row],[Javni doprinos korisnika - HRK]]/7.5345</f>
        <v>0</v>
      </c>
      <c r="W3594" s="59">
        <v>0</v>
      </c>
      <c r="X3594" s="60">
        <f>Ugovori_OPULJP3[[#This Row],[Privatni doprinos korisnika - HRK]]/7.5345</f>
        <v>0</v>
      </c>
      <c r="Y3594" s="61">
        <v>1991318.9</v>
      </c>
      <c r="Z3594" s="62">
        <f>Ugovori_OPULJP3[[#This Row],[UKUPNI PRIHVATLJIVI IZDACI
TOTAL ELIGIBLE EXPENDITURE
= Bespovratna sredstva ukupno + doprinos korisnika
= Ukupni prihvatljivi troškovi
= Ukupna ugovorena vrijednost projekta HRK]]/7.5345</f>
        <v>264293.43685712386</v>
      </c>
      <c r="AA3594" s="53" t="s">
        <v>12292</v>
      </c>
      <c r="AB3594" s="53" t="s">
        <v>752</v>
      </c>
      <c r="AC3594" s="42" t="s">
        <v>13046</v>
      </c>
      <c r="AD3594" s="52" t="s">
        <v>12294</v>
      </c>
    </row>
    <row r="3595" spans="1:30" ht="88.5" customHeight="1" x14ac:dyDescent="0.2">
      <c r="A3595" s="50" t="s">
        <v>13047</v>
      </c>
      <c r="B3595" s="51" t="s">
        <v>12105</v>
      </c>
      <c r="C3595" s="52" t="s">
        <v>12289</v>
      </c>
      <c r="D3595" s="52" t="s">
        <v>12975</v>
      </c>
      <c r="E3595" s="53" t="s">
        <v>75</v>
      </c>
      <c r="F3595" s="54" t="s">
        <v>13048</v>
      </c>
      <c r="G3595" s="54" t="s">
        <v>13049</v>
      </c>
      <c r="H3595" s="56">
        <v>43980</v>
      </c>
      <c r="I3595" s="56">
        <v>44710</v>
      </c>
      <c r="J3595" s="57" t="str">
        <f>IF(Ugovori_OPULJP3[[#This Row],[DATUM ZAVRŠETKA OPERACIJE]]&gt;DATE(2024,12,31),"u provedbi","završen")</f>
        <v>završen</v>
      </c>
      <c r="K3595" s="55" t="s">
        <v>8607</v>
      </c>
      <c r="L3595" s="55" t="s">
        <v>337</v>
      </c>
      <c r="M3595" s="58">
        <v>0.85</v>
      </c>
      <c r="N3595" s="58">
        <v>0.15</v>
      </c>
      <c r="O3595" s="59">
        <f>Ugovori_OPULJP3[[#This Row],[Bespovratna sredstva - Ukupno (EU+Nac) HRK
= Ukupna ugovorena vrijednost bespovratnih sredstava]]*Ugovori_OPULJP3[[#This Row],[EU STOPA SUFINANCIRANJA %
EU CO-FINANCING RATE %]]</f>
        <v>1213800.0085</v>
      </c>
      <c r="P3595" s="60">
        <f>Ugovori_OPULJP3[[#This Row],[Bespovratna sredstva - EU dio - HRK]]/7.5345</f>
        <v>161098.94598181697</v>
      </c>
      <c r="Q3595" s="59">
        <f>Ugovori_OPULJP3[[#This Row],[Bespovratna sredstva - Ukupno (EU+Nac) HRK
= Ukupna ugovorena vrijednost bespovratnih sredstava]]*Ugovori_OPULJP3[[#This Row],[STOPA NACIONALNOG SUFINANCIRANJA %]]</f>
        <v>214200.00149999998</v>
      </c>
      <c r="R3595" s="60">
        <f>Ugovori_OPULJP3[[#This Row],[Bespovratna sredstva - Nacionalni dio - HRK]]/7.5345</f>
        <v>28429.225761497109</v>
      </c>
      <c r="S3595" s="59">
        <v>1428000.01</v>
      </c>
      <c r="T3595" s="60">
        <f>Ugovori_OPULJP3[[#This Row],[Bespovratna sredstva - Ukupno (EU+Nac) HRK
= Ukupna ugovorena vrijednost bespovratnih sredstava]]/7.5345</f>
        <v>189528.17174331407</v>
      </c>
      <c r="U3595" s="59">
        <v>0</v>
      </c>
      <c r="V3595" s="60">
        <f>Ugovori_OPULJP3[[#This Row],[Javni doprinos korisnika - HRK]]/7.5345</f>
        <v>0</v>
      </c>
      <c r="W3595" s="59">
        <v>0</v>
      </c>
      <c r="X3595" s="60">
        <f>Ugovori_OPULJP3[[#This Row],[Privatni doprinos korisnika - HRK]]/7.5345</f>
        <v>0</v>
      </c>
      <c r="Y3595" s="61">
        <v>1428000.01</v>
      </c>
      <c r="Z3595" s="62">
        <f>Ugovori_OPULJP3[[#This Row],[UKUPNI PRIHVATLJIVI IZDACI
TOTAL ELIGIBLE EXPENDITURE
= Bespovratna sredstva ukupno + doprinos korisnika
= Ukupni prihvatljivi troškovi
= Ukupna ugovorena vrijednost projekta HRK]]/7.5345</f>
        <v>189528.17174331407</v>
      </c>
      <c r="AA3595" s="53" t="s">
        <v>12292</v>
      </c>
      <c r="AB3595" s="53" t="s">
        <v>752</v>
      </c>
      <c r="AC3595" s="42" t="s">
        <v>13050</v>
      </c>
      <c r="AD3595" s="52" t="s">
        <v>12294</v>
      </c>
    </row>
    <row r="3596" spans="1:30" ht="88.5" customHeight="1" x14ac:dyDescent="0.2">
      <c r="A3596" s="50" t="s">
        <v>13051</v>
      </c>
      <c r="B3596" s="51" t="s">
        <v>12105</v>
      </c>
      <c r="C3596" s="52" t="s">
        <v>12289</v>
      </c>
      <c r="D3596" s="52" t="s">
        <v>12975</v>
      </c>
      <c r="E3596" s="53" t="s">
        <v>75</v>
      </c>
      <c r="F3596" s="54" t="s">
        <v>13052</v>
      </c>
      <c r="G3596" s="54" t="s">
        <v>13053</v>
      </c>
      <c r="H3596" s="56">
        <v>43980</v>
      </c>
      <c r="I3596" s="56">
        <v>44710</v>
      </c>
      <c r="J3596" s="57" t="str">
        <f>IF(Ugovori_OPULJP3[[#This Row],[DATUM ZAVRŠETKA OPERACIJE]]&gt;DATE(2024,12,31),"u provedbi","završen")</f>
        <v>završen</v>
      </c>
      <c r="K3596" s="55" t="s">
        <v>337</v>
      </c>
      <c r="L3596" s="55" t="s">
        <v>337</v>
      </c>
      <c r="M3596" s="58">
        <v>0.85</v>
      </c>
      <c r="N3596" s="58">
        <v>0.15</v>
      </c>
      <c r="O3596" s="59">
        <f>Ugovori_OPULJP3[[#This Row],[Bespovratna sredstva - Ukupno (EU+Nac) HRK
= Ukupna ugovorena vrijednost bespovratnih sredstava]]*Ugovori_OPULJP3[[#This Row],[EU STOPA SUFINANCIRANJA %
EU CO-FINANCING RATE %]]</f>
        <v>1507730</v>
      </c>
      <c r="P3596" s="60">
        <f>Ugovori_OPULJP3[[#This Row],[Bespovratna sredstva - EU dio - HRK]]/7.5345</f>
        <v>200110.15993098414</v>
      </c>
      <c r="Q3596" s="59">
        <f>Ugovori_OPULJP3[[#This Row],[Bespovratna sredstva - Ukupno (EU+Nac) HRK
= Ukupna ugovorena vrijednost bespovratnih sredstava]]*Ugovori_OPULJP3[[#This Row],[STOPA NACIONALNOG SUFINANCIRANJA %]]</f>
        <v>266070</v>
      </c>
      <c r="R3596" s="60">
        <f>Ugovori_OPULJP3[[#This Row],[Bespovratna sredstva - Nacionalni dio - HRK]]/7.5345</f>
        <v>35313.557634879551</v>
      </c>
      <c r="S3596" s="59">
        <v>1773800</v>
      </c>
      <c r="T3596" s="60">
        <f>Ugovori_OPULJP3[[#This Row],[Bespovratna sredstva - Ukupno (EU+Nac) HRK
= Ukupna ugovorena vrijednost bespovratnih sredstava]]/7.5345</f>
        <v>235423.71756586368</v>
      </c>
      <c r="U3596" s="59">
        <v>0</v>
      </c>
      <c r="V3596" s="60">
        <f>Ugovori_OPULJP3[[#This Row],[Javni doprinos korisnika - HRK]]/7.5345</f>
        <v>0</v>
      </c>
      <c r="W3596" s="59">
        <v>0</v>
      </c>
      <c r="X3596" s="60">
        <f>Ugovori_OPULJP3[[#This Row],[Privatni doprinos korisnika - HRK]]/7.5345</f>
        <v>0</v>
      </c>
      <c r="Y3596" s="61">
        <v>1773800</v>
      </c>
      <c r="Z3596" s="62">
        <f>Ugovori_OPULJP3[[#This Row],[UKUPNI PRIHVATLJIVI IZDACI
TOTAL ELIGIBLE EXPENDITURE
= Bespovratna sredstva ukupno + doprinos korisnika
= Ukupni prihvatljivi troškovi
= Ukupna ugovorena vrijednost projekta HRK]]/7.5345</f>
        <v>235423.71756586368</v>
      </c>
      <c r="AA3596" s="53" t="s">
        <v>12292</v>
      </c>
      <c r="AB3596" s="53" t="s">
        <v>752</v>
      </c>
      <c r="AC3596" s="42" t="s">
        <v>13054</v>
      </c>
      <c r="AD3596" s="52" t="s">
        <v>12294</v>
      </c>
    </row>
    <row r="3597" spans="1:30" ht="88.5" customHeight="1" x14ac:dyDescent="0.2">
      <c r="A3597" s="50" t="s">
        <v>13055</v>
      </c>
      <c r="B3597" s="51" t="s">
        <v>12105</v>
      </c>
      <c r="C3597" s="52" t="s">
        <v>12289</v>
      </c>
      <c r="D3597" s="52" t="s">
        <v>12975</v>
      </c>
      <c r="E3597" s="53" t="s">
        <v>75</v>
      </c>
      <c r="F3597" s="54" t="s">
        <v>13056</v>
      </c>
      <c r="G3597" s="54" t="s">
        <v>13057</v>
      </c>
      <c r="H3597" s="56">
        <v>43980</v>
      </c>
      <c r="I3597" s="56">
        <v>44710</v>
      </c>
      <c r="J3597" s="57" t="str">
        <f>IF(Ugovori_OPULJP3[[#This Row],[DATUM ZAVRŠETKA OPERACIJE]]&gt;DATE(2024,12,31),"u provedbi","završen")</f>
        <v>završen</v>
      </c>
      <c r="K3597" s="55" t="s">
        <v>248</v>
      </c>
      <c r="L3597" s="55" t="s">
        <v>248</v>
      </c>
      <c r="M3597" s="58">
        <v>0.85</v>
      </c>
      <c r="N3597" s="58">
        <v>0.15</v>
      </c>
      <c r="O3597" s="59">
        <f>Ugovori_OPULJP3[[#This Row],[Bespovratna sredstva - Ukupno (EU+Nac) HRK
= Ukupna ugovorena vrijednost bespovratnih sredstava]]*Ugovori_OPULJP3[[#This Row],[EU STOPA SUFINANCIRANJA %
EU CO-FINANCING RATE %]]</f>
        <v>951782.90150000004</v>
      </c>
      <c r="P3597" s="60">
        <f>Ugovori_OPULJP3[[#This Row],[Bespovratna sredstva - EU dio - HRK]]/7.5345</f>
        <v>126323.2996881014</v>
      </c>
      <c r="Q3597" s="59">
        <f>Ugovori_OPULJP3[[#This Row],[Bespovratna sredstva - Ukupno (EU+Nac) HRK
= Ukupna ugovorena vrijednost bespovratnih sredstava]]*Ugovori_OPULJP3[[#This Row],[STOPA NACIONALNOG SUFINANCIRANJA %]]</f>
        <v>167961.68850000002</v>
      </c>
      <c r="R3597" s="60">
        <f>Ugovori_OPULJP3[[#This Row],[Bespovratna sredstva - Nacionalni dio - HRK]]/7.5345</f>
        <v>22292.347003782601</v>
      </c>
      <c r="S3597" s="59">
        <v>1119744.5900000001</v>
      </c>
      <c r="T3597" s="60">
        <f>Ugovori_OPULJP3[[#This Row],[Bespovratna sredstva - Ukupno (EU+Nac) HRK
= Ukupna ugovorena vrijednost bespovratnih sredstava]]/7.5345</f>
        <v>148615.646691884</v>
      </c>
      <c r="U3597" s="59">
        <v>0</v>
      </c>
      <c r="V3597" s="60">
        <f>Ugovori_OPULJP3[[#This Row],[Javni doprinos korisnika - HRK]]/7.5345</f>
        <v>0</v>
      </c>
      <c r="W3597" s="59">
        <v>0</v>
      </c>
      <c r="X3597" s="60">
        <f>Ugovori_OPULJP3[[#This Row],[Privatni doprinos korisnika - HRK]]/7.5345</f>
        <v>0</v>
      </c>
      <c r="Y3597" s="61">
        <v>1119744.5900000001</v>
      </c>
      <c r="Z3597" s="62">
        <f>Ugovori_OPULJP3[[#This Row],[UKUPNI PRIHVATLJIVI IZDACI
TOTAL ELIGIBLE EXPENDITURE
= Bespovratna sredstva ukupno + doprinos korisnika
= Ukupni prihvatljivi troškovi
= Ukupna ugovorena vrijednost projekta HRK]]/7.5345</f>
        <v>148615.646691884</v>
      </c>
      <c r="AA3597" s="53" t="s">
        <v>12292</v>
      </c>
      <c r="AB3597" s="53" t="s">
        <v>752</v>
      </c>
      <c r="AC3597" s="42" t="s">
        <v>13058</v>
      </c>
      <c r="AD3597" s="52" t="s">
        <v>12294</v>
      </c>
    </row>
    <row r="3598" spans="1:30" ht="88.5" customHeight="1" x14ac:dyDescent="0.2">
      <c r="A3598" s="50" t="s">
        <v>13059</v>
      </c>
      <c r="B3598" s="51" t="s">
        <v>12105</v>
      </c>
      <c r="C3598" s="52" t="s">
        <v>12289</v>
      </c>
      <c r="D3598" s="52" t="s">
        <v>12975</v>
      </c>
      <c r="E3598" s="53" t="s">
        <v>75</v>
      </c>
      <c r="F3598" s="54" t="s">
        <v>13060</v>
      </c>
      <c r="G3598" s="54" t="s">
        <v>7978</v>
      </c>
      <c r="H3598" s="56">
        <v>44044</v>
      </c>
      <c r="I3598" s="56">
        <v>44774</v>
      </c>
      <c r="J3598" s="57" t="str">
        <f>IF(Ugovori_OPULJP3[[#This Row],[DATUM ZAVRŠETKA OPERACIJE]]&gt;DATE(2024,12,31),"u provedbi","završen")</f>
        <v>završen</v>
      </c>
      <c r="K3598" s="55" t="s">
        <v>13061</v>
      </c>
      <c r="L3598" s="55" t="s">
        <v>36</v>
      </c>
      <c r="M3598" s="58">
        <v>0.85</v>
      </c>
      <c r="N3598" s="58">
        <v>0.15</v>
      </c>
      <c r="O3598" s="59">
        <f>Ugovori_OPULJP3[[#This Row],[Bespovratna sredstva - Ukupno (EU+Nac) HRK
= Ukupna ugovorena vrijednost bespovratnih sredstava]]*Ugovori_OPULJP3[[#This Row],[EU STOPA SUFINANCIRANJA %
EU CO-FINANCING RATE %]]</f>
        <v>1690881.9819999998</v>
      </c>
      <c r="P3598" s="60">
        <f>Ugovori_OPULJP3[[#This Row],[Bespovratna sredstva - EU dio - HRK]]/7.5345</f>
        <v>224418.60534872915</v>
      </c>
      <c r="Q3598" s="59">
        <f>Ugovori_OPULJP3[[#This Row],[Bespovratna sredstva - Ukupno (EU+Nac) HRK
= Ukupna ugovorena vrijednost bespovratnih sredstava]]*Ugovori_OPULJP3[[#This Row],[STOPA NACIONALNOG SUFINANCIRANJA %]]</f>
        <v>298390.93799999997</v>
      </c>
      <c r="R3598" s="60">
        <f>Ugovori_OPULJP3[[#This Row],[Bespovratna sredstva - Nacionalni dio - HRK]]/7.5345</f>
        <v>39603.283296834554</v>
      </c>
      <c r="S3598" s="59">
        <v>1989272.92</v>
      </c>
      <c r="T3598" s="60">
        <f>Ugovori_OPULJP3[[#This Row],[Bespovratna sredstva - Ukupno (EU+Nac) HRK
= Ukupna ugovorena vrijednost bespovratnih sredstava]]/7.5345</f>
        <v>264021.88864556374</v>
      </c>
      <c r="U3598" s="59">
        <v>0</v>
      </c>
      <c r="V3598" s="60">
        <f>Ugovori_OPULJP3[[#This Row],[Javni doprinos korisnika - HRK]]/7.5345</f>
        <v>0</v>
      </c>
      <c r="W3598" s="59">
        <v>0</v>
      </c>
      <c r="X3598" s="60">
        <f>Ugovori_OPULJP3[[#This Row],[Privatni doprinos korisnika - HRK]]/7.5345</f>
        <v>0</v>
      </c>
      <c r="Y3598" s="61">
        <v>1989272.92</v>
      </c>
      <c r="Z3598" s="62">
        <f>Ugovori_OPULJP3[[#This Row],[UKUPNI PRIHVATLJIVI IZDACI
TOTAL ELIGIBLE EXPENDITURE
= Bespovratna sredstva ukupno + doprinos korisnika
= Ukupni prihvatljivi troškovi
= Ukupna ugovorena vrijednost projekta HRK]]/7.5345</f>
        <v>264021.88864556374</v>
      </c>
      <c r="AA3598" s="53" t="s">
        <v>12292</v>
      </c>
      <c r="AB3598" s="53" t="s">
        <v>752</v>
      </c>
      <c r="AC3598" s="42" t="s">
        <v>13062</v>
      </c>
      <c r="AD3598" s="52" t="s">
        <v>12294</v>
      </c>
    </row>
    <row r="3599" spans="1:30" ht="88.5" customHeight="1" x14ac:dyDescent="0.2">
      <c r="A3599" s="50" t="s">
        <v>13063</v>
      </c>
      <c r="B3599" s="51" t="s">
        <v>12105</v>
      </c>
      <c r="C3599" s="52" t="s">
        <v>12289</v>
      </c>
      <c r="D3599" s="52" t="s">
        <v>12975</v>
      </c>
      <c r="E3599" s="53" t="s">
        <v>75</v>
      </c>
      <c r="F3599" s="54" t="s">
        <v>13064</v>
      </c>
      <c r="G3599" s="54" t="s">
        <v>13065</v>
      </c>
      <c r="H3599" s="56">
        <v>43980</v>
      </c>
      <c r="I3599" s="56">
        <v>44710</v>
      </c>
      <c r="J3599" s="57" t="str">
        <f>IF(Ugovori_OPULJP3[[#This Row],[DATUM ZAVRŠETKA OPERACIJE]]&gt;DATE(2024,12,31),"u provedbi","završen")</f>
        <v>završen</v>
      </c>
      <c r="K3599" s="55" t="s">
        <v>332</v>
      </c>
      <c r="L3599" s="55" t="s">
        <v>332</v>
      </c>
      <c r="M3599" s="58">
        <v>0.85</v>
      </c>
      <c r="N3599" s="58">
        <v>0.15</v>
      </c>
      <c r="O3599" s="59">
        <f>Ugovori_OPULJP3[[#This Row],[Bespovratna sredstva - Ukupno (EU+Nac) HRK
= Ukupna ugovorena vrijednost bespovratnih sredstava]]*Ugovori_OPULJP3[[#This Row],[EU STOPA SUFINANCIRANJA %
EU CO-FINANCING RATE %]]</f>
        <v>639030</v>
      </c>
      <c r="P3599" s="60">
        <f>Ugovori_OPULJP3[[#This Row],[Bespovratna sredstva - EU dio - HRK]]/7.5345</f>
        <v>84813.856261198482</v>
      </c>
      <c r="Q3599" s="59">
        <f>Ugovori_OPULJP3[[#This Row],[Bespovratna sredstva - Ukupno (EU+Nac) HRK
= Ukupna ugovorena vrijednost bespovratnih sredstava]]*Ugovori_OPULJP3[[#This Row],[STOPA NACIONALNOG SUFINANCIRANJA %]]</f>
        <v>112770</v>
      </c>
      <c r="R3599" s="60">
        <f>Ugovori_OPULJP3[[#This Row],[Bespovratna sredstva - Nacionalni dio - HRK]]/7.5345</f>
        <v>14967.151104917379</v>
      </c>
      <c r="S3599" s="59">
        <v>751800</v>
      </c>
      <c r="T3599" s="60">
        <f>Ugovori_OPULJP3[[#This Row],[Bespovratna sredstva - Ukupno (EU+Nac) HRK
= Ukupna ugovorena vrijednost bespovratnih sredstava]]/7.5345</f>
        <v>99781.007366115868</v>
      </c>
      <c r="U3599" s="59">
        <v>0</v>
      </c>
      <c r="V3599" s="60">
        <f>Ugovori_OPULJP3[[#This Row],[Javni doprinos korisnika - HRK]]/7.5345</f>
        <v>0</v>
      </c>
      <c r="W3599" s="59">
        <v>0</v>
      </c>
      <c r="X3599" s="60">
        <f>Ugovori_OPULJP3[[#This Row],[Privatni doprinos korisnika - HRK]]/7.5345</f>
        <v>0</v>
      </c>
      <c r="Y3599" s="61">
        <v>751800</v>
      </c>
      <c r="Z3599" s="62">
        <f>Ugovori_OPULJP3[[#This Row],[UKUPNI PRIHVATLJIVI IZDACI
TOTAL ELIGIBLE EXPENDITURE
= Bespovratna sredstva ukupno + doprinos korisnika
= Ukupni prihvatljivi troškovi
= Ukupna ugovorena vrijednost projekta HRK]]/7.5345</f>
        <v>99781.007366115868</v>
      </c>
      <c r="AA3599" s="53" t="s">
        <v>12292</v>
      </c>
      <c r="AB3599" s="53" t="s">
        <v>752</v>
      </c>
      <c r="AC3599" s="42" t="s">
        <v>13066</v>
      </c>
      <c r="AD3599" s="52" t="s">
        <v>12294</v>
      </c>
    </row>
    <row r="3600" spans="1:30" ht="88.5" customHeight="1" x14ac:dyDescent="0.2">
      <c r="A3600" s="50" t="s">
        <v>13067</v>
      </c>
      <c r="B3600" s="51" t="s">
        <v>12105</v>
      </c>
      <c r="C3600" s="52" t="s">
        <v>12289</v>
      </c>
      <c r="D3600" s="52" t="s">
        <v>12975</v>
      </c>
      <c r="E3600" s="53" t="s">
        <v>75</v>
      </c>
      <c r="F3600" s="54" t="s">
        <v>13068</v>
      </c>
      <c r="G3600" s="54" t="s">
        <v>13069</v>
      </c>
      <c r="H3600" s="56">
        <v>43980</v>
      </c>
      <c r="I3600" s="56">
        <v>44710</v>
      </c>
      <c r="J3600" s="57" t="str">
        <f>IF(Ugovori_OPULJP3[[#This Row],[DATUM ZAVRŠETKA OPERACIJE]]&gt;DATE(2024,12,31),"u provedbi","završen")</f>
        <v>završen</v>
      </c>
      <c r="K3600" s="55" t="s">
        <v>98</v>
      </c>
      <c r="L3600" s="55" t="s">
        <v>98</v>
      </c>
      <c r="M3600" s="58">
        <v>0.85</v>
      </c>
      <c r="N3600" s="58">
        <v>0.15</v>
      </c>
      <c r="O3600" s="59">
        <f>Ugovori_OPULJP3[[#This Row],[Bespovratna sredstva - Ukupno (EU+Nac) HRK
= Ukupna ugovorena vrijednost bespovratnih sredstava]]*Ugovori_OPULJP3[[#This Row],[EU STOPA SUFINANCIRANJA %
EU CO-FINANCING RATE %]]</f>
        <v>1576739.1454999999</v>
      </c>
      <c r="P3600" s="60">
        <f>Ugovori_OPULJP3[[#This Row],[Bespovratna sredstva - EU dio - HRK]]/7.5345</f>
        <v>209269.24752803767</v>
      </c>
      <c r="Q3600" s="59">
        <f>Ugovori_OPULJP3[[#This Row],[Bespovratna sredstva - Ukupno (EU+Nac) HRK
= Ukupna ugovorena vrijednost bespovratnih sredstava]]*Ugovori_OPULJP3[[#This Row],[STOPA NACIONALNOG SUFINANCIRANJA %]]</f>
        <v>278248.0845</v>
      </c>
      <c r="R3600" s="60">
        <f>Ugovori_OPULJP3[[#This Row],[Bespovratna sredstva - Nacionalni dio - HRK]]/7.5345</f>
        <v>36929.867210830176</v>
      </c>
      <c r="S3600" s="59">
        <v>1854987.23</v>
      </c>
      <c r="T3600" s="60">
        <f>Ugovori_OPULJP3[[#This Row],[Bespovratna sredstva - Ukupno (EU+Nac) HRK
= Ukupna ugovorena vrijednost bespovratnih sredstava]]/7.5345</f>
        <v>246199.11473886785</v>
      </c>
      <c r="U3600" s="59">
        <v>0</v>
      </c>
      <c r="V3600" s="60">
        <f>Ugovori_OPULJP3[[#This Row],[Javni doprinos korisnika - HRK]]/7.5345</f>
        <v>0</v>
      </c>
      <c r="W3600" s="59">
        <v>0</v>
      </c>
      <c r="X3600" s="60">
        <f>Ugovori_OPULJP3[[#This Row],[Privatni doprinos korisnika - HRK]]/7.5345</f>
        <v>0</v>
      </c>
      <c r="Y3600" s="61">
        <v>1854987.23</v>
      </c>
      <c r="Z3600" s="62">
        <f>Ugovori_OPULJP3[[#This Row],[UKUPNI PRIHVATLJIVI IZDACI
TOTAL ELIGIBLE EXPENDITURE
= Bespovratna sredstva ukupno + doprinos korisnika
= Ukupni prihvatljivi troškovi
= Ukupna ugovorena vrijednost projekta HRK]]/7.5345</f>
        <v>246199.11473886785</v>
      </c>
      <c r="AA3600" s="53" t="s">
        <v>12292</v>
      </c>
      <c r="AB3600" s="53" t="s">
        <v>752</v>
      </c>
      <c r="AC3600" s="52" t="s">
        <v>13070</v>
      </c>
      <c r="AD3600" s="52" t="s">
        <v>12294</v>
      </c>
    </row>
    <row r="3601" spans="1:30" ht="88.5" customHeight="1" x14ac:dyDescent="0.2">
      <c r="A3601" s="50" t="s">
        <v>13071</v>
      </c>
      <c r="B3601" s="51" t="s">
        <v>12105</v>
      </c>
      <c r="C3601" s="52" t="s">
        <v>12289</v>
      </c>
      <c r="D3601" s="52" t="s">
        <v>12975</v>
      </c>
      <c r="E3601" s="53" t="s">
        <v>75</v>
      </c>
      <c r="F3601" s="54" t="s">
        <v>13072</v>
      </c>
      <c r="G3601" s="54" t="s">
        <v>13073</v>
      </c>
      <c r="H3601" s="56">
        <v>43980</v>
      </c>
      <c r="I3601" s="56">
        <v>44710</v>
      </c>
      <c r="J3601" s="57" t="str">
        <f>IF(Ugovori_OPULJP3[[#This Row],[DATUM ZAVRŠETKA OPERACIJE]]&gt;DATE(2024,12,31),"u provedbi","završen")</f>
        <v>završen</v>
      </c>
      <c r="K3601" s="55" t="s">
        <v>2969</v>
      </c>
      <c r="L3601" s="55" t="s">
        <v>83</v>
      </c>
      <c r="M3601" s="58">
        <v>0.85</v>
      </c>
      <c r="N3601" s="58">
        <v>0.15</v>
      </c>
      <c r="O3601" s="59">
        <f>Ugovori_OPULJP3[[#This Row],[Bespovratna sredstva - Ukupno (EU+Nac) HRK
= Ukupna ugovorena vrijednost bespovratnih sredstava]]*Ugovori_OPULJP3[[#This Row],[EU STOPA SUFINANCIRANJA %
EU CO-FINANCING RATE %]]</f>
        <v>1448882.8255</v>
      </c>
      <c r="P3601" s="60">
        <f>Ugovori_OPULJP3[[#This Row],[Bespovratna sredstva - EU dio - HRK]]/7.5345</f>
        <v>192299.79766407856</v>
      </c>
      <c r="Q3601" s="59">
        <f>Ugovori_OPULJP3[[#This Row],[Bespovratna sredstva - Ukupno (EU+Nac) HRK
= Ukupna ugovorena vrijednost bespovratnih sredstava]]*Ugovori_OPULJP3[[#This Row],[STOPA NACIONALNOG SUFINANCIRANJA %]]</f>
        <v>255685.20449999999</v>
      </c>
      <c r="R3601" s="60">
        <f>Ugovori_OPULJP3[[#This Row],[Bespovratna sredstva - Nacionalni dio - HRK]]/7.5345</f>
        <v>33935.258411307979</v>
      </c>
      <c r="S3601" s="59">
        <v>1704568.03</v>
      </c>
      <c r="T3601" s="60">
        <f>Ugovori_OPULJP3[[#This Row],[Bespovratna sredstva - Ukupno (EU+Nac) HRK
= Ukupna ugovorena vrijednost bespovratnih sredstava]]/7.5345</f>
        <v>226235.05607538656</v>
      </c>
      <c r="U3601" s="59">
        <v>0</v>
      </c>
      <c r="V3601" s="60">
        <f>Ugovori_OPULJP3[[#This Row],[Javni doprinos korisnika - HRK]]/7.5345</f>
        <v>0</v>
      </c>
      <c r="W3601" s="59">
        <v>0</v>
      </c>
      <c r="X3601" s="60">
        <f>Ugovori_OPULJP3[[#This Row],[Privatni doprinos korisnika - HRK]]/7.5345</f>
        <v>0</v>
      </c>
      <c r="Y3601" s="61">
        <v>1704568.03</v>
      </c>
      <c r="Z3601" s="62">
        <f>Ugovori_OPULJP3[[#This Row],[UKUPNI PRIHVATLJIVI IZDACI
TOTAL ELIGIBLE EXPENDITURE
= Bespovratna sredstva ukupno + doprinos korisnika
= Ukupni prihvatljivi troškovi
= Ukupna ugovorena vrijednost projekta HRK]]/7.5345</f>
        <v>226235.05607538656</v>
      </c>
      <c r="AA3601" s="53" t="s">
        <v>12292</v>
      </c>
      <c r="AB3601" s="53" t="s">
        <v>752</v>
      </c>
      <c r="AC3601" s="52" t="s">
        <v>13074</v>
      </c>
      <c r="AD3601" s="52" t="s">
        <v>12294</v>
      </c>
    </row>
    <row r="3602" spans="1:30" ht="88.5" customHeight="1" x14ac:dyDescent="0.2">
      <c r="A3602" s="50" t="s">
        <v>13075</v>
      </c>
      <c r="B3602" s="51" t="s">
        <v>12105</v>
      </c>
      <c r="C3602" s="52" t="s">
        <v>12289</v>
      </c>
      <c r="D3602" s="52" t="s">
        <v>12975</v>
      </c>
      <c r="E3602" s="53" t="s">
        <v>75</v>
      </c>
      <c r="F3602" s="54" t="s">
        <v>13076</v>
      </c>
      <c r="G3602" s="54" t="s">
        <v>13077</v>
      </c>
      <c r="H3602" s="56">
        <v>43980</v>
      </c>
      <c r="I3602" s="56">
        <v>44590</v>
      </c>
      <c r="J3602" s="57" t="str">
        <f>IF(Ugovori_OPULJP3[[#This Row],[DATUM ZAVRŠETKA OPERACIJE]]&gt;DATE(2024,12,31),"u provedbi","završen")</f>
        <v>završen</v>
      </c>
      <c r="K3602" s="55" t="s">
        <v>36</v>
      </c>
      <c r="L3602" s="55" t="s">
        <v>36</v>
      </c>
      <c r="M3602" s="58">
        <v>0.85</v>
      </c>
      <c r="N3602" s="58">
        <v>0.15</v>
      </c>
      <c r="O3602" s="59">
        <f>Ugovori_OPULJP3[[#This Row],[Bespovratna sredstva - Ukupno (EU+Nac) HRK
= Ukupna ugovorena vrijednost bespovratnih sredstava]]*Ugovori_OPULJP3[[#This Row],[EU STOPA SUFINANCIRANJA %
EU CO-FINANCING RATE %]]</f>
        <v>1585080.0085</v>
      </c>
      <c r="P3602" s="60">
        <f>Ugovori_OPULJP3[[#This Row],[Bespovratna sredstva - EU dio - HRK]]/7.5345</f>
        <v>210376.27028999932</v>
      </c>
      <c r="Q3602" s="59">
        <f>Ugovori_OPULJP3[[#This Row],[Bespovratna sredstva - Ukupno (EU+Nac) HRK
= Ukupna ugovorena vrijednost bespovratnih sredstava]]*Ugovori_OPULJP3[[#This Row],[STOPA NACIONALNOG SUFINANCIRANJA %]]</f>
        <v>279720.00150000001</v>
      </c>
      <c r="R3602" s="60">
        <f>Ugovori_OPULJP3[[#This Row],[Bespovratna sredstva - Nacionalni dio - HRK]]/7.5345</f>
        <v>37125.224168823413</v>
      </c>
      <c r="S3602" s="59">
        <v>1864800.01</v>
      </c>
      <c r="T3602" s="60">
        <f>Ugovori_OPULJP3[[#This Row],[Bespovratna sredstva - Ukupno (EU+Nac) HRK
= Ukupna ugovorena vrijednost bespovratnih sredstava]]/7.5345</f>
        <v>247501.49445882274</v>
      </c>
      <c r="U3602" s="59">
        <v>0</v>
      </c>
      <c r="V3602" s="60">
        <f>Ugovori_OPULJP3[[#This Row],[Javni doprinos korisnika - HRK]]/7.5345</f>
        <v>0</v>
      </c>
      <c r="W3602" s="59">
        <v>0</v>
      </c>
      <c r="X3602" s="60">
        <f>Ugovori_OPULJP3[[#This Row],[Privatni doprinos korisnika - HRK]]/7.5345</f>
        <v>0</v>
      </c>
      <c r="Y3602" s="61">
        <v>1864800.01</v>
      </c>
      <c r="Z3602" s="62">
        <f>Ugovori_OPULJP3[[#This Row],[UKUPNI PRIHVATLJIVI IZDACI
TOTAL ELIGIBLE EXPENDITURE
= Bespovratna sredstva ukupno + doprinos korisnika
= Ukupni prihvatljivi troškovi
= Ukupna ugovorena vrijednost projekta HRK]]/7.5345</f>
        <v>247501.49445882274</v>
      </c>
      <c r="AA3602" s="53" t="s">
        <v>12292</v>
      </c>
      <c r="AB3602" s="53" t="s">
        <v>752</v>
      </c>
      <c r="AC3602" s="52" t="s">
        <v>13078</v>
      </c>
      <c r="AD3602" s="52" t="s">
        <v>12294</v>
      </c>
    </row>
    <row r="3603" spans="1:30" ht="88.5" customHeight="1" x14ac:dyDescent="0.2">
      <c r="A3603" s="50" t="s">
        <v>13079</v>
      </c>
      <c r="B3603" s="51" t="s">
        <v>12105</v>
      </c>
      <c r="C3603" s="52" t="s">
        <v>12289</v>
      </c>
      <c r="D3603" s="52" t="s">
        <v>12975</v>
      </c>
      <c r="E3603" s="53" t="s">
        <v>75</v>
      </c>
      <c r="F3603" s="54" t="s">
        <v>13080</v>
      </c>
      <c r="G3603" s="54" t="s">
        <v>13081</v>
      </c>
      <c r="H3603" s="56">
        <v>44141</v>
      </c>
      <c r="I3603" s="56">
        <v>44871</v>
      </c>
      <c r="J3603" s="57" t="str">
        <f>IF(Ugovori_OPULJP3[[#This Row],[DATUM ZAVRŠETKA OPERACIJE]]&gt;DATE(2024,12,31),"u provedbi","završen")</f>
        <v>završen</v>
      </c>
      <c r="K3603" s="55" t="s">
        <v>270</v>
      </c>
      <c r="L3603" s="55" t="s">
        <v>270</v>
      </c>
      <c r="M3603" s="58">
        <v>0.85</v>
      </c>
      <c r="N3603" s="58">
        <v>0.15</v>
      </c>
      <c r="O3603" s="59">
        <f>Ugovori_OPULJP3[[#This Row],[Bespovratna sredstva - Ukupno (EU+Nac) HRK
= Ukupna ugovorena vrijednost bespovratnih sredstava]]*Ugovori_OPULJP3[[#This Row],[EU STOPA SUFINANCIRANJA %
EU CO-FINANCING RATE %]]</f>
        <v>1330482.6109999998</v>
      </c>
      <c r="P3603" s="60">
        <f>Ugovori_OPULJP3[[#This Row],[Bespovratna sredstva - EU dio - HRK]]/7.5345</f>
        <v>176585.38867874441</v>
      </c>
      <c r="Q3603" s="59">
        <f>Ugovori_OPULJP3[[#This Row],[Bespovratna sredstva - Ukupno (EU+Nac) HRK
= Ukupna ugovorena vrijednost bespovratnih sredstava]]*Ugovori_OPULJP3[[#This Row],[STOPA NACIONALNOG SUFINANCIRANJA %]]</f>
        <v>234791.04899999997</v>
      </c>
      <c r="R3603" s="60">
        <f>Ugovori_OPULJP3[[#This Row],[Bespovratna sredstva - Nacionalni dio - HRK]]/7.5345</f>
        <v>31162.127413896073</v>
      </c>
      <c r="S3603" s="59">
        <v>1565273.66</v>
      </c>
      <c r="T3603" s="60">
        <f>Ugovori_OPULJP3[[#This Row],[Bespovratna sredstva - Ukupno (EU+Nac) HRK
= Ukupna ugovorena vrijednost bespovratnih sredstava]]/7.5345</f>
        <v>207747.51609264049</v>
      </c>
      <c r="U3603" s="59">
        <v>0</v>
      </c>
      <c r="V3603" s="60">
        <f>Ugovori_OPULJP3[[#This Row],[Javni doprinos korisnika - HRK]]/7.5345</f>
        <v>0</v>
      </c>
      <c r="W3603" s="59">
        <v>0</v>
      </c>
      <c r="X3603" s="60">
        <f>Ugovori_OPULJP3[[#This Row],[Privatni doprinos korisnika - HRK]]/7.5345</f>
        <v>0</v>
      </c>
      <c r="Y3603" s="61">
        <v>1565273.66</v>
      </c>
      <c r="Z3603" s="62">
        <f>Ugovori_OPULJP3[[#This Row],[UKUPNI PRIHVATLJIVI IZDACI
TOTAL ELIGIBLE EXPENDITURE
= Bespovratna sredstva ukupno + doprinos korisnika
= Ukupni prihvatljivi troškovi
= Ukupna ugovorena vrijednost projekta HRK]]/7.5345</f>
        <v>207747.51609264049</v>
      </c>
      <c r="AA3603" s="53" t="s">
        <v>12292</v>
      </c>
      <c r="AB3603" s="53" t="s">
        <v>752</v>
      </c>
      <c r="AC3603" s="52" t="s">
        <v>13082</v>
      </c>
      <c r="AD3603" s="127" t="s">
        <v>12294</v>
      </c>
    </row>
    <row r="3604" spans="1:30" ht="88.5" customHeight="1" x14ac:dyDescent="0.2">
      <c r="A3604" s="50" t="s">
        <v>13083</v>
      </c>
      <c r="B3604" s="51" t="s">
        <v>12105</v>
      </c>
      <c r="C3604" s="52" t="s">
        <v>12289</v>
      </c>
      <c r="D3604" s="52" t="s">
        <v>12975</v>
      </c>
      <c r="E3604" s="53" t="s">
        <v>75</v>
      </c>
      <c r="F3604" s="54" t="s">
        <v>13084</v>
      </c>
      <c r="G3604" s="71" t="s">
        <v>10483</v>
      </c>
      <c r="H3604" s="56">
        <v>44137</v>
      </c>
      <c r="I3604" s="56">
        <v>44867</v>
      </c>
      <c r="J3604" s="57" t="str">
        <f>IF(Ugovori_OPULJP3[[#This Row],[DATUM ZAVRŠETKA OPERACIJE]]&gt;DATE(2024,12,31),"u provedbi","završen")</f>
        <v>završen</v>
      </c>
      <c r="K3604" s="55" t="s">
        <v>36</v>
      </c>
      <c r="L3604" s="55" t="s">
        <v>36</v>
      </c>
      <c r="M3604" s="58">
        <v>0.85</v>
      </c>
      <c r="N3604" s="58">
        <v>0.15</v>
      </c>
      <c r="O3604" s="59">
        <f>Ugovori_OPULJP3[[#This Row],[Bespovratna sredstva - Ukupno (EU+Nac) HRK
= Ukupna ugovorena vrijednost bespovratnih sredstava]]*Ugovori_OPULJP3[[#This Row],[EU STOPA SUFINANCIRANJA %
EU CO-FINANCING RATE %]]</f>
        <v>1681496.0865</v>
      </c>
      <c r="P3604" s="60">
        <f>Ugovori_OPULJP3[[#This Row],[Bespovratna sredstva - EU dio - HRK]]/7.5345</f>
        <v>223172.88293848297</v>
      </c>
      <c r="Q3604" s="59">
        <f>Ugovori_OPULJP3[[#This Row],[Bespovratna sredstva - Ukupno (EU+Nac) HRK
= Ukupna ugovorena vrijednost bespovratnih sredstava]]*Ugovori_OPULJP3[[#This Row],[STOPA NACIONALNOG SUFINANCIRANJA %]]</f>
        <v>296734.60349999997</v>
      </c>
      <c r="R3604" s="60">
        <f>Ugovori_OPULJP3[[#This Row],[Bespovratna sredstva - Nacionalni dio - HRK]]/7.5345</f>
        <v>39383.449930320516</v>
      </c>
      <c r="S3604" s="59">
        <v>1978230.69</v>
      </c>
      <c r="T3604" s="60">
        <f>Ugovori_OPULJP3[[#This Row],[Bespovratna sredstva - Ukupno (EU+Nac) HRK
= Ukupna ugovorena vrijednost bespovratnih sredstava]]/7.5345</f>
        <v>262556.33286880347</v>
      </c>
      <c r="U3604" s="59">
        <v>0</v>
      </c>
      <c r="V3604" s="60">
        <f>Ugovori_OPULJP3[[#This Row],[Javni doprinos korisnika - HRK]]/7.5345</f>
        <v>0</v>
      </c>
      <c r="W3604" s="59">
        <v>0</v>
      </c>
      <c r="X3604" s="60">
        <f>Ugovori_OPULJP3[[#This Row],[Privatni doprinos korisnika - HRK]]/7.5345</f>
        <v>0</v>
      </c>
      <c r="Y3604" s="61">
        <v>1978230.69</v>
      </c>
      <c r="Z3604" s="62">
        <f>Ugovori_OPULJP3[[#This Row],[UKUPNI PRIHVATLJIVI IZDACI
TOTAL ELIGIBLE EXPENDITURE
= Bespovratna sredstva ukupno + doprinos korisnika
= Ukupni prihvatljivi troškovi
= Ukupna ugovorena vrijednost projekta HRK]]/7.5345</f>
        <v>262556.33286880347</v>
      </c>
      <c r="AA3604" s="53" t="s">
        <v>12292</v>
      </c>
      <c r="AB3604" s="53" t="s">
        <v>752</v>
      </c>
      <c r="AC3604" s="52" t="s">
        <v>13085</v>
      </c>
      <c r="AD3604" s="52" t="s">
        <v>12294</v>
      </c>
    </row>
    <row r="3605" spans="1:30" ht="88.5" customHeight="1" x14ac:dyDescent="0.2">
      <c r="A3605" s="50" t="s">
        <v>13086</v>
      </c>
      <c r="B3605" s="51" t="s">
        <v>12105</v>
      </c>
      <c r="C3605" s="52" t="s">
        <v>12289</v>
      </c>
      <c r="D3605" s="52" t="s">
        <v>12975</v>
      </c>
      <c r="E3605" s="53" t="s">
        <v>75</v>
      </c>
      <c r="F3605" s="54" t="s">
        <v>13087</v>
      </c>
      <c r="G3605" s="54" t="s">
        <v>3735</v>
      </c>
      <c r="H3605" s="56">
        <v>44137</v>
      </c>
      <c r="I3605" s="56">
        <v>44683</v>
      </c>
      <c r="J3605" s="57" t="str">
        <f>IF(Ugovori_OPULJP3[[#This Row],[DATUM ZAVRŠETKA OPERACIJE]]&gt;DATE(2024,12,31),"u provedbi","završen")</f>
        <v>završen</v>
      </c>
      <c r="K3605" s="55" t="s">
        <v>1832</v>
      </c>
      <c r="L3605" s="55" t="s">
        <v>154</v>
      </c>
      <c r="M3605" s="58">
        <v>0.85</v>
      </c>
      <c r="N3605" s="58">
        <v>0.15</v>
      </c>
      <c r="O3605" s="59">
        <f>Ugovori_OPULJP3[[#This Row],[Bespovratna sredstva - Ukupno (EU+Nac) HRK
= Ukupna ugovorena vrijednost bespovratnih sredstava]]*Ugovori_OPULJP3[[#This Row],[EU STOPA SUFINANCIRANJA %
EU CO-FINANCING RATE %]]</f>
        <v>1630971.585</v>
      </c>
      <c r="P3605" s="60">
        <f>Ugovori_OPULJP3[[#This Row],[Bespovratna sredstva - EU dio - HRK]]/7.5345</f>
        <v>216467.12920565397</v>
      </c>
      <c r="Q3605" s="59">
        <f>Ugovori_OPULJP3[[#This Row],[Bespovratna sredstva - Ukupno (EU+Nac) HRK
= Ukupna ugovorena vrijednost bespovratnih sredstava]]*Ugovori_OPULJP3[[#This Row],[STOPA NACIONALNOG SUFINANCIRANJA %]]</f>
        <v>287818.51500000001</v>
      </c>
      <c r="R3605" s="60">
        <f>Ugovori_OPULJP3[[#This Row],[Bespovratna sredstva - Nacionalni dio - HRK]]/7.5345</f>
        <v>38200.081624527178</v>
      </c>
      <c r="S3605" s="59">
        <v>1918790.1</v>
      </c>
      <c r="T3605" s="60">
        <f>Ugovori_OPULJP3[[#This Row],[Bespovratna sredstva - Ukupno (EU+Nac) HRK
= Ukupna ugovorena vrijednost bespovratnih sredstava]]/7.5345</f>
        <v>254667.21083018117</v>
      </c>
      <c r="U3605" s="59">
        <v>0</v>
      </c>
      <c r="V3605" s="60">
        <f>Ugovori_OPULJP3[[#This Row],[Javni doprinos korisnika - HRK]]/7.5345</f>
        <v>0</v>
      </c>
      <c r="W3605" s="59">
        <v>0</v>
      </c>
      <c r="X3605" s="60">
        <f>Ugovori_OPULJP3[[#This Row],[Privatni doprinos korisnika - HRK]]/7.5345</f>
        <v>0</v>
      </c>
      <c r="Y3605" s="61">
        <v>1918790.1</v>
      </c>
      <c r="Z3605" s="62">
        <f>Ugovori_OPULJP3[[#This Row],[UKUPNI PRIHVATLJIVI IZDACI
TOTAL ELIGIBLE EXPENDITURE
= Bespovratna sredstva ukupno + doprinos korisnika
= Ukupni prihvatljivi troškovi
= Ukupna ugovorena vrijednost projekta HRK]]/7.5345</f>
        <v>254667.21083018117</v>
      </c>
      <c r="AA3605" s="53" t="s">
        <v>12292</v>
      </c>
      <c r="AB3605" s="53" t="s">
        <v>752</v>
      </c>
      <c r="AC3605" s="42" t="s">
        <v>13088</v>
      </c>
      <c r="AD3605" s="52" t="s">
        <v>12294</v>
      </c>
    </row>
    <row r="3606" spans="1:30" ht="88.5" customHeight="1" x14ac:dyDescent="0.2">
      <c r="A3606" s="50" t="s">
        <v>13089</v>
      </c>
      <c r="B3606" s="51" t="s">
        <v>12105</v>
      </c>
      <c r="C3606" s="52" t="s">
        <v>12289</v>
      </c>
      <c r="D3606" s="52" t="s">
        <v>12975</v>
      </c>
      <c r="E3606" s="53" t="s">
        <v>75</v>
      </c>
      <c r="F3606" s="54" t="s">
        <v>13090</v>
      </c>
      <c r="G3606" s="54" t="s">
        <v>7036</v>
      </c>
      <c r="H3606" s="56">
        <v>44144</v>
      </c>
      <c r="I3606" s="56">
        <v>44874</v>
      </c>
      <c r="J3606" s="57" t="str">
        <f>IF(Ugovori_OPULJP3[[#This Row],[DATUM ZAVRŠETKA OPERACIJE]]&gt;DATE(2024,12,31),"u provedbi","završen")</f>
        <v>završen</v>
      </c>
      <c r="K3606" s="55" t="s">
        <v>210</v>
      </c>
      <c r="L3606" s="55" t="s">
        <v>210</v>
      </c>
      <c r="M3606" s="58">
        <v>0.85</v>
      </c>
      <c r="N3606" s="58">
        <v>0.15</v>
      </c>
      <c r="O3606" s="59">
        <f>Ugovori_OPULJP3[[#This Row],[Bespovratna sredstva - Ukupno (EU+Nac) HRK
= Ukupna ugovorena vrijednost bespovratnih sredstava]]*Ugovori_OPULJP3[[#This Row],[EU STOPA SUFINANCIRANJA %
EU CO-FINANCING RATE %]]</f>
        <v>1690990.0085</v>
      </c>
      <c r="P3606" s="60">
        <f>Ugovori_OPULJP3[[#This Row],[Bespovratna sredstva - EU dio - HRK]]/7.5345</f>
        <v>224432.94292919236</v>
      </c>
      <c r="Q3606" s="59">
        <f>Ugovori_OPULJP3[[#This Row],[Bespovratna sredstva - Ukupno (EU+Nac) HRK
= Ukupna ugovorena vrijednost bespovratnih sredstava]]*Ugovori_OPULJP3[[#This Row],[STOPA NACIONALNOG SUFINANCIRANJA %]]</f>
        <v>298410.00150000001</v>
      </c>
      <c r="R3606" s="60">
        <f>Ugovori_OPULJP3[[#This Row],[Bespovratna sredstva - Nacionalni dio - HRK]]/7.5345</f>
        <v>39605.813458092773</v>
      </c>
      <c r="S3606" s="59">
        <v>1989400.01</v>
      </c>
      <c r="T3606" s="60">
        <f>Ugovori_OPULJP3[[#This Row],[Bespovratna sredstva - Ukupno (EU+Nac) HRK
= Ukupna ugovorena vrijednost bespovratnih sredstava]]/7.5345</f>
        <v>264038.75638728513</v>
      </c>
      <c r="U3606" s="59">
        <v>0</v>
      </c>
      <c r="V3606" s="60">
        <f>Ugovori_OPULJP3[[#This Row],[Javni doprinos korisnika - HRK]]/7.5345</f>
        <v>0</v>
      </c>
      <c r="W3606" s="59">
        <v>0</v>
      </c>
      <c r="X3606" s="60">
        <f>Ugovori_OPULJP3[[#This Row],[Privatni doprinos korisnika - HRK]]/7.5345</f>
        <v>0</v>
      </c>
      <c r="Y3606" s="61">
        <v>1989400.01</v>
      </c>
      <c r="Z3606" s="62">
        <f>Ugovori_OPULJP3[[#This Row],[UKUPNI PRIHVATLJIVI IZDACI
TOTAL ELIGIBLE EXPENDITURE
= Bespovratna sredstva ukupno + doprinos korisnika
= Ukupni prihvatljivi troškovi
= Ukupna ugovorena vrijednost projekta HRK]]/7.5345</f>
        <v>264038.75638728513</v>
      </c>
      <c r="AA3606" s="53" t="s">
        <v>12292</v>
      </c>
      <c r="AB3606" s="53" t="s">
        <v>752</v>
      </c>
      <c r="AC3606" s="42" t="s">
        <v>13091</v>
      </c>
      <c r="AD3606" s="52" t="s">
        <v>12294</v>
      </c>
    </row>
    <row r="3607" spans="1:30" ht="88.5" customHeight="1" x14ac:dyDescent="0.2">
      <c r="A3607" s="50" t="s">
        <v>13092</v>
      </c>
      <c r="B3607" s="51" t="s">
        <v>12105</v>
      </c>
      <c r="C3607" s="52" t="s">
        <v>12289</v>
      </c>
      <c r="D3607" s="52" t="s">
        <v>12975</v>
      </c>
      <c r="E3607" s="53" t="s">
        <v>75</v>
      </c>
      <c r="F3607" s="54" t="s">
        <v>13093</v>
      </c>
      <c r="G3607" s="54" t="s">
        <v>3842</v>
      </c>
      <c r="H3607" s="56">
        <v>44141</v>
      </c>
      <c r="I3607" s="56">
        <v>44871</v>
      </c>
      <c r="J3607" s="57" t="str">
        <f>IF(Ugovori_OPULJP3[[#This Row],[DATUM ZAVRŠETKA OPERACIJE]]&gt;DATE(2024,12,31),"u provedbi","završen")</f>
        <v>završen</v>
      </c>
      <c r="K3607" s="55" t="s">
        <v>83</v>
      </c>
      <c r="L3607" s="55" t="s">
        <v>83</v>
      </c>
      <c r="M3607" s="58">
        <v>0.85</v>
      </c>
      <c r="N3607" s="58">
        <v>0.15</v>
      </c>
      <c r="O3607" s="59">
        <f>Ugovori_OPULJP3[[#This Row],[Bespovratna sredstva - Ukupno (EU+Nac) HRK
= Ukupna ugovorena vrijednost bespovratnih sredstava]]*Ugovori_OPULJP3[[#This Row],[EU STOPA SUFINANCIRANJA %
EU CO-FINANCING RATE %]]</f>
        <v>1323264.2239999999</v>
      </c>
      <c r="P3607" s="60">
        <f>Ugovori_OPULJP3[[#This Row],[Bespovratna sredstva - EU dio - HRK]]/7.5345</f>
        <v>175627.3440838808</v>
      </c>
      <c r="Q3607" s="59">
        <f>Ugovori_OPULJP3[[#This Row],[Bespovratna sredstva - Ukupno (EU+Nac) HRK
= Ukupna ugovorena vrijednost bespovratnih sredstava]]*Ugovori_OPULJP3[[#This Row],[STOPA NACIONALNOG SUFINANCIRANJA %]]</f>
        <v>233517.21599999999</v>
      </c>
      <c r="R3607" s="60">
        <f>Ugovori_OPULJP3[[#This Row],[Bespovratna sredstva - Nacionalni dio - HRK]]/7.5345</f>
        <v>30993.060720684847</v>
      </c>
      <c r="S3607" s="59">
        <v>1556781.44</v>
      </c>
      <c r="T3607" s="60">
        <f>Ugovori_OPULJP3[[#This Row],[Bespovratna sredstva - Ukupno (EU+Nac) HRK
= Ukupna ugovorena vrijednost bespovratnih sredstava]]/7.5345</f>
        <v>206620.40480456565</v>
      </c>
      <c r="U3607" s="59">
        <v>0</v>
      </c>
      <c r="V3607" s="60">
        <f>Ugovori_OPULJP3[[#This Row],[Javni doprinos korisnika - HRK]]/7.5345</f>
        <v>0</v>
      </c>
      <c r="W3607" s="59">
        <v>0</v>
      </c>
      <c r="X3607" s="60">
        <f>Ugovori_OPULJP3[[#This Row],[Privatni doprinos korisnika - HRK]]/7.5345</f>
        <v>0</v>
      </c>
      <c r="Y3607" s="61">
        <v>1556781.44</v>
      </c>
      <c r="Z3607" s="62">
        <f>Ugovori_OPULJP3[[#This Row],[UKUPNI PRIHVATLJIVI IZDACI
TOTAL ELIGIBLE EXPENDITURE
= Bespovratna sredstva ukupno + doprinos korisnika
= Ukupni prihvatljivi troškovi
= Ukupna ugovorena vrijednost projekta HRK]]/7.5345</f>
        <v>206620.40480456565</v>
      </c>
      <c r="AA3607" s="53" t="s">
        <v>12292</v>
      </c>
      <c r="AB3607" s="53" t="s">
        <v>752</v>
      </c>
      <c r="AC3607" s="42" t="s">
        <v>13094</v>
      </c>
      <c r="AD3607" s="52" t="s">
        <v>12294</v>
      </c>
    </row>
    <row r="3608" spans="1:30" ht="88.5" customHeight="1" x14ac:dyDescent="0.2">
      <c r="A3608" s="50" t="s">
        <v>13095</v>
      </c>
      <c r="B3608" s="51" t="s">
        <v>12105</v>
      </c>
      <c r="C3608" s="52" t="s">
        <v>12289</v>
      </c>
      <c r="D3608" s="52" t="s">
        <v>12975</v>
      </c>
      <c r="E3608" s="53" t="s">
        <v>75</v>
      </c>
      <c r="F3608" s="54" t="s">
        <v>13096</v>
      </c>
      <c r="G3608" s="54" t="s">
        <v>13097</v>
      </c>
      <c r="H3608" s="56">
        <v>44137</v>
      </c>
      <c r="I3608" s="56">
        <v>44867</v>
      </c>
      <c r="J3608" s="57" t="str">
        <f>IF(Ugovori_OPULJP3[[#This Row],[DATUM ZAVRŠETKA OPERACIJE]]&gt;DATE(2024,12,31),"u provedbi","završen")</f>
        <v>završen</v>
      </c>
      <c r="K3608" s="55" t="s">
        <v>370</v>
      </c>
      <c r="L3608" s="55" t="s">
        <v>36</v>
      </c>
      <c r="M3608" s="58">
        <v>0.85</v>
      </c>
      <c r="N3608" s="58">
        <v>0.15</v>
      </c>
      <c r="O3608" s="59">
        <f>Ugovori_OPULJP3[[#This Row],[Bespovratna sredstva - Ukupno (EU+Nac) HRK
= Ukupna ugovorena vrijednost bespovratnih sredstava]]*Ugovori_OPULJP3[[#This Row],[EU STOPA SUFINANCIRANJA %
EU CO-FINANCING RATE %]]</f>
        <v>1661240</v>
      </c>
      <c r="P3608" s="60">
        <f>Ugovori_OPULJP3[[#This Row],[Bespovratna sredstva - EU dio - HRK]]/7.5345</f>
        <v>220484.43825071337</v>
      </c>
      <c r="Q3608" s="59">
        <f>Ugovori_OPULJP3[[#This Row],[Bespovratna sredstva - Ukupno (EU+Nac) HRK
= Ukupna ugovorena vrijednost bespovratnih sredstava]]*Ugovori_OPULJP3[[#This Row],[STOPA NACIONALNOG SUFINANCIRANJA %]]</f>
        <v>293160</v>
      </c>
      <c r="R3608" s="60">
        <f>Ugovori_OPULJP3[[#This Row],[Bespovratna sredstva - Nacionalni dio - HRK]]/7.5345</f>
        <v>38909.018514831769</v>
      </c>
      <c r="S3608" s="59">
        <v>1954400</v>
      </c>
      <c r="T3608" s="60">
        <f>Ugovori_OPULJP3[[#This Row],[Bespovratna sredstva - Ukupno (EU+Nac) HRK
= Ukupna ugovorena vrijednost bespovratnih sredstava]]/7.5345</f>
        <v>259393.45676554515</v>
      </c>
      <c r="U3608" s="59">
        <v>0</v>
      </c>
      <c r="V3608" s="60">
        <f>Ugovori_OPULJP3[[#This Row],[Javni doprinos korisnika - HRK]]/7.5345</f>
        <v>0</v>
      </c>
      <c r="W3608" s="59">
        <v>0</v>
      </c>
      <c r="X3608" s="60">
        <f>Ugovori_OPULJP3[[#This Row],[Privatni doprinos korisnika - HRK]]/7.5345</f>
        <v>0</v>
      </c>
      <c r="Y3608" s="61">
        <v>1954400</v>
      </c>
      <c r="Z3608" s="62">
        <f>Ugovori_OPULJP3[[#This Row],[UKUPNI PRIHVATLJIVI IZDACI
TOTAL ELIGIBLE EXPENDITURE
= Bespovratna sredstva ukupno + doprinos korisnika
= Ukupni prihvatljivi troškovi
= Ukupna ugovorena vrijednost projekta HRK]]/7.5345</f>
        <v>259393.45676554515</v>
      </c>
      <c r="AA3608" s="53" t="s">
        <v>12292</v>
      </c>
      <c r="AB3608" s="53" t="s">
        <v>752</v>
      </c>
      <c r="AC3608" s="42" t="s">
        <v>13098</v>
      </c>
      <c r="AD3608" s="52" t="s">
        <v>12294</v>
      </c>
    </row>
    <row r="3609" spans="1:30" ht="88.5" customHeight="1" x14ac:dyDescent="0.2">
      <c r="A3609" s="50" t="s">
        <v>13099</v>
      </c>
      <c r="B3609" s="51" t="s">
        <v>12105</v>
      </c>
      <c r="C3609" s="52" t="s">
        <v>12289</v>
      </c>
      <c r="D3609" s="52" t="s">
        <v>12975</v>
      </c>
      <c r="E3609" s="53" t="s">
        <v>75</v>
      </c>
      <c r="F3609" s="54" t="s">
        <v>13100</v>
      </c>
      <c r="G3609" s="54" t="s">
        <v>8248</v>
      </c>
      <c r="H3609" s="56">
        <v>44137</v>
      </c>
      <c r="I3609" s="56">
        <v>44532</v>
      </c>
      <c r="J3609" s="57" t="str">
        <f>IF(Ugovori_OPULJP3[[#This Row],[DATUM ZAVRŠETKA OPERACIJE]]&gt;DATE(2024,12,31),"u provedbi","završen")</f>
        <v>završen</v>
      </c>
      <c r="K3609" s="55" t="s">
        <v>36</v>
      </c>
      <c r="L3609" s="55" t="s">
        <v>36</v>
      </c>
      <c r="M3609" s="58">
        <v>0.85</v>
      </c>
      <c r="N3609" s="58">
        <v>0.15</v>
      </c>
      <c r="O3609" s="59">
        <f>Ugovori_OPULJP3[[#This Row],[Bespovratna sredstva - Ukupno (EU+Nac) HRK
= Ukupna ugovorena vrijednost bespovratnih sredstava]]*Ugovori_OPULJP3[[#This Row],[EU STOPA SUFINANCIRANJA %
EU CO-FINANCING RATE %]]</f>
        <v>792693.32299999997</v>
      </c>
      <c r="P3609" s="60">
        <f>Ugovori_OPULJP3[[#This Row],[Bespovratna sredstva - EU dio - HRK]]/7.5345</f>
        <v>105208.48404008227</v>
      </c>
      <c r="Q3609" s="59">
        <f>Ugovori_OPULJP3[[#This Row],[Bespovratna sredstva - Ukupno (EU+Nac) HRK
= Ukupna ugovorena vrijednost bespovratnih sredstava]]*Ugovori_OPULJP3[[#This Row],[STOPA NACIONALNOG SUFINANCIRANJA %]]</f>
        <v>139887.057</v>
      </c>
      <c r="R3609" s="60">
        <f>Ugovori_OPULJP3[[#This Row],[Bespovratna sredstva - Nacionalni dio - HRK]]/7.5345</f>
        <v>18566.203065896872</v>
      </c>
      <c r="S3609" s="59">
        <v>932580.38</v>
      </c>
      <c r="T3609" s="60">
        <f>Ugovori_OPULJP3[[#This Row],[Bespovratna sredstva - Ukupno (EU+Nac) HRK
= Ukupna ugovorena vrijednost bespovratnih sredstava]]/7.5345</f>
        <v>123774.68710597916</v>
      </c>
      <c r="U3609" s="59">
        <v>0</v>
      </c>
      <c r="V3609" s="60">
        <f>Ugovori_OPULJP3[[#This Row],[Javni doprinos korisnika - HRK]]/7.5345</f>
        <v>0</v>
      </c>
      <c r="W3609" s="59">
        <v>0</v>
      </c>
      <c r="X3609" s="60">
        <f>Ugovori_OPULJP3[[#This Row],[Privatni doprinos korisnika - HRK]]/7.5345</f>
        <v>0</v>
      </c>
      <c r="Y3609" s="61">
        <v>932580.38</v>
      </c>
      <c r="Z3609" s="62">
        <f>Ugovori_OPULJP3[[#This Row],[UKUPNI PRIHVATLJIVI IZDACI
TOTAL ELIGIBLE EXPENDITURE
= Bespovratna sredstva ukupno + doprinos korisnika
= Ukupni prihvatljivi troškovi
= Ukupna ugovorena vrijednost projekta HRK]]/7.5345</f>
        <v>123774.68710597916</v>
      </c>
      <c r="AA3609" s="53" t="s">
        <v>12292</v>
      </c>
      <c r="AB3609" s="53" t="s">
        <v>752</v>
      </c>
      <c r="AC3609" s="42" t="s">
        <v>13101</v>
      </c>
      <c r="AD3609" s="52" t="s">
        <v>12294</v>
      </c>
    </row>
    <row r="3610" spans="1:30" ht="88.5" customHeight="1" x14ac:dyDescent="0.2">
      <c r="A3610" s="50" t="s">
        <v>13102</v>
      </c>
      <c r="B3610" s="51" t="s">
        <v>12105</v>
      </c>
      <c r="C3610" s="52" t="s">
        <v>12289</v>
      </c>
      <c r="D3610" s="52" t="s">
        <v>12975</v>
      </c>
      <c r="E3610" s="53" t="s">
        <v>75</v>
      </c>
      <c r="F3610" s="54" t="s">
        <v>13103</v>
      </c>
      <c r="G3610" s="54" t="s">
        <v>13104</v>
      </c>
      <c r="H3610" s="56">
        <v>44144</v>
      </c>
      <c r="I3610" s="56">
        <v>44874</v>
      </c>
      <c r="J3610" s="57" t="str">
        <f>IF(Ugovori_OPULJP3[[#This Row],[DATUM ZAVRŠETKA OPERACIJE]]&gt;DATE(2024,12,31),"u provedbi","završen")</f>
        <v>završen</v>
      </c>
      <c r="K3610" s="55" t="s">
        <v>332</v>
      </c>
      <c r="L3610" s="55" t="s">
        <v>332</v>
      </c>
      <c r="M3610" s="58">
        <v>0.85</v>
      </c>
      <c r="N3610" s="58">
        <v>0.15</v>
      </c>
      <c r="O3610" s="59">
        <f>Ugovori_OPULJP3[[#This Row],[Bespovratna sredstva - Ukupno (EU+Nac) HRK
= Ukupna ugovorena vrijednost bespovratnih sredstava]]*Ugovori_OPULJP3[[#This Row],[EU STOPA SUFINANCIRANJA %
EU CO-FINANCING RATE %]]</f>
        <v>1177029</v>
      </c>
      <c r="P3610" s="60">
        <f>Ugovori_OPULJP3[[#This Row],[Bespovratna sredstva - EU dio - HRK]]/7.5345</f>
        <v>156218.59446545888</v>
      </c>
      <c r="Q3610" s="59">
        <f>Ugovori_OPULJP3[[#This Row],[Bespovratna sredstva - Ukupno (EU+Nac) HRK
= Ukupna ugovorena vrijednost bespovratnih sredstava]]*Ugovori_OPULJP3[[#This Row],[STOPA NACIONALNOG SUFINANCIRANJA %]]</f>
        <v>207711</v>
      </c>
      <c r="R3610" s="60">
        <f>Ugovori_OPULJP3[[#This Row],[Bespovratna sredstva - Nacionalni dio - HRK]]/7.5345</f>
        <v>27567.987258610392</v>
      </c>
      <c r="S3610" s="59">
        <v>1384740</v>
      </c>
      <c r="T3610" s="60">
        <f>Ugovori_OPULJP3[[#This Row],[Bespovratna sredstva - Ukupno (EU+Nac) HRK
= Ukupna ugovorena vrijednost bespovratnih sredstava]]/7.5345</f>
        <v>183786.58172406928</v>
      </c>
      <c r="U3610" s="59">
        <v>0</v>
      </c>
      <c r="V3610" s="60">
        <f>Ugovori_OPULJP3[[#This Row],[Javni doprinos korisnika - HRK]]/7.5345</f>
        <v>0</v>
      </c>
      <c r="W3610" s="59">
        <v>0</v>
      </c>
      <c r="X3610" s="60">
        <f>Ugovori_OPULJP3[[#This Row],[Privatni doprinos korisnika - HRK]]/7.5345</f>
        <v>0</v>
      </c>
      <c r="Y3610" s="61">
        <v>1384740</v>
      </c>
      <c r="Z3610" s="62">
        <f>Ugovori_OPULJP3[[#This Row],[UKUPNI PRIHVATLJIVI IZDACI
TOTAL ELIGIBLE EXPENDITURE
= Bespovratna sredstva ukupno + doprinos korisnika
= Ukupni prihvatljivi troškovi
= Ukupna ugovorena vrijednost projekta HRK]]/7.5345</f>
        <v>183786.58172406928</v>
      </c>
      <c r="AA3610" s="53" t="s">
        <v>12292</v>
      </c>
      <c r="AB3610" s="53" t="s">
        <v>752</v>
      </c>
      <c r="AC3610" s="42" t="s">
        <v>13105</v>
      </c>
      <c r="AD3610" s="52" t="s">
        <v>12294</v>
      </c>
    </row>
    <row r="3611" spans="1:30" ht="88.5" customHeight="1" x14ac:dyDescent="0.2">
      <c r="A3611" s="50" t="s">
        <v>13106</v>
      </c>
      <c r="B3611" s="51" t="s">
        <v>12105</v>
      </c>
      <c r="C3611" s="52" t="s">
        <v>12289</v>
      </c>
      <c r="D3611" s="52" t="s">
        <v>12975</v>
      </c>
      <c r="E3611" s="53" t="s">
        <v>75</v>
      </c>
      <c r="F3611" s="54" t="s">
        <v>13107</v>
      </c>
      <c r="G3611" s="54" t="s">
        <v>13108</v>
      </c>
      <c r="H3611" s="56">
        <v>44137</v>
      </c>
      <c r="I3611" s="56">
        <v>44867</v>
      </c>
      <c r="J3611" s="57" t="str">
        <f>IF(Ugovori_OPULJP3[[#This Row],[DATUM ZAVRŠETKA OPERACIJE]]&gt;DATE(2024,12,31),"u provedbi","završen")</f>
        <v>završen</v>
      </c>
      <c r="K3611" s="55" t="s">
        <v>210</v>
      </c>
      <c r="L3611" s="55" t="s">
        <v>210</v>
      </c>
      <c r="M3611" s="58">
        <v>0.85</v>
      </c>
      <c r="N3611" s="58">
        <v>0.15</v>
      </c>
      <c r="O3611" s="59">
        <f>Ugovori_OPULJP3[[#This Row],[Bespovratna sredstva - Ukupno (EU+Nac) HRK
= Ukupna ugovorena vrijednost bespovratnih sredstava]]*Ugovori_OPULJP3[[#This Row],[EU STOPA SUFINANCIRANJA %
EU CO-FINANCING RATE %]]</f>
        <v>1017807</v>
      </c>
      <c r="P3611" s="60">
        <f>Ugovori_OPULJP3[[#This Row],[Bespovratna sredstva - EU dio - HRK]]/7.5345</f>
        <v>135086.2034640653</v>
      </c>
      <c r="Q3611" s="59">
        <f>Ugovori_OPULJP3[[#This Row],[Bespovratna sredstva - Ukupno (EU+Nac) HRK
= Ukupna ugovorena vrijednost bespovratnih sredstava]]*Ugovori_OPULJP3[[#This Row],[STOPA NACIONALNOG SUFINANCIRANJA %]]</f>
        <v>179613</v>
      </c>
      <c r="R3611" s="60">
        <f>Ugovori_OPULJP3[[#This Row],[Bespovratna sredstva - Nacionalni dio - HRK]]/7.5345</f>
        <v>23838.741787776227</v>
      </c>
      <c r="S3611" s="59">
        <v>1197420</v>
      </c>
      <c r="T3611" s="60">
        <f>Ugovori_OPULJP3[[#This Row],[Bespovratna sredstva - Ukupno (EU+Nac) HRK
= Ukupna ugovorena vrijednost bespovratnih sredstava]]/7.5345</f>
        <v>158924.94525184153</v>
      </c>
      <c r="U3611" s="59">
        <v>0</v>
      </c>
      <c r="V3611" s="60">
        <f>Ugovori_OPULJP3[[#This Row],[Javni doprinos korisnika - HRK]]/7.5345</f>
        <v>0</v>
      </c>
      <c r="W3611" s="59">
        <v>0</v>
      </c>
      <c r="X3611" s="60">
        <f>Ugovori_OPULJP3[[#This Row],[Privatni doprinos korisnika - HRK]]/7.5345</f>
        <v>0</v>
      </c>
      <c r="Y3611" s="61">
        <v>1197420</v>
      </c>
      <c r="Z3611" s="62">
        <f>Ugovori_OPULJP3[[#This Row],[UKUPNI PRIHVATLJIVI IZDACI
TOTAL ELIGIBLE EXPENDITURE
= Bespovratna sredstva ukupno + doprinos korisnika
= Ukupni prihvatljivi troškovi
= Ukupna ugovorena vrijednost projekta HRK]]/7.5345</f>
        <v>158924.94525184153</v>
      </c>
      <c r="AA3611" s="53" t="s">
        <v>12292</v>
      </c>
      <c r="AB3611" s="53" t="s">
        <v>752</v>
      </c>
      <c r="AC3611" s="42" t="s">
        <v>13109</v>
      </c>
      <c r="AD3611" s="52" t="s">
        <v>12294</v>
      </c>
    </row>
    <row r="3612" spans="1:30" ht="88.5" customHeight="1" x14ac:dyDescent="0.2">
      <c r="A3612" s="50" t="s">
        <v>13110</v>
      </c>
      <c r="B3612" s="51" t="s">
        <v>12105</v>
      </c>
      <c r="C3612" s="52" t="s">
        <v>12289</v>
      </c>
      <c r="D3612" s="52" t="s">
        <v>12975</v>
      </c>
      <c r="E3612" s="53" t="s">
        <v>75</v>
      </c>
      <c r="F3612" s="54" t="s">
        <v>13111</v>
      </c>
      <c r="G3612" s="54" t="s">
        <v>10235</v>
      </c>
      <c r="H3612" s="56">
        <v>44140</v>
      </c>
      <c r="I3612" s="56">
        <v>45051</v>
      </c>
      <c r="J3612" s="57" t="str">
        <f>IF(Ugovori_OPULJP3[[#This Row],[DATUM ZAVRŠETKA OPERACIJE]]&gt;DATE(2024,12,31),"u provedbi","završen")</f>
        <v>završen</v>
      </c>
      <c r="K3612" s="55" t="s">
        <v>7254</v>
      </c>
      <c r="L3612" s="55" t="s">
        <v>83</v>
      </c>
      <c r="M3612" s="58">
        <v>0.85</v>
      </c>
      <c r="N3612" s="58">
        <v>0.15</v>
      </c>
      <c r="O3612" s="59">
        <f>Ugovori_OPULJP3[[#This Row],[Bespovratna sredstva - Ukupno (EU+Nac) HRK
= Ukupna ugovorena vrijednost bespovratnih sredstava]]*Ugovori_OPULJP3[[#This Row],[EU STOPA SUFINANCIRANJA %
EU CO-FINANCING RATE %]]</f>
        <v>1670766.63</v>
      </c>
      <c r="P3612" s="60">
        <f>Ugovori_OPULJP3[[#This Row],[Bespovratna sredstva - EU dio - HRK]]/7.5345</f>
        <v>221748.83933904039</v>
      </c>
      <c r="Q3612" s="59">
        <f>Ugovori_OPULJP3[[#This Row],[Bespovratna sredstva - Ukupno (EU+Nac) HRK
= Ukupna ugovorena vrijednost bespovratnih sredstava]]*Ugovori_OPULJP3[[#This Row],[STOPA NACIONALNOG SUFINANCIRANJA %]]</f>
        <v>294841.17</v>
      </c>
      <c r="R3612" s="60">
        <f>Ugovori_OPULJP3[[#This Row],[Bespovratna sredstva - Nacionalni dio - HRK]]/7.5345</f>
        <v>39132.148118654186</v>
      </c>
      <c r="S3612" s="59">
        <v>1965607.8</v>
      </c>
      <c r="T3612" s="60">
        <f>Ugovori_OPULJP3[[#This Row],[Bespovratna sredstva - Ukupno (EU+Nac) HRK
= Ukupna ugovorena vrijednost bespovratnih sredstava]]/7.5345</f>
        <v>260880.9874576946</v>
      </c>
      <c r="U3612" s="59">
        <v>0</v>
      </c>
      <c r="V3612" s="60">
        <f>Ugovori_OPULJP3[[#This Row],[Javni doprinos korisnika - HRK]]/7.5345</f>
        <v>0</v>
      </c>
      <c r="W3612" s="59">
        <v>0</v>
      </c>
      <c r="X3612" s="60">
        <f>Ugovori_OPULJP3[[#This Row],[Privatni doprinos korisnika - HRK]]/7.5345</f>
        <v>0</v>
      </c>
      <c r="Y3612" s="61">
        <v>1965607.8</v>
      </c>
      <c r="Z3612" s="62">
        <f>Ugovori_OPULJP3[[#This Row],[UKUPNI PRIHVATLJIVI IZDACI
TOTAL ELIGIBLE EXPENDITURE
= Bespovratna sredstva ukupno + doprinos korisnika
= Ukupni prihvatljivi troškovi
= Ukupna ugovorena vrijednost projekta HRK]]/7.5345</f>
        <v>260880.9874576946</v>
      </c>
      <c r="AA3612" s="53" t="s">
        <v>12292</v>
      </c>
      <c r="AB3612" s="53" t="s">
        <v>752</v>
      </c>
      <c r="AC3612" s="42" t="s">
        <v>13112</v>
      </c>
      <c r="AD3612" s="52" t="s">
        <v>12294</v>
      </c>
    </row>
    <row r="3613" spans="1:30" ht="88.5" customHeight="1" x14ac:dyDescent="0.2">
      <c r="A3613" s="70" t="s">
        <v>13113</v>
      </c>
      <c r="B3613" s="64" t="s">
        <v>12105</v>
      </c>
      <c r="C3613" s="65" t="s">
        <v>12289</v>
      </c>
      <c r="D3613" s="52" t="s">
        <v>12975</v>
      </c>
      <c r="E3613" s="53" t="s">
        <v>75</v>
      </c>
      <c r="F3613" s="71" t="s">
        <v>13114</v>
      </c>
      <c r="G3613" s="71" t="s">
        <v>13115</v>
      </c>
      <c r="H3613" s="68">
        <v>44154</v>
      </c>
      <c r="I3613" s="68">
        <v>44884</v>
      </c>
      <c r="J3613" s="57" t="str">
        <f>IF(Ugovori_OPULJP3[[#This Row],[DATUM ZAVRŠETKA OPERACIJE]]&gt;DATE(2024,12,31),"u provedbi","završen")</f>
        <v>završen</v>
      </c>
      <c r="K3613" s="76" t="s">
        <v>248</v>
      </c>
      <c r="L3613" s="67" t="s">
        <v>248</v>
      </c>
      <c r="M3613" s="58">
        <v>0.85</v>
      </c>
      <c r="N3613" s="58">
        <v>0.15</v>
      </c>
      <c r="O3613" s="59">
        <f>Ugovori_OPULJP3[[#This Row],[Bespovratna sredstva - Ukupno (EU+Nac) HRK
= Ukupna ugovorena vrijednost bespovratnih sredstava]]*Ugovori_OPULJP3[[#This Row],[EU STOPA SUFINANCIRANJA %
EU CO-FINANCING RATE %]]</f>
        <v>1549389.52</v>
      </c>
      <c r="P3613" s="60">
        <f>Ugovori_OPULJP3[[#This Row],[Bespovratna sredstva - EU dio - HRK]]/7.5345</f>
        <v>205639.3284225894</v>
      </c>
      <c r="Q3613" s="59">
        <f>Ugovori_OPULJP3[[#This Row],[Bespovratna sredstva - Ukupno (EU+Nac) HRK
= Ukupna ugovorena vrijednost bespovratnih sredstava]]*Ugovori_OPULJP3[[#This Row],[STOPA NACIONALNOG SUFINANCIRANJA %]]</f>
        <v>273421.68</v>
      </c>
      <c r="R3613" s="60">
        <f>Ugovori_OPULJP3[[#This Row],[Bespovratna sredstva - Nacionalni dio - HRK]]/7.5345</f>
        <v>36289.293251045186</v>
      </c>
      <c r="S3613" s="59">
        <v>1822811.2</v>
      </c>
      <c r="T3613" s="60">
        <f>Ugovori_OPULJP3[[#This Row],[Bespovratna sredstva - Ukupno (EU+Nac) HRK
= Ukupna ugovorena vrijednost bespovratnih sredstava]]/7.5345</f>
        <v>241928.6216736346</v>
      </c>
      <c r="U3613" s="59">
        <v>0</v>
      </c>
      <c r="V3613" s="60">
        <f>Ugovori_OPULJP3[[#This Row],[Javni doprinos korisnika - HRK]]/7.5345</f>
        <v>0</v>
      </c>
      <c r="W3613" s="59">
        <v>0</v>
      </c>
      <c r="X3613" s="60">
        <f>Ugovori_OPULJP3[[#This Row],[Privatni doprinos korisnika - HRK]]/7.5345</f>
        <v>0</v>
      </c>
      <c r="Y3613" s="61">
        <v>1822811.2</v>
      </c>
      <c r="Z3613" s="62">
        <f>Ugovori_OPULJP3[[#This Row],[UKUPNI PRIHVATLJIVI IZDACI
TOTAL ELIGIBLE EXPENDITURE
= Bespovratna sredstva ukupno + doprinos korisnika
= Ukupni prihvatljivi troškovi
= Ukupna ugovorena vrijednost projekta HRK]]/7.5345</f>
        <v>241928.6216736346</v>
      </c>
      <c r="AA3613" s="66" t="s">
        <v>12292</v>
      </c>
      <c r="AB3613" s="66" t="s">
        <v>752</v>
      </c>
      <c r="AC3613" s="40" t="s">
        <v>13116</v>
      </c>
      <c r="AD3613" s="52" t="s">
        <v>12294</v>
      </c>
    </row>
    <row r="3614" spans="1:30" ht="88.5" customHeight="1" x14ac:dyDescent="0.2">
      <c r="A3614" s="50" t="s">
        <v>13117</v>
      </c>
      <c r="B3614" s="51" t="s">
        <v>12105</v>
      </c>
      <c r="C3614" s="52" t="s">
        <v>12289</v>
      </c>
      <c r="D3614" s="52" t="s">
        <v>12975</v>
      </c>
      <c r="E3614" s="53" t="s">
        <v>75</v>
      </c>
      <c r="F3614" s="54" t="s">
        <v>13118</v>
      </c>
      <c r="G3614" s="54" t="s">
        <v>13119</v>
      </c>
      <c r="H3614" s="56">
        <v>44145</v>
      </c>
      <c r="I3614" s="56">
        <v>44875</v>
      </c>
      <c r="J3614" s="57" t="str">
        <f>IF(Ugovori_OPULJP3[[#This Row],[DATUM ZAVRŠETKA OPERACIJE]]&gt;DATE(2024,12,31),"u provedbi","završen")</f>
        <v>završen</v>
      </c>
      <c r="K3614" s="55" t="s">
        <v>83</v>
      </c>
      <c r="L3614" s="55" t="s">
        <v>83</v>
      </c>
      <c r="M3614" s="58">
        <v>0.85</v>
      </c>
      <c r="N3614" s="58">
        <v>0.15</v>
      </c>
      <c r="O3614" s="59">
        <f>Ugovori_OPULJP3[[#This Row],[Bespovratna sredstva - Ukupno (EU+Nac) HRK
= Ukupna ugovorena vrijednost bespovratnih sredstava]]*Ugovori_OPULJP3[[#This Row],[EU STOPA SUFINANCIRANJA %
EU CO-FINANCING RATE %]]</f>
        <v>1619352</v>
      </c>
      <c r="P3614" s="60">
        <f>Ugovori_OPULJP3[[#This Row],[Bespovratna sredstva - EU dio - HRK]]/7.5345</f>
        <v>214924.94525184151</v>
      </c>
      <c r="Q3614" s="59">
        <f>Ugovori_OPULJP3[[#This Row],[Bespovratna sredstva - Ukupno (EU+Nac) HRK
= Ukupna ugovorena vrijednost bespovratnih sredstava]]*Ugovori_OPULJP3[[#This Row],[STOPA NACIONALNOG SUFINANCIRANJA %]]</f>
        <v>285768</v>
      </c>
      <c r="R3614" s="60">
        <f>Ugovori_OPULJP3[[#This Row],[Bespovratna sredstva - Nacionalni dio - HRK]]/7.5345</f>
        <v>37927.931515030854</v>
      </c>
      <c r="S3614" s="59">
        <v>1905120</v>
      </c>
      <c r="T3614" s="60">
        <f>Ugovori_OPULJP3[[#This Row],[Bespovratna sredstva - Ukupno (EU+Nac) HRK
= Ukupna ugovorena vrijednost bespovratnih sredstava]]/7.5345</f>
        <v>252852.87676687236</v>
      </c>
      <c r="U3614" s="59">
        <v>0</v>
      </c>
      <c r="V3614" s="60">
        <f>Ugovori_OPULJP3[[#This Row],[Javni doprinos korisnika - HRK]]/7.5345</f>
        <v>0</v>
      </c>
      <c r="W3614" s="59">
        <v>0</v>
      </c>
      <c r="X3614" s="60">
        <f>Ugovori_OPULJP3[[#This Row],[Privatni doprinos korisnika - HRK]]/7.5345</f>
        <v>0</v>
      </c>
      <c r="Y3614" s="61">
        <v>1905120</v>
      </c>
      <c r="Z3614" s="62">
        <f>Ugovori_OPULJP3[[#This Row],[UKUPNI PRIHVATLJIVI IZDACI
TOTAL ELIGIBLE EXPENDITURE
= Bespovratna sredstva ukupno + doprinos korisnika
= Ukupni prihvatljivi troškovi
= Ukupna ugovorena vrijednost projekta HRK]]/7.5345</f>
        <v>252852.87676687236</v>
      </c>
      <c r="AA3614" s="53" t="s">
        <v>12292</v>
      </c>
      <c r="AB3614" s="53" t="s">
        <v>752</v>
      </c>
      <c r="AC3614" s="42" t="s">
        <v>13120</v>
      </c>
      <c r="AD3614" s="52" t="s">
        <v>12294</v>
      </c>
    </row>
    <row r="3615" spans="1:30" ht="88.5" customHeight="1" x14ac:dyDescent="0.2">
      <c r="A3615" s="50" t="s">
        <v>13121</v>
      </c>
      <c r="B3615" s="51" t="s">
        <v>12105</v>
      </c>
      <c r="C3615" s="52" t="s">
        <v>12289</v>
      </c>
      <c r="D3615" s="52" t="s">
        <v>12975</v>
      </c>
      <c r="E3615" s="53" t="s">
        <v>75</v>
      </c>
      <c r="F3615" s="54" t="s">
        <v>13122</v>
      </c>
      <c r="G3615" s="54" t="s">
        <v>13123</v>
      </c>
      <c r="H3615" s="56">
        <v>44146</v>
      </c>
      <c r="I3615" s="56">
        <v>44876</v>
      </c>
      <c r="J3615" s="57" t="str">
        <f>IF(Ugovori_OPULJP3[[#This Row],[DATUM ZAVRŠETKA OPERACIJE]]&gt;DATE(2024,12,31),"u provedbi","završen")</f>
        <v>završen</v>
      </c>
      <c r="K3615" s="55" t="s">
        <v>332</v>
      </c>
      <c r="L3615" s="55" t="s">
        <v>332</v>
      </c>
      <c r="M3615" s="58">
        <v>0.85</v>
      </c>
      <c r="N3615" s="58">
        <v>0.15</v>
      </c>
      <c r="O3615" s="59">
        <f>Ugovori_OPULJP3[[#This Row],[Bespovratna sredstva - Ukupno (EU+Nac) HRK
= Ukupna ugovorena vrijednost bespovratnih sredstava]]*Ugovori_OPULJP3[[#This Row],[EU STOPA SUFINANCIRANJA %
EU CO-FINANCING RATE %]]</f>
        <v>1387539.7534999999</v>
      </c>
      <c r="P3615" s="60">
        <f>Ugovori_OPULJP3[[#This Row],[Bespovratna sredstva - EU dio - HRK]]/7.5345</f>
        <v>184158.17287145794</v>
      </c>
      <c r="Q3615" s="59">
        <f>Ugovori_OPULJP3[[#This Row],[Bespovratna sredstva - Ukupno (EU+Nac) HRK
= Ukupna ugovorena vrijednost bespovratnih sredstava]]*Ugovori_OPULJP3[[#This Row],[STOPA NACIONALNOG SUFINANCIRANJA %]]</f>
        <v>244859.95649999997</v>
      </c>
      <c r="R3615" s="60">
        <f>Ugovori_OPULJP3[[#This Row],[Bespovratna sredstva - Nacionalni dio - HRK]]/7.5345</f>
        <v>32498.501094963165</v>
      </c>
      <c r="S3615" s="59">
        <v>1632399.71</v>
      </c>
      <c r="T3615" s="60">
        <f>Ugovori_OPULJP3[[#This Row],[Bespovratna sredstva - Ukupno (EU+Nac) HRK
= Ukupna ugovorena vrijednost bespovratnih sredstava]]/7.5345</f>
        <v>216656.67396642111</v>
      </c>
      <c r="U3615" s="59">
        <v>0</v>
      </c>
      <c r="V3615" s="60">
        <f>Ugovori_OPULJP3[[#This Row],[Javni doprinos korisnika - HRK]]/7.5345</f>
        <v>0</v>
      </c>
      <c r="W3615" s="59">
        <v>0</v>
      </c>
      <c r="X3615" s="60">
        <f>Ugovori_OPULJP3[[#This Row],[Privatni doprinos korisnika - HRK]]/7.5345</f>
        <v>0</v>
      </c>
      <c r="Y3615" s="61">
        <v>1632399.71</v>
      </c>
      <c r="Z3615" s="62">
        <f>Ugovori_OPULJP3[[#This Row],[UKUPNI PRIHVATLJIVI IZDACI
TOTAL ELIGIBLE EXPENDITURE
= Bespovratna sredstva ukupno + doprinos korisnika
= Ukupni prihvatljivi troškovi
= Ukupna ugovorena vrijednost projekta HRK]]/7.5345</f>
        <v>216656.67396642111</v>
      </c>
      <c r="AA3615" s="53" t="s">
        <v>12292</v>
      </c>
      <c r="AB3615" s="53" t="s">
        <v>752</v>
      </c>
      <c r="AC3615" s="42" t="s">
        <v>13124</v>
      </c>
      <c r="AD3615" s="52" t="s">
        <v>12294</v>
      </c>
    </row>
    <row r="3616" spans="1:30" ht="88.5" customHeight="1" x14ac:dyDescent="0.2">
      <c r="A3616" s="50" t="s">
        <v>13125</v>
      </c>
      <c r="B3616" s="51" t="s">
        <v>12105</v>
      </c>
      <c r="C3616" s="52" t="s">
        <v>12289</v>
      </c>
      <c r="D3616" s="52" t="s">
        <v>12975</v>
      </c>
      <c r="E3616" s="53" t="s">
        <v>75</v>
      </c>
      <c r="F3616" s="54" t="s">
        <v>13126</v>
      </c>
      <c r="G3616" s="54" t="s">
        <v>13127</v>
      </c>
      <c r="H3616" s="56">
        <v>44146</v>
      </c>
      <c r="I3616" s="56">
        <v>44876</v>
      </c>
      <c r="J3616" s="57" t="str">
        <f>IF(Ugovori_OPULJP3[[#This Row],[DATUM ZAVRŠETKA OPERACIJE]]&gt;DATE(2024,12,31),"u provedbi","završen")</f>
        <v>završen</v>
      </c>
      <c r="K3616" s="55" t="s">
        <v>83</v>
      </c>
      <c r="L3616" s="55" t="s">
        <v>83</v>
      </c>
      <c r="M3616" s="58">
        <v>0.85</v>
      </c>
      <c r="N3616" s="58">
        <v>0.15</v>
      </c>
      <c r="O3616" s="59">
        <f>Ugovori_OPULJP3[[#This Row],[Bespovratna sredstva - Ukupno (EU+Nac) HRK
= Ukupna ugovorena vrijednost bespovratnih sredstava]]*Ugovori_OPULJP3[[#This Row],[EU STOPA SUFINANCIRANJA %
EU CO-FINANCING RATE %]]</f>
        <v>1699429.48</v>
      </c>
      <c r="P3616" s="60">
        <f>Ugovori_OPULJP3[[#This Row],[Bespovratna sredstva - EU dio - HRK]]/7.5345</f>
        <v>225553.05328820756</v>
      </c>
      <c r="Q3616" s="59">
        <f>Ugovori_OPULJP3[[#This Row],[Bespovratna sredstva - Ukupno (EU+Nac) HRK
= Ukupna ugovorena vrijednost bespovratnih sredstava]]*Ugovori_OPULJP3[[#This Row],[STOPA NACIONALNOG SUFINANCIRANJA %]]</f>
        <v>299899.32</v>
      </c>
      <c r="R3616" s="60">
        <f>Ugovori_OPULJP3[[#This Row],[Bespovratna sredstva - Nacionalni dio - HRK]]/7.5345</f>
        <v>39803.479992036628</v>
      </c>
      <c r="S3616" s="59">
        <v>1999328.8</v>
      </c>
      <c r="T3616" s="60">
        <f>Ugovori_OPULJP3[[#This Row],[Bespovratna sredstva - Ukupno (EU+Nac) HRK
= Ukupna ugovorena vrijednost bespovratnih sredstava]]/7.5345</f>
        <v>265356.53328024421</v>
      </c>
      <c r="U3616" s="59">
        <v>0</v>
      </c>
      <c r="V3616" s="60">
        <f>Ugovori_OPULJP3[[#This Row],[Javni doprinos korisnika - HRK]]/7.5345</f>
        <v>0</v>
      </c>
      <c r="W3616" s="59">
        <v>0</v>
      </c>
      <c r="X3616" s="60">
        <f>Ugovori_OPULJP3[[#This Row],[Privatni doprinos korisnika - HRK]]/7.5345</f>
        <v>0</v>
      </c>
      <c r="Y3616" s="61">
        <v>1999328.8</v>
      </c>
      <c r="Z3616" s="62">
        <f>Ugovori_OPULJP3[[#This Row],[UKUPNI PRIHVATLJIVI IZDACI
TOTAL ELIGIBLE EXPENDITURE
= Bespovratna sredstva ukupno + doprinos korisnika
= Ukupni prihvatljivi troškovi
= Ukupna ugovorena vrijednost projekta HRK]]/7.5345</f>
        <v>265356.53328024421</v>
      </c>
      <c r="AA3616" s="53" t="s">
        <v>12292</v>
      </c>
      <c r="AB3616" s="53" t="s">
        <v>752</v>
      </c>
      <c r="AC3616" s="42" t="s">
        <v>13006</v>
      </c>
      <c r="AD3616" s="52" t="s">
        <v>12294</v>
      </c>
    </row>
    <row r="3617" spans="1:30" ht="88.5" customHeight="1" x14ac:dyDescent="0.2">
      <c r="A3617" s="50" t="s">
        <v>13128</v>
      </c>
      <c r="B3617" s="51" t="s">
        <v>12105</v>
      </c>
      <c r="C3617" s="52" t="s">
        <v>12289</v>
      </c>
      <c r="D3617" s="52" t="s">
        <v>12975</v>
      </c>
      <c r="E3617" s="53" t="s">
        <v>75</v>
      </c>
      <c r="F3617" s="54" t="s">
        <v>13129</v>
      </c>
      <c r="G3617" s="54" t="s">
        <v>1860</v>
      </c>
      <c r="H3617" s="56">
        <v>44144</v>
      </c>
      <c r="I3617" s="56">
        <v>44874</v>
      </c>
      <c r="J3617" s="57" t="str">
        <f>IF(Ugovori_OPULJP3[[#This Row],[DATUM ZAVRŠETKA OPERACIJE]]&gt;DATE(2024,12,31),"u provedbi","završen")</f>
        <v>završen</v>
      </c>
      <c r="K3617" s="55" t="s">
        <v>154</v>
      </c>
      <c r="L3617" s="55" t="s">
        <v>154</v>
      </c>
      <c r="M3617" s="58">
        <v>0.85</v>
      </c>
      <c r="N3617" s="58">
        <v>0.15</v>
      </c>
      <c r="O3617" s="59">
        <f>Ugovori_OPULJP3[[#This Row],[Bespovratna sredstva - Ukupno (EU+Nac) HRK
= Ukupna ugovorena vrijednost bespovratnih sredstava]]*Ugovori_OPULJP3[[#This Row],[EU STOPA SUFINANCIRANJA %
EU CO-FINANCING RATE %]]</f>
        <v>1691157.3564999998</v>
      </c>
      <c r="P3617" s="60">
        <f>Ugovori_OPULJP3[[#This Row],[Bespovratna sredstva - EU dio - HRK]]/7.5345</f>
        <v>224455.15382573492</v>
      </c>
      <c r="Q3617" s="59">
        <f>Ugovori_OPULJP3[[#This Row],[Bespovratna sredstva - Ukupno (EU+Nac) HRK
= Ukupna ugovorena vrijednost bespovratnih sredstava]]*Ugovori_OPULJP3[[#This Row],[STOPA NACIONALNOG SUFINANCIRANJA %]]</f>
        <v>298439.53349999996</v>
      </c>
      <c r="R3617" s="60">
        <f>Ugovori_OPULJP3[[#This Row],[Bespovratna sredstva - Nacionalni dio - HRK]]/7.5345</f>
        <v>39609.73302807087</v>
      </c>
      <c r="S3617" s="59">
        <v>1989596.89</v>
      </c>
      <c r="T3617" s="60">
        <f>Ugovori_OPULJP3[[#This Row],[Bespovratna sredstva - Ukupno (EU+Nac) HRK
= Ukupna ugovorena vrijednost bespovratnih sredstava]]/7.5345</f>
        <v>264064.8868538058</v>
      </c>
      <c r="U3617" s="59">
        <v>0</v>
      </c>
      <c r="V3617" s="60">
        <f>Ugovori_OPULJP3[[#This Row],[Javni doprinos korisnika - HRK]]/7.5345</f>
        <v>0</v>
      </c>
      <c r="W3617" s="59">
        <v>0</v>
      </c>
      <c r="X3617" s="60">
        <f>Ugovori_OPULJP3[[#This Row],[Privatni doprinos korisnika - HRK]]/7.5345</f>
        <v>0</v>
      </c>
      <c r="Y3617" s="61">
        <v>1989596.89</v>
      </c>
      <c r="Z3617" s="62">
        <f>Ugovori_OPULJP3[[#This Row],[UKUPNI PRIHVATLJIVI IZDACI
TOTAL ELIGIBLE EXPENDITURE
= Bespovratna sredstva ukupno + doprinos korisnika
= Ukupni prihvatljivi troškovi
= Ukupna ugovorena vrijednost projekta HRK]]/7.5345</f>
        <v>264064.8868538058</v>
      </c>
      <c r="AA3617" s="53" t="s">
        <v>12292</v>
      </c>
      <c r="AB3617" s="53" t="s">
        <v>752</v>
      </c>
      <c r="AC3617" s="42" t="s">
        <v>13130</v>
      </c>
      <c r="AD3617" s="52" t="s">
        <v>12294</v>
      </c>
    </row>
    <row r="3618" spans="1:30" ht="88.5" customHeight="1" x14ac:dyDescent="0.2">
      <c r="A3618" s="50" t="s">
        <v>13131</v>
      </c>
      <c r="B3618" s="51" t="s">
        <v>12105</v>
      </c>
      <c r="C3618" s="52" t="s">
        <v>12289</v>
      </c>
      <c r="D3618" s="52" t="s">
        <v>12975</v>
      </c>
      <c r="E3618" s="53" t="s">
        <v>75</v>
      </c>
      <c r="F3618" s="54" t="s">
        <v>13132</v>
      </c>
      <c r="G3618" s="54" t="s">
        <v>807</v>
      </c>
      <c r="H3618" s="56">
        <v>44145</v>
      </c>
      <c r="I3618" s="56">
        <v>44875</v>
      </c>
      <c r="J3618" s="57" t="str">
        <f>IF(Ugovori_OPULJP3[[#This Row],[DATUM ZAVRŠETKA OPERACIJE]]&gt;DATE(2024,12,31),"u provedbi","završen")</f>
        <v>završen</v>
      </c>
      <c r="K3618" s="55" t="s">
        <v>98</v>
      </c>
      <c r="L3618" s="55" t="s">
        <v>98</v>
      </c>
      <c r="M3618" s="58">
        <v>0.85</v>
      </c>
      <c r="N3618" s="58">
        <v>0.15</v>
      </c>
      <c r="O3618" s="59">
        <f>Ugovori_OPULJP3[[#This Row],[Bespovratna sredstva - Ukupno (EU+Nac) HRK
= Ukupna ugovorena vrijednost bespovratnih sredstava]]*Ugovori_OPULJP3[[#This Row],[EU STOPA SUFINANCIRANJA %
EU CO-FINANCING RATE %]]</f>
        <v>1114840.9175</v>
      </c>
      <c r="P3618" s="60">
        <f>Ugovori_OPULJP3[[#This Row],[Bespovratna sredstva - EU dio - HRK]]/7.5345</f>
        <v>147964.81750613841</v>
      </c>
      <c r="Q3618" s="59">
        <f>Ugovori_OPULJP3[[#This Row],[Bespovratna sredstva - Ukupno (EU+Nac) HRK
= Ukupna ugovorena vrijednost bespovratnih sredstava]]*Ugovori_OPULJP3[[#This Row],[STOPA NACIONALNOG SUFINANCIRANJA %]]</f>
        <v>196736.63250000001</v>
      </c>
      <c r="R3618" s="60">
        <f>Ugovori_OPULJP3[[#This Row],[Bespovratna sredstva - Nacionalni dio - HRK]]/7.5345</f>
        <v>26111.438383436194</v>
      </c>
      <c r="S3618" s="59">
        <v>1311577.55</v>
      </c>
      <c r="T3618" s="60">
        <f>Ugovori_OPULJP3[[#This Row],[Bespovratna sredstva - Ukupno (EU+Nac) HRK
= Ukupna ugovorena vrijednost bespovratnih sredstava]]/7.5345</f>
        <v>174076.25588957462</v>
      </c>
      <c r="U3618" s="59">
        <v>0</v>
      </c>
      <c r="V3618" s="60">
        <f>Ugovori_OPULJP3[[#This Row],[Javni doprinos korisnika - HRK]]/7.5345</f>
        <v>0</v>
      </c>
      <c r="W3618" s="59">
        <v>0</v>
      </c>
      <c r="X3618" s="60">
        <f>Ugovori_OPULJP3[[#This Row],[Privatni doprinos korisnika - HRK]]/7.5345</f>
        <v>0</v>
      </c>
      <c r="Y3618" s="61">
        <v>1311577.55</v>
      </c>
      <c r="Z3618" s="62">
        <f>Ugovori_OPULJP3[[#This Row],[UKUPNI PRIHVATLJIVI IZDACI
TOTAL ELIGIBLE EXPENDITURE
= Bespovratna sredstva ukupno + doprinos korisnika
= Ukupni prihvatljivi troškovi
= Ukupna ugovorena vrijednost projekta HRK]]/7.5345</f>
        <v>174076.25588957462</v>
      </c>
      <c r="AA3618" s="53" t="s">
        <v>12292</v>
      </c>
      <c r="AB3618" s="53" t="s">
        <v>752</v>
      </c>
      <c r="AC3618" s="42" t="s">
        <v>13133</v>
      </c>
      <c r="AD3618" s="52" t="s">
        <v>12294</v>
      </c>
    </row>
    <row r="3619" spans="1:30" ht="88.5" customHeight="1" x14ac:dyDescent="0.2">
      <c r="A3619" s="50" t="s">
        <v>13134</v>
      </c>
      <c r="B3619" s="51" t="s">
        <v>12105</v>
      </c>
      <c r="C3619" s="52" t="s">
        <v>12289</v>
      </c>
      <c r="D3619" s="52" t="s">
        <v>12975</v>
      </c>
      <c r="E3619" s="53" t="s">
        <v>75</v>
      </c>
      <c r="F3619" s="54" t="s">
        <v>13135</v>
      </c>
      <c r="G3619" s="54" t="s">
        <v>484</v>
      </c>
      <c r="H3619" s="56">
        <v>44137</v>
      </c>
      <c r="I3619" s="56">
        <v>44867</v>
      </c>
      <c r="J3619" s="57" t="str">
        <f>IF(Ugovori_OPULJP3[[#This Row],[DATUM ZAVRŠETKA OPERACIJE]]&gt;DATE(2024,12,31),"u provedbi","završen")</f>
        <v>završen</v>
      </c>
      <c r="K3619" s="55" t="s">
        <v>185</v>
      </c>
      <c r="L3619" s="55" t="s">
        <v>185</v>
      </c>
      <c r="M3619" s="58">
        <v>0.85</v>
      </c>
      <c r="N3619" s="58">
        <v>0.15</v>
      </c>
      <c r="O3619" s="59">
        <f>Ugovori_OPULJP3[[#This Row],[Bespovratna sredstva - Ukupno (EU+Nac) HRK
= Ukupna ugovorena vrijednost bespovratnih sredstava]]*Ugovori_OPULJP3[[#This Row],[EU STOPA SUFINANCIRANJA %
EU CO-FINANCING RATE %]]</f>
        <v>1695628.5944999999</v>
      </c>
      <c r="P3619" s="60">
        <f>Ugovori_OPULJP3[[#This Row],[Bespovratna sredstva - EU dio - HRK]]/7.5345</f>
        <v>225048.58909018512</v>
      </c>
      <c r="Q3619" s="59">
        <f>Ugovori_OPULJP3[[#This Row],[Bespovratna sredstva - Ukupno (EU+Nac) HRK
= Ukupna ugovorena vrijednost bespovratnih sredstava]]*Ugovori_OPULJP3[[#This Row],[STOPA NACIONALNOG SUFINANCIRANJA %]]</f>
        <v>299228.57549999998</v>
      </c>
      <c r="R3619" s="60">
        <f>Ugovori_OPULJP3[[#This Row],[Bespovratna sredstva - Nacionalni dio - HRK]]/7.5345</f>
        <v>39714.456898267963</v>
      </c>
      <c r="S3619" s="59">
        <v>1994857.17</v>
      </c>
      <c r="T3619" s="60">
        <f>Ugovori_OPULJP3[[#This Row],[Bespovratna sredstva - Ukupno (EU+Nac) HRK
= Ukupna ugovorena vrijednost bespovratnih sredstava]]/7.5345</f>
        <v>264763.04598845309</v>
      </c>
      <c r="U3619" s="59">
        <v>0</v>
      </c>
      <c r="V3619" s="60">
        <f>Ugovori_OPULJP3[[#This Row],[Javni doprinos korisnika - HRK]]/7.5345</f>
        <v>0</v>
      </c>
      <c r="W3619" s="59">
        <v>0</v>
      </c>
      <c r="X3619" s="60">
        <f>Ugovori_OPULJP3[[#This Row],[Privatni doprinos korisnika - HRK]]/7.5345</f>
        <v>0</v>
      </c>
      <c r="Y3619" s="61">
        <v>1994857.17</v>
      </c>
      <c r="Z3619" s="62">
        <f>Ugovori_OPULJP3[[#This Row],[UKUPNI PRIHVATLJIVI IZDACI
TOTAL ELIGIBLE EXPENDITURE
= Bespovratna sredstva ukupno + doprinos korisnika
= Ukupni prihvatljivi troškovi
= Ukupna ugovorena vrijednost projekta HRK]]/7.5345</f>
        <v>264763.04598845309</v>
      </c>
      <c r="AA3619" s="53" t="s">
        <v>12292</v>
      </c>
      <c r="AB3619" s="53" t="s">
        <v>752</v>
      </c>
      <c r="AC3619" s="42" t="s">
        <v>13136</v>
      </c>
      <c r="AD3619" s="52" t="s">
        <v>12294</v>
      </c>
    </row>
    <row r="3620" spans="1:30" ht="88.5" customHeight="1" x14ac:dyDescent="0.2">
      <c r="A3620" s="50" t="s">
        <v>13137</v>
      </c>
      <c r="B3620" s="51" t="s">
        <v>12105</v>
      </c>
      <c r="C3620" s="52" t="s">
        <v>12289</v>
      </c>
      <c r="D3620" s="52" t="s">
        <v>12975</v>
      </c>
      <c r="E3620" s="53" t="s">
        <v>75</v>
      </c>
      <c r="F3620" s="54" t="s">
        <v>13138</v>
      </c>
      <c r="G3620" s="54" t="s">
        <v>13139</v>
      </c>
      <c r="H3620" s="56">
        <v>44137</v>
      </c>
      <c r="I3620" s="56">
        <v>44867</v>
      </c>
      <c r="J3620" s="57" t="str">
        <f>IF(Ugovori_OPULJP3[[#This Row],[DATUM ZAVRŠETKA OPERACIJE]]&gt;DATE(2024,12,31),"u provedbi","završen")</f>
        <v>završen</v>
      </c>
      <c r="K3620" s="55" t="s">
        <v>337</v>
      </c>
      <c r="L3620" s="55" t="s">
        <v>337</v>
      </c>
      <c r="M3620" s="58">
        <v>0.85</v>
      </c>
      <c r="N3620" s="58">
        <v>0.15</v>
      </c>
      <c r="O3620" s="59">
        <f>Ugovori_OPULJP3[[#This Row],[Bespovratna sredstva - Ukupno (EU+Nac) HRK
= Ukupna ugovorena vrijednost bespovratnih sredstava]]*Ugovori_OPULJP3[[#This Row],[EU STOPA SUFINANCIRANJA %
EU CO-FINANCING RATE %]]</f>
        <v>1512228.3020000001</v>
      </c>
      <c r="P3620" s="60">
        <f>Ugovori_OPULJP3[[#This Row],[Bespovratna sredstva - EU dio - HRK]]/7.5345</f>
        <v>200707.18720552127</v>
      </c>
      <c r="Q3620" s="59">
        <f>Ugovori_OPULJP3[[#This Row],[Bespovratna sredstva - Ukupno (EU+Nac) HRK
= Ukupna ugovorena vrijednost bespovratnih sredstava]]*Ugovori_OPULJP3[[#This Row],[STOPA NACIONALNOG SUFINANCIRANJA %]]</f>
        <v>266863.81800000003</v>
      </c>
      <c r="R3620" s="60">
        <f>Ugovori_OPULJP3[[#This Row],[Bespovratna sredstva - Nacionalni dio - HRK]]/7.5345</f>
        <v>35418.915389209636</v>
      </c>
      <c r="S3620" s="59">
        <v>1779092.12</v>
      </c>
      <c r="T3620" s="60">
        <f>Ugovori_OPULJP3[[#This Row],[Bespovratna sredstva - Ukupno (EU+Nac) HRK
= Ukupna ugovorena vrijednost bespovratnih sredstava]]/7.5345</f>
        <v>236126.10259473091</v>
      </c>
      <c r="U3620" s="59">
        <v>0</v>
      </c>
      <c r="V3620" s="60">
        <f>Ugovori_OPULJP3[[#This Row],[Javni doprinos korisnika - HRK]]/7.5345</f>
        <v>0</v>
      </c>
      <c r="W3620" s="59">
        <v>0</v>
      </c>
      <c r="X3620" s="60">
        <f>Ugovori_OPULJP3[[#This Row],[Privatni doprinos korisnika - HRK]]/7.5345</f>
        <v>0</v>
      </c>
      <c r="Y3620" s="61">
        <v>1779092.12</v>
      </c>
      <c r="Z3620" s="62">
        <f>Ugovori_OPULJP3[[#This Row],[UKUPNI PRIHVATLJIVI IZDACI
TOTAL ELIGIBLE EXPENDITURE
= Bespovratna sredstva ukupno + doprinos korisnika
= Ukupni prihvatljivi troškovi
= Ukupna ugovorena vrijednost projekta HRK]]/7.5345</f>
        <v>236126.10259473091</v>
      </c>
      <c r="AA3620" s="53" t="s">
        <v>12292</v>
      </c>
      <c r="AB3620" s="53" t="s">
        <v>752</v>
      </c>
      <c r="AC3620" s="42" t="s">
        <v>13140</v>
      </c>
      <c r="AD3620" s="52" t="s">
        <v>12294</v>
      </c>
    </row>
    <row r="3621" spans="1:30" ht="88.5" customHeight="1" x14ac:dyDescent="0.2">
      <c r="A3621" s="50" t="s">
        <v>13141</v>
      </c>
      <c r="B3621" s="51" t="s">
        <v>12105</v>
      </c>
      <c r="C3621" s="52" t="s">
        <v>12289</v>
      </c>
      <c r="D3621" s="52" t="s">
        <v>12975</v>
      </c>
      <c r="E3621" s="53" t="s">
        <v>75</v>
      </c>
      <c r="F3621" s="54" t="s">
        <v>13142</v>
      </c>
      <c r="G3621" s="54" t="s">
        <v>791</v>
      </c>
      <c r="H3621" s="56">
        <v>44146</v>
      </c>
      <c r="I3621" s="56">
        <v>44876</v>
      </c>
      <c r="J3621" s="57" t="str">
        <f>IF(Ugovori_OPULJP3[[#This Row],[DATUM ZAVRŠETKA OPERACIJE]]&gt;DATE(2024,12,31),"u provedbi","završen")</f>
        <v>završen</v>
      </c>
      <c r="K3621" s="55" t="s">
        <v>199</v>
      </c>
      <c r="L3621" s="55" t="s">
        <v>199</v>
      </c>
      <c r="M3621" s="58">
        <v>0.85</v>
      </c>
      <c r="N3621" s="58">
        <v>0.15</v>
      </c>
      <c r="O3621" s="59">
        <f>Ugovori_OPULJP3[[#This Row],[Bespovratna sredstva - Ukupno (EU+Nac) HRK
= Ukupna ugovorena vrijednost bespovratnih sredstava]]*Ugovori_OPULJP3[[#This Row],[EU STOPA SUFINANCIRANJA %
EU CO-FINANCING RATE %]]</f>
        <v>1696972.8354999998</v>
      </c>
      <c r="P3621" s="60">
        <f>Ugovori_OPULJP3[[#This Row],[Bespovratna sredstva - EU dio - HRK]]/7.5345</f>
        <v>225227.00053089121</v>
      </c>
      <c r="Q3621" s="59">
        <f>Ugovori_OPULJP3[[#This Row],[Bespovratna sredstva - Ukupno (EU+Nac) HRK
= Ukupna ugovorena vrijednost bespovratnih sredstava]]*Ugovori_OPULJP3[[#This Row],[STOPA NACIONALNOG SUFINANCIRANJA %]]</f>
        <v>299465.79449999996</v>
      </c>
      <c r="R3621" s="60">
        <f>Ugovori_OPULJP3[[#This Row],[Bespovratna sredstva - Nacionalni dio - HRK]]/7.5345</f>
        <v>39745.941270157266</v>
      </c>
      <c r="S3621" s="59">
        <v>1996438.63</v>
      </c>
      <c r="T3621" s="60">
        <f>Ugovori_OPULJP3[[#This Row],[Bespovratna sredstva - Ukupno (EU+Nac) HRK
= Ukupna ugovorena vrijednost bespovratnih sredstava]]/7.5345</f>
        <v>264972.94180104847</v>
      </c>
      <c r="U3621" s="59">
        <v>0</v>
      </c>
      <c r="V3621" s="60">
        <f>Ugovori_OPULJP3[[#This Row],[Javni doprinos korisnika - HRK]]/7.5345</f>
        <v>0</v>
      </c>
      <c r="W3621" s="59">
        <v>0</v>
      </c>
      <c r="X3621" s="60">
        <f>Ugovori_OPULJP3[[#This Row],[Privatni doprinos korisnika - HRK]]/7.5345</f>
        <v>0</v>
      </c>
      <c r="Y3621" s="61">
        <v>1996438.63</v>
      </c>
      <c r="Z3621" s="62">
        <f>Ugovori_OPULJP3[[#This Row],[UKUPNI PRIHVATLJIVI IZDACI
TOTAL ELIGIBLE EXPENDITURE
= Bespovratna sredstva ukupno + doprinos korisnika
= Ukupni prihvatljivi troškovi
= Ukupna ugovorena vrijednost projekta HRK]]/7.5345</f>
        <v>264972.94180104847</v>
      </c>
      <c r="AA3621" s="53" t="s">
        <v>12292</v>
      </c>
      <c r="AB3621" s="53" t="s">
        <v>752</v>
      </c>
      <c r="AC3621" s="42" t="s">
        <v>13143</v>
      </c>
      <c r="AD3621" s="52" t="s">
        <v>12294</v>
      </c>
    </row>
    <row r="3622" spans="1:30" ht="88.5" customHeight="1" x14ac:dyDescent="0.2">
      <c r="A3622" s="50" t="s">
        <v>13144</v>
      </c>
      <c r="B3622" s="51" t="s">
        <v>12105</v>
      </c>
      <c r="C3622" s="52" t="s">
        <v>12289</v>
      </c>
      <c r="D3622" s="52" t="s">
        <v>12975</v>
      </c>
      <c r="E3622" s="53" t="s">
        <v>75</v>
      </c>
      <c r="F3622" s="54" t="s">
        <v>13145</v>
      </c>
      <c r="G3622" s="54" t="s">
        <v>1827</v>
      </c>
      <c r="H3622" s="56">
        <v>44138</v>
      </c>
      <c r="I3622" s="56">
        <v>44868</v>
      </c>
      <c r="J3622" s="57" t="str">
        <f>IF(Ugovori_OPULJP3[[#This Row],[DATUM ZAVRŠETKA OPERACIJE]]&gt;DATE(2024,12,31),"u provedbi","završen")</f>
        <v>završen</v>
      </c>
      <c r="K3622" s="55" t="s">
        <v>270</v>
      </c>
      <c r="L3622" s="55" t="s">
        <v>270</v>
      </c>
      <c r="M3622" s="58">
        <v>0.85</v>
      </c>
      <c r="N3622" s="58">
        <v>0.15</v>
      </c>
      <c r="O3622" s="59">
        <f>Ugovori_OPULJP3[[#This Row],[Bespovratna sredstva - Ukupno (EU+Nac) HRK
= Ukupna ugovorena vrijednost bespovratnih sredstava]]*Ugovori_OPULJP3[[#This Row],[EU STOPA SUFINANCIRANJA %
EU CO-FINANCING RATE %]]</f>
        <v>1691914.7489999998</v>
      </c>
      <c r="P3622" s="60">
        <f>Ugovori_OPULJP3[[#This Row],[Bespovratna sredstva - EU dio - HRK]]/7.5345</f>
        <v>224555.67708540711</v>
      </c>
      <c r="Q3622" s="59">
        <f>Ugovori_OPULJP3[[#This Row],[Bespovratna sredstva - Ukupno (EU+Nac) HRK
= Ukupna ugovorena vrijednost bespovratnih sredstava]]*Ugovori_OPULJP3[[#This Row],[STOPA NACIONALNOG SUFINANCIRANJA %]]</f>
        <v>298573.19099999999</v>
      </c>
      <c r="R3622" s="60">
        <f>Ugovori_OPULJP3[[#This Row],[Bespovratna sredstva - Nacionalni dio - HRK]]/7.5345</f>
        <v>39627.472426836546</v>
      </c>
      <c r="S3622" s="59">
        <v>1990487.94</v>
      </c>
      <c r="T3622" s="60">
        <f>Ugovori_OPULJP3[[#This Row],[Bespovratna sredstva - Ukupno (EU+Nac) HRK
= Ukupna ugovorena vrijednost bespovratnih sredstava]]/7.5345</f>
        <v>264183.14951224363</v>
      </c>
      <c r="U3622" s="59">
        <v>0</v>
      </c>
      <c r="V3622" s="60">
        <f>Ugovori_OPULJP3[[#This Row],[Javni doprinos korisnika - HRK]]/7.5345</f>
        <v>0</v>
      </c>
      <c r="W3622" s="59">
        <v>0</v>
      </c>
      <c r="X3622" s="60">
        <f>Ugovori_OPULJP3[[#This Row],[Privatni doprinos korisnika - HRK]]/7.5345</f>
        <v>0</v>
      </c>
      <c r="Y3622" s="61">
        <v>1990487.94</v>
      </c>
      <c r="Z3622" s="62">
        <f>Ugovori_OPULJP3[[#This Row],[UKUPNI PRIHVATLJIVI IZDACI
TOTAL ELIGIBLE EXPENDITURE
= Bespovratna sredstva ukupno + doprinos korisnika
= Ukupni prihvatljivi troškovi
= Ukupna ugovorena vrijednost projekta HRK]]/7.5345</f>
        <v>264183.14951224363</v>
      </c>
      <c r="AA3622" s="53" t="s">
        <v>12292</v>
      </c>
      <c r="AB3622" s="53" t="s">
        <v>752</v>
      </c>
      <c r="AC3622" s="42" t="s">
        <v>13146</v>
      </c>
      <c r="AD3622" s="52" t="s">
        <v>12294</v>
      </c>
    </row>
    <row r="3623" spans="1:30" ht="88.5" customHeight="1" x14ac:dyDescent="0.2">
      <c r="A3623" s="50" t="s">
        <v>13147</v>
      </c>
      <c r="B3623" s="51" t="s">
        <v>12105</v>
      </c>
      <c r="C3623" s="52" t="s">
        <v>12289</v>
      </c>
      <c r="D3623" s="52" t="s">
        <v>12975</v>
      </c>
      <c r="E3623" s="53" t="s">
        <v>75</v>
      </c>
      <c r="F3623" s="54" t="s">
        <v>13148</v>
      </c>
      <c r="G3623" s="54" t="s">
        <v>12736</v>
      </c>
      <c r="H3623" s="56">
        <v>44144</v>
      </c>
      <c r="I3623" s="56">
        <v>44874</v>
      </c>
      <c r="J3623" s="57" t="str">
        <f>IF(Ugovori_OPULJP3[[#This Row],[DATUM ZAVRŠETKA OPERACIJE]]&gt;DATE(2024,12,31),"u provedbi","završen")</f>
        <v>završen</v>
      </c>
      <c r="K3623" s="55" t="s">
        <v>337</v>
      </c>
      <c r="L3623" s="55" t="s">
        <v>337</v>
      </c>
      <c r="M3623" s="58">
        <v>0.85</v>
      </c>
      <c r="N3623" s="58">
        <v>0.15</v>
      </c>
      <c r="O3623" s="59">
        <f>Ugovori_OPULJP3[[#This Row],[Bespovratna sredstva - Ukupno (EU+Nac) HRK
= Ukupna ugovorena vrijednost bespovratnih sredstava]]*Ugovori_OPULJP3[[#This Row],[EU STOPA SUFINANCIRANJA %
EU CO-FINANCING RATE %]]</f>
        <v>1401004.6375</v>
      </c>
      <c r="P3623" s="60">
        <f>Ugovori_OPULJP3[[#This Row],[Bespovratna sredstva - EU dio - HRK]]/7.5345</f>
        <v>185945.27009091512</v>
      </c>
      <c r="Q3623" s="59">
        <f>Ugovori_OPULJP3[[#This Row],[Bespovratna sredstva - Ukupno (EU+Nac) HRK
= Ukupna ugovorena vrijednost bespovratnih sredstava]]*Ugovori_OPULJP3[[#This Row],[STOPA NACIONALNOG SUFINANCIRANJA %]]</f>
        <v>247236.11249999999</v>
      </c>
      <c r="R3623" s="60">
        <f>Ugovori_OPULJP3[[#This Row],[Bespovratna sredstva - Nacionalni dio - HRK]]/7.5345</f>
        <v>32813.871192514431</v>
      </c>
      <c r="S3623" s="59">
        <v>1648240.75</v>
      </c>
      <c r="T3623" s="60">
        <f>Ugovori_OPULJP3[[#This Row],[Bespovratna sredstva - Ukupno (EU+Nac) HRK
= Ukupna ugovorena vrijednost bespovratnih sredstava]]/7.5345</f>
        <v>218759.14128342955</v>
      </c>
      <c r="U3623" s="59">
        <v>0</v>
      </c>
      <c r="V3623" s="60">
        <f>Ugovori_OPULJP3[[#This Row],[Javni doprinos korisnika - HRK]]/7.5345</f>
        <v>0</v>
      </c>
      <c r="W3623" s="59">
        <v>0</v>
      </c>
      <c r="X3623" s="60">
        <f>Ugovori_OPULJP3[[#This Row],[Privatni doprinos korisnika - HRK]]/7.5345</f>
        <v>0</v>
      </c>
      <c r="Y3623" s="61">
        <v>1648240.75</v>
      </c>
      <c r="Z3623" s="62">
        <f>Ugovori_OPULJP3[[#This Row],[UKUPNI PRIHVATLJIVI IZDACI
TOTAL ELIGIBLE EXPENDITURE
= Bespovratna sredstva ukupno + doprinos korisnika
= Ukupni prihvatljivi troškovi
= Ukupna ugovorena vrijednost projekta HRK]]/7.5345</f>
        <v>218759.14128342955</v>
      </c>
      <c r="AA3623" s="53" t="s">
        <v>12292</v>
      </c>
      <c r="AB3623" s="53" t="s">
        <v>752</v>
      </c>
      <c r="AC3623" s="42" t="s">
        <v>13149</v>
      </c>
      <c r="AD3623" s="52" t="s">
        <v>12294</v>
      </c>
    </row>
    <row r="3624" spans="1:30" ht="88.5" customHeight="1" x14ac:dyDescent="0.2">
      <c r="A3624" s="50" t="s">
        <v>13150</v>
      </c>
      <c r="B3624" s="51" t="s">
        <v>12105</v>
      </c>
      <c r="C3624" s="52" t="s">
        <v>12289</v>
      </c>
      <c r="D3624" s="52" t="s">
        <v>12975</v>
      </c>
      <c r="E3624" s="53" t="s">
        <v>75</v>
      </c>
      <c r="F3624" s="54" t="s">
        <v>13151</v>
      </c>
      <c r="G3624" s="54" t="s">
        <v>13152</v>
      </c>
      <c r="H3624" s="56">
        <v>44152</v>
      </c>
      <c r="I3624" s="56">
        <v>44882</v>
      </c>
      <c r="J3624" s="57" t="str">
        <f>IF(Ugovori_OPULJP3[[#This Row],[DATUM ZAVRŠETKA OPERACIJE]]&gt;DATE(2024,12,31),"u provedbi","završen")</f>
        <v>završen</v>
      </c>
      <c r="K3624" s="55" t="s">
        <v>78</v>
      </c>
      <c r="L3624" s="55" t="s">
        <v>78</v>
      </c>
      <c r="M3624" s="58">
        <v>0.85</v>
      </c>
      <c r="N3624" s="58">
        <v>0.15</v>
      </c>
      <c r="O3624" s="59">
        <f>Ugovori_OPULJP3[[#This Row],[Bespovratna sredstva - Ukupno (EU+Nac) HRK
= Ukupna ugovorena vrijednost bespovratnih sredstava]]*Ugovori_OPULJP3[[#This Row],[EU STOPA SUFINANCIRANJA %
EU CO-FINANCING RATE %]]</f>
        <v>1690778.129</v>
      </c>
      <c r="P3624" s="60">
        <f>Ugovori_OPULJP3[[#This Row],[Bespovratna sredstva - EU dio - HRK]]/7.5345</f>
        <v>224404.82168690689</v>
      </c>
      <c r="Q3624" s="59">
        <f>Ugovori_OPULJP3[[#This Row],[Bespovratna sredstva - Ukupno (EU+Nac) HRK
= Ukupna ugovorena vrijednost bespovratnih sredstava]]*Ugovori_OPULJP3[[#This Row],[STOPA NACIONALNOG SUFINANCIRANJA %]]</f>
        <v>298372.61099999998</v>
      </c>
      <c r="R3624" s="60">
        <f>Ugovori_OPULJP3[[#This Row],[Bespovratna sredstva - Nacionalni dio - HRK]]/7.5345</f>
        <v>39600.850885924738</v>
      </c>
      <c r="S3624" s="59">
        <v>1989150.74</v>
      </c>
      <c r="T3624" s="60">
        <f>Ugovori_OPULJP3[[#This Row],[Bespovratna sredstva - Ukupno (EU+Nac) HRK
= Ukupna ugovorena vrijednost bespovratnih sredstava]]/7.5345</f>
        <v>264005.67257283162</v>
      </c>
      <c r="U3624" s="59">
        <v>0</v>
      </c>
      <c r="V3624" s="60">
        <f>Ugovori_OPULJP3[[#This Row],[Javni doprinos korisnika - HRK]]/7.5345</f>
        <v>0</v>
      </c>
      <c r="W3624" s="59">
        <v>0</v>
      </c>
      <c r="X3624" s="60">
        <f>Ugovori_OPULJP3[[#This Row],[Privatni doprinos korisnika - HRK]]/7.5345</f>
        <v>0</v>
      </c>
      <c r="Y3624" s="61">
        <v>1989150.74</v>
      </c>
      <c r="Z3624" s="62">
        <f>Ugovori_OPULJP3[[#This Row],[UKUPNI PRIHVATLJIVI IZDACI
TOTAL ELIGIBLE EXPENDITURE
= Bespovratna sredstva ukupno + doprinos korisnika
= Ukupni prihvatljivi troškovi
= Ukupna ugovorena vrijednost projekta HRK]]/7.5345</f>
        <v>264005.67257283162</v>
      </c>
      <c r="AA3624" s="53" t="s">
        <v>12292</v>
      </c>
      <c r="AB3624" s="53" t="s">
        <v>752</v>
      </c>
      <c r="AC3624" s="42" t="s">
        <v>13153</v>
      </c>
      <c r="AD3624" s="52" t="s">
        <v>12294</v>
      </c>
    </row>
    <row r="3625" spans="1:30" ht="88.5" customHeight="1" x14ac:dyDescent="0.2">
      <c r="A3625" s="50" t="s">
        <v>13154</v>
      </c>
      <c r="B3625" s="51" t="s">
        <v>12105</v>
      </c>
      <c r="C3625" s="52" t="s">
        <v>12289</v>
      </c>
      <c r="D3625" s="52" t="s">
        <v>12975</v>
      </c>
      <c r="E3625" s="53" t="s">
        <v>75</v>
      </c>
      <c r="F3625" s="54" t="s">
        <v>13155</v>
      </c>
      <c r="G3625" s="54" t="s">
        <v>13156</v>
      </c>
      <c r="H3625" s="56">
        <v>44138</v>
      </c>
      <c r="I3625" s="56">
        <v>44837</v>
      </c>
      <c r="J3625" s="57" t="str">
        <f>IF(Ugovori_OPULJP3[[#This Row],[DATUM ZAVRŠETKA OPERACIJE]]&gt;DATE(2024,12,31),"u provedbi","završen")</f>
        <v>završen</v>
      </c>
      <c r="K3625" s="55" t="s">
        <v>270</v>
      </c>
      <c r="L3625" s="55" t="s">
        <v>270</v>
      </c>
      <c r="M3625" s="58">
        <v>0.85</v>
      </c>
      <c r="N3625" s="58">
        <v>0.15</v>
      </c>
      <c r="O3625" s="59">
        <f>Ugovori_OPULJP3[[#This Row],[Bespovratna sredstva - Ukupno (EU+Nac) HRK
= Ukupna ugovorena vrijednost bespovratnih sredstava]]*Ugovori_OPULJP3[[#This Row],[EU STOPA SUFINANCIRANJA %
EU CO-FINANCING RATE %]]</f>
        <v>1699745.425</v>
      </c>
      <c r="P3625" s="60">
        <f>Ugovori_OPULJP3[[#This Row],[Bespovratna sredstva - EU dio - HRK]]/7.5345</f>
        <v>225594.98639591213</v>
      </c>
      <c r="Q3625" s="59">
        <f>Ugovori_OPULJP3[[#This Row],[Bespovratna sredstva - Ukupno (EU+Nac) HRK
= Ukupna ugovorena vrijednost bespovratnih sredstava]]*Ugovori_OPULJP3[[#This Row],[STOPA NACIONALNOG SUFINANCIRANJA %]]</f>
        <v>299955.07500000001</v>
      </c>
      <c r="R3625" s="60">
        <f>Ugovori_OPULJP3[[#This Row],[Bespovratna sredstva - Nacionalni dio - HRK]]/7.5345</f>
        <v>39810.879952219788</v>
      </c>
      <c r="S3625" s="59">
        <v>1999700.5</v>
      </c>
      <c r="T3625" s="60">
        <f>Ugovori_OPULJP3[[#This Row],[Bespovratna sredstva - Ukupno (EU+Nac) HRK
= Ukupna ugovorena vrijednost bespovratnih sredstava]]/7.5345</f>
        <v>265405.86634813191</v>
      </c>
      <c r="U3625" s="59">
        <v>0</v>
      </c>
      <c r="V3625" s="60">
        <f>Ugovori_OPULJP3[[#This Row],[Javni doprinos korisnika - HRK]]/7.5345</f>
        <v>0</v>
      </c>
      <c r="W3625" s="59">
        <v>0</v>
      </c>
      <c r="X3625" s="60">
        <f>Ugovori_OPULJP3[[#This Row],[Privatni doprinos korisnika - HRK]]/7.5345</f>
        <v>0</v>
      </c>
      <c r="Y3625" s="61">
        <v>1999700.5</v>
      </c>
      <c r="Z3625" s="62">
        <f>Ugovori_OPULJP3[[#This Row],[UKUPNI PRIHVATLJIVI IZDACI
TOTAL ELIGIBLE EXPENDITURE
= Bespovratna sredstva ukupno + doprinos korisnika
= Ukupni prihvatljivi troškovi
= Ukupna ugovorena vrijednost projekta HRK]]/7.5345</f>
        <v>265405.86634813191</v>
      </c>
      <c r="AA3625" s="53" t="s">
        <v>12292</v>
      </c>
      <c r="AB3625" s="53" t="s">
        <v>752</v>
      </c>
      <c r="AC3625" s="42" t="s">
        <v>13157</v>
      </c>
      <c r="AD3625" s="52" t="s">
        <v>12294</v>
      </c>
    </row>
    <row r="3626" spans="1:30" ht="88.5" customHeight="1" x14ac:dyDescent="0.2">
      <c r="A3626" s="70" t="s">
        <v>13158</v>
      </c>
      <c r="B3626" s="64" t="s">
        <v>12105</v>
      </c>
      <c r="C3626" s="65" t="s">
        <v>12289</v>
      </c>
      <c r="D3626" s="52" t="s">
        <v>12975</v>
      </c>
      <c r="E3626" s="53" t="s">
        <v>75</v>
      </c>
      <c r="F3626" s="71" t="s">
        <v>13159</v>
      </c>
      <c r="G3626" s="71" t="s">
        <v>13160</v>
      </c>
      <c r="H3626" s="68">
        <v>44155</v>
      </c>
      <c r="I3626" s="68">
        <v>44640</v>
      </c>
      <c r="J3626" s="57" t="str">
        <f>IF(Ugovori_OPULJP3[[#This Row],[DATUM ZAVRŠETKA OPERACIJE]]&gt;DATE(2024,12,31),"u provedbi","završen")</f>
        <v>završen</v>
      </c>
      <c r="K3626" s="76" t="s">
        <v>248</v>
      </c>
      <c r="L3626" s="67" t="s">
        <v>248</v>
      </c>
      <c r="M3626" s="58">
        <v>0.85</v>
      </c>
      <c r="N3626" s="58">
        <v>0.15</v>
      </c>
      <c r="O3626" s="59">
        <f>Ugovori_OPULJP3[[#This Row],[Bespovratna sredstva - Ukupno (EU+Nac) HRK
= Ukupna ugovorena vrijednost bespovratnih sredstava]]*Ugovori_OPULJP3[[#This Row],[EU STOPA SUFINANCIRANJA %
EU CO-FINANCING RATE %]]</f>
        <v>1543665.0249999999</v>
      </c>
      <c r="P3626" s="60">
        <f>Ugovori_OPULJP3[[#This Row],[Bespovratna sredstva - EU dio - HRK]]/7.5345</f>
        <v>204879.55736943393</v>
      </c>
      <c r="Q3626" s="59">
        <f>Ugovori_OPULJP3[[#This Row],[Bespovratna sredstva - Ukupno (EU+Nac) HRK
= Ukupna ugovorena vrijednost bespovratnih sredstava]]*Ugovori_OPULJP3[[#This Row],[STOPA NACIONALNOG SUFINANCIRANJA %]]</f>
        <v>272411.47499999998</v>
      </c>
      <c r="R3626" s="60">
        <f>Ugovori_OPULJP3[[#This Row],[Bespovratna sredstva - Nacionalni dio - HRK]]/7.5345</f>
        <v>36155.216006370691</v>
      </c>
      <c r="S3626" s="59">
        <v>1816076.5</v>
      </c>
      <c r="T3626" s="60">
        <f>Ugovori_OPULJP3[[#This Row],[Bespovratna sredstva - Ukupno (EU+Nac) HRK
= Ukupna ugovorena vrijednost bespovratnih sredstava]]/7.5345</f>
        <v>241034.77337580462</v>
      </c>
      <c r="U3626" s="59">
        <v>0</v>
      </c>
      <c r="V3626" s="60">
        <f>Ugovori_OPULJP3[[#This Row],[Javni doprinos korisnika - HRK]]/7.5345</f>
        <v>0</v>
      </c>
      <c r="W3626" s="59">
        <v>0</v>
      </c>
      <c r="X3626" s="60">
        <f>Ugovori_OPULJP3[[#This Row],[Privatni doprinos korisnika - HRK]]/7.5345</f>
        <v>0</v>
      </c>
      <c r="Y3626" s="61">
        <v>1816076.5</v>
      </c>
      <c r="Z3626" s="62">
        <f>Ugovori_OPULJP3[[#This Row],[UKUPNI PRIHVATLJIVI IZDACI
TOTAL ELIGIBLE EXPENDITURE
= Bespovratna sredstva ukupno + doprinos korisnika
= Ukupni prihvatljivi troškovi
= Ukupna ugovorena vrijednost projekta HRK]]/7.5345</f>
        <v>241034.77337580462</v>
      </c>
      <c r="AA3626" s="66" t="s">
        <v>12292</v>
      </c>
      <c r="AB3626" s="66" t="s">
        <v>752</v>
      </c>
      <c r="AC3626" s="40" t="s">
        <v>13161</v>
      </c>
      <c r="AD3626" s="52" t="s">
        <v>12294</v>
      </c>
    </row>
    <row r="3627" spans="1:30" ht="88.5" customHeight="1" x14ac:dyDescent="0.2">
      <c r="A3627" s="50" t="s">
        <v>13162</v>
      </c>
      <c r="B3627" s="51" t="s">
        <v>12105</v>
      </c>
      <c r="C3627" s="52" t="s">
        <v>12289</v>
      </c>
      <c r="D3627" s="52" t="s">
        <v>12975</v>
      </c>
      <c r="E3627" s="53" t="s">
        <v>75</v>
      </c>
      <c r="F3627" s="54" t="s">
        <v>13163</v>
      </c>
      <c r="G3627" s="54" t="s">
        <v>208</v>
      </c>
      <c r="H3627" s="56">
        <v>44144</v>
      </c>
      <c r="I3627" s="56">
        <v>44874</v>
      </c>
      <c r="J3627" s="57" t="str">
        <f>IF(Ugovori_OPULJP3[[#This Row],[DATUM ZAVRŠETKA OPERACIJE]]&gt;DATE(2024,12,31),"u provedbi","završen")</f>
        <v>završen</v>
      </c>
      <c r="K3627" s="55" t="s">
        <v>210</v>
      </c>
      <c r="L3627" s="55" t="s">
        <v>210</v>
      </c>
      <c r="M3627" s="58">
        <v>0.85</v>
      </c>
      <c r="N3627" s="58">
        <v>0.15</v>
      </c>
      <c r="O3627" s="59">
        <f>Ugovori_OPULJP3[[#This Row],[Bespovratna sredstva - Ukupno (EU+Nac) HRK
= Ukupna ugovorena vrijednost bespovratnih sredstava]]*Ugovori_OPULJP3[[#This Row],[EU STOPA SUFINANCIRANJA %
EU CO-FINANCING RATE %]]</f>
        <v>1567230</v>
      </c>
      <c r="P3627" s="60">
        <f>Ugovori_OPULJP3[[#This Row],[Bespovratna sredstva - EU dio - HRK]]/7.5345</f>
        <v>208007.16703165439</v>
      </c>
      <c r="Q3627" s="59">
        <f>Ugovori_OPULJP3[[#This Row],[Bespovratna sredstva - Ukupno (EU+Nac) HRK
= Ukupna ugovorena vrijednost bespovratnih sredstava]]*Ugovori_OPULJP3[[#This Row],[STOPA NACIONALNOG SUFINANCIRANJA %]]</f>
        <v>276570</v>
      </c>
      <c r="R3627" s="60">
        <f>Ugovori_OPULJP3[[#This Row],[Bespovratna sredstva - Nacionalni dio - HRK]]/7.5345</f>
        <v>36707.147123233124</v>
      </c>
      <c r="S3627" s="59">
        <v>1843800</v>
      </c>
      <c r="T3627" s="60">
        <f>Ugovori_OPULJP3[[#This Row],[Bespovratna sredstva - Ukupno (EU+Nac) HRK
= Ukupna ugovorena vrijednost bespovratnih sredstava]]/7.5345</f>
        <v>244714.31415488751</v>
      </c>
      <c r="U3627" s="59">
        <v>0</v>
      </c>
      <c r="V3627" s="60">
        <f>Ugovori_OPULJP3[[#This Row],[Javni doprinos korisnika - HRK]]/7.5345</f>
        <v>0</v>
      </c>
      <c r="W3627" s="59">
        <v>0</v>
      </c>
      <c r="X3627" s="60">
        <f>Ugovori_OPULJP3[[#This Row],[Privatni doprinos korisnika - HRK]]/7.5345</f>
        <v>0</v>
      </c>
      <c r="Y3627" s="61">
        <v>1843800</v>
      </c>
      <c r="Z3627" s="62">
        <f>Ugovori_OPULJP3[[#This Row],[UKUPNI PRIHVATLJIVI IZDACI
TOTAL ELIGIBLE EXPENDITURE
= Bespovratna sredstva ukupno + doprinos korisnika
= Ukupni prihvatljivi troškovi
= Ukupna ugovorena vrijednost projekta HRK]]/7.5345</f>
        <v>244714.31415488751</v>
      </c>
      <c r="AA3627" s="53" t="s">
        <v>12292</v>
      </c>
      <c r="AB3627" s="53" t="s">
        <v>752</v>
      </c>
      <c r="AC3627" s="42" t="s">
        <v>13164</v>
      </c>
      <c r="AD3627" s="52" t="s">
        <v>12294</v>
      </c>
    </row>
    <row r="3628" spans="1:30" ht="88.5" customHeight="1" x14ac:dyDescent="0.2">
      <c r="A3628" s="50" t="s">
        <v>13165</v>
      </c>
      <c r="B3628" s="51" t="s">
        <v>12105</v>
      </c>
      <c r="C3628" s="52" t="s">
        <v>12289</v>
      </c>
      <c r="D3628" s="52" t="s">
        <v>12975</v>
      </c>
      <c r="E3628" s="53" t="s">
        <v>75</v>
      </c>
      <c r="F3628" s="54" t="s">
        <v>13166</v>
      </c>
      <c r="G3628" s="71" t="s">
        <v>184</v>
      </c>
      <c r="H3628" s="56">
        <v>44137</v>
      </c>
      <c r="I3628" s="56">
        <v>44867</v>
      </c>
      <c r="J3628" s="57" t="str">
        <f>IF(Ugovori_OPULJP3[[#This Row],[DATUM ZAVRŠETKA OPERACIJE]]&gt;DATE(2024,12,31),"u provedbi","završen")</f>
        <v>završen</v>
      </c>
      <c r="K3628" s="55" t="s">
        <v>185</v>
      </c>
      <c r="L3628" s="55" t="s">
        <v>185</v>
      </c>
      <c r="M3628" s="58">
        <v>0.85</v>
      </c>
      <c r="N3628" s="58">
        <v>0.15</v>
      </c>
      <c r="O3628" s="59">
        <f>Ugovori_OPULJP3[[#This Row],[Bespovratna sredstva - Ukupno (EU+Nac) HRK
= Ukupna ugovorena vrijednost bespovratnih sredstava]]*Ugovori_OPULJP3[[#This Row],[EU STOPA SUFINANCIRANJA %
EU CO-FINANCING RATE %]]</f>
        <v>1688241.0999999999</v>
      </c>
      <c r="P3628" s="60">
        <f>Ugovori_OPULJP3[[#This Row],[Bespovratna sredstva - EU dio - HRK]]/7.5345</f>
        <v>224068.10007299751</v>
      </c>
      <c r="Q3628" s="59">
        <f>Ugovori_OPULJP3[[#This Row],[Bespovratna sredstva - Ukupno (EU+Nac) HRK
= Ukupna ugovorena vrijednost bespovratnih sredstava]]*Ugovori_OPULJP3[[#This Row],[STOPA NACIONALNOG SUFINANCIRANJA %]]</f>
        <v>297924.89999999997</v>
      </c>
      <c r="R3628" s="60">
        <f>Ugovori_OPULJP3[[#This Row],[Bespovratna sredstva - Nacionalni dio - HRK]]/7.5345</f>
        <v>39541.429424646616</v>
      </c>
      <c r="S3628" s="59">
        <v>1986166</v>
      </c>
      <c r="T3628" s="60">
        <f>Ugovori_OPULJP3[[#This Row],[Bespovratna sredstva - Ukupno (EU+Nac) HRK
= Ukupna ugovorena vrijednost bespovratnih sredstava]]/7.5345</f>
        <v>263609.52949764417</v>
      </c>
      <c r="U3628" s="59">
        <v>0</v>
      </c>
      <c r="V3628" s="60">
        <f>Ugovori_OPULJP3[[#This Row],[Javni doprinos korisnika - HRK]]/7.5345</f>
        <v>0</v>
      </c>
      <c r="W3628" s="59">
        <v>0</v>
      </c>
      <c r="X3628" s="60">
        <f>Ugovori_OPULJP3[[#This Row],[Privatni doprinos korisnika - HRK]]/7.5345</f>
        <v>0</v>
      </c>
      <c r="Y3628" s="61">
        <v>1986166</v>
      </c>
      <c r="Z3628" s="62">
        <f>Ugovori_OPULJP3[[#This Row],[UKUPNI PRIHVATLJIVI IZDACI
TOTAL ELIGIBLE EXPENDITURE
= Bespovratna sredstva ukupno + doprinos korisnika
= Ukupni prihvatljivi troškovi
= Ukupna ugovorena vrijednost projekta HRK]]/7.5345</f>
        <v>263609.52949764417</v>
      </c>
      <c r="AA3628" s="53" t="s">
        <v>12292</v>
      </c>
      <c r="AB3628" s="53" t="s">
        <v>752</v>
      </c>
      <c r="AC3628" s="42" t="s">
        <v>13167</v>
      </c>
      <c r="AD3628" s="52" t="s">
        <v>12294</v>
      </c>
    </row>
    <row r="3629" spans="1:30" ht="88.5" customHeight="1" x14ac:dyDescent="0.2">
      <c r="A3629" s="50" t="s">
        <v>13168</v>
      </c>
      <c r="B3629" s="51" t="s">
        <v>12105</v>
      </c>
      <c r="C3629" s="52" t="s">
        <v>12289</v>
      </c>
      <c r="D3629" s="52" t="s">
        <v>12975</v>
      </c>
      <c r="E3629" s="53" t="s">
        <v>75</v>
      </c>
      <c r="F3629" s="54" t="s">
        <v>13169</v>
      </c>
      <c r="G3629" s="54" t="s">
        <v>13170</v>
      </c>
      <c r="H3629" s="56">
        <v>44145</v>
      </c>
      <c r="I3629" s="56">
        <v>44875</v>
      </c>
      <c r="J3629" s="57" t="str">
        <f>IF(Ugovori_OPULJP3[[#This Row],[DATUM ZAVRŠETKA OPERACIJE]]&gt;DATE(2024,12,31),"u provedbi","završen")</f>
        <v>završen</v>
      </c>
      <c r="K3629" s="55" t="s">
        <v>243</v>
      </c>
      <c r="L3629" s="55" t="s">
        <v>243</v>
      </c>
      <c r="M3629" s="58">
        <v>0.85</v>
      </c>
      <c r="N3629" s="58">
        <v>0.15</v>
      </c>
      <c r="O3629" s="59">
        <f>Ugovori_OPULJP3[[#This Row],[Bespovratna sredstva - Ukupno (EU+Nac) HRK
= Ukupna ugovorena vrijednost bespovratnih sredstava]]*Ugovori_OPULJP3[[#This Row],[EU STOPA SUFINANCIRANJA %
EU CO-FINANCING RATE %]]</f>
        <v>1079193.0564999999</v>
      </c>
      <c r="P3629" s="60">
        <f>Ugovori_OPULJP3[[#This Row],[Bespovratna sredstva - EU dio - HRK]]/7.5345</f>
        <v>143233.53328024418</v>
      </c>
      <c r="Q3629" s="59">
        <f>Ugovori_OPULJP3[[#This Row],[Bespovratna sredstva - Ukupno (EU+Nac) HRK
= Ukupna ugovorena vrijednost bespovratnih sredstava]]*Ugovori_OPULJP3[[#This Row],[STOPA NACIONALNOG SUFINANCIRANJA %]]</f>
        <v>190445.83349999998</v>
      </c>
      <c r="R3629" s="60">
        <f>Ugovori_OPULJP3[[#This Row],[Bespovratna sredstva - Nacionalni dio - HRK]]/7.5345</f>
        <v>25276.505872984268</v>
      </c>
      <c r="S3629" s="59">
        <v>1269638.8899999999</v>
      </c>
      <c r="T3629" s="60">
        <f>Ugovori_OPULJP3[[#This Row],[Bespovratna sredstva - Ukupno (EU+Nac) HRK
= Ukupna ugovorena vrijednost bespovratnih sredstava]]/7.5345</f>
        <v>168510.03915322846</v>
      </c>
      <c r="U3629" s="59">
        <v>0</v>
      </c>
      <c r="V3629" s="60">
        <f>Ugovori_OPULJP3[[#This Row],[Javni doprinos korisnika - HRK]]/7.5345</f>
        <v>0</v>
      </c>
      <c r="W3629" s="59">
        <v>0</v>
      </c>
      <c r="X3629" s="60">
        <f>Ugovori_OPULJP3[[#This Row],[Privatni doprinos korisnika - HRK]]/7.5345</f>
        <v>0</v>
      </c>
      <c r="Y3629" s="61">
        <v>1269638.8899999999</v>
      </c>
      <c r="Z3629" s="62">
        <f>Ugovori_OPULJP3[[#This Row],[UKUPNI PRIHVATLJIVI IZDACI
TOTAL ELIGIBLE EXPENDITURE
= Bespovratna sredstva ukupno + doprinos korisnika
= Ukupni prihvatljivi troškovi
= Ukupna ugovorena vrijednost projekta HRK]]/7.5345</f>
        <v>168510.03915322846</v>
      </c>
      <c r="AA3629" s="53" t="s">
        <v>12292</v>
      </c>
      <c r="AB3629" s="53" t="s">
        <v>752</v>
      </c>
      <c r="AC3629" s="42" t="s">
        <v>13171</v>
      </c>
      <c r="AD3629" s="52" t="s">
        <v>12294</v>
      </c>
    </row>
    <row r="3630" spans="1:30" ht="88.5" customHeight="1" x14ac:dyDescent="0.2">
      <c r="A3630" s="50" t="s">
        <v>13172</v>
      </c>
      <c r="B3630" s="51" t="s">
        <v>12105</v>
      </c>
      <c r="C3630" s="52" t="s">
        <v>12289</v>
      </c>
      <c r="D3630" s="52" t="s">
        <v>12975</v>
      </c>
      <c r="E3630" s="53" t="s">
        <v>75</v>
      </c>
      <c r="F3630" s="54" t="s">
        <v>13173</v>
      </c>
      <c r="G3630" s="54" t="s">
        <v>12731</v>
      </c>
      <c r="H3630" s="56">
        <v>44138</v>
      </c>
      <c r="I3630" s="56">
        <v>44868</v>
      </c>
      <c r="J3630" s="57" t="str">
        <f>IF(Ugovori_OPULJP3[[#This Row],[DATUM ZAVRŠETKA OPERACIJE]]&gt;DATE(2024,12,31),"u provedbi","završen")</f>
        <v>završen</v>
      </c>
      <c r="K3630" s="55" t="s">
        <v>593</v>
      </c>
      <c r="L3630" s="55" t="s">
        <v>593</v>
      </c>
      <c r="M3630" s="58">
        <v>0.85</v>
      </c>
      <c r="N3630" s="58">
        <v>0.15</v>
      </c>
      <c r="O3630" s="59">
        <f>Ugovori_OPULJP3[[#This Row],[Bespovratna sredstva - Ukupno (EU+Nac) HRK
= Ukupna ugovorena vrijednost bespovratnih sredstava]]*Ugovori_OPULJP3[[#This Row],[EU STOPA SUFINANCIRANJA %
EU CO-FINANCING RATE %]]</f>
        <v>1240825.0870000001</v>
      </c>
      <c r="P3630" s="60">
        <f>Ugovori_OPULJP3[[#This Row],[Bespovratna sredstva - EU dio - HRK]]/7.5345</f>
        <v>164685.7902979627</v>
      </c>
      <c r="Q3630" s="59">
        <f>Ugovori_OPULJP3[[#This Row],[Bespovratna sredstva - Ukupno (EU+Nac) HRK
= Ukupna ugovorena vrijednost bespovratnih sredstava]]*Ugovori_OPULJP3[[#This Row],[STOPA NACIONALNOG SUFINANCIRANJA %]]</f>
        <v>218969.133</v>
      </c>
      <c r="R3630" s="60">
        <f>Ugovori_OPULJP3[[#This Row],[Bespovratna sredstva - Nacionalni dio - HRK]]/7.5345</f>
        <v>29062.19828787577</v>
      </c>
      <c r="S3630" s="59">
        <v>1459794.22</v>
      </c>
      <c r="T3630" s="60">
        <f>Ugovori_OPULJP3[[#This Row],[Bespovratna sredstva - Ukupno (EU+Nac) HRK
= Ukupna ugovorena vrijednost bespovratnih sredstava]]/7.5345</f>
        <v>193747.98858583847</v>
      </c>
      <c r="U3630" s="59">
        <v>0</v>
      </c>
      <c r="V3630" s="60">
        <f>Ugovori_OPULJP3[[#This Row],[Javni doprinos korisnika - HRK]]/7.5345</f>
        <v>0</v>
      </c>
      <c r="W3630" s="59">
        <v>0</v>
      </c>
      <c r="X3630" s="60">
        <f>Ugovori_OPULJP3[[#This Row],[Privatni doprinos korisnika - HRK]]/7.5345</f>
        <v>0</v>
      </c>
      <c r="Y3630" s="61">
        <v>1459794.22</v>
      </c>
      <c r="Z3630" s="62">
        <f>Ugovori_OPULJP3[[#This Row],[UKUPNI PRIHVATLJIVI IZDACI
TOTAL ELIGIBLE EXPENDITURE
= Bespovratna sredstva ukupno + doprinos korisnika
= Ukupni prihvatljivi troškovi
= Ukupna ugovorena vrijednost projekta HRK]]/7.5345</f>
        <v>193747.98858583847</v>
      </c>
      <c r="AA3630" s="53" t="s">
        <v>12292</v>
      </c>
      <c r="AB3630" s="53" t="s">
        <v>752</v>
      </c>
      <c r="AC3630" s="42" t="s">
        <v>13174</v>
      </c>
      <c r="AD3630" s="52" t="s">
        <v>12294</v>
      </c>
    </row>
    <row r="3631" spans="1:30" ht="88.5" customHeight="1" x14ac:dyDescent="0.2">
      <c r="A3631" s="50" t="s">
        <v>13175</v>
      </c>
      <c r="B3631" s="51" t="s">
        <v>12105</v>
      </c>
      <c r="C3631" s="52" t="s">
        <v>12289</v>
      </c>
      <c r="D3631" s="52" t="s">
        <v>12975</v>
      </c>
      <c r="E3631" s="53" t="s">
        <v>75</v>
      </c>
      <c r="F3631" s="54" t="s">
        <v>13176</v>
      </c>
      <c r="G3631" s="54" t="s">
        <v>588</v>
      </c>
      <c r="H3631" s="56">
        <v>44137</v>
      </c>
      <c r="I3631" s="56">
        <v>44926</v>
      </c>
      <c r="J3631" s="57" t="str">
        <f>IF(Ugovori_OPULJP3[[#This Row],[DATUM ZAVRŠETKA OPERACIJE]]&gt;DATE(2024,12,31),"u provedbi","završen")</f>
        <v>završen</v>
      </c>
      <c r="K3631" s="55" t="s">
        <v>270</v>
      </c>
      <c r="L3631" s="55" t="s">
        <v>270</v>
      </c>
      <c r="M3631" s="58">
        <v>0.85</v>
      </c>
      <c r="N3631" s="58">
        <v>0.15</v>
      </c>
      <c r="O3631" s="59">
        <f>Ugovori_OPULJP3[[#This Row],[Bespovratna sredstva - Ukupno (EU+Nac) HRK
= Ukupna ugovorena vrijednost bespovratnih sredstava]]*Ugovori_OPULJP3[[#This Row],[EU STOPA SUFINANCIRANJA %
EU CO-FINANCING RATE %]]</f>
        <v>1493730.8654999998</v>
      </c>
      <c r="P3631" s="60">
        <f>Ugovori_OPULJP3[[#This Row],[Bespovratna sredstva - EU dio - HRK]]/7.5345</f>
        <v>198252.15548477002</v>
      </c>
      <c r="Q3631" s="59">
        <f>Ugovori_OPULJP3[[#This Row],[Bespovratna sredstva - Ukupno (EU+Nac) HRK
= Ukupna ugovorena vrijednost bespovratnih sredstava]]*Ugovori_OPULJP3[[#This Row],[STOPA NACIONALNOG SUFINANCIRANJA %]]</f>
        <v>263599.56449999998</v>
      </c>
      <c r="R3631" s="60">
        <f>Ugovori_OPULJP3[[#This Row],[Bespovratna sredstva - Nacionalni dio - HRK]]/7.5345</f>
        <v>34985.674497312357</v>
      </c>
      <c r="S3631" s="59">
        <v>1757330.43</v>
      </c>
      <c r="T3631" s="60">
        <f>Ugovori_OPULJP3[[#This Row],[Bespovratna sredstva - Ukupno (EU+Nac) HRK
= Ukupna ugovorena vrijednost bespovratnih sredstava]]/7.5345</f>
        <v>233237.82998208239</v>
      </c>
      <c r="U3631" s="59">
        <v>0</v>
      </c>
      <c r="V3631" s="60">
        <f>Ugovori_OPULJP3[[#This Row],[Javni doprinos korisnika - HRK]]/7.5345</f>
        <v>0</v>
      </c>
      <c r="W3631" s="59">
        <v>0</v>
      </c>
      <c r="X3631" s="60">
        <f>Ugovori_OPULJP3[[#This Row],[Privatni doprinos korisnika - HRK]]/7.5345</f>
        <v>0</v>
      </c>
      <c r="Y3631" s="61">
        <v>1757330.43</v>
      </c>
      <c r="Z3631" s="62">
        <f>Ugovori_OPULJP3[[#This Row],[UKUPNI PRIHVATLJIVI IZDACI
TOTAL ELIGIBLE EXPENDITURE
= Bespovratna sredstva ukupno + doprinos korisnika
= Ukupni prihvatljivi troškovi
= Ukupna ugovorena vrijednost projekta HRK]]/7.5345</f>
        <v>233237.82998208239</v>
      </c>
      <c r="AA3631" s="53" t="s">
        <v>12292</v>
      </c>
      <c r="AB3631" s="53" t="s">
        <v>752</v>
      </c>
      <c r="AC3631" s="42" t="s">
        <v>13177</v>
      </c>
      <c r="AD3631" s="52" t="s">
        <v>12294</v>
      </c>
    </row>
    <row r="3632" spans="1:30" ht="88.5" customHeight="1" x14ac:dyDescent="0.2">
      <c r="A3632" s="50" t="s">
        <v>13178</v>
      </c>
      <c r="B3632" s="51" t="s">
        <v>12105</v>
      </c>
      <c r="C3632" s="52" t="s">
        <v>12289</v>
      </c>
      <c r="D3632" s="52" t="s">
        <v>12975</v>
      </c>
      <c r="E3632" s="53" t="s">
        <v>75</v>
      </c>
      <c r="F3632" s="54" t="s">
        <v>13179</v>
      </c>
      <c r="G3632" s="54" t="s">
        <v>13180</v>
      </c>
      <c r="H3632" s="56">
        <v>44137</v>
      </c>
      <c r="I3632" s="56">
        <v>44867</v>
      </c>
      <c r="J3632" s="57" t="str">
        <f>IF(Ugovori_OPULJP3[[#This Row],[DATUM ZAVRŠETKA OPERACIJE]]&gt;DATE(2024,12,31),"u provedbi","završen")</f>
        <v>završen</v>
      </c>
      <c r="K3632" s="55" t="s">
        <v>248</v>
      </c>
      <c r="L3632" s="55" t="s">
        <v>248</v>
      </c>
      <c r="M3632" s="58">
        <v>0.85</v>
      </c>
      <c r="N3632" s="58">
        <v>0.15</v>
      </c>
      <c r="O3632" s="59">
        <f>Ugovori_OPULJP3[[#This Row],[Bespovratna sredstva - Ukupno (EU+Nac) HRK
= Ukupna ugovorena vrijednost bespovratnih sredstava]]*Ugovori_OPULJP3[[#This Row],[EU STOPA SUFINANCIRANJA %
EU CO-FINANCING RATE %]]</f>
        <v>1622031.5569999998</v>
      </c>
      <c r="P3632" s="60">
        <f>Ugovori_OPULJP3[[#This Row],[Bespovratna sredstva - EU dio - HRK]]/7.5345</f>
        <v>215280.58358218856</v>
      </c>
      <c r="Q3632" s="59">
        <f>Ugovori_OPULJP3[[#This Row],[Bespovratna sredstva - Ukupno (EU+Nac) HRK
= Ukupna ugovorena vrijednost bespovratnih sredstava]]*Ugovori_OPULJP3[[#This Row],[STOPA NACIONALNOG SUFINANCIRANJA %]]</f>
        <v>286240.86299999995</v>
      </c>
      <c r="R3632" s="60">
        <f>Ugovori_OPULJP3[[#This Row],[Bespovratna sredstva - Nacionalni dio - HRK]]/7.5345</f>
        <v>37990.691220386216</v>
      </c>
      <c r="S3632" s="59">
        <v>1908272.42</v>
      </c>
      <c r="T3632" s="60">
        <f>Ugovori_OPULJP3[[#This Row],[Bespovratna sredstva - Ukupno (EU+Nac) HRK
= Ukupna ugovorena vrijednost bespovratnih sredstava]]/7.5345</f>
        <v>253271.2748025748</v>
      </c>
      <c r="U3632" s="59">
        <v>0</v>
      </c>
      <c r="V3632" s="60">
        <f>Ugovori_OPULJP3[[#This Row],[Javni doprinos korisnika - HRK]]/7.5345</f>
        <v>0</v>
      </c>
      <c r="W3632" s="59">
        <v>0</v>
      </c>
      <c r="X3632" s="60">
        <f>Ugovori_OPULJP3[[#This Row],[Privatni doprinos korisnika - HRK]]/7.5345</f>
        <v>0</v>
      </c>
      <c r="Y3632" s="61">
        <v>1908272.42</v>
      </c>
      <c r="Z3632" s="62">
        <f>Ugovori_OPULJP3[[#This Row],[UKUPNI PRIHVATLJIVI IZDACI
TOTAL ELIGIBLE EXPENDITURE
= Bespovratna sredstva ukupno + doprinos korisnika
= Ukupni prihvatljivi troškovi
= Ukupna ugovorena vrijednost projekta HRK]]/7.5345</f>
        <v>253271.2748025748</v>
      </c>
      <c r="AA3632" s="53" t="s">
        <v>12292</v>
      </c>
      <c r="AB3632" s="53" t="s">
        <v>752</v>
      </c>
      <c r="AC3632" s="42" t="s">
        <v>13181</v>
      </c>
      <c r="AD3632" s="52" t="s">
        <v>12294</v>
      </c>
    </row>
    <row r="3633" spans="1:30" ht="88.5" customHeight="1" x14ac:dyDescent="0.2">
      <c r="A3633" s="50" t="s">
        <v>13182</v>
      </c>
      <c r="B3633" s="51" t="s">
        <v>12105</v>
      </c>
      <c r="C3633" s="52" t="s">
        <v>12289</v>
      </c>
      <c r="D3633" s="52" t="s">
        <v>12975</v>
      </c>
      <c r="E3633" s="53" t="s">
        <v>75</v>
      </c>
      <c r="F3633" s="54" t="s">
        <v>13183</v>
      </c>
      <c r="G3633" s="54" t="s">
        <v>13184</v>
      </c>
      <c r="H3633" s="56">
        <v>44140</v>
      </c>
      <c r="I3633" s="56">
        <v>44870</v>
      </c>
      <c r="J3633" s="57" t="str">
        <f>IF(Ugovori_OPULJP3[[#This Row],[DATUM ZAVRŠETKA OPERACIJE]]&gt;DATE(2024,12,31),"u provedbi","završen")</f>
        <v>završen</v>
      </c>
      <c r="K3633" s="55" t="s">
        <v>248</v>
      </c>
      <c r="L3633" s="55" t="s">
        <v>248</v>
      </c>
      <c r="M3633" s="58">
        <v>0.85</v>
      </c>
      <c r="N3633" s="58">
        <v>0.15</v>
      </c>
      <c r="O3633" s="59">
        <f>Ugovori_OPULJP3[[#This Row],[Bespovratna sredstva - Ukupno (EU+Nac) HRK
= Ukupna ugovorena vrijednost bespovratnih sredstava]]*Ugovori_OPULJP3[[#This Row],[EU STOPA SUFINANCIRANJA %
EU CO-FINANCING RATE %]]</f>
        <v>1357302.6949999998</v>
      </c>
      <c r="P3633" s="60">
        <f>Ugovori_OPULJP3[[#This Row],[Bespovratna sredstva - EU dio - HRK]]/7.5345</f>
        <v>180145.02554914058</v>
      </c>
      <c r="Q3633" s="59">
        <f>Ugovori_OPULJP3[[#This Row],[Bespovratna sredstva - Ukupno (EU+Nac) HRK
= Ukupna ugovorena vrijednost bespovratnih sredstava]]*Ugovori_OPULJP3[[#This Row],[STOPA NACIONALNOG SUFINANCIRANJA %]]</f>
        <v>239524.00499999998</v>
      </c>
      <c r="R3633" s="60">
        <f>Ugovori_OPULJP3[[#This Row],[Bespovratna sredstva - Nacionalni dio - HRK]]/7.5345</f>
        <v>31790.298626318927</v>
      </c>
      <c r="S3633" s="59">
        <v>1596826.7</v>
      </c>
      <c r="T3633" s="60">
        <f>Ugovori_OPULJP3[[#This Row],[Bespovratna sredstva - Ukupno (EU+Nac) HRK
= Ukupna ugovorena vrijednost bespovratnih sredstava]]/7.5345</f>
        <v>211935.32417545954</v>
      </c>
      <c r="U3633" s="59">
        <v>0</v>
      </c>
      <c r="V3633" s="60">
        <f>Ugovori_OPULJP3[[#This Row],[Javni doprinos korisnika - HRK]]/7.5345</f>
        <v>0</v>
      </c>
      <c r="W3633" s="59">
        <v>0</v>
      </c>
      <c r="X3633" s="60">
        <f>Ugovori_OPULJP3[[#This Row],[Privatni doprinos korisnika - HRK]]/7.5345</f>
        <v>0</v>
      </c>
      <c r="Y3633" s="61">
        <v>1596826.7</v>
      </c>
      <c r="Z3633" s="62">
        <f>Ugovori_OPULJP3[[#This Row],[UKUPNI PRIHVATLJIVI IZDACI
TOTAL ELIGIBLE EXPENDITURE
= Bespovratna sredstva ukupno + doprinos korisnika
= Ukupni prihvatljivi troškovi
= Ukupna ugovorena vrijednost projekta HRK]]/7.5345</f>
        <v>211935.32417545954</v>
      </c>
      <c r="AA3633" s="53" t="s">
        <v>12292</v>
      </c>
      <c r="AB3633" s="53" t="s">
        <v>752</v>
      </c>
      <c r="AC3633" s="42" t="s">
        <v>13185</v>
      </c>
      <c r="AD3633" s="52" t="s">
        <v>12294</v>
      </c>
    </row>
    <row r="3634" spans="1:30" ht="88.5" customHeight="1" x14ac:dyDescent="0.2">
      <c r="A3634" s="50" t="s">
        <v>13186</v>
      </c>
      <c r="B3634" s="51" t="s">
        <v>12105</v>
      </c>
      <c r="C3634" s="52" t="s">
        <v>12289</v>
      </c>
      <c r="D3634" s="52" t="s">
        <v>13187</v>
      </c>
      <c r="E3634" s="53" t="s">
        <v>75</v>
      </c>
      <c r="F3634" s="54" t="s">
        <v>13188</v>
      </c>
      <c r="G3634" s="54" t="s">
        <v>193</v>
      </c>
      <c r="H3634" s="56">
        <v>43983</v>
      </c>
      <c r="I3634" s="56">
        <v>44713</v>
      </c>
      <c r="J3634" s="57" t="str">
        <f>IF(Ugovori_OPULJP3[[#This Row],[DATUM ZAVRŠETKA OPERACIJE]]&gt;DATE(2024,12,31),"u provedbi","završen")</f>
        <v>završen</v>
      </c>
      <c r="K3634" s="55" t="s">
        <v>2687</v>
      </c>
      <c r="L3634" s="55" t="s">
        <v>83</v>
      </c>
      <c r="M3634" s="58">
        <v>0.85</v>
      </c>
      <c r="N3634" s="58">
        <v>0.15</v>
      </c>
      <c r="O3634" s="59">
        <f>Ugovori_OPULJP3[[#This Row],[Bespovratna sredstva - Ukupno (EU+Nac) HRK
= Ukupna ugovorena vrijednost bespovratnih sredstava]]*Ugovori_OPULJP3[[#This Row],[EU STOPA SUFINANCIRANJA %
EU CO-FINANCING RATE %]]</f>
        <v>1468793.3020000001</v>
      </c>
      <c r="P3634" s="60">
        <f>Ugovori_OPULJP3[[#This Row],[Bespovratna sredstva - EU dio - HRK]]/7.5345</f>
        <v>194942.37202203198</v>
      </c>
      <c r="Q3634" s="59">
        <f>Ugovori_OPULJP3[[#This Row],[Bespovratna sredstva - Ukupno (EU+Nac) HRK
= Ukupna ugovorena vrijednost bespovratnih sredstava]]*Ugovori_OPULJP3[[#This Row],[STOPA NACIONALNOG SUFINANCIRANJA %]]</f>
        <v>259198.818</v>
      </c>
      <c r="R3634" s="60">
        <f>Ugovori_OPULJP3[[#This Row],[Bespovratna sredstva - Nacionalni dio - HRK]]/7.5345</f>
        <v>34401.595062711523</v>
      </c>
      <c r="S3634" s="59">
        <v>1727992.12</v>
      </c>
      <c r="T3634" s="60">
        <f>Ugovori_OPULJP3[[#This Row],[Bespovratna sredstva - Ukupno (EU+Nac) HRK
= Ukupna ugovorena vrijednost bespovratnih sredstava]]/7.5345</f>
        <v>229343.96708474352</v>
      </c>
      <c r="U3634" s="59">
        <v>0</v>
      </c>
      <c r="V3634" s="60">
        <f>Ugovori_OPULJP3[[#This Row],[Javni doprinos korisnika - HRK]]/7.5345</f>
        <v>0</v>
      </c>
      <c r="W3634" s="59">
        <v>0</v>
      </c>
      <c r="X3634" s="60">
        <f>Ugovori_OPULJP3[[#This Row],[Privatni doprinos korisnika - HRK]]/7.5345</f>
        <v>0</v>
      </c>
      <c r="Y3634" s="61">
        <v>1727992.12</v>
      </c>
      <c r="Z3634" s="62">
        <f>Ugovori_OPULJP3[[#This Row],[UKUPNI PRIHVATLJIVI IZDACI
TOTAL ELIGIBLE EXPENDITURE
= Bespovratna sredstva ukupno + doprinos korisnika
= Ukupni prihvatljivi troškovi
= Ukupna ugovorena vrijednost projekta HRK]]/7.5345</f>
        <v>229343.96708474352</v>
      </c>
      <c r="AA3634" s="53" t="s">
        <v>37</v>
      </c>
      <c r="AB3634" s="53" t="s">
        <v>752</v>
      </c>
      <c r="AC3634" s="42" t="s">
        <v>13189</v>
      </c>
      <c r="AD3634" s="52" t="s">
        <v>12294</v>
      </c>
    </row>
    <row r="3635" spans="1:30" ht="88.5" customHeight="1" x14ac:dyDescent="0.2">
      <c r="A3635" s="50" t="s">
        <v>13190</v>
      </c>
      <c r="B3635" s="51" t="s">
        <v>12105</v>
      </c>
      <c r="C3635" s="52" t="s">
        <v>12289</v>
      </c>
      <c r="D3635" s="52" t="s">
        <v>13187</v>
      </c>
      <c r="E3635" s="53" t="s">
        <v>75</v>
      </c>
      <c r="F3635" s="54" t="s">
        <v>13191</v>
      </c>
      <c r="G3635" s="54" t="s">
        <v>13192</v>
      </c>
      <c r="H3635" s="56">
        <v>43983</v>
      </c>
      <c r="I3635" s="56">
        <v>45078</v>
      </c>
      <c r="J3635" s="57" t="str">
        <f>IF(Ugovori_OPULJP3[[#This Row],[DATUM ZAVRŠETKA OPERACIJE]]&gt;DATE(2024,12,31),"u provedbi","završen")</f>
        <v>završen</v>
      </c>
      <c r="K3635" s="55" t="s">
        <v>36</v>
      </c>
      <c r="L3635" s="55" t="s">
        <v>36</v>
      </c>
      <c r="M3635" s="58">
        <v>0.85</v>
      </c>
      <c r="N3635" s="58">
        <v>0.15</v>
      </c>
      <c r="O3635" s="59">
        <f>Ugovori_OPULJP3[[#This Row],[Bespovratna sredstva - Ukupno (EU+Nac) HRK
= Ukupna ugovorena vrijednost bespovratnih sredstava]]*Ugovori_OPULJP3[[#This Row],[EU STOPA SUFINANCIRANJA %
EU CO-FINANCING RATE %]]</f>
        <v>713852.47399999993</v>
      </c>
      <c r="P3635" s="60">
        <f>Ugovori_OPULJP3[[#This Row],[Bespovratna sredstva - EU dio - HRK]]/7.5345</f>
        <v>94744.505143008806</v>
      </c>
      <c r="Q3635" s="59">
        <f>Ugovori_OPULJP3[[#This Row],[Bespovratna sredstva - Ukupno (EU+Nac) HRK
= Ukupna ugovorena vrijednost bespovratnih sredstava]]*Ugovori_OPULJP3[[#This Row],[STOPA NACIONALNOG SUFINANCIRANJA %]]</f>
        <v>125973.96599999999</v>
      </c>
      <c r="R3635" s="60">
        <f>Ugovori_OPULJP3[[#This Row],[Bespovratna sredstva - Nacionalni dio - HRK]]/7.5345</f>
        <v>16719.618554648612</v>
      </c>
      <c r="S3635" s="59">
        <v>839826.44</v>
      </c>
      <c r="T3635" s="60">
        <f>Ugovori_OPULJP3[[#This Row],[Bespovratna sredstva - Ukupno (EU+Nac) HRK
= Ukupna ugovorena vrijednost bespovratnih sredstava]]/7.5345</f>
        <v>111464.12369765743</v>
      </c>
      <c r="U3635" s="59">
        <v>0</v>
      </c>
      <c r="V3635" s="60">
        <f>Ugovori_OPULJP3[[#This Row],[Javni doprinos korisnika - HRK]]/7.5345</f>
        <v>0</v>
      </c>
      <c r="W3635" s="59">
        <v>0</v>
      </c>
      <c r="X3635" s="60">
        <f>Ugovori_OPULJP3[[#This Row],[Privatni doprinos korisnika - HRK]]/7.5345</f>
        <v>0</v>
      </c>
      <c r="Y3635" s="61">
        <v>839826.44</v>
      </c>
      <c r="Z3635" s="62">
        <f>Ugovori_OPULJP3[[#This Row],[UKUPNI PRIHVATLJIVI IZDACI
TOTAL ELIGIBLE EXPENDITURE
= Bespovratna sredstva ukupno + doprinos korisnika
= Ukupni prihvatljivi troškovi
= Ukupna ugovorena vrijednost projekta HRK]]/7.5345</f>
        <v>111464.12369765743</v>
      </c>
      <c r="AA3635" s="53" t="s">
        <v>37</v>
      </c>
      <c r="AB3635" s="53" t="s">
        <v>752</v>
      </c>
      <c r="AC3635" s="42" t="s">
        <v>13193</v>
      </c>
      <c r="AD3635" s="52" t="s">
        <v>12294</v>
      </c>
    </row>
    <row r="3636" spans="1:30" ht="88.5" customHeight="1" x14ac:dyDescent="0.2">
      <c r="A3636" s="50" t="s">
        <v>13194</v>
      </c>
      <c r="B3636" s="51" t="s">
        <v>12105</v>
      </c>
      <c r="C3636" s="52" t="s">
        <v>12289</v>
      </c>
      <c r="D3636" s="52" t="s">
        <v>13187</v>
      </c>
      <c r="E3636" s="53" t="s">
        <v>75</v>
      </c>
      <c r="F3636" s="54" t="s">
        <v>13195</v>
      </c>
      <c r="G3636" s="54" t="s">
        <v>13196</v>
      </c>
      <c r="H3636" s="56">
        <v>43983</v>
      </c>
      <c r="I3636" s="56">
        <v>44713</v>
      </c>
      <c r="J3636" s="57" t="str">
        <f>IF(Ugovori_OPULJP3[[#This Row],[DATUM ZAVRŠETKA OPERACIJE]]&gt;DATE(2024,12,31),"u provedbi","završen")</f>
        <v>završen</v>
      </c>
      <c r="K3636" s="55" t="s">
        <v>2988</v>
      </c>
      <c r="L3636" s="55" t="s">
        <v>154</v>
      </c>
      <c r="M3636" s="58">
        <v>0.85</v>
      </c>
      <c r="N3636" s="58">
        <v>0.15</v>
      </c>
      <c r="O3636" s="59">
        <f>Ugovori_OPULJP3[[#This Row],[Bespovratna sredstva - Ukupno (EU+Nac) HRK
= Ukupna ugovorena vrijednost bespovratnih sredstava]]*Ugovori_OPULJP3[[#This Row],[EU STOPA SUFINANCIRANJA %
EU CO-FINANCING RATE %]]</f>
        <v>977942</v>
      </c>
      <c r="P3636" s="60">
        <f>Ugovori_OPULJP3[[#This Row],[Bespovratna sredstva - EU dio - HRK]]/7.5345</f>
        <v>129795.20870661622</v>
      </c>
      <c r="Q3636" s="59">
        <f>Ugovori_OPULJP3[[#This Row],[Bespovratna sredstva - Ukupno (EU+Nac) HRK
= Ukupna ugovorena vrijednost bespovratnih sredstava]]*Ugovori_OPULJP3[[#This Row],[STOPA NACIONALNOG SUFINANCIRANJA %]]</f>
        <v>172578</v>
      </c>
      <c r="R3636" s="60">
        <f>Ugovori_OPULJP3[[#This Row],[Bespovratna sredstva - Nacionalni dio - HRK]]/7.5345</f>
        <v>22905.036830579334</v>
      </c>
      <c r="S3636" s="59">
        <v>1150520</v>
      </c>
      <c r="T3636" s="60">
        <f>Ugovori_OPULJP3[[#This Row],[Bespovratna sredstva - Ukupno (EU+Nac) HRK
= Ukupna ugovorena vrijednost bespovratnih sredstava]]/7.5345</f>
        <v>152700.24553719556</v>
      </c>
      <c r="U3636" s="59">
        <v>0</v>
      </c>
      <c r="V3636" s="60">
        <f>Ugovori_OPULJP3[[#This Row],[Javni doprinos korisnika - HRK]]/7.5345</f>
        <v>0</v>
      </c>
      <c r="W3636" s="59">
        <v>0</v>
      </c>
      <c r="X3636" s="60">
        <f>Ugovori_OPULJP3[[#This Row],[Privatni doprinos korisnika - HRK]]/7.5345</f>
        <v>0</v>
      </c>
      <c r="Y3636" s="61">
        <v>1150520</v>
      </c>
      <c r="Z3636" s="62">
        <f>Ugovori_OPULJP3[[#This Row],[UKUPNI PRIHVATLJIVI IZDACI
TOTAL ELIGIBLE EXPENDITURE
= Bespovratna sredstva ukupno + doprinos korisnika
= Ukupni prihvatljivi troškovi
= Ukupna ugovorena vrijednost projekta HRK]]/7.5345</f>
        <v>152700.24553719556</v>
      </c>
      <c r="AA3636" s="53" t="s">
        <v>37</v>
      </c>
      <c r="AB3636" s="53" t="s">
        <v>752</v>
      </c>
      <c r="AC3636" s="42" t="s">
        <v>13197</v>
      </c>
      <c r="AD3636" s="52" t="s">
        <v>12294</v>
      </c>
    </row>
    <row r="3637" spans="1:30" ht="88.5" customHeight="1" x14ac:dyDescent="0.2">
      <c r="A3637" s="50" t="s">
        <v>13198</v>
      </c>
      <c r="B3637" s="51" t="s">
        <v>12105</v>
      </c>
      <c r="C3637" s="52" t="s">
        <v>12289</v>
      </c>
      <c r="D3637" s="52" t="s">
        <v>13187</v>
      </c>
      <c r="E3637" s="53" t="s">
        <v>75</v>
      </c>
      <c r="F3637" s="54" t="s">
        <v>13199</v>
      </c>
      <c r="G3637" s="54" t="s">
        <v>13200</v>
      </c>
      <c r="H3637" s="56">
        <v>43983</v>
      </c>
      <c r="I3637" s="56">
        <v>45078</v>
      </c>
      <c r="J3637" s="57" t="str">
        <f>IF(Ugovori_OPULJP3[[#This Row],[DATUM ZAVRŠETKA OPERACIJE]]&gt;DATE(2024,12,31),"u provedbi","završen")</f>
        <v>završen</v>
      </c>
      <c r="K3637" s="55" t="s">
        <v>83</v>
      </c>
      <c r="L3637" s="55" t="s">
        <v>83</v>
      </c>
      <c r="M3637" s="58">
        <v>0.85</v>
      </c>
      <c r="N3637" s="58">
        <v>0.15</v>
      </c>
      <c r="O3637" s="59">
        <f>Ugovori_OPULJP3[[#This Row],[Bespovratna sredstva - Ukupno (EU+Nac) HRK
= Ukupna ugovorena vrijednost bespovratnih sredstava]]*Ugovori_OPULJP3[[#This Row],[EU STOPA SUFINANCIRANJA %
EU CO-FINANCING RATE %]]</f>
        <v>843305.4</v>
      </c>
      <c r="P3637" s="60">
        <f>Ugovori_OPULJP3[[#This Row],[Bespovratna sredstva - EU dio - HRK]]/7.5345</f>
        <v>111925.86103921958</v>
      </c>
      <c r="Q3637" s="59">
        <f>Ugovori_OPULJP3[[#This Row],[Bespovratna sredstva - Ukupno (EU+Nac) HRK
= Ukupna ugovorena vrijednost bespovratnih sredstava]]*Ugovori_OPULJP3[[#This Row],[STOPA NACIONALNOG SUFINANCIRANJA %]]</f>
        <v>148818.6</v>
      </c>
      <c r="R3637" s="60">
        <f>Ugovori_OPULJP3[[#This Row],[Bespovratna sredstva - Nacionalni dio - HRK]]/7.5345</f>
        <v>19751.622536332867</v>
      </c>
      <c r="S3637" s="59">
        <v>992124</v>
      </c>
      <c r="T3637" s="60">
        <f>Ugovori_OPULJP3[[#This Row],[Bespovratna sredstva - Ukupno (EU+Nac) HRK
= Ukupna ugovorena vrijednost bespovratnih sredstava]]/7.5345</f>
        <v>131677.48357555244</v>
      </c>
      <c r="U3637" s="59">
        <v>0</v>
      </c>
      <c r="V3637" s="60">
        <f>Ugovori_OPULJP3[[#This Row],[Javni doprinos korisnika - HRK]]/7.5345</f>
        <v>0</v>
      </c>
      <c r="W3637" s="59">
        <v>0</v>
      </c>
      <c r="X3637" s="60">
        <f>Ugovori_OPULJP3[[#This Row],[Privatni doprinos korisnika - HRK]]/7.5345</f>
        <v>0</v>
      </c>
      <c r="Y3637" s="61">
        <v>992124</v>
      </c>
      <c r="Z3637" s="62">
        <f>Ugovori_OPULJP3[[#This Row],[UKUPNI PRIHVATLJIVI IZDACI
TOTAL ELIGIBLE EXPENDITURE
= Bespovratna sredstva ukupno + doprinos korisnika
= Ukupni prihvatljivi troškovi
= Ukupna ugovorena vrijednost projekta HRK]]/7.5345</f>
        <v>131677.48357555244</v>
      </c>
      <c r="AA3637" s="53" t="s">
        <v>37</v>
      </c>
      <c r="AB3637" s="53" t="s">
        <v>752</v>
      </c>
      <c r="AC3637" s="42" t="s">
        <v>13201</v>
      </c>
      <c r="AD3637" s="52" t="s">
        <v>12294</v>
      </c>
    </row>
    <row r="3638" spans="1:30" ht="88.5" customHeight="1" x14ac:dyDescent="0.2">
      <c r="A3638" s="50" t="s">
        <v>13202</v>
      </c>
      <c r="B3638" s="51" t="s">
        <v>12105</v>
      </c>
      <c r="C3638" s="52" t="s">
        <v>12289</v>
      </c>
      <c r="D3638" s="52" t="s">
        <v>13187</v>
      </c>
      <c r="E3638" s="53" t="s">
        <v>75</v>
      </c>
      <c r="F3638" s="54" t="s">
        <v>13203</v>
      </c>
      <c r="G3638" s="54" t="s">
        <v>13204</v>
      </c>
      <c r="H3638" s="56">
        <v>43983</v>
      </c>
      <c r="I3638" s="56">
        <v>44713</v>
      </c>
      <c r="J3638" s="57" t="str">
        <f>IF(Ugovori_OPULJP3[[#This Row],[DATUM ZAVRŠETKA OPERACIJE]]&gt;DATE(2024,12,31),"u provedbi","završen")</f>
        <v>završen</v>
      </c>
      <c r="K3638" s="55" t="s">
        <v>8901</v>
      </c>
      <c r="L3638" s="55" t="s">
        <v>83</v>
      </c>
      <c r="M3638" s="58">
        <v>0.85</v>
      </c>
      <c r="N3638" s="58">
        <v>0.15</v>
      </c>
      <c r="O3638" s="59">
        <f>Ugovori_OPULJP3[[#This Row],[Bespovratna sredstva - Ukupno (EU+Nac) HRK
= Ukupna ugovorena vrijednost bespovratnih sredstava]]*Ugovori_OPULJP3[[#This Row],[EU STOPA SUFINANCIRANJA %
EU CO-FINANCING RATE %]]</f>
        <v>1092382.5149999999</v>
      </c>
      <c r="P3638" s="60">
        <f>Ugovori_OPULJP3[[#This Row],[Bespovratna sredstva - EU dio - HRK]]/7.5345</f>
        <v>144984.07525383236</v>
      </c>
      <c r="Q3638" s="59">
        <f>Ugovori_OPULJP3[[#This Row],[Bespovratna sredstva - Ukupno (EU+Nac) HRK
= Ukupna ugovorena vrijednost bespovratnih sredstava]]*Ugovori_OPULJP3[[#This Row],[STOPA NACIONALNOG SUFINANCIRANJA %]]</f>
        <v>192773.38499999998</v>
      </c>
      <c r="R3638" s="60">
        <f>Ugovori_OPULJP3[[#This Row],[Bespovratna sredstva - Nacionalni dio - HRK]]/7.5345</f>
        <v>25585.425044793945</v>
      </c>
      <c r="S3638" s="59">
        <v>1285155.8999999999</v>
      </c>
      <c r="T3638" s="60">
        <f>Ugovori_OPULJP3[[#This Row],[Bespovratna sredstva - Ukupno (EU+Nac) HRK
= Ukupna ugovorena vrijednost bespovratnih sredstava]]/7.5345</f>
        <v>170569.50029862628</v>
      </c>
      <c r="U3638" s="59">
        <v>0</v>
      </c>
      <c r="V3638" s="60">
        <f>Ugovori_OPULJP3[[#This Row],[Javni doprinos korisnika - HRK]]/7.5345</f>
        <v>0</v>
      </c>
      <c r="W3638" s="59">
        <v>0</v>
      </c>
      <c r="X3638" s="60">
        <f>Ugovori_OPULJP3[[#This Row],[Privatni doprinos korisnika - HRK]]/7.5345</f>
        <v>0</v>
      </c>
      <c r="Y3638" s="61">
        <v>1285155.8999999999</v>
      </c>
      <c r="Z3638" s="62">
        <f>Ugovori_OPULJP3[[#This Row],[UKUPNI PRIHVATLJIVI IZDACI
TOTAL ELIGIBLE EXPENDITURE
= Bespovratna sredstva ukupno + doprinos korisnika
= Ukupni prihvatljivi troškovi
= Ukupna ugovorena vrijednost projekta HRK]]/7.5345</f>
        <v>170569.50029862628</v>
      </c>
      <c r="AA3638" s="53" t="s">
        <v>37</v>
      </c>
      <c r="AB3638" s="53" t="s">
        <v>752</v>
      </c>
      <c r="AC3638" s="42" t="s">
        <v>13205</v>
      </c>
      <c r="AD3638" s="52" t="s">
        <v>12294</v>
      </c>
    </row>
    <row r="3639" spans="1:30" ht="88.5" customHeight="1" x14ac:dyDescent="0.2">
      <c r="A3639" s="50" t="s">
        <v>13206</v>
      </c>
      <c r="B3639" s="51" t="s">
        <v>12105</v>
      </c>
      <c r="C3639" s="52" t="s">
        <v>12289</v>
      </c>
      <c r="D3639" s="52" t="s">
        <v>13187</v>
      </c>
      <c r="E3639" s="53" t="s">
        <v>75</v>
      </c>
      <c r="F3639" s="54" t="s">
        <v>13207</v>
      </c>
      <c r="G3639" s="54" t="s">
        <v>13208</v>
      </c>
      <c r="H3639" s="56">
        <v>43983</v>
      </c>
      <c r="I3639" s="56">
        <v>44713</v>
      </c>
      <c r="J3639" s="57" t="str">
        <f>IF(Ugovori_OPULJP3[[#This Row],[DATUM ZAVRŠETKA OPERACIJE]]&gt;DATE(2024,12,31),"u provedbi","završen")</f>
        <v>završen</v>
      </c>
      <c r="K3639" s="55" t="s">
        <v>2988</v>
      </c>
      <c r="L3639" s="55" t="s">
        <v>154</v>
      </c>
      <c r="M3639" s="58">
        <v>0.85</v>
      </c>
      <c r="N3639" s="58">
        <v>0.15</v>
      </c>
      <c r="O3639" s="59">
        <f>Ugovori_OPULJP3[[#This Row],[Bespovratna sredstva - Ukupno (EU+Nac) HRK
= Ukupna ugovorena vrijednost bespovratnih sredstava]]*Ugovori_OPULJP3[[#This Row],[EU STOPA SUFINANCIRANJA %
EU CO-FINANCING RATE %]]</f>
        <v>950810</v>
      </c>
      <c r="P3639" s="60">
        <f>Ugovori_OPULJP3[[#This Row],[Bespovratna sredstva - EU dio - HRK]]/7.5345</f>
        <v>126194.17346871059</v>
      </c>
      <c r="Q3639" s="59">
        <f>Ugovori_OPULJP3[[#This Row],[Bespovratna sredstva - Ukupno (EU+Nac) HRK
= Ukupna ugovorena vrijednost bespovratnih sredstava]]*Ugovori_OPULJP3[[#This Row],[STOPA NACIONALNOG SUFINANCIRANJA %]]</f>
        <v>167790</v>
      </c>
      <c r="R3639" s="60">
        <f>Ugovori_OPULJP3[[#This Row],[Bespovratna sredstva - Nacionalni dio - HRK]]/7.5345</f>
        <v>22269.560023890102</v>
      </c>
      <c r="S3639" s="59">
        <v>1118600</v>
      </c>
      <c r="T3639" s="60">
        <f>Ugovori_OPULJP3[[#This Row],[Bespovratna sredstva - Ukupno (EU+Nac) HRK
= Ukupna ugovorena vrijednost bespovratnih sredstava]]/7.5345</f>
        <v>148463.7334926007</v>
      </c>
      <c r="U3639" s="59">
        <v>0</v>
      </c>
      <c r="V3639" s="60">
        <f>Ugovori_OPULJP3[[#This Row],[Javni doprinos korisnika - HRK]]/7.5345</f>
        <v>0</v>
      </c>
      <c r="W3639" s="59">
        <v>0</v>
      </c>
      <c r="X3639" s="60">
        <f>Ugovori_OPULJP3[[#This Row],[Privatni doprinos korisnika - HRK]]/7.5345</f>
        <v>0</v>
      </c>
      <c r="Y3639" s="61">
        <v>1118600</v>
      </c>
      <c r="Z3639" s="62">
        <f>Ugovori_OPULJP3[[#This Row],[UKUPNI PRIHVATLJIVI IZDACI
TOTAL ELIGIBLE EXPENDITURE
= Bespovratna sredstva ukupno + doprinos korisnika
= Ukupni prihvatljivi troškovi
= Ukupna ugovorena vrijednost projekta HRK]]/7.5345</f>
        <v>148463.7334926007</v>
      </c>
      <c r="AA3639" s="53" t="s">
        <v>37</v>
      </c>
      <c r="AB3639" s="53" t="s">
        <v>752</v>
      </c>
      <c r="AC3639" s="42" t="s">
        <v>13209</v>
      </c>
      <c r="AD3639" s="52" t="s">
        <v>12294</v>
      </c>
    </row>
    <row r="3640" spans="1:30" ht="88.5" customHeight="1" x14ac:dyDescent="0.2">
      <c r="A3640" s="50" t="s">
        <v>13210</v>
      </c>
      <c r="B3640" s="51" t="s">
        <v>12105</v>
      </c>
      <c r="C3640" s="52" t="s">
        <v>12289</v>
      </c>
      <c r="D3640" s="52" t="s">
        <v>13187</v>
      </c>
      <c r="E3640" s="53" t="s">
        <v>75</v>
      </c>
      <c r="F3640" s="54" t="s">
        <v>13211</v>
      </c>
      <c r="G3640" s="54" t="s">
        <v>13212</v>
      </c>
      <c r="H3640" s="56">
        <v>43983</v>
      </c>
      <c r="I3640" s="56">
        <v>45078</v>
      </c>
      <c r="J3640" s="57" t="str">
        <f>IF(Ugovori_OPULJP3[[#This Row],[DATUM ZAVRŠETKA OPERACIJE]]&gt;DATE(2024,12,31),"u provedbi","završen")</f>
        <v>završen</v>
      </c>
      <c r="K3640" s="55" t="s">
        <v>154</v>
      </c>
      <c r="L3640" s="55" t="s">
        <v>154</v>
      </c>
      <c r="M3640" s="58">
        <v>0.85</v>
      </c>
      <c r="N3640" s="58">
        <v>0.15</v>
      </c>
      <c r="O3640" s="59">
        <f>Ugovori_OPULJP3[[#This Row],[Bespovratna sredstva - Ukupno (EU+Nac) HRK
= Ukupna ugovorena vrijednost bespovratnih sredstava]]*Ugovori_OPULJP3[[#This Row],[EU STOPA SUFINANCIRANJA %
EU CO-FINANCING RATE %]]</f>
        <v>932998.58149999985</v>
      </c>
      <c r="P3640" s="60">
        <f>Ugovori_OPULJP3[[#This Row],[Bespovratna sredstva - EU dio - HRK]]/7.5345</f>
        <v>123830.19198354235</v>
      </c>
      <c r="Q3640" s="59">
        <f>Ugovori_OPULJP3[[#This Row],[Bespovratna sredstva - Ukupno (EU+Nac) HRK
= Ukupna ugovorena vrijednost bespovratnih sredstava]]*Ugovori_OPULJP3[[#This Row],[STOPA NACIONALNOG SUFINANCIRANJA %]]</f>
        <v>164646.80849999998</v>
      </c>
      <c r="R3640" s="60">
        <f>Ugovori_OPULJP3[[#This Row],[Bespovratna sredstva - Nacionalni dio - HRK]]/7.5345</f>
        <v>21852.386820625121</v>
      </c>
      <c r="S3640" s="59">
        <v>1097645.3899999999</v>
      </c>
      <c r="T3640" s="60">
        <f>Ugovori_OPULJP3[[#This Row],[Bespovratna sredstva - Ukupno (EU+Nac) HRK
= Ukupna ugovorena vrijednost bespovratnih sredstava]]/7.5345</f>
        <v>145682.57880416748</v>
      </c>
      <c r="U3640" s="59">
        <v>0</v>
      </c>
      <c r="V3640" s="60">
        <f>Ugovori_OPULJP3[[#This Row],[Javni doprinos korisnika - HRK]]/7.5345</f>
        <v>0</v>
      </c>
      <c r="W3640" s="59">
        <v>0</v>
      </c>
      <c r="X3640" s="60">
        <f>Ugovori_OPULJP3[[#This Row],[Privatni doprinos korisnika - HRK]]/7.5345</f>
        <v>0</v>
      </c>
      <c r="Y3640" s="61">
        <v>1097645.3899999999</v>
      </c>
      <c r="Z3640" s="62">
        <f>Ugovori_OPULJP3[[#This Row],[UKUPNI PRIHVATLJIVI IZDACI
TOTAL ELIGIBLE EXPENDITURE
= Bespovratna sredstva ukupno + doprinos korisnika
= Ukupni prihvatljivi troškovi
= Ukupna ugovorena vrijednost projekta HRK]]/7.5345</f>
        <v>145682.57880416748</v>
      </c>
      <c r="AA3640" s="53" t="s">
        <v>37</v>
      </c>
      <c r="AB3640" s="53" t="s">
        <v>752</v>
      </c>
      <c r="AC3640" s="42" t="s">
        <v>13213</v>
      </c>
      <c r="AD3640" s="52" t="s">
        <v>12294</v>
      </c>
    </row>
    <row r="3641" spans="1:30" ht="88.5" customHeight="1" x14ac:dyDescent="0.2">
      <c r="A3641" s="50" t="s">
        <v>13214</v>
      </c>
      <c r="B3641" s="51" t="s">
        <v>12105</v>
      </c>
      <c r="C3641" s="52" t="s">
        <v>12289</v>
      </c>
      <c r="D3641" s="52" t="s">
        <v>13187</v>
      </c>
      <c r="E3641" s="53" t="s">
        <v>75</v>
      </c>
      <c r="F3641" s="54" t="s">
        <v>13215</v>
      </c>
      <c r="G3641" s="54" t="s">
        <v>13216</v>
      </c>
      <c r="H3641" s="56">
        <v>43983</v>
      </c>
      <c r="I3641" s="56">
        <v>44866</v>
      </c>
      <c r="J3641" s="57" t="str">
        <f>IF(Ugovori_OPULJP3[[#This Row],[DATUM ZAVRŠETKA OPERACIJE]]&gt;DATE(2024,12,31),"u provedbi","završen")</f>
        <v>završen</v>
      </c>
      <c r="K3641" s="55" t="s">
        <v>78</v>
      </c>
      <c r="L3641" s="55" t="s">
        <v>78</v>
      </c>
      <c r="M3641" s="58">
        <v>0.85</v>
      </c>
      <c r="N3641" s="58">
        <v>0.15</v>
      </c>
      <c r="O3641" s="59">
        <f>Ugovori_OPULJP3[[#This Row],[Bespovratna sredstva - Ukupno (EU+Nac) HRK
= Ukupna ugovorena vrijednost bespovratnih sredstava]]*Ugovori_OPULJP3[[#This Row],[EU STOPA SUFINANCIRANJA %
EU CO-FINANCING RATE %]]</f>
        <v>1200964.6685000001</v>
      </c>
      <c r="P3641" s="60">
        <f>Ugovori_OPULJP3[[#This Row],[Bespovratna sredstva - EU dio - HRK]]/7.5345</f>
        <v>159395.4036100604</v>
      </c>
      <c r="Q3641" s="59">
        <f>Ugovori_OPULJP3[[#This Row],[Bespovratna sredstva - Ukupno (EU+Nac) HRK
= Ukupna ugovorena vrijednost bespovratnih sredstava]]*Ugovori_OPULJP3[[#This Row],[STOPA NACIONALNOG SUFINANCIRANJA %]]</f>
        <v>211934.94150000002</v>
      </c>
      <c r="R3641" s="60">
        <f>Ugovori_OPULJP3[[#This Row],[Bespovratna sredstva - Nacionalni dio - HRK]]/7.5345</f>
        <v>28128.600637069481</v>
      </c>
      <c r="S3641" s="59">
        <v>1412899.61</v>
      </c>
      <c r="T3641" s="60">
        <f>Ugovori_OPULJP3[[#This Row],[Bespovratna sredstva - Ukupno (EU+Nac) HRK
= Ukupna ugovorena vrijednost bespovratnih sredstava]]/7.5345</f>
        <v>187524.00424712987</v>
      </c>
      <c r="U3641" s="59">
        <v>0</v>
      </c>
      <c r="V3641" s="60">
        <f>Ugovori_OPULJP3[[#This Row],[Javni doprinos korisnika - HRK]]/7.5345</f>
        <v>0</v>
      </c>
      <c r="W3641" s="59">
        <v>0</v>
      </c>
      <c r="X3641" s="60">
        <f>Ugovori_OPULJP3[[#This Row],[Privatni doprinos korisnika - HRK]]/7.5345</f>
        <v>0</v>
      </c>
      <c r="Y3641" s="61">
        <v>1412899.61</v>
      </c>
      <c r="Z3641" s="62">
        <f>Ugovori_OPULJP3[[#This Row],[UKUPNI PRIHVATLJIVI IZDACI
TOTAL ELIGIBLE EXPENDITURE
= Bespovratna sredstva ukupno + doprinos korisnika
= Ukupni prihvatljivi troškovi
= Ukupna ugovorena vrijednost projekta HRK]]/7.5345</f>
        <v>187524.00424712987</v>
      </c>
      <c r="AA3641" s="53" t="s">
        <v>37</v>
      </c>
      <c r="AB3641" s="53" t="s">
        <v>752</v>
      </c>
      <c r="AC3641" s="42" t="s">
        <v>13217</v>
      </c>
      <c r="AD3641" s="52" t="s">
        <v>12294</v>
      </c>
    </row>
    <row r="3642" spans="1:30" ht="88.5" customHeight="1" x14ac:dyDescent="0.2">
      <c r="A3642" s="50" t="s">
        <v>13218</v>
      </c>
      <c r="B3642" s="51" t="s">
        <v>12105</v>
      </c>
      <c r="C3642" s="52" t="s">
        <v>12289</v>
      </c>
      <c r="D3642" s="52" t="s">
        <v>13187</v>
      </c>
      <c r="E3642" s="53" t="s">
        <v>75</v>
      </c>
      <c r="F3642" s="54" t="s">
        <v>13219</v>
      </c>
      <c r="G3642" s="54" t="s">
        <v>2780</v>
      </c>
      <c r="H3642" s="56">
        <v>43983</v>
      </c>
      <c r="I3642" s="56">
        <v>44805</v>
      </c>
      <c r="J3642" s="57" t="str">
        <f>IF(Ugovori_OPULJP3[[#This Row],[DATUM ZAVRŠETKA OPERACIJE]]&gt;DATE(2024,12,31),"u provedbi","završen")</f>
        <v>završen</v>
      </c>
      <c r="K3642" s="55" t="s">
        <v>153</v>
      </c>
      <c r="L3642" s="55" t="s">
        <v>36</v>
      </c>
      <c r="M3642" s="58">
        <v>0.85</v>
      </c>
      <c r="N3642" s="58">
        <v>0.15</v>
      </c>
      <c r="O3642" s="59">
        <f>Ugovori_OPULJP3[[#This Row],[Bespovratna sredstva - Ukupno (EU+Nac) HRK
= Ukupna ugovorena vrijednost bespovratnih sredstava]]*Ugovori_OPULJP3[[#This Row],[EU STOPA SUFINANCIRANJA %
EU CO-FINANCING RATE %]]</f>
        <v>1235148.5999999999</v>
      </c>
      <c r="P3642" s="60">
        <f>Ugovori_OPULJP3[[#This Row],[Bespovratna sredstva - EU dio - HRK]]/7.5345</f>
        <v>163932.39100139355</v>
      </c>
      <c r="Q3642" s="59">
        <f>Ugovori_OPULJP3[[#This Row],[Bespovratna sredstva - Ukupno (EU+Nac) HRK
= Ukupna ugovorena vrijednost bespovratnih sredstava]]*Ugovori_OPULJP3[[#This Row],[STOPA NACIONALNOG SUFINANCIRANJA %]]</f>
        <v>217967.4</v>
      </c>
      <c r="R3642" s="60">
        <f>Ugovori_OPULJP3[[#This Row],[Bespovratna sredstva - Nacionalni dio - HRK]]/7.5345</f>
        <v>28929.245470834161</v>
      </c>
      <c r="S3642" s="59">
        <v>1453116</v>
      </c>
      <c r="T3642" s="60">
        <f>Ugovori_OPULJP3[[#This Row],[Bespovratna sredstva - Ukupno (EU+Nac) HRK
= Ukupna ugovorena vrijednost bespovratnih sredstava]]/7.5345</f>
        <v>192861.63647222775</v>
      </c>
      <c r="U3642" s="59">
        <v>0</v>
      </c>
      <c r="V3642" s="60">
        <f>Ugovori_OPULJP3[[#This Row],[Javni doprinos korisnika - HRK]]/7.5345</f>
        <v>0</v>
      </c>
      <c r="W3642" s="59">
        <v>0</v>
      </c>
      <c r="X3642" s="60">
        <f>Ugovori_OPULJP3[[#This Row],[Privatni doprinos korisnika - HRK]]/7.5345</f>
        <v>0</v>
      </c>
      <c r="Y3642" s="61">
        <v>1453116</v>
      </c>
      <c r="Z3642" s="62">
        <f>Ugovori_OPULJP3[[#This Row],[UKUPNI PRIHVATLJIVI IZDACI
TOTAL ELIGIBLE EXPENDITURE
= Bespovratna sredstva ukupno + doprinos korisnika
= Ukupni prihvatljivi troškovi
= Ukupna ugovorena vrijednost projekta HRK]]/7.5345</f>
        <v>192861.63647222775</v>
      </c>
      <c r="AA3642" s="53" t="s">
        <v>37</v>
      </c>
      <c r="AB3642" s="53" t="s">
        <v>752</v>
      </c>
      <c r="AC3642" s="42" t="s">
        <v>13220</v>
      </c>
      <c r="AD3642" s="52" t="s">
        <v>12294</v>
      </c>
    </row>
    <row r="3643" spans="1:30" ht="88.5" customHeight="1" x14ac:dyDescent="0.2">
      <c r="A3643" s="50" t="s">
        <v>13221</v>
      </c>
      <c r="B3643" s="51" t="s">
        <v>12105</v>
      </c>
      <c r="C3643" s="52" t="s">
        <v>12289</v>
      </c>
      <c r="D3643" s="52" t="s">
        <v>13187</v>
      </c>
      <c r="E3643" s="53" t="s">
        <v>75</v>
      </c>
      <c r="F3643" s="54" t="s">
        <v>13222</v>
      </c>
      <c r="G3643" s="71" t="s">
        <v>184</v>
      </c>
      <c r="H3643" s="56">
        <v>43983</v>
      </c>
      <c r="I3643" s="56">
        <v>44713</v>
      </c>
      <c r="J3643" s="57" t="str">
        <f>IF(Ugovori_OPULJP3[[#This Row],[DATUM ZAVRŠETKA OPERACIJE]]&gt;DATE(2024,12,31),"u provedbi","završen")</f>
        <v>završen</v>
      </c>
      <c r="K3643" s="55" t="s">
        <v>4568</v>
      </c>
      <c r="L3643" s="55" t="s">
        <v>185</v>
      </c>
      <c r="M3643" s="58">
        <v>0.85</v>
      </c>
      <c r="N3643" s="58">
        <v>0.15</v>
      </c>
      <c r="O3643" s="59">
        <f>Ugovori_OPULJP3[[#This Row],[Bespovratna sredstva - Ukupno (EU+Nac) HRK
= Ukupna ugovorena vrijednost bespovratnih sredstava]]*Ugovori_OPULJP3[[#This Row],[EU STOPA SUFINANCIRANJA %
EU CO-FINANCING RATE %]]</f>
        <v>1439295.48</v>
      </c>
      <c r="P3643" s="60">
        <f>Ugovori_OPULJP3[[#This Row],[Bespovratna sredstva - EU dio - HRK]]/7.5345</f>
        <v>191027.33824407723</v>
      </c>
      <c r="Q3643" s="59">
        <f>Ugovori_OPULJP3[[#This Row],[Bespovratna sredstva - Ukupno (EU+Nac) HRK
= Ukupna ugovorena vrijednost bespovratnih sredstava]]*Ugovori_OPULJP3[[#This Row],[STOPA NACIONALNOG SUFINANCIRANJA %]]</f>
        <v>253993.32</v>
      </c>
      <c r="R3643" s="60">
        <f>Ugovori_OPULJP3[[#This Row],[Bespovratna sredstva - Nacionalni dio - HRK]]/7.5345</f>
        <v>33710.706748954806</v>
      </c>
      <c r="S3643" s="59">
        <v>1693288.8</v>
      </c>
      <c r="T3643" s="60">
        <f>Ugovori_OPULJP3[[#This Row],[Bespovratna sredstva - Ukupno (EU+Nac) HRK
= Ukupna ugovorena vrijednost bespovratnih sredstava]]/7.5345</f>
        <v>224738.04499303203</v>
      </c>
      <c r="U3643" s="59">
        <v>0</v>
      </c>
      <c r="V3643" s="60">
        <f>Ugovori_OPULJP3[[#This Row],[Javni doprinos korisnika - HRK]]/7.5345</f>
        <v>0</v>
      </c>
      <c r="W3643" s="59">
        <v>0</v>
      </c>
      <c r="X3643" s="60">
        <f>Ugovori_OPULJP3[[#This Row],[Privatni doprinos korisnika - HRK]]/7.5345</f>
        <v>0</v>
      </c>
      <c r="Y3643" s="61">
        <v>1693288.8</v>
      </c>
      <c r="Z3643" s="62">
        <f>Ugovori_OPULJP3[[#This Row],[UKUPNI PRIHVATLJIVI IZDACI
TOTAL ELIGIBLE EXPENDITURE
= Bespovratna sredstva ukupno + doprinos korisnika
= Ukupni prihvatljivi troškovi
= Ukupna ugovorena vrijednost projekta HRK]]/7.5345</f>
        <v>224738.04499303203</v>
      </c>
      <c r="AA3643" s="53" t="s">
        <v>37</v>
      </c>
      <c r="AB3643" s="53" t="s">
        <v>752</v>
      </c>
      <c r="AC3643" s="42" t="s">
        <v>13223</v>
      </c>
      <c r="AD3643" s="52" t="s">
        <v>12294</v>
      </c>
    </row>
    <row r="3644" spans="1:30" ht="88.5" customHeight="1" x14ac:dyDescent="0.2">
      <c r="A3644" s="50" t="s">
        <v>13224</v>
      </c>
      <c r="B3644" s="51" t="s">
        <v>12105</v>
      </c>
      <c r="C3644" s="52" t="s">
        <v>12289</v>
      </c>
      <c r="D3644" s="52" t="s">
        <v>13187</v>
      </c>
      <c r="E3644" s="53" t="s">
        <v>75</v>
      </c>
      <c r="F3644" s="54" t="s">
        <v>13225</v>
      </c>
      <c r="G3644" s="54" t="s">
        <v>12937</v>
      </c>
      <c r="H3644" s="56">
        <v>43983</v>
      </c>
      <c r="I3644" s="56">
        <v>44713</v>
      </c>
      <c r="J3644" s="57" t="str">
        <f>IF(Ugovori_OPULJP3[[#This Row],[DATUM ZAVRŠETKA OPERACIJE]]&gt;DATE(2024,12,31),"u provedbi","završen")</f>
        <v>završen</v>
      </c>
      <c r="K3644" s="55" t="s">
        <v>36</v>
      </c>
      <c r="L3644" s="55" t="s">
        <v>36</v>
      </c>
      <c r="M3644" s="58">
        <v>0.85</v>
      </c>
      <c r="N3644" s="58">
        <v>0.15</v>
      </c>
      <c r="O3644" s="59">
        <f>Ugovori_OPULJP3[[#This Row],[Bespovratna sredstva - Ukupno (EU+Nac) HRK
= Ukupna ugovorena vrijednost bespovratnih sredstava]]*Ugovori_OPULJP3[[#This Row],[EU STOPA SUFINANCIRANJA %
EU CO-FINANCING RATE %]]</f>
        <v>1562404.074</v>
      </c>
      <c r="P3644" s="60">
        <f>Ugovori_OPULJP3[[#This Row],[Bespovratna sredstva - EU dio - HRK]]/7.5345</f>
        <v>207366.65657973322</v>
      </c>
      <c r="Q3644" s="59">
        <f>Ugovori_OPULJP3[[#This Row],[Bespovratna sredstva - Ukupno (EU+Nac) HRK
= Ukupna ugovorena vrijednost bespovratnih sredstava]]*Ugovori_OPULJP3[[#This Row],[STOPA NACIONALNOG SUFINANCIRANJA %]]</f>
        <v>275718.36599999998</v>
      </c>
      <c r="R3644" s="60">
        <f>Ugovori_OPULJP3[[#This Row],[Bespovratna sredstva - Nacionalni dio - HRK]]/7.5345</f>
        <v>36594.115867011744</v>
      </c>
      <c r="S3644" s="59">
        <v>1838122.44</v>
      </c>
      <c r="T3644" s="60">
        <f>Ugovori_OPULJP3[[#This Row],[Bespovratna sredstva - Ukupno (EU+Nac) HRK
= Ukupna ugovorena vrijednost bespovratnih sredstava]]/7.5345</f>
        <v>243960.77244674496</v>
      </c>
      <c r="U3644" s="59">
        <v>0</v>
      </c>
      <c r="V3644" s="60">
        <f>Ugovori_OPULJP3[[#This Row],[Javni doprinos korisnika - HRK]]/7.5345</f>
        <v>0</v>
      </c>
      <c r="W3644" s="59">
        <v>0</v>
      </c>
      <c r="X3644" s="60">
        <f>Ugovori_OPULJP3[[#This Row],[Privatni doprinos korisnika - HRK]]/7.5345</f>
        <v>0</v>
      </c>
      <c r="Y3644" s="61">
        <v>1838122.44</v>
      </c>
      <c r="Z3644" s="62">
        <f>Ugovori_OPULJP3[[#This Row],[UKUPNI PRIHVATLJIVI IZDACI
TOTAL ELIGIBLE EXPENDITURE
= Bespovratna sredstva ukupno + doprinos korisnika
= Ukupni prihvatljivi troškovi
= Ukupna ugovorena vrijednost projekta HRK]]/7.5345</f>
        <v>243960.77244674496</v>
      </c>
      <c r="AA3644" s="53" t="s">
        <v>37</v>
      </c>
      <c r="AB3644" s="53" t="s">
        <v>752</v>
      </c>
      <c r="AC3644" s="42" t="s">
        <v>13226</v>
      </c>
      <c r="AD3644" s="52" t="s">
        <v>12294</v>
      </c>
    </row>
    <row r="3645" spans="1:30" ht="88.5" customHeight="1" x14ac:dyDescent="0.2">
      <c r="A3645" s="50" t="s">
        <v>13227</v>
      </c>
      <c r="B3645" s="51" t="s">
        <v>12105</v>
      </c>
      <c r="C3645" s="52" t="s">
        <v>12289</v>
      </c>
      <c r="D3645" s="52" t="s">
        <v>13187</v>
      </c>
      <c r="E3645" s="53" t="s">
        <v>75</v>
      </c>
      <c r="F3645" s="54" t="s">
        <v>13228</v>
      </c>
      <c r="G3645" s="54" t="s">
        <v>3842</v>
      </c>
      <c r="H3645" s="56">
        <v>43983</v>
      </c>
      <c r="I3645" s="56">
        <v>45078</v>
      </c>
      <c r="J3645" s="57" t="str">
        <f>IF(Ugovori_OPULJP3[[#This Row],[DATUM ZAVRŠETKA OPERACIJE]]&gt;DATE(2024,12,31),"u provedbi","završen")</f>
        <v>završen</v>
      </c>
      <c r="K3645" s="55" t="s">
        <v>83</v>
      </c>
      <c r="L3645" s="55" t="s">
        <v>83</v>
      </c>
      <c r="M3645" s="58">
        <v>0.85</v>
      </c>
      <c r="N3645" s="58">
        <v>0.15</v>
      </c>
      <c r="O3645" s="59">
        <f>Ugovori_OPULJP3[[#This Row],[Bespovratna sredstva - Ukupno (EU+Nac) HRK
= Ukupna ugovorena vrijednost bespovratnih sredstava]]*Ugovori_OPULJP3[[#This Row],[EU STOPA SUFINANCIRANJA %
EU CO-FINANCING RATE %]]</f>
        <v>1183246.75</v>
      </c>
      <c r="P3645" s="60">
        <f>Ugovori_OPULJP3[[#This Row],[Bespovratna sredstva - EU dio - HRK]]/7.5345</f>
        <v>157043.83170747891</v>
      </c>
      <c r="Q3645" s="59">
        <f>Ugovori_OPULJP3[[#This Row],[Bespovratna sredstva - Ukupno (EU+Nac) HRK
= Ukupna ugovorena vrijednost bespovratnih sredstava]]*Ugovori_OPULJP3[[#This Row],[STOPA NACIONALNOG SUFINANCIRANJA %]]</f>
        <v>208808.25</v>
      </c>
      <c r="R3645" s="60">
        <f>Ugovori_OPULJP3[[#This Row],[Bespovratna sredstva - Nacionalni dio - HRK]]/7.5345</f>
        <v>27713.61736014334</v>
      </c>
      <c r="S3645" s="59">
        <v>1392055</v>
      </c>
      <c r="T3645" s="60">
        <f>Ugovori_OPULJP3[[#This Row],[Bespovratna sredstva - Ukupno (EU+Nac) HRK
= Ukupna ugovorena vrijednost bespovratnih sredstava]]/7.5345</f>
        <v>184757.44906762225</v>
      </c>
      <c r="U3645" s="59">
        <v>0</v>
      </c>
      <c r="V3645" s="60">
        <f>Ugovori_OPULJP3[[#This Row],[Javni doprinos korisnika - HRK]]/7.5345</f>
        <v>0</v>
      </c>
      <c r="W3645" s="59">
        <v>0</v>
      </c>
      <c r="X3645" s="60">
        <f>Ugovori_OPULJP3[[#This Row],[Privatni doprinos korisnika - HRK]]/7.5345</f>
        <v>0</v>
      </c>
      <c r="Y3645" s="61">
        <v>1392055</v>
      </c>
      <c r="Z3645" s="62">
        <f>Ugovori_OPULJP3[[#This Row],[UKUPNI PRIHVATLJIVI IZDACI
TOTAL ELIGIBLE EXPENDITURE
= Bespovratna sredstva ukupno + doprinos korisnika
= Ukupni prihvatljivi troškovi
= Ukupna ugovorena vrijednost projekta HRK]]/7.5345</f>
        <v>184757.44906762225</v>
      </c>
      <c r="AA3645" s="53" t="s">
        <v>37</v>
      </c>
      <c r="AB3645" s="53" t="s">
        <v>752</v>
      </c>
      <c r="AC3645" s="42" t="s">
        <v>13229</v>
      </c>
      <c r="AD3645" s="52" t="s">
        <v>12294</v>
      </c>
    </row>
    <row r="3646" spans="1:30" ht="88.5" customHeight="1" x14ac:dyDescent="0.2">
      <c r="A3646" s="50" t="s">
        <v>13230</v>
      </c>
      <c r="B3646" s="51" t="s">
        <v>12105</v>
      </c>
      <c r="C3646" s="52" t="s">
        <v>12289</v>
      </c>
      <c r="D3646" s="52" t="s">
        <v>13187</v>
      </c>
      <c r="E3646" s="53" t="s">
        <v>75</v>
      </c>
      <c r="F3646" s="54" t="s">
        <v>13231</v>
      </c>
      <c r="G3646" s="54" t="s">
        <v>13232</v>
      </c>
      <c r="H3646" s="56">
        <v>43983</v>
      </c>
      <c r="I3646" s="56">
        <v>44713</v>
      </c>
      <c r="J3646" s="57" t="str">
        <f>IF(Ugovori_OPULJP3[[#This Row],[DATUM ZAVRŠETKA OPERACIJE]]&gt;DATE(2024,12,31),"u provedbi","završen")</f>
        <v>završen</v>
      </c>
      <c r="K3646" s="55" t="s">
        <v>13233</v>
      </c>
      <c r="L3646" s="55" t="s">
        <v>36</v>
      </c>
      <c r="M3646" s="58">
        <v>0.85</v>
      </c>
      <c r="N3646" s="58">
        <v>0.15</v>
      </c>
      <c r="O3646" s="59">
        <f>Ugovori_OPULJP3[[#This Row],[Bespovratna sredstva - Ukupno (EU+Nac) HRK
= Ukupna ugovorena vrijednost bespovratnih sredstava]]*Ugovori_OPULJP3[[#This Row],[EU STOPA SUFINANCIRANJA %
EU CO-FINANCING RATE %]]</f>
        <v>1333323.5999999999</v>
      </c>
      <c r="P3646" s="60">
        <f>Ugovori_OPULJP3[[#This Row],[Bespovratna sredstva - EU dio - HRK]]/7.5345</f>
        <v>176962.45271749949</v>
      </c>
      <c r="Q3646" s="59">
        <f>Ugovori_OPULJP3[[#This Row],[Bespovratna sredstva - Ukupno (EU+Nac) HRK
= Ukupna ugovorena vrijednost bespovratnih sredstava]]*Ugovori_OPULJP3[[#This Row],[STOPA NACIONALNOG SUFINANCIRANJA %]]</f>
        <v>235292.4</v>
      </c>
      <c r="R3646" s="60">
        <f>Ugovori_OPULJP3[[#This Row],[Bespovratna sredstva - Nacionalni dio - HRK]]/7.5345</f>
        <v>31228.668126617558</v>
      </c>
      <c r="S3646" s="59">
        <v>1568616</v>
      </c>
      <c r="T3646" s="60">
        <f>Ugovori_OPULJP3[[#This Row],[Bespovratna sredstva - Ukupno (EU+Nac) HRK
= Ukupna ugovorena vrijednost bespovratnih sredstava]]/7.5345</f>
        <v>208191.12084411705</v>
      </c>
      <c r="U3646" s="59">
        <v>0</v>
      </c>
      <c r="V3646" s="60">
        <f>Ugovori_OPULJP3[[#This Row],[Javni doprinos korisnika - HRK]]/7.5345</f>
        <v>0</v>
      </c>
      <c r="W3646" s="59">
        <v>0</v>
      </c>
      <c r="X3646" s="60">
        <f>Ugovori_OPULJP3[[#This Row],[Privatni doprinos korisnika - HRK]]/7.5345</f>
        <v>0</v>
      </c>
      <c r="Y3646" s="61">
        <v>1568616</v>
      </c>
      <c r="Z3646" s="62">
        <f>Ugovori_OPULJP3[[#This Row],[UKUPNI PRIHVATLJIVI IZDACI
TOTAL ELIGIBLE EXPENDITURE
= Bespovratna sredstva ukupno + doprinos korisnika
= Ukupni prihvatljivi troškovi
= Ukupna ugovorena vrijednost projekta HRK]]/7.5345</f>
        <v>208191.12084411705</v>
      </c>
      <c r="AA3646" s="53" t="s">
        <v>37</v>
      </c>
      <c r="AB3646" s="53" t="s">
        <v>752</v>
      </c>
      <c r="AC3646" s="42" t="s">
        <v>13234</v>
      </c>
      <c r="AD3646" s="52" t="s">
        <v>12294</v>
      </c>
    </row>
    <row r="3647" spans="1:30" ht="88.5" customHeight="1" x14ac:dyDescent="0.2">
      <c r="A3647" s="50" t="s">
        <v>13235</v>
      </c>
      <c r="B3647" s="51" t="s">
        <v>12105</v>
      </c>
      <c r="C3647" s="52" t="s">
        <v>12289</v>
      </c>
      <c r="D3647" s="52" t="s">
        <v>13187</v>
      </c>
      <c r="E3647" s="53" t="s">
        <v>75</v>
      </c>
      <c r="F3647" s="54" t="s">
        <v>13236</v>
      </c>
      <c r="G3647" s="54" t="s">
        <v>13237</v>
      </c>
      <c r="H3647" s="56">
        <v>43983</v>
      </c>
      <c r="I3647" s="56">
        <v>44896</v>
      </c>
      <c r="J3647" s="57" t="str">
        <f>IF(Ugovori_OPULJP3[[#This Row],[DATUM ZAVRŠETKA OPERACIJE]]&gt;DATE(2024,12,31),"u provedbi","završen")</f>
        <v>završen</v>
      </c>
      <c r="K3647" s="55" t="s">
        <v>83</v>
      </c>
      <c r="L3647" s="55" t="s">
        <v>83</v>
      </c>
      <c r="M3647" s="58">
        <v>0.85</v>
      </c>
      <c r="N3647" s="58">
        <v>0.15</v>
      </c>
      <c r="O3647" s="59">
        <f>Ugovori_OPULJP3[[#This Row],[Bespovratna sredstva - Ukupno (EU+Nac) HRK
= Ukupna ugovorena vrijednost bespovratnih sredstava]]*Ugovori_OPULJP3[[#This Row],[EU STOPA SUFINANCIRANJA %
EU CO-FINANCING RATE %]]</f>
        <v>904721.929</v>
      </c>
      <c r="P3647" s="60">
        <f>Ugovori_OPULJP3[[#This Row],[Bespovratna sredstva - EU dio - HRK]]/7.5345</f>
        <v>120077.2352511779</v>
      </c>
      <c r="Q3647" s="59">
        <f>Ugovori_OPULJP3[[#This Row],[Bespovratna sredstva - Ukupno (EU+Nac) HRK
= Ukupna ugovorena vrijednost bespovratnih sredstava]]*Ugovori_OPULJP3[[#This Row],[STOPA NACIONALNOG SUFINANCIRANJA %]]</f>
        <v>159656.81099999999</v>
      </c>
      <c r="R3647" s="60">
        <f>Ugovori_OPULJP3[[#This Row],[Bespovratna sredstva - Nacionalni dio - HRK]]/7.5345</f>
        <v>21190.100338443157</v>
      </c>
      <c r="S3647" s="59">
        <v>1064378.74</v>
      </c>
      <c r="T3647" s="60">
        <f>Ugovori_OPULJP3[[#This Row],[Bespovratna sredstva - Ukupno (EU+Nac) HRK
= Ukupna ugovorena vrijednost bespovratnih sredstava]]/7.5345</f>
        <v>141267.33558962107</v>
      </c>
      <c r="U3647" s="59">
        <v>0</v>
      </c>
      <c r="V3647" s="60">
        <f>Ugovori_OPULJP3[[#This Row],[Javni doprinos korisnika - HRK]]/7.5345</f>
        <v>0</v>
      </c>
      <c r="W3647" s="59">
        <v>0</v>
      </c>
      <c r="X3647" s="60">
        <f>Ugovori_OPULJP3[[#This Row],[Privatni doprinos korisnika - HRK]]/7.5345</f>
        <v>0</v>
      </c>
      <c r="Y3647" s="61">
        <v>1064378.74</v>
      </c>
      <c r="Z3647" s="62">
        <f>Ugovori_OPULJP3[[#This Row],[UKUPNI PRIHVATLJIVI IZDACI
TOTAL ELIGIBLE EXPENDITURE
= Bespovratna sredstva ukupno + doprinos korisnika
= Ukupni prihvatljivi troškovi
= Ukupna ugovorena vrijednost projekta HRK]]/7.5345</f>
        <v>141267.33558962107</v>
      </c>
      <c r="AA3647" s="53" t="s">
        <v>37</v>
      </c>
      <c r="AB3647" s="53" t="s">
        <v>752</v>
      </c>
      <c r="AC3647" s="42" t="s">
        <v>13238</v>
      </c>
      <c r="AD3647" s="52" t="s">
        <v>12294</v>
      </c>
    </row>
    <row r="3648" spans="1:30" ht="88.5" customHeight="1" x14ac:dyDescent="0.2">
      <c r="A3648" s="50" t="s">
        <v>13239</v>
      </c>
      <c r="B3648" s="51" t="s">
        <v>12105</v>
      </c>
      <c r="C3648" s="52" t="s">
        <v>12289</v>
      </c>
      <c r="D3648" s="52" t="s">
        <v>13187</v>
      </c>
      <c r="E3648" s="53" t="s">
        <v>75</v>
      </c>
      <c r="F3648" s="54" t="s">
        <v>13240</v>
      </c>
      <c r="G3648" s="54" t="s">
        <v>13241</v>
      </c>
      <c r="H3648" s="56">
        <v>43983</v>
      </c>
      <c r="I3648" s="56">
        <v>44713</v>
      </c>
      <c r="J3648" s="57" t="str">
        <f>IF(Ugovori_OPULJP3[[#This Row],[DATUM ZAVRŠETKA OPERACIJE]]&gt;DATE(2024,12,31),"u provedbi","završen")</f>
        <v>završen</v>
      </c>
      <c r="K3648" s="55" t="s">
        <v>153</v>
      </c>
      <c r="L3648" s="55" t="s">
        <v>36</v>
      </c>
      <c r="M3648" s="58">
        <v>0.85</v>
      </c>
      <c r="N3648" s="58">
        <v>0.15</v>
      </c>
      <c r="O3648" s="59">
        <f>Ugovori_OPULJP3[[#This Row],[Bespovratna sredstva - Ukupno (EU+Nac) HRK
= Ukupna ugovorena vrijednost bespovratnih sredstava]]*Ugovori_OPULJP3[[#This Row],[EU STOPA SUFINANCIRANJA %
EU CO-FINANCING RATE %]]</f>
        <v>936292.0085</v>
      </c>
      <c r="P3648" s="60">
        <f>Ugovori_OPULJP3[[#This Row],[Bespovratna sredstva - EU dio - HRK]]/7.5345</f>
        <v>124267.30486429093</v>
      </c>
      <c r="Q3648" s="59">
        <f>Ugovori_OPULJP3[[#This Row],[Bespovratna sredstva - Ukupno (EU+Nac) HRK
= Ukupna ugovorena vrijednost bespovratnih sredstava]]*Ugovori_OPULJP3[[#This Row],[STOPA NACIONALNOG SUFINANCIRANJA %]]</f>
        <v>165228.00149999998</v>
      </c>
      <c r="R3648" s="60">
        <f>Ugovori_OPULJP3[[#This Row],[Bespovratna sredstva - Nacionalni dio - HRK]]/7.5345</f>
        <v>21929.524387816044</v>
      </c>
      <c r="S3648" s="59">
        <v>1101520.01</v>
      </c>
      <c r="T3648" s="60">
        <f>Ugovori_OPULJP3[[#This Row],[Bespovratna sredstva - Ukupno (EU+Nac) HRK
= Ukupna ugovorena vrijednost bespovratnih sredstava]]/7.5345</f>
        <v>146196.82925210698</v>
      </c>
      <c r="U3648" s="59">
        <v>0</v>
      </c>
      <c r="V3648" s="60">
        <f>Ugovori_OPULJP3[[#This Row],[Javni doprinos korisnika - HRK]]/7.5345</f>
        <v>0</v>
      </c>
      <c r="W3648" s="59">
        <v>0</v>
      </c>
      <c r="X3648" s="60">
        <f>Ugovori_OPULJP3[[#This Row],[Privatni doprinos korisnika - HRK]]/7.5345</f>
        <v>0</v>
      </c>
      <c r="Y3648" s="61">
        <v>1101520.01</v>
      </c>
      <c r="Z3648" s="62">
        <f>Ugovori_OPULJP3[[#This Row],[UKUPNI PRIHVATLJIVI IZDACI
TOTAL ELIGIBLE EXPENDITURE
= Bespovratna sredstva ukupno + doprinos korisnika
= Ukupni prihvatljivi troškovi
= Ukupna ugovorena vrijednost projekta HRK]]/7.5345</f>
        <v>146196.82925210698</v>
      </c>
      <c r="AA3648" s="53" t="s">
        <v>37</v>
      </c>
      <c r="AB3648" s="53" t="s">
        <v>752</v>
      </c>
      <c r="AC3648" s="42" t="s">
        <v>13242</v>
      </c>
      <c r="AD3648" s="52" t="s">
        <v>12294</v>
      </c>
    </row>
    <row r="3649" spans="1:30" ht="88.5" customHeight="1" x14ac:dyDescent="0.2">
      <c r="A3649" s="50" t="s">
        <v>13243</v>
      </c>
      <c r="B3649" s="51" t="s">
        <v>12105</v>
      </c>
      <c r="C3649" s="52" t="s">
        <v>12289</v>
      </c>
      <c r="D3649" s="52" t="s">
        <v>13187</v>
      </c>
      <c r="E3649" s="53" t="s">
        <v>75</v>
      </c>
      <c r="F3649" s="54" t="s">
        <v>13244</v>
      </c>
      <c r="G3649" s="54" t="s">
        <v>13245</v>
      </c>
      <c r="H3649" s="56">
        <v>43983</v>
      </c>
      <c r="I3649" s="56">
        <v>44958</v>
      </c>
      <c r="J3649" s="57" t="str">
        <f>IF(Ugovori_OPULJP3[[#This Row],[DATUM ZAVRŠETKA OPERACIJE]]&gt;DATE(2024,12,31),"u provedbi","završen")</f>
        <v>završen</v>
      </c>
      <c r="K3649" s="55" t="s">
        <v>36</v>
      </c>
      <c r="L3649" s="55" t="s">
        <v>36</v>
      </c>
      <c r="M3649" s="58">
        <v>0.85</v>
      </c>
      <c r="N3649" s="58">
        <v>0.15</v>
      </c>
      <c r="O3649" s="59">
        <f>Ugovori_OPULJP3[[#This Row],[Bespovratna sredstva - Ukupno (EU+Nac) HRK
= Ukupna ugovorena vrijednost bespovratnih sredstava]]*Ugovori_OPULJP3[[#This Row],[EU STOPA SUFINANCIRANJA %
EU CO-FINANCING RATE %]]</f>
        <v>1167037.7345</v>
      </c>
      <c r="P3649" s="60">
        <f>Ugovori_OPULJP3[[#This Row],[Bespovratna sredstva - EU dio - HRK]]/7.5345</f>
        <v>154892.52564868273</v>
      </c>
      <c r="Q3649" s="59">
        <f>Ugovori_OPULJP3[[#This Row],[Bespovratna sredstva - Ukupno (EU+Nac) HRK
= Ukupna ugovorena vrijednost bespovratnih sredstava]]*Ugovori_OPULJP3[[#This Row],[STOPA NACIONALNOG SUFINANCIRANJA %]]</f>
        <v>205947.83550000002</v>
      </c>
      <c r="R3649" s="60">
        <f>Ugovori_OPULJP3[[#This Row],[Bespovratna sredstva - Nacionalni dio - HRK]]/7.5345</f>
        <v>27333.975114473422</v>
      </c>
      <c r="S3649" s="59">
        <v>1372985.57</v>
      </c>
      <c r="T3649" s="60">
        <f>Ugovori_OPULJP3[[#This Row],[Bespovratna sredstva - Ukupno (EU+Nac) HRK
= Ukupna ugovorena vrijednost bespovratnih sredstava]]/7.5345</f>
        <v>182226.50076315616</v>
      </c>
      <c r="U3649" s="59">
        <v>0</v>
      </c>
      <c r="V3649" s="60">
        <f>Ugovori_OPULJP3[[#This Row],[Javni doprinos korisnika - HRK]]/7.5345</f>
        <v>0</v>
      </c>
      <c r="W3649" s="59">
        <v>0</v>
      </c>
      <c r="X3649" s="60">
        <f>Ugovori_OPULJP3[[#This Row],[Privatni doprinos korisnika - HRK]]/7.5345</f>
        <v>0</v>
      </c>
      <c r="Y3649" s="61">
        <v>1372985.57</v>
      </c>
      <c r="Z3649" s="62">
        <f>Ugovori_OPULJP3[[#This Row],[UKUPNI PRIHVATLJIVI IZDACI
TOTAL ELIGIBLE EXPENDITURE
= Bespovratna sredstva ukupno + doprinos korisnika
= Ukupni prihvatljivi troškovi
= Ukupna ugovorena vrijednost projekta HRK]]/7.5345</f>
        <v>182226.50076315616</v>
      </c>
      <c r="AA3649" s="53" t="s">
        <v>37</v>
      </c>
      <c r="AB3649" s="53" t="s">
        <v>752</v>
      </c>
      <c r="AC3649" s="42" t="s">
        <v>13246</v>
      </c>
      <c r="AD3649" s="52" t="s">
        <v>12294</v>
      </c>
    </row>
    <row r="3650" spans="1:30" ht="88.5" customHeight="1" x14ac:dyDescent="0.2">
      <c r="A3650" s="50" t="s">
        <v>13247</v>
      </c>
      <c r="B3650" s="51" t="s">
        <v>12105</v>
      </c>
      <c r="C3650" s="52" t="s">
        <v>12289</v>
      </c>
      <c r="D3650" s="52" t="s">
        <v>13187</v>
      </c>
      <c r="E3650" s="53" t="s">
        <v>75</v>
      </c>
      <c r="F3650" s="54" t="s">
        <v>13248</v>
      </c>
      <c r="G3650" s="54" t="s">
        <v>13249</v>
      </c>
      <c r="H3650" s="56">
        <v>43983</v>
      </c>
      <c r="I3650" s="56">
        <v>44866</v>
      </c>
      <c r="J3650" s="57" t="str">
        <f>IF(Ugovori_OPULJP3[[#This Row],[DATUM ZAVRŠETKA OPERACIJE]]&gt;DATE(2024,12,31),"u provedbi","završen")</f>
        <v>završen</v>
      </c>
      <c r="K3650" s="55" t="s">
        <v>36</v>
      </c>
      <c r="L3650" s="55" t="s">
        <v>36</v>
      </c>
      <c r="M3650" s="58">
        <v>0.85</v>
      </c>
      <c r="N3650" s="58">
        <v>0.15</v>
      </c>
      <c r="O3650" s="59">
        <f>Ugovori_OPULJP3[[#This Row],[Bespovratna sredstva - Ukupno (EU+Nac) HRK
= Ukupna ugovorena vrijednost bespovratnih sredstava]]*Ugovori_OPULJP3[[#This Row],[EU STOPA SUFINANCIRANJA %
EU CO-FINANCING RATE %]]</f>
        <v>1192144.2949999999</v>
      </c>
      <c r="P3650" s="60">
        <f>Ugovori_OPULJP3[[#This Row],[Bespovratna sredstva - EU dio - HRK]]/7.5345</f>
        <v>158224.73886787443</v>
      </c>
      <c r="Q3650" s="59">
        <f>Ugovori_OPULJP3[[#This Row],[Bespovratna sredstva - Ukupno (EU+Nac) HRK
= Ukupna ugovorena vrijednost bespovratnih sredstava]]*Ugovori_OPULJP3[[#This Row],[STOPA NACIONALNOG SUFINANCIRANJA %]]</f>
        <v>210378.405</v>
      </c>
      <c r="R3650" s="60">
        <f>Ugovori_OPULJP3[[#This Row],[Bespovratna sredstva - Nacionalni dio - HRK]]/7.5345</f>
        <v>27922.012741389604</v>
      </c>
      <c r="S3650" s="59">
        <v>1402522.7</v>
      </c>
      <c r="T3650" s="60">
        <f>Ugovori_OPULJP3[[#This Row],[Bespovratna sredstva - Ukupno (EU+Nac) HRK
= Ukupna ugovorena vrijednost bespovratnih sredstava]]/7.5345</f>
        <v>186146.75160926403</v>
      </c>
      <c r="U3650" s="59">
        <v>0</v>
      </c>
      <c r="V3650" s="60">
        <f>Ugovori_OPULJP3[[#This Row],[Javni doprinos korisnika - HRK]]/7.5345</f>
        <v>0</v>
      </c>
      <c r="W3650" s="59">
        <v>0</v>
      </c>
      <c r="X3650" s="60">
        <f>Ugovori_OPULJP3[[#This Row],[Privatni doprinos korisnika - HRK]]/7.5345</f>
        <v>0</v>
      </c>
      <c r="Y3650" s="61">
        <v>1402522.7</v>
      </c>
      <c r="Z3650" s="62">
        <f>Ugovori_OPULJP3[[#This Row],[UKUPNI PRIHVATLJIVI IZDACI
TOTAL ELIGIBLE EXPENDITURE
= Bespovratna sredstva ukupno + doprinos korisnika
= Ukupni prihvatljivi troškovi
= Ukupna ugovorena vrijednost projekta HRK]]/7.5345</f>
        <v>186146.75160926403</v>
      </c>
      <c r="AA3650" s="53" t="s">
        <v>37</v>
      </c>
      <c r="AB3650" s="53" t="s">
        <v>752</v>
      </c>
      <c r="AC3650" s="42" t="s">
        <v>13250</v>
      </c>
      <c r="AD3650" s="52" t="s">
        <v>12294</v>
      </c>
    </row>
    <row r="3651" spans="1:30" ht="88.5" customHeight="1" x14ac:dyDescent="0.2">
      <c r="A3651" s="50" t="s">
        <v>13251</v>
      </c>
      <c r="B3651" s="51" t="s">
        <v>12105</v>
      </c>
      <c r="C3651" s="52" t="s">
        <v>12289</v>
      </c>
      <c r="D3651" s="52" t="s">
        <v>13187</v>
      </c>
      <c r="E3651" s="53" t="s">
        <v>75</v>
      </c>
      <c r="F3651" s="54" t="s">
        <v>13252</v>
      </c>
      <c r="G3651" s="54" t="s">
        <v>13253</v>
      </c>
      <c r="H3651" s="56">
        <v>43983</v>
      </c>
      <c r="I3651" s="56">
        <v>44713</v>
      </c>
      <c r="J3651" s="57" t="str">
        <f>IF(Ugovori_OPULJP3[[#This Row],[DATUM ZAVRŠETKA OPERACIJE]]&gt;DATE(2024,12,31),"u provedbi","završen")</f>
        <v>završen</v>
      </c>
      <c r="K3651" s="55" t="s">
        <v>248</v>
      </c>
      <c r="L3651" s="55" t="s">
        <v>248</v>
      </c>
      <c r="M3651" s="58">
        <v>0.85</v>
      </c>
      <c r="N3651" s="58">
        <v>0.15</v>
      </c>
      <c r="O3651" s="59">
        <f>Ugovori_OPULJP3[[#This Row],[Bespovratna sredstva - Ukupno (EU+Nac) HRK
= Ukupna ugovorena vrijednost bespovratnih sredstava]]*Ugovori_OPULJP3[[#This Row],[EU STOPA SUFINANCIRANJA %
EU CO-FINANCING RATE %]]</f>
        <v>1630376.1685000001</v>
      </c>
      <c r="P3651" s="60">
        <f>Ugovori_OPULJP3[[#This Row],[Bespovratna sredstva - EU dio - HRK]]/7.5345</f>
        <v>216388.10385559758</v>
      </c>
      <c r="Q3651" s="59">
        <f>Ugovori_OPULJP3[[#This Row],[Bespovratna sredstva - Ukupno (EU+Nac) HRK
= Ukupna ugovorena vrijednost bespovratnih sredstava]]*Ugovori_OPULJP3[[#This Row],[STOPA NACIONALNOG SUFINANCIRANJA %]]</f>
        <v>287713.44150000002</v>
      </c>
      <c r="R3651" s="60">
        <f>Ugovori_OPULJP3[[#This Row],[Bespovratna sredstva - Nacionalni dio - HRK]]/7.5345</f>
        <v>38186.135974517223</v>
      </c>
      <c r="S3651" s="59">
        <v>1918089.61</v>
      </c>
      <c r="T3651" s="60">
        <f>Ugovori_OPULJP3[[#This Row],[Bespovratna sredstva - Ukupno (EU+Nac) HRK
= Ukupna ugovorena vrijednost bespovratnih sredstava]]/7.5345</f>
        <v>254574.23983011479</v>
      </c>
      <c r="U3651" s="59">
        <v>0</v>
      </c>
      <c r="V3651" s="60">
        <f>Ugovori_OPULJP3[[#This Row],[Javni doprinos korisnika - HRK]]/7.5345</f>
        <v>0</v>
      </c>
      <c r="W3651" s="59">
        <v>0</v>
      </c>
      <c r="X3651" s="60">
        <f>Ugovori_OPULJP3[[#This Row],[Privatni doprinos korisnika - HRK]]/7.5345</f>
        <v>0</v>
      </c>
      <c r="Y3651" s="61">
        <v>1918089.61</v>
      </c>
      <c r="Z3651" s="62">
        <f>Ugovori_OPULJP3[[#This Row],[UKUPNI PRIHVATLJIVI IZDACI
TOTAL ELIGIBLE EXPENDITURE
= Bespovratna sredstva ukupno + doprinos korisnika
= Ukupni prihvatljivi troškovi
= Ukupna ugovorena vrijednost projekta HRK]]/7.5345</f>
        <v>254574.23983011479</v>
      </c>
      <c r="AA3651" s="53" t="s">
        <v>37</v>
      </c>
      <c r="AB3651" s="53" t="s">
        <v>752</v>
      </c>
      <c r="AC3651" s="42" t="s">
        <v>13254</v>
      </c>
      <c r="AD3651" s="52" t="s">
        <v>12294</v>
      </c>
    </row>
    <row r="3652" spans="1:30" ht="88.5" customHeight="1" x14ac:dyDescent="0.2">
      <c r="A3652" s="50" t="s">
        <v>13255</v>
      </c>
      <c r="B3652" s="51" t="s">
        <v>12105</v>
      </c>
      <c r="C3652" s="52" t="s">
        <v>12289</v>
      </c>
      <c r="D3652" s="52" t="s">
        <v>13187</v>
      </c>
      <c r="E3652" s="53" t="s">
        <v>75</v>
      </c>
      <c r="F3652" s="54" t="s">
        <v>13256</v>
      </c>
      <c r="G3652" s="54" t="s">
        <v>13257</v>
      </c>
      <c r="H3652" s="56">
        <v>43983</v>
      </c>
      <c r="I3652" s="56">
        <v>44896</v>
      </c>
      <c r="J3652" s="57" t="str">
        <f>IF(Ugovori_OPULJP3[[#This Row],[DATUM ZAVRŠETKA OPERACIJE]]&gt;DATE(2024,12,31),"u provedbi","završen")</f>
        <v>završen</v>
      </c>
      <c r="K3652" s="55" t="s">
        <v>172</v>
      </c>
      <c r="L3652" s="55" t="s">
        <v>172</v>
      </c>
      <c r="M3652" s="58">
        <v>0.85</v>
      </c>
      <c r="N3652" s="58">
        <v>0.15</v>
      </c>
      <c r="O3652" s="59">
        <f>Ugovori_OPULJP3[[#This Row],[Bespovratna sredstva - Ukupno (EU+Nac) HRK
= Ukupna ugovorena vrijednost bespovratnih sredstava]]*Ugovori_OPULJP3[[#This Row],[EU STOPA SUFINANCIRANJA %
EU CO-FINANCING RATE %]]</f>
        <v>1144988.2585</v>
      </c>
      <c r="P3652" s="60">
        <f>Ugovori_OPULJP3[[#This Row],[Bespovratna sredstva - EU dio - HRK]]/7.5345</f>
        <v>151966.05726989181</v>
      </c>
      <c r="Q3652" s="59">
        <f>Ugovori_OPULJP3[[#This Row],[Bespovratna sredstva - Ukupno (EU+Nac) HRK
= Ukupna ugovorena vrijednost bespovratnih sredstava]]*Ugovori_OPULJP3[[#This Row],[STOPA NACIONALNOG SUFINANCIRANJA %]]</f>
        <v>202056.75149999998</v>
      </c>
      <c r="R3652" s="60">
        <f>Ugovori_OPULJP3[[#This Row],[Bespovratna sredstva - Nacionalni dio - HRK]]/7.5345</f>
        <v>26817.539518216203</v>
      </c>
      <c r="S3652" s="59">
        <v>1347045.01</v>
      </c>
      <c r="T3652" s="60">
        <f>Ugovori_OPULJP3[[#This Row],[Bespovratna sredstva - Ukupno (EU+Nac) HRK
= Ukupna ugovorena vrijednost bespovratnih sredstava]]/7.5345</f>
        <v>178783.59678810803</v>
      </c>
      <c r="U3652" s="59">
        <v>0</v>
      </c>
      <c r="V3652" s="60">
        <f>Ugovori_OPULJP3[[#This Row],[Javni doprinos korisnika - HRK]]/7.5345</f>
        <v>0</v>
      </c>
      <c r="W3652" s="59">
        <v>0</v>
      </c>
      <c r="X3652" s="60">
        <f>Ugovori_OPULJP3[[#This Row],[Privatni doprinos korisnika - HRK]]/7.5345</f>
        <v>0</v>
      </c>
      <c r="Y3652" s="61">
        <v>1347045.01</v>
      </c>
      <c r="Z3652" s="62">
        <f>Ugovori_OPULJP3[[#This Row],[UKUPNI PRIHVATLJIVI IZDACI
TOTAL ELIGIBLE EXPENDITURE
= Bespovratna sredstva ukupno + doprinos korisnika
= Ukupni prihvatljivi troškovi
= Ukupna ugovorena vrijednost projekta HRK]]/7.5345</f>
        <v>178783.59678810803</v>
      </c>
      <c r="AA3652" s="53" t="s">
        <v>37</v>
      </c>
      <c r="AB3652" s="53" t="s">
        <v>752</v>
      </c>
      <c r="AC3652" s="42" t="s">
        <v>13258</v>
      </c>
      <c r="AD3652" s="52" t="s">
        <v>12294</v>
      </c>
    </row>
    <row r="3653" spans="1:30" ht="88.5" customHeight="1" x14ac:dyDescent="0.2">
      <c r="A3653" s="50" t="s">
        <v>13259</v>
      </c>
      <c r="B3653" s="51" t="s">
        <v>12105</v>
      </c>
      <c r="C3653" s="52" t="s">
        <v>12289</v>
      </c>
      <c r="D3653" s="52" t="s">
        <v>13187</v>
      </c>
      <c r="E3653" s="53" t="s">
        <v>75</v>
      </c>
      <c r="F3653" s="89" t="s">
        <v>13260</v>
      </c>
      <c r="G3653" s="89" t="s">
        <v>13261</v>
      </c>
      <c r="H3653" s="120">
        <v>44119</v>
      </c>
      <c r="I3653" s="120">
        <v>45092</v>
      </c>
      <c r="J3653" s="57" t="str">
        <f>IF(Ugovori_OPULJP3[[#This Row],[DATUM ZAVRŠETKA OPERACIJE]]&gt;DATE(2024,12,31),"u provedbi","završen")</f>
        <v>završen</v>
      </c>
      <c r="K3653" s="90" t="s">
        <v>154</v>
      </c>
      <c r="L3653" s="55" t="s">
        <v>154</v>
      </c>
      <c r="M3653" s="58">
        <v>0.85</v>
      </c>
      <c r="N3653" s="58">
        <v>0.15</v>
      </c>
      <c r="O3653" s="59">
        <f>Ugovori_OPULJP3[[#This Row],[Bespovratna sredstva - Ukupno (EU+Nac) HRK
= Ukupna ugovorena vrijednost bespovratnih sredstava]]*Ugovori_OPULJP3[[#This Row],[EU STOPA SUFINANCIRANJA %
EU CO-FINANCING RATE %]]</f>
        <v>1604310.4</v>
      </c>
      <c r="P3653" s="60">
        <f>Ugovori_OPULJP3[[#This Row],[Bespovratna sredstva - EU dio - HRK]]/7.5345</f>
        <v>212928.58185679207</v>
      </c>
      <c r="Q3653" s="87">
        <f>Ugovori_OPULJP3[[#This Row],[Bespovratna sredstva - Ukupno (EU+Nac) HRK
= Ukupna ugovorena vrijednost bespovratnih sredstava]]*Ugovori_OPULJP3[[#This Row],[STOPA NACIONALNOG SUFINANCIRANJA %]]</f>
        <v>283113.59999999998</v>
      </c>
      <c r="R3653" s="88">
        <f>Ugovori_OPULJP3[[#This Row],[Bespovratna sredstva - Nacionalni dio - HRK]]/7.5345</f>
        <v>37575.632092375068</v>
      </c>
      <c r="S3653" s="59">
        <v>1887424</v>
      </c>
      <c r="T3653" s="60">
        <f>Ugovori_OPULJP3[[#This Row],[Bespovratna sredstva - Ukupno (EU+Nac) HRK
= Ukupna ugovorena vrijednost bespovratnih sredstava]]/7.5345</f>
        <v>250504.21394916714</v>
      </c>
      <c r="U3653" s="87">
        <v>0</v>
      </c>
      <c r="V3653" s="88">
        <f>Ugovori_OPULJP3[[#This Row],[Javni doprinos korisnika - HRK]]/7.5345</f>
        <v>0</v>
      </c>
      <c r="W3653" s="59">
        <v>0</v>
      </c>
      <c r="X3653" s="60">
        <f>Ugovori_OPULJP3[[#This Row],[Privatni doprinos korisnika - HRK]]/7.5345</f>
        <v>0</v>
      </c>
      <c r="Y3653" s="61">
        <v>1887424</v>
      </c>
      <c r="Z3653" s="62">
        <f>Ugovori_OPULJP3[[#This Row],[UKUPNI PRIHVATLJIVI IZDACI
TOTAL ELIGIBLE EXPENDITURE
= Bespovratna sredstva ukupno + doprinos korisnika
= Ukupni prihvatljivi troškovi
= Ukupna ugovorena vrijednost projekta HRK]]/7.5345</f>
        <v>250504.21394916714</v>
      </c>
      <c r="AA3653" s="53" t="s">
        <v>37</v>
      </c>
      <c r="AB3653" s="53" t="s">
        <v>752</v>
      </c>
      <c r="AC3653" s="42" t="s">
        <v>13262</v>
      </c>
      <c r="AD3653" s="52" t="s">
        <v>12294</v>
      </c>
    </row>
    <row r="3654" spans="1:30" ht="88.5" customHeight="1" x14ac:dyDescent="0.2">
      <c r="A3654" s="50" t="s">
        <v>13263</v>
      </c>
      <c r="B3654" s="51" t="s">
        <v>12105</v>
      </c>
      <c r="C3654" s="52" t="s">
        <v>12289</v>
      </c>
      <c r="D3654" s="52" t="s">
        <v>13187</v>
      </c>
      <c r="E3654" s="53" t="s">
        <v>75</v>
      </c>
      <c r="F3654" s="89" t="s">
        <v>13264</v>
      </c>
      <c r="G3654" s="73" t="s">
        <v>13265</v>
      </c>
      <c r="H3654" s="120">
        <v>44131</v>
      </c>
      <c r="I3654" s="120">
        <v>44861</v>
      </c>
      <c r="J3654" s="57" t="str">
        <f>IF(Ugovori_OPULJP3[[#This Row],[DATUM ZAVRŠETKA OPERACIJE]]&gt;DATE(2024,12,31),"u provedbi","završen")</f>
        <v>završen</v>
      </c>
      <c r="K3654" s="55" t="s">
        <v>36</v>
      </c>
      <c r="L3654" s="90" t="s">
        <v>36</v>
      </c>
      <c r="M3654" s="58">
        <v>0.85</v>
      </c>
      <c r="N3654" s="58">
        <v>0.15</v>
      </c>
      <c r="O3654" s="59">
        <f>Ugovori_OPULJP3[[#This Row],[Bespovratna sredstva - Ukupno (EU+Nac) HRK
= Ukupna ugovorena vrijednost bespovratnih sredstava]]*Ugovori_OPULJP3[[#This Row],[EU STOPA SUFINANCIRANJA %
EU CO-FINANCING RATE %]]</f>
        <v>1342796.0085</v>
      </c>
      <c r="P3654" s="60">
        <f>Ugovori_OPULJP3[[#This Row],[Bespovratna sredstva - EU dio - HRK]]/7.5345</f>
        <v>178219.65737607007</v>
      </c>
      <c r="Q3654" s="87">
        <f>Ugovori_OPULJP3[[#This Row],[Bespovratna sredstva - Ukupno (EU+Nac) HRK
= Ukupna ugovorena vrijednost bespovratnih sredstava]]*Ugovori_OPULJP3[[#This Row],[STOPA NACIONALNOG SUFINANCIRANJA %]]</f>
        <v>236964.00149999998</v>
      </c>
      <c r="R3654" s="88">
        <f>Ugovori_OPULJP3[[#This Row],[Bespovratna sredstva - Nacionalni dio - HRK]]/7.5345</f>
        <v>31450.527772247657</v>
      </c>
      <c r="S3654" s="59">
        <v>1579760.01</v>
      </c>
      <c r="T3654" s="60">
        <f>Ugovori_OPULJP3[[#This Row],[Bespovratna sredstva - Ukupno (EU+Nac) HRK
= Ukupna ugovorena vrijednost bespovratnih sredstava]]/7.5345</f>
        <v>209670.18514831772</v>
      </c>
      <c r="U3654" s="87">
        <v>0</v>
      </c>
      <c r="V3654" s="88">
        <f>Ugovori_OPULJP3[[#This Row],[Javni doprinos korisnika - HRK]]/7.5345</f>
        <v>0</v>
      </c>
      <c r="W3654" s="59">
        <v>0</v>
      </c>
      <c r="X3654" s="60">
        <f>Ugovori_OPULJP3[[#This Row],[Privatni doprinos korisnika - HRK]]/7.5345</f>
        <v>0</v>
      </c>
      <c r="Y3654" s="61">
        <v>1579760.01</v>
      </c>
      <c r="Z3654" s="62">
        <f>Ugovori_OPULJP3[[#This Row],[UKUPNI PRIHVATLJIVI IZDACI
TOTAL ELIGIBLE EXPENDITURE
= Bespovratna sredstva ukupno + doprinos korisnika
= Ukupni prihvatljivi troškovi
= Ukupna ugovorena vrijednost projekta HRK]]/7.5345</f>
        <v>209670.18514831772</v>
      </c>
      <c r="AA3654" s="53" t="s">
        <v>37</v>
      </c>
      <c r="AB3654" s="53" t="s">
        <v>752</v>
      </c>
      <c r="AC3654" s="42" t="s">
        <v>13262</v>
      </c>
      <c r="AD3654" s="52" t="s">
        <v>12294</v>
      </c>
    </row>
    <row r="3655" spans="1:30" ht="88.5" customHeight="1" x14ac:dyDescent="0.2">
      <c r="A3655" s="50" t="s">
        <v>13266</v>
      </c>
      <c r="B3655" s="51" t="s">
        <v>12105</v>
      </c>
      <c r="C3655" s="52" t="s">
        <v>12289</v>
      </c>
      <c r="D3655" s="52" t="s">
        <v>13187</v>
      </c>
      <c r="E3655" s="53" t="s">
        <v>75</v>
      </c>
      <c r="F3655" s="89" t="s">
        <v>13267</v>
      </c>
      <c r="G3655" s="89" t="s">
        <v>13268</v>
      </c>
      <c r="H3655" s="120">
        <v>44120</v>
      </c>
      <c r="I3655" s="120">
        <v>45215</v>
      </c>
      <c r="J3655" s="57" t="str">
        <f>IF(Ugovori_OPULJP3[[#This Row],[DATUM ZAVRŠETKA OPERACIJE]]&gt;DATE(2024,12,31),"u provedbi","završen")</f>
        <v>završen</v>
      </c>
      <c r="K3655" s="55" t="s">
        <v>83</v>
      </c>
      <c r="L3655" s="55" t="s">
        <v>83</v>
      </c>
      <c r="M3655" s="58">
        <v>0.85</v>
      </c>
      <c r="N3655" s="58">
        <v>0.15</v>
      </c>
      <c r="O3655" s="59">
        <f>Ugovori_OPULJP3[[#This Row],[Bespovratna sredstva - Ukupno (EU+Nac) HRK
= Ukupna ugovorena vrijednost bespovratnih sredstava]]*Ugovori_OPULJP3[[#This Row],[EU STOPA SUFINANCIRANJA %
EU CO-FINANCING RATE %]]</f>
        <v>1605310</v>
      </c>
      <c r="P3655" s="60">
        <f>Ugovori_OPULJP3[[#This Row],[Bespovratna sredstva - EU dio - HRK]]/7.5345</f>
        <v>213061.25157608333</v>
      </c>
      <c r="Q3655" s="87">
        <f>Ugovori_OPULJP3[[#This Row],[Bespovratna sredstva - Ukupno (EU+Nac) HRK
= Ukupna ugovorena vrijednost bespovratnih sredstava]]*Ugovori_OPULJP3[[#This Row],[STOPA NACIONALNOG SUFINANCIRANJA %]]</f>
        <v>283290</v>
      </c>
      <c r="R3655" s="88">
        <f>Ugovori_OPULJP3[[#This Row],[Bespovratna sredstva - Nacionalni dio - HRK]]/7.5345</f>
        <v>37599.044395779412</v>
      </c>
      <c r="S3655" s="59">
        <v>1888600</v>
      </c>
      <c r="T3655" s="60">
        <f>Ugovori_OPULJP3[[#This Row],[Bespovratna sredstva - Ukupno (EU+Nac) HRK
= Ukupna ugovorena vrijednost bespovratnih sredstava]]/7.5345</f>
        <v>250660.29597186274</v>
      </c>
      <c r="U3655" s="87">
        <v>0</v>
      </c>
      <c r="V3655" s="88">
        <f>Ugovori_OPULJP3[[#This Row],[Javni doprinos korisnika - HRK]]/7.5345</f>
        <v>0</v>
      </c>
      <c r="W3655" s="59">
        <v>0</v>
      </c>
      <c r="X3655" s="60">
        <f>Ugovori_OPULJP3[[#This Row],[Privatni doprinos korisnika - HRK]]/7.5345</f>
        <v>0</v>
      </c>
      <c r="Y3655" s="61">
        <v>1888600</v>
      </c>
      <c r="Z3655" s="62">
        <f>Ugovori_OPULJP3[[#This Row],[UKUPNI PRIHVATLJIVI IZDACI
TOTAL ELIGIBLE EXPENDITURE
= Bespovratna sredstva ukupno + doprinos korisnika
= Ukupni prihvatljivi troškovi
= Ukupna ugovorena vrijednost projekta HRK]]/7.5345</f>
        <v>250660.29597186274</v>
      </c>
      <c r="AA3655" s="53" t="s">
        <v>37</v>
      </c>
      <c r="AB3655" s="53" t="s">
        <v>752</v>
      </c>
      <c r="AC3655" s="42" t="s">
        <v>13269</v>
      </c>
      <c r="AD3655" s="52" t="s">
        <v>12294</v>
      </c>
    </row>
    <row r="3656" spans="1:30" ht="88.5" customHeight="1" x14ac:dyDescent="0.2">
      <c r="A3656" s="50" t="s">
        <v>13270</v>
      </c>
      <c r="B3656" s="51" t="s">
        <v>12105</v>
      </c>
      <c r="C3656" s="52" t="s">
        <v>12289</v>
      </c>
      <c r="D3656" s="52" t="s">
        <v>13187</v>
      </c>
      <c r="E3656" s="53" t="s">
        <v>75</v>
      </c>
      <c r="F3656" s="89" t="s">
        <v>13271</v>
      </c>
      <c r="G3656" s="89" t="s">
        <v>13272</v>
      </c>
      <c r="H3656" s="120">
        <v>44124</v>
      </c>
      <c r="I3656" s="120">
        <v>44854</v>
      </c>
      <c r="J3656" s="57" t="str">
        <f>IF(Ugovori_OPULJP3[[#This Row],[DATUM ZAVRŠETKA OPERACIJE]]&gt;DATE(2024,12,31),"u provedbi","završen")</f>
        <v>završen</v>
      </c>
      <c r="K3656" s="55" t="s">
        <v>36</v>
      </c>
      <c r="L3656" s="90" t="s">
        <v>36</v>
      </c>
      <c r="M3656" s="58">
        <v>0.85</v>
      </c>
      <c r="N3656" s="58">
        <v>0.15</v>
      </c>
      <c r="O3656" s="59">
        <f>Ugovori_OPULJP3[[#This Row],[Bespovratna sredstva - Ukupno (EU+Nac) HRK
= Ukupna ugovorena vrijednost bespovratnih sredstava]]*Ugovori_OPULJP3[[#This Row],[EU STOPA SUFINANCIRANJA %
EU CO-FINANCING RATE %]]</f>
        <v>999599.9915</v>
      </c>
      <c r="P3656" s="60">
        <f>Ugovori_OPULJP3[[#This Row],[Bespovratna sredstva - EU dio - HRK]]/7.5345</f>
        <v>132669.71816311631</v>
      </c>
      <c r="Q3656" s="87">
        <f>Ugovori_OPULJP3[[#This Row],[Bespovratna sredstva - Ukupno (EU+Nac) HRK
= Ukupna ugovorena vrijednost bespovratnih sredstava]]*Ugovori_OPULJP3[[#This Row],[STOPA NACIONALNOG SUFINANCIRANJA %]]</f>
        <v>176399.99849999999</v>
      </c>
      <c r="R3656" s="88">
        <f>Ugovori_OPULJP3[[#This Row],[Bespovratna sredstva - Nacionalni dio - HRK]]/7.5345</f>
        <v>23412.303205255819</v>
      </c>
      <c r="S3656" s="59">
        <v>1175999.99</v>
      </c>
      <c r="T3656" s="60">
        <f>Ugovori_OPULJP3[[#This Row],[Bespovratna sredstva - Ukupno (EU+Nac) HRK
= Ukupna ugovorena vrijednost bespovratnih sredstava]]/7.5345</f>
        <v>156082.02136837214</v>
      </c>
      <c r="U3656" s="87">
        <v>0</v>
      </c>
      <c r="V3656" s="88">
        <f>Ugovori_OPULJP3[[#This Row],[Javni doprinos korisnika - HRK]]/7.5345</f>
        <v>0</v>
      </c>
      <c r="W3656" s="59">
        <v>0</v>
      </c>
      <c r="X3656" s="60">
        <f>Ugovori_OPULJP3[[#This Row],[Privatni doprinos korisnika - HRK]]/7.5345</f>
        <v>0</v>
      </c>
      <c r="Y3656" s="61">
        <v>1175999.99</v>
      </c>
      <c r="Z3656" s="62">
        <f>Ugovori_OPULJP3[[#This Row],[UKUPNI PRIHVATLJIVI IZDACI
TOTAL ELIGIBLE EXPENDITURE
= Bespovratna sredstva ukupno + doprinos korisnika
= Ukupni prihvatljivi troškovi
= Ukupna ugovorena vrijednost projekta HRK]]/7.5345</f>
        <v>156082.02136837214</v>
      </c>
      <c r="AA3656" s="53" t="s">
        <v>37</v>
      </c>
      <c r="AB3656" s="53" t="s">
        <v>752</v>
      </c>
      <c r="AC3656" s="42" t="s">
        <v>13273</v>
      </c>
      <c r="AD3656" s="52" t="s">
        <v>12294</v>
      </c>
    </row>
    <row r="3657" spans="1:30" ht="88.5" customHeight="1" x14ac:dyDescent="0.2">
      <c r="A3657" s="50" t="s">
        <v>13274</v>
      </c>
      <c r="B3657" s="51" t="s">
        <v>12105</v>
      </c>
      <c r="C3657" s="52" t="s">
        <v>12289</v>
      </c>
      <c r="D3657" s="52" t="s">
        <v>13187</v>
      </c>
      <c r="E3657" s="53" t="s">
        <v>75</v>
      </c>
      <c r="F3657" s="89" t="s">
        <v>13275</v>
      </c>
      <c r="G3657" s="89" t="s">
        <v>4378</v>
      </c>
      <c r="H3657" s="120">
        <v>44118</v>
      </c>
      <c r="I3657" s="120">
        <v>45091</v>
      </c>
      <c r="J3657" s="57" t="str">
        <f>IF(Ugovori_OPULJP3[[#This Row],[DATUM ZAVRŠETKA OPERACIJE]]&gt;DATE(2024,12,31),"u provedbi","završen")</f>
        <v>završen</v>
      </c>
      <c r="K3657" s="55" t="s">
        <v>83</v>
      </c>
      <c r="L3657" s="55" t="s">
        <v>83</v>
      </c>
      <c r="M3657" s="58">
        <v>0.85</v>
      </c>
      <c r="N3657" s="58">
        <v>0.15</v>
      </c>
      <c r="O3657" s="59">
        <f>Ugovori_OPULJP3[[#This Row],[Bespovratna sredstva - Ukupno (EU+Nac) HRK
= Ukupna ugovorena vrijednost bespovratnih sredstava]]*Ugovori_OPULJP3[[#This Row],[EU STOPA SUFINANCIRANJA %
EU CO-FINANCING RATE %]]</f>
        <v>1599122</v>
      </c>
      <c r="P3657" s="60">
        <f>Ugovori_OPULJP3[[#This Row],[Bespovratna sredstva - EU dio - HRK]]/7.5345</f>
        <v>212239.96283761362</v>
      </c>
      <c r="Q3657" s="87">
        <f>Ugovori_OPULJP3[[#This Row],[Bespovratna sredstva - Ukupno (EU+Nac) HRK
= Ukupna ugovorena vrijednost bespovratnih sredstava]]*Ugovori_OPULJP3[[#This Row],[STOPA NACIONALNOG SUFINANCIRANJA %]]</f>
        <v>282198</v>
      </c>
      <c r="R3657" s="88">
        <f>Ugovori_OPULJP3[[#This Row],[Bespovratna sredstva - Nacionalni dio - HRK]]/7.5345</f>
        <v>37454.111088990641</v>
      </c>
      <c r="S3657" s="59">
        <v>1881320</v>
      </c>
      <c r="T3657" s="60">
        <f>Ugovori_OPULJP3[[#This Row],[Bespovratna sredstva - Ukupno (EU+Nac) HRK
= Ukupna ugovorena vrijednost bespovratnih sredstava]]/7.5345</f>
        <v>249694.07392660427</v>
      </c>
      <c r="U3657" s="87">
        <v>0</v>
      </c>
      <c r="V3657" s="88">
        <f>Ugovori_OPULJP3[[#This Row],[Javni doprinos korisnika - HRK]]/7.5345</f>
        <v>0</v>
      </c>
      <c r="W3657" s="59">
        <v>0</v>
      </c>
      <c r="X3657" s="60">
        <f>Ugovori_OPULJP3[[#This Row],[Privatni doprinos korisnika - HRK]]/7.5345</f>
        <v>0</v>
      </c>
      <c r="Y3657" s="61">
        <v>1881320</v>
      </c>
      <c r="Z3657" s="62">
        <f>Ugovori_OPULJP3[[#This Row],[UKUPNI PRIHVATLJIVI IZDACI
TOTAL ELIGIBLE EXPENDITURE
= Bespovratna sredstva ukupno + doprinos korisnika
= Ukupni prihvatljivi troškovi
= Ukupna ugovorena vrijednost projekta HRK]]/7.5345</f>
        <v>249694.07392660427</v>
      </c>
      <c r="AA3657" s="53" t="s">
        <v>37</v>
      </c>
      <c r="AB3657" s="53" t="s">
        <v>752</v>
      </c>
      <c r="AC3657" s="42" t="s">
        <v>13276</v>
      </c>
      <c r="AD3657" s="52" t="s">
        <v>12294</v>
      </c>
    </row>
    <row r="3658" spans="1:30" ht="88.5" customHeight="1" x14ac:dyDescent="0.2">
      <c r="A3658" s="50" t="s">
        <v>13277</v>
      </c>
      <c r="B3658" s="51" t="s">
        <v>12105</v>
      </c>
      <c r="C3658" s="52" t="s">
        <v>12289</v>
      </c>
      <c r="D3658" s="52" t="s">
        <v>13187</v>
      </c>
      <c r="E3658" s="53" t="s">
        <v>75</v>
      </c>
      <c r="F3658" s="54" t="s">
        <v>13278</v>
      </c>
      <c r="G3658" s="54" t="s">
        <v>4254</v>
      </c>
      <c r="H3658" s="56">
        <v>44109</v>
      </c>
      <c r="I3658" s="56">
        <v>44839</v>
      </c>
      <c r="J3658" s="57" t="str">
        <f>IF(Ugovori_OPULJP3[[#This Row],[DATUM ZAVRŠETKA OPERACIJE]]&gt;DATE(2024,12,31),"u provedbi","završen")</f>
        <v>završen</v>
      </c>
      <c r="K3658" s="55" t="s">
        <v>332</v>
      </c>
      <c r="L3658" s="55" t="s">
        <v>332</v>
      </c>
      <c r="M3658" s="58">
        <v>0.85</v>
      </c>
      <c r="N3658" s="58">
        <v>0.15</v>
      </c>
      <c r="O3658" s="59">
        <f>Ugovori_OPULJP3[[#This Row],[Bespovratna sredstva - Ukupno (EU+Nac) HRK
= Ukupna ugovorena vrijednost bespovratnih sredstava]]*Ugovori_OPULJP3[[#This Row],[EU STOPA SUFINANCIRANJA %
EU CO-FINANCING RATE %]]</f>
        <v>1323190.0189999999</v>
      </c>
      <c r="P3658" s="60">
        <f>Ugovori_OPULJP3[[#This Row],[Bespovratna sredstva - EU dio - HRK]]/7.5345</f>
        <v>175617.49538788237</v>
      </c>
      <c r="Q3658" s="59">
        <f>Ugovori_OPULJP3[[#This Row],[Bespovratna sredstva - Ukupno (EU+Nac) HRK
= Ukupna ugovorena vrijednost bespovratnih sredstava]]*Ugovori_OPULJP3[[#This Row],[STOPA NACIONALNOG SUFINANCIRANJA %]]</f>
        <v>233504.12099999998</v>
      </c>
      <c r="R3658" s="60">
        <f>Ugovori_OPULJP3[[#This Row],[Bespovratna sredstva - Nacionalni dio - HRK]]/7.5345</f>
        <v>30991.322715508657</v>
      </c>
      <c r="S3658" s="59">
        <v>1556694.14</v>
      </c>
      <c r="T3658" s="60">
        <f>Ugovori_OPULJP3[[#This Row],[Bespovratna sredstva - Ukupno (EU+Nac) HRK
= Ukupna ugovorena vrijednost bespovratnih sredstava]]/7.5345</f>
        <v>206608.81810339104</v>
      </c>
      <c r="U3658" s="59">
        <v>0</v>
      </c>
      <c r="V3658" s="60">
        <f>Ugovori_OPULJP3[[#This Row],[Javni doprinos korisnika - HRK]]/7.5345</f>
        <v>0</v>
      </c>
      <c r="W3658" s="59">
        <v>0</v>
      </c>
      <c r="X3658" s="60">
        <f>Ugovori_OPULJP3[[#This Row],[Privatni doprinos korisnika - HRK]]/7.5345</f>
        <v>0</v>
      </c>
      <c r="Y3658" s="61">
        <v>1556694.14</v>
      </c>
      <c r="Z3658" s="62">
        <f>Ugovori_OPULJP3[[#This Row],[UKUPNI PRIHVATLJIVI IZDACI
TOTAL ELIGIBLE EXPENDITURE
= Bespovratna sredstva ukupno + doprinos korisnika
= Ukupni prihvatljivi troškovi
= Ukupna ugovorena vrijednost projekta HRK]]/7.5345</f>
        <v>206608.81810339104</v>
      </c>
      <c r="AA3658" s="53" t="s">
        <v>37</v>
      </c>
      <c r="AB3658" s="53" t="s">
        <v>752</v>
      </c>
      <c r="AC3658" s="42" t="s">
        <v>13279</v>
      </c>
      <c r="AD3658" s="52" t="s">
        <v>12294</v>
      </c>
    </row>
    <row r="3659" spans="1:30" ht="88.5" customHeight="1" x14ac:dyDescent="0.2">
      <c r="A3659" s="50" t="s">
        <v>13280</v>
      </c>
      <c r="B3659" s="51" t="s">
        <v>12105</v>
      </c>
      <c r="C3659" s="52" t="s">
        <v>12289</v>
      </c>
      <c r="D3659" s="52" t="s">
        <v>13187</v>
      </c>
      <c r="E3659" s="53" t="s">
        <v>75</v>
      </c>
      <c r="F3659" s="89" t="s">
        <v>13281</v>
      </c>
      <c r="G3659" s="89" t="s">
        <v>13282</v>
      </c>
      <c r="H3659" s="120">
        <v>44124</v>
      </c>
      <c r="I3659" s="120">
        <v>45219</v>
      </c>
      <c r="J3659" s="57" t="str">
        <f>IF(Ugovori_OPULJP3[[#This Row],[DATUM ZAVRŠETKA OPERACIJE]]&gt;DATE(2024,12,31),"u provedbi","završen")</f>
        <v>završen</v>
      </c>
      <c r="K3659" s="55" t="s">
        <v>185</v>
      </c>
      <c r="L3659" s="90" t="s">
        <v>185</v>
      </c>
      <c r="M3659" s="58">
        <v>0.85</v>
      </c>
      <c r="N3659" s="58">
        <v>0.15</v>
      </c>
      <c r="O3659" s="59">
        <f>Ugovori_OPULJP3[[#This Row],[Bespovratna sredstva - Ukupno (EU+Nac) HRK
= Ukupna ugovorena vrijednost bespovratnih sredstava]]*Ugovori_OPULJP3[[#This Row],[EU STOPA SUFINANCIRANJA %
EU CO-FINANCING RATE %]]</f>
        <v>969788.3835</v>
      </c>
      <c r="P3659" s="60">
        <f>Ugovori_OPULJP3[[#This Row],[Bespovratna sredstva - EU dio - HRK]]/7.5345</f>
        <v>128713.03782600039</v>
      </c>
      <c r="Q3659" s="87">
        <f>Ugovori_OPULJP3[[#This Row],[Bespovratna sredstva - Ukupno (EU+Nac) HRK
= Ukupna ugovorena vrijednost bespovratnih sredstava]]*Ugovori_OPULJP3[[#This Row],[STOPA NACIONALNOG SUFINANCIRANJA %]]</f>
        <v>171139.12649999998</v>
      </c>
      <c r="R3659" s="88">
        <f>Ugovori_OPULJP3[[#This Row],[Bespovratna sredstva - Nacionalni dio - HRK]]/7.5345</f>
        <v>22714.06549870595</v>
      </c>
      <c r="S3659" s="59">
        <v>1140927.51</v>
      </c>
      <c r="T3659" s="60">
        <f>Ugovori_OPULJP3[[#This Row],[Bespovratna sredstva - Ukupno (EU+Nac) HRK
= Ukupna ugovorena vrijednost bespovratnih sredstava]]/7.5345</f>
        <v>151427.10332470635</v>
      </c>
      <c r="U3659" s="87">
        <v>0</v>
      </c>
      <c r="V3659" s="88">
        <f>Ugovori_OPULJP3[[#This Row],[Javni doprinos korisnika - HRK]]/7.5345</f>
        <v>0</v>
      </c>
      <c r="W3659" s="59">
        <v>0</v>
      </c>
      <c r="X3659" s="60">
        <f>Ugovori_OPULJP3[[#This Row],[Privatni doprinos korisnika - HRK]]/7.5345</f>
        <v>0</v>
      </c>
      <c r="Y3659" s="61">
        <v>1140927.51</v>
      </c>
      <c r="Z3659" s="62">
        <f>Ugovori_OPULJP3[[#This Row],[UKUPNI PRIHVATLJIVI IZDACI
TOTAL ELIGIBLE EXPENDITURE
= Bespovratna sredstva ukupno + doprinos korisnika
= Ukupni prihvatljivi troškovi
= Ukupna ugovorena vrijednost projekta HRK]]/7.5345</f>
        <v>151427.10332470635</v>
      </c>
      <c r="AA3659" s="53" t="s">
        <v>37</v>
      </c>
      <c r="AB3659" s="53" t="s">
        <v>752</v>
      </c>
      <c r="AC3659" s="42" t="s">
        <v>13279</v>
      </c>
      <c r="AD3659" s="52" t="s">
        <v>12294</v>
      </c>
    </row>
    <row r="3660" spans="1:30" ht="88.5" customHeight="1" x14ac:dyDescent="0.2">
      <c r="A3660" s="50" t="s">
        <v>13283</v>
      </c>
      <c r="B3660" s="51" t="s">
        <v>12105</v>
      </c>
      <c r="C3660" s="52" t="s">
        <v>12289</v>
      </c>
      <c r="D3660" s="52" t="s">
        <v>13187</v>
      </c>
      <c r="E3660" s="53" t="s">
        <v>75</v>
      </c>
      <c r="F3660" s="54" t="s">
        <v>13284</v>
      </c>
      <c r="G3660" s="54" t="s">
        <v>13285</v>
      </c>
      <c r="H3660" s="56">
        <v>44132</v>
      </c>
      <c r="I3660" s="56">
        <v>44954</v>
      </c>
      <c r="J3660" s="57" t="str">
        <f>IF(Ugovori_OPULJP3[[#This Row],[DATUM ZAVRŠETKA OPERACIJE]]&gt;DATE(2024,12,31),"u provedbi","završen")</f>
        <v>završen</v>
      </c>
      <c r="K3660" s="55" t="s">
        <v>36</v>
      </c>
      <c r="L3660" s="55" t="s">
        <v>36</v>
      </c>
      <c r="M3660" s="58">
        <v>0.85</v>
      </c>
      <c r="N3660" s="58">
        <v>0.15</v>
      </c>
      <c r="O3660" s="59">
        <f>Ugovori_OPULJP3[[#This Row],[Bespovratna sredstva - Ukupno (EU+Nac) HRK
= Ukupna ugovorena vrijednost bespovratnih sredstava]]*Ugovori_OPULJP3[[#This Row],[EU STOPA SUFINANCIRANJA %
EU CO-FINANCING RATE %]]</f>
        <v>1399602.8430000001</v>
      </c>
      <c r="P3660" s="60">
        <f>Ugovori_OPULJP3[[#This Row],[Bespovratna sredstva - EU dio - HRK]]/7.5345</f>
        <v>185759.21998805495</v>
      </c>
      <c r="Q3660" s="59">
        <f>Ugovori_OPULJP3[[#This Row],[Bespovratna sredstva - Ukupno (EU+Nac) HRK
= Ukupna ugovorena vrijednost bespovratnih sredstava]]*Ugovori_OPULJP3[[#This Row],[STOPA NACIONALNOG SUFINANCIRANJA %]]</f>
        <v>246988.73699999999</v>
      </c>
      <c r="R3660" s="60">
        <f>Ugovori_OPULJP3[[#This Row],[Bespovratna sredstva - Nacionalni dio - HRK]]/7.5345</f>
        <v>32781.038821421462</v>
      </c>
      <c r="S3660" s="59">
        <v>1646591.58</v>
      </c>
      <c r="T3660" s="60">
        <f>Ugovori_OPULJP3[[#This Row],[Bespovratna sredstva - Ukupno (EU+Nac) HRK
= Ukupna ugovorena vrijednost bespovratnih sredstava]]/7.5345</f>
        <v>218540.25880947639</v>
      </c>
      <c r="U3660" s="59">
        <v>0</v>
      </c>
      <c r="V3660" s="60">
        <f>Ugovori_OPULJP3[[#This Row],[Javni doprinos korisnika - HRK]]/7.5345</f>
        <v>0</v>
      </c>
      <c r="W3660" s="59">
        <v>0</v>
      </c>
      <c r="X3660" s="60">
        <f>Ugovori_OPULJP3[[#This Row],[Privatni doprinos korisnika - HRK]]/7.5345</f>
        <v>0</v>
      </c>
      <c r="Y3660" s="61">
        <v>1646591.58</v>
      </c>
      <c r="Z3660" s="62">
        <f>Ugovori_OPULJP3[[#This Row],[UKUPNI PRIHVATLJIVI IZDACI
TOTAL ELIGIBLE EXPENDITURE
= Bespovratna sredstva ukupno + doprinos korisnika
= Ukupni prihvatljivi troškovi
= Ukupna ugovorena vrijednost projekta HRK]]/7.5345</f>
        <v>218540.25880947639</v>
      </c>
      <c r="AA3660" s="53" t="s">
        <v>37</v>
      </c>
      <c r="AB3660" s="53" t="s">
        <v>752</v>
      </c>
      <c r="AC3660" s="42" t="s">
        <v>13286</v>
      </c>
      <c r="AD3660" s="52" t="s">
        <v>12294</v>
      </c>
    </row>
    <row r="3661" spans="1:30" ht="88.5" customHeight="1" x14ac:dyDescent="0.2">
      <c r="A3661" s="50" t="s">
        <v>13287</v>
      </c>
      <c r="B3661" s="51" t="s">
        <v>12105</v>
      </c>
      <c r="C3661" s="52" t="s">
        <v>12289</v>
      </c>
      <c r="D3661" s="52" t="s">
        <v>13187</v>
      </c>
      <c r="E3661" s="53" t="s">
        <v>75</v>
      </c>
      <c r="F3661" s="89" t="s">
        <v>13288</v>
      </c>
      <c r="G3661" s="54" t="s">
        <v>1823</v>
      </c>
      <c r="H3661" s="120">
        <v>44124</v>
      </c>
      <c r="I3661" s="120">
        <v>44854</v>
      </c>
      <c r="J3661" s="57" t="str">
        <f>IF(Ugovori_OPULJP3[[#This Row],[DATUM ZAVRŠETKA OPERACIJE]]&gt;DATE(2024,12,31),"u provedbi","završen")</f>
        <v>završen</v>
      </c>
      <c r="K3661" s="55" t="s">
        <v>270</v>
      </c>
      <c r="L3661" s="90" t="s">
        <v>270</v>
      </c>
      <c r="M3661" s="58">
        <v>0.85</v>
      </c>
      <c r="N3661" s="58">
        <v>0.15</v>
      </c>
      <c r="O3661" s="59">
        <f>Ugovori_OPULJP3[[#This Row],[Bespovratna sredstva - Ukupno (EU+Nac) HRK
= Ukupna ugovorena vrijednost bespovratnih sredstava]]*Ugovori_OPULJP3[[#This Row],[EU STOPA SUFINANCIRANJA %
EU CO-FINANCING RATE %]]</f>
        <v>1547489.8125</v>
      </c>
      <c r="P3661" s="60">
        <f>Ugovori_OPULJP3[[#This Row],[Bespovratna sredstva - EU dio - HRK]]/7.5345</f>
        <v>205387.19390802309</v>
      </c>
      <c r="Q3661" s="87">
        <f>Ugovori_OPULJP3[[#This Row],[Bespovratna sredstva - Ukupno (EU+Nac) HRK
= Ukupna ugovorena vrijednost bespovratnih sredstava]]*Ugovori_OPULJP3[[#This Row],[STOPA NACIONALNOG SUFINANCIRANJA %]]</f>
        <v>273086.4375</v>
      </c>
      <c r="R3661" s="88">
        <f>Ugovori_OPULJP3[[#This Row],[Bespovratna sredstva - Nacionalni dio - HRK]]/7.5345</f>
        <v>36244.798924945251</v>
      </c>
      <c r="S3661" s="59">
        <v>1820576.25</v>
      </c>
      <c r="T3661" s="60">
        <f>Ugovori_OPULJP3[[#This Row],[Bespovratna sredstva - Ukupno (EU+Nac) HRK
= Ukupna ugovorena vrijednost bespovratnih sredstava]]/7.5345</f>
        <v>241631.99283296833</v>
      </c>
      <c r="U3661" s="87">
        <v>0</v>
      </c>
      <c r="V3661" s="88">
        <f>Ugovori_OPULJP3[[#This Row],[Javni doprinos korisnika - HRK]]/7.5345</f>
        <v>0</v>
      </c>
      <c r="W3661" s="59">
        <v>0</v>
      </c>
      <c r="X3661" s="60">
        <f>Ugovori_OPULJP3[[#This Row],[Privatni doprinos korisnika - HRK]]/7.5345</f>
        <v>0</v>
      </c>
      <c r="Y3661" s="61">
        <v>1820576.25</v>
      </c>
      <c r="Z3661" s="62">
        <f>Ugovori_OPULJP3[[#This Row],[UKUPNI PRIHVATLJIVI IZDACI
TOTAL ELIGIBLE EXPENDITURE
= Bespovratna sredstva ukupno + doprinos korisnika
= Ukupni prihvatljivi troškovi
= Ukupna ugovorena vrijednost projekta HRK]]/7.5345</f>
        <v>241631.99283296833</v>
      </c>
      <c r="AA3661" s="53" t="s">
        <v>37</v>
      </c>
      <c r="AB3661" s="53" t="s">
        <v>752</v>
      </c>
      <c r="AC3661" s="42" t="s">
        <v>13279</v>
      </c>
      <c r="AD3661" s="52" t="s">
        <v>12294</v>
      </c>
    </row>
    <row r="3662" spans="1:30" ht="88.5" customHeight="1" x14ac:dyDescent="0.2">
      <c r="A3662" s="50" t="s">
        <v>13289</v>
      </c>
      <c r="B3662" s="51" t="s">
        <v>12105</v>
      </c>
      <c r="C3662" s="52" t="s">
        <v>12289</v>
      </c>
      <c r="D3662" s="52" t="s">
        <v>13187</v>
      </c>
      <c r="E3662" s="53" t="s">
        <v>75</v>
      </c>
      <c r="F3662" s="89" t="s">
        <v>13290</v>
      </c>
      <c r="G3662" s="89" t="s">
        <v>13291</v>
      </c>
      <c r="H3662" s="120">
        <v>44123</v>
      </c>
      <c r="I3662" s="120">
        <v>44853</v>
      </c>
      <c r="J3662" s="57" t="str">
        <f>IF(Ugovori_OPULJP3[[#This Row],[DATUM ZAVRŠETKA OPERACIJE]]&gt;DATE(2024,12,31),"u provedbi","završen")</f>
        <v>završen</v>
      </c>
      <c r="K3662" s="55" t="s">
        <v>35</v>
      </c>
      <c r="L3662" s="90" t="s">
        <v>36</v>
      </c>
      <c r="M3662" s="58">
        <v>0.85</v>
      </c>
      <c r="N3662" s="58">
        <v>0.15</v>
      </c>
      <c r="O3662" s="59">
        <f>Ugovori_OPULJP3[[#This Row],[Bespovratna sredstva - Ukupno (EU+Nac) HRK
= Ukupna ugovorena vrijednost bespovratnih sredstava]]*Ugovori_OPULJP3[[#This Row],[EU STOPA SUFINANCIRANJA %
EU CO-FINANCING RATE %]]</f>
        <v>1217602.05</v>
      </c>
      <c r="P3662" s="60">
        <f>Ugovori_OPULJP3[[#This Row],[Bespovratna sredstva - EU dio - HRK]]/7.5345</f>
        <v>161603.56360740593</v>
      </c>
      <c r="Q3662" s="87">
        <f>Ugovori_OPULJP3[[#This Row],[Bespovratna sredstva - Ukupno (EU+Nac) HRK
= Ukupna ugovorena vrijednost bespovratnih sredstava]]*Ugovori_OPULJP3[[#This Row],[STOPA NACIONALNOG SUFINANCIRANJA %]]</f>
        <v>214870.94999999998</v>
      </c>
      <c r="R3662" s="88">
        <f>Ugovori_OPULJP3[[#This Row],[Bespovratna sredstva - Nacionalni dio - HRK]]/7.5345</f>
        <v>28518.27593071869</v>
      </c>
      <c r="S3662" s="59">
        <v>1432473</v>
      </c>
      <c r="T3662" s="60">
        <f>Ugovori_OPULJP3[[#This Row],[Bespovratna sredstva - Ukupno (EU+Nac) HRK
= Ukupna ugovorena vrijednost bespovratnih sredstava]]/7.5345</f>
        <v>190121.83953812462</v>
      </c>
      <c r="U3662" s="87">
        <v>0</v>
      </c>
      <c r="V3662" s="88">
        <f>Ugovori_OPULJP3[[#This Row],[Javni doprinos korisnika - HRK]]/7.5345</f>
        <v>0</v>
      </c>
      <c r="W3662" s="59">
        <v>0</v>
      </c>
      <c r="X3662" s="60">
        <f>Ugovori_OPULJP3[[#This Row],[Privatni doprinos korisnika - HRK]]/7.5345</f>
        <v>0</v>
      </c>
      <c r="Y3662" s="61">
        <v>1432473</v>
      </c>
      <c r="Z3662" s="62">
        <f>Ugovori_OPULJP3[[#This Row],[UKUPNI PRIHVATLJIVI IZDACI
TOTAL ELIGIBLE EXPENDITURE
= Bespovratna sredstva ukupno + doprinos korisnika
= Ukupni prihvatljivi troškovi
= Ukupna ugovorena vrijednost projekta HRK]]/7.5345</f>
        <v>190121.83953812462</v>
      </c>
      <c r="AA3662" s="53" t="s">
        <v>37</v>
      </c>
      <c r="AB3662" s="53" t="s">
        <v>752</v>
      </c>
      <c r="AC3662" s="42" t="s">
        <v>13292</v>
      </c>
      <c r="AD3662" s="52" t="s">
        <v>12294</v>
      </c>
    </row>
    <row r="3663" spans="1:30" ht="88.5" customHeight="1" x14ac:dyDescent="0.2">
      <c r="A3663" s="50" t="s">
        <v>13293</v>
      </c>
      <c r="B3663" s="51" t="s">
        <v>12105</v>
      </c>
      <c r="C3663" s="52" t="s">
        <v>12289</v>
      </c>
      <c r="D3663" s="52" t="s">
        <v>13187</v>
      </c>
      <c r="E3663" s="53" t="s">
        <v>75</v>
      </c>
      <c r="F3663" s="89" t="s">
        <v>13294</v>
      </c>
      <c r="G3663" s="89" t="s">
        <v>13295</v>
      </c>
      <c r="H3663" s="120">
        <v>44120</v>
      </c>
      <c r="I3663" s="120">
        <v>44850</v>
      </c>
      <c r="J3663" s="57" t="str">
        <f>IF(Ugovori_OPULJP3[[#This Row],[DATUM ZAVRŠETKA OPERACIJE]]&gt;DATE(2024,12,31),"u provedbi","završen")</f>
        <v>završen</v>
      </c>
      <c r="K3663" s="55" t="s">
        <v>35</v>
      </c>
      <c r="L3663" s="90" t="s">
        <v>270</v>
      </c>
      <c r="M3663" s="58">
        <v>0.85</v>
      </c>
      <c r="N3663" s="58">
        <v>0.15</v>
      </c>
      <c r="O3663" s="59">
        <f>Ugovori_OPULJP3[[#This Row],[Bespovratna sredstva - Ukupno (EU+Nac) HRK
= Ukupna ugovorena vrijednost bespovratnih sredstava]]*Ugovori_OPULJP3[[#This Row],[EU STOPA SUFINANCIRANJA %
EU CO-FINANCING RATE %]]</f>
        <v>1217294.9364999998</v>
      </c>
      <c r="P3663" s="60">
        <f>Ugovori_OPULJP3[[#This Row],[Bespovratna sredstva - EU dio - HRK]]/7.5345</f>
        <v>161562.80264118387</v>
      </c>
      <c r="Q3663" s="87">
        <f>Ugovori_OPULJP3[[#This Row],[Bespovratna sredstva - Ukupno (EU+Nac) HRK
= Ukupna ugovorena vrijednost bespovratnih sredstava]]*Ugovori_OPULJP3[[#This Row],[STOPA NACIONALNOG SUFINANCIRANJA %]]</f>
        <v>214816.75349999999</v>
      </c>
      <c r="R3663" s="88">
        <f>Ugovori_OPULJP3[[#This Row],[Bespovratna sredstva - Nacionalni dio - HRK]]/7.5345</f>
        <v>28511.082819032446</v>
      </c>
      <c r="S3663" s="59">
        <v>1432111.69</v>
      </c>
      <c r="T3663" s="60">
        <f>Ugovori_OPULJP3[[#This Row],[Bespovratna sredstva - Ukupno (EU+Nac) HRK
= Ukupna ugovorena vrijednost bespovratnih sredstava]]/7.5345</f>
        <v>190073.88546021632</v>
      </c>
      <c r="U3663" s="87">
        <v>0</v>
      </c>
      <c r="V3663" s="88">
        <f>Ugovori_OPULJP3[[#This Row],[Javni doprinos korisnika - HRK]]/7.5345</f>
        <v>0</v>
      </c>
      <c r="W3663" s="59">
        <v>0</v>
      </c>
      <c r="X3663" s="60">
        <f>Ugovori_OPULJP3[[#This Row],[Privatni doprinos korisnika - HRK]]/7.5345</f>
        <v>0</v>
      </c>
      <c r="Y3663" s="61">
        <v>1432111.69</v>
      </c>
      <c r="Z3663" s="62">
        <f>Ugovori_OPULJP3[[#This Row],[UKUPNI PRIHVATLJIVI IZDACI
TOTAL ELIGIBLE EXPENDITURE
= Bespovratna sredstva ukupno + doprinos korisnika
= Ukupni prihvatljivi troškovi
= Ukupna ugovorena vrijednost projekta HRK]]/7.5345</f>
        <v>190073.88546021632</v>
      </c>
      <c r="AA3663" s="53" t="s">
        <v>37</v>
      </c>
      <c r="AB3663" s="53" t="s">
        <v>752</v>
      </c>
      <c r="AC3663" s="42" t="s">
        <v>13296</v>
      </c>
      <c r="AD3663" s="52" t="s">
        <v>12294</v>
      </c>
    </row>
    <row r="3664" spans="1:30" ht="88.5" customHeight="1" x14ac:dyDescent="0.2">
      <c r="A3664" s="50" t="s">
        <v>13297</v>
      </c>
      <c r="B3664" s="51" t="s">
        <v>12105</v>
      </c>
      <c r="C3664" s="52" t="s">
        <v>12289</v>
      </c>
      <c r="D3664" s="52" t="s">
        <v>13187</v>
      </c>
      <c r="E3664" s="53" t="s">
        <v>75</v>
      </c>
      <c r="F3664" s="89" t="s">
        <v>13298</v>
      </c>
      <c r="G3664" s="89" t="s">
        <v>5974</v>
      </c>
      <c r="H3664" s="120">
        <v>44118</v>
      </c>
      <c r="I3664" s="120">
        <v>44848</v>
      </c>
      <c r="J3664" s="57" t="str">
        <f>IF(Ugovori_OPULJP3[[#This Row],[DATUM ZAVRŠETKA OPERACIJE]]&gt;DATE(2024,12,31),"u provedbi","završen")</f>
        <v>završen</v>
      </c>
      <c r="K3664" s="55" t="s">
        <v>7483</v>
      </c>
      <c r="L3664" s="90" t="s">
        <v>243</v>
      </c>
      <c r="M3664" s="58">
        <v>0.85</v>
      </c>
      <c r="N3664" s="58">
        <v>0.15</v>
      </c>
      <c r="O3664" s="59">
        <f>Ugovori_OPULJP3[[#This Row],[Bespovratna sredstva - Ukupno (EU+Nac) HRK
= Ukupna ugovorena vrijednost bespovratnih sredstava]]*Ugovori_OPULJP3[[#This Row],[EU STOPA SUFINANCIRANJA %
EU CO-FINANCING RATE %]]</f>
        <v>1667919.2659999998</v>
      </c>
      <c r="P3664" s="60">
        <f>Ugovori_OPULJP3[[#This Row],[Bespovratna sredstva - EU dio - HRK]]/7.5345</f>
        <v>221370.92919238168</v>
      </c>
      <c r="Q3664" s="87">
        <f>Ugovori_OPULJP3[[#This Row],[Bespovratna sredstva - Ukupno (EU+Nac) HRK
= Ukupna ugovorena vrijednost bespovratnih sredstava]]*Ugovori_OPULJP3[[#This Row],[STOPA NACIONALNOG SUFINANCIRANJA %]]</f>
        <v>294338.69399999996</v>
      </c>
      <c r="R3664" s="88">
        <f>Ugovori_OPULJP3[[#This Row],[Bespovratna sredstva - Nacionalni dio - HRK]]/7.5345</f>
        <v>39065.458092773239</v>
      </c>
      <c r="S3664" s="59">
        <v>1962257.96</v>
      </c>
      <c r="T3664" s="60">
        <f>Ugovori_OPULJP3[[#This Row],[Bespovratna sredstva - Ukupno (EU+Nac) HRK
= Ukupna ugovorena vrijednost bespovratnih sredstava]]/7.5345</f>
        <v>260436.38728515492</v>
      </c>
      <c r="U3664" s="87">
        <v>0</v>
      </c>
      <c r="V3664" s="88">
        <f>Ugovori_OPULJP3[[#This Row],[Javni doprinos korisnika - HRK]]/7.5345</f>
        <v>0</v>
      </c>
      <c r="W3664" s="59">
        <v>0</v>
      </c>
      <c r="X3664" s="60">
        <f>Ugovori_OPULJP3[[#This Row],[Privatni doprinos korisnika - HRK]]/7.5345</f>
        <v>0</v>
      </c>
      <c r="Y3664" s="61">
        <v>1962257.96</v>
      </c>
      <c r="Z3664" s="62">
        <f>Ugovori_OPULJP3[[#This Row],[UKUPNI PRIHVATLJIVI IZDACI
TOTAL ELIGIBLE EXPENDITURE
= Bespovratna sredstva ukupno + doprinos korisnika
= Ukupni prihvatljivi troškovi
= Ukupna ugovorena vrijednost projekta HRK]]/7.5345</f>
        <v>260436.38728515492</v>
      </c>
      <c r="AA3664" s="53" t="s">
        <v>37</v>
      </c>
      <c r="AB3664" s="53" t="s">
        <v>752</v>
      </c>
      <c r="AC3664" s="42" t="s">
        <v>13299</v>
      </c>
      <c r="AD3664" s="52" t="s">
        <v>12294</v>
      </c>
    </row>
    <row r="3665" spans="1:30" ht="88.5" customHeight="1" x14ac:dyDescent="0.2">
      <c r="A3665" s="50" t="s">
        <v>13300</v>
      </c>
      <c r="B3665" s="51" t="s">
        <v>12105</v>
      </c>
      <c r="C3665" s="52" t="s">
        <v>12289</v>
      </c>
      <c r="D3665" s="52" t="s">
        <v>13187</v>
      </c>
      <c r="E3665" s="53" t="s">
        <v>75</v>
      </c>
      <c r="F3665" s="54" t="s">
        <v>13301</v>
      </c>
      <c r="G3665" s="54" t="s">
        <v>13302</v>
      </c>
      <c r="H3665" s="56">
        <v>44132</v>
      </c>
      <c r="I3665" s="56">
        <v>44862</v>
      </c>
      <c r="J3665" s="57" t="str">
        <f>IF(Ugovori_OPULJP3[[#This Row],[DATUM ZAVRŠETKA OPERACIJE]]&gt;DATE(2024,12,31),"u provedbi","završen")</f>
        <v>završen</v>
      </c>
      <c r="K3665" s="55" t="s">
        <v>36</v>
      </c>
      <c r="L3665" s="55" t="s">
        <v>36</v>
      </c>
      <c r="M3665" s="58">
        <v>0.85</v>
      </c>
      <c r="N3665" s="58">
        <v>0.15</v>
      </c>
      <c r="O3665" s="59">
        <f>Ugovori_OPULJP3[[#This Row],[Bespovratna sredstva - Ukupno (EU+Nac) HRK
= Ukupna ugovorena vrijednost bespovratnih sredstava]]*Ugovori_OPULJP3[[#This Row],[EU STOPA SUFINANCIRANJA %
EU CO-FINANCING RATE %]]</f>
        <v>1638820.4</v>
      </c>
      <c r="P3665" s="60">
        <f>Ugovori_OPULJP3[[#This Row],[Bespovratna sredstva - EU dio - HRK]]/7.5345</f>
        <v>217508.8459751808</v>
      </c>
      <c r="Q3665" s="59">
        <f>Ugovori_OPULJP3[[#This Row],[Bespovratna sredstva - Ukupno (EU+Nac) HRK
= Ukupna ugovorena vrijednost bespovratnih sredstava]]*Ugovori_OPULJP3[[#This Row],[STOPA NACIONALNOG SUFINANCIRANJA %]]</f>
        <v>289203.59999999998</v>
      </c>
      <c r="R3665" s="60">
        <f>Ugovori_OPULJP3[[#This Row],[Bespovratna sredstva - Nacionalni dio - HRK]]/7.5345</f>
        <v>38383.91399562014</v>
      </c>
      <c r="S3665" s="59">
        <v>1928024</v>
      </c>
      <c r="T3665" s="60">
        <f>Ugovori_OPULJP3[[#This Row],[Bespovratna sredstva - Ukupno (EU+Nac) HRK
= Ukupna ugovorena vrijednost bespovratnih sredstava]]/7.5345</f>
        <v>255892.75997080098</v>
      </c>
      <c r="U3665" s="59">
        <v>0</v>
      </c>
      <c r="V3665" s="60">
        <f>Ugovori_OPULJP3[[#This Row],[Javni doprinos korisnika - HRK]]/7.5345</f>
        <v>0</v>
      </c>
      <c r="W3665" s="59">
        <v>0</v>
      </c>
      <c r="X3665" s="60">
        <f>Ugovori_OPULJP3[[#This Row],[Privatni doprinos korisnika - HRK]]/7.5345</f>
        <v>0</v>
      </c>
      <c r="Y3665" s="61">
        <v>1928024</v>
      </c>
      <c r="Z3665" s="62">
        <f>Ugovori_OPULJP3[[#This Row],[UKUPNI PRIHVATLJIVI IZDACI
TOTAL ELIGIBLE EXPENDITURE
= Bespovratna sredstva ukupno + doprinos korisnika
= Ukupni prihvatljivi troškovi
= Ukupna ugovorena vrijednost projekta HRK]]/7.5345</f>
        <v>255892.75997080098</v>
      </c>
      <c r="AA3665" s="53" t="s">
        <v>37</v>
      </c>
      <c r="AB3665" s="53" t="s">
        <v>752</v>
      </c>
      <c r="AC3665" s="42" t="s">
        <v>13303</v>
      </c>
      <c r="AD3665" s="52" t="s">
        <v>12294</v>
      </c>
    </row>
    <row r="3666" spans="1:30" ht="88.5" customHeight="1" x14ac:dyDescent="0.2">
      <c r="A3666" s="50" t="s">
        <v>13304</v>
      </c>
      <c r="B3666" s="51" t="s">
        <v>12105</v>
      </c>
      <c r="C3666" s="52" t="s">
        <v>12289</v>
      </c>
      <c r="D3666" s="52" t="s">
        <v>13187</v>
      </c>
      <c r="E3666" s="53" t="s">
        <v>75</v>
      </c>
      <c r="F3666" s="89" t="s">
        <v>13305</v>
      </c>
      <c r="G3666" s="89" t="s">
        <v>13306</v>
      </c>
      <c r="H3666" s="120">
        <v>44122</v>
      </c>
      <c r="I3666" s="120">
        <v>44852</v>
      </c>
      <c r="J3666" s="57" t="str">
        <f>IF(Ugovori_OPULJP3[[#This Row],[DATUM ZAVRŠETKA OPERACIJE]]&gt;DATE(2024,12,31),"u provedbi","završen")</f>
        <v>završen</v>
      </c>
      <c r="K3666" s="55" t="s">
        <v>153</v>
      </c>
      <c r="L3666" s="90" t="s">
        <v>36</v>
      </c>
      <c r="M3666" s="58">
        <v>0.85</v>
      </c>
      <c r="N3666" s="58">
        <v>0.15</v>
      </c>
      <c r="O3666" s="59">
        <f>Ugovori_OPULJP3[[#This Row],[Bespovratna sredstva - Ukupno (EU+Nac) HRK
= Ukupna ugovorena vrijednost bespovratnih sredstava]]*Ugovori_OPULJP3[[#This Row],[EU STOPA SUFINANCIRANJA %
EU CO-FINANCING RATE %]]</f>
        <v>1614654.6194999998</v>
      </c>
      <c r="P3666" s="60">
        <f>Ugovori_OPULJP3[[#This Row],[Bespovratna sredstva - EU dio - HRK]]/7.5345</f>
        <v>214301.49571968938</v>
      </c>
      <c r="Q3666" s="87">
        <f>Ugovori_OPULJP3[[#This Row],[Bespovratna sredstva - Ukupno (EU+Nac) HRK
= Ukupna ugovorena vrijednost bespovratnih sredstava]]*Ugovori_OPULJP3[[#This Row],[STOPA NACIONALNOG SUFINANCIRANJA %]]</f>
        <v>284939.05049999995</v>
      </c>
      <c r="R3666" s="88">
        <f>Ugovori_OPULJP3[[#This Row],[Bespovratna sredstva - Nacionalni dio - HRK]]/7.5345</f>
        <v>37817.911009356947</v>
      </c>
      <c r="S3666" s="59">
        <v>1899593.67</v>
      </c>
      <c r="T3666" s="60">
        <f>Ugovori_OPULJP3[[#This Row],[Bespovratna sredstva - Ukupno (EU+Nac) HRK
= Ukupna ugovorena vrijednost bespovratnih sredstava]]/7.5345</f>
        <v>252119.40672904637</v>
      </c>
      <c r="U3666" s="87">
        <v>0</v>
      </c>
      <c r="V3666" s="88">
        <f>Ugovori_OPULJP3[[#This Row],[Javni doprinos korisnika - HRK]]/7.5345</f>
        <v>0</v>
      </c>
      <c r="W3666" s="59">
        <v>0</v>
      </c>
      <c r="X3666" s="60">
        <f>Ugovori_OPULJP3[[#This Row],[Privatni doprinos korisnika - HRK]]/7.5345</f>
        <v>0</v>
      </c>
      <c r="Y3666" s="61">
        <v>1899593.67</v>
      </c>
      <c r="Z3666" s="62">
        <f>Ugovori_OPULJP3[[#This Row],[UKUPNI PRIHVATLJIVI IZDACI
TOTAL ELIGIBLE EXPENDITURE
= Bespovratna sredstva ukupno + doprinos korisnika
= Ukupni prihvatljivi troškovi
= Ukupna ugovorena vrijednost projekta HRK]]/7.5345</f>
        <v>252119.40672904637</v>
      </c>
      <c r="AA3666" s="53" t="s">
        <v>37</v>
      </c>
      <c r="AB3666" s="53" t="s">
        <v>752</v>
      </c>
      <c r="AC3666" s="42" t="s">
        <v>13307</v>
      </c>
      <c r="AD3666" s="52" t="s">
        <v>12294</v>
      </c>
    </row>
    <row r="3667" spans="1:30" ht="88.5" customHeight="1" x14ac:dyDescent="0.2">
      <c r="A3667" s="50" t="s">
        <v>13308</v>
      </c>
      <c r="B3667" s="51" t="s">
        <v>12105</v>
      </c>
      <c r="C3667" s="52" t="s">
        <v>12289</v>
      </c>
      <c r="D3667" s="52" t="s">
        <v>13187</v>
      </c>
      <c r="E3667" s="53" t="s">
        <v>75</v>
      </c>
      <c r="F3667" s="89" t="s">
        <v>13309</v>
      </c>
      <c r="G3667" s="54" t="s">
        <v>3707</v>
      </c>
      <c r="H3667" s="120">
        <v>44117</v>
      </c>
      <c r="I3667" s="120">
        <v>44847</v>
      </c>
      <c r="J3667" s="57" t="str">
        <f>IF(Ugovori_OPULJP3[[#This Row],[DATUM ZAVRŠETKA OPERACIJE]]&gt;DATE(2024,12,31),"u provedbi","završen")</f>
        <v>završen</v>
      </c>
      <c r="K3667" s="55" t="s">
        <v>36</v>
      </c>
      <c r="L3667" s="55" t="s">
        <v>36</v>
      </c>
      <c r="M3667" s="58">
        <v>0.85</v>
      </c>
      <c r="N3667" s="58">
        <v>0.15</v>
      </c>
      <c r="O3667" s="59">
        <f>Ugovori_OPULJP3[[#This Row],[Bespovratna sredstva - Ukupno (EU+Nac) HRK
= Ukupna ugovorena vrijednost bespovratnih sredstava]]*Ugovori_OPULJP3[[#This Row],[EU STOPA SUFINANCIRANJA %
EU CO-FINANCING RATE %]]</f>
        <v>1674339.605</v>
      </c>
      <c r="P3667" s="60">
        <f>Ugovori_OPULJP3[[#This Row],[Bespovratna sredstva - EU dio - HRK]]/7.5345</f>
        <v>222223.05461543566</v>
      </c>
      <c r="Q3667" s="87">
        <f>Ugovori_OPULJP3[[#This Row],[Bespovratna sredstva - Ukupno (EU+Nac) HRK
= Ukupna ugovorena vrijednost bespovratnih sredstava]]*Ugovori_OPULJP3[[#This Row],[STOPA NACIONALNOG SUFINANCIRANJA %]]</f>
        <v>295471.69500000001</v>
      </c>
      <c r="R3667" s="88">
        <f>Ugovori_OPULJP3[[#This Row],[Bespovratna sredstva - Nacionalni dio - HRK]]/7.5345</f>
        <v>39215.833167429824</v>
      </c>
      <c r="S3667" s="59">
        <v>1969811.3</v>
      </c>
      <c r="T3667" s="60">
        <f>Ugovori_OPULJP3[[#This Row],[Bespovratna sredstva - Ukupno (EU+Nac) HRK
= Ukupna ugovorena vrijednost bespovratnih sredstava]]/7.5345</f>
        <v>261438.88778286547</v>
      </c>
      <c r="U3667" s="87">
        <v>0</v>
      </c>
      <c r="V3667" s="88">
        <f>Ugovori_OPULJP3[[#This Row],[Javni doprinos korisnika - HRK]]/7.5345</f>
        <v>0</v>
      </c>
      <c r="W3667" s="59">
        <v>0</v>
      </c>
      <c r="X3667" s="60">
        <f>Ugovori_OPULJP3[[#This Row],[Privatni doprinos korisnika - HRK]]/7.5345</f>
        <v>0</v>
      </c>
      <c r="Y3667" s="61">
        <v>1969811.3</v>
      </c>
      <c r="Z3667" s="62">
        <f>Ugovori_OPULJP3[[#This Row],[UKUPNI PRIHVATLJIVI IZDACI
TOTAL ELIGIBLE EXPENDITURE
= Bespovratna sredstva ukupno + doprinos korisnika
= Ukupni prihvatljivi troškovi
= Ukupna ugovorena vrijednost projekta HRK]]/7.5345</f>
        <v>261438.88778286547</v>
      </c>
      <c r="AA3667" s="53" t="s">
        <v>37</v>
      </c>
      <c r="AB3667" s="53" t="s">
        <v>752</v>
      </c>
      <c r="AC3667" s="42" t="s">
        <v>13310</v>
      </c>
      <c r="AD3667" s="52" t="s">
        <v>12294</v>
      </c>
    </row>
    <row r="3668" spans="1:30" ht="88.5" customHeight="1" x14ac:dyDescent="0.2">
      <c r="A3668" s="50" t="s">
        <v>13311</v>
      </c>
      <c r="B3668" s="51" t="s">
        <v>12105</v>
      </c>
      <c r="C3668" s="52" t="s">
        <v>12289</v>
      </c>
      <c r="D3668" s="52" t="s">
        <v>13187</v>
      </c>
      <c r="E3668" s="53" t="s">
        <v>75</v>
      </c>
      <c r="F3668" s="89" t="s">
        <v>13312</v>
      </c>
      <c r="G3668" s="89" t="s">
        <v>12346</v>
      </c>
      <c r="H3668" s="120">
        <v>44123</v>
      </c>
      <c r="I3668" s="120">
        <v>45218</v>
      </c>
      <c r="J3668" s="57" t="str">
        <f>IF(Ugovori_OPULJP3[[#This Row],[DATUM ZAVRŠETKA OPERACIJE]]&gt;DATE(2024,12,31),"u provedbi","završen")</f>
        <v>završen</v>
      </c>
      <c r="K3668" s="55" t="s">
        <v>337</v>
      </c>
      <c r="L3668" s="55" t="s">
        <v>337</v>
      </c>
      <c r="M3668" s="58">
        <v>0.85</v>
      </c>
      <c r="N3668" s="58">
        <v>0.15</v>
      </c>
      <c r="O3668" s="59">
        <f>Ugovori_OPULJP3[[#This Row],[Bespovratna sredstva - Ukupno (EU+Nac) HRK
= Ukupna ugovorena vrijednost bespovratnih sredstava]]*Ugovori_OPULJP3[[#This Row],[EU STOPA SUFINANCIRANJA %
EU CO-FINANCING RATE %]]</f>
        <v>1687219.791</v>
      </c>
      <c r="P3668" s="60">
        <f>Ugovori_OPULJP3[[#This Row],[Bespovratna sredstva - EU dio - HRK]]/7.5345</f>
        <v>223932.54907425839</v>
      </c>
      <c r="Q3668" s="87">
        <f>Ugovori_OPULJP3[[#This Row],[Bespovratna sredstva - Ukupno (EU+Nac) HRK
= Ukupna ugovorena vrijednost bespovratnih sredstava]]*Ugovori_OPULJP3[[#This Row],[STOPA NACIONALNOG SUFINANCIRANJA %]]</f>
        <v>297744.66899999999</v>
      </c>
      <c r="R3668" s="88">
        <f>Ugovori_OPULJP3[[#This Row],[Bespovratna sredstva - Nacionalni dio - HRK]]/7.5345</f>
        <v>39517.508660163243</v>
      </c>
      <c r="S3668" s="59">
        <v>1984964.46</v>
      </c>
      <c r="T3668" s="60">
        <f>Ugovori_OPULJP3[[#This Row],[Bespovratna sredstva - Ukupno (EU+Nac) HRK
= Ukupna ugovorena vrijednost bespovratnih sredstava]]/7.5345</f>
        <v>263450.05773442163</v>
      </c>
      <c r="U3668" s="87">
        <v>0</v>
      </c>
      <c r="V3668" s="88">
        <f>Ugovori_OPULJP3[[#This Row],[Javni doprinos korisnika - HRK]]/7.5345</f>
        <v>0</v>
      </c>
      <c r="W3668" s="59">
        <v>0</v>
      </c>
      <c r="X3668" s="60">
        <f>Ugovori_OPULJP3[[#This Row],[Privatni doprinos korisnika - HRK]]/7.5345</f>
        <v>0</v>
      </c>
      <c r="Y3668" s="61">
        <v>1984964.46</v>
      </c>
      <c r="Z3668" s="62">
        <f>Ugovori_OPULJP3[[#This Row],[UKUPNI PRIHVATLJIVI IZDACI
TOTAL ELIGIBLE EXPENDITURE
= Bespovratna sredstva ukupno + doprinos korisnika
= Ukupni prihvatljivi troškovi
= Ukupna ugovorena vrijednost projekta HRK]]/7.5345</f>
        <v>263450.05773442163</v>
      </c>
      <c r="AA3668" s="53" t="s">
        <v>37</v>
      </c>
      <c r="AB3668" s="53" t="s">
        <v>752</v>
      </c>
      <c r="AC3668" s="42" t="s">
        <v>13313</v>
      </c>
      <c r="AD3668" s="52" t="s">
        <v>12294</v>
      </c>
    </row>
    <row r="3669" spans="1:30" ht="88.5" customHeight="1" x14ac:dyDescent="0.2">
      <c r="A3669" s="50" t="s">
        <v>13314</v>
      </c>
      <c r="B3669" s="51" t="s">
        <v>12105</v>
      </c>
      <c r="C3669" s="52" t="s">
        <v>12289</v>
      </c>
      <c r="D3669" s="52" t="s">
        <v>13187</v>
      </c>
      <c r="E3669" s="53" t="s">
        <v>75</v>
      </c>
      <c r="F3669" s="54" t="s">
        <v>13315</v>
      </c>
      <c r="G3669" s="54" t="s">
        <v>8957</v>
      </c>
      <c r="H3669" s="56">
        <v>44132</v>
      </c>
      <c r="I3669" s="56">
        <v>44862</v>
      </c>
      <c r="J3669" s="57" t="str">
        <f>IF(Ugovori_OPULJP3[[#This Row],[DATUM ZAVRŠETKA OPERACIJE]]&gt;DATE(2024,12,31),"u provedbi","završen")</f>
        <v>završen</v>
      </c>
      <c r="K3669" s="55" t="s">
        <v>891</v>
      </c>
      <c r="L3669" s="55" t="s">
        <v>36</v>
      </c>
      <c r="M3669" s="58">
        <v>0.85</v>
      </c>
      <c r="N3669" s="58">
        <v>0.15</v>
      </c>
      <c r="O3669" s="59">
        <f>Ugovori_OPULJP3[[#This Row],[Bespovratna sredstva - Ukupno (EU+Nac) HRK
= Ukupna ugovorena vrijednost bespovratnih sredstava]]*Ugovori_OPULJP3[[#This Row],[EU STOPA SUFINANCIRANJA %
EU CO-FINANCING RATE %]]</f>
        <v>1477504.0085</v>
      </c>
      <c r="P3669" s="60">
        <f>Ugovori_OPULJP3[[#This Row],[Bespovratna sredstva - EU dio - HRK]]/7.5345</f>
        <v>196098.48145198752</v>
      </c>
      <c r="Q3669" s="59">
        <f>Ugovori_OPULJP3[[#This Row],[Bespovratna sredstva - Ukupno (EU+Nac) HRK
= Ukupna ugovorena vrijednost bespovratnih sredstava]]*Ugovori_OPULJP3[[#This Row],[STOPA NACIONALNOG SUFINANCIRANJA %]]</f>
        <v>260736.00149999998</v>
      </c>
      <c r="R3669" s="60">
        <f>Ugovori_OPULJP3[[#This Row],[Bespovratna sredstva - Nacionalni dio - HRK]]/7.5345</f>
        <v>34605.614373880147</v>
      </c>
      <c r="S3669" s="59">
        <v>1738240.01</v>
      </c>
      <c r="T3669" s="60">
        <f>Ugovori_OPULJP3[[#This Row],[Bespovratna sredstva - Ukupno (EU+Nac) HRK
= Ukupna ugovorena vrijednost bespovratnih sredstava]]/7.5345</f>
        <v>230704.09582586767</v>
      </c>
      <c r="U3669" s="59">
        <v>0</v>
      </c>
      <c r="V3669" s="60">
        <f>Ugovori_OPULJP3[[#This Row],[Javni doprinos korisnika - HRK]]/7.5345</f>
        <v>0</v>
      </c>
      <c r="W3669" s="59">
        <v>0</v>
      </c>
      <c r="X3669" s="60">
        <f>Ugovori_OPULJP3[[#This Row],[Privatni doprinos korisnika - HRK]]/7.5345</f>
        <v>0</v>
      </c>
      <c r="Y3669" s="61">
        <v>1738240.01</v>
      </c>
      <c r="Z3669" s="62">
        <f>Ugovori_OPULJP3[[#This Row],[UKUPNI PRIHVATLJIVI IZDACI
TOTAL ELIGIBLE EXPENDITURE
= Bespovratna sredstva ukupno + doprinos korisnika
= Ukupni prihvatljivi troškovi
= Ukupna ugovorena vrijednost projekta HRK]]/7.5345</f>
        <v>230704.09582586767</v>
      </c>
      <c r="AA3669" s="53" t="s">
        <v>37</v>
      </c>
      <c r="AB3669" s="53" t="s">
        <v>752</v>
      </c>
      <c r="AC3669" s="42" t="s">
        <v>13316</v>
      </c>
      <c r="AD3669" s="52" t="s">
        <v>12294</v>
      </c>
    </row>
    <row r="3670" spans="1:30" ht="88.5" customHeight="1" x14ac:dyDescent="0.2">
      <c r="A3670" s="50" t="s">
        <v>13317</v>
      </c>
      <c r="B3670" s="51" t="s">
        <v>12105</v>
      </c>
      <c r="C3670" s="52" t="s">
        <v>12289</v>
      </c>
      <c r="D3670" s="52" t="s">
        <v>13187</v>
      </c>
      <c r="E3670" s="53" t="s">
        <v>75</v>
      </c>
      <c r="F3670" s="89" t="s">
        <v>13318</v>
      </c>
      <c r="G3670" s="89" t="s">
        <v>1434</v>
      </c>
      <c r="H3670" s="120">
        <v>44109</v>
      </c>
      <c r="I3670" s="120">
        <v>45204</v>
      </c>
      <c r="J3670" s="57" t="str">
        <f>IF(Ugovori_OPULJP3[[#This Row],[DATUM ZAVRŠETKA OPERACIJE]]&gt;DATE(2024,12,31),"u provedbi","završen")</f>
        <v>završen</v>
      </c>
      <c r="K3670" s="55" t="s">
        <v>98</v>
      </c>
      <c r="L3670" s="90" t="s">
        <v>98</v>
      </c>
      <c r="M3670" s="58">
        <v>0.85</v>
      </c>
      <c r="N3670" s="58">
        <v>0.15</v>
      </c>
      <c r="O3670" s="59">
        <f>Ugovori_OPULJP3[[#This Row],[Bespovratna sredstva - Ukupno (EU+Nac) HRK
= Ukupna ugovorena vrijednost bespovratnih sredstava]]*Ugovori_OPULJP3[[#This Row],[EU STOPA SUFINANCIRANJA %
EU CO-FINANCING RATE %]]</f>
        <v>1691838.4189999998</v>
      </c>
      <c r="P3670" s="60">
        <f>Ugovori_OPULJP3[[#This Row],[Bespovratna sredstva - EU dio - HRK]]/7.5345</f>
        <v>224545.54635344079</v>
      </c>
      <c r="Q3670" s="87">
        <f>Ugovori_OPULJP3[[#This Row],[Bespovratna sredstva - Ukupno (EU+Nac) HRK
= Ukupna ugovorena vrijednost bespovratnih sredstava]]*Ugovori_OPULJP3[[#This Row],[STOPA NACIONALNOG SUFINANCIRANJA %]]</f>
        <v>298559.72099999996</v>
      </c>
      <c r="R3670" s="88">
        <f>Ugovori_OPULJP3[[#This Row],[Bespovratna sredstva - Nacionalni dio - HRK]]/7.5345</f>
        <v>39625.684650607196</v>
      </c>
      <c r="S3670" s="59">
        <v>1990398.14</v>
      </c>
      <c r="T3670" s="60">
        <f>Ugovori_OPULJP3[[#This Row],[Bespovratna sredstva - Ukupno (EU+Nac) HRK
= Ukupna ugovorena vrijednost bespovratnih sredstava]]/7.5345</f>
        <v>264171.23100404802</v>
      </c>
      <c r="U3670" s="87">
        <v>0</v>
      </c>
      <c r="V3670" s="88">
        <f>Ugovori_OPULJP3[[#This Row],[Javni doprinos korisnika - HRK]]/7.5345</f>
        <v>0</v>
      </c>
      <c r="W3670" s="59">
        <v>0</v>
      </c>
      <c r="X3670" s="60">
        <f>Ugovori_OPULJP3[[#This Row],[Privatni doprinos korisnika - HRK]]/7.5345</f>
        <v>0</v>
      </c>
      <c r="Y3670" s="61">
        <v>1990398.14</v>
      </c>
      <c r="Z3670" s="62">
        <f>Ugovori_OPULJP3[[#This Row],[UKUPNI PRIHVATLJIVI IZDACI
TOTAL ELIGIBLE EXPENDITURE
= Bespovratna sredstva ukupno + doprinos korisnika
= Ukupni prihvatljivi troškovi
= Ukupna ugovorena vrijednost projekta HRK]]/7.5345</f>
        <v>264171.23100404802</v>
      </c>
      <c r="AA3670" s="53" t="s">
        <v>37</v>
      </c>
      <c r="AB3670" s="53" t="s">
        <v>752</v>
      </c>
      <c r="AC3670" s="42" t="s">
        <v>13319</v>
      </c>
      <c r="AD3670" s="52" t="s">
        <v>12294</v>
      </c>
    </row>
    <row r="3671" spans="1:30" ht="88.5" customHeight="1" x14ac:dyDescent="0.2">
      <c r="A3671" s="50" t="s">
        <v>13320</v>
      </c>
      <c r="B3671" s="51" t="s">
        <v>12105</v>
      </c>
      <c r="C3671" s="52" t="s">
        <v>12289</v>
      </c>
      <c r="D3671" s="52" t="s">
        <v>13187</v>
      </c>
      <c r="E3671" s="53" t="s">
        <v>75</v>
      </c>
      <c r="F3671" s="89" t="s">
        <v>13321</v>
      </c>
      <c r="G3671" s="54" t="s">
        <v>1827</v>
      </c>
      <c r="H3671" s="120">
        <v>44130</v>
      </c>
      <c r="I3671" s="120">
        <v>44860</v>
      </c>
      <c r="J3671" s="57" t="str">
        <f>IF(Ugovori_OPULJP3[[#This Row],[DATUM ZAVRŠETKA OPERACIJE]]&gt;DATE(2024,12,31),"u provedbi","završen")</f>
        <v>završen</v>
      </c>
      <c r="K3671" s="90" t="s">
        <v>270</v>
      </c>
      <c r="L3671" s="90" t="s">
        <v>270</v>
      </c>
      <c r="M3671" s="58">
        <v>0.85</v>
      </c>
      <c r="N3671" s="58">
        <v>0.15</v>
      </c>
      <c r="O3671" s="59">
        <f>Ugovori_OPULJP3[[#This Row],[Bespovratna sredstva - Ukupno (EU+Nac) HRK
= Ukupna ugovorena vrijednost bespovratnih sredstava]]*Ugovori_OPULJP3[[#This Row],[EU STOPA SUFINANCIRANJA %
EU CO-FINANCING RATE %]]</f>
        <v>1591996.1949999998</v>
      </c>
      <c r="P3671" s="60">
        <f>Ugovori_OPULJP3[[#This Row],[Bespovratna sredstva - EU dio - HRK]]/7.5345</f>
        <v>211294.20598579862</v>
      </c>
      <c r="Q3671" s="87">
        <f>Ugovori_OPULJP3[[#This Row],[Bespovratna sredstva - Ukupno (EU+Nac) HRK
= Ukupna ugovorena vrijednost bespovratnih sredstava]]*Ugovori_OPULJP3[[#This Row],[STOPA NACIONALNOG SUFINANCIRANJA %]]</f>
        <v>280940.505</v>
      </c>
      <c r="R3671" s="88">
        <f>Ugovori_OPULJP3[[#This Row],[Bespovratna sredstva - Nacionalni dio - HRK]]/7.5345</f>
        <v>37287.212821023291</v>
      </c>
      <c r="S3671" s="59">
        <v>1872936.7</v>
      </c>
      <c r="T3671" s="60">
        <f>Ugovori_OPULJP3[[#This Row],[Bespovratna sredstva - Ukupno (EU+Nac) HRK
= Ukupna ugovorena vrijednost bespovratnih sredstava]]/7.5345</f>
        <v>248581.41880682192</v>
      </c>
      <c r="U3671" s="87">
        <v>0</v>
      </c>
      <c r="V3671" s="88">
        <f>Ugovori_OPULJP3[[#This Row],[Javni doprinos korisnika - HRK]]/7.5345</f>
        <v>0</v>
      </c>
      <c r="W3671" s="59">
        <v>0</v>
      </c>
      <c r="X3671" s="60">
        <f>Ugovori_OPULJP3[[#This Row],[Privatni doprinos korisnika - HRK]]/7.5345</f>
        <v>0</v>
      </c>
      <c r="Y3671" s="61">
        <v>1872936.7</v>
      </c>
      <c r="Z3671" s="62">
        <f>Ugovori_OPULJP3[[#This Row],[UKUPNI PRIHVATLJIVI IZDACI
TOTAL ELIGIBLE EXPENDITURE
= Bespovratna sredstva ukupno + doprinos korisnika
= Ukupni prihvatljivi troškovi
= Ukupna ugovorena vrijednost projekta HRK]]/7.5345</f>
        <v>248581.41880682192</v>
      </c>
      <c r="AA3671" s="53" t="s">
        <v>37</v>
      </c>
      <c r="AB3671" s="53" t="s">
        <v>752</v>
      </c>
      <c r="AC3671" s="42" t="s">
        <v>13319</v>
      </c>
      <c r="AD3671" s="52" t="s">
        <v>12294</v>
      </c>
    </row>
    <row r="3672" spans="1:30" ht="88.5" customHeight="1" x14ac:dyDescent="0.2">
      <c r="A3672" s="50" t="s">
        <v>13322</v>
      </c>
      <c r="B3672" s="51" t="s">
        <v>12105</v>
      </c>
      <c r="C3672" s="52" t="s">
        <v>12289</v>
      </c>
      <c r="D3672" s="52" t="s">
        <v>13187</v>
      </c>
      <c r="E3672" s="53" t="s">
        <v>75</v>
      </c>
      <c r="F3672" s="89" t="s">
        <v>13323</v>
      </c>
      <c r="G3672" s="71" t="s">
        <v>4103</v>
      </c>
      <c r="H3672" s="120">
        <v>44131</v>
      </c>
      <c r="I3672" s="120">
        <v>44861</v>
      </c>
      <c r="J3672" s="57" t="str">
        <f>IF(Ugovori_OPULJP3[[#This Row],[DATUM ZAVRŠETKA OPERACIJE]]&gt;DATE(2024,12,31),"u provedbi","završen")</f>
        <v>završen</v>
      </c>
      <c r="K3672" s="55" t="s">
        <v>36</v>
      </c>
      <c r="L3672" s="90" t="s">
        <v>36</v>
      </c>
      <c r="M3672" s="58">
        <v>0.85</v>
      </c>
      <c r="N3672" s="58">
        <v>0.15</v>
      </c>
      <c r="O3672" s="59">
        <f>Ugovori_OPULJP3[[#This Row],[Bespovratna sredstva - Ukupno (EU+Nac) HRK
= Ukupna ugovorena vrijednost bespovratnih sredstava]]*Ugovori_OPULJP3[[#This Row],[EU STOPA SUFINANCIRANJA %
EU CO-FINANCING RATE %]]</f>
        <v>1422280.3755000001</v>
      </c>
      <c r="P3672" s="60">
        <f>Ugovori_OPULJP3[[#This Row],[Bespovratna sredstva - EU dio - HRK]]/7.5345</f>
        <v>188769.04578936892</v>
      </c>
      <c r="Q3672" s="87">
        <f>Ugovori_OPULJP3[[#This Row],[Bespovratna sredstva - Ukupno (EU+Nac) HRK
= Ukupna ugovorena vrijednost bespovratnih sredstava]]*Ugovori_OPULJP3[[#This Row],[STOPA NACIONALNOG SUFINANCIRANJA %]]</f>
        <v>250990.6545</v>
      </c>
      <c r="R3672" s="88">
        <f>Ugovori_OPULJP3[[#This Row],[Bespovratna sredstva - Nacionalni dio - HRK]]/7.5345</f>
        <v>33312.184551065096</v>
      </c>
      <c r="S3672" s="59">
        <v>1673271.03</v>
      </c>
      <c r="T3672" s="60">
        <f>Ugovori_OPULJP3[[#This Row],[Bespovratna sredstva - Ukupno (EU+Nac) HRK
= Ukupna ugovorena vrijednost bespovratnih sredstava]]/7.5345</f>
        <v>222081.23034043401</v>
      </c>
      <c r="U3672" s="87">
        <v>0</v>
      </c>
      <c r="V3672" s="88">
        <f>Ugovori_OPULJP3[[#This Row],[Javni doprinos korisnika - HRK]]/7.5345</f>
        <v>0</v>
      </c>
      <c r="W3672" s="59">
        <v>0</v>
      </c>
      <c r="X3672" s="60">
        <f>Ugovori_OPULJP3[[#This Row],[Privatni doprinos korisnika - HRK]]/7.5345</f>
        <v>0</v>
      </c>
      <c r="Y3672" s="61">
        <v>1673271.03</v>
      </c>
      <c r="Z3672" s="62">
        <f>Ugovori_OPULJP3[[#This Row],[UKUPNI PRIHVATLJIVI IZDACI
TOTAL ELIGIBLE EXPENDITURE
= Bespovratna sredstva ukupno + doprinos korisnika
= Ukupni prihvatljivi troškovi
= Ukupna ugovorena vrijednost projekta HRK]]/7.5345</f>
        <v>222081.23034043401</v>
      </c>
      <c r="AA3672" s="53" t="s">
        <v>37</v>
      </c>
      <c r="AB3672" s="53" t="s">
        <v>752</v>
      </c>
      <c r="AC3672" s="42" t="s">
        <v>13319</v>
      </c>
      <c r="AD3672" s="52" t="s">
        <v>12294</v>
      </c>
    </row>
    <row r="3673" spans="1:30" ht="88.5" customHeight="1" x14ac:dyDescent="0.2">
      <c r="A3673" s="50" t="s">
        <v>13324</v>
      </c>
      <c r="B3673" s="51" t="s">
        <v>12105</v>
      </c>
      <c r="C3673" s="52" t="s">
        <v>12289</v>
      </c>
      <c r="D3673" s="52" t="s">
        <v>13187</v>
      </c>
      <c r="E3673" s="53" t="s">
        <v>75</v>
      </c>
      <c r="F3673" s="89" t="s">
        <v>6472</v>
      </c>
      <c r="G3673" s="89" t="s">
        <v>3122</v>
      </c>
      <c r="H3673" s="120">
        <v>44118</v>
      </c>
      <c r="I3673" s="120">
        <v>45030</v>
      </c>
      <c r="J3673" s="57" t="str">
        <f>IF(Ugovori_OPULJP3[[#This Row],[DATUM ZAVRŠETKA OPERACIJE]]&gt;DATE(2024,12,31),"u provedbi","završen")</f>
        <v>završen</v>
      </c>
      <c r="K3673" s="55" t="s">
        <v>210</v>
      </c>
      <c r="L3673" s="55" t="s">
        <v>210</v>
      </c>
      <c r="M3673" s="58">
        <v>0.85</v>
      </c>
      <c r="N3673" s="58">
        <v>0.15</v>
      </c>
      <c r="O3673" s="59">
        <f>Ugovori_OPULJP3[[#This Row],[Bespovratna sredstva - Ukupno (EU+Nac) HRK
= Ukupna ugovorena vrijednost bespovratnih sredstava]]*Ugovori_OPULJP3[[#This Row],[EU STOPA SUFINANCIRANJA %
EU CO-FINANCING RATE %]]</f>
        <v>920548.00249999994</v>
      </c>
      <c r="P3673" s="60">
        <f>Ugovori_OPULJP3[[#This Row],[Bespovratna sredstva - EU dio - HRK]]/7.5345</f>
        <v>122177.71617227419</v>
      </c>
      <c r="Q3673" s="87">
        <f>Ugovori_OPULJP3[[#This Row],[Bespovratna sredstva - Ukupno (EU+Nac) HRK
= Ukupna ugovorena vrijednost bespovratnih sredstava]]*Ugovori_OPULJP3[[#This Row],[STOPA NACIONALNOG SUFINANCIRANJA %]]</f>
        <v>162449.64749999999</v>
      </c>
      <c r="R3673" s="88">
        <f>Ugovori_OPULJP3[[#This Row],[Bespovratna sredstva - Nacionalni dio - HRK]]/7.5345</f>
        <v>21560.773442166035</v>
      </c>
      <c r="S3673" s="59">
        <v>1082997.6499999999</v>
      </c>
      <c r="T3673" s="60">
        <f>Ugovori_OPULJP3[[#This Row],[Bespovratna sredstva - Ukupno (EU+Nac) HRK
= Ukupna ugovorena vrijednost bespovratnih sredstava]]/7.5345</f>
        <v>143738.48961444022</v>
      </c>
      <c r="U3673" s="87">
        <v>0</v>
      </c>
      <c r="V3673" s="88">
        <f>Ugovori_OPULJP3[[#This Row],[Javni doprinos korisnika - HRK]]/7.5345</f>
        <v>0</v>
      </c>
      <c r="W3673" s="59">
        <v>0</v>
      </c>
      <c r="X3673" s="60">
        <f>Ugovori_OPULJP3[[#This Row],[Privatni doprinos korisnika - HRK]]/7.5345</f>
        <v>0</v>
      </c>
      <c r="Y3673" s="61">
        <v>1082997.6499999999</v>
      </c>
      <c r="Z3673" s="62">
        <f>Ugovori_OPULJP3[[#This Row],[UKUPNI PRIHVATLJIVI IZDACI
TOTAL ELIGIBLE EXPENDITURE
= Bespovratna sredstva ukupno + doprinos korisnika
= Ukupni prihvatljivi troškovi
= Ukupna ugovorena vrijednost projekta HRK]]/7.5345</f>
        <v>143738.48961444022</v>
      </c>
      <c r="AA3673" s="53" t="s">
        <v>37</v>
      </c>
      <c r="AB3673" s="53" t="s">
        <v>752</v>
      </c>
      <c r="AC3673" s="42" t="s">
        <v>13325</v>
      </c>
      <c r="AD3673" s="52" t="s">
        <v>12294</v>
      </c>
    </row>
    <row r="3674" spans="1:30" ht="88.5" customHeight="1" x14ac:dyDescent="0.2">
      <c r="A3674" s="50" t="s">
        <v>13326</v>
      </c>
      <c r="B3674" s="51" t="s">
        <v>12105</v>
      </c>
      <c r="C3674" s="52" t="s">
        <v>12289</v>
      </c>
      <c r="D3674" s="52" t="s">
        <v>13187</v>
      </c>
      <c r="E3674" s="53" t="s">
        <v>75</v>
      </c>
      <c r="F3674" s="89" t="s">
        <v>13327</v>
      </c>
      <c r="G3674" s="54" t="s">
        <v>9034</v>
      </c>
      <c r="H3674" s="120">
        <v>44119</v>
      </c>
      <c r="I3674" s="120">
        <v>44849</v>
      </c>
      <c r="J3674" s="57" t="str">
        <f>IF(Ugovori_OPULJP3[[#This Row],[DATUM ZAVRŠETKA OPERACIJE]]&gt;DATE(2024,12,31),"u provedbi","završen")</f>
        <v>završen</v>
      </c>
      <c r="K3674" s="55" t="s">
        <v>7307</v>
      </c>
      <c r="L3674" s="90" t="s">
        <v>185</v>
      </c>
      <c r="M3674" s="58">
        <v>0.85</v>
      </c>
      <c r="N3674" s="58">
        <v>0.15</v>
      </c>
      <c r="O3674" s="59">
        <f>Ugovori_OPULJP3[[#This Row],[Bespovratna sredstva - Ukupno (EU+Nac) HRK
= Ukupna ugovorena vrijednost bespovratnih sredstava]]*Ugovori_OPULJP3[[#This Row],[EU STOPA SUFINANCIRANJA %
EU CO-FINANCING RATE %]]</f>
        <v>800832.2429999999</v>
      </c>
      <c r="P3674" s="60">
        <f>Ugovori_OPULJP3[[#This Row],[Bespovratna sredstva - EU dio - HRK]]/7.5345</f>
        <v>106288.70435994424</v>
      </c>
      <c r="Q3674" s="87">
        <f>Ugovori_OPULJP3[[#This Row],[Bespovratna sredstva - Ukupno (EU+Nac) HRK
= Ukupna ugovorena vrijednost bespovratnih sredstava]]*Ugovori_OPULJP3[[#This Row],[STOPA NACIONALNOG SUFINANCIRANJA %]]</f>
        <v>141323.337</v>
      </c>
      <c r="R3674" s="88">
        <f>Ugovori_OPULJP3[[#This Row],[Bespovratna sredstva - Nacionalni dio - HRK]]/7.5345</f>
        <v>18756.830181166632</v>
      </c>
      <c r="S3674" s="59">
        <v>942155.58</v>
      </c>
      <c r="T3674" s="60">
        <f>Ugovori_OPULJP3[[#This Row],[Bespovratna sredstva - Ukupno (EU+Nac) HRK
= Ukupna ugovorena vrijednost bespovratnih sredstava]]/7.5345</f>
        <v>125045.53454111087</v>
      </c>
      <c r="U3674" s="87">
        <v>0</v>
      </c>
      <c r="V3674" s="88">
        <f>Ugovori_OPULJP3[[#This Row],[Javni doprinos korisnika - HRK]]/7.5345</f>
        <v>0</v>
      </c>
      <c r="W3674" s="59">
        <v>0</v>
      </c>
      <c r="X3674" s="60">
        <f>Ugovori_OPULJP3[[#This Row],[Privatni doprinos korisnika - HRK]]/7.5345</f>
        <v>0</v>
      </c>
      <c r="Y3674" s="61">
        <v>942155.58</v>
      </c>
      <c r="Z3674" s="62">
        <f>Ugovori_OPULJP3[[#This Row],[UKUPNI PRIHVATLJIVI IZDACI
TOTAL ELIGIBLE EXPENDITURE
= Bespovratna sredstva ukupno + doprinos korisnika
= Ukupni prihvatljivi troškovi
= Ukupna ugovorena vrijednost projekta HRK]]/7.5345</f>
        <v>125045.53454111087</v>
      </c>
      <c r="AA3674" s="53" t="s">
        <v>37</v>
      </c>
      <c r="AB3674" s="53" t="s">
        <v>752</v>
      </c>
      <c r="AC3674" s="42" t="s">
        <v>13328</v>
      </c>
      <c r="AD3674" s="52" t="s">
        <v>12294</v>
      </c>
    </row>
    <row r="3675" spans="1:30" ht="88.5" customHeight="1" x14ac:dyDescent="0.2">
      <c r="A3675" s="50" t="s">
        <v>13329</v>
      </c>
      <c r="B3675" s="51" t="s">
        <v>12105</v>
      </c>
      <c r="C3675" s="52" t="s">
        <v>12289</v>
      </c>
      <c r="D3675" s="52" t="s">
        <v>13187</v>
      </c>
      <c r="E3675" s="53" t="s">
        <v>75</v>
      </c>
      <c r="F3675" s="89" t="s">
        <v>13330</v>
      </c>
      <c r="G3675" s="54" t="s">
        <v>2251</v>
      </c>
      <c r="H3675" s="120">
        <v>44118</v>
      </c>
      <c r="I3675" s="120">
        <v>44848</v>
      </c>
      <c r="J3675" s="57" t="str">
        <f>IF(Ugovori_OPULJP3[[#This Row],[DATUM ZAVRŠETKA OPERACIJE]]&gt;DATE(2024,12,31),"u provedbi","završen")</f>
        <v>završen</v>
      </c>
      <c r="K3675" s="55" t="s">
        <v>83</v>
      </c>
      <c r="L3675" s="55" t="s">
        <v>83</v>
      </c>
      <c r="M3675" s="58">
        <v>0.85</v>
      </c>
      <c r="N3675" s="58">
        <v>0.15</v>
      </c>
      <c r="O3675" s="59">
        <f>Ugovori_OPULJP3[[#This Row],[Bespovratna sredstva - Ukupno (EU+Nac) HRK
= Ukupna ugovorena vrijednost bespovratnih sredstava]]*Ugovori_OPULJP3[[#This Row],[EU STOPA SUFINANCIRANJA %
EU CO-FINANCING RATE %]]</f>
        <v>970971.15850000002</v>
      </c>
      <c r="P3675" s="60">
        <f>Ugovori_OPULJP3[[#This Row],[Bespovratna sredstva - EU dio - HRK]]/7.5345</f>
        <v>128870.01904572301</v>
      </c>
      <c r="Q3675" s="87">
        <f>Ugovori_OPULJP3[[#This Row],[Bespovratna sredstva - Ukupno (EU+Nac) HRK
= Ukupna ugovorena vrijednost bespovratnih sredstava]]*Ugovori_OPULJP3[[#This Row],[STOPA NACIONALNOG SUFINANCIRANJA %]]</f>
        <v>171347.85149999999</v>
      </c>
      <c r="R3675" s="88">
        <f>Ugovori_OPULJP3[[#This Row],[Bespovratna sredstva - Nacionalni dio - HRK]]/7.5345</f>
        <v>22741.768066892291</v>
      </c>
      <c r="S3675" s="59">
        <v>1142319.01</v>
      </c>
      <c r="T3675" s="60">
        <f>Ugovori_OPULJP3[[#This Row],[Bespovratna sredstva - Ukupno (EU+Nac) HRK
= Ukupna ugovorena vrijednost bespovratnih sredstava]]/7.5345</f>
        <v>151611.7871126153</v>
      </c>
      <c r="U3675" s="87">
        <v>0</v>
      </c>
      <c r="V3675" s="88">
        <f>Ugovori_OPULJP3[[#This Row],[Javni doprinos korisnika - HRK]]/7.5345</f>
        <v>0</v>
      </c>
      <c r="W3675" s="59">
        <v>0</v>
      </c>
      <c r="X3675" s="60">
        <f>Ugovori_OPULJP3[[#This Row],[Privatni doprinos korisnika - HRK]]/7.5345</f>
        <v>0</v>
      </c>
      <c r="Y3675" s="61">
        <v>1142319.01</v>
      </c>
      <c r="Z3675" s="62">
        <f>Ugovori_OPULJP3[[#This Row],[UKUPNI PRIHVATLJIVI IZDACI
TOTAL ELIGIBLE EXPENDITURE
= Bespovratna sredstva ukupno + doprinos korisnika
= Ukupni prihvatljivi troškovi
= Ukupna ugovorena vrijednost projekta HRK]]/7.5345</f>
        <v>151611.7871126153</v>
      </c>
      <c r="AA3675" s="53" t="s">
        <v>37</v>
      </c>
      <c r="AB3675" s="53" t="s">
        <v>752</v>
      </c>
      <c r="AC3675" s="42" t="s">
        <v>13331</v>
      </c>
      <c r="AD3675" s="52" t="s">
        <v>12294</v>
      </c>
    </row>
    <row r="3676" spans="1:30" ht="88.5" customHeight="1" x14ac:dyDescent="0.2">
      <c r="A3676" s="50" t="s">
        <v>13332</v>
      </c>
      <c r="B3676" s="51" t="s">
        <v>12105</v>
      </c>
      <c r="C3676" s="52" t="s">
        <v>12289</v>
      </c>
      <c r="D3676" s="52" t="s">
        <v>13187</v>
      </c>
      <c r="E3676" s="53" t="s">
        <v>75</v>
      </c>
      <c r="F3676" s="89" t="s">
        <v>13333</v>
      </c>
      <c r="G3676" s="89" t="s">
        <v>13334</v>
      </c>
      <c r="H3676" s="120">
        <v>44126</v>
      </c>
      <c r="I3676" s="120">
        <v>45038</v>
      </c>
      <c r="J3676" s="57" t="str">
        <f>IF(Ugovori_OPULJP3[[#This Row],[DATUM ZAVRŠETKA OPERACIJE]]&gt;DATE(2024,12,31),"u provedbi","završen")</f>
        <v>završen</v>
      </c>
      <c r="K3676" s="55" t="s">
        <v>13335</v>
      </c>
      <c r="L3676" s="90" t="s">
        <v>185</v>
      </c>
      <c r="M3676" s="58">
        <v>0.85</v>
      </c>
      <c r="N3676" s="58">
        <v>0.15</v>
      </c>
      <c r="O3676" s="59">
        <f>Ugovori_OPULJP3[[#This Row],[Bespovratna sredstva - Ukupno (EU+Nac) HRK
= Ukupna ugovorena vrijednost bespovratnih sredstava]]*Ugovori_OPULJP3[[#This Row],[EU STOPA SUFINANCIRANJA %
EU CO-FINANCING RATE %]]</f>
        <v>1245966.227</v>
      </c>
      <c r="P3676" s="60">
        <f>Ugovori_OPULJP3[[#This Row],[Bespovratna sredstva - EU dio - HRK]]/7.5345</f>
        <v>165368.13683721545</v>
      </c>
      <c r="Q3676" s="87">
        <f>Ugovori_OPULJP3[[#This Row],[Bespovratna sredstva - Ukupno (EU+Nac) HRK
= Ukupna ugovorena vrijednost bespovratnih sredstava]]*Ugovori_OPULJP3[[#This Row],[STOPA NACIONALNOG SUFINANCIRANJA %]]</f>
        <v>219876.39300000001</v>
      </c>
      <c r="R3676" s="88">
        <f>Ugovori_OPULJP3[[#This Row],[Bespovratna sredstva - Nacionalni dio - HRK]]/7.5345</f>
        <v>29182.612383038024</v>
      </c>
      <c r="S3676" s="59">
        <v>1465842.62</v>
      </c>
      <c r="T3676" s="60">
        <f>Ugovori_OPULJP3[[#This Row],[Bespovratna sredstva - Ukupno (EU+Nac) HRK
= Ukupna ugovorena vrijednost bespovratnih sredstava]]/7.5345</f>
        <v>194550.74922025349</v>
      </c>
      <c r="U3676" s="87">
        <v>0</v>
      </c>
      <c r="V3676" s="88">
        <f>Ugovori_OPULJP3[[#This Row],[Javni doprinos korisnika - HRK]]/7.5345</f>
        <v>0</v>
      </c>
      <c r="W3676" s="59">
        <v>0</v>
      </c>
      <c r="X3676" s="60">
        <f>Ugovori_OPULJP3[[#This Row],[Privatni doprinos korisnika - HRK]]/7.5345</f>
        <v>0</v>
      </c>
      <c r="Y3676" s="61">
        <v>1465842.62</v>
      </c>
      <c r="Z3676" s="62">
        <f>Ugovori_OPULJP3[[#This Row],[UKUPNI PRIHVATLJIVI IZDACI
TOTAL ELIGIBLE EXPENDITURE
= Bespovratna sredstva ukupno + doprinos korisnika
= Ukupni prihvatljivi troškovi
= Ukupna ugovorena vrijednost projekta HRK]]/7.5345</f>
        <v>194550.74922025349</v>
      </c>
      <c r="AA3676" s="53" t="s">
        <v>37</v>
      </c>
      <c r="AB3676" s="53" t="s">
        <v>752</v>
      </c>
      <c r="AC3676" s="42" t="s">
        <v>13331</v>
      </c>
      <c r="AD3676" s="52" t="s">
        <v>12294</v>
      </c>
    </row>
    <row r="3677" spans="1:30" ht="88.5" customHeight="1" x14ac:dyDescent="0.2">
      <c r="A3677" s="50" t="s">
        <v>13336</v>
      </c>
      <c r="B3677" s="51" t="s">
        <v>12105</v>
      </c>
      <c r="C3677" s="52" t="s">
        <v>12289</v>
      </c>
      <c r="D3677" s="52" t="s">
        <v>13187</v>
      </c>
      <c r="E3677" s="53" t="s">
        <v>75</v>
      </c>
      <c r="F3677" s="89" t="s">
        <v>13337</v>
      </c>
      <c r="G3677" s="89" t="s">
        <v>13338</v>
      </c>
      <c r="H3677" s="120">
        <v>44123</v>
      </c>
      <c r="I3677" s="120">
        <v>45218</v>
      </c>
      <c r="J3677" s="57" t="str">
        <f>IF(Ugovori_OPULJP3[[#This Row],[DATUM ZAVRŠETKA OPERACIJE]]&gt;DATE(2024,12,31),"u provedbi","završen")</f>
        <v>završen</v>
      </c>
      <c r="K3677" s="55" t="s">
        <v>36</v>
      </c>
      <c r="L3677" s="55" t="s">
        <v>36</v>
      </c>
      <c r="M3677" s="58">
        <v>0.85</v>
      </c>
      <c r="N3677" s="58">
        <v>0.15</v>
      </c>
      <c r="O3677" s="59">
        <f>Ugovori_OPULJP3[[#This Row],[Bespovratna sredstva - Ukupno (EU+Nac) HRK
= Ukupna ugovorena vrijednost bespovratnih sredstava]]*Ugovori_OPULJP3[[#This Row],[EU STOPA SUFINANCIRANJA %
EU CO-FINANCING RATE %]]</f>
        <v>1286434.5399999998</v>
      </c>
      <c r="P3677" s="60">
        <f>Ugovori_OPULJP3[[#This Row],[Bespovratna sredstva - EU dio - HRK]]/7.5345</f>
        <v>170739.20499037756</v>
      </c>
      <c r="Q3677" s="87">
        <f>Ugovori_OPULJP3[[#This Row],[Bespovratna sredstva - Ukupno (EU+Nac) HRK
= Ukupna ugovorena vrijednost bespovratnih sredstava]]*Ugovori_OPULJP3[[#This Row],[STOPA NACIONALNOG SUFINANCIRANJA %]]</f>
        <v>227017.86</v>
      </c>
      <c r="R3677" s="88">
        <f>Ugovori_OPULJP3[[#This Row],[Bespovratna sredstva - Nacionalni dio - HRK]]/7.5345</f>
        <v>30130.447939478396</v>
      </c>
      <c r="S3677" s="59">
        <v>1513452.4</v>
      </c>
      <c r="T3677" s="60">
        <f>Ugovori_OPULJP3[[#This Row],[Bespovratna sredstva - Ukupno (EU+Nac) HRK
= Ukupna ugovorena vrijednost bespovratnih sredstava]]/7.5345</f>
        <v>200869.65292985598</v>
      </c>
      <c r="U3677" s="87">
        <v>0</v>
      </c>
      <c r="V3677" s="88">
        <f>Ugovori_OPULJP3[[#This Row],[Javni doprinos korisnika - HRK]]/7.5345</f>
        <v>0</v>
      </c>
      <c r="W3677" s="59">
        <v>0</v>
      </c>
      <c r="X3677" s="60">
        <f>Ugovori_OPULJP3[[#This Row],[Privatni doprinos korisnika - HRK]]/7.5345</f>
        <v>0</v>
      </c>
      <c r="Y3677" s="61">
        <v>1513452.4</v>
      </c>
      <c r="Z3677" s="62">
        <f>Ugovori_OPULJP3[[#This Row],[UKUPNI PRIHVATLJIVI IZDACI
TOTAL ELIGIBLE EXPENDITURE
= Bespovratna sredstva ukupno + doprinos korisnika
= Ukupni prihvatljivi troškovi
= Ukupna ugovorena vrijednost projekta HRK]]/7.5345</f>
        <v>200869.65292985598</v>
      </c>
      <c r="AA3677" s="53" t="s">
        <v>37</v>
      </c>
      <c r="AB3677" s="53" t="s">
        <v>752</v>
      </c>
      <c r="AC3677" s="42" t="s">
        <v>13339</v>
      </c>
      <c r="AD3677" s="52" t="s">
        <v>12294</v>
      </c>
    </row>
    <row r="3678" spans="1:30" ht="88.5" customHeight="1" x14ac:dyDescent="0.2">
      <c r="A3678" s="50" t="s">
        <v>13340</v>
      </c>
      <c r="B3678" s="51" t="s">
        <v>12105</v>
      </c>
      <c r="C3678" s="52" t="s">
        <v>12289</v>
      </c>
      <c r="D3678" s="52" t="s">
        <v>13187</v>
      </c>
      <c r="E3678" s="53" t="s">
        <v>75</v>
      </c>
      <c r="F3678" s="89" t="s">
        <v>13341</v>
      </c>
      <c r="G3678" s="89" t="s">
        <v>13342</v>
      </c>
      <c r="H3678" s="120">
        <v>44123</v>
      </c>
      <c r="I3678" s="120">
        <v>45218</v>
      </c>
      <c r="J3678" s="57" t="str">
        <f>IF(Ugovori_OPULJP3[[#This Row],[DATUM ZAVRŠETKA OPERACIJE]]&gt;DATE(2024,12,31),"u provedbi","završen")</f>
        <v>završen</v>
      </c>
      <c r="K3678" s="55" t="s">
        <v>36</v>
      </c>
      <c r="L3678" s="90" t="s">
        <v>36</v>
      </c>
      <c r="M3678" s="58">
        <v>0.85</v>
      </c>
      <c r="N3678" s="58">
        <v>0.15</v>
      </c>
      <c r="O3678" s="59">
        <f>Ugovori_OPULJP3[[#This Row],[Bespovratna sredstva - Ukupno (EU+Nac) HRK
= Ukupna ugovorena vrijednost bespovratnih sredstava]]*Ugovori_OPULJP3[[#This Row],[EU STOPA SUFINANCIRANJA %
EU CO-FINANCING RATE %]]</f>
        <v>1465832.0719999999</v>
      </c>
      <c r="P3678" s="60">
        <f>Ugovori_OPULJP3[[#This Row],[Bespovratna sredstva - EU dio - HRK]]/7.5345</f>
        <v>194549.34926007033</v>
      </c>
      <c r="Q3678" s="87">
        <f>Ugovori_OPULJP3[[#This Row],[Bespovratna sredstva - Ukupno (EU+Nac) HRK
= Ukupna ugovorena vrijednost bespovratnih sredstava]]*Ugovori_OPULJP3[[#This Row],[STOPA NACIONALNOG SUFINANCIRANJA %]]</f>
        <v>258676.24799999999</v>
      </c>
      <c r="R3678" s="88">
        <f>Ugovori_OPULJP3[[#This Row],[Bespovratna sredstva - Nacionalni dio - HRK]]/7.5345</f>
        <v>34332.238104718293</v>
      </c>
      <c r="S3678" s="59">
        <v>1724508.32</v>
      </c>
      <c r="T3678" s="60">
        <f>Ugovori_OPULJP3[[#This Row],[Bespovratna sredstva - Ukupno (EU+Nac) HRK
= Ukupna ugovorena vrijednost bespovratnih sredstava]]/7.5345</f>
        <v>228881.58736478863</v>
      </c>
      <c r="U3678" s="87">
        <v>0</v>
      </c>
      <c r="V3678" s="88">
        <f>Ugovori_OPULJP3[[#This Row],[Javni doprinos korisnika - HRK]]/7.5345</f>
        <v>0</v>
      </c>
      <c r="W3678" s="59">
        <v>0</v>
      </c>
      <c r="X3678" s="60">
        <f>Ugovori_OPULJP3[[#This Row],[Privatni doprinos korisnika - HRK]]/7.5345</f>
        <v>0</v>
      </c>
      <c r="Y3678" s="61">
        <v>1724508.32</v>
      </c>
      <c r="Z3678" s="62">
        <f>Ugovori_OPULJP3[[#This Row],[UKUPNI PRIHVATLJIVI IZDACI
TOTAL ELIGIBLE EXPENDITURE
= Bespovratna sredstva ukupno + doprinos korisnika
= Ukupni prihvatljivi troškovi
= Ukupna ugovorena vrijednost projekta HRK]]/7.5345</f>
        <v>228881.58736478863</v>
      </c>
      <c r="AA3678" s="53" t="s">
        <v>37</v>
      </c>
      <c r="AB3678" s="53" t="s">
        <v>752</v>
      </c>
      <c r="AC3678" s="42" t="s">
        <v>13339</v>
      </c>
      <c r="AD3678" s="52" t="s">
        <v>12294</v>
      </c>
    </row>
    <row r="3679" spans="1:30" ht="88.5" customHeight="1" x14ac:dyDescent="0.2">
      <c r="A3679" s="50" t="s">
        <v>13343</v>
      </c>
      <c r="B3679" s="51" t="s">
        <v>12105</v>
      </c>
      <c r="C3679" s="52" t="s">
        <v>12289</v>
      </c>
      <c r="D3679" s="52" t="s">
        <v>13187</v>
      </c>
      <c r="E3679" s="53" t="s">
        <v>75</v>
      </c>
      <c r="F3679" s="89" t="s">
        <v>13344</v>
      </c>
      <c r="G3679" s="54" t="s">
        <v>652</v>
      </c>
      <c r="H3679" s="120">
        <v>44118</v>
      </c>
      <c r="I3679" s="120">
        <v>45213</v>
      </c>
      <c r="J3679" s="57" t="str">
        <f>IF(Ugovori_OPULJP3[[#This Row],[DATUM ZAVRŠETKA OPERACIJE]]&gt;DATE(2024,12,31),"u provedbi","završen")</f>
        <v>završen</v>
      </c>
      <c r="K3679" s="55" t="s">
        <v>83</v>
      </c>
      <c r="L3679" s="55" t="s">
        <v>83</v>
      </c>
      <c r="M3679" s="58">
        <v>0.85</v>
      </c>
      <c r="N3679" s="58">
        <v>0.15</v>
      </c>
      <c r="O3679" s="59">
        <f>Ugovori_OPULJP3[[#This Row],[Bespovratna sredstva - Ukupno (EU+Nac) HRK
= Ukupna ugovorena vrijednost bespovratnih sredstava]]*Ugovori_OPULJP3[[#This Row],[EU STOPA SUFINANCIRANJA %
EU CO-FINANCING RATE %]]</f>
        <v>1660371.3085</v>
      </c>
      <c r="P3679" s="60">
        <f>Ugovori_OPULJP3[[#This Row],[Bespovratna sredstva - EU dio - HRK]]/7.5345</f>
        <v>220369.14307518746</v>
      </c>
      <c r="Q3679" s="87">
        <f>Ugovori_OPULJP3[[#This Row],[Bespovratna sredstva - Ukupno (EU+Nac) HRK
= Ukupna ugovorena vrijednost bespovratnih sredstava]]*Ugovori_OPULJP3[[#This Row],[STOPA NACIONALNOG SUFINANCIRANJA %]]</f>
        <v>293006.70149999997</v>
      </c>
      <c r="R3679" s="88">
        <f>Ugovori_OPULJP3[[#This Row],[Bespovratna sredstva - Nacionalni dio - HRK]]/7.5345</f>
        <v>38888.672307386019</v>
      </c>
      <c r="S3679" s="59">
        <v>1953378.01</v>
      </c>
      <c r="T3679" s="60">
        <f>Ugovori_OPULJP3[[#This Row],[Bespovratna sredstva - Ukupno (EU+Nac) HRK
= Ukupna ugovorena vrijednost bespovratnih sredstava]]/7.5345</f>
        <v>259257.81538257349</v>
      </c>
      <c r="U3679" s="87">
        <v>0</v>
      </c>
      <c r="V3679" s="88">
        <f>Ugovori_OPULJP3[[#This Row],[Javni doprinos korisnika - HRK]]/7.5345</f>
        <v>0</v>
      </c>
      <c r="W3679" s="59">
        <v>0</v>
      </c>
      <c r="X3679" s="60">
        <f>Ugovori_OPULJP3[[#This Row],[Privatni doprinos korisnika - HRK]]/7.5345</f>
        <v>0</v>
      </c>
      <c r="Y3679" s="61">
        <v>1953378.01</v>
      </c>
      <c r="Z3679" s="62">
        <f>Ugovori_OPULJP3[[#This Row],[UKUPNI PRIHVATLJIVI IZDACI
TOTAL ELIGIBLE EXPENDITURE
= Bespovratna sredstva ukupno + doprinos korisnika
= Ukupni prihvatljivi troškovi
= Ukupna ugovorena vrijednost projekta HRK]]/7.5345</f>
        <v>259257.81538257349</v>
      </c>
      <c r="AA3679" s="53" t="s">
        <v>37</v>
      </c>
      <c r="AB3679" s="53" t="s">
        <v>752</v>
      </c>
      <c r="AC3679" s="42" t="s">
        <v>13345</v>
      </c>
      <c r="AD3679" s="52" t="s">
        <v>12294</v>
      </c>
    </row>
    <row r="3680" spans="1:30" ht="88.5" customHeight="1" x14ac:dyDescent="0.2">
      <c r="A3680" s="50" t="s">
        <v>13346</v>
      </c>
      <c r="B3680" s="51" t="s">
        <v>12105</v>
      </c>
      <c r="C3680" s="52" t="s">
        <v>12289</v>
      </c>
      <c r="D3680" s="52" t="s">
        <v>13187</v>
      </c>
      <c r="E3680" s="53" t="s">
        <v>75</v>
      </c>
      <c r="F3680" s="89" t="s">
        <v>6373</v>
      </c>
      <c r="G3680" s="89" t="s">
        <v>13347</v>
      </c>
      <c r="H3680" s="120">
        <v>44109</v>
      </c>
      <c r="I3680" s="120">
        <v>44839</v>
      </c>
      <c r="J3680" s="57" t="str">
        <f>IF(Ugovori_OPULJP3[[#This Row],[DATUM ZAVRŠETKA OPERACIJE]]&gt;DATE(2024,12,31),"u provedbi","završen")</f>
        <v>završen</v>
      </c>
      <c r="K3680" s="55" t="s">
        <v>98</v>
      </c>
      <c r="L3680" s="90" t="s">
        <v>98</v>
      </c>
      <c r="M3680" s="58">
        <v>0.85</v>
      </c>
      <c r="N3680" s="58">
        <v>0.15</v>
      </c>
      <c r="O3680" s="59">
        <f>Ugovori_OPULJP3[[#This Row],[Bespovratna sredstva - Ukupno (EU+Nac) HRK
= Ukupna ugovorena vrijednost bespovratnih sredstava]]*Ugovori_OPULJP3[[#This Row],[EU STOPA SUFINANCIRANJA %
EU CO-FINANCING RATE %]]</f>
        <v>1597702.0834999999</v>
      </c>
      <c r="P3680" s="60">
        <f>Ugovori_OPULJP3[[#This Row],[Bespovratna sredstva - EU dio - HRK]]/7.5345</f>
        <v>212051.50753201937</v>
      </c>
      <c r="Q3680" s="87">
        <f>Ugovori_OPULJP3[[#This Row],[Bespovratna sredstva - Ukupno (EU+Nac) HRK
= Ukupna ugovorena vrijednost bespovratnih sredstava]]*Ugovori_OPULJP3[[#This Row],[STOPA NACIONALNOG SUFINANCIRANJA %]]</f>
        <v>281947.4265</v>
      </c>
      <c r="R3680" s="88">
        <f>Ugovori_OPULJP3[[#This Row],[Bespovratna sredstva - Nacionalni dio - HRK]]/7.5345</f>
        <v>37420.854270356358</v>
      </c>
      <c r="S3680" s="59">
        <v>1879649.51</v>
      </c>
      <c r="T3680" s="60">
        <f>Ugovori_OPULJP3[[#This Row],[Bespovratna sredstva - Ukupno (EU+Nac) HRK
= Ukupna ugovorena vrijednost bespovratnih sredstava]]/7.5345</f>
        <v>249472.36180237573</v>
      </c>
      <c r="U3680" s="87">
        <v>0</v>
      </c>
      <c r="V3680" s="88">
        <f>Ugovori_OPULJP3[[#This Row],[Javni doprinos korisnika - HRK]]/7.5345</f>
        <v>0</v>
      </c>
      <c r="W3680" s="59">
        <v>0</v>
      </c>
      <c r="X3680" s="60">
        <f>Ugovori_OPULJP3[[#This Row],[Privatni doprinos korisnika - HRK]]/7.5345</f>
        <v>0</v>
      </c>
      <c r="Y3680" s="61">
        <v>1879649.51</v>
      </c>
      <c r="Z3680" s="62">
        <f>Ugovori_OPULJP3[[#This Row],[UKUPNI PRIHVATLJIVI IZDACI
TOTAL ELIGIBLE EXPENDITURE
= Bespovratna sredstva ukupno + doprinos korisnika
= Ukupni prihvatljivi troškovi
= Ukupna ugovorena vrijednost projekta HRK]]/7.5345</f>
        <v>249472.36180237573</v>
      </c>
      <c r="AA3680" s="53" t="s">
        <v>37</v>
      </c>
      <c r="AB3680" s="53" t="s">
        <v>752</v>
      </c>
      <c r="AC3680" s="42" t="s">
        <v>13348</v>
      </c>
      <c r="AD3680" s="52" t="s">
        <v>12294</v>
      </c>
    </row>
    <row r="3681" spans="1:30" ht="88.5" customHeight="1" x14ac:dyDescent="0.2">
      <c r="A3681" s="50" t="s">
        <v>13349</v>
      </c>
      <c r="B3681" s="51" t="s">
        <v>12105</v>
      </c>
      <c r="C3681" s="52" t="s">
        <v>12289</v>
      </c>
      <c r="D3681" s="52" t="s">
        <v>13187</v>
      </c>
      <c r="E3681" s="53" t="s">
        <v>75</v>
      </c>
      <c r="F3681" s="89" t="s">
        <v>911</v>
      </c>
      <c r="G3681" s="89" t="s">
        <v>13350</v>
      </c>
      <c r="H3681" s="120">
        <v>44109</v>
      </c>
      <c r="I3681" s="120">
        <v>44839</v>
      </c>
      <c r="J3681" s="57" t="str">
        <f>IF(Ugovori_OPULJP3[[#This Row],[DATUM ZAVRŠETKA OPERACIJE]]&gt;DATE(2024,12,31),"u provedbi","završen")</f>
        <v>završen</v>
      </c>
      <c r="K3681" s="55" t="s">
        <v>98</v>
      </c>
      <c r="L3681" s="90" t="s">
        <v>98</v>
      </c>
      <c r="M3681" s="58">
        <v>0.85</v>
      </c>
      <c r="N3681" s="58">
        <v>0.15</v>
      </c>
      <c r="O3681" s="59">
        <f>Ugovori_OPULJP3[[#This Row],[Bespovratna sredstva - Ukupno (EU+Nac) HRK
= Ukupna ugovorena vrijednost bespovratnih sredstava]]*Ugovori_OPULJP3[[#This Row],[EU STOPA SUFINANCIRANJA %
EU CO-FINANCING RATE %]]</f>
        <v>1560792.0659999999</v>
      </c>
      <c r="P3681" s="60">
        <f>Ugovori_OPULJP3[[#This Row],[Bespovratna sredstva - EU dio - HRK]]/7.5345</f>
        <v>207152.70635078635</v>
      </c>
      <c r="Q3681" s="87">
        <f>Ugovori_OPULJP3[[#This Row],[Bespovratna sredstva - Ukupno (EU+Nac) HRK
= Ukupna ugovorena vrijednost bespovratnih sredstava]]*Ugovori_OPULJP3[[#This Row],[STOPA NACIONALNOG SUFINANCIRANJA %]]</f>
        <v>275433.89399999997</v>
      </c>
      <c r="R3681" s="88">
        <f>Ugovori_OPULJP3[[#This Row],[Bespovratna sredstva - Nacionalni dio - HRK]]/7.5345</f>
        <v>36556.359944256415</v>
      </c>
      <c r="S3681" s="59">
        <v>1836225.96</v>
      </c>
      <c r="T3681" s="60">
        <f>Ugovori_OPULJP3[[#This Row],[Bespovratna sredstva - Ukupno (EU+Nac) HRK
= Ukupna ugovorena vrijednost bespovratnih sredstava]]/7.5345</f>
        <v>243709.06629504278</v>
      </c>
      <c r="U3681" s="87">
        <v>0</v>
      </c>
      <c r="V3681" s="88">
        <f>Ugovori_OPULJP3[[#This Row],[Javni doprinos korisnika - HRK]]/7.5345</f>
        <v>0</v>
      </c>
      <c r="W3681" s="59">
        <v>0</v>
      </c>
      <c r="X3681" s="60">
        <f>Ugovori_OPULJP3[[#This Row],[Privatni doprinos korisnika - HRK]]/7.5345</f>
        <v>0</v>
      </c>
      <c r="Y3681" s="61">
        <v>1836225.96</v>
      </c>
      <c r="Z3681" s="62">
        <f>Ugovori_OPULJP3[[#This Row],[UKUPNI PRIHVATLJIVI IZDACI
TOTAL ELIGIBLE EXPENDITURE
= Bespovratna sredstva ukupno + doprinos korisnika
= Ukupni prihvatljivi troškovi
= Ukupna ugovorena vrijednost projekta HRK]]/7.5345</f>
        <v>243709.06629504278</v>
      </c>
      <c r="AA3681" s="53" t="s">
        <v>37</v>
      </c>
      <c r="AB3681" s="53" t="s">
        <v>752</v>
      </c>
      <c r="AC3681" s="42" t="s">
        <v>13351</v>
      </c>
      <c r="AD3681" s="52" t="s">
        <v>12294</v>
      </c>
    </row>
    <row r="3682" spans="1:30" ht="88.5" customHeight="1" x14ac:dyDescent="0.2">
      <c r="A3682" s="50" t="s">
        <v>13352</v>
      </c>
      <c r="B3682" s="51" t="s">
        <v>12105</v>
      </c>
      <c r="C3682" s="52" t="s">
        <v>12289</v>
      </c>
      <c r="D3682" s="52" t="s">
        <v>13187</v>
      </c>
      <c r="E3682" s="53" t="s">
        <v>75</v>
      </c>
      <c r="F3682" s="89" t="s">
        <v>13353</v>
      </c>
      <c r="G3682" s="89" t="s">
        <v>13354</v>
      </c>
      <c r="H3682" s="120">
        <v>44118</v>
      </c>
      <c r="I3682" s="120">
        <v>44848</v>
      </c>
      <c r="J3682" s="57" t="str">
        <f>IF(Ugovori_OPULJP3[[#This Row],[DATUM ZAVRŠETKA OPERACIJE]]&gt;DATE(2024,12,31),"u provedbi","završen")</f>
        <v>završen</v>
      </c>
      <c r="K3682" s="55" t="s">
        <v>13355</v>
      </c>
      <c r="L3682" s="90" t="s">
        <v>36</v>
      </c>
      <c r="M3682" s="58">
        <v>0.85</v>
      </c>
      <c r="N3682" s="58">
        <v>0.15</v>
      </c>
      <c r="O3682" s="59">
        <f>Ugovori_OPULJP3[[#This Row],[Bespovratna sredstva - Ukupno (EU+Nac) HRK
= Ukupna ugovorena vrijednost bespovratnih sredstava]]*Ugovori_OPULJP3[[#This Row],[EU STOPA SUFINANCIRANJA %
EU CO-FINANCING RATE %]]</f>
        <v>490803.60849999997</v>
      </c>
      <c r="P3682" s="60">
        <f>Ugovori_OPULJP3[[#This Row],[Bespovratna sredstva - EU dio - HRK]]/7.5345</f>
        <v>65140.833300152626</v>
      </c>
      <c r="Q3682" s="87">
        <f>Ugovori_OPULJP3[[#This Row],[Bespovratna sredstva - Ukupno (EU+Nac) HRK
= Ukupna ugovorena vrijednost bespovratnih sredstava]]*Ugovori_OPULJP3[[#This Row],[STOPA NACIONALNOG SUFINANCIRANJA %]]</f>
        <v>86612.401499999993</v>
      </c>
      <c r="R3682" s="88">
        <f>Ugovori_OPULJP3[[#This Row],[Bespovratna sredstva - Nacionalni dio - HRK]]/7.5345</f>
        <v>11495.441170615168</v>
      </c>
      <c r="S3682" s="59">
        <v>577416.01</v>
      </c>
      <c r="T3682" s="60">
        <f>Ugovori_OPULJP3[[#This Row],[Bespovratna sredstva - Ukupno (EU+Nac) HRK
= Ukupna ugovorena vrijednost bespovratnih sredstava]]/7.5345</f>
        <v>76636.274470767792</v>
      </c>
      <c r="U3682" s="87">
        <v>0</v>
      </c>
      <c r="V3682" s="88">
        <f>Ugovori_OPULJP3[[#This Row],[Javni doprinos korisnika - HRK]]/7.5345</f>
        <v>0</v>
      </c>
      <c r="W3682" s="59">
        <v>0</v>
      </c>
      <c r="X3682" s="60">
        <f>Ugovori_OPULJP3[[#This Row],[Privatni doprinos korisnika - HRK]]/7.5345</f>
        <v>0</v>
      </c>
      <c r="Y3682" s="61">
        <v>577416.01</v>
      </c>
      <c r="Z3682" s="62">
        <f>Ugovori_OPULJP3[[#This Row],[UKUPNI PRIHVATLJIVI IZDACI
TOTAL ELIGIBLE EXPENDITURE
= Bespovratna sredstva ukupno + doprinos korisnika
= Ukupni prihvatljivi troškovi
= Ukupna ugovorena vrijednost projekta HRK]]/7.5345</f>
        <v>76636.274470767792</v>
      </c>
      <c r="AA3682" s="53" t="s">
        <v>37</v>
      </c>
      <c r="AB3682" s="53" t="s">
        <v>752</v>
      </c>
      <c r="AC3682" s="42" t="s">
        <v>13356</v>
      </c>
      <c r="AD3682" s="52" t="s">
        <v>12294</v>
      </c>
    </row>
    <row r="3683" spans="1:30" ht="88.5" customHeight="1" x14ac:dyDescent="0.2">
      <c r="A3683" s="50" t="s">
        <v>13357</v>
      </c>
      <c r="B3683" s="51" t="s">
        <v>12105</v>
      </c>
      <c r="C3683" s="52" t="s">
        <v>12289</v>
      </c>
      <c r="D3683" s="52" t="s">
        <v>13187</v>
      </c>
      <c r="E3683" s="53" t="s">
        <v>75</v>
      </c>
      <c r="F3683" s="54" t="s">
        <v>13358</v>
      </c>
      <c r="G3683" s="54" t="s">
        <v>13359</v>
      </c>
      <c r="H3683" s="56">
        <v>44118</v>
      </c>
      <c r="I3683" s="56">
        <v>45213</v>
      </c>
      <c r="J3683" s="57" t="str">
        <f>IF(Ugovori_OPULJP3[[#This Row],[DATUM ZAVRŠETKA OPERACIJE]]&gt;DATE(2024,12,31),"u provedbi","završen")</f>
        <v>završen</v>
      </c>
      <c r="K3683" s="55" t="s">
        <v>78</v>
      </c>
      <c r="L3683" s="55" t="s">
        <v>78</v>
      </c>
      <c r="M3683" s="58">
        <v>0.85</v>
      </c>
      <c r="N3683" s="58">
        <v>0.15</v>
      </c>
      <c r="O3683" s="59">
        <f>Ugovori_OPULJP3[[#This Row],[Bespovratna sredstva - Ukupno (EU+Nac) HRK
= Ukupna ugovorena vrijednost bespovratnih sredstava]]*Ugovori_OPULJP3[[#This Row],[EU STOPA SUFINANCIRANJA %
EU CO-FINANCING RATE %]]</f>
        <v>1640009.0314999998</v>
      </c>
      <c r="P3683" s="60">
        <f>Ugovori_OPULJP3[[#This Row],[Bespovratna sredstva - EU dio - HRK]]/7.5345</f>
        <v>217666.60448603088</v>
      </c>
      <c r="Q3683" s="59">
        <f>Ugovori_OPULJP3[[#This Row],[Bespovratna sredstva - Ukupno (EU+Nac) HRK
= Ukupna ugovorena vrijednost bespovratnih sredstava]]*Ugovori_OPULJP3[[#This Row],[STOPA NACIONALNOG SUFINANCIRANJA %]]</f>
        <v>289413.35849999997</v>
      </c>
      <c r="R3683" s="60">
        <f>Ugovori_OPULJP3[[#This Row],[Bespovratna sredstva - Nacionalni dio - HRK]]/7.5345</f>
        <v>38411.753732828984</v>
      </c>
      <c r="S3683" s="59">
        <v>1929422.39</v>
      </c>
      <c r="T3683" s="60">
        <f>Ugovori_OPULJP3[[#This Row],[Bespovratna sredstva - Ukupno (EU+Nac) HRK
= Ukupna ugovorena vrijednost bespovratnih sredstava]]/7.5345</f>
        <v>256078.35821885988</v>
      </c>
      <c r="U3683" s="59">
        <v>0</v>
      </c>
      <c r="V3683" s="60">
        <f>Ugovori_OPULJP3[[#This Row],[Javni doprinos korisnika - HRK]]/7.5345</f>
        <v>0</v>
      </c>
      <c r="W3683" s="59">
        <v>0</v>
      </c>
      <c r="X3683" s="60">
        <f>Ugovori_OPULJP3[[#This Row],[Privatni doprinos korisnika - HRK]]/7.5345</f>
        <v>0</v>
      </c>
      <c r="Y3683" s="61">
        <v>1929422.39</v>
      </c>
      <c r="Z3683" s="62">
        <f>Ugovori_OPULJP3[[#This Row],[UKUPNI PRIHVATLJIVI IZDACI
TOTAL ELIGIBLE EXPENDITURE
= Bespovratna sredstva ukupno + doprinos korisnika
= Ukupni prihvatljivi troškovi
= Ukupna ugovorena vrijednost projekta HRK]]/7.5345</f>
        <v>256078.35821885988</v>
      </c>
      <c r="AA3683" s="53" t="s">
        <v>37</v>
      </c>
      <c r="AB3683" s="53" t="s">
        <v>752</v>
      </c>
      <c r="AC3683" s="42" t="s">
        <v>13360</v>
      </c>
      <c r="AD3683" s="52" t="s">
        <v>12294</v>
      </c>
    </row>
    <row r="3684" spans="1:30" ht="88.5" customHeight="1" x14ac:dyDescent="0.2">
      <c r="A3684" s="50" t="s">
        <v>13361</v>
      </c>
      <c r="B3684" s="51" t="s">
        <v>12105</v>
      </c>
      <c r="C3684" s="52" t="s">
        <v>12289</v>
      </c>
      <c r="D3684" s="52" t="s">
        <v>13187</v>
      </c>
      <c r="E3684" s="53" t="s">
        <v>75</v>
      </c>
      <c r="F3684" s="89" t="s">
        <v>13362</v>
      </c>
      <c r="G3684" s="54" t="s">
        <v>676</v>
      </c>
      <c r="H3684" s="120">
        <v>44119</v>
      </c>
      <c r="I3684" s="120">
        <v>45214</v>
      </c>
      <c r="J3684" s="57" t="str">
        <f>IF(Ugovori_OPULJP3[[#This Row],[DATUM ZAVRŠETKA OPERACIJE]]&gt;DATE(2024,12,31),"u provedbi","završen")</f>
        <v>završen</v>
      </c>
      <c r="K3684" s="55" t="s">
        <v>243</v>
      </c>
      <c r="L3684" s="55" t="s">
        <v>243</v>
      </c>
      <c r="M3684" s="58">
        <v>0.85</v>
      </c>
      <c r="N3684" s="58">
        <v>0.15</v>
      </c>
      <c r="O3684" s="59">
        <f>Ugovori_OPULJP3[[#This Row],[Bespovratna sredstva - Ukupno (EU+Nac) HRK
= Ukupna ugovorena vrijednost bespovratnih sredstava]]*Ugovori_OPULJP3[[#This Row],[EU STOPA SUFINANCIRANJA %
EU CO-FINANCING RATE %]]</f>
        <v>1682751.851</v>
      </c>
      <c r="P3684" s="60">
        <f>Ugovori_OPULJP3[[#This Row],[Bespovratna sredstva - EU dio - HRK]]/7.5345</f>
        <v>223339.55152963035</v>
      </c>
      <c r="Q3684" s="87">
        <f>Ugovori_OPULJP3[[#This Row],[Bespovratna sredstva - Ukupno (EU+Nac) HRK
= Ukupna ugovorena vrijednost bespovratnih sredstava]]*Ugovori_OPULJP3[[#This Row],[STOPA NACIONALNOG SUFINANCIRANJA %]]</f>
        <v>296956.20899999997</v>
      </c>
      <c r="R3684" s="88">
        <f>Ugovori_OPULJP3[[#This Row],[Bespovratna sredstva - Nacionalni dio - HRK]]/7.5345</f>
        <v>39412.862034640646</v>
      </c>
      <c r="S3684" s="59">
        <v>1979708.06</v>
      </c>
      <c r="T3684" s="60">
        <f>Ugovori_OPULJP3[[#This Row],[Bespovratna sredstva - Ukupno (EU+Nac) HRK
= Ukupna ugovorena vrijednost bespovratnih sredstava]]/7.5345</f>
        <v>262752.413564271</v>
      </c>
      <c r="U3684" s="87">
        <v>0</v>
      </c>
      <c r="V3684" s="88">
        <f>Ugovori_OPULJP3[[#This Row],[Javni doprinos korisnika - HRK]]/7.5345</f>
        <v>0</v>
      </c>
      <c r="W3684" s="59">
        <v>0</v>
      </c>
      <c r="X3684" s="60">
        <f>Ugovori_OPULJP3[[#This Row],[Privatni doprinos korisnika - HRK]]/7.5345</f>
        <v>0</v>
      </c>
      <c r="Y3684" s="61">
        <v>1979708.06</v>
      </c>
      <c r="Z3684" s="62">
        <f>Ugovori_OPULJP3[[#This Row],[UKUPNI PRIHVATLJIVI IZDACI
TOTAL ELIGIBLE EXPENDITURE
= Bespovratna sredstva ukupno + doprinos korisnika
= Ukupni prihvatljivi troškovi
= Ukupna ugovorena vrijednost projekta HRK]]/7.5345</f>
        <v>262752.413564271</v>
      </c>
      <c r="AA3684" s="53" t="s">
        <v>37</v>
      </c>
      <c r="AB3684" s="53" t="s">
        <v>752</v>
      </c>
      <c r="AC3684" s="42" t="s">
        <v>13363</v>
      </c>
      <c r="AD3684" s="52" t="s">
        <v>12294</v>
      </c>
    </row>
    <row r="3685" spans="1:30" ht="88.5" customHeight="1" x14ac:dyDescent="0.2">
      <c r="A3685" s="50" t="s">
        <v>13364</v>
      </c>
      <c r="B3685" s="51" t="s">
        <v>12105</v>
      </c>
      <c r="C3685" s="52" t="s">
        <v>12289</v>
      </c>
      <c r="D3685" s="52" t="s">
        <v>13187</v>
      </c>
      <c r="E3685" s="53" t="s">
        <v>75</v>
      </c>
      <c r="F3685" s="89" t="s">
        <v>13365</v>
      </c>
      <c r="G3685" s="54" t="s">
        <v>484</v>
      </c>
      <c r="H3685" s="120">
        <v>44123</v>
      </c>
      <c r="I3685" s="120">
        <v>45218</v>
      </c>
      <c r="J3685" s="57" t="str">
        <f>IF(Ugovori_OPULJP3[[#This Row],[DATUM ZAVRŠETKA OPERACIJE]]&gt;DATE(2024,12,31),"u provedbi","završen")</f>
        <v>završen</v>
      </c>
      <c r="K3685" s="55" t="s">
        <v>185</v>
      </c>
      <c r="L3685" s="55" t="s">
        <v>185</v>
      </c>
      <c r="M3685" s="58">
        <v>0.85</v>
      </c>
      <c r="N3685" s="58">
        <v>0.15</v>
      </c>
      <c r="O3685" s="59">
        <f>Ugovori_OPULJP3[[#This Row],[Bespovratna sredstva - Ukupno (EU+Nac) HRK
= Ukupna ugovorena vrijednost bespovratnih sredstava]]*Ugovori_OPULJP3[[#This Row],[EU STOPA SUFINANCIRANJA %
EU CO-FINANCING RATE %]]</f>
        <v>1356059.4510000001</v>
      </c>
      <c r="P3685" s="60">
        <f>Ugovori_OPULJP3[[#This Row],[Bespovratna sredstva - EU dio - HRK]]/7.5345</f>
        <v>179980.01871391598</v>
      </c>
      <c r="Q3685" s="87">
        <f>Ugovori_OPULJP3[[#This Row],[Bespovratna sredstva - Ukupno (EU+Nac) HRK
= Ukupna ugovorena vrijednost bespovratnih sredstava]]*Ugovori_OPULJP3[[#This Row],[STOPA NACIONALNOG SUFINANCIRANJA %]]</f>
        <v>239304.609</v>
      </c>
      <c r="R3685" s="88">
        <f>Ugovori_OPULJP3[[#This Row],[Bespovratna sredstva - Nacionalni dio - HRK]]/7.5345</f>
        <v>31761.179773043994</v>
      </c>
      <c r="S3685" s="59">
        <v>1595364.06</v>
      </c>
      <c r="T3685" s="60">
        <f>Ugovori_OPULJP3[[#This Row],[Bespovratna sredstva - Ukupno (EU+Nac) HRK
= Ukupna ugovorena vrijednost bespovratnih sredstava]]/7.5345</f>
        <v>211741.19848695997</v>
      </c>
      <c r="U3685" s="87">
        <v>0</v>
      </c>
      <c r="V3685" s="88">
        <f>Ugovori_OPULJP3[[#This Row],[Javni doprinos korisnika - HRK]]/7.5345</f>
        <v>0</v>
      </c>
      <c r="W3685" s="59">
        <v>0</v>
      </c>
      <c r="X3685" s="60">
        <f>Ugovori_OPULJP3[[#This Row],[Privatni doprinos korisnika - HRK]]/7.5345</f>
        <v>0</v>
      </c>
      <c r="Y3685" s="61">
        <v>1595364.06</v>
      </c>
      <c r="Z3685" s="62">
        <f>Ugovori_OPULJP3[[#This Row],[UKUPNI PRIHVATLJIVI IZDACI
TOTAL ELIGIBLE EXPENDITURE
= Bespovratna sredstva ukupno + doprinos korisnika
= Ukupni prihvatljivi troškovi
= Ukupna ugovorena vrijednost projekta HRK]]/7.5345</f>
        <v>211741.19848695997</v>
      </c>
      <c r="AA3685" s="53" t="s">
        <v>37</v>
      </c>
      <c r="AB3685" s="53" t="s">
        <v>752</v>
      </c>
      <c r="AC3685" s="42" t="s">
        <v>13366</v>
      </c>
      <c r="AD3685" s="52" t="s">
        <v>12294</v>
      </c>
    </row>
    <row r="3686" spans="1:30" ht="88.5" customHeight="1" x14ac:dyDescent="0.2">
      <c r="A3686" s="50" t="s">
        <v>13367</v>
      </c>
      <c r="B3686" s="51" t="s">
        <v>12105</v>
      </c>
      <c r="C3686" s="52" t="s">
        <v>12289</v>
      </c>
      <c r="D3686" s="52" t="s">
        <v>13187</v>
      </c>
      <c r="E3686" s="53" t="s">
        <v>75</v>
      </c>
      <c r="F3686" s="89" t="s">
        <v>13368</v>
      </c>
      <c r="G3686" s="89" t="s">
        <v>13369</v>
      </c>
      <c r="H3686" s="120">
        <v>44123</v>
      </c>
      <c r="I3686" s="120">
        <v>45218</v>
      </c>
      <c r="J3686" s="57" t="str">
        <f>IF(Ugovori_OPULJP3[[#This Row],[DATUM ZAVRŠETKA OPERACIJE]]&gt;DATE(2024,12,31),"u provedbi","završen")</f>
        <v>završen</v>
      </c>
      <c r="K3686" s="55" t="s">
        <v>8385</v>
      </c>
      <c r="L3686" s="90" t="s">
        <v>36</v>
      </c>
      <c r="M3686" s="58">
        <v>0.85</v>
      </c>
      <c r="N3686" s="58">
        <v>0.15</v>
      </c>
      <c r="O3686" s="59">
        <f>Ugovori_OPULJP3[[#This Row],[Bespovratna sredstva - Ukupno (EU+Nac) HRK
= Ukupna ugovorena vrijednost bespovratnih sredstava]]*Ugovori_OPULJP3[[#This Row],[EU STOPA SUFINANCIRANJA %
EU CO-FINANCING RATE %]]</f>
        <v>1566040.0085</v>
      </c>
      <c r="P3686" s="60">
        <f>Ugovori_OPULJP3[[#This Row],[Bespovratna sredstva - EU dio - HRK]]/7.5345</f>
        <v>207849.22801778483</v>
      </c>
      <c r="Q3686" s="87">
        <f>Ugovori_OPULJP3[[#This Row],[Bespovratna sredstva - Ukupno (EU+Nac) HRK
= Ukupna ugovorena vrijednost bespovratnih sredstava]]*Ugovori_OPULJP3[[#This Row],[STOPA NACIONALNOG SUFINANCIRANJA %]]</f>
        <v>276360.00150000001</v>
      </c>
      <c r="R3686" s="88">
        <f>Ugovori_OPULJP3[[#This Row],[Bespovratna sredstva - Nacionalni dio - HRK]]/7.5345</f>
        <v>36679.275532550266</v>
      </c>
      <c r="S3686" s="59">
        <v>1842400.01</v>
      </c>
      <c r="T3686" s="60">
        <f>Ugovori_OPULJP3[[#This Row],[Bespovratna sredstva - Ukupno (EU+Nac) HRK
= Ukupna ugovorena vrijednost bespovratnih sredstava]]/7.5345</f>
        <v>244528.50355033512</v>
      </c>
      <c r="U3686" s="87">
        <v>0</v>
      </c>
      <c r="V3686" s="88">
        <f>Ugovori_OPULJP3[[#This Row],[Javni doprinos korisnika - HRK]]/7.5345</f>
        <v>0</v>
      </c>
      <c r="W3686" s="59">
        <v>0</v>
      </c>
      <c r="X3686" s="60">
        <f>Ugovori_OPULJP3[[#This Row],[Privatni doprinos korisnika - HRK]]/7.5345</f>
        <v>0</v>
      </c>
      <c r="Y3686" s="61">
        <v>1842400.01</v>
      </c>
      <c r="Z3686" s="62">
        <f>Ugovori_OPULJP3[[#This Row],[UKUPNI PRIHVATLJIVI IZDACI
TOTAL ELIGIBLE EXPENDITURE
= Bespovratna sredstva ukupno + doprinos korisnika
= Ukupni prihvatljivi troškovi
= Ukupna ugovorena vrijednost projekta HRK]]/7.5345</f>
        <v>244528.50355033512</v>
      </c>
      <c r="AA3686" s="53" t="s">
        <v>37</v>
      </c>
      <c r="AB3686" s="53" t="s">
        <v>752</v>
      </c>
      <c r="AC3686" s="42" t="s">
        <v>13370</v>
      </c>
      <c r="AD3686" s="52" t="s">
        <v>12294</v>
      </c>
    </row>
    <row r="3687" spans="1:30" ht="88.5" customHeight="1" x14ac:dyDescent="0.2">
      <c r="A3687" s="50" t="s">
        <v>13371</v>
      </c>
      <c r="B3687" s="51" t="s">
        <v>12105</v>
      </c>
      <c r="C3687" s="52" t="s">
        <v>12289</v>
      </c>
      <c r="D3687" s="52" t="s">
        <v>13187</v>
      </c>
      <c r="E3687" s="53" t="s">
        <v>75</v>
      </c>
      <c r="F3687" s="89" t="s">
        <v>13267</v>
      </c>
      <c r="G3687" s="89" t="s">
        <v>13372</v>
      </c>
      <c r="H3687" s="120">
        <v>44109</v>
      </c>
      <c r="I3687" s="120">
        <v>44839</v>
      </c>
      <c r="J3687" s="57" t="str">
        <f>IF(Ugovori_OPULJP3[[#This Row],[DATUM ZAVRŠETKA OPERACIJE]]&gt;DATE(2024,12,31),"u provedbi","završen")</f>
        <v>završen</v>
      </c>
      <c r="K3687" s="55" t="s">
        <v>103</v>
      </c>
      <c r="L3687" s="90" t="s">
        <v>103</v>
      </c>
      <c r="M3687" s="58">
        <v>0.85</v>
      </c>
      <c r="N3687" s="58">
        <v>0.15</v>
      </c>
      <c r="O3687" s="59">
        <f>Ugovori_OPULJP3[[#This Row],[Bespovratna sredstva - Ukupno (EU+Nac) HRK
= Ukupna ugovorena vrijednost bespovratnih sredstava]]*Ugovori_OPULJP3[[#This Row],[EU STOPA SUFINANCIRANJA %
EU CO-FINANCING RATE %]]</f>
        <v>871451.11</v>
      </c>
      <c r="P3687" s="60">
        <f>Ugovori_OPULJP3[[#This Row],[Bespovratna sredstva - EU dio - HRK]]/7.5345</f>
        <v>115661.4387152432</v>
      </c>
      <c r="Q3687" s="87">
        <f>Ugovori_OPULJP3[[#This Row],[Bespovratna sredstva - Ukupno (EU+Nac) HRK
= Ukupna ugovorena vrijednost bespovratnih sredstava]]*Ugovori_OPULJP3[[#This Row],[STOPA NACIONALNOG SUFINANCIRANJA %]]</f>
        <v>153785.49</v>
      </c>
      <c r="R3687" s="88">
        <f>Ugovori_OPULJP3[[#This Row],[Bespovratna sredstva - Nacionalni dio - HRK]]/7.5345</f>
        <v>20410.842126219388</v>
      </c>
      <c r="S3687" s="59">
        <v>1025236.6</v>
      </c>
      <c r="T3687" s="60">
        <f>Ugovori_OPULJP3[[#This Row],[Bespovratna sredstva - Ukupno (EU+Nac) HRK
= Ukupna ugovorena vrijednost bespovratnih sredstava]]/7.5345</f>
        <v>136072.28084146261</v>
      </c>
      <c r="U3687" s="87">
        <v>0</v>
      </c>
      <c r="V3687" s="88">
        <f>Ugovori_OPULJP3[[#This Row],[Javni doprinos korisnika - HRK]]/7.5345</f>
        <v>0</v>
      </c>
      <c r="W3687" s="59">
        <v>0</v>
      </c>
      <c r="X3687" s="60">
        <f>Ugovori_OPULJP3[[#This Row],[Privatni doprinos korisnika - HRK]]/7.5345</f>
        <v>0</v>
      </c>
      <c r="Y3687" s="61">
        <v>1025236.6</v>
      </c>
      <c r="Z3687" s="62">
        <f>Ugovori_OPULJP3[[#This Row],[UKUPNI PRIHVATLJIVI IZDACI
TOTAL ELIGIBLE EXPENDITURE
= Bespovratna sredstva ukupno + doprinos korisnika
= Ukupni prihvatljivi troškovi
= Ukupna ugovorena vrijednost projekta HRK]]/7.5345</f>
        <v>136072.28084146261</v>
      </c>
      <c r="AA3687" s="53" t="s">
        <v>37</v>
      </c>
      <c r="AB3687" s="53" t="s">
        <v>752</v>
      </c>
      <c r="AC3687" s="42" t="s">
        <v>13373</v>
      </c>
      <c r="AD3687" s="52" t="s">
        <v>12294</v>
      </c>
    </row>
    <row r="3688" spans="1:30" ht="88.5" customHeight="1" x14ac:dyDescent="0.2">
      <c r="A3688" s="50" t="s">
        <v>13374</v>
      </c>
      <c r="B3688" s="51" t="s">
        <v>12105</v>
      </c>
      <c r="C3688" s="52" t="s">
        <v>12289</v>
      </c>
      <c r="D3688" s="52" t="s">
        <v>13187</v>
      </c>
      <c r="E3688" s="53" t="s">
        <v>75</v>
      </c>
      <c r="F3688" s="89" t="s">
        <v>13375</v>
      </c>
      <c r="G3688" s="54" t="s">
        <v>1860</v>
      </c>
      <c r="H3688" s="120">
        <v>44120</v>
      </c>
      <c r="I3688" s="120">
        <v>45215</v>
      </c>
      <c r="J3688" s="57" t="str">
        <f>IF(Ugovori_OPULJP3[[#This Row],[DATUM ZAVRŠETKA OPERACIJE]]&gt;DATE(2024,12,31),"u provedbi","završen")</f>
        <v>završen</v>
      </c>
      <c r="K3688" s="55" t="s">
        <v>154</v>
      </c>
      <c r="L3688" s="55" t="s">
        <v>154</v>
      </c>
      <c r="M3688" s="58">
        <v>0.85</v>
      </c>
      <c r="N3688" s="58">
        <v>0.15</v>
      </c>
      <c r="O3688" s="59">
        <f>Ugovori_OPULJP3[[#This Row],[Bespovratna sredstva - Ukupno (EU+Nac) HRK
= Ukupna ugovorena vrijednost bespovratnih sredstava]]*Ugovori_OPULJP3[[#This Row],[EU STOPA SUFINANCIRANJA %
EU CO-FINANCING RATE %]]</f>
        <v>1426451.929</v>
      </c>
      <c r="P3688" s="60">
        <f>Ugovori_OPULJP3[[#This Row],[Bespovratna sredstva - EU dio - HRK]]/7.5345</f>
        <v>189322.70608534076</v>
      </c>
      <c r="Q3688" s="87">
        <f>Ugovori_OPULJP3[[#This Row],[Bespovratna sredstva - Ukupno (EU+Nac) HRK
= Ukupna ugovorena vrijednost bespovratnih sredstava]]*Ugovori_OPULJP3[[#This Row],[STOPA NACIONALNOG SUFINANCIRANJA %]]</f>
        <v>251726.81099999999</v>
      </c>
      <c r="R3688" s="88">
        <f>Ugovori_OPULJP3[[#This Row],[Bespovratna sredstva - Nacionalni dio - HRK]]/7.5345</f>
        <v>33409.889309177779</v>
      </c>
      <c r="S3688" s="59">
        <v>1678178.74</v>
      </c>
      <c r="T3688" s="60">
        <f>Ugovori_OPULJP3[[#This Row],[Bespovratna sredstva - Ukupno (EU+Nac) HRK
= Ukupna ugovorena vrijednost bespovratnih sredstava]]/7.5345</f>
        <v>222732.59539451855</v>
      </c>
      <c r="U3688" s="87">
        <v>0</v>
      </c>
      <c r="V3688" s="88">
        <f>Ugovori_OPULJP3[[#This Row],[Javni doprinos korisnika - HRK]]/7.5345</f>
        <v>0</v>
      </c>
      <c r="W3688" s="59">
        <v>0</v>
      </c>
      <c r="X3688" s="60">
        <f>Ugovori_OPULJP3[[#This Row],[Privatni doprinos korisnika - HRK]]/7.5345</f>
        <v>0</v>
      </c>
      <c r="Y3688" s="61">
        <v>1678178.74</v>
      </c>
      <c r="Z3688" s="62">
        <f>Ugovori_OPULJP3[[#This Row],[UKUPNI PRIHVATLJIVI IZDACI
TOTAL ELIGIBLE EXPENDITURE
= Bespovratna sredstva ukupno + doprinos korisnika
= Ukupni prihvatljivi troškovi
= Ukupna ugovorena vrijednost projekta HRK]]/7.5345</f>
        <v>222732.59539451855</v>
      </c>
      <c r="AA3688" s="53" t="s">
        <v>37</v>
      </c>
      <c r="AB3688" s="53" t="s">
        <v>752</v>
      </c>
      <c r="AC3688" s="42" t="s">
        <v>13376</v>
      </c>
      <c r="AD3688" s="52" t="s">
        <v>12294</v>
      </c>
    </row>
    <row r="3689" spans="1:30" ht="88.5" customHeight="1" x14ac:dyDescent="0.2">
      <c r="A3689" s="50" t="s">
        <v>13377</v>
      </c>
      <c r="B3689" s="51" t="s">
        <v>12105</v>
      </c>
      <c r="C3689" s="52" t="s">
        <v>12289</v>
      </c>
      <c r="D3689" s="52" t="s">
        <v>13187</v>
      </c>
      <c r="E3689" s="53" t="s">
        <v>75</v>
      </c>
      <c r="F3689" s="89" t="s">
        <v>13378</v>
      </c>
      <c r="G3689" s="89" t="s">
        <v>970</v>
      </c>
      <c r="H3689" s="120">
        <v>44130</v>
      </c>
      <c r="I3689" s="120">
        <v>45225</v>
      </c>
      <c r="J3689" s="57" t="str">
        <f>IF(Ugovori_OPULJP3[[#This Row],[DATUM ZAVRŠETKA OPERACIJE]]&gt;DATE(2024,12,31),"u provedbi","završen")</f>
        <v>završen</v>
      </c>
      <c r="K3689" s="55" t="s">
        <v>78</v>
      </c>
      <c r="L3689" s="55" t="s">
        <v>78</v>
      </c>
      <c r="M3689" s="58">
        <v>0.85</v>
      </c>
      <c r="N3689" s="58">
        <v>0.15</v>
      </c>
      <c r="O3689" s="59">
        <f>Ugovori_OPULJP3[[#This Row],[Bespovratna sredstva - Ukupno (EU+Nac) HRK
= Ukupna ugovorena vrijednost bespovratnih sredstava]]*Ugovori_OPULJP3[[#This Row],[EU STOPA SUFINANCIRANJA %
EU CO-FINANCING RATE %]]</f>
        <v>1436624.5589999999</v>
      </c>
      <c r="P3689" s="60">
        <f>Ugovori_OPULJP3[[#This Row],[Bespovratna sredstva - EU dio - HRK]]/7.5345</f>
        <v>190672.84610790361</v>
      </c>
      <c r="Q3689" s="87">
        <f>Ugovori_OPULJP3[[#This Row],[Bespovratna sredstva - Ukupno (EU+Nac) HRK
= Ukupna ugovorena vrijednost bespovratnih sredstava]]*Ugovori_OPULJP3[[#This Row],[STOPA NACIONALNOG SUFINANCIRANJA %]]</f>
        <v>253521.981</v>
      </c>
      <c r="R3689" s="88">
        <f>Ugovori_OPULJP3[[#This Row],[Bespovratna sredstva - Nacionalni dio - HRK]]/7.5345</f>
        <v>33648.149313159462</v>
      </c>
      <c r="S3689" s="59">
        <v>1690146.54</v>
      </c>
      <c r="T3689" s="60">
        <f>Ugovori_OPULJP3[[#This Row],[Bespovratna sredstva - Ukupno (EU+Nac) HRK
= Ukupna ugovorena vrijednost bespovratnih sredstava]]/7.5345</f>
        <v>224320.9954210631</v>
      </c>
      <c r="U3689" s="87">
        <v>0</v>
      </c>
      <c r="V3689" s="88">
        <f>Ugovori_OPULJP3[[#This Row],[Javni doprinos korisnika - HRK]]/7.5345</f>
        <v>0</v>
      </c>
      <c r="W3689" s="59">
        <v>0</v>
      </c>
      <c r="X3689" s="60">
        <f>Ugovori_OPULJP3[[#This Row],[Privatni doprinos korisnika - HRK]]/7.5345</f>
        <v>0</v>
      </c>
      <c r="Y3689" s="61">
        <v>1690146.54</v>
      </c>
      <c r="Z3689" s="62">
        <f>Ugovori_OPULJP3[[#This Row],[UKUPNI PRIHVATLJIVI IZDACI
TOTAL ELIGIBLE EXPENDITURE
= Bespovratna sredstva ukupno + doprinos korisnika
= Ukupni prihvatljivi troškovi
= Ukupna ugovorena vrijednost projekta HRK]]/7.5345</f>
        <v>224320.9954210631</v>
      </c>
      <c r="AA3689" s="53" t="s">
        <v>37</v>
      </c>
      <c r="AB3689" s="53" t="s">
        <v>752</v>
      </c>
      <c r="AC3689" s="42" t="s">
        <v>13376</v>
      </c>
      <c r="AD3689" s="52" t="s">
        <v>12294</v>
      </c>
    </row>
    <row r="3690" spans="1:30" ht="88.5" customHeight="1" x14ac:dyDescent="0.2">
      <c r="A3690" s="50" t="s">
        <v>13379</v>
      </c>
      <c r="B3690" s="51" t="s">
        <v>12105</v>
      </c>
      <c r="C3690" s="52" t="s">
        <v>12289</v>
      </c>
      <c r="D3690" s="52" t="s">
        <v>13187</v>
      </c>
      <c r="E3690" s="53" t="s">
        <v>75</v>
      </c>
      <c r="F3690" s="89" t="s">
        <v>13380</v>
      </c>
      <c r="G3690" s="54" t="s">
        <v>1658</v>
      </c>
      <c r="H3690" s="120">
        <v>44124</v>
      </c>
      <c r="I3690" s="120">
        <v>44854</v>
      </c>
      <c r="J3690" s="57" t="str">
        <f>IF(Ugovori_OPULJP3[[#This Row],[DATUM ZAVRŠETKA OPERACIJE]]&gt;DATE(2024,12,31),"u provedbi","završen")</f>
        <v>završen</v>
      </c>
      <c r="K3690" s="55" t="s">
        <v>10608</v>
      </c>
      <c r="L3690" s="55" t="s">
        <v>154</v>
      </c>
      <c r="M3690" s="58">
        <v>0.85</v>
      </c>
      <c r="N3690" s="58">
        <v>0.15</v>
      </c>
      <c r="O3690" s="59">
        <f>Ugovori_OPULJP3[[#This Row],[Bespovratna sredstva - Ukupno (EU+Nac) HRK
= Ukupna ugovorena vrijednost bespovratnih sredstava]]*Ugovori_OPULJP3[[#This Row],[EU STOPA SUFINANCIRANJA %
EU CO-FINANCING RATE %]]</f>
        <v>1484273.8589999999</v>
      </c>
      <c r="P3690" s="60">
        <f>Ugovori_OPULJP3[[#This Row],[Bespovratna sredstva - EU dio - HRK]]/7.5345</f>
        <v>196996.99502289467</v>
      </c>
      <c r="Q3690" s="87">
        <f>Ugovori_OPULJP3[[#This Row],[Bespovratna sredstva - Ukupno (EU+Nac) HRK
= Ukupna ugovorena vrijednost bespovratnih sredstava]]*Ugovori_OPULJP3[[#This Row],[STOPA NACIONALNOG SUFINANCIRANJA %]]</f>
        <v>261930.68099999998</v>
      </c>
      <c r="R3690" s="88">
        <f>Ugovori_OPULJP3[[#This Row],[Bespovratna sredstva - Nacionalni dio - HRK]]/7.5345</f>
        <v>34764.175592275526</v>
      </c>
      <c r="S3690" s="59">
        <v>1746204.54</v>
      </c>
      <c r="T3690" s="60">
        <f>Ugovori_OPULJP3[[#This Row],[Bespovratna sredstva - Ukupno (EU+Nac) HRK
= Ukupna ugovorena vrijednost bespovratnih sredstava]]/7.5345</f>
        <v>231761.17061517021</v>
      </c>
      <c r="U3690" s="87">
        <v>0</v>
      </c>
      <c r="V3690" s="88">
        <f>Ugovori_OPULJP3[[#This Row],[Javni doprinos korisnika - HRK]]/7.5345</f>
        <v>0</v>
      </c>
      <c r="W3690" s="59">
        <v>0</v>
      </c>
      <c r="X3690" s="60">
        <f>Ugovori_OPULJP3[[#This Row],[Privatni doprinos korisnika - HRK]]/7.5345</f>
        <v>0</v>
      </c>
      <c r="Y3690" s="61">
        <v>1746204.54</v>
      </c>
      <c r="Z3690" s="62">
        <f>Ugovori_OPULJP3[[#This Row],[UKUPNI PRIHVATLJIVI IZDACI
TOTAL ELIGIBLE EXPENDITURE
= Bespovratna sredstva ukupno + doprinos korisnika
= Ukupni prihvatljivi troškovi
= Ukupna ugovorena vrijednost projekta HRK]]/7.5345</f>
        <v>231761.17061517021</v>
      </c>
      <c r="AA3690" s="53" t="s">
        <v>37</v>
      </c>
      <c r="AB3690" s="53" t="s">
        <v>752</v>
      </c>
      <c r="AC3690" s="42" t="s">
        <v>13376</v>
      </c>
      <c r="AD3690" s="52" t="s">
        <v>12294</v>
      </c>
    </row>
    <row r="3691" spans="1:30" ht="88.5" customHeight="1" x14ac:dyDescent="0.2">
      <c r="A3691" s="50" t="s">
        <v>13381</v>
      </c>
      <c r="B3691" s="51" t="s">
        <v>12105</v>
      </c>
      <c r="C3691" s="52" t="s">
        <v>12289</v>
      </c>
      <c r="D3691" s="52" t="s">
        <v>13187</v>
      </c>
      <c r="E3691" s="53" t="s">
        <v>75</v>
      </c>
      <c r="F3691" s="89" t="s">
        <v>13382</v>
      </c>
      <c r="G3691" s="89" t="s">
        <v>13383</v>
      </c>
      <c r="H3691" s="120">
        <v>44132</v>
      </c>
      <c r="I3691" s="120">
        <v>44862</v>
      </c>
      <c r="J3691" s="57" t="str">
        <f>IF(Ugovori_OPULJP3[[#This Row],[DATUM ZAVRŠETKA OPERACIJE]]&gt;DATE(2024,12,31),"u provedbi","završen")</f>
        <v>završen</v>
      </c>
      <c r="K3691" s="55" t="s">
        <v>10389</v>
      </c>
      <c r="L3691" s="55" t="s">
        <v>154</v>
      </c>
      <c r="M3691" s="58">
        <v>0.85</v>
      </c>
      <c r="N3691" s="58">
        <v>0.15</v>
      </c>
      <c r="O3691" s="59">
        <f>Ugovori_OPULJP3[[#This Row],[Bespovratna sredstva - Ukupno (EU+Nac) HRK
= Ukupna ugovorena vrijednost bespovratnih sredstava]]*Ugovori_OPULJP3[[#This Row],[EU STOPA SUFINANCIRANJA %
EU CO-FINANCING RATE %]]</f>
        <v>1578453.1279999998</v>
      </c>
      <c r="P3691" s="60">
        <f>Ugovori_OPULJP3[[#This Row],[Bespovratna sredstva - EU dio - HRK]]/7.5345</f>
        <v>209496.73209901116</v>
      </c>
      <c r="Q3691" s="87">
        <f>Ugovori_OPULJP3[[#This Row],[Bespovratna sredstva - Ukupno (EU+Nac) HRK
= Ukupna ugovorena vrijednost bespovratnih sredstava]]*Ugovori_OPULJP3[[#This Row],[STOPA NACIONALNOG SUFINANCIRANJA %]]</f>
        <v>278550.55199999997</v>
      </c>
      <c r="R3691" s="88">
        <f>Ugovori_OPULJP3[[#This Row],[Bespovratna sredstva - Nacionalni dio - HRK]]/7.5345</f>
        <v>36970.011546884329</v>
      </c>
      <c r="S3691" s="59">
        <v>1857003.68</v>
      </c>
      <c r="T3691" s="60">
        <f>Ugovori_OPULJP3[[#This Row],[Bespovratna sredstva - Ukupno (EU+Nac) HRK
= Ukupna ugovorena vrijednost bespovratnih sredstava]]/7.5345</f>
        <v>246466.74364589553</v>
      </c>
      <c r="U3691" s="87">
        <v>0</v>
      </c>
      <c r="V3691" s="88">
        <f>Ugovori_OPULJP3[[#This Row],[Javni doprinos korisnika - HRK]]/7.5345</f>
        <v>0</v>
      </c>
      <c r="W3691" s="59">
        <v>0</v>
      </c>
      <c r="X3691" s="60">
        <f>Ugovori_OPULJP3[[#This Row],[Privatni doprinos korisnika - HRK]]/7.5345</f>
        <v>0</v>
      </c>
      <c r="Y3691" s="61">
        <v>1857003.68</v>
      </c>
      <c r="Z3691" s="62">
        <f>Ugovori_OPULJP3[[#This Row],[UKUPNI PRIHVATLJIVI IZDACI
TOTAL ELIGIBLE EXPENDITURE
= Bespovratna sredstva ukupno + doprinos korisnika
= Ukupni prihvatljivi troškovi
= Ukupna ugovorena vrijednost projekta HRK]]/7.5345</f>
        <v>246466.74364589553</v>
      </c>
      <c r="AA3691" s="53" t="s">
        <v>37</v>
      </c>
      <c r="AB3691" s="53" t="s">
        <v>752</v>
      </c>
      <c r="AC3691" s="42" t="s">
        <v>13376</v>
      </c>
      <c r="AD3691" s="52" t="s">
        <v>12294</v>
      </c>
    </row>
    <row r="3692" spans="1:30" ht="88.5" customHeight="1" x14ac:dyDescent="0.2">
      <c r="A3692" s="50" t="s">
        <v>13384</v>
      </c>
      <c r="B3692" s="51" t="s">
        <v>12105</v>
      </c>
      <c r="C3692" s="52" t="s">
        <v>12289</v>
      </c>
      <c r="D3692" s="52" t="s">
        <v>13187</v>
      </c>
      <c r="E3692" s="53" t="s">
        <v>75</v>
      </c>
      <c r="F3692" s="89" t="s">
        <v>13385</v>
      </c>
      <c r="G3692" s="54" t="s">
        <v>1720</v>
      </c>
      <c r="H3692" s="120">
        <v>44131</v>
      </c>
      <c r="I3692" s="120">
        <v>44892</v>
      </c>
      <c r="J3692" s="57" t="str">
        <f>IF(Ugovori_OPULJP3[[#This Row],[DATUM ZAVRŠETKA OPERACIJE]]&gt;DATE(2024,12,31),"u provedbi","završen")</f>
        <v>završen</v>
      </c>
      <c r="K3692" s="90" t="s">
        <v>154</v>
      </c>
      <c r="L3692" s="55" t="s">
        <v>154</v>
      </c>
      <c r="M3692" s="58">
        <v>0.85</v>
      </c>
      <c r="N3692" s="58">
        <v>0.15</v>
      </c>
      <c r="O3692" s="59">
        <f>Ugovori_OPULJP3[[#This Row],[Bespovratna sredstva - Ukupno (EU+Nac) HRK
= Ukupna ugovorena vrijednost bespovratnih sredstava]]*Ugovori_OPULJP3[[#This Row],[EU STOPA SUFINANCIRANJA %
EU CO-FINANCING RATE %]]</f>
        <v>1604838.1734999998</v>
      </c>
      <c r="P3692" s="60">
        <f>Ugovori_OPULJP3[[#This Row],[Bespovratna sredstva - EU dio - HRK]]/7.5345</f>
        <v>212998.62943791886</v>
      </c>
      <c r="Q3692" s="87">
        <f>Ugovori_OPULJP3[[#This Row],[Bespovratna sredstva - Ukupno (EU+Nac) HRK
= Ukupna ugovorena vrijednost bespovratnih sredstava]]*Ugovori_OPULJP3[[#This Row],[STOPA NACIONALNOG SUFINANCIRANJA %]]</f>
        <v>283206.7365</v>
      </c>
      <c r="R3692" s="88">
        <f>Ugovori_OPULJP3[[#This Row],[Bespovratna sredstva - Nacionalni dio - HRK]]/7.5345</f>
        <v>37587.99343022098</v>
      </c>
      <c r="S3692" s="59">
        <v>1888044.91</v>
      </c>
      <c r="T3692" s="60">
        <f>Ugovori_OPULJP3[[#This Row],[Bespovratna sredstva - Ukupno (EU+Nac) HRK
= Ukupna ugovorena vrijednost bespovratnih sredstava]]/7.5345</f>
        <v>250586.62286813988</v>
      </c>
      <c r="U3692" s="87">
        <v>0</v>
      </c>
      <c r="V3692" s="88">
        <f>Ugovori_OPULJP3[[#This Row],[Javni doprinos korisnika - HRK]]/7.5345</f>
        <v>0</v>
      </c>
      <c r="W3692" s="59">
        <v>0</v>
      </c>
      <c r="X3692" s="60">
        <f>Ugovori_OPULJP3[[#This Row],[Privatni doprinos korisnika - HRK]]/7.5345</f>
        <v>0</v>
      </c>
      <c r="Y3692" s="61">
        <v>1888044.91</v>
      </c>
      <c r="Z3692" s="62">
        <f>Ugovori_OPULJP3[[#This Row],[UKUPNI PRIHVATLJIVI IZDACI
TOTAL ELIGIBLE EXPENDITURE
= Bespovratna sredstva ukupno + doprinos korisnika
= Ukupni prihvatljivi troškovi
= Ukupna ugovorena vrijednost projekta HRK]]/7.5345</f>
        <v>250586.62286813988</v>
      </c>
      <c r="AA3692" s="53" t="s">
        <v>37</v>
      </c>
      <c r="AB3692" s="53" t="s">
        <v>752</v>
      </c>
      <c r="AC3692" s="42" t="s">
        <v>13376</v>
      </c>
      <c r="AD3692" s="52" t="s">
        <v>12294</v>
      </c>
    </row>
    <row r="3693" spans="1:30" ht="88.5" customHeight="1" x14ac:dyDescent="0.2">
      <c r="A3693" s="50" t="s">
        <v>13386</v>
      </c>
      <c r="B3693" s="51" t="s">
        <v>12105</v>
      </c>
      <c r="C3693" s="52" t="s">
        <v>12289</v>
      </c>
      <c r="D3693" s="52" t="s">
        <v>13187</v>
      </c>
      <c r="E3693" s="53" t="s">
        <v>75</v>
      </c>
      <c r="F3693" s="89" t="s">
        <v>13387</v>
      </c>
      <c r="G3693" s="89" t="s">
        <v>13388</v>
      </c>
      <c r="H3693" s="120">
        <v>44123</v>
      </c>
      <c r="I3693" s="120">
        <v>44853</v>
      </c>
      <c r="J3693" s="57" t="str">
        <f>IF(Ugovori_OPULJP3[[#This Row],[DATUM ZAVRŠETKA OPERACIJE]]&gt;DATE(2024,12,31),"u provedbi","završen")</f>
        <v>završen</v>
      </c>
      <c r="K3693" s="55" t="s">
        <v>185</v>
      </c>
      <c r="L3693" s="55" t="s">
        <v>185</v>
      </c>
      <c r="M3693" s="58">
        <v>0.85</v>
      </c>
      <c r="N3693" s="58">
        <v>0.15</v>
      </c>
      <c r="O3693" s="59">
        <f>Ugovori_OPULJP3[[#This Row],[Bespovratna sredstva - Ukupno (EU+Nac) HRK
= Ukupna ugovorena vrijednost bespovratnih sredstava]]*Ugovori_OPULJP3[[#This Row],[EU STOPA SUFINANCIRANJA %
EU CO-FINANCING RATE %]]</f>
        <v>1053331.6705</v>
      </c>
      <c r="P3693" s="60">
        <f>Ugovori_OPULJP3[[#This Row],[Bespovratna sredstva - EU dio - HRK]]/7.5345</f>
        <v>139801.1375008295</v>
      </c>
      <c r="Q3693" s="87">
        <f>Ugovori_OPULJP3[[#This Row],[Bespovratna sredstva - Ukupno (EU+Nac) HRK
= Ukupna ugovorena vrijednost bespovratnih sredstava]]*Ugovori_OPULJP3[[#This Row],[STOPA NACIONALNOG SUFINANCIRANJA %]]</f>
        <v>185882.0595</v>
      </c>
      <c r="R3693" s="88">
        <f>Ugovori_OPULJP3[[#This Row],[Bespovratna sredstva - Nacionalni dio - HRK]]/7.5345</f>
        <v>24670.788970734618</v>
      </c>
      <c r="S3693" s="59">
        <v>1239213.73</v>
      </c>
      <c r="T3693" s="60">
        <f>Ugovori_OPULJP3[[#This Row],[Bespovratna sredstva - Ukupno (EU+Nac) HRK
= Ukupna ugovorena vrijednost bespovratnih sredstava]]/7.5345</f>
        <v>164471.92647156413</v>
      </c>
      <c r="U3693" s="87">
        <v>0</v>
      </c>
      <c r="V3693" s="88">
        <f>Ugovori_OPULJP3[[#This Row],[Javni doprinos korisnika - HRK]]/7.5345</f>
        <v>0</v>
      </c>
      <c r="W3693" s="59">
        <v>0</v>
      </c>
      <c r="X3693" s="60">
        <f>Ugovori_OPULJP3[[#This Row],[Privatni doprinos korisnika - HRK]]/7.5345</f>
        <v>0</v>
      </c>
      <c r="Y3693" s="61">
        <v>1239213.73</v>
      </c>
      <c r="Z3693" s="62">
        <f>Ugovori_OPULJP3[[#This Row],[UKUPNI PRIHVATLJIVI IZDACI
TOTAL ELIGIBLE EXPENDITURE
= Bespovratna sredstva ukupno + doprinos korisnika
= Ukupni prihvatljivi troškovi
= Ukupna ugovorena vrijednost projekta HRK]]/7.5345</f>
        <v>164471.92647156413</v>
      </c>
      <c r="AA3693" s="53" t="s">
        <v>37</v>
      </c>
      <c r="AB3693" s="53" t="s">
        <v>752</v>
      </c>
      <c r="AC3693" s="42" t="s">
        <v>13389</v>
      </c>
      <c r="AD3693" s="52" t="s">
        <v>12294</v>
      </c>
    </row>
    <row r="3694" spans="1:30" ht="88.5" customHeight="1" x14ac:dyDescent="0.2">
      <c r="A3694" s="50" t="s">
        <v>13390</v>
      </c>
      <c r="B3694" s="51" t="s">
        <v>12105</v>
      </c>
      <c r="C3694" s="52" t="s">
        <v>12289</v>
      </c>
      <c r="D3694" s="52" t="s">
        <v>13187</v>
      </c>
      <c r="E3694" s="53" t="s">
        <v>75</v>
      </c>
      <c r="F3694" s="89" t="s">
        <v>13391</v>
      </c>
      <c r="G3694" s="71" t="s">
        <v>4604</v>
      </c>
      <c r="H3694" s="120">
        <v>44130</v>
      </c>
      <c r="I3694" s="120">
        <v>44860</v>
      </c>
      <c r="J3694" s="57" t="str">
        <f>IF(Ugovori_OPULJP3[[#This Row],[DATUM ZAVRŠETKA OPERACIJE]]&gt;DATE(2024,12,31),"u provedbi","završen")</f>
        <v>završen</v>
      </c>
      <c r="K3694" s="55" t="s">
        <v>36</v>
      </c>
      <c r="L3694" s="90" t="s">
        <v>36</v>
      </c>
      <c r="M3694" s="58">
        <v>0.85</v>
      </c>
      <c r="N3694" s="58">
        <v>0.15</v>
      </c>
      <c r="O3694" s="59">
        <f>Ugovori_OPULJP3[[#This Row],[Bespovratna sredstva - Ukupno (EU+Nac) HRK
= Ukupna ugovorena vrijednost bespovratnih sredstava]]*Ugovori_OPULJP3[[#This Row],[EU STOPA SUFINANCIRANJA %
EU CO-FINANCING RATE %]]</f>
        <v>1677469.73</v>
      </c>
      <c r="P3694" s="60">
        <f>Ugovori_OPULJP3[[#This Row],[Bespovratna sredstva - EU dio - HRK]]/7.5345</f>
        <v>222638.49359612449</v>
      </c>
      <c r="Q3694" s="87">
        <f>Ugovori_OPULJP3[[#This Row],[Bespovratna sredstva - Ukupno (EU+Nac) HRK
= Ukupna ugovorena vrijednost bespovratnih sredstava]]*Ugovori_OPULJP3[[#This Row],[STOPA NACIONALNOG SUFINANCIRANJA %]]</f>
        <v>296024.07</v>
      </c>
      <c r="R3694" s="88">
        <f>Ugovori_OPULJP3[[#This Row],[Bespovratna sredstva - Nacionalni dio - HRK]]/7.5345</f>
        <v>39289.145928727849</v>
      </c>
      <c r="S3694" s="59">
        <v>1973493.8</v>
      </c>
      <c r="T3694" s="60">
        <f>Ugovori_OPULJP3[[#This Row],[Bespovratna sredstva - Ukupno (EU+Nac) HRK
= Ukupna ugovorena vrijednost bespovratnih sredstava]]/7.5345</f>
        <v>261927.63952485233</v>
      </c>
      <c r="U3694" s="87">
        <v>0</v>
      </c>
      <c r="V3694" s="88">
        <f>Ugovori_OPULJP3[[#This Row],[Javni doprinos korisnika - HRK]]/7.5345</f>
        <v>0</v>
      </c>
      <c r="W3694" s="59">
        <v>0</v>
      </c>
      <c r="X3694" s="60">
        <f>Ugovori_OPULJP3[[#This Row],[Privatni doprinos korisnika - HRK]]/7.5345</f>
        <v>0</v>
      </c>
      <c r="Y3694" s="61">
        <v>1973493.8</v>
      </c>
      <c r="Z3694" s="62">
        <f>Ugovori_OPULJP3[[#This Row],[UKUPNI PRIHVATLJIVI IZDACI
TOTAL ELIGIBLE EXPENDITURE
= Bespovratna sredstva ukupno + doprinos korisnika
= Ukupni prihvatljivi troškovi
= Ukupna ugovorena vrijednost projekta HRK]]/7.5345</f>
        <v>261927.63952485233</v>
      </c>
      <c r="AA3694" s="53" t="s">
        <v>37</v>
      </c>
      <c r="AB3694" s="53" t="s">
        <v>752</v>
      </c>
      <c r="AC3694" s="42" t="s">
        <v>13389</v>
      </c>
      <c r="AD3694" s="52" t="s">
        <v>12294</v>
      </c>
    </row>
    <row r="3695" spans="1:30" ht="88.5" customHeight="1" x14ac:dyDescent="0.2">
      <c r="A3695" s="50" t="s">
        <v>13392</v>
      </c>
      <c r="B3695" s="51" t="s">
        <v>12105</v>
      </c>
      <c r="C3695" s="52" t="s">
        <v>12289</v>
      </c>
      <c r="D3695" s="52" t="s">
        <v>13187</v>
      </c>
      <c r="E3695" s="53" t="s">
        <v>75</v>
      </c>
      <c r="F3695" s="89" t="s">
        <v>13393</v>
      </c>
      <c r="G3695" s="89" t="s">
        <v>13394</v>
      </c>
      <c r="H3695" s="120">
        <v>44119</v>
      </c>
      <c r="I3695" s="120">
        <v>44849</v>
      </c>
      <c r="J3695" s="57" t="str">
        <f>IF(Ugovori_OPULJP3[[#This Row],[DATUM ZAVRŠETKA OPERACIJE]]&gt;DATE(2024,12,31),"u provedbi","završen")</f>
        <v>završen</v>
      </c>
      <c r="K3695" s="55" t="s">
        <v>153</v>
      </c>
      <c r="L3695" s="90" t="s">
        <v>36</v>
      </c>
      <c r="M3695" s="58">
        <v>0.85</v>
      </c>
      <c r="N3695" s="58">
        <v>0.15</v>
      </c>
      <c r="O3695" s="59">
        <f>Ugovori_OPULJP3[[#This Row],[Bespovratna sredstva - Ukupno (EU+Nac) HRK
= Ukupna ugovorena vrijednost bespovratnih sredstava]]*Ugovori_OPULJP3[[#This Row],[EU STOPA SUFINANCIRANJA %
EU CO-FINANCING RATE %]]</f>
        <v>1447040</v>
      </c>
      <c r="P3695" s="60">
        <f>Ugovori_OPULJP3[[#This Row],[Bespovratna sredstva - EU dio - HRK]]/7.5345</f>
        <v>192055.21268830047</v>
      </c>
      <c r="Q3695" s="87">
        <f>Ugovori_OPULJP3[[#This Row],[Bespovratna sredstva - Ukupno (EU+Nac) HRK
= Ukupna ugovorena vrijednost bespovratnih sredstava]]*Ugovori_OPULJP3[[#This Row],[STOPA NACIONALNOG SUFINANCIRANJA %]]</f>
        <v>255360</v>
      </c>
      <c r="R3695" s="88">
        <f>Ugovori_OPULJP3[[#This Row],[Bespovratna sredstva - Nacionalni dio - HRK]]/7.5345</f>
        <v>33892.096356758906</v>
      </c>
      <c r="S3695" s="59">
        <v>1702400</v>
      </c>
      <c r="T3695" s="60">
        <f>Ugovori_OPULJP3[[#This Row],[Bespovratna sredstva - Ukupno (EU+Nac) HRK
= Ukupna ugovorena vrijednost bespovratnih sredstava]]/7.5345</f>
        <v>225947.30904505937</v>
      </c>
      <c r="U3695" s="87">
        <v>0</v>
      </c>
      <c r="V3695" s="88">
        <f>Ugovori_OPULJP3[[#This Row],[Javni doprinos korisnika - HRK]]/7.5345</f>
        <v>0</v>
      </c>
      <c r="W3695" s="59">
        <v>0</v>
      </c>
      <c r="X3695" s="60">
        <f>Ugovori_OPULJP3[[#This Row],[Privatni doprinos korisnika - HRK]]/7.5345</f>
        <v>0</v>
      </c>
      <c r="Y3695" s="61">
        <v>1702400</v>
      </c>
      <c r="Z3695" s="62">
        <f>Ugovori_OPULJP3[[#This Row],[UKUPNI PRIHVATLJIVI IZDACI
TOTAL ELIGIBLE EXPENDITURE
= Bespovratna sredstva ukupno + doprinos korisnika
= Ukupni prihvatljivi troškovi
= Ukupna ugovorena vrijednost projekta HRK]]/7.5345</f>
        <v>225947.30904505937</v>
      </c>
      <c r="AA3695" s="53" t="s">
        <v>37</v>
      </c>
      <c r="AB3695" s="53" t="s">
        <v>752</v>
      </c>
      <c r="AC3695" s="42" t="s">
        <v>13395</v>
      </c>
      <c r="AD3695" s="52" t="s">
        <v>12294</v>
      </c>
    </row>
    <row r="3696" spans="1:30" ht="88.5" customHeight="1" x14ac:dyDescent="0.2">
      <c r="A3696" s="50" t="s">
        <v>13396</v>
      </c>
      <c r="B3696" s="51" t="s">
        <v>12105</v>
      </c>
      <c r="C3696" s="52" t="s">
        <v>12289</v>
      </c>
      <c r="D3696" s="52" t="s">
        <v>13187</v>
      </c>
      <c r="E3696" s="53" t="s">
        <v>75</v>
      </c>
      <c r="F3696" s="89" t="s">
        <v>13397</v>
      </c>
      <c r="G3696" s="89" t="s">
        <v>13398</v>
      </c>
      <c r="H3696" s="120">
        <v>44123</v>
      </c>
      <c r="I3696" s="120">
        <v>44853</v>
      </c>
      <c r="J3696" s="57" t="str">
        <f>IF(Ugovori_OPULJP3[[#This Row],[DATUM ZAVRŠETKA OPERACIJE]]&gt;DATE(2024,12,31),"u provedbi","završen")</f>
        <v>završen</v>
      </c>
      <c r="K3696" s="55" t="s">
        <v>129</v>
      </c>
      <c r="L3696" s="55" t="s">
        <v>129</v>
      </c>
      <c r="M3696" s="58">
        <v>0.85</v>
      </c>
      <c r="N3696" s="58">
        <v>0.15</v>
      </c>
      <c r="O3696" s="59">
        <f>Ugovori_OPULJP3[[#This Row],[Bespovratna sredstva - Ukupno (EU+Nac) HRK
= Ukupna ugovorena vrijednost bespovratnih sredstava]]*Ugovori_OPULJP3[[#This Row],[EU STOPA SUFINANCIRANJA %
EU CO-FINANCING RATE %]]</f>
        <v>716525.95349999995</v>
      </c>
      <c r="P3696" s="60">
        <f>Ugovori_OPULJP3[[#This Row],[Bespovratna sredstva - EU dio - HRK]]/7.5345</f>
        <v>95099.336850487744</v>
      </c>
      <c r="Q3696" s="87">
        <f>Ugovori_OPULJP3[[#This Row],[Bespovratna sredstva - Ukupno (EU+Nac) HRK
= Ukupna ugovorena vrijednost bespovratnih sredstava]]*Ugovori_OPULJP3[[#This Row],[STOPA NACIONALNOG SUFINANCIRANJA %]]</f>
        <v>126445.75649999999</v>
      </c>
      <c r="R3696" s="88">
        <f>Ugovori_OPULJP3[[#This Row],[Bespovratna sredstva - Nacionalni dio - HRK]]/7.5345</f>
        <v>16782.235914791956</v>
      </c>
      <c r="S3696" s="59">
        <v>842971.71</v>
      </c>
      <c r="T3696" s="60">
        <f>Ugovori_OPULJP3[[#This Row],[Bespovratna sredstva - Ukupno (EU+Nac) HRK
= Ukupna ugovorena vrijednost bespovratnih sredstava]]/7.5345</f>
        <v>111881.57276527971</v>
      </c>
      <c r="U3696" s="87">
        <v>0</v>
      </c>
      <c r="V3696" s="88">
        <f>Ugovori_OPULJP3[[#This Row],[Javni doprinos korisnika - HRK]]/7.5345</f>
        <v>0</v>
      </c>
      <c r="W3696" s="59">
        <v>0</v>
      </c>
      <c r="X3696" s="60">
        <f>Ugovori_OPULJP3[[#This Row],[Privatni doprinos korisnika - HRK]]/7.5345</f>
        <v>0</v>
      </c>
      <c r="Y3696" s="61">
        <v>842971.71</v>
      </c>
      <c r="Z3696" s="62">
        <f>Ugovori_OPULJP3[[#This Row],[UKUPNI PRIHVATLJIVI IZDACI
TOTAL ELIGIBLE EXPENDITURE
= Bespovratna sredstva ukupno + doprinos korisnika
= Ukupni prihvatljivi troškovi
= Ukupna ugovorena vrijednost projekta HRK]]/7.5345</f>
        <v>111881.57276527971</v>
      </c>
      <c r="AA3696" s="53" t="s">
        <v>37</v>
      </c>
      <c r="AB3696" s="53" t="s">
        <v>752</v>
      </c>
      <c r="AC3696" s="42" t="s">
        <v>13399</v>
      </c>
      <c r="AD3696" s="52" t="s">
        <v>12294</v>
      </c>
    </row>
    <row r="3697" spans="1:30" ht="88.5" customHeight="1" x14ac:dyDescent="0.2">
      <c r="A3697" s="50" t="s">
        <v>13400</v>
      </c>
      <c r="B3697" s="51" t="s">
        <v>12105</v>
      </c>
      <c r="C3697" s="52" t="s">
        <v>12289</v>
      </c>
      <c r="D3697" s="52" t="s">
        <v>13187</v>
      </c>
      <c r="E3697" s="53" t="s">
        <v>75</v>
      </c>
      <c r="F3697" s="89" t="s">
        <v>13401</v>
      </c>
      <c r="G3697" s="89" t="s">
        <v>13402</v>
      </c>
      <c r="H3697" s="120">
        <v>44118</v>
      </c>
      <c r="I3697" s="120">
        <v>45060</v>
      </c>
      <c r="J3697" s="57" t="str">
        <f>IF(Ugovori_OPULJP3[[#This Row],[DATUM ZAVRŠETKA OPERACIJE]]&gt;DATE(2024,12,31),"u provedbi","završen")</f>
        <v>završen</v>
      </c>
      <c r="K3697" s="55" t="s">
        <v>210</v>
      </c>
      <c r="L3697" s="55" t="s">
        <v>210</v>
      </c>
      <c r="M3697" s="58">
        <v>0.85</v>
      </c>
      <c r="N3697" s="58">
        <v>0.15</v>
      </c>
      <c r="O3697" s="59">
        <f>Ugovori_OPULJP3[[#This Row],[Bespovratna sredstva - Ukupno (EU+Nac) HRK
= Ukupna ugovorena vrijednost bespovratnih sredstava]]*Ugovori_OPULJP3[[#This Row],[EU STOPA SUFINANCIRANJA %
EU CO-FINANCING RATE %]]</f>
        <v>1308286</v>
      </c>
      <c r="P3697" s="60">
        <f>Ugovori_OPULJP3[[#This Row],[Bespovratna sredstva - EU dio - HRK]]/7.5345</f>
        <v>173639.39212953745</v>
      </c>
      <c r="Q3697" s="87">
        <f>Ugovori_OPULJP3[[#This Row],[Bespovratna sredstva - Ukupno (EU+Nac) HRK
= Ukupna ugovorena vrijednost bespovratnih sredstava]]*Ugovori_OPULJP3[[#This Row],[STOPA NACIONALNOG SUFINANCIRANJA %]]</f>
        <v>230874</v>
      </c>
      <c r="R3697" s="88">
        <f>Ugovori_OPULJP3[[#This Row],[Bespovratna sredstva - Nacionalni dio - HRK]]/7.5345</f>
        <v>30642.245669918375</v>
      </c>
      <c r="S3697" s="59">
        <v>1539160</v>
      </c>
      <c r="T3697" s="60">
        <f>Ugovori_OPULJP3[[#This Row],[Bespovratna sredstva - Ukupno (EU+Nac) HRK
= Ukupna ugovorena vrijednost bespovratnih sredstava]]/7.5345</f>
        <v>204281.63779945581</v>
      </c>
      <c r="U3697" s="87">
        <v>0</v>
      </c>
      <c r="V3697" s="88">
        <f>Ugovori_OPULJP3[[#This Row],[Javni doprinos korisnika - HRK]]/7.5345</f>
        <v>0</v>
      </c>
      <c r="W3697" s="59">
        <v>0</v>
      </c>
      <c r="X3697" s="60">
        <f>Ugovori_OPULJP3[[#This Row],[Privatni doprinos korisnika - HRK]]/7.5345</f>
        <v>0</v>
      </c>
      <c r="Y3697" s="61">
        <v>1539160</v>
      </c>
      <c r="Z3697" s="62">
        <f>Ugovori_OPULJP3[[#This Row],[UKUPNI PRIHVATLJIVI IZDACI
TOTAL ELIGIBLE EXPENDITURE
= Bespovratna sredstva ukupno + doprinos korisnika
= Ukupni prihvatljivi troškovi
= Ukupna ugovorena vrijednost projekta HRK]]/7.5345</f>
        <v>204281.63779945581</v>
      </c>
      <c r="AA3697" s="53" t="s">
        <v>37</v>
      </c>
      <c r="AB3697" s="53" t="s">
        <v>752</v>
      </c>
      <c r="AC3697" s="42" t="s">
        <v>13403</v>
      </c>
      <c r="AD3697" s="52" t="s">
        <v>12294</v>
      </c>
    </row>
    <row r="3698" spans="1:30" ht="88.5" customHeight="1" x14ac:dyDescent="0.2">
      <c r="A3698" s="70" t="s">
        <v>13404</v>
      </c>
      <c r="B3698" s="64" t="s">
        <v>12105</v>
      </c>
      <c r="C3698" s="65" t="s">
        <v>12289</v>
      </c>
      <c r="D3698" s="65" t="s">
        <v>13405</v>
      </c>
      <c r="E3698" s="66" t="s">
        <v>75</v>
      </c>
      <c r="F3698" s="71" t="s">
        <v>13406</v>
      </c>
      <c r="G3698" s="54" t="s">
        <v>10498</v>
      </c>
      <c r="H3698" s="68">
        <v>44328</v>
      </c>
      <c r="I3698" s="68">
        <v>45057</v>
      </c>
      <c r="J3698" s="57" t="str">
        <f>IF(Ugovori_OPULJP3[[#This Row],[DATUM ZAVRŠETKA OPERACIJE]]&gt;DATE(2024,12,31),"u provedbi","završen")</f>
        <v>završen</v>
      </c>
      <c r="K3698" s="67" t="s">
        <v>13407</v>
      </c>
      <c r="L3698" s="67" t="s">
        <v>36</v>
      </c>
      <c r="M3698" s="58">
        <v>0.85</v>
      </c>
      <c r="N3698" s="58">
        <v>0.15</v>
      </c>
      <c r="O3698" s="59">
        <f>Ugovori_OPULJP3[[#This Row],[Bespovratna sredstva - Ukupno (EU+Nac) HRK
= Ukupna ugovorena vrijednost bespovratnih sredstava]]*Ugovori_OPULJP3[[#This Row],[EU STOPA SUFINANCIRANJA %
EU CO-FINANCING RATE %]]</f>
        <v>1596971.6444999999</v>
      </c>
      <c r="P3698" s="60">
        <f>Ugovori_OPULJP3[[#This Row],[Bespovratna sredstva - EU dio - HRK]]/7.5345</f>
        <v>211954.56161656379</v>
      </c>
      <c r="Q3698" s="59">
        <f>Ugovori_OPULJP3[[#This Row],[Bespovratna sredstva - Ukupno (EU+Nac) HRK
= Ukupna ugovorena vrijednost bespovratnih sredstava]]*Ugovori_OPULJP3[[#This Row],[STOPA NACIONALNOG SUFINANCIRANJA %]]</f>
        <v>281818.52549999999</v>
      </c>
      <c r="R3698" s="60">
        <f>Ugovori_OPULJP3[[#This Row],[Bespovratna sredstva - Nacionalni dio - HRK]]/7.5345</f>
        <v>37403.746167628902</v>
      </c>
      <c r="S3698" s="59">
        <v>1878790.17</v>
      </c>
      <c r="T3698" s="60">
        <f>Ugovori_OPULJP3[[#This Row],[Bespovratna sredstva - Ukupno (EU+Nac) HRK
= Ukupna ugovorena vrijednost bespovratnih sredstava]]/7.5345</f>
        <v>249358.3077841927</v>
      </c>
      <c r="U3698" s="59">
        <v>0</v>
      </c>
      <c r="V3698" s="60">
        <f>Ugovori_OPULJP3[[#This Row],[Javni doprinos korisnika - HRK]]/7.5345</f>
        <v>0</v>
      </c>
      <c r="W3698" s="59">
        <v>0</v>
      </c>
      <c r="X3698" s="60">
        <f>Ugovori_OPULJP3[[#This Row],[Privatni doprinos korisnika - HRK]]/7.5345</f>
        <v>0</v>
      </c>
      <c r="Y3698" s="61">
        <v>1878790.17</v>
      </c>
      <c r="Z3698" s="62">
        <f>Ugovori_OPULJP3[[#This Row],[UKUPNI PRIHVATLJIVI IZDACI
TOTAL ELIGIBLE EXPENDITURE
= Bespovratna sredstva ukupno + doprinos korisnika
= Ukupni prihvatljivi troškovi
= Ukupna ugovorena vrijednost projekta HRK]]/7.5345</f>
        <v>249358.3077841927</v>
      </c>
      <c r="AA3698" s="66" t="s">
        <v>12292</v>
      </c>
      <c r="AB3698" s="66" t="s">
        <v>752</v>
      </c>
      <c r="AC3698" s="40" t="s">
        <v>13408</v>
      </c>
      <c r="AD3698" s="72" t="s">
        <v>12294</v>
      </c>
    </row>
    <row r="3699" spans="1:30" ht="88.5" customHeight="1" x14ac:dyDescent="0.2">
      <c r="A3699" s="70" t="s">
        <v>13409</v>
      </c>
      <c r="B3699" s="64" t="s">
        <v>12105</v>
      </c>
      <c r="C3699" s="65" t="s">
        <v>12289</v>
      </c>
      <c r="D3699" s="65" t="s">
        <v>13405</v>
      </c>
      <c r="E3699" s="53" t="s">
        <v>75</v>
      </c>
      <c r="F3699" s="64" t="s">
        <v>13410</v>
      </c>
      <c r="G3699" s="64" t="s">
        <v>13411</v>
      </c>
      <c r="H3699" s="68">
        <v>44195</v>
      </c>
      <c r="I3699" s="68">
        <v>44925</v>
      </c>
      <c r="J3699" s="57" t="str">
        <f>IF(Ugovori_OPULJP3[[#This Row],[DATUM ZAVRŠETKA OPERACIJE]]&gt;DATE(2024,12,31),"u provedbi","završen")</f>
        <v>završen</v>
      </c>
      <c r="K3699" s="67" t="s">
        <v>593</v>
      </c>
      <c r="L3699" s="67" t="s">
        <v>593</v>
      </c>
      <c r="M3699" s="58">
        <v>0.85</v>
      </c>
      <c r="N3699" s="58">
        <v>0.15</v>
      </c>
      <c r="O3699" s="59">
        <f>Ugovori_OPULJP3[[#This Row],[Bespovratna sredstva - Ukupno (EU+Nac) HRK
= Ukupna ugovorena vrijednost bespovratnih sredstava]]*Ugovori_OPULJP3[[#This Row],[EU STOPA SUFINANCIRANJA %
EU CO-FINANCING RATE %]]</f>
        <v>1892114.892</v>
      </c>
      <c r="P3699" s="60">
        <f>Ugovori_OPULJP3[[#This Row],[Bespovratna sredstva - EU dio - HRK]]/7.5345</f>
        <v>251126.80230937686</v>
      </c>
      <c r="Q3699" s="59">
        <f>Ugovori_OPULJP3[[#This Row],[Bespovratna sredstva - Ukupno (EU+Nac) HRK
= Ukupna ugovorena vrijednost bespovratnih sredstava]]*Ugovori_OPULJP3[[#This Row],[STOPA NACIONALNOG SUFINANCIRANJA %]]</f>
        <v>333902.62799999997</v>
      </c>
      <c r="R3699" s="60">
        <f>Ugovori_OPULJP3[[#This Row],[Bespovratna sredstva - Nacionalni dio - HRK]]/7.5345</f>
        <v>44316.494525184149</v>
      </c>
      <c r="S3699" s="59">
        <v>2226017.52</v>
      </c>
      <c r="T3699" s="60">
        <f>Ugovori_OPULJP3[[#This Row],[Bespovratna sredstva - Ukupno (EU+Nac) HRK
= Ukupna ugovorena vrijednost bespovratnih sredstava]]/7.5345</f>
        <v>295443.29683456098</v>
      </c>
      <c r="U3699" s="59">
        <v>0</v>
      </c>
      <c r="V3699" s="60">
        <f>Ugovori_OPULJP3[[#This Row],[Javni doprinos korisnika - HRK]]/7.5345</f>
        <v>0</v>
      </c>
      <c r="W3699" s="59">
        <v>0</v>
      </c>
      <c r="X3699" s="60">
        <f>Ugovori_OPULJP3[[#This Row],[Privatni doprinos korisnika - HRK]]/7.5345</f>
        <v>0</v>
      </c>
      <c r="Y3699" s="61">
        <v>2226017.52</v>
      </c>
      <c r="Z3699" s="62">
        <f>Ugovori_OPULJP3[[#This Row],[UKUPNI PRIHVATLJIVI IZDACI
TOTAL ELIGIBLE EXPENDITURE
= Bespovratna sredstva ukupno + doprinos korisnika
= Ukupni prihvatljivi troškovi
= Ukupna ugovorena vrijednost projekta HRK]]/7.5345</f>
        <v>295443.29683456098</v>
      </c>
      <c r="AA3699" s="66" t="s">
        <v>12292</v>
      </c>
      <c r="AB3699" s="66" t="s">
        <v>752</v>
      </c>
      <c r="AC3699" s="40" t="s">
        <v>13412</v>
      </c>
      <c r="AD3699" s="65" t="s">
        <v>12294</v>
      </c>
    </row>
    <row r="3700" spans="1:30" ht="88.5" customHeight="1" x14ac:dyDescent="0.2">
      <c r="A3700" s="70" t="s">
        <v>13413</v>
      </c>
      <c r="B3700" s="64" t="s">
        <v>12105</v>
      </c>
      <c r="C3700" s="65" t="s">
        <v>12289</v>
      </c>
      <c r="D3700" s="65" t="s">
        <v>13405</v>
      </c>
      <c r="E3700" s="53" t="s">
        <v>75</v>
      </c>
      <c r="F3700" s="124" t="s">
        <v>13414</v>
      </c>
      <c r="G3700" s="71" t="s">
        <v>4650</v>
      </c>
      <c r="H3700" s="68">
        <v>44193</v>
      </c>
      <c r="I3700" s="68">
        <v>44923</v>
      </c>
      <c r="J3700" s="57" t="str">
        <f>IF(Ugovori_OPULJP3[[#This Row],[DATUM ZAVRŠETKA OPERACIJE]]&gt;DATE(2024,12,31),"u provedbi","završen")</f>
        <v>završen</v>
      </c>
      <c r="K3700" s="67" t="s">
        <v>13415</v>
      </c>
      <c r="L3700" s="67" t="s">
        <v>36</v>
      </c>
      <c r="M3700" s="58">
        <v>0.85</v>
      </c>
      <c r="N3700" s="58">
        <v>0.15</v>
      </c>
      <c r="O3700" s="59">
        <f>Ugovori_OPULJP3[[#This Row],[Bespovratna sredstva - Ukupno (EU+Nac) HRK
= Ukupna ugovorena vrijednost bespovratnih sredstava]]*Ugovori_OPULJP3[[#This Row],[EU STOPA SUFINANCIRANJA %
EU CO-FINANCING RATE %]]</f>
        <v>1984280.2815</v>
      </c>
      <c r="P3700" s="60">
        <f>Ugovori_OPULJP3[[#This Row],[Bespovratna sredstva - EU dio - HRK]]/7.5345</f>
        <v>263359.25164244475</v>
      </c>
      <c r="Q3700" s="59">
        <f>Ugovori_OPULJP3[[#This Row],[Bespovratna sredstva - Ukupno (EU+Nac) HRK
= Ukupna ugovorena vrijednost bespovratnih sredstava]]*Ugovori_OPULJP3[[#This Row],[STOPA NACIONALNOG SUFINANCIRANJA %]]</f>
        <v>350167.10850000003</v>
      </c>
      <c r="R3700" s="60">
        <f>Ugovori_OPULJP3[[#This Row],[Bespovratna sredstva - Nacionalni dio - HRK]]/7.5345</f>
        <v>46475.162054549073</v>
      </c>
      <c r="S3700" s="59">
        <v>2334447.39</v>
      </c>
      <c r="T3700" s="60">
        <f>Ugovori_OPULJP3[[#This Row],[Bespovratna sredstva - Ukupno (EU+Nac) HRK
= Ukupna ugovorena vrijednost bespovratnih sredstava]]/7.5345</f>
        <v>309834.41369699384</v>
      </c>
      <c r="U3700" s="59">
        <v>0</v>
      </c>
      <c r="V3700" s="60">
        <f>Ugovori_OPULJP3[[#This Row],[Javni doprinos korisnika - HRK]]/7.5345</f>
        <v>0</v>
      </c>
      <c r="W3700" s="59">
        <v>0</v>
      </c>
      <c r="X3700" s="60">
        <f>Ugovori_OPULJP3[[#This Row],[Privatni doprinos korisnika - HRK]]/7.5345</f>
        <v>0</v>
      </c>
      <c r="Y3700" s="61">
        <v>2334447.39</v>
      </c>
      <c r="Z3700" s="62">
        <f>Ugovori_OPULJP3[[#This Row],[UKUPNI PRIHVATLJIVI IZDACI
TOTAL ELIGIBLE EXPENDITURE
= Bespovratna sredstva ukupno + doprinos korisnika
= Ukupni prihvatljivi troškovi
= Ukupna ugovorena vrijednost projekta HRK]]/7.5345</f>
        <v>309834.41369699384</v>
      </c>
      <c r="AA3700" s="66" t="s">
        <v>12292</v>
      </c>
      <c r="AB3700" s="66" t="s">
        <v>752</v>
      </c>
      <c r="AC3700" s="40" t="s">
        <v>13416</v>
      </c>
      <c r="AD3700" s="65" t="s">
        <v>12294</v>
      </c>
    </row>
    <row r="3701" spans="1:30" ht="88.5" customHeight="1" x14ac:dyDescent="0.2">
      <c r="A3701" s="70" t="s">
        <v>13417</v>
      </c>
      <c r="B3701" s="64" t="s">
        <v>12105</v>
      </c>
      <c r="C3701" s="65" t="s">
        <v>12289</v>
      </c>
      <c r="D3701" s="65" t="s">
        <v>13405</v>
      </c>
      <c r="E3701" s="66" t="s">
        <v>75</v>
      </c>
      <c r="F3701" s="71" t="s">
        <v>13418</v>
      </c>
      <c r="G3701" s="71" t="s">
        <v>13419</v>
      </c>
      <c r="H3701" s="68">
        <v>44328</v>
      </c>
      <c r="I3701" s="68">
        <v>44938</v>
      </c>
      <c r="J3701" s="57" t="str">
        <f>IF(Ugovori_OPULJP3[[#This Row],[DATUM ZAVRŠETKA OPERACIJE]]&gt;DATE(2024,12,31),"u provedbi","završen")</f>
        <v>završen</v>
      </c>
      <c r="K3701" s="67" t="s">
        <v>248</v>
      </c>
      <c r="L3701" s="67" t="s">
        <v>248</v>
      </c>
      <c r="M3701" s="58">
        <v>0.85</v>
      </c>
      <c r="N3701" s="58">
        <v>0.15</v>
      </c>
      <c r="O3701" s="59">
        <f>Ugovori_OPULJP3[[#This Row],[Bespovratna sredstva - Ukupno (EU+Nac) HRK
= Ukupna ugovorena vrijednost bespovratnih sredstava]]*Ugovori_OPULJP3[[#This Row],[EU STOPA SUFINANCIRANJA %
EU CO-FINANCING RATE %]]</f>
        <v>1848545.4135</v>
      </c>
      <c r="P3701" s="60">
        <f>Ugovori_OPULJP3[[#This Row],[Bespovratna sredstva - EU dio - HRK]]/7.5345</f>
        <v>245344.13876169617</v>
      </c>
      <c r="Q3701" s="59">
        <f>Ugovori_OPULJP3[[#This Row],[Bespovratna sredstva - Ukupno (EU+Nac) HRK
= Ukupna ugovorena vrijednost bespovratnih sredstava]]*Ugovori_OPULJP3[[#This Row],[STOPA NACIONALNOG SUFINANCIRANJA %]]</f>
        <v>326213.89649999997</v>
      </c>
      <c r="R3701" s="60">
        <f>Ugovori_OPULJP3[[#This Row],[Bespovratna sredstva - Nacionalni dio - HRK]]/7.5345</f>
        <v>43296.024487358147</v>
      </c>
      <c r="S3701" s="59">
        <v>2174759.31</v>
      </c>
      <c r="T3701" s="60">
        <f>Ugovori_OPULJP3[[#This Row],[Bespovratna sredstva - Ukupno (EU+Nac) HRK
= Ukupna ugovorena vrijednost bespovratnih sredstava]]/7.5345</f>
        <v>288640.16324905434</v>
      </c>
      <c r="U3701" s="59">
        <v>0</v>
      </c>
      <c r="V3701" s="60">
        <f>Ugovori_OPULJP3[[#This Row],[Javni doprinos korisnika - HRK]]/7.5345</f>
        <v>0</v>
      </c>
      <c r="W3701" s="59">
        <v>0</v>
      </c>
      <c r="X3701" s="60">
        <f>Ugovori_OPULJP3[[#This Row],[Privatni doprinos korisnika - HRK]]/7.5345</f>
        <v>0</v>
      </c>
      <c r="Y3701" s="61">
        <v>2174759.31</v>
      </c>
      <c r="Z3701" s="62">
        <f>Ugovori_OPULJP3[[#This Row],[UKUPNI PRIHVATLJIVI IZDACI
TOTAL ELIGIBLE EXPENDITURE
= Bespovratna sredstva ukupno + doprinos korisnika
= Ukupni prihvatljivi troškovi
= Ukupna ugovorena vrijednost projekta HRK]]/7.5345</f>
        <v>288640.16324905434</v>
      </c>
      <c r="AA3701" s="66" t="s">
        <v>12292</v>
      </c>
      <c r="AB3701" s="66" t="s">
        <v>752</v>
      </c>
      <c r="AC3701" s="40" t="s">
        <v>13420</v>
      </c>
      <c r="AD3701" s="72" t="s">
        <v>12294</v>
      </c>
    </row>
    <row r="3702" spans="1:30" ht="88.5" customHeight="1" x14ac:dyDescent="0.2">
      <c r="A3702" s="70" t="s">
        <v>13421</v>
      </c>
      <c r="B3702" s="64" t="s">
        <v>12105</v>
      </c>
      <c r="C3702" s="65" t="s">
        <v>12289</v>
      </c>
      <c r="D3702" s="65" t="s">
        <v>13405</v>
      </c>
      <c r="E3702" s="66" t="s">
        <v>75</v>
      </c>
      <c r="F3702" s="71" t="s">
        <v>13422</v>
      </c>
      <c r="G3702" s="71" t="s">
        <v>9643</v>
      </c>
      <c r="H3702" s="68">
        <v>44328</v>
      </c>
      <c r="I3702" s="68">
        <v>45058</v>
      </c>
      <c r="J3702" s="57" t="str">
        <f>IF(Ugovori_OPULJP3[[#This Row],[DATUM ZAVRŠETKA OPERACIJE]]&gt;DATE(2024,12,31),"u provedbi","završen")</f>
        <v>završen</v>
      </c>
      <c r="K3702" s="67" t="s">
        <v>7214</v>
      </c>
      <c r="L3702" s="67" t="s">
        <v>98</v>
      </c>
      <c r="M3702" s="58">
        <v>0.85</v>
      </c>
      <c r="N3702" s="58">
        <v>0.15</v>
      </c>
      <c r="O3702" s="59">
        <f>Ugovori_OPULJP3[[#This Row],[Bespovratna sredstva - Ukupno (EU+Nac) HRK
= Ukupna ugovorena vrijednost bespovratnih sredstava]]*Ugovori_OPULJP3[[#This Row],[EU STOPA SUFINANCIRANJA %
EU CO-FINANCING RATE %]]</f>
        <v>2277517.727</v>
      </c>
      <c r="P3702" s="60">
        <f>Ugovori_OPULJP3[[#This Row],[Bespovratna sredstva - EU dio - HRK]]/7.5345</f>
        <v>302278.54894153558</v>
      </c>
      <c r="Q3702" s="59">
        <f>Ugovori_OPULJP3[[#This Row],[Bespovratna sredstva - Ukupno (EU+Nac) HRK
= Ukupna ugovorena vrijednost bespovratnih sredstava]]*Ugovori_OPULJP3[[#This Row],[STOPA NACIONALNOG SUFINANCIRANJA %]]</f>
        <v>401914.89299999998</v>
      </c>
      <c r="R3702" s="60">
        <f>Ugovori_OPULJP3[[#This Row],[Bespovratna sredstva - Nacionalni dio - HRK]]/7.5345</f>
        <v>53343.273342623921</v>
      </c>
      <c r="S3702" s="59">
        <v>2679432.62</v>
      </c>
      <c r="T3702" s="60">
        <f>Ugovori_OPULJP3[[#This Row],[Bespovratna sredstva - Ukupno (EU+Nac) HRK
= Ukupna ugovorena vrijednost bespovratnih sredstava]]/7.5345</f>
        <v>355621.82228415954</v>
      </c>
      <c r="U3702" s="59">
        <v>0</v>
      </c>
      <c r="V3702" s="60">
        <f>Ugovori_OPULJP3[[#This Row],[Javni doprinos korisnika - HRK]]/7.5345</f>
        <v>0</v>
      </c>
      <c r="W3702" s="59">
        <v>0</v>
      </c>
      <c r="X3702" s="60">
        <f>Ugovori_OPULJP3[[#This Row],[Privatni doprinos korisnika - HRK]]/7.5345</f>
        <v>0</v>
      </c>
      <c r="Y3702" s="61">
        <v>2679432.62</v>
      </c>
      <c r="Z3702" s="62">
        <f>Ugovori_OPULJP3[[#This Row],[UKUPNI PRIHVATLJIVI IZDACI
TOTAL ELIGIBLE EXPENDITURE
= Bespovratna sredstva ukupno + doprinos korisnika
= Ukupni prihvatljivi troškovi
= Ukupna ugovorena vrijednost projekta HRK]]/7.5345</f>
        <v>355621.82228415954</v>
      </c>
      <c r="AA3702" s="66" t="s">
        <v>12292</v>
      </c>
      <c r="AB3702" s="66" t="s">
        <v>752</v>
      </c>
      <c r="AC3702" s="40" t="s">
        <v>13423</v>
      </c>
      <c r="AD3702" s="72" t="s">
        <v>12294</v>
      </c>
    </row>
    <row r="3703" spans="1:30" ht="88.5" customHeight="1" x14ac:dyDescent="0.2">
      <c r="A3703" s="70" t="s">
        <v>13424</v>
      </c>
      <c r="B3703" s="64" t="s">
        <v>12105</v>
      </c>
      <c r="C3703" s="65" t="s">
        <v>12289</v>
      </c>
      <c r="D3703" s="65" t="s">
        <v>13405</v>
      </c>
      <c r="E3703" s="53" t="s">
        <v>75</v>
      </c>
      <c r="F3703" s="64" t="s">
        <v>13425</v>
      </c>
      <c r="G3703" s="64" t="s">
        <v>13426</v>
      </c>
      <c r="H3703" s="68">
        <v>44194</v>
      </c>
      <c r="I3703" s="68">
        <v>44924</v>
      </c>
      <c r="J3703" s="57" t="str">
        <f>IF(Ugovori_OPULJP3[[#This Row],[DATUM ZAVRŠETKA OPERACIJE]]&gt;DATE(2024,12,31),"u provedbi","završen")</f>
        <v>završen</v>
      </c>
      <c r="K3703" s="67" t="s">
        <v>35</v>
      </c>
      <c r="L3703" s="55" t="s">
        <v>154</v>
      </c>
      <c r="M3703" s="58">
        <v>0.85</v>
      </c>
      <c r="N3703" s="58">
        <v>0.15</v>
      </c>
      <c r="O3703" s="59">
        <f>Ugovori_OPULJP3[[#This Row],[Bespovratna sredstva - Ukupno (EU+Nac) HRK
= Ukupna ugovorena vrijednost bespovratnih sredstava]]*Ugovori_OPULJP3[[#This Row],[EU STOPA SUFINANCIRANJA %
EU CO-FINANCING RATE %]]</f>
        <v>1920385.2034999998</v>
      </c>
      <c r="P3703" s="60">
        <f>Ugovori_OPULJP3[[#This Row],[Bespovratna sredstva - EU dio - HRK]]/7.5345</f>
        <v>254878.91744641314</v>
      </c>
      <c r="Q3703" s="59">
        <f>Ugovori_OPULJP3[[#This Row],[Bespovratna sredstva - Ukupno (EU+Nac) HRK
= Ukupna ugovorena vrijednost bespovratnih sredstava]]*Ugovori_OPULJP3[[#This Row],[STOPA NACIONALNOG SUFINANCIRANJA %]]</f>
        <v>338891.50649999996</v>
      </c>
      <c r="R3703" s="60">
        <f>Ugovori_OPULJP3[[#This Row],[Bespovratna sredstva - Nacionalni dio - HRK]]/7.5345</f>
        <v>44978.632490543489</v>
      </c>
      <c r="S3703" s="59">
        <v>2259276.71</v>
      </c>
      <c r="T3703" s="60">
        <f>Ugovori_OPULJP3[[#This Row],[Bespovratna sredstva - Ukupno (EU+Nac) HRK
= Ukupna ugovorena vrijednost bespovratnih sredstava]]/7.5345</f>
        <v>299857.54993695667</v>
      </c>
      <c r="U3703" s="59">
        <v>0</v>
      </c>
      <c r="V3703" s="60">
        <f>Ugovori_OPULJP3[[#This Row],[Javni doprinos korisnika - HRK]]/7.5345</f>
        <v>0</v>
      </c>
      <c r="W3703" s="59">
        <v>0</v>
      </c>
      <c r="X3703" s="60">
        <f>Ugovori_OPULJP3[[#This Row],[Privatni doprinos korisnika - HRK]]/7.5345</f>
        <v>0</v>
      </c>
      <c r="Y3703" s="61">
        <v>2259276.71</v>
      </c>
      <c r="Z3703" s="62">
        <f>Ugovori_OPULJP3[[#This Row],[UKUPNI PRIHVATLJIVI IZDACI
TOTAL ELIGIBLE EXPENDITURE
= Bespovratna sredstva ukupno + doprinos korisnika
= Ukupni prihvatljivi troškovi
= Ukupna ugovorena vrijednost projekta HRK]]/7.5345</f>
        <v>299857.54993695667</v>
      </c>
      <c r="AA3703" s="66" t="s">
        <v>12292</v>
      </c>
      <c r="AB3703" s="66" t="s">
        <v>752</v>
      </c>
      <c r="AC3703" s="40" t="s">
        <v>13427</v>
      </c>
      <c r="AD3703" s="65" t="s">
        <v>12294</v>
      </c>
    </row>
    <row r="3704" spans="1:30" ht="88.5" customHeight="1" x14ac:dyDescent="0.2">
      <c r="A3704" s="70" t="s">
        <v>13428</v>
      </c>
      <c r="B3704" s="64" t="s">
        <v>12105</v>
      </c>
      <c r="C3704" s="65" t="s">
        <v>12289</v>
      </c>
      <c r="D3704" s="65" t="s">
        <v>13405</v>
      </c>
      <c r="E3704" s="53" t="s">
        <v>75</v>
      </c>
      <c r="F3704" s="64" t="s">
        <v>13429</v>
      </c>
      <c r="G3704" s="64" t="s">
        <v>13430</v>
      </c>
      <c r="H3704" s="68">
        <v>44194</v>
      </c>
      <c r="I3704" s="68">
        <v>44833</v>
      </c>
      <c r="J3704" s="57" t="str">
        <f>IF(Ugovori_OPULJP3[[#This Row],[DATUM ZAVRŠETKA OPERACIJE]]&gt;DATE(2024,12,31),"u provedbi","završen")</f>
        <v>završen</v>
      </c>
      <c r="K3704" s="67" t="s">
        <v>13431</v>
      </c>
      <c r="L3704" s="67" t="s">
        <v>36</v>
      </c>
      <c r="M3704" s="58">
        <v>0.85</v>
      </c>
      <c r="N3704" s="58">
        <v>0.15</v>
      </c>
      <c r="O3704" s="59">
        <f>Ugovori_OPULJP3[[#This Row],[Bespovratna sredstva - Ukupno (EU+Nac) HRK
= Ukupna ugovorena vrijednost bespovratnih sredstava]]*Ugovori_OPULJP3[[#This Row],[EU STOPA SUFINANCIRANJA %
EU CO-FINANCING RATE %]]</f>
        <v>2511999.3815000001</v>
      </c>
      <c r="P3704" s="60">
        <f>Ugovori_OPULJP3[[#This Row],[Bespovratna sredstva - EU dio - HRK]]/7.5345</f>
        <v>333399.61264848366</v>
      </c>
      <c r="Q3704" s="59">
        <f>Ugovori_OPULJP3[[#This Row],[Bespovratna sredstva - Ukupno (EU+Nac) HRK
= Ukupna ugovorena vrijednost bespovratnih sredstava]]*Ugovori_OPULJP3[[#This Row],[STOPA NACIONALNOG SUFINANCIRANJA %]]</f>
        <v>443294.0085</v>
      </c>
      <c r="R3704" s="60">
        <f>Ugovori_OPULJP3[[#This Row],[Bespovratna sredstva - Nacionalni dio - HRK]]/7.5345</f>
        <v>58835.225761497109</v>
      </c>
      <c r="S3704" s="59">
        <v>2955293.39</v>
      </c>
      <c r="T3704" s="60">
        <f>Ugovori_OPULJP3[[#This Row],[Bespovratna sredstva - Ukupno (EU+Nac) HRK
= Ukupna ugovorena vrijednost bespovratnih sredstava]]/7.5345</f>
        <v>392234.83840998076</v>
      </c>
      <c r="U3704" s="59">
        <v>0</v>
      </c>
      <c r="V3704" s="60">
        <f>Ugovori_OPULJP3[[#This Row],[Javni doprinos korisnika - HRK]]/7.5345</f>
        <v>0</v>
      </c>
      <c r="W3704" s="59">
        <v>0</v>
      </c>
      <c r="X3704" s="60">
        <f>Ugovori_OPULJP3[[#This Row],[Privatni doprinos korisnika - HRK]]/7.5345</f>
        <v>0</v>
      </c>
      <c r="Y3704" s="61">
        <v>2955293.39</v>
      </c>
      <c r="Z3704" s="62">
        <f>Ugovori_OPULJP3[[#This Row],[UKUPNI PRIHVATLJIVI IZDACI
TOTAL ELIGIBLE EXPENDITURE
= Bespovratna sredstva ukupno + doprinos korisnika
= Ukupni prihvatljivi troškovi
= Ukupna ugovorena vrijednost projekta HRK]]/7.5345</f>
        <v>392234.83840998076</v>
      </c>
      <c r="AA3704" s="66" t="s">
        <v>12292</v>
      </c>
      <c r="AB3704" s="66" t="s">
        <v>752</v>
      </c>
      <c r="AC3704" s="40" t="s">
        <v>13432</v>
      </c>
      <c r="AD3704" s="65" t="s">
        <v>12294</v>
      </c>
    </row>
    <row r="3705" spans="1:30" ht="88.5" customHeight="1" x14ac:dyDescent="0.2">
      <c r="A3705" s="70" t="s">
        <v>13433</v>
      </c>
      <c r="B3705" s="64" t="s">
        <v>12105</v>
      </c>
      <c r="C3705" s="65" t="s">
        <v>12289</v>
      </c>
      <c r="D3705" s="65" t="s">
        <v>13405</v>
      </c>
      <c r="E3705" s="66" t="s">
        <v>75</v>
      </c>
      <c r="F3705" s="71" t="s">
        <v>13434</v>
      </c>
      <c r="G3705" s="71" t="s">
        <v>12467</v>
      </c>
      <c r="H3705" s="68">
        <v>44328</v>
      </c>
      <c r="I3705" s="68">
        <v>45058</v>
      </c>
      <c r="J3705" s="57" t="str">
        <f>IF(Ugovori_OPULJP3[[#This Row],[DATUM ZAVRŠETKA OPERACIJE]]&gt;DATE(2024,12,31),"u provedbi","završen")</f>
        <v>završen</v>
      </c>
      <c r="K3705" s="67" t="s">
        <v>13435</v>
      </c>
      <c r="L3705" s="67" t="s">
        <v>36</v>
      </c>
      <c r="M3705" s="58">
        <v>0.85</v>
      </c>
      <c r="N3705" s="58">
        <v>0.15</v>
      </c>
      <c r="O3705" s="59">
        <f>Ugovori_OPULJP3[[#This Row],[Bespovratna sredstva - Ukupno (EU+Nac) HRK
= Ukupna ugovorena vrijednost bespovratnih sredstava]]*Ugovori_OPULJP3[[#This Row],[EU STOPA SUFINANCIRANJA %
EU CO-FINANCING RATE %]]</f>
        <v>1349222.1614999999</v>
      </c>
      <c r="P3705" s="60">
        <f>Ugovori_OPULJP3[[#This Row],[Bespovratna sredstva - EU dio - HRK]]/7.5345</f>
        <v>179072.55444953212</v>
      </c>
      <c r="Q3705" s="59">
        <f>Ugovori_OPULJP3[[#This Row],[Bespovratna sredstva - Ukupno (EU+Nac) HRK
= Ukupna ugovorena vrijednost bespovratnih sredstava]]*Ugovori_OPULJP3[[#This Row],[STOPA NACIONALNOG SUFINANCIRANJA %]]</f>
        <v>238098.02849999999</v>
      </c>
      <c r="R3705" s="60">
        <f>Ugovori_OPULJP3[[#This Row],[Bespovratna sredstva - Nacionalni dio - HRK]]/7.5345</f>
        <v>31601.039020505672</v>
      </c>
      <c r="S3705" s="59">
        <v>1587320.19</v>
      </c>
      <c r="T3705" s="60">
        <f>Ugovori_OPULJP3[[#This Row],[Bespovratna sredstva - Ukupno (EU+Nac) HRK
= Ukupna ugovorena vrijednost bespovratnih sredstava]]/7.5345</f>
        <v>210673.5934700378</v>
      </c>
      <c r="U3705" s="59">
        <v>0</v>
      </c>
      <c r="V3705" s="60">
        <f>Ugovori_OPULJP3[[#This Row],[Javni doprinos korisnika - HRK]]/7.5345</f>
        <v>0</v>
      </c>
      <c r="W3705" s="59">
        <v>0</v>
      </c>
      <c r="X3705" s="60">
        <f>Ugovori_OPULJP3[[#This Row],[Privatni doprinos korisnika - HRK]]/7.5345</f>
        <v>0</v>
      </c>
      <c r="Y3705" s="61">
        <v>1587320.19</v>
      </c>
      <c r="Z3705" s="62">
        <f>Ugovori_OPULJP3[[#This Row],[UKUPNI PRIHVATLJIVI IZDACI
TOTAL ELIGIBLE EXPENDITURE
= Bespovratna sredstva ukupno + doprinos korisnika
= Ukupni prihvatljivi troškovi
= Ukupna ugovorena vrijednost projekta HRK]]/7.5345</f>
        <v>210673.5934700378</v>
      </c>
      <c r="AA3705" s="66" t="s">
        <v>12292</v>
      </c>
      <c r="AB3705" s="66" t="s">
        <v>752</v>
      </c>
      <c r="AC3705" s="40" t="s">
        <v>13436</v>
      </c>
      <c r="AD3705" s="72" t="s">
        <v>12294</v>
      </c>
    </row>
    <row r="3706" spans="1:30" ht="88.5" customHeight="1" x14ac:dyDescent="0.2">
      <c r="A3706" s="50" t="s">
        <v>13437</v>
      </c>
      <c r="B3706" s="64" t="s">
        <v>12105</v>
      </c>
      <c r="C3706" s="65" t="s">
        <v>12289</v>
      </c>
      <c r="D3706" s="65" t="s">
        <v>13405</v>
      </c>
      <c r="E3706" s="53" t="s">
        <v>75</v>
      </c>
      <c r="F3706" s="71" t="s">
        <v>13438</v>
      </c>
      <c r="G3706" s="71" t="s">
        <v>102</v>
      </c>
      <c r="H3706" s="68">
        <v>44208</v>
      </c>
      <c r="I3706" s="68">
        <v>44938</v>
      </c>
      <c r="J3706" s="57" t="str">
        <f>IF(Ugovori_OPULJP3[[#This Row],[DATUM ZAVRŠETKA OPERACIJE]]&gt;DATE(2024,12,31),"u provedbi","završen")</f>
        <v>završen</v>
      </c>
      <c r="K3706" s="67" t="s">
        <v>5485</v>
      </c>
      <c r="L3706" s="67" t="s">
        <v>103</v>
      </c>
      <c r="M3706" s="58">
        <v>0.85</v>
      </c>
      <c r="N3706" s="58">
        <v>0.15</v>
      </c>
      <c r="O3706" s="59">
        <v>1459225.1409999998</v>
      </c>
      <c r="P3706" s="60">
        <f>Ugovori_OPULJP3[[#This Row],[Bespovratna sredstva - EU dio - HRK]]/7.5345</f>
        <v>193672.45882274865</v>
      </c>
      <c r="Q3706" s="59">
        <v>257510.31899999999</v>
      </c>
      <c r="R3706" s="60">
        <f>Ugovori_OPULJP3[[#This Row],[Bespovratna sredstva - Nacionalni dio - HRK]]/7.5345</f>
        <v>34177.492733426239</v>
      </c>
      <c r="S3706" s="59">
        <v>1716735.46</v>
      </c>
      <c r="T3706" s="60">
        <f>Ugovori_OPULJP3[[#This Row],[Bespovratna sredstva - Ukupno (EU+Nac) HRK
= Ukupna ugovorena vrijednost bespovratnih sredstava]]/7.5345</f>
        <v>227849.9515561749</v>
      </c>
      <c r="U3706" s="59">
        <v>0</v>
      </c>
      <c r="V3706" s="60">
        <f>Ugovori_OPULJP3[[#This Row],[Javni doprinos korisnika - HRK]]/7.5345</f>
        <v>0</v>
      </c>
      <c r="W3706" s="59">
        <v>0</v>
      </c>
      <c r="X3706" s="60">
        <f>Ugovori_OPULJP3[[#This Row],[Privatni doprinos korisnika - HRK]]/7.5345</f>
        <v>0</v>
      </c>
      <c r="Y3706" s="61">
        <v>1716735.46</v>
      </c>
      <c r="Z3706" s="62">
        <f>Ugovori_OPULJP3[[#This Row],[UKUPNI PRIHVATLJIVI IZDACI
TOTAL ELIGIBLE EXPENDITURE
= Bespovratna sredstva ukupno + doprinos korisnika
= Ukupni prihvatljivi troškovi
= Ukupna ugovorena vrijednost projekta HRK]]/7.5345</f>
        <v>227849.9515561749</v>
      </c>
      <c r="AA3706" s="66" t="s">
        <v>12292</v>
      </c>
      <c r="AB3706" s="66" t="s">
        <v>752</v>
      </c>
      <c r="AC3706" s="40" t="s">
        <v>13439</v>
      </c>
      <c r="AD3706" s="65" t="s">
        <v>12294</v>
      </c>
    </row>
    <row r="3707" spans="1:30" ht="88.5" customHeight="1" x14ac:dyDescent="0.2">
      <c r="A3707" s="70" t="s">
        <v>13440</v>
      </c>
      <c r="B3707" s="64" t="s">
        <v>12105</v>
      </c>
      <c r="C3707" s="65" t="s">
        <v>12289</v>
      </c>
      <c r="D3707" s="65" t="s">
        <v>13405</v>
      </c>
      <c r="E3707" s="53" t="s">
        <v>75</v>
      </c>
      <c r="F3707" s="64" t="s">
        <v>13441</v>
      </c>
      <c r="G3707" s="64" t="s">
        <v>208</v>
      </c>
      <c r="H3707" s="68">
        <v>44195</v>
      </c>
      <c r="I3707" s="68">
        <v>44925</v>
      </c>
      <c r="J3707" s="57" t="str">
        <f>IF(Ugovori_OPULJP3[[#This Row],[DATUM ZAVRŠETKA OPERACIJE]]&gt;DATE(2024,12,31),"u provedbi","završen")</f>
        <v>završen</v>
      </c>
      <c r="K3707" s="67" t="s">
        <v>13442</v>
      </c>
      <c r="L3707" s="67" t="s">
        <v>210</v>
      </c>
      <c r="M3707" s="58">
        <v>0.85</v>
      </c>
      <c r="N3707" s="58">
        <v>0.15</v>
      </c>
      <c r="O3707" s="59">
        <f>Ugovori_OPULJP3[[#This Row],[Bespovratna sredstva - Ukupno (EU+Nac) HRK
= Ukupna ugovorena vrijednost bespovratnih sredstava]]*Ugovori_OPULJP3[[#This Row],[EU STOPA SUFINANCIRANJA %
EU CO-FINANCING RATE %]]</f>
        <v>2017496.1225000001</v>
      </c>
      <c r="P3707" s="60">
        <f>Ugovori_OPULJP3[[#This Row],[Bespovratna sredstva - EU dio - HRK]]/7.5345</f>
        <v>267767.75134381844</v>
      </c>
      <c r="Q3707" s="59">
        <f>Ugovori_OPULJP3[[#This Row],[Bespovratna sredstva - Ukupno (EU+Nac) HRK
= Ukupna ugovorena vrijednost bespovratnih sredstava]]*Ugovori_OPULJP3[[#This Row],[STOPA NACIONALNOG SUFINANCIRANJA %]]</f>
        <v>356028.72749999998</v>
      </c>
      <c r="R3707" s="60">
        <f>Ugovori_OPULJP3[[#This Row],[Bespovratna sredstva - Nacionalni dio - HRK]]/7.5345</f>
        <v>47253.132590085603</v>
      </c>
      <c r="S3707" s="59">
        <v>2373524.85</v>
      </c>
      <c r="T3707" s="60">
        <f>Ugovori_OPULJP3[[#This Row],[Bespovratna sredstva - Ukupno (EU+Nac) HRK
= Ukupna ugovorena vrijednost bespovratnih sredstava]]/7.5345</f>
        <v>315020.88393390406</v>
      </c>
      <c r="U3707" s="59">
        <v>0</v>
      </c>
      <c r="V3707" s="60">
        <f>Ugovori_OPULJP3[[#This Row],[Javni doprinos korisnika - HRK]]/7.5345</f>
        <v>0</v>
      </c>
      <c r="W3707" s="59">
        <v>0</v>
      </c>
      <c r="X3707" s="60">
        <f>Ugovori_OPULJP3[[#This Row],[Privatni doprinos korisnika - HRK]]/7.5345</f>
        <v>0</v>
      </c>
      <c r="Y3707" s="61">
        <v>2373524.85</v>
      </c>
      <c r="Z3707" s="62">
        <f>Ugovori_OPULJP3[[#This Row],[UKUPNI PRIHVATLJIVI IZDACI
TOTAL ELIGIBLE EXPENDITURE
= Bespovratna sredstva ukupno + doprinos korisnika
= Ukupni prihvatljivi troškovi
= Ukupna ugovorena vrijednost projekta HRK]]/7.5345</f>
        <v>315020.88393390406</v>
      </c>
      <c r="AA3707" s="66" t="s">
        <v>12292</v>
      </c>
      <c r="AB3707" s="66" t="s">
        <v>752</v>
      </c>
      <c r="AC3707" s="40" t="s">
        <v>13443</v>
      </c>
      <c r="AD3707" s="65" t="s">
        <v>12294</v>
      </c>
    </row>
    <row r="3708" spans="1:30" ht="88.5" customHeight="1" x14ac:dyDescent="0.2">
      <c r="A3708" s="70" t="s">
        <v>13444</v>
      </c>
      <c r="B3708" s="64" t="s">
        <v>12105</v>
      </c>
      <c r="C3708" s="65" t="s">
        <v>12289</v>
      </c>
      <c r="D3708" s="65" t="s">
        <v>13405</v>
      </c>
      <c r="E3708" s="66" t="s">
        <v>75</v>
      </c>
      <c r="F3708" s="71" t="s">
        <v>13445</v>
      </c>
      <c r="G3708" s="71" t="s">
        <v>13446</v>
      </c>
      <c r="H3708" s="68">
        <v>44334</v>
      </c>
      <c r="I3708" s="68">
        <v>45064</v>
      </c>
      <c r="J3708" s="57" t="str">
        <f>IF(Ugovori_OPULJP3[[#This Row],[DATUM ZAVRŠETKA OPERACIJE]]&gt;DATE(2024,12,31),"u provedbi","završen")</f>
        <v>završen</v>
      </c>
      <c r="K3708" s="67" t="s">
        <v>8901</v>
      </c>
      <c r="L3708" s="55" t="s">
        <v>424</v>
      </c>
      <c r="M3708" s="58">
        <v>0.85</v>
      </c>
      <c r="N3708" s="58">
        <v>0.15</v>
      </c>
      <c r="O3708" s="59">
        <f>Ugovori_OPULJP3[[#This Row],[Bespovratna sredstva - Ukupno (EU+Nac) HRK
= Ukupna ugovorena vrijednost bespovratnih sredstava]]*Ugovori_OPULJP3[[#This Row],[EU STOPA SUFINANCIRANJA %
EU CO-FINANCING RATE %]]</f>
        <v>1558097.94</v>
      </c>
      <c r="P3708" s="60">
        <f>Ugovori_OPULJP3[[#This Row],[Bespovratna sredstva - EU dio - HRK]]/7.5345</f>
        <v>206795.1343818435</v>
      </c>
      <c r="Q3708" s="59">
        <f>Ugovori_OPULJP3[[#This Row],[Bespovratna sredstva - Ukupno (EU+Nac) HRK
= Ukupna ugovorena vrijednost bespovratnih sredstava]]*Ugovori_OPULJP3[[#This Row],[STOPA NACIONALNOG SUFINANCIRANJA %]]</f>
        <v>274958.45999999996</v>
      </c>
      <c r="R3708" s="60">
        <f>Ugovori_OPULJP3[[#This Row],[Bespovratna sredstva - Nacionalni dio - HRK]]/7.5345</f>
        <v>36493.259008560613</v>
      </c>
      <c r="S3708" s="59">
        <v>1833056.4</v>
      </c>
      <c r="T3708" s="60">
        <f>Ugovori_OPULJP3[[#This Row],[Bespovratna sredstva - Ukupno (EU+Nac) HRK
= Ukupna ugovorena vrijednost bespovratnih sredstava]]/7.5345</f>
        <v>243288.39339040412</v>
      </c>
      <c r="U3708" s="59">
        <v>0</v>
      </c>
      <c r="V3708" s="60">
        <f>Ugovori_OPULJP3[[#This Row],[Javni doprinos korisnika - HRK]]/7.5345</f>
        <v>0</v>
      </c>
      <c r="W3708" s="59">
        <v>0</v>
      </c>
      <c r="X3708" s="60">
        <f>Ugovori_OPULJP3[[#This Row],[Privatni doprinos korisnika - HRK]]/7.5345</f>
        <v>0</v>
      </c>
      <c r="Y3708" s="61">
        <v>1833056.4</v>
      </c>
      <c r="Z3708" s="62">
        <f>Ugovori_OPULJP3[[#This Row],[UKUPNI PRIHVATLJIVI IZDACI
TOTAL ELIGIBLE EXPENDITURE
= Bespovratna sredstva ukupno + doprinos korisnika
= Ukupni prihvatljivi troškovi
= Ukupna ugovorena vrijednost projekta HRK]]/7.5345</f>
        <v>243288.39339040412</v>
      </c>
      <c r="AA3708" s="66" t="s">
        <v>12292</v>
      </c>
      <c r="AB3708" s="66" t="s">
        <v>752</v>
      </c>
      <c r="AC3708" s="40" t="s">
        <v>13447</v>
      </c>
      <c r="AD3708" s="72" t="s">
        <v>12294</v>
      </c>
    </row>
    <row r="3709" spans="1:30" ht="88.5" customHeight="1" x14ac:dyDescent="0.2">
      <c r="A3709" s="70" t="s">
        <v>13448</v>
      </c>
      <c r="B3709" s="64" t="s">
        <v>12105</v>
      </c>
      <c r="C3709" s="65" t="s">
        <v>12289</v>
      </c>
      <c r="D3709" s="65" t="s">
        <v>13405</v>
      </c>
      <c r="E3709" s="53" t="s">
        <v>75</v>
      </c>
      <c r="F3709" s="64" t="s">
        <v>13449</v>
      </c>
      <c r="G3709" s="64" t="s">
        <v>13450</v>
      </c>
      <c r="H3709" s="68">
        <v>44195</v>
      </c>
      <c r="I3709" s="68">
        <v>44925</v>
      </c>
      <c r="J3709" s="57" t="str">
        <f>IF(Ugovori_OPULJP3[[#This Row],[DATUM ZAVRŠETKA OPERACIJE]]&gt;DATE(2024,12,31),"u provedbi","završen")</f>
        <v>završen</v>
      </c>
      <c r="K3709" s="67" t="s">
        <v>13451</v>
      </c>
      <c r="L3709" s="67" t="s">
        <v>270</v>
      </c>
      <c r="M3709" s="58">
        <v>0.85</v>
      </c>
      <c r="N3709" s="58">
        <v>0.15</v>
      </c>
      <c r="O3709" s="59">
        <f>Ugovori_OPULJP3[[#This Row],[Bespovratna sredstva - Ukupno (EU+Nac) HRK
= Ukupna ugovorena vrijednost bespovratnih sredstava]]*Ugovori_OPULJP3[[#This Row],[EU STOPA SUFINANCIRANJA %
EU CO-FINANCING RATE %]]</f>
        <v>2067539.2604999999</v>
      </c>
      <c r="P3709" s="60">
        <f>Ugovori_OPULJP3[[#This Row],[Bespovratna sredstva - EU dio - HRK]]/7.5345</f>
        <v>274409.61716105911</v>
      </c>
      <c r="Q3709" s="59">
        <f>Ugovori_OPULJP3[[#This Row],[Bespovratna sredstva - Ukupno (EU+Nac) HRK
= Ukupna ugovorena vrijednost bespovratnih sredstava]]*Ugovori_OPULJP3[[#This Row],[STOPA NACIONALNOG SUFINANCIRANJA %]]</f>
        <v>364859.86949999997</v>
      </c>
      <c r="R3709" s="60">
        <f>Ugovori_OPULJP3[[#This Row],[Bespovratna sredstva - Nacionalni dio - HRK]]/7.5345</f>
        <v>48425.226557833957</v>
      </c>
      <c r="S3709" s="59">
        <v>2432399.13</v>
      </c>
      <c r="T3709" s="60">
        <f>Ugovori_OPULJP3[[#This Row],[Bespovratna sredstva - Ukupno (EU+Nac) HRK
= Ukupna ugovorena vrijednost bespovratnih sredstava]]/7.5345</f>
        <v>322834.84371889307</v>
      </c>
      <c r="U3709" s="59">
        <v>0</v>
      </c>
      <c r="V3709" s="60">
        <f>Ugovori_OPULJP3[[#This Row],[Javni doprinos korisnika - HRK]]/7.5345</f>
        <v>0</v>
      </c>
      <c r="W3709" s="59">
        <v>0</v>
      </c>
      <c r="X3709" s="60">
        <f>Ugovori_OPULJP3[[#This Row],[Privatni doprinos korisnika - HRK]]/7.5345</f>
        <v>0</v>
      </c>
      <c r="Y3709" s="61">
        <v>2432399.13</v>
      </c>
      <c r="Z3709" s="62">
        <f>Ugovori_OPULJP3[[#This Row],[UKUPNI PRIHVATLJIVI IZDACI
TOTAL ELIGIBLE EXPENDITURE
= Bespovratna sredstva ukupno + doprinos korisnika
= Ukupni prihvatljivi troškovi
= Ukupna ugovorena vrijednost projekta HRK]]/7.5345</f>
        <v>322834.84371889307</v>
      </c>
      <c r="AA3709" s="66" t="s">
        <v>12292</v>
      </c>
      <c r="AB3709" s="66" t="s">
        <v>752</v>
      </c>
      <c r="AC3709" s="40" t="s">
        <v>13452</v>
      </c>
      <c r="AD3709" s="65" t="s">
        <v>12294</v>
      </c>
    </row>
    <row r="3710" spans="1:30" ht="88.5" customHeight="1" x14ac:dyDescent="0.2">
      <c r="A3710" s="70" t="s">
        <v>13453</v>
      </c>
      <c r="B3710" s="64" t="s">
        <v>12105</v>
      </c>
      <c r="C3710" s="65" t="s">
        <v>12289</v>
      </c>
      <c r="D3710" s="65" t="s">
        <v>13405</v>
      </c>
      <c r="E3710" s="66" t="s">
        <v>75</v>
      </c>
      <c r="F3710" s="71" t="s">
        <v>13454</v>
      </c>
      <c r="G3710" s="54" t="s">
        <v>3707</v>
      </c>
      <c r="H3710" s="68">
        <v>44328</v>
      </c>
      <c r="I3710" s="68">
        <v>45058</v>
      </c>
      <c r="J3710" s="57" t="str">
        <f>IF(Ugovori_OPULJP3[[#This Row],[DATUM ZAVRŠETKA OPERACIJE]]&gt;DATE(2024,12,31),"u provedbi","završen")</f>
        <v>završen</v>
      </c>
      <c r="K3710" s="67" t="s">
        <v>36</v>
      </c>
      <c r="L3710" s="67" t="s">
        <v>36</v>
      </c>
      <c r="M3710" s="58">
        <v>0.85</v>
      </c>
      <c r="N3710" s="58">
        <v>0.15</v>
      </c>
      <c r="O3710" s="59">
        <f>Ugovori_OPULJP3[[#This Row],[Bespovratna sredstva - Ukupno (EU+Nac) HRK
= Ukupna ugovorena vrijednost bespovratnih sredstava]]*Ugovori_OPULJP3[[#This Row],[EU STOPA SUFINANCIRANJA %
EU CO-FINANCING RATE %]]</f>
        <v>1952843.567</v>
      </c>
      <c r="P3710" s="60">
        <f>Ugovori_OPULJP3[[#This Row],[Bespovratna sredstva - EU dio - HRK]]/7.5345</f>
        <v>259186.88260667594</v>
      </c>
      <c r="Q3710" s="59">
        <f>Ugovori_OPULJP3[[#This Row],[Bespovratna sredstva - Ukupno (EU+Nac) HRK
= Ukupna ugovorena vrijednost bespovratnih sredstava]]*Ugovori_OPULJP3[[#This Row],[STOPA NACIONALNOG SUFINANCIRANJA %]]</f>
        <v>344619.45299999998</v>
      </c>
      <c r="R3710" s="60">
        <f>Ugovori_OPULJP3[[#This Row],[Bespovratna sredstva - Nacionalni dio - HRK]]/7.5345</f>
        <v>45738.861636472226</v>
      </c>
      <c r="S3710" s="59">
        <v>2297463.02</v>
      </c>
      <c r="T3710" s="60">
        <f>Ugovori_OPULJP3[[#This Row],[Bespovratna sredstva - Ukupno (EU+Nac) HRK
= Ukupna ugovorena vrijednost bespovratnih sredstava]]/7.5345</f>
        <v>304925.74424314819</v>
      </c>
      <c r="U3710" s="59">
        <v>0</v>
      </c>
      <c r="V3710" s="60">
        <f>Ugovori_OPULJP3[[#This Row],[Javni doprinos korisnika - HRK]]/7.5345</f>
        <v>0</v>
      </c>
      <c r="W3710" s="59">
        <v>0</v>
      </c>
      <c r="X3710" s="60">
        <f>Ugovori_OPULJP3[[#This Row],[Privatni doprinos korisnika - HRK]]/7.5345</f>
        <v>0</v>
      </c>
      <c r="Y3710" s="61">
        <v>2297463.02</v>
      </c>
      <c r="Z3710" s="62">
        <f>Ugovori_OPULJP3[[#This Row],[UKUPNI PRIHVATLJIVI IZDACI
TOTAL ELIGIBLE EXPENDITURE
= Bespovratna sredstva ukupno + doprinos korisnika
= Ukupni prihvatljivi troškovi
= Ukupna ugovorena vrijednost projekta HRK]]/7.5345</f>
        <v>304925.74424314819</v>
      </c>
      <c r="AA3710" s="66" t="s">
        <v>12292</v>
      </c>
      <c r="AB3710" s="66" t="s">
        <v>752</v>
      </c>
      <c r="AC3710" s="40" t="s">
        <v>13455</v>
      </c>
      <c r="AD3710" s="72" t="s">
        <v>12294</v>
      </c>
    </row>
    <row r="3711" spans="1:30" ht="88.5" customHeight="1" x14ac:dyDescent="0.2">
      <c r="A3711" s="70" t="s">
        <v>13456</v>
      </c>
      <c r="B3711" s="64" t="s">
        <v>12105</v>
      </c>
      <c r="C3711" s="65" t="s">
        <v>12289</v>
      </c>
      <c r="D3711" s="65" t="s">
        <v>13405</v>
      </c>
      <c r="E3711" s="66" t="s">
        <v>75</v>
      </c>
      <c r="F3711" s="71" t="s">
        <v>13457</v>
      </c>
      <c r="G3711" s="71" t="s">
        <v>13458</v>
      </c>
      <c r="H3711" s="68">
        <v>44328</v>
      </c>
      <c r="I3711" s="68">
        <v>45058</v>
      </c>
      <c r="J3711" s="57" t="str">
        <f>IF(Ugovori_OPULJP3[[#This Row],[DATUM ZAVRŠETKA OPERACIJE]]&gt;DATE(2024,12,31),"u provedbi","završen")</f>
        <v>završen</v>
      </c>
      <c r="K3711" s="67" t="s">
        <v>13459</v>
      </c>
      <c r="L3711" s="67" t="s">
        <v>78</v>
      </c>
      <c r="M3711" s="58">
        <v>0.85</v>
      </c>
      <c r="N3711" s="58">
        <v>0.15</v>
      </c>
      <c r="O3711" s="59">
        <f>Ugovori_OPULJP3[[#This Row],[Bespovratna sredstva - Ukupno (EU+Nac) HRK
= Ukupna ugovorena vrijednost bespovratnih sredstava]]*Ugovori_OPULJP3[[#This Row],[EU STOPA SUFINANCIRANJA %
EU CO-FINANCING RATE %]]</f>
        <v>1241827.577</v>
      </c>
      <c r="P3711" s="60">
        <f>Ugovori_OPULJP3[[#This Row],[Bespovratna sredstva - EU dio - HRK]]/7.5345</f>
        <v>164818.84358617029</v>
      </c>
      <c r="Q3711" s="59">
        <f>Ugovori_OPULJP3[[#This Row],[Bespovratna sredstva - Ukupno (EU+Nac) HRK
= Ukupna ugovorena vrijednost bespovratnih sredstava]]*Ugovori_OPULJP3[[#This Row],[STOPA NACIONALNOG SUFINANCIRANJA %]]</f>
        <v>219146.04300000001</v>
      </c>
      <c r="R3711" s="60">
        <f>Ugovori_OPULJP3[[#This Row],[Bespovratna sredstva - Nacionalni dio - HRK]]/7.5345</f>
        <v>29085.678279912401</v>
      </c>
      <c r="S3711" s="59">
        <v>1460973.62</v>
      </c>
      <c r="T3711" s="60">
        <f>Ugovori_OPULJP3[[#This Row],[Bespovratna sredstva - Ukupno (EU+Nac) HRK
= Ukupna ugovorena vrijednost bespovratnih sredstava]]/7.5345</f>
        <v>193904.52186608268</v>
      </c>
      <c r="U3711" s="59">
        <v>0</v>
      </c>
      <c r="V3711" s="60">
        <f>Ugovori_OPULJP3[[#This Row],[Javni doprinos korisnika - HRK]]/7.5345</f>
        <v>0</v>
      </c>
      <c r="W3711" s="59">
        <v>0</v>
      </c>
      <c r="X3711" s="60">
        <f>Ugovori_OPULJP3[[#This Row],[Privatni doprinos korisnika - HRK]]/7.5345</f>
        <v>0</v>
      </c>
      <c r="Y3711" s="61">
        <v>1460973.62</v>
      </c>
      <c r="Z3711" s="62">
        <f>Ugovori_OPULJP3[[#This Row],[UKUPNI PRIHVATLJIVI IZDACI
TOTAL ELIGIBLE EXPENDITURE
= Bespovratna sredstva ukupno + doprinos korisnika
= Ukupni prihvatljivi troškovi
= Ukupna ugovorena vrijednost projekta HRK]]/7.5345</f>
        <v>193904.52186608268</v>
      </c>
      <c r="AA3711" s="66" t="s">
        <v>12292</v>
      </c>
      <c r="AB3711" s="66" t="s">
        <v>752</v>
      </c>
      <c r="AC3711" s="40" t="s">
        <v>13460</v>
      </c>
      <c r="AD3711" s="72" t="s">
        <v>12294</v>
      </c>
    </row>
    <row r="3712" spans="1:30" ht="88.5" customHeight="1" x14ac:dyDescent="0.2">
      <c r="A3712" s="70" t="s">
        <v>13461</v>
      </c>
      <c r="B3712" s="64" t="s">
        <v>12105</v>
      </c>
      <c r="C3712" s="65" t="s">
        <v>12289</v>
      </c>
      <c r="D3712" s="65" t="s">
        <v>13405</v>
      </c>
      <c r="E3712" s="66" t="s">
        <v>75</v>
      </c>
      <c r="F3712" s="71" t="s">
        <v>13462</v>
      </c>
      <c r="G3712" s="71" t="s">
        <v>13463</v>
      </c>
      <c r="H3712" s="68">
        <v>44336</v>
      </c>
      <c r="I3712" s="68">
        <v>45066</v>
      </c>
      <c r="J3712" s="57" t="str">
        <f>IF(Ugovori_OPULJP3[[#This Row],[DATUM ZAVRŠETKA OPERACIJE]]&gt;DATE(2024,12,31),"u provedbi","završen")</f>
        <v>završen</v>
      </c>
      <c r="K3712" s="67" t="s">
        <v>243</v>
      </c>
      <c r="L3712" s="67" t="s">
        <v>243</v>
      </c>
      <c r="M3712" s="58">
        <v>0.85</v>
      </c>
      <c r="N3712" s="58">
        <v>0.15</v>
      </c>
      <c r="O3712" s="59">
        <f>Ugovori_OPULJP3[[#This Row],[Bespovratna sredstva - Ukupno (EU+Nac) HRK
= Ukupna ugovorena vrijednost bespovratnih sredstava]]*Ugovori_OPULJP3[[#This Row],[EU STOPA SUFINANCIRANJA %
EU CO-FINANCING RATE %]]</f>
        <v>2261070.6094999998</v>
      </c>
      <c r="P3712" s="60">
        <f>Ugovori_OPULJP3[[#This Row],[Bespovratna sredstva - EU dio - HRK]]/7.5345</f>
        <v>300095.64131661021</v>
      </c>
      <c r="Q3712" s="59">
        <f>Ugovori_OPULJP3[[#This Row],[Bespovratna sredstva - Ukupno (EU+Nac) HRK
= Ukupna ugovorena vrijednost bespovratnih sredstava]]*Ugovori_OPULJP3[[#This Row],[STOPA NACIONALNOG SUFINANCIRANJA %]]</f>
        <v>399012.46049999999</v>
      </c>
      <c r="R3712" s="60">
        <f>Ugovori_OPULJP3[[#This Row],[Bespovratna sredstva - Nacionalni dio - HRK]]/7.5345</f>
        <v>52958.054349990038</v>
      </c>
      <c r="S3712" s="59">
        <v>2660083.0699999998</v>
      </c>
      <c r="T3712" s="60">
        <f>Ugovori_OPULJP3[[#This Row],[Bespovratna sredstva - Ukupno (EU+Nac) HRK
= Ukupna ugovorena vrijednost bespovratnih sredstava]]/7.5345</f>
        <v>353053.69566660025</v>
      </c>
      <c r="U3712" s="59">
        <v>0</v>
      </c>
      <c r="V3712" s="60">
        <f>Ugovori_OPULJP3[[#This Row],[Javni doprinos korisnika - HRK]]/7.5345</f>
        <v>0</v>
      </c>
      <c r="W3712" s="59">
        <v>0</v>
      </c>
      <c r="X3712" s="60">
        <f>Ugovori_OPULJP3[[#This Row],[Privatni doprinos korisnika - HRK]]/7.5345</f>
        <v>0</v>
      </c>
      <c r="Y3712" s="61">
        <v>2660083.0699999998</v>
      </c>
      <c r="Z3712" s="62">
        <f>Ugovori_OPULJP3[[#This Row],[UKUPNI PRIHVATLJIVI IZDACI
TOTAL ELIGIBLE EXPENDITURE
= Bespovratna sredstva ukupno + doprinos korisnika
= Ukupni prihvatljivi troškovi
= Ukupna ugovorena vrijednost projekta HRK]]/7.5345</f>
        <v>353053.69566660025</v>
      </c>
      <c r="AA3712" s="66" t="s">
        <v>12292</v>
      </c>
      <c r="AB3712" s="66" t="s">
        <v>752</v>
      </c>
      <c r="AC3712" s="40" t="s">
        <v>13464</v>
      </c>
      <c r="AD3712" s="72" t="s">
        <v>12294</v>
      </c>
    </row>
    <row r="3713" spans="1:30" ht="88.5" customHeight="1" x14ac:dyDescent="0.2">
      <c r="A3713" s="70" t="s">
        <v>13465</v>
      </c>
      <c r="B3713" s="64" t="s">
        <v>12105</v>
      </c>
      <c r="C3713" s="65" t="s">
        <v>12289</v>
      </c>
      <c r="D3713" s="65" t="s">
        <v>13405</v>
      </c>
      <c r="E3713" s="66" t="s">
        <v>75</v>
      </c>
      <c r="F3713" s="71" t="s">
        <v>13466</v>
      </c>
      <c r="G3713" s="54" t="s">
        <v>12881</v>
      </c>
      <c r="H3713" s="68">
        <v>44328</v>
      </c>
      <c r="I3713" s="68">
        <v>45058</v>
      </c>
      <c r="J3713" s="57" t="str">
        <f>IF(Ugovori_OPULJP3[[#This Row],[DATUM ZAVRŠETKA OPERACIJE]]&gt;DATE(2024,12,31),"u provedbi","završen")</f>
        <v>završen</v>
      </c>
      <c r="K3713" s="67" t="s">
        <v>35</v>
      </c>
      <c r="L3713" s="67" t="s">
        <v>36</v>
      </c>
      <c r="M3713" s="58">
        <v>0.85</v>
      </c>
      <c r="N3713" s="58">
        <v>0.15</v>
      </c>
      <c r="O3713" s="59">
        <f>Ugovori_OPULJP3[[#This Row],[Bespovratna sredstva - Ukupno (EU+Nac) HRK
= Ukupna ugovorena vrijednost bespovratnih sredstava]]*Ugovori_OPULJP3[[#This Row],[EU STOPA SUFINANCIRANJA %
EU CO-FINANCING RATE %]]</f>
        <v>2401659.9805000001</v>
      </c>
      <c r="P3713" s="60">
        <f>Ugovori_OPULJP3[[#This Row],[Bespovratna sredstva - EU dio - HRK]]/7.5345</f>
        <v>318755.05746897601</v>
      </c>
      <c r="Q3713" s="59">
        <f>Ugovori_OPULJP3[[#This Row],[Bespovratna sredstva - Ukupno (EU+Nac) HRK
= Ukupna ugovorena vrijednost bespovratnih sredstava]]*Ugovori_OPULJP3[[#This Row],[STOPA NACIONALNOG SUFINANCIRANJA %]]</f>
        <v>423822.34950000001</v>
      </c>
      <c r="R3713" s="60">
        <f>Ugovori_OPULJP3[[#This Row],[Bespovratna sredstva - Nacionalni dio - HRK]]/7.5345</f>
        <v>56250.892494525186</v>
      </c>
      <c r="S3713" s="59">
        <v>2825482.33</v>
      </c>
      <c r="T3713" s="60">
        <f>Ugovori_OPULJP3[[#This Row],[Bespovratna sredstva - Ukupno (EU+Nac) HRK
= Ukupna ugovorena vrijednost bespovratnih sredstava]]/7.5345</f>
        <v>375005.94996350119</v>
      </c>
      <c r="U3713" s="59">
        <v>0</v>
      </c>
      <c r="V3713" s="60">
        <f>Ugovori_OPULJP3[[#This Row],[Javni doprinos korisnika - HRK]]/7.5345</f>
        <v>0</v>
      </c>
      <c r="W3713" s="59">
        <v>0</v>
      </c>
      <c r="X3713" s="60">
        <f>Ugovori_OPULJP3[[#This Row],[Privatni doprinos korisnika - HRK]]/7.5345</f>
        <v>0</v>
      </c>
      <c r="Y3713" s="61">
        <v>2825482.33</v>
      </c>
      <c r="Z3713" s="62">
        <f>Ugovori_OPULJP3[[#This Row],[UKUPNI PRIHVATLJIVI IZDACI
TOTAL ELIGIBLE EXPENDITURE
= Bespovratna sredstva ukupno + doprinos korisnika
= Ukupni prihvatljivi troškovi
= Ukupna ugovorena vrijednost projekta HRK]]/7.5345</f>
        <v>375005.94996350119</v>
      </c>
      <c r="AA3713" s="66" t="s">
        <v>12292</v>
      </c>
      <c r="AB3713" s="66" t="s">
        <v>752</v>
      </c>
      <c r="AC3713" s="40" t="s">
        <v>13467</v>
      </c>
      <c r="AD3713" s="72" t="s">
        <v>12294</v>
      </c>
    </row>
    <row r="3714" spans="1:30" ht="88.5" customHeight="1" x14ac:dyDescent="0.2">
      <c r="A3714" s="70" t="s">
        <v>13468</v>
      </c>
      <c r="B3714" s="64" t="s">
        <v>12105</v>
      </c>
      <c r="C3714" s="65" t="s">
        <v>12289</v>
      </c>
      <c r="D3714" s="65" t="s">
        <v>13405</v>
      </c>
      <c r="E3714" s="66" t="s">
        <v>75</v>
      </c>
      <c r="F3714" s="71" t="s">
        <v>13469</v>
      </c>
      <c r="G3714" s="71" t="s">
        <v>13470</v>
      </c>
      <c r="H3714" s="68">
        <v>44328</v>
      </c>
      <c r="I3714" s="68">
        <v>45058</v>
      </c>
      <c r="J3714" s="57" t="str">
        <f>IF(Ugovori_OPULJP3[[#This Row],[DATUM ZAVRŠETKA OPERACIJE]]&gt;DATE(2024,12,31),"u provedbi","završen")</f>
        <v>završen</v>
      </c>
      <c r="K3714" s="67" t="s">
        <v>424</v>
      </c>
      <c r="L3714" s="55" t="s">
        <v>424</v>
      </c>
      <c r="M3714" s="58">
        <v>0.85</v>
      </c>
      <c r="N3714" s="58">
        <v>0.15</v>
      </c>
      <c r="O3714" s="59">
        <f>Ugovori_OPULJP3[[#This Row],[Bespovratna sredstva - Ukupno (EU+Nac) HRK
= Ukupna ugovorena vrijednost bespovratnih sredstava]]*Ugovori_OPULJP3[[#This Row],[EU STOPA SUFINANCIRANJA %
EU CO-FINANCING RATE %]]</f>
        <v>881402.05149999994</v>
      </c>
      <c r="P3714" s="60">
        <f>Ugovori_OPULJP3[[#This Row],[Bespovratna sredstva - EU dio - HRK]]/7.5345</f>
        <v>116982.15561749286</v>
      </c>
      <c r="Q3714" s="59">
        <f>Ugovori_OPULJP3[[#This Row],[Bespovratna sredstva - Ukupno (EU+Nac) HRK
= Ukupna ugovorena vrijednost bespovratnih sredstava]]*Ugovori_OPULJP3[[#This Row],[STOPA NACIONALNOG SUFINANCIRANJA %]]</f>
        <v>155541.5385</v>
      </c>
      <c r="R3714" s="60">
        <f>Ugovori_OPULJP3[[#This Row],[Bespovratna sredstva - Nacionalni dio - HRK]]/7.5345</f>
        <v>20643.909814851679</v>
      </c>
      <c r="S3714" s="59">
        <v>1036943.59</v>
      </c>
      <c r="T3714" s="60">
        <f>Ugovori_OPULJP3[[#This Row],[Bespovratna sredstva - Ukupno (EU+Nac) HRK
= Ukupna ugovorena vrijednost bespovratnih sredstava]]/7.5345</f>
        <v>137626.06543234453</v>
      </c>
      <c r="U3714" s="59">
        <v>0</v>
      </c>
      <c r="V3714" s="60">
        <f>Ugovori_OPULJP3[[#This Row],[Javni doprinos korisnika - HRK]]/7.5345</f>
        <v>0</v>
      </c>
      <c r="W3714" s="59">
        <v>0</v>
      </c>
      <c r="X3714" s="60">
        <f>Ugovori_OPULJP3[[#This Row],[Privatni doprinos korisnika - HRK]]/7.5345</f>
        <v>0</v>
      </c>
      <c r="Y3714" s="61">
        <v>1036943.59</v>
      </c>
      <c r="Z3714" s="62">
        <f>Ugovori_OPULJP3[[#This Row],[UKUPNI PRIHVATLJIVI IZDACI
TOTAL ELIGIBLE EXPENDITURE
= Bespovratna sredstva ukupno + doprinos korisnika
= Ukupni prihvatljivi troškovi
= Ukupna ugovorena vrijednost projekta HRK]]/7.5345</f>
        <v>137626.06543234453</v>
      </c>
      <c r="AA3714" s="66" t="s">
        <v>12292</v>
      </c>
      <c r="AB3714" s="66" t="s">
        <v>752</v>
      </c>
      <c r="AC3714" s="40" t="s">
        <v>13471</v>
      </c>
      <c r="AD3714" s="72" t="s">
        <v>12294</v>
      </c>
    </row>
    <row r="3715" spans="1:30" ht="88.5" customHeight="1" x14ac:dyDescent="0.2">
      <c r="A3715" s="70" t="s">
        <v>13472</v>
      </c>
      <c r="B3715" s="64" t="s">
        <v>12105</v>
      </c>
      <c r="C3715" s="65" t="s">
        <v>12289</v>
      </c>
      <c r="D3715" s="65" t="s">
        <v>13405</v>
      </c>
      <c r="E3715" s="66" t="s">
        <v>75</v>
      </c>
      <c r="F3715" s="71" t="s">
        <v>13473</v>
      </c>
      <c r="G3715" s="71" t="s">
        <v>13474</v>
      </c>
      <c r="H3715" s="68">
        <v>44328</v>
      </c>
      <c r="I3715" s="68">
        <v>45058</v>
      </c>
      <c r="J3715" s="57" t="str">
        <f>IF(Ugovori_OPULJP3[[#This Row],[DATUM ZAVRŠETKA OPERACIJE]]&gt;DATE(2024,12,31),"u provedbi","završen")</f>
        <v>završen</v>
      </c>
      <c r="K3715" s="67" t="s">
        <v>13475</v>
      </c>
      <c r="L3715" s="67" t="s">
        <v>36</v>
      </c>
      <c r="M3715" s="58">
        <v>0.85</v>
      </c>
      <c r="N3715" s="58">
        <v>0.15</v>
      </c>
      <c r="O3715" s="59">
        <f>Ugovori_OPULJP3[[#This Row],[Bespovratna sredstva - Ukupno (EU+Nac) HRK
= Ukupna ugovorena vrijednost bespovratnih sredstava]]*Ugovori_OPULJP3[[#This Row],[EU STOPA SUFINANCIRANJA %
EU CO-FINANCING RATE %]]</f>
        <v>1573036.5285</v>
      </c>
      <c r="P3715" s="60">
        <f>Ugovori_OPULJP3[[#This Row],[Bespovratna sredstva - EU dio - HRK]]/7.5345</f>
        <v>208777.82580131394</v>
      </c>
      <c r="Q3715" s="59">
        <f>Ugovori_OPULJP3[[#This Row],[Bespovratna sredstva - Ukupno (EU+Nac) HRK
= Ukupna ugovorena vrijednost bespovratnih sredstava]]*Ugovori_OPULJP3[[#This Row],[STOPA NACIONALNOG SUFINANCIRANJA %]]</f>
        <v>277594.68150000001</v>
      </c>
      <c r="R3715" s="60">
        <f>Ugovori_OPULJP3[[#This Row],[Bespovratna sredstva - Nacionalni dio - HRK]]/7.5345</f>
        <v>36843.145729643635</v>
      </c>
      <c r="S3715" s="59">
        <v>1850631.21</v>
      </c>
      <c r="T3715" s="60">
        <f>Ugovori_OPULJP3[[#This Row],[Bespovratna sredstva - Ukupno (EU+Nac) HRK
= Ukupna ugovorena vrijednost bespovratnih sredstava]]/7.5345</f>
        <v>245620.97153095758</v>
      </c>
      <c r="U3715" s="59">
        <v>0</v>
      </c>
      <c r="V3715" s="60">
        <f>Ugovori_OPULJP3[[#This Row],[Javni doprinos korisnika - HRK]]/7.5345</f>
        <v>0</v>
      </c>
      <c r="W3715" s="59">
        <v>0</v>
      </c>
      <c r="X3715" s="60">
        <f>Ugovori_OPULJP3[[#This Row],[Privatni doprinos korisnika - HRK]]/7.5345</f>
        <v>0</v>
      </c>
      <c r="Y3715" s="61">
        <v>1850631.21</v>
      </c>
      <c r="Z3715" s="62">
        <f>Ugovori_OPULJP3[[#This Row],[UKUPNI PRIHVATLJIVI IZDACI
TOTAL ELIGIBLE EXPENDITURE
= Bespovratna sredstva ukupno + doprinos korisnika
= Ukupni prihvatljivi troškovi
= Ukupna ugovorena vrijednost projekta HRK]]/7.5345</f>
        <v>245620.97153095758</v>
      </c>
      <c r="AA3715" s="66" t="s">
        <v>12292</v>
      </c>
      <c r="AB3715" s="66" t="s">
        <v>752</v>
      </c>
      <c r="AC3715" s="40" t="s">
        <v>13476</v>
      </c>
      <c r="AD3715" s="72" t="s">
        <v>12294</v>
      </c>
    </row>
    <row r="3716" spans="1:30" ht="88.5" customHeight="1" x14ac:dyDescent="0.2">
      <c r="A3716" s="70" t="s">
        <v>13477</v>
      </c>
      <c r="B3716" s="64" t="s">
        <v>12105</v>
      </c>
      <c r="C3716" s="65" t="s">
        <v>12289</v>
      </c>
      <c r="D3716" s="65" t="s">
        <v>13405</v>
      </c>
      <c r="E3716" s="66" t="s">
        <v>75</v>
      </c>
      <c r="F3716" s="71" t="s">
        <v>13478</v>
      </c>
      <c r="G3716" s="71" t="s">
        <v>13479</v>
      </c>
      <c r="H3716" s="68">
        <v>44328</v>
      </c>
      <c r="I3716" s="68">
        <v>45058</v>
      </c>
      <c r="J3716" s="57" t="str">
        <f>IF(Ugovori_OPULJP3[[#This Row],[DATUM ZAVRŠETKA OPERACIJE]]&gt;DATE(2024,12,31),"u provedbi","završen")</f>
        <v>završen</v>
      </c>
      <c r="K3716" s="67" t="s">
        <v>13480</v>
      </c>
      <c r="L3716" s="55" t="s">
        <v>424</v>
      </c>
      <c r="M3716" s="58">
        <v>0.85</v>
      </c>
      <c r="N3716" s="58">
        <v>0.15</v>
      </c>
      <c r="O3716" s="59">
        <f>Ugovori_OPULJP3[[#This Row],[Bespovratna sredstva - Ukupno (EU+Nac) HRK
= Ukupna ugovorena vrijednost bespovratnih sredstava]]*Ugovori_OPULJP3[[#This Row],[EU STOPA SUFINANCIRANJA %
EU CO-FINANCING RATE %]]</f>
        <v>1005832.5654999999</v>
      </c>
      <c r="P3716" s="60">
        <f>Ugovori_OPULJP3[[#This Row],[Bespovratna sredstva - EU dio - HRK]]/7.5345</f>
        <v>133496.92288804828</v>
      </c>
      <c r="Q3716" s="59">
        <f>Ugovori_OPULJP3[[#This Row],[Bespovratna sredstva - Ukupno (EU+Nac) HRK
= Ukupna ugovorena vrijednost bespovratnih sredstava]]*Ugovori_OPULJP3[[#This Row],[STOPA NACIONALNOG SUFINANCIRANJA %]]</f>
        <v>177499.8645</v>
      </c>
      <c r="R3716" s="60">
        <f>Ugovori_OPULJP3[[#This Row],[Bespovratna sredstva - Nacionalni dio - HRK]]/7.5345</f>
        <v>23558.280509655582</v>
      </c>
      <c r="S3716" s="59">
        <v>1183332.43</v>
      </c>
      <c r="T3716" s="60">
        <f>Ugovori_OPULJP3[[#This Row],[Bespovratna sredstva - Ukupno (EU+Nac) HRK
= Ukupna ugovorena vrijednost bespovratnih sredstava]]/7.5345</f>
        <v>157055.20339770388</v>
      </c>
      <c r="U3716" s="59">
        <v>0</v>
      </c>
      <c r="V3716" s="60">
        <f>Ugovori_OPULJP3[[#This Row],[Javni doprinos korisnika - HRK]]/7.5345</f>
        <v>0</v>
      </c>
      <c r="W3716" s="59">
        <v>0</v>
      </c>
      <c r="X3716" s="60">
        <f>Ugovori_OPULJP3[[#This Row],[Privatni doprinos korisnika - HRK]]/7.5345</f>
        <v>0</v>
      </c>
      <c r="Y3716" s="61">
        <v>1183332.43</v>
      </c>
      <c r="Z3716" s="62">
        <f>Ugovori_OPULJP3[[#This Row],[UKUPNI PRIHVATLJIVI IZDACI
TOTAL ELIGIBLE EXPENDITURE
= Bespovratna sredstva ukupno + doprinos korisnika
= Ukupni prihvatljivi troškovi
= Ukupna ugovorena vrijednost projekta HRK]]/7.5345</f>
        <v>157055.20339770388</v>
      </c>
      <c r="AA3716" s="66" t="s">
        <v>12292</v>
      </c>
      <c r="AB3716" s="66" t="s">
        <v>752</v>
      </c>
      <c r="AC3716" s="40" t="s">
        <v>13481</v>
      </c>
      <c r="AD3716" s="72" t="s">
        <v>12294</v>
      </c>
    </row>
    <row r="3717" spans="1:30" ht="88.5" customHeight="1" x14ac:dyDescent="0.2">
      <c r="A3717" s="70" t="s">
        <v>13482</v>
      </c>
      <c r="B3717" s="64" t="s">
        <v>12105</v>
      </c>
      <c r="C3717" s="65" t="s">
        <v>12289</v>
      </c>
      <c r="D3717" s="65" t="s">
        <v>13405</v>
      </c>
      <c r="E3717" s="66" t="s">
        <v>75</v>
      </c>
      <c r="F3717" s="71" t="s">
        <v>13483</v>
      </c>
      <c r="G3717" s="54" t="s">
        <v>12968</v>
      </c>
      <c r="H3717" s="68">
        <v>44328</v>
      </c>
      <c r="I3717" s="68">
        <v>44938</v>
      </c>
      <c r="J3717" s="57" t="str">
        <f>IF(Ugovori_OPULJP3[[#This Row],[DATUM ZAVRŠETKA OPERACIJE]]&gt;DATE(2024,12,31),"u provedbi","završen")</f>
        <v>završen</v>
      </c>
      <c r="K3717" s="67" t="s">
        <v>13484</v>
      </c>
      <c r="L3717" s="67" t="s">
        <v>36</v>
      </c>
      <c r="M3717" s="58">
        <v>0.85</v>
      </c>
      <c r="N3717" s="58">
        <v>0.15</v>
      </c>
      <c r="O3717" s="59">
        <f>Ugovori_OPULJP3[[#This Row],[Bespovratna sredstva - Ukupno (EU+Nac) HRK
= Ukupna ugovorena vrijednost bespovratnih sredstava]]*Ugovori_OPULJP3[[#This Row],[EU STOPA SUFINANCIRANJA %
EU CO-FINANCING RATE %]]</f>
        <v>2036020.1384999999</v>
      </c>
      <c r="P3717" s="60">
        <f>Ugovori_OPULJP3[[#This Row],[Bespovratna sredstva - EU dio - HRK]]/7.5345</f>
        <v>270226.31077045586</v>
      </c>
      <c r="Q3717" s="59">
        <f>Ugovori_OPULJP3[[#This Row],[Bespovratna sredstva - Ukupno (EU+Nac) HRK
= Ukupna ugovorena vrijednost bespovratnih sredstava]]*Ugovori_OPULJP3[[#This Row],[STOPA NACIONALNOG SUFINANCIRANJA %]]</f>
        <v>359297.6715</v>
      </c>
      <c r="R3717" s="60">
        <f>Ugovori_OPULJP3[[#This Row],[Bespovratna sredstva - Nacionalni dio - HRK]]/7.5345</f>
        <v>47686.996018315745</v>
      </c>
      <c r="S3717" s="59">
        <v>2395317.81</v>
      </c>
      <c r="T3717" s="60">
        <f>Ugovori_OPULJP3[[#This Row],[Bespovratna sredstva - Ukupno (EU+Nac) HRK
= Ukupna ugovorena vrijednost bespovratnih sredstava]]/7.5345</f>
        <v>317913.30678877165</v>
      </c>
      <c r="U3717" s="59">
        <v>0</v>
      </c>
      <c r="V3717" s="60">
        <f>Ugovori_OPULJP3[[#This Row],[Javni doprinos korisnika - HRK]]/7.5345</f>
        <v>0</v>
      </c>
      <c r="W3717" s="59">
        <v>0</v>
      </c>
      <c r="X3717" s="60">
        <f>Ugovori_OPULJP3[[#This Row],[Privatni doprinos korisnika - HRK]]/7.5345</f>
        <v>0</v>
      </c>
      <c r="Y3717" s="61">
        <v>2395317.81</v>
      </c>
      <c r="Z3717" s="62">
        <f>Ugovori_OPULJP3[[#This Row],[UKUPNI PRIHVATLJIVI IZDACI
TOTAL ELIGIBLE EXPENDITURE
= Bespovratna sredstva ukupno + doprinos korisnika
= Ukupni prihvatljivi troškovi
= Ukupna ugovorena vrijednost projekta HRK]]/7.5345</f>
        <v>317913.30678877165</v>
      </c>
      <c r="AA3717" s="66" t="s">
        <v>12292</v>
      </c>
      <c r="AB3717" s="66" t="s">
        <v>752</v>
      </c>
      <c r="AC3717" s="40" t="s">
        <v>13485</v>
      </c>
      <c r="AD3717" s="72" t="s">
        <v>12294</v>
      </c>
    </row>
    <row r="3718" spans="1:30" ht="88.5" customHeight="1" x14ac:dyDescent="0.2">
      <c r="A3718" s="70" t="s">
        <v>13486</v>
      </c>
      <c r="B3718" s="64" t="s">
        <v>12105</v>
      </c>
      <c r="C3718" s="65" t="s">
        <v>12289</v>
      </c>
      <c r="D3718" s="65" t="s">
        <v>13405</v>
      </c>
      <c r="E3718" s="66" t="s">
        <v>75</v>
      </c>
      <c r="F3718" s="71" t="s">
        <v>13487</v>
      </c>
      <c r="G3718" s="54" t="s">
        <v>13039</v>
      </c>
      <c r="H3718" s="68">
        <v>44328</v>
      </c>
      <c r="I3718" s="68">
        <v>45058</v>
      </c>
      <c r="J3718" s="57" t="str">
        <f>IF(Ugovori_OPULJP3[[#This Row],[DATUM ZAVRŠETKA OPERACIJE]]&gt;DATE(2024,12,31),"u provedbi","završen")</f>
        <v>završen</v>
      </c>
      <c r="K3718" s="67" t="s">
        <v>108</v>
      </c>
      <c r="L3718" s="67" t="s">
        <v>103</v>
      </c>
      <c r="M3718" s="58">
        <v>0.85</v>
      </c>
      <c r="N3718" s="58">
        <v>0.15</v>
      </c>
      <c r="O3718" s="59">
        <f>Ugovori_OPULJP3[[#This Row],[Bespovratna sredstva - Ukupno (EU+Nac) HRK
= Ukupna ugovorena vrijednost bespovratnih sredstava]]*Ugovori_OPULJP3[[#This Row],[EU STOPA SUFINANCIRANJA %
EU CO-FINANCING RATE %]]</f>
        <v>2296527.6709999996</v>
      </c>
      <c r="P3718" s="60">
        <f>Ugovori_OPULJP3[[#This Row],[Bespovratna sredstva - EU dio - HRK]]/7.5345</f>
        <v>304801.60209702031</v>
      </c>
      <c r="Q3718" s="59">
        <f>Ugovori_OPULJP3[[#This Row],[Bespovratna sredstva - Ukupno (EU+Nac) HRK
= Ukupna ugovorena vrijednost bespovratnih sredstava]]*Ugovori_OPULJP3[[#This Row],[STOPA NACIONALNOG SUFINANCIRANJA %]]</f>
        <v>405269.58899999998</v>
      </c>
      <c r="R3718" s="60">
        <f>Ugovori_OPULJP3[[#This Row],[Bespovratna sredstva - Nacionalni dio - HRK]]/7.5345</f>
        <v>53788.518017121234</v>
      </c>
      <c r="S3718" s="59">
        <v>2701797.26</v>
      </c>
      <c r="T3718" s="60">
        <f>Ugovori_OPULJP3[[#This Row],[Bespovratna sredstva - Ukupno (EU+Nac) HRK
= Ukupna ugovorena vrijednost bespovratnih sredstava]]/7.5345</f>
        <v>358590.12011414155</v>
      </c>
      <c r="U3718" s="59">
        <v>0</v>
      </c>
      <c r="V3718" s="60">
        <f>Ugovori_OPULJP3[[#This Row],[Javni doprinos korisnika - HRK]]/7.5345</f>
        <v>0</v>
      </c>
      <c r="W3718" s="59">
        <v>0</v>
      </c>
      <c r="X3718" s="60">
        <f>Ugovori_OPULJP3[[#This Row],[Privatni doprinos korisnika - HRK]]/7.5345</f>
        <v>0</v>
      </c>
      <c r="Y3718" s="61">
        <v>2701797.26</v>
      </c>
      <c r="Z3718" s="62">
        <f>Ugovori_OPULJP3[[#This Row],[UKUPNI PRIHVATLJIVI IZDACI
TOTAL ELIGIBLE EXPENDITURE
= Bespovratna sredstva ukupno + doprinos korisnika
= Ukupni prihvatljivi troškovi
= Ukupna ugovorena vrijednost projekta HRK]]/7.5345</f>
        <v>358590.12011414155</v>
      </c>
      <c r="AA3718" s="66" t="s">
        <v>12292</v>
      </c>
      <c r="AB3718" s="66" t="s">
        <v>752</v>
      </c>
      <c r="AC3718" s="40" t="s">
        <v>13488</v>
      </c>
      <c r="AD3718" s="72" t="s">
        <v>12294</v>
      </c>
    </row>
    <row r="3719" spans="1:30" ht="88.5" customHeight="1" x14ac:dyDescent="0.2">
      <c r="A3719" s="70" t="s">
        <v>13489</v>
      </c>
      <c r="B3719" s="64" t="s">
        <v>12105</v>
      </c>
      <c r="C3719" s="65" t="s">
        <v>12289</v>
      </c>
      <c r="D3719" s="65" t="s">
        <v>13405</v>
      </c>
      <c r="E3719" s="66" t="s">
        <v>75</v>
      </c>
      <c r="F3719" s="71" t="s">
        <v>13490</v>
      </c>
      <c r="G3719" s="54" t="s">
        <v>1658</v>
      </c>
      <c r="H3719" s="68">
        <v>44328</v>
      </c>
      <c r="I3719" s="68">
        <v>45058</v>
      </c>
      <c r="J3719" s="57" t="str">
        <f>IF(Ugovori_OPULJP3[[#This Row],[DATUM ZAVRŠETKA OPERACIJE]]&gt;DATE(2024,12,31),"u provedbi","završen")</f>
        <v>završen</v>
      </c>
      <c r="K3719" s="67" t="s">
        <v>153</v>
      </c>
      <c r="L3719" s="55" t="s">
        <v>154</v>
      </c>
      <c r="M3719" s="58">
        <v>0.85</v>
      </c>
      <c r="N3719" s="58">
        <v>0.15</v>
      </c>
      <c r="O3719" s="59">
        <f>Ugovori_OPULJP3[[#This Row],[Bespovratna sredstva - Ukupno (EU+Nac) HRK
= Ukupna ugovorena vrijednost bespovratnih sredstava]]*Ugovori_OPULJP3[[#This Row],[EU STOPA SUFINANCIRANJA %
EU CO-FINANCING RATE %]]</f>
        <v>1712479.3939999999</v>
      </c>
      <c r="P3719" s="60">
        <f>Ugovori_OPULJP3[[#This Row],[Bespovratna sredstva - EU dio - HRK]]/7.5345</f>
        <v>227285.07452385689</v>
      </c>
      <c r="Q3719" s="59">
        <f>Ugovori_OPULJP3[[#This Row],[Bespovratna sredstva - Ukupno (EU+Nac) HRK
= Ukupna ugovorena vrijednost bespovratnih sredstava]]*Ugovori_OPULJP3[[#This Row],[STOPA NACIONALNOG SUFINANCIRANJA %]]</f>
        <v>302202.24599999998</v>
      </c>
      <c r="R3719" s="60">
        <f>Ugovori_OPULJP3[[#This Row],[Bespovratna sredstva - Nacionalni dio - HRK]]/7.5345</f>
        <v>40109.130798327686</v>
      </c>
      <c r="S3719" s="59">
        <v>2014681.64</v>
      </c>
      <c r="T3719" s="60">
        <f>Ugovori_OPULJP3[[#This Row],[Bespovratna sredstva - Ukupno (EU+Nac) HRK
= Ukupna ugovorena vrijednost bespovratnih sredstava]]/7.5345</f>
        <v>267394.2053221846</v>
      </c>
      <c r="U3719" s="59">
        <v>0</v>
      </c>
      <c r="V3719" s="60">
        <f>Ugovori_OPULJP3[[#This Row],[Javni doprinos korisnika - HRK]]/7.5345</f>
        <v>0</v>
      </c>
      <c r="W3719" s="59">
        <v>0</v>
      </c>
      <c r="X3719" s="60">
        <f>Ugovori_OPULJP3[[#This Row],[Privatni doprinos korisnika - HRK]]/7.5345</f>
        <v>0</v>
      </c>
      <c r="Y3719" s="61">
        <v>2014681.64</v>
      </c>
      <c r="Z3719" s="62">
        <f>Ugovori_OPULJP3[[#This Row],[UKUPNI PRIHVATLJIVI IZDACI
TOTAL ELIGIBLE EXPENDITURE
= Bespovratna sredstva ukupno + doprinos korisnika
= Ukupni prihvatljivi troškovi
= Ukupna ugovorena vrijednost projekta HRK]]/7.5345</f>
        <v>267394.2053221846</v>
      </c>
      <c r="AA3719" s="66" t="s">
        <v>12292</v>
      </c>
      <c r="AB3719" s="66" t="s">
        <v>752</v>
      </c>
      <c r="AC3719" s="40" t="s">
        <v>13491</v>
      </c>
      <c r="AD3719" s="72" t="s">
        <v>12294</v>
      </c>
    </row>
    <row r="3720" spans="1:30" ht="88.5" customHeight="1" x14ac:dyDescent="0.2">
      <c r="A3720" s="70" t="s">
        <v>13492</v>
      </c>
      <c r="B3720" s="64" t="s">
        <v>12105</v>
      </c>
      <c r="C3720" s="65" t="s">
        <v>12289</v>
      </c>
      <c r="D3720" s="65" t="s">
        <v>13405</v>
      </c>
      <c r="E3720" s="66" t="s">
        <v>75</v>
      </c>
      <c r="F3720" s="71" t="s">
        <v>13493</v>
      </c>
      <c r="G3720" s="71" t="s">
        <v>13494</v>
      </c>
      <c r="H3720" s="68">
        <v>44328</v>
      </c>
      <c r="I3720" s="68">
        <v>45058</v>
      </c>
      <c r="J3720" s="57" t="str">
        <f>IF(Ugovori_OPULJP3[[#This Row],[DATUM ZAVRŠETKA OPERACIJE]]&gt;DATE(2024,12,31),"u provedbi","završen")</f>
        <v>završen</v>
      </c>
      <c r="K3720" s="67" t="s">
        <v>4791</v>
      </c>
      <c r="L3720" s="67" t="s">
        <v>36</v>
      </c>
      <c r="M3720" s="58">
        <v>0.85</v>
      </c>
      <c r="N3720" s="58">
        <v>0.15</v>
      </c>
      <c r="O3720" s="59">
        <f>Ugovori_OPULJP3[[#This Row],[Bespovratna sredstva - Ukupno (EU+Nac) HRK
= Ukupna ugovorena vrijednost bespovratnih sredstava]]*Ugovori_OPULJP3[[#This Row],[EU STOPA SUFINANCIRANJA %
EU CO-FINANCING RATE %]]</f>
        <v>995939.51749999996</v>
      </c>
      <c r="P3720" s="60">
        <f>Ugovori_OPULJP3[[#This Row],[Bespovratna sredstva - EU dio - HRK]]/7.5345</f>
        <v>132183.8897737076</v>
      </c>
      <c r="Q3720" s="59">
        <f>Ugovori_OPULJP3[[#This Row],[Bespovratna sredstva - Ukupno (EU+Nac) HRK
= Ukupna ugovorena vrijednost bespovratnih sredstava]]*Ugovori_OPULJP3[[#This Row],[STOPA NACIONALNOG SUFINANCIRANJA %]]</f>
        <v>175754.0325</v>
      </c>
      <c r="R3720" s="60">
        <f>Ugovori_OPULJP3[[#This Row],[Bespovratna sredstva - Nacionalni dio - HRK]]/7.5345</f>
        <v>23326.56878359546</v>
      </c>
      <c r="S3720" s="59">
        <v>1171693.55</v>
      </c>
      <c r="T3720" s="60">
        <f>Ugovori_OPULJP3[[#This Row],[Bespovratna sredstva - Ukupno (EU+Nac) HRK
= Ukupna ugovorena vrijednost bespovratnih sredstava]]/7.5345</f>
        <v>155510.45855730306</v>
      </c>
      <c r="U3720" s="59">
        <v>0</v>
      </c>
      <c r="V3720" s="60">
        <f>Ugovori_OPULJP3[[#This Row],[Javni doprinos korisnika - HRK]]/7.5345</f>
        <v>0</v>
      </c>
      <c r="W3720" s="59">
        <v>0</v>
      </c>
      <c r="X3720" s="60">
        <f>Ugovori_OPULJP3[[#This Row],[Privatni doprinos korisnika - HRK]]/7.5345</f>
        <v>0</v>
      </c>
      <c r="Y3720" s="61">
        <v>1171693.55</v>
      </c>
      <c r="Z3720" s="62">
        <f>Ugovori_OPULJP3[[#This Row],[UKUPNI PRIHVATLJIVI IZDACI
TOTAL ELIGIBLE EXPENDITURE
= Bespovratna sredstva ukupno + doprinos korisnika
= Ukupni prihvatljivi troškovi
= Ukupna ugovorena vrijednost projekta HRK]]/7.5345</f>
        <v>155510.45855730306</v>
      </c>
      <c r="AA3720" s="66" t="s">
        <v>12292</v>
      </c>
      <c r="AB3720" s="66" t="s">
        <v>752</v>
      </c>
      <c r="AC3720" s="40" t="s">
        <v>13495</v>
      </c>
      <c r="AD3720" s="72" t="s">
        <v>12294</v>
      </c>
    </row>
    <row r="3721" spans="1:30" ht="88.5" customHeight="1" x14ac:dyDescent="0.2">
      <c r="A3721" s="70" t="s">
        <v>13496</v>
      </c>
      <c r="B3721" s="64" t="s">
        <v>12105</v>
      </c>
      <c r="C3721" s="65" t="s">
        <v>12289</v>
      </c>
      <c r="D3721" s="65" t="s">
        <v>13405</v>
      </c>
      <c r="E3721" s="66" t="s">
        <v>75</v>
      </c>
      <c r="F3721" s="71" t="s">
        <v>13497</v>
      </c>
      <c r="G3721" s="71" t="s">
        <v>124</v>
      </c>
      <c r="H3721" s="68">
        <v>44328</v>
      </c>
      <c r="I3721" s="68">
        <v>45058</v>
      </c>
      <c r="J3721" s="57" t="str">
        <f>IF(Ugovori_OPULJP3[[#This Row],[DATUM ZAVRŠETKA OPERACIJE]]&gt;DATE(2024,12,31),"u provedbi","završen")</f>
        <v>završen</v>
      </c>
      <c r="K3721" s="67" t="s">
        <v>10504</v>
      </c>
      <c r="L3721" s="67" t="s">
        <v>36</v>
      </c>
      <c r="M3721" s="58">
        <v>0.85</v>
      </c>
      <c r="N3721" s="58">
        <v>0.15</v>
      </c>
      <c r="O3721" s="59">
        <f>Ugovori_OPULJP3[[#This Row],[Bespovratna sredstva - Ukupno (EU+Nac) HRK
= Ukupna ugovorena vrijednost bespovratnih sredstava]]*Ugovori_OPULJP3[[#This Row],[EU STOPA SUFINANCIRANJA %
EU CO-FINANCING RATE %]]</f>
        <v>1793659.8</v>
      </c>
      <c r="P3721" s="60">
        <f>Ugovori_OPULJP3[[#This Row],[Bespovratna sredstva - EU dio - HRK]]/7.5345</f>
        <v>238059.56599641647</v>
      </c>
      <c r="Q3721" s="59">
        <f>Ugovori_OPULJP3[[#This Row],[Bespovratna sredstva - Ukupno (EU+Nac) HRK
= Ukupna ugovorena vrijednost bespovratnih sredstava]]*Ugovori_OPULJP3[[#This Row],[STOPA NACIONALNOG SUFINANCIRANJA %]]</f>
        <v>316528.2</v>
      </c>
      <c r="R3721" s="60">
        <f>Ugovori_OPULJP3[[#This Row],[Bespovratna sredstva - Nacionalni dio - HRK]]/7.5345</f>
        <v>42010.511646426436</v>
      </c>
      <c r="S3721" s="59">
        <v>2110188</v>
      </c>
      <c r="T3721" s="60">
        <f>Ugovori_OPULJP3[[#This Row],[Bespovratna sredstva - Ukupno (EU+Nac) HRK
= Ukupna ugovorena vrijednost bespovratnih sredstava]]/7.5345</f>
        <v>280070.07764284289</v>
      </c>
      <c r="U3721" s="59">
        <v>0</v>
      </c>
      <c r="V3721" s="60">
        <f>Ugovori_OPULJP3[[#This Row],[Javni doprinos korisnika - HRK]]/7.5345</f>
        <v>0</v>
      </c>
      <c r="W3721" s="59">
        <v>0</v>
      </c>
      <c r="X3721" s="60">
        <f>Ugovori_OPULJP3[[#This Row],[Privatni doprinos korisnika - HRK]]/7.5345</f>
        <v>0</v>
      </c>
      <c r="Y3721" s="61">
        <v>2110188</v>
      </c>
      <c r="Z3721" s="62">
        <f>Ugovori_OPULJP3[[#This Row],[UKUPNI PRIHVATLJIVI IZDACI
TOTAL ELIGIBLE EXPENDITURE
= Bespovratna sredstva ukupno + doprinos korisnika
= Ukupni prihvatljivi troškovi
= Ukupna ugovorena vrijednost projekta HRK]]/7.5345</f>
        <v>280070.07764284289</v>
      </c>
      <c r="AA3721" s="66" t="s">
        <v>12292</v>
      </c>
      <c r="AB3721" s="66" t="s">
        <v>752</v>
      </c>
      <c r="AC3721" s="40" t="s">
        <v>13498</v>
      </c>
      <c r="AD3721" s="72" t="s">
        <v>12294</v>
      </c>
    </row>
    <row r="3722" spans="1:30" ht="88.5" customHeight="1" x14ac:dyDescent="0.2">
      <c r="A3722" s="70" t="s">
        <v>13499</v>
      </c>
      <c r="B3722" s="64" t="s">
        <v>12105</v>
      </c>
      <c r="C3722" s="65" t="s">
        <v>12289</v>
      </c>
      <c r="D3722" s="65" t="s">
        <v>13405</v>
      </c>
      <c r="E3722" s="66" t="s">
        <v>75</v>
      </c>
      <c r="F3722" s="71" t="s">
        <v>13500</v>
      </c>
      <c r="G3722" s="71" t="s">
        <v>3827</v>
      </c>
      <c r="H3722" s="68">
        <v>44376</v>
      </c>
      <c r="I3722" s="68">
        <v>45106</v>
      </c>
      <c r="J3722" s="57" t="str">
        <f>IF(Ugovori_OPULJP3[[#This Row],[DATUM ZAVRŠETKA OPERACIJE]]&gt;DATE(2024,12,31),"u provedbi","završen")</f>
        <v>završen</v>
      </c>
      <c r="K3722" s="67" t="s">
        <v>103</v>
      </c>
      <c r="L3722" s="67" t="s">
        <v>103</v>
      </c>
      <c r="M3722" s="58">
        <v>0.85</v>
      </c>
      <c r="N3722" s="58">
        <v>0.15</v>
      </c>
      <c r="O3722" s="59">
        <f>Ugovori_OPULJP3[[#This Row],[Bespovratna sredstva - Ukupno (EU+Nac) HRK
= Ukupna ugovorena vrijednost bespovratnih sredstava]]*Ugovori_OPULJP3[[#This Row],[EU STOPA SUFINANCIRANJA %
EU CO-FINANCING RATE %]]</f>
        <v>2353801.1214999999</v>
      </c>
      <c r="P3722" s="60">
        <f>Ugovori_OPULJP3[[#This Row],[Bespovratna sredstva - EU dio - HRK]]/7.5345</f>
        <v>312403.09529497643</v>
      </c>
      <c r="Q3722" s="59">
        <f>Ugovori_OPULJP3[[#This Row],[Bespovratna sredstva - Ukupno (EU+Nac) HRK
= Ukupna ugovorena vrijednost bespovratnih sredstava]]*Ugovori_OPULJP3[[#This Row],[STOPA NACIONALNOG SUFINANCIRANJA %]]</f>
        <v>415376.66849999997</v>
      </c>
      <c r="R3722" s="60">
        <f>Ugovori_OPULJP3[[#This Row],[Bespovratna sredstva - Nacionalni dio - HRK]]/7.5345</f>
        <v>55129.957993231132</v>
      </c>
      <c r="S3722" s="59">
        <v>2769177.79</v>
      </c>
      <c r="T3722" s="60">
        <f>Ugovori_OPULJP3[[#This Row],[Bespovratna sredstva - Ukupno (EU+Nac) HRK
= Ukupna ugovorena vrijednost bespovratnih sredstava]]/7.5345</f>
        <v>367533.05328820756</v>
      </c>
      <c r="U3722" s="59">
        <v>0</v>
      </c>
      <c r="V3722" s="60">
        <f>Ugovori_OPULJP3[[#This Row],[Javni doprinos korisnika - HRK]]/7.5345</f>
        <v>0</v>
      </c>
      <c r="W3722" s="59">
        <v>0</v>
      </c>
      <c r="X3722" s="60">
        <f>Ugovori_OPULJP3[[#This Row],[Privatni doprinos korisnika - HRK]]/7.5345</f>
        <v>0</v>
      </c>
      <c r="Y3722" s="61">
        <v>2769177.79</v>
      </c>
      <c r="Z3722" s="62">
        <f>Ugovori_OPULJP3[[#This Row],[UKUPNI PRIHVATLJIVI IZDACI
TOTAL ELIGIBLE EXPENDITURE
= Bespovratna sredstva ukupno + doprinos korisnika
= Ukupni prihvatljivi troškovi
= Ukupna ugovorena vrijednost projekta HRK]]/7.5345</f>
        <v>367533.05328820756</v>
      </c>
      <c r="AA3722" s="66" t="s">
        <v>12292</v>
      </c>
      <c r="AB3722" s="66" t="s">
        <v>752</v>
      </c>
      <c r="AC3722" s="41" t="s">
        <v>13501</v>
      </c>
      <c r="AD3722" s="72" t="s">
        <v>12294</v>
      </c>
    </row>
    <row r="3723" spans="1:30" ht="88.5" customHeight="1" x14ac:dyDescent="0.2">
      <c r="A3723" s="70" t="s">
        <v>13502</v>
      </c>
      <c r="B3723" s="64" t="s">
        <v>12105</v>
      </c>
      <c r="C3723" s="65" t="s">
        <v>12289</v>
      </c>
      <c r="D3723" s="65" t="s">
        <v>13405</v>
      </c>
      <c r="E3723" s="66" t="s">
        <v>75</v>
      </c>
      <c r="F3723" s="71" t="s">
        <v>13503</v>
      </c>
      <c r="G3723" s="71" t="s">
        <v>4631</v>
      </c>
      <c r="H3723" s="68">
        <v>44376</v>
      </c>
      <c r="I3723" s="68">
        <v>45106</v>
      </c>
      <c r="J3723" s="57" t="str">
        <f>IF(Ugovori_OPULJP3[[#This Row],[DATUM ZAVRŠETKA OPERACIJE]]&gt;DATE(2024,12,31),"u provedbi","završen")</f>
        <v>završen</v>
      </c>
      <c r="K3723" s="76" t="s">
        <v>10337</v>
      </c>
      <c r="L3723" s="67" t="s">
        <v>172</v>
      </c>
      <c r="M3723" s="58">
        <v>0.85</v>
      </c>
      <c r="N3723" s="58">
        <v>0.15</v>
      </c>
      <c r="O3723" s="59">
        <f>Ugovori_OPULJP3[[#This Row],[Bespovratna sredstva - Ukupno (EU+Nac) HRK
= Ukupna ugovorena vrijednost bespovratnih sredstava]]*Ugovori_OPULJP3[[#This Row],[EU STOPA SUFINANCIRANJA %
EU CO-FINANCING RATE %]]</f>
        <v>1925192.7355</v>
      </c>
      <c r="P3723" s="60">
        <f>Ugovori_OPULJP3[[#This Row],[Bespovratna sredstva - EU dio - HRK]]/7.5345</f>
        <v>255516.98659499633</v>
      </c>
      <c r="Q3723" s="59">
        <f>Ugovori_OPULJP3[[#This Row],[Bespovratna sredstva - Ukupno (EU+Nac) HRK
= Ukupna ugovorena vrijednost bespovratnih sredstava]]*Ugovori_OPULJP3[[#This Row],[STOPA NACIONALNOG SUFINANCIRANJA %]]</f>
        <v>339739.89449999999</v>
      </c>
      <c r="R3723" s="60">
        <f>Ugovori_OPULJP3[[#This Row],[Bespovratna sredstva - Nacionalni dio - HRK]]/7.5345</f>
        <v>45091.232928528763</v>
      </c>
      <c r="S3723" s="59">
        <v>2264932.63</v>
      </c>
      <c r="T3723" s="60">
        <f>Ugovori_OPULJP3[[#This Row],[Bespovratna sredstva - Ukupno (EU+Nac) HRK
= Ukupna ugovorena vrijednost bespovratnih sredstava]]/7.5345</f>
        <v>300608.2195235251</v>
      </c>
      <c r="U3723" s="59">
        <v>0</v>
      </c>
      <c r="V3723" s="60">
        <f>Ugovori_OPULJP3[[#This Row],[Javni doprinos korisnika - HRK]]/7.5345</f>
        <v>0</v>
      </c>
      <c r="W3723" s="59">
        <v>0</v>
      </c>
      <c r="X3723" s="60">
        <f>Ugovori_OPULJP3[[#This Row],[Privatni doprinos korisnika - HRK]]/7.5345</f>
        <v>0</v>
      </c>
      <c r="Y3723" s="61">
        <v>2264932.63</v>
      </c>
      <c r="Z3723" s="62">
        <f>Ugovori_OPULJP3[[#This Row],[UKUPNI PRIHVATLJIVI IZDACI
TOTAL ELIGIBLE EXPENDITURE
= Bespovratna sredstva ukupno + doprinos korisnika
= Ukupni prihvatljivi troškovi
= Ukupna ugovorena vrijednost projekta HRK]]/7.5345</f>
        <v>300608.2195235251</v>
      </c>
      <c r="AA3723" s="66" t="s">
        <v>12292</v>
      </c>
      <c r="AB3723" s="66" t="s">
        <v>752</v>
      </c>
      <c r="AC3723" s="41" t="s">
        <v>13504</v>
      </c>
      <c r="AD3723" s="72" t="s">
        <v>12294</v>
      </c>
    </row>
    <row r="3724" spans="1:30" ht="88.5" customHeight="1" x14ac:dyDescent="0.2">
      <c r="A3724" s="70" t="s">
        <v>13505</v>
      </c>
      <c r="B3724" s="64" t="s">
        <v>12105</v>
      </c>
      <c r="C3724" s="65" t="s">
        <v>12289</v>
      </c>
      <c r="D3724" s="65" t="s">
        <v>13405</v>
      </c>
      <c r="E3724" s="66" t="s">
        <v>75</v>
      </c>
      <c r="F3724" s="71" t="s">
        <v>13506</v>
      </c>
      <c r="G3724" s="71" t="s">
        <v>565</v>
      </c>
      <c r="H3724" s="68">
        <v>44376</v>
      </c>
      <c r="I3724" s="68">
        <v>45106</v>
      </c>
      <c r="J3724" s="57" t="str">
        <f>IF(Ugovori_OPULJP3[[#This Row],[DATUM ZAVRŠETKA OPERACIJE]]&gt;DATE(2024,12,31),"u provedbi","završen")</f>
        <v>završen</v>
      </c>
      <c r="K3724" s="67" t="s">
        <v>154</v>
      </c>
      <c r="L3724" s="55" t="s">
        <v>154</v>
      </c>
      <c r="M3724" s="58">
        <v>0.85</v>
      </c>
      <c r="N3724" s="58">
        <v>0.15</v>
      </c>
      <c r="O3724" s="59">
        <f>Ugovori_OPULJP3[[#This Row],[Bespovratna sredstva - Ukupno (EU+Nac) HRK
= Ukupna ugovorena vrijednost bespovratnih sredstava]]*Ugovori_OPULJP3[[#This Row],[EU STOPA SUFINANCIRANJA %
EU CO-FINANCING RATE %]]</f>
        <v>1990288.4639999999</v>
      </c>
      <c r="P3724" s="60">
        <f>Ugovori_OPULJP3[[#This Row],[Bespovratna sredstva - EU dio - HRK]]/7.5345</f>
        <v>264156.67449731234</v>
      </c>
      <c r="Q3724" s="59">
        <f>Ugovori_OPULJP3[[#This Row],[Bespovratna sredstva - Ukupno (EU+Nac) HRK
= Ukupna ugovorena vrijednost bespovratnih sredstava]]*Ugovori_OPULJP3[[#This Row],[STOPA NACIONALNOG SUFINANCIRANJA %]]</f>
        <v>351227.37599999999</v>
      </c>
      <c r="R3724" s="60">
        <f>Ugovori_OPULJP3[[#This Row],[Bespovratna sredstva - Nacionalni dio - HRK]]/7.5345</f>
        <v>46615.883734819821</v>
      </c>
      <c r="S3724" s="59">
        <v>2341515.84</v>
      </c>
      <c r="T3724" s="60">
        <f>Ugovori_OPULJP3[[#This Row],[Bespovratna sredstva - Ukupno (EU+Nac) HRK
= Ukupna ugovorena vrijednost bespovratnih sredstava]]/7.5345</f>
        <v>310772.55823213217</v>
      </c>
      <c r="U3724" s="59">
        <v>0</v>
      </c>
      <c r="V3724" s="60">
        <f>Ugovori_OPULJP3[[#This Row],[Javni doprinos korisnika - HRK]]/7.5345</f>
        <v>0</v>
      </c>
      <c r="W3724" s="59">
        <v>0</v>
      </c>
      <c r="X3724" s="60">
        <f>Ugovori_OPULJP3[[#This Row],[Privatni doprinos korisnika - HRK]]/7.5345</f>
        <v>0</v>
      </c>
      <c r="Y3724" s="61">
        <v>2341515.84</v>
      </c>
      <c r="Z3724" s="62">
        <f>Ugovori_OPULJP3[[#This Row],[UKUPNI PRIHVATLJIVI IZDACI
TOTAL ELIGIBLE EXPENDITURE
= Bespovratna sredstva ukupno + doprinos korisnika
= Ukupni prihvatljivi troškovi
= Ukupna ugovorena vrijednost projekta HRK]]/7.5345</f>
        <v>310772.55823213217</v>
      </c>
      <c r="AA3724" s="66" t="s">
        <v>12292</v>
      </c>
      <c r="AB3724" s="66" t="s">
        <v>752</v>
      </c>
      <c r="AC3724" s="41" t="s">
        <v>13507</v>
      </c>
      <c r="AD3724" s="72" t="s">
        <v>12294</v>
      </c>
    </row>
    <row r="3725" spans="1:30" ht="88.5" customHeight="1" x14ac:dyDescent="0.2">
      <c r="A3725" s="70" t="s">
        <v>13508</v>
      </c>
      <c r="B3725" s="64" t="s">
        <v>12105</v>
      </c>
      <c r="C3725" s="65" t="s">
        <v>12289</v>
      </c>
      <c r="D3725" s="65" t="s">
        <v>13405</v>
      </c>
      <c r="E3725" s="66" t="s">
        <v>75</v>
      </c>
      <c r="F3725" s="71" t="s">
        <v>13509</v>
      </c>
      <c r="G3725" s="71" t="s">
        <v>13510</v>
      </c>
      <c r="H3725" s="68">
        <v>44376</v>
      </c>
      <c r="I3725" s="68">
        <v>45106</v>
      </c>
      <c r="J3725" s="57" t="str">
        <f>IF(Ugovori_OPULJP3[[#This Row],[DATUM ZAVRŠETKA OPERACIJE]]&gt;DATE(2024,12,31),"u provedbi","završen")</f>
        <v>završen</v>
      </c>
      <c r="K3725" s="67" t="s">
        <v>36</v>
      </c>
      <c r="L3725" s="67" t="s">
        <v>593</v>
      </c>
      <c r="M3725" s="58">
        <v>0.85</v>
      </c>
      <c r="N3725" s="58">
        <v>0.15</v>
      </c>
      <c r="O3725" s="59">
        <f>Ugovori_OPULJP3[[#This Row],[Bespovratna sredstva - Ukupno (EU+Nac) HRK
= Ukupna ugovorena vrijednost bespovratnih sredstava]]*Ugovori_OPULJP3[[#This Row],[EU STOPA SUFINANCIRANJA %
EU CO-FINANCING RATE %]]</f>
        <v>1829485.4299999997</v>
      </c>
      <c r="P3725" s="60">
        <f>Ugovori_OPULJP3[[#This Row],[Bespovratna sredstva - EU dio - HRK]]/7.5345</f>
        <v>242814.4442232397</v>
      </c>
      <c r="Q3725" s="59">
        <f>Ugovori_OPULJP3[[#This Row],[Bespovratna sredstva - Ukupno (EU+Nac) HRK
= Ukupna ugovorena vrijednost bespovratnih sredstava]]*Ugovori_OPULJP3[[#This Row],[STOPA NACIONALNOG SUFINANCIRANJA %]]</f>
        <v>322850.36999999994</v>
      </c>
      <c r="R3725" s="60">
        <f>Ugovori_OPULJP3[[#This Row],[Bespovratna sredstva - Nacionalni dio - HRK]]/7.5345</f>
        <v>42849.607804101121</v>
      </c>
      <c r="S3725" s="59">
        <v>2152335.7999999998</v>
      </c>
      <c r="T3725" s="60">
        <f>Ugovori_OPULJP3[[#This Row],[Bespovratna sredstva - Ukupno (EU+Nac) HRK
= Ukupna ugovorena vrijednost bespovratnih sredstava]]/7.5345</f>
        <v>285664.05202734086</v>
      </c>
      <c r="U3725" s="59">
        <v>0</v>
      </c>
      <c r="V3725" s="60">
        <f>Ugovori_OPULJP3[[#This Row],[Javni doprinos korisnika - HRK]]/7.5345</f>
        <v>0</v>
      </c>
      <c r="W3725" s="59">
        <v>0</v>
      </c>
      <c r="X3725" s="60">
        <f>Ugovori_OPULJP3[[#This Row],[Privatni doprinos korisnika - HRK]]/7.5345</f>
        <v>0</v>
      </c>
      <c r="Y3725" s="61">
        <v>2152335.7999999998</v>
      </c>
      <c r="Z3725" s="62">
        <f>Ugovori_OPULJP3[[#This Row],[UKUPNI PRIHVATLJIVI IZDACI
TOTAL ELIGIBLE EXPENDITURE
= Bespovratna sredstva ukupno + doprinos korisnika
= Ukupni prihvatljivi troškovi
= Ukupna ugovorena vrijednost projekta HRK]]/7.5345</f>
        <v>285664.05202734086</v>
      </c>
      <c r="AA3725" s="66" t="s">
        <v>12292</v>
      </c>
      <c r="AB3725" s="66" t="s">
        <v>752</v>
      </c>
      <c r="AC3725" s="40" t="s">
        <v>13511</v>
      </c>
      <c r="AD3725" s="72" t="s">
        <v>12294</v>
      </c>
    </row>
    <row r="3726" spans="1:30" ht="88.5" customHeight="1" x14ac:dyDescent="0.2">
      <c r="A3726" s="70" t="s">
        <v>13512</v>
      </c>
      <c r="B3726" s="64" t="s">
        <v>12105</v>
      </c>
      <c r="C3726" s="65" t="s">
        <v>12289</v>
      </c>
      <c r="D3726" s="65" t="s">
        <v>13405</v>
      </c>
      <c r="E3726" s="66" t="s">
        <v>75</v>
      </c>
      <c r="F3726" s="71" t="s">
        <v>13513</v>
      </c>
      <c r="G3726" s="71" t="s">
        <v>13514</v>
      </c>
      <c r="H3726" s="68">
        <v>44376</v>
      </c>
      <c r="I3726" s="68">
        <v>45106</v>
      </c>
      <c r="J3726" s="57" t="str">
        <f>IF(Ugovori_OPULJP3[[#This Row],[DATUM ZAVRŠETKA OPERACIJE]]&gt;DATE(2024,12,31),"u provedbi","završen")</f>
        <v>završen</v>
      </c>
      <c r="K3726" s="67" t="s">
        <v>199</v>
      </c>
      <c r="L3726" s="67" t="s">
        <v>199</v>
      </c>
      <c r="M3726" s="58">
        <v>0.85</v>
      </c>
      <c r="N3726" s="58">
        <v>0.15</v>
      </c>
      <c r="O3726" s="59">
        <f>Ugovori_OPULJP3[[#This Row],[Bespovratna sredstva - Ukupno (EU+Nac) HRK
= Ukupna ugovorena vrijednost bespovratnih sredstava]]*Ugovori_OPULJP3[[#This Row],[EU STOPA SUFINANCIRANJA %
EU CO-FINANCING RATE %]]</f>
        <v>2092718.3514999999</v>
      </c>
      <c r="P3726" s="60">
        <f>Ugovori_OPULJP3[[#This Row],[Bespovratna sredstva - EU dio - HRK]]/7.5345</f>
        <v>277751.45683190651</v>
      </c>
      <c r="Q3726" s="59">
        <f>Ugovori_OPULJP3[[#This Row],[Bespovratna sredstva - Ukupno (EU+Nac) HRK
= Ukupna ugovorena vrijednost bespovratnih sredstava]]*Ugovori_OPULJP3[[#This Row],[STOPA NACIONALNOG SUFINANCIRANJA %]]</f>
        <v>369303.23849999998</v>
      </c>
      <c r="R3726" s="60">
        <f>Ugovori_OPULJP3[[#This Row],[Bespovratna sredstva - Nacionalni dio - HRK]]/7.5345</f>
        <v>49014.962970336448</v>
      </c>
      <c r="S3726" s="59">
        <v>2462021.59</v>
      </c>
      <c r="T3726" s="60">
        <f>Ugovori_OPULJP3[[#This Row],[Bespovratna sredstva - Ukupno (EU+Nac) HRK
= Ukupna ugovorena vrijednost bespovratnih sredstava]]/7.5345</f>
        <v>326766.41980224301</v>
      </c>
      <c r="U3726" s="59">
        <v>0</v>
      </c>
      <c r="V3726" s="60">
        <f>Ugovori_OPULJP3[[#This Row],[Javni doprinos korisnika - HRK]]/7.5345</f>
        <v>0</v>
      </c>
      <c r="W3726" s="59">
        <v>0</v>
      </c>
      <c r="X3726" s="60">
        <f>Ugovori_OPULJP3[[#This Row],[Privatni doprinos korisnika - HRK]]/7.5345</f>
        <v>0</v>
      </c>
      <c r="Y3726" s="61">
        <v>2462021.59</v>
      </c>
      <c r="Z3726" s="62">
        <f>Ugovori_OPULJP3[[#This Row],[UKUPNI PRIHVATLJIVI IZDACI
TOTAL ELIGIBLE EXPENDITURE
= Bespovratna sredstva ukupno + doprinos korisnika
= Ukupni prihvatljivi troškovi
= Ukupna ugovorena vrijednost projekta HRK]]/7.5345</f>
        <v>326766.41980224301</v>
      </c>
      <c r="AA3726" s="66" t="s">
        <v>12292</v>
      </c>
      <c r="AB3726" s="66" t="s">
        <v>752</v>
      </c>
      <c r="AC3726" s="41" t="s">
        <v>13515</v>
      </c>
      <c r="AD3726" s="72" t="s">
        <v>12294</v>
      </c>
    </row>
    <row r="3727" spans="1:30" ht="88.5" customHeight="1" x14ac:dyDescent="0.2">
      <c r="A3727" s="70" t="s">
        <v>13516</v>
      </c>
      <c r="B3727" s="64" t="s">
        <v>12105</v>
      </c>
      <c r="C3727" s="65" t="s">
        <v>12289</v>
      </c>
      <c r="D3727" s="65" t="s">
        <v>13405</v>
      </c>
      <c r="E3727" s="66" t="s">
        <v>75</v>
      </c>
      <c r="F3727" s="71" t="s">
        <v>13517</v>
      </c>
      <c r="G3727" s="71" t="s">
        <v>77</v>
      </c>
      <c r="H3727" s="68">
        <v>44376</v>
      </c>
      <c r="I3727" s="68">
        <v>45106</v>
      </c>
      <c r="J3727" s="57" t="str">
        <f>IF(Ugovori_OPULJP3[[#This Row],[DATUM ZAVRŠETKA OPERACIJE]]&gt;DATE(2024,12,31),"u provedbi","završen")</f>
        <v>završen</v>
      </c>
      <c r="K3727" s="76" t="s">
        <v>13518</v>
      </c>
      <c r="L3727" s="67" t="s">
        <v>78</v>
      </c>
      <c r="M3727" s="58">
        <v>0.85</v>
      </c>
      <c r="N3727" s="58">
        <v>0.15</v>
      </c>
      <c r="O3727" s="59">
        <f>Ugovori_OPULJP3[[#This Row],[Bespovratna sredstva - Ukupno (EU+Nac) HRK
= Ukupna ugovorena vrijednost bespovratnih sredstava]]*Ugovori_OPULJP3[[#This Row],[EU STOPA SUFINANCIRANJA %
EU CO-FINANCING RATE %]]</f>
        <v>2457598.2850000001</v>
      </c>
      <c r="P3727" s="60">
        <f>Ugovori_OPULJP3[[#This Row],[Bespovratna sredstva - EU dio - HRK]]/7.5345</f>
        <v>326179.34634016856</v>
      </c>
      <c r="Q3727" s="59">
        <f>Ugovori_OPULJP3[[#This Row],[Bespovratna sredstva - Ukupno (EU+Nac) HRK
= Ukupna ugovorena vrijednost bespovratnih sredstava]]*Ugovori_OPULJP3[[#This Row],[STOPA NACIONALNOG SUFINANCIRANJA %]]</f>
        <v>433693.815</v>
      </c>
      <c r="R3727" s="60">
        <f>Ugovori_OPULJP3[[#This Row],[Bespovratna sredstva - Nacionalni dio - HRK]]/7.5345</f>
        <v>57561.061118853271</v>
      </c>
      <c r="S3727" s="59">
        <v>2891292.1</v>
      </c>
      <c r="T3727" s="60">
        <f>Ugovori_OPULJP3[[#This Row],[Bespovratna sredstva - Ukupno (EU+Nac) HRK
= Ukupna ugovorena vrijednost bespovratnih sredstava]]/7.5345</f>
        <v>383740.40745902184</v>
      </c>
      <c r="U3727" s="59">
        <v>0</v>
      </c>
      <c r="V3727" s="60">
        <f>Ugovori_OPULJP3[[#This Row],[Javni doprinos korisnika - HRK]]/7.5345</f>
        <v>0</v>
      </c>
      <c r="W3727" s="59">
        <v>0</v>
      </c>
      <c r="X3727" s="60">
        <f>Ugovori_OPULJP3[[#This Row],[Privatni doprinos korisnika - HRK]]/7.5345</f>
        <v>0</v>
      </c>
      <c r="Y3727" s="61">
        <v>2891292.1</v>
      </c>
      <c r="Z3727" s="62">
        <f>Ugovori_OPULJP3[[#This Row],[UKUPNI PRIHVATLJIVI IZDACI
TOTAL ELIGIBLE EXPENDITURE
= Bespovratna sredstva ukupno + doprinos korisnika
= Ukupni prihvatljivi troškovi
= Ukupna ugovorena vrijednost projekta HRK]]/7.5345</f>
        <v>383740.40745902184</v>
      </c>
      <c r="AA3727" s="66" t="s">
        <v>12292</v>
      </c>
      <c r="AB3727" s="66" t="s">
        <v>752</v>
      </c>
      <c r="AC3727" s="41" t="s">
        <v>13519</v>
      </c>
      <c r="AD3727" s="72" t="s">
        <v>12294</v>
      </c>
    </row>
    <row r="3728" spans="1:30" ht="88.5" customHeight="1" x14ac:dyDescent="0.2">
      <c r="A3728" s="70" t="s">
        <v>13520</v>
      </c>
      <c r="B3728" s="64" t="s">
        <v>12105</v>
      </c>
      <c r="C3728" s="65" t="s">
        <v>12289</v>
      </c>
      <c r="D3728" s="65" t="s">
        <v>13405</v>
      </c>
      <c r="E3728" s="66" t="s">
        <v>75</v>
      </c>
      <c r="F3728" s="71" t="s">
        <v>13521</v>
      </c>
      <c r="G3728" s="71" t="s">
        <v>10336</v>
      </c>
      <c r="H3728" s="68">
        <v>44376</v>
      </c>
      <c r="I3728" s="68">
        <v>45106</v>
      </c>
      <c r="J3728" s="57" t="str">
        <f>IF(Ugovori_OPULJP3[[#This Row],[DATUM ZAVRŠETKA OPERACIJE]]&gt;DATE(2024,12,31),"u provedbi","završen")</f>
        <v>završen</v>
      </c>
      <c r="K3728" s="76" t="s">
        <v>13522</v>
      </c>
      <c r="L3728" s="67" t="s">
        <v>36</v>
      </c>
      <c r="M3728" s="58">
        <v>0.85</v>
      </c>
      <c r="N3728" s="58">
        <v>0.15</v>
      </c>
      <c r="O3728" s="59">
        <f>Ugovori_OPULJP3[[#This Row],[Bespovratna sredstva - Ukupno (EU+Nac) HRK
= Ukupna ugovorena vrijednost bespovratnih sredstava]]*Ugovori_OPULJP3[[#This Row],[EU STOPA SUFINANCIRANJA %
EU CO-FINANCING RATE %]]</f>
        <v>2331199.5449999999</v>
      </c>
      <c r="P3728" s="60">
        <f>Ugovori_OPULJP3[[#This Row],[Bespovratna sredstva - EU dio - HRK]]/7.5345</f>
        <v>309403.3505872984</v>
      </c>
      <c r="Q3728" s="59">
        <f>Ugovori_OPULJP3[[#This Row],[Bespovratna sredstva - Ukupno (EU+Nac) HRK
= Ukupna ugovorena vrijednost bespovratnih sredstava]]*Ugovori_OPULJP3[[#This Row],[STOPA NACIONALNOG SUFINANCIRANJA %]]</f>
        <v>411388.15500000003</v>
      </c>
      <c r="R3728" s="60">
        <f>Ugovori_OPULJP3[[#This Row],[Bespovratna sredstva - Nacionalni dio - HRK]]/7.5345</f>
        <v>54600.59128011149</v>
      </c>
      <c r="S3728" s="59">
        <v>2742587.7</v>
      </c>
      <c r="T3728" s="60">
        <f>Ugovori_OPULJP3[[#This Row],[Bespovratna sredstva - Ukupno (EU+Nac) HRK
= Ukupna ugovorena vrijednost bespovratnih sredstava]]/7.5345</f>
        <v>364003.94186740991</v>
      </c>
      <c r="U3728" s="59">
        <v>0</v>
      </c>
      <c r="V3728" s="60">
        <f>Ugovori_OPULJP3[[#This Row],[Javni doprinos korisnika - HRK]]/7.5345</f>
        <v>0</v>
      </c>
      <c r="W3728" s="59">
        <v>0</v>
      </c>
      <c r="X3728" s="60">
        <f>Ugovori_OPULJP3[[#This Row],[Privatni doprinos korisnika - HRK]]/7.5345</f>
        <v>0</v>
      </c>
      <c r="Y3728" s="61">
        <v>2742587.7</v>
      </c>
      <c r="Z3728" s="62">
        <f>Ugovori_OPULJP3[[#This Row],[UKUPNI PRIHVATLJIVI IZDACI
TOTAL ELIGIBLE EXPENDITURE
= Bespovratna sredstva ukupno + doprinos korisnika
= Ukupni prihvatljivi troškovi
= Ukupna ugovorena vrijednost projekta HRK]]/7.5345</f>
        <v>364003.94186740991</v>
      </c>
      <c r="AA3728" s="66" t="s">
        <v>12292</v>
      </c>
      <c r="AB3728" s="66" t="s">
        <v>752</v>
      </c>
      <c r="AC3728" s="41" t="s">
        <v>13523</v>
      </c>
      <c r="AD3728" s="72" t="s">
        <v>12294</v>
      </c>
    </row>
    <row r="3729" spans="1:30" ht="88.5" customHeight="1" x14ac:dyDescent="0.2">
      <c r="A3729" s="70" t="s">
        <v>13524</v>
      </c>
      <c r="B3729" s="64" t="s">
        <v>12105</v>
      </c>
      <c r="C3729" s="65" t="s">
        <v>12289</v>
      </c>
      <c r="D3729" s="65" t="s">
        <v>13405</v>
      </c>
      <c r="E3729" s="66" t="s">
        <v>75</v>
      </c>
      <c r="F3729" s="71" t="s">
        <v>13525</v>
      </c>
      <c r="G3729" s="71" t="s">
        <v>12459</v>
      </c>
      <c r="H3729" s="68">
        <v>44376</v>
      </c>
      <c r="I3729" s="68">
        <v>44985</v>
      </c>
      <c r="J3729" s="57" t="str">
        <f>IF(Ugovori_OPULJP3[[#This Row],[DATUM ZAVRŠETKA OPERACIJE]]&gt;DATE(2024,12,31),"u provedbi","završen")</f>
        <v>završen</v>
      </c>
      <c r="K3729" s="76" t="s">
        <v>13526</v>
      </c>
      <c r="L3729" s="67" t="s">
        <v>36</v>
      </c>
      <c r="M3729" s="58">
        <v>0.85</v>
      </c>
      <c r="N3729" s="58">
        <v>0.15</v>
      </c>
      <c r="O3729" s="59">
        <f>Ugovori_OPULJP3[[#This Row],[Bespovratna sredstva - Ukupno (EU+Nac) HRK
= Ukupna ugovorena vrijednost bespovratnih sredstava]]*Ugovori_OPULJP3[[#This Row],[EU STOPA SUFINANCIRANJA %
EU CO-FINANCING RATE %]]</f>
        <v>2487380.2110000001</v>
      </c>
      <c r="P3729" s="60">
        <f>Ugovori_OPULJP3[[#This Row],[Bespovratna sredstva - EU dio - HRK]]/7.5345</f>
        <v>330132.0871988851</v>
      </c>
      <c r="Q3729" s="59">
        <f>Ugovori_OPULJP3[[#This Row],[Bespovratna sredstva - Ukupno (EU+Nac) HRK
= Ukupna ugovorena vrijednost bespovratnih sredstava]]*Ugovori_OPULJP3[[#This Row],[STOPA NACIONALNOG SUFINANCIRANJA %]]</f>
        <v>438949.44900000002</v>
      </c>
      <c r="R3729" s="60">
        <f>Ugovori_OPULJP3[[#This Row],[Bespovratna sredstva - Nacionalni dio - HRK]]/7.5345</f>
        <v>58258.603623332667</v>
      </c>
      <c r="S3729" s="59">
        <v>2926329.66</v>
      </c>
      <c r="T3729" s="60">
        <f>Ugovori_OPULJP3[[#This Row],[Bespovratna sredstva - Ukupno (EU+Nac) HRK
= Ukupna ugovorena vrijednost bespovratnih sredstava]]/7.5345</f>
        <v>388390.69082221779</v>
      </c>
      <c r="U3729" s="59">
        <v>0</v>
      </c>
      <c r="V3729" s="60">
        <f>Ugovori_OPULJP3[[#This Row],[Javni doprinos korisnika - HRK]]/7.5345</f>
        <v>0</v>
      </c>
      <c r="W3729" s="59">
        <v>0</v>
      </c>
      <c r="X3729" s="60">
        <f>Ugovori_OPULJP3[[#This Row],[Privatni doprinos korisnika - HRK]]/7.5345</f>
        <v>0</v>
      </c>
      <c r="Y3729" s="61">
        <v>2926329.66</v>
      </c>
      <c r="Z3729" s="62">
        <f>Ugovori_OPULJP3[[#This Row],[UKUPNI PRIHVATLJIVI IZDACI
TOTAL ELIGIBLE EXPENDITURE
= Bespovratna sredstva ukupno + doprinos korisnika
= Ukupni prihvatljivi troškovi
= Ukupna ugovorena vrijednost projekta HRK]]/7.5345</f>
        <v>388390.69082221779</v>
      </c>
      <c r="AA3729" s="66" t="s">
        <v>12292</v>
      </c>
      <c r="AB3729" s="66" t="s">
        <v>752</v>
      </c>
      <c r="AC3729" s="41" t="s">
        <v>13527</v>
      </c>
      <c r="AD3729" s="72" t="s">
        <v>12294</v>
      </c>
    </row>
    <row r="3730" spans="1:30" ht="88.5" customHeight="1" x14ac:dyDescent="0.2">
      <c r="A3730" s="70" t="s">
        <v>13528</v>
      </c>
      <c r="B3730" s="64" t="s">
        <v>12105</v>
      </c>
      <c r="C3730" s="65" t="s">
        <v>12289</v>
      </c>
      <c r="D3730" s="65" t="s">
        <v>13405</v>
      </c>
      <c r="E3730" s="66" t="s">
        <v>75</v>
      </c>
      <c r="F3730" s="71" t="s">
        <v>13529</v>
      </c>
      <c r="G3730" s="54" t="s">
        <v>128</v>
      </c>
      <c r="H3730" s="68">
        <v>44376</v>
      </c>
      <c r="I3730" s="68">
        <v>45106</v>
      </c>
      <c r="J3730" s="57" t="str">
        <f>IF(Ugovori_OPULJP3[[#This Row],[DATUM ZAVRŠETKA OPERACIJE]]&gt;DATE(2024,12,31),"u provedbi","završen")</f>
        <v>završen</v>
      </c>
      <c r="K3730" s="76" t="s">
        <v>13530</v>
      </c>
      <c r="L3730" s="67" t="s">
        <v>129</v>
      </c>
      <c r="M3730" s="58">
        <v>0.85</v>
      </c>
      <c r="N3730" s="58">
        <v>0.15</v>
      </c>
      <c r="O3730" s="59">
        <f>Ugovori_OPULJP3[[#This Row],[Bespovratna sredstva - Ukupno (EU+Nac) HRK
= Ukupna ugovorena vrijednost bespovratnih sredstava]]*Ugovori_OPULJP3[[#This Row],[EU STOPA SUFINANCIRANJA %
EU CO-FINANCING RATE %]]</f>
        <v>1947138.2735000001</v>
      </c>
      <c r="P3730" s="60">
        <f>Ugovori_OPULJP3[[#This Row],[Bespovratna sredstva - EU dio - HRK]]/7.5345</f>
        <v>258429.66003052625</v>
      </c>
      <c r="Q3730" s="59">
        <f>Ugovori_OPULJP3[[#This Row],[Bespovratna sredstva - Ukupno (EU+Nac) HRK
= Ukupna ugovorena vrijednost bespovratnih sredstava]]*Ugovori_OPULJP3[[#This Row],[STOPA NACIONALNOG SUFINANCIRANJA %]]</f>
        <v>343612.63650000002</v>
      </c>
      <c r="R3730" s="60">
        <f>Ugovori_OPULJP3[[#This Row],[Bespovratna sredstva - Nacionalni dio - HRK]]/7.5345</f>
        <v>45605.234123034046</v>
      </c>
      <c r="S3730" s="59">
        <v>2290750.91</v>
      </c>
      <c r="T3730" s="60">
        <f>Ugovori_OPULJP3[[#This Row],[Bespovratna sredstva - Ukupno (EU+Nac) HRK
= Ukupna ugovorena vrijednost bespovratnih sredstava]]/7.5345</f>
        <v>304034.89415356028</v>
      </c>
      <c r="U3730" s="59">
        <v>0</v>
      </c>
      <c r="V3730" s="60">
        <f>Ugovori_OPULJP3[[#This Row],[Javni doprinos korisnika - HRK]]/7.5345</f>
        <v>0</v>
      </c>
      <c r="W3730" s="59">
        <v>0</v>
      </c>
      <c r="X3730" s="60">
        <f>Ugovori_OPULJP3[[#This Row],[Privatni doprinos korisnika - HRK]]/7.5345</f>
        <v>0</v>
      </c>
      <c r="Y3730" s="61">
        <v>2290750.91</v>
      </c>
      <c r="Z3730" s="62">
        <f>Ugovori_OPULJP3[[#This Row],[UKUPNI PRIHVATLJIVI IZDACI
TOTAL ELIGIBLE EXPENDITURE
= Bespovratna sredstva ukupno + doprinos korisnika
= Ukupni prihvatljivi troškovi
= Ukupna ugovorena vrijednost projekta HRK]]/7.5345</f>
        <v>304034.89415356028</v>
      </c>
      <c r="AA3730" s="66" t="s">
        <v>12292</v>
      </c>
      <c r="AB3730" s="66" t="s">
        <v>752</v>
      </c>
      <c r="AC3730" s="41" t="s">
        <v>13531</v>
      </c>
      <c r="AD3730" s="72" t="s">
        <v>12294</v>
      </c>
    </row>
    <row r="3731" spans="1:30" ht="88.5" customHeight="1" x14ac:dyDescent="0.2">
      <c r="A3731" s="70" t="s">
        <v>13532</v>
      </c>
      <c r="B3731" s="64" t="s">
        <v>12105</v>
      </c>
      <c r="C3731" s="65" t="s">
        <v>12289</v>
      </c>
      <c r="D3731" s="65" t="s">
        <v>13405</v>
      </c>
      <c r="E3731" s="66" t="s">
        <v>75</v>
      </c>
      <c r="F3731" s="71" t="s">
        <v>13533</v>
      </c>
      <c r="G3731" s="54" t="s">
        <v>1082</v>
      </c>
      <c r="H3731" s="68">
        <v>44382</v>
      </c>
      <c r="I3731" s="68">
        <v>45112</v>
      </c>
      <c r="J3731" s="57" t="str">
        <f>IF(Ugovori_OPULJP3[[#This Row],[DATUM ZAVRŠETKA OPERACIJE]]&gt;DATE(2024,12,31),"u provedbi","završen")</f>
        <v>završen</v>
      </c>
      <c r="K3731" s="67" t="s">
        <v>13534</v>
      </c>
      <c r="L3731" s="67" t="s">
        <v>103</v>
      </c>
      <c r="M3731" s="58">
        <v>0.85</v>
      </c>
      <c r="N3731" s="58">
        <v>0.15</v>
      </c>
      <c r="O3731" s="59">
        <f>Ugovori_OPULJP3[[#This Row],[Bespovratna sredstva - Ukupno (EU+Nac) HRK
= Ukupna ugovorena vrijednost bespovratnih sredstava]]*Ugovori_OPULJP3[[#This Row],[EU STOPA SUFINANCIRANJA %
EU CO-FINANCING RATE %]]</f>
        <v>2318718.6634999998</v>
      </c>
      <c r="P3731" s="60">
        <f>Ugovori_OPULJP3[[#This Row],[Bespovratna sredstva - EU dio - HRK]]/7.5345</f>
        <v>307746.85294312821</v>
      </c>
      <c r="Q3731" s="59">
        <f>Ugovori_OPULJP3[[#This Row],[Bespovratna sredstva - Ukupno (EU+Nac) HRK
= Ukupna ugovorena vrijednost bespovratnih sredstava]]*Ugovori_OPULJP3[[#This Row],[STOPA NACIONALNOG SUFINANCIRANJA %]]</f>
        <v>409185.64649999997</v>
      </c>
      <c r="R3731" s="60">
        <f>Ugovori_OPULJP3[[#This Row],[Bespovratna sredstva - Nacionalni dio - HRK]]/7.5345</f>
        <v>54308.268166434398</v>
      </c>
      <c r="S3731" s="59">
        <v>2727904.31</v>
      </c>
      <c r="T3731" s="60">
        <f>Ugovori_OPULJP3[[#This Row],[Bespovratna sredstva - Ukupno (EU+Nac) HRK
= Ukupna ugovorena vrijednost bespovratnih sredstava]]/7.5345</f>
        <v>362055.12110956269</v>
      </c>
      <c r="U3731" s="59">
        <v>0</v>
      </c>
      <c r="V3731" s="60">
        <f>Ugovori_OPULJP3[[#This Row],[Javni doprinos korisnika - HRK]]/7.5345</f>
        <v>0</v>
      </c>
      <c r="W3731" s="59">
        <v>0</v>
      </c>
      <c r="X3731" s="60">
        <f>Ugovori_OPULJP3[[#This Row],[Privatni doprinos korisnika - HRK]]/7.5345</f>
        <v>0</v>
      </c>
      <c r="Y3731" s="61">
        <v>2727904.31</v>
      </c>
      <c r="Z3731" s="62">
        <f>Ugovori_OPULJP3[[#This Row],[UKUPNI PRIHVATLJIVI IZDACI
TOTAL ELIGIBLE EXPENDITURE
= Bespovratna sredstva ukupno + doprinos korisnika
= Ukupni prihvatljivi troškovi
= Ukupna ugovorena vrijednost projekta HRK]]/7.5345</f>
        <v>362055.12110956269</v>
      </c>
      <c r="AA3731" s="66" t="s">
        <v>12292</v>
      </c>
      <c r="AB3731" s="66" t="s">
        <v>752</v>
      </c>
      <c r="AC3731" s="40" t="s">
        <v>13535</v>
      </c>
      <c r="AD3731" s="72" t="s">
        <v>12294</v>
      </c>
    </row>
    <row r="3732" spans="1:30" ht="88.5" customHeight="1" x14ac:dyDescent="0.2">
      <c r="A3732" s="70" t="s">
        <v>13536</v>
      </c>
      <c r="B3732" s="64" t="s">
        <v>12105</v>
      </c>
      <c r="C3732" s="65" t="s">
        <v>12289</v>
      </c>
      <c r="D3732" s="65" t="s">
        <v>13405</v>
      </c>
      <c r="E3732" s="66" t="s">
        <v>75</v>
      </c>
      <c r="F3732" s="71" t="s">
        <v>13537</v>
      </c>
      <c r="G3732" s="71" t="s">
        <v>13538</v>
      </c>
      <c r="H3732" s="68">
        <v>44376</v>
      </c>
      <c r="I3732" s="68">
        <v>45106</v>
      </c>
      <c r="J3732" s="57" t="str">
        <f>IF(Ugovori_OPULJP3[[#This Row],[DATUM ZAVRŠETKA OPERACIJE]]&gt;DATE(2024,12,31),"u provedbi","završen")</f>
        <v>završen</v>
      </c>
      <c r="K3732" s="67" t="s">
        <v>185</v>
      </c>
      <c r="L3732" s="67" t="s">
        <v>185</v>
      </c>
      <c r="M3732" s="58">
        <v>0.85</v>
      </c>
      <c r="N3732" s="58">
        <v>0.15</v>
      </c>
      <c r="O3732" s="59">
        <f>Ugovori_OPULJP3[[#This Row],[Bespovratna sredstva - Ukupno (EU+Nac) HRK
= Ukupna ugovorena vrijednost bespovratnih sredstava]]*Ugovori_OPULJP3[[#This Row],[EU STOPA SUFINANCIRANJA %
EU CO-FINANCING RATE %]]</f>
        <v>1849067.2625</v>
      </c>
      <c r="P3732" s="60">
        <f>Ugovori_OPULJP3[[#This Row],[Bespovratna sredstva - EU dio - HRK]]/7.5345</f>
        <v>245413.40002654455</v>
      </c>
      <c r="Q3732" s="59">
        <f>Ugovori_OPULJP3[[#This Row],[Bespovratna sredstva - Ukupno (EU+Nac) HRK
= Ukupna ugovorena vrijednost bespovratnih sredstava]]*Ugovori_OPULJP3[[#This Row],[STOPA NACIONALNOG SUFINANCIRANJA %]]</f>
        <v>326305.98749999999</v>
      </c>
      <c r="R3732" s="60">
        <f>Ugovori_OPULJP3[[#This Row],[Bespovratna sredstva - Nacionalni dio - HRK]]/7.5345</f>
        <v>43308.247063507857</v>
      </c>
      <c r="S3732" s="59">
        <v>2175373.25</v>
      </c>
      <c r="T3732" s="60">
        <f>Ugovori_OPULJP3[[#This Row],[Bespovratna sredstva - Ukupno (EU+Nac) HRK
= Ukupna ugovorena vrijednost bespovratnih sredstava]]/7.5345</f>
        <v>288721.64709005243</v>
      </c>
      <c r="U3732" s="59">
        <v>0</v>
      </c>
      <c r="V3732" s="60">
        <f>Ugovori_OPULJP3[[#This Row],[Javni doprinos korisnika - HRK]]/7.5345</f>
        <v>0</v>
      </c>
      <c r="W3732" s="59">
        <v>0</v>
      </c>
      <c r="X3732" s="60">
        <f>Ugovori_OPULJP3[[#This Row],[Privatni doprinos korisnika - HRK]]/7.5345</f>
        <v>0</v>
      </c>
      <c r="Y3732" s="61">
        <v>2175373.25</v>
      </c>
      <c r="Z3732" s="62">
        <f>Ugovori_OPULJP3[[#This Row],[UKUPNI PRIHVATLJIVI IZDACI
TOTAL ELIGIBLE EXPENDITURE
= Bespovratna sredstva ukupno + doprinos korisnika
= Ukupni prihvatljivi troškovi
= Ukupna ugovorena vrijednost projekta HRK]]/7.5345</f>
        <v>288721.64709005243</v>
      </c>
      <c r="AA3732" s="66" t="s">
        <v>12292</v>
      </c>
      <c r="AB3732" s="66" t="s">
        <v>752</v>
      </c>
      <c r="AC3732" s="41" t="s">
        <v>13539</v>
      </c>
      <c r="AD3732" s="72" t="s">
        <v>12294</v>
      </c>
    </row>
    <row r="3733" spans="1:30" ht="88.5" customHeight="1" x14ac:dyDescent="0.2">
      <c r="A3733" s="70" t="s">
        <v>13540</v>
      </c>
      <c r="B3733" s="64" t="s">
        <v>12105</v>
      </c>
      <c r="C3733" s="65" t="s">
        <v>12289</v>
      </c>
      <c r="D3733" s="65" t="s">
        <v>13405</v>
      </c>
      <c r="E3733" s="66" t="s">
        <v>75</v>
      </c>
      <c r="F3733" s="71" t="s">
        <v>13541</v>
      </c>
      <c r="G3733" s="71" t="s">
        <v>6221</v>
      </c>
      <c r="H3733" s="68">
        <v>44384</v>
      </c>
      <c r="I3733" s="68">
        <v>45114</v>
      </c>
      <c r="J3733" s="57" t="str">
        <f>IF(Ugovori_OPULJP3[[#This Row],[DATUM ZAVRŠETKA OPERACIJE]]&gt;DATE(2024,12,31),"u provedbi","završen")</f>
        <v>završen</v>
      </c>
      <c r="K3733" s="67" t="s">
        <v>7483</v>
      </c>
      <c r="L3733" s="67" t="s">
        <v>243</v>
      </c>
      <c r="M3733" s="58">
        <v>0.85</v>
      </c>
      <c r="N3733" s="58">
        <v>0.15</v>
      </c>
      <c r="O3733" s="59">
        <f>Ugovori_OPULJP3[[#This Row],[Bespovratna sredstva - Ukupno (EU+Nac) HRK
= Ukupna ugovorena vrijednost bespovratnih sredstava]]*Ugovori_OPULJP3[[#This Row],[EU STOPA SUFINANCIRANJA %
EU CO-FINANCING RATE %]]</f>
        <v>933447.08400000003</v>
      </c>
      <c r="P3733" s="60">
        <f>Ugovori_OPULJP3[[#This Row],[Bespovratna sredstva - EU dio - HRK]]/7.5345</f>
        <v>123889.71849492335</v>
      </c>
      <c r="Q3733" s="59">
        <f>Ugovori_OPULJP3[[#This Row],[Bespovratna sredstva - Ukupno (EU+Nac) HRK
= Ukupna ugovorena vrijednost bespovratnih sredstava]]*Ugovori_OPULJP3[[#This Row],[STOPA NACIONALNOG SUFINANCIRANJA %]]</f>
        <v>164725.95600000001</v>
      </c>
      <c r="R3733" s="60">
        <f>Ugovori_OPULJP3[[#This Row],[Bespovratna sredstva - Nacionalni dio - HRK]]/7.5345</f>
        <v>21862.89149910412</v>
      </c>
      <c r="S3733" s="59">
        <v>1098173.04</v>
      </c>
      <c r="T3733" s="60">
        <f>Ugovori_OPULJP3[[#This Row],[Bespovratna sredstva - Ukupno (EU+Nac) HRK
= Ukupna ugovorena vrijednost bespovratnih sredstava]]/7.5345</f>
        <v>145752.60999402747</v>
      </c>
      <c r="U3733" s="59">
        <v>0</v>
      </c>
      <c r="V3733" s="60">
        <f>Ugovori_OPULJP3[[#This Row],[Javni doprinos korisnika - HRK]]/7.5345</f>
        <v>0</v>
      </c>
      <c r="W3733" s="59">
        <v>0</v>
      </c>
      <c r="X3733" s="60">
        <f>Ugovori_OPULJP3[[#This Row],[Privatni doprinos korisnika - HRK]]/7.5345</f>
        <v>0</v>
      </c>
      <c r="Y3733" s="61">
        <v>1098173.04</v>
      </c>
      <c r="Z3733" s="62">
        <f>Ugovori_OPULJP3[[#This Row],[UKUPNI PRIHVATLJIVI IZDACI
TOTAL ELIGIBLE EXPENDITURE
= Bespovratna sredstva ukupno + doprinos korisnika
= Ukupni prihvatljivi troškovi
= Ukupna ugovorena vrijednost projekta HRK]]/7.5345</f>
        <v>145752.60999402747</v>
      </c>
      <c r="AA3733" s="66" t="s">
        <v>12292</v>
      </c>
      <c r="AB3733" s="66" t="s">
        <v>752</v>
      </c>
      <c r="AC3733" s="40" t="s">
        <v>13542</v>
      </c>
      <c r="AD3733" s="72" t="s">
        <v>12294</v>
      </c>
    </row>
    <row r="3734" spans="1:30" ht="88.5" customHeight="1" x14ac:dyDescent="0.2">
      <c r="A3734" s="70" t="s">
        <v>13543</v>
      </c>
      <c r="B3734" s="64" t="s">
        <v>12105</v>
      </c>
      <c r="C3734" s="65" t="s">
        <v>12289</v>
      </c>
      <c r="D3734" s="65" t="s">
        <v>13405</v>
      </c>
      <c r="E3734" s="66" t="s">
        <v>75</v>
      </c>
      <c r="F3734" s="71" t="s">
        <v>13544</v>
      </c>
      <c r="G3734" s="71" t="s">
        <v>10316</v>
      </c>
      <c r="H3734" s="68">
        <v>44376</v>
      </c>
      <c r="I3734" s="68">
        <v>45106</v>
      </c>
      <c r="J3734" s="57" t="str">
        <f>IF(Ugovori_OPULJP3[[#This Row],[DATUM ZAVRŠETKA OPERACIJE]]&gt;DATE(2024,12,31),"u provedbi","završen")</f>
        <v>završen</v>
      </c>
      <c r="K3734" s="67" t="s">
        <v>36</v>
      </c>
      <c r="L3734" s="67" t="s">
        <v>36</v>
      </c>
      <c r="M3734" s="58">
        <v>0.85</v>
      </c>
      <c r="N3734" s="58">
        <v>0.15</v>
      </c>
      <c r="O3734" s="59">
        <f>Ugovori_OPULJP3[[#This Row],[Bespovratna sredstva - Ukupno (EU+Nac) HRK
= Ukupna ugovorena vrijednost bespovratnih sredstava]]*Ugovori_OPULJP3[[#This Row],[EU STOPA SUFINANCIRANJA %
EU CO-FINANCING RATE %]]</f>
        <v>1040733.9310000001</v>
      </c>
      <c r="P3734" s="60">
        <f>Ugovori_OPULJP3[[#This Row],[Bespovratna sredstva - EU dio - HRK]]/7.5345</f>
        <v>138129.13013471366</v>
      </c>
      <c r="Q3734" s="59">
        <f>Ugovori_OPULJP3[[#This Row],[Bespovratna sredstva - Ukupno (EU+Nac) HRK
= Ukupna ugovorena vrijednost bespovratnih sredstava]]*Ugovori_OPULJP3[[#This Row],[STOPA NACIONALNOG SUFINANCIRANJA %]]</f>
        <v>183658.929</v>
      </c>
      <c r="R3734" s="60">
        <f>Ugovori_OPULJP3[[#This Row],[Bespovratna sredstva - Nacionalni dio - HRK]]/7.5345</f>
        <v>24375.728847302409</v>
      </c>
      <c r="S3734" s="59">
        <v>1224392.8600000001</v>
      </c>
      <c r="T3734" s="60">
        <f>Ugovori_OPULJP3[[#This Row],[Bespovratna sredstva - Ukupno (EU+Nac) HRK
= Ukupna ugovorena vrijednost bespovratnih sredstava]]/7.5345</f>
        <v>162504.85898201607</v>
      </c>
      <c r="U3734" s="59">
        <v>0</v>
      </c>
      <c r="V3734" s="60">
        <f>Ugovori_OPULJP3[[#This Row],[Javni doprinos korisnika - HRK]]/7.5345</f>
        <v>0</v>
      </c>
      <c r="W3734" s="59">
        <v>0</v>
      </c>
      <c r="X3734" s="60">
        <f>Ugovori_OPULJP3[[#This Row],[Privatni doprinos korisnika - HRK]]/7.5345</f>
        <v>0</v>
      </c>
      <c r="Y3734" s="61">
        <v>1224392.8600000001</v>
      </c>
      <c r="Z3734" s="62">
        <f>Ugovori_OPULJP3[[#This Row],[UKUPNI PRIHVATLJIVI IZDACI
TOTAL ELIGIBLE EXPENDITURE
= Bespovratna sredstva ukupno + doprinos korisnika
= Ukupni prihvatljivi troškovi
= Ukupna ugovorena vrijednost projekta HRK]]/7.5345</f>
        <v>162504.85898201607</v>
      </c>
      <c r="AA3734" s="66" t="s">
        <v>12292</v>
      </c>
      <c r="AB3734" s="66" t="s">
        <v>752</v>
      </c>
      <c r="AC3734" s="41" t="s">
        <v>13545</v>
      </c>
      <c r="AD3734" s="72" t="s">
        <v>12294</v>
      </c>
    </row>
    <row r="3735" spans="1:30" ht="88.5" customHeight="1" x14ac:dyDescent="0.2">
      <c r="A3735" s="70" t="s">
        <v>13546</v>
      </c>
      <c r="B3735" s="64" t="s">
        <v>12105</v>
      </c>
      <c r="C3735" s="65" t="s">
        <v>12289</v>
      </c>
      <c r="D3735" s="65" t="s">
        <v>13405</v>
      </c>
      <c r="E3735" s="66" t="s">
        <v>75</v>
      </c>
      <c r="F3735" s="71" t="s">
        <v>13547</v>
      </c>
      <c r="G3735" s="71" t="s">
        <v>13548</v>
      </c>
      <c r="H3735" s="68">
        <v>44390</v>
      </c>
      <c r="I3735" s="68">
        <v>45120</v>
      </c>
      <c r="J3735" s="57" t="str">
        <f>IF(Ugovori_OPULJP3[[#This Row],[DATUM ZAVRŠETKA OPERACIJE]]&gt;DATE(2024,12,31),"u provedbi","završen")</f>
        <v>završen</v>
      </c>
      <c r="K3735" s="67" t="s">
        <v>248</v>
      </c>
      <c r="L3735" s="67" t="s">
        <v>248</v>
      </c>
      <c r="M3735" s="58">
        <v>0.85</v>
      </c>
      <c r="N3735" s="58">
        <v>0.15</v>
      </c>
      <c r="O3735" s="59">
        <f>Ugovori_OPULJP3[[#This Row],[Bespovratna sredstva - Ukupno (EU+Nac) HRK
= Ukupna ugovorena vrijednost bespovratnih sredstava]]*Ugovori_OPULJP3[[#This Row],[EU STOPA SUFINANCIRANJA %
EU CO-FINANCING RATE %]]</f>
        <v>1683589.3389999999</v>
      </c>
      <c r="P3735" s="60">
        <f>Ugovori_OPULJP3[[#This Row],[Bespovratna sredstva - EU dio - HRK]]/7.5345</f>
        <v>223450.7052890039</v>
      </c>
      <c r="Q3735" s="59">
        <f>Ugovori_OPULJP3[[#This Row],[Bespovratna sredstva - Ukupno (EU+Nac) HRK
= Ukupna ugovorena vrijednost bespovratnih sredstava]]*Ugovori_OPULJP3[[#This Row],[STOPA NACIONALNOG SUFINANCIRANJA %]]</f>
        <v>297104.00099999999</v>
      </c>
      <c r="R3735" s="60">
        <f>Ugovori_OPULJP3[[#This Row],[Bespovratna sredstva - Nacionalni dio - HRK]]/7.5345</f>
        <v>39432.477403941863</v>
      </c>
      <c r="S3735" s="59">
        <v>1980693.34</v>
      </c>
      <c r="T3735" s="60">
        <f>Ugovori_OPULJP3[[#This Row],[Bespovratna sredstva - Ukupno (EU+Nac) HRK
= Ukupna ugovorena vrijednost bespovratnih sredstava]]/7.5345</f>
        <v>262883.18269294576</v>
      </c>
      <c r="U3735" s="59">
        <v>0</v>
      </c>
      <c r="V3735" s="60">
        <f>Ugovori_OPULJP3[[#This Row],[Javni doprinos korisnika - HRK]]/7.5345</f>
        <v>0</v>
      </c>
      <c r="W3735" s="59">
        <v>0</v>
      </c>
      <c r="X3735" s="60">
        <f>Ugovori_OPULJP3[[#This Row],[Privatni doprinos korisnika - HRK]]/7.5345</f>
        <v>0</v>
      </c>
      <c r="Y3735" s="61">
        <v>1980693.34</v>
      </c>
      <c r="Z3735" s="62">
        <f>Ugovori_OPULJP3[[#This Row],[UKUPNI PRIHVATLJIVI IZDACI
TOTAL ELIGIBLE EXPENDITURE
= Bespovratna sredstva ukupno + doprinos korisnika
= Ukupni prihvatljivi troškovi
= Ukupna ugovorena vrijednost projekta HRK]]/7.5345</f>
        <v>262883.18269294576</v>
      </c>
      <c r="AA3735" s="66" t="s">
        <v>12292</v>
      </c>
      <c r="AB3735" s="66" t="s">
        <v>752</v>
      </c>
      <c r="AC3735" s="40" t="s">
        <v>13549</v>
      </c>
      <c r="AD3735" s="72" t="s">
        <v>12294</v>
      </c>
    </row>
    <row r="3736" spans="1:30" ht="88.5" customHeight="1" x14ac:dyDescent="0.2">
      <c r="A3736" s="70" t="s">
        <v>13550</v>
      </c>
      <c r="B3736" s="64" t="s">
        <v>12105</v>
      </c>
      <c r="C3736" s="65" t="s">
        <v>12289</v>
      </c>
      <c r="D3736" s="65" t="s">
        <v>13405</v>
      </c>
      <c r="E3736" s="66" t="s">
        <v>75</v>
      </c>
      <c r="F3736" s="71" t="s">
        <v>13551</v>
      </c>
      <c r="G3736" s="71" t="s">
        <v>13552</v>
      </c>
      <c r="H3736" s="68">
        <v>44382</v>
      </c>
      <c r="I3736" s="68">
        <v>45112</v>
      </c>
      <c r="J3736" s="57" t="str">
        <f>IF(Ugovori_OPULJP3[[#This Row],[DATUM ZAVRŠETKA OPERACIJE]]&gt;DATE(2024,12,31),"u provedbi","završen")</f>
        <v>završen</v>
      </c>
      <c r="K3736" s="67" t="s">
        <v>35</v>
      </c>
      <c r="L3736" s="67" t="s">
        <v>36</v>
      </c>
      <c r="M3736" s="58">
        <v>0.85</v>
      </c>
      <c r="N3736" s="58">
        <v>0.15</v>
      </c>
      <c r="O3736" s="59">
        <f>Ugovori_OPULJP3[[#This Row],[Bespovratna sredstva - Ukupno (EU+Nac) HRK
= Ukupna ugovorena vrijednost bespovratnih sredstava]]*Ugovori_OPULJP3[[#This Row],[EU STOPA SUFINANCIRANJA %
EU CO-FINANCING RATE %]]</f>
        <v>1105365.5</v>
      </c>
      <c r="P3736" s="60">
        <f>Ugovori_OPULJP3[[#This Row],[Bespovratna sredstva - EU dio - HRK]]/7.5345</f>
        <v>146707.21348463732</v>
      </c>
      <c r="Q3736" s="59">
        <f>Ugovori_OPULJP3[[#This Row],[Bespovratna sredstva - Ukupno (EU+Nac) HRK
= Ukupna ugovorena vrijednost bespovratnih sredstava]]*Ugovori_OPULJP3[[#This Row],[STOPA NACIONALNOG SUFINANCIRANJA %]]</f>
        <v>195064.5</v>
      </c>
      <c r="R3736" s="60">
        <f>Ugovori_OPULJP3[[#This Row],[Bespovratna sredstva - Nacionalni dio - HRK]]/7.5345</f>
        <v>25889.508261994823</v>
      </c>
      <c r="S3736" s="59">
        <v>1300430</v>
      </c>
      <c r="T3736" s="60">
        <f>Ugovori_OPULJP3[[#This Row],[Bespovratna sredstva - Ukupno (EU+Nac) HRK
= Ukupna ugovorena vrijednost bespovratnih sredstava]]/7.5345</f>
        <v>172596.72174663216</v>
      </c>
      <c r="U3736" s="59">
        <v>0</v>
      </c>
      <c r="V3736" s="60">
        <f>Ugovori_OPULJP3[[#This Row],[Javni doprinos korisnika - HRK]]/7.5345</f>
        <v>0</v>
      </c>
      <c r="W3736" s="59">
        <v>0</v>
      </c>
      <c r="X3736" s="60">
        <f>Ugovori_OPULJP3[[#This Row],[Privatni doprinos korisnika - HRK]]/7.5345</f>
        <v>0</v>
      </c>
      <c r="Y3736" s="61">
        <v>1300430</v>
      </c>
      <c r="Z3736" s="62">
        <f>Ugovori_OPULJP3[[#This Row],[UKUPNI PRIHVATLJIVI IZDACI
TOTAL ELIGIBLE EXPENDITURE
= Bespovratna sredstva ukupno + doprinos korisnika
= Ukupni prihvatljivi troškovi
= Ukupna ugovorena vrijednost projekta HRK]]/7.5345</f>
        <v>172596.72174663216</v>
      </c>
      <c r="AA3736" s="66" t="s">
        <v>12292</v>
      </c>
      <c r="AB3736" s="66" t="s">
        <v>752</v>
      </c>
      <c r="AC3736" s="40" t="s">
        <v>13553</v>
      </c>
      <c r="AD3736" s="72" t="s">
        <v>12294</v>
      </c>
    </row>
    <row r="3737" spans="1:30" ht="88.5" customHeight="1" x14ac:dyDescent="0.2">
      <c r="A3737" s="70" t="s">
        <v>13554</v>
      </c>
      <c r="B3737" s="64" t="s">
        <v>12105</v>
      </c>
      <c r="C3737" s="65" t="s">
        <v>12289</v>
      </c>
      <c r="D3737" s="65" t="s">
        <v>13405</v>
      </c>
      <c r="E3737" s="66" t="s">
        <v>75</v>
      </c>
      <c r="F3737" s="71" t="s">
        <v>13555</v>
      </c>
      <c r="G3737" s="71" t="s">
        <v>13556</v>
      </c>
      <c r="H3737" s="68">
        <v>44440</v>
      </c>
      <c r="I3737" s="56">
        <v>45139</v>
      </c>
      <c r="J3737" s="57" t="str">
        <f>IF(Ugovori_OPULJP3[[#This Row],[DATUM ZAVRŠETKA OPERACIJE]]&gt;DATE(2024,12,31),"u provedbi","završen")</f>
        <v>završen</v>
      </c>
      <c r="K3737" s="76" t="s">
        <v>13526</v>
      </c>
      <c r="L3737" s="67" t="s">
        <v>36</v>
      </c>
      <c r="M3737" s="58">
        <v>0.85</v>
      </c>
      <c r="N3737" s="58">
        <v>0.15</v>
      </c>
      <c r="O3737" s="59">
        <f>Ugovori_OPULJP3[[#This Row],[Bespovratna sredstva - Ukupno (EU+Nac) HRK
= Ukupna ugovorena vrijednost bespovratnih sredstava]]*Ugovori_OPULJP3[[#This Row],[EU STOPA SUFINANCIRANJA %
EU CO-FINANCING RATE %]]</f>
        <v>2405214.2215</v>
      </c>
      <c r="P3737" s="60">
        <f>Ugovori_OPULJP3[[#This Row],[Bespovratna sredstva - EU dio - HRK]]/7.5345</f>
        <v>319226.78631627845</v>
      </c>
      <c r="Q3737" s="59">
        <f>Ugovori_OPULJP3[[#This Row],[Bespovratna sredstva - Ukupno (EU+Nac) HRK
= Ukupna ugovorena vrijednost bespovratnih sredstava]]*Ugovori_OPULJP3[[#This Row],[STOPA NACIONALNOG SUFINANCIRANJA %]]</f>
        <v>424449.56849999999</v>
      </c>
      <c r="R3737" s="60">
        <f>Ugovori_OPULJP3[[#This Row],[Bespovratna sredstva - Nacionalni dio - HRK]]/7.5345</f>
        <v>56334.138761696195</v>
      </c>
      <c r="S3737" s="59">
        <v>2829663.79</v>
      </c>
      <c r="T3737" s="60">
        <f>Ugovori_OPULJP3[[#This Row],[Bespovratna sredstva - Ukupno (EU+Nac) HRK
= Ukupna ugovorena vrijednost bespovratnih sredstava]]/7.5345</f>
        <v>375560.92507797462</v>
      </c>
      <c r="U3737" s="59">
        <v>0</v>
      </c>
      <c r="V3737" s="60">
        <f>Ugovori_OPULJP3[[#This Row],[Javni doprinos korisnika - HRK]]/7.5345</f>
        <v>0</v>
      </c>
      <c r="W3737" s="59">
        <v>0</v>
      </c>
      <c r="X3737" s="60">
        <f>Ugovori_OPULJP3[[#This Row],[Privatni doprinos korisnika - HRK]]/7.5345</f>
        <v>0</v>
      </c>
      <c r="Y3737" s="61">
        <v>2829663.79</v>
      </c>
      <c r="Z3737" s="62">
        <f>Ugovori_OPULJP3[[#This Row],[UKUPNI PRIHVATLJIVI IZDACI
TOTAL ELIGIBLE EXPENDITURE
= Bespovratna sredstva ukupno + doprinos korisnika
= Ukupni prihvatljivi troškovi
= Ukupna ugovorena vrijednost projekta HRK]]/7.5345</f>
        <v>375560.92507797462</v>
      </c>
      <c r="AA3737" s="66" t="s">
        <v>12292</v>
      </c>
      <c r="AB3737" s="66" t="s">
        <v>752</v>
      </c>
      <c r="AC3737" s="41" t="s">
        <v>13557</v>
      </c>
      <c r="AD3737" s="72" t="s">
        <v>12294</v>
      </c>
    </row>
    <row r="3738" spans="1:30" ht="88.5" customHeight="1" x14ac:dyDescent="0.2">
      <c r="A3738" s="70" t="s">
        <v>13558</v>
      </c>
      <c r="B3738" s="64" t="s">
        <v>12105</v>
      </c>
      <c r="C3738" s="65" t="s">
        <v>12289</v>
      </c>
      <c r="D3738" s="65" t="s">
        <v>13405</v>
      </c>
      <c r="E3738" s="66" t="s">
        <v>75</v>
      </c>
      <c r="F3738" s="71" t="s">
        <v>13559</v>
      </c>
      <c r="G3738" s="71" t="s">
        <v>13560</v>
      </c>
      <c r="H3738" s="68">
        <v>44376</v>
      </c>
      <c r="I3738" s="68">
        <v>45106</v>
      </c>
      <c r="J3738" s="57" t="str">
        <f>IF(Ugovori_OPULJP3[[#This Row],[DATUM ZAVRŠETKA OPERACIJE]]&gt;DATE(2024,12,31),"u provedbi","završen")</f>
        <v>završen</v>
      </c>
      <c r="K3738" s="76" t="s">
        <v>8577</v>
      </c>
      <c r="L3738" s="67" t="s">
        <v>36</v>
      </c>
      <c r="M3738" s="58">
        <v>0.85</v>
      </c>
      <c r="N3738" s="58">
        <v>0.15</v>
      </c>
      <c r="O3738" s="59">
        <f>Ugovori_OPULJP3[[#This Row],[Bespovratna sredstva - Ukupno (EU+Nac) HRK
= Ukupna ugovorena vrijednost bespovratnih sredstava]]*Ugovori_OPULJP3[[#This Row],[EU STOPA SUFINANCIRANJA %
EU CO-FINANCING RATE %]]</f>
        <v>753901.9155</v>
      </c>
      <c r="P3738" s="60">
        <f>Ugovori_OPULJP3[[#This Row],[Bespovratna sredstva - EU dio - HRK]]/7.5345</f>
        <v>100059.97949432609</v>
      </c>
      <c r="Q3738" s="59">
        <f>Ugovori_OPULJP3[[#This Row],[Bespovratna sredstva - Ukupno (EU+Nac) HRK
= Ukupna ugovorena vrijednost bespovratnih sredstava]]*Ugovori_OPULJP3[[#This Row],[STOPA NACIONALNOG SUFINANCIRANJA %]]</f>
        <v>133041.51449999999</v>
      </c>
      <c r="R3738" s="60">
        <f>Ugovori_OPULJP3[[#This Row],[Bespovratna sredstva - Nacionalni dio - HRK]]/7.5345</f>
        <v>17657.64344017519</v>
      </c>
      <c r="S3738" s="59">
        <v>886943.43</v>
      </c>
      <c r="T3738" s="60">
        <f>Ugovori_OPULJP3[[#This Row],[Bespovratna sredstva - Ukupno (EU+Nac) HRK
= Ukupna ugovorena vrijednost bespovratnih sredstava]]/7.5345</f>
        <v>117717.6229345013</v>
      </c>
      <c r="U3738" s="59">
        <v>0</v>
      </c>
      <c r="V3738" s="60">
        <f>Ugovori_OPULJP3[[#This Row],[Javni doprinos korisnika - HRK]]/7.5345</f>
        <v>0</v>
      </c>
      <c r="W3738" s="59">
        <v>0</v>
      </c>
      <c r="X3738" s="60">
        <f>Ugovori_OPULJP3[[#This Row],[Privatni doprinos korisnika - HRK]]/7.5345</f>
        <v>0</v>
      </c>
      <c r="Y3738" s="61">
        <v>886943.43</v>
      </c>
      <c r="Z3738" s="62">
        <f>Ugovori_OPULJP3[[#This Row],[UKUPNI PRIHVATLJIVI IZDACI
TOTAL ELIGIBLE EXPENDITURE
= Bespovratna sredstva ukupno + doprinos korisnika
= Ukupni prihvatljivi troškovi
= Ukupna ugovorena vrijednost projekta HRK]]/7.5345</f>
        <v>117717.6229345013</v>
      </c>
      <c r="AA3738" s="66" t="s">
        <v>12292</v>
      </c>
      <c r="AB3738" s="66" t="s">
        <v>752</v>
      </c>
      <c r="AC3738" s="41" t="s">
        <v>13561</v>
      </c>
      <c r="AD3738" s="72" t="s">
        <v>12294</v>
      </c>
    </row>
    <row r="3739" spans="1:30" ht="88.5" customHeight="1" x14ac:dyDescent="0.2">
      <c r="A3739" s="70" t="s">
        <v>13562</v>
      </c>
      <c r="B3739" s="64" t="s">
        <v>12105</v>
      </c>
      <c r="C3739" s="65" t="s">
        <v>12289</v>
      </c>
      <c r="D3739" s="65" t="s">
        <v>13405</v>
      </c>
      <c r="E3739" s="66" t="s">
        <v>75</v>
      </c>
      <c r="F3739" s="71" t="s">
        <v>13563</v>
      </c>
      <c r="G3739" s="54" t="s">
        <v>652</v>
      </c>
      <c r="H3739" s="68">
        <v>44383</v>
      </c>
      <c r="I3739" s="68">
        <v>45113</v>
      </c>
      <c r="J3739" s="57" t="str">
        <f>IF(Ugovori_OPULJP3[[#This Row],[DATUM ZAVRŠETKA OPERACIJE]]&gt;DATE(2024,12,31),"u provedbi","završen")</f>
        <v>završen</v>
      </c>
      <c r="K3739" s="67" t="s">
        <v>13564</v>
      </c>
      <c r="L3739" s="55" t="s">
        <v>83</v>
      </c>
      <c r="M3739" s="58">
        <v>0.85</v>
      </c>
      <c r="N3739" s="58">
        <v>0.15</v>
      </c>
      <c r="O3739" s="59">
        <f>Ugovori_OPULJP3[[#This Row],[Bespovratna sredstva - Ukupno (EU+Nac) HRK
= Ukupna ugovorena vrijednost bespovratnih sredstava]]*Ugovori_OPULJP3[[#This Row],[EU STOPA SUFINANCIRANJA %
EU CO-FINANCING RATE %]]</f>
        <v>1450062.9569999999</v>
      </c>
      <c r="P3739" s="60">
        <f>Ugovori_OPULJP3[[#This Row],[Bespovratna sredstva - EU dio - HRK]]/7.5345</f>
        <v>192456.42803105712</v>
      </c>
      <c r="Q3739" s="59">
        <f>Ugovori_OPULJP3[[#This Row],[Bespovratna sredstva - Ukupno (EU+Nac) HRK
= Ukupna ugovorena vrijednost bespovratnih sredstava]]*Ugovori_OPULJP3[[#This Row],[STOPA NACIONALNOG SUFINANCIRANJA %]]</f>
        <v>255893.46299999999</v>
      </c>
      <c r="R3739" s="60">
        <f>Ugovori_OPULJP3[[#This Row],[Bespovratna sredstva - Nacionalni dio - HRK]]/7.5345</f>
        <v>33962.899064304198</v>
      </c>
      <c r="S3739" s="59">
        <v>1705956.42</v>
      </c>
      <c r="T3739" s="60">
        <f>Ugovori_OPULJP3[[#This Row],[Bespovratna sredstva - Ukupno (EU+Nac) HRK
= Ukupna ugovorena vrijednost bespovratnih sredstava]]/7.5345</f>
        <v>226419.32709536131</v>
      </c>
      <c r="U3739" s="59">
        <v>0</v>
      </c>
      <c r="V3739" s="60">
        <f>Ugovori_OPULJP3[[#This Row],[Javni doprinos korisnika - HRK]]/7.5345</f>
        <v>0</v>
      </c>
      <c r="W3739" s="59">
        <v>0</v>
      </c>
      <c r="X3739" s="60">
        <f>Ugovori_OPULJP3[[#This Row],[Privatni doprinos korisnika - HRK]]/7.5345</f>
        <v>0</v>
      </c>
      <c r="Y3739" s="61">
        <v>1705956.42</v>
      </c>
      <c r="Z3739" s="62">
        <f>Ugovori_OPULJP3[[#This Row],[UKUPNI PRIHVATLJIVI IZDACI
TOTAL ELIGIBLE EXPENDITURE
= Bespovratna sredstva ukupno + doprinos korisnika
= Ukupni prihvatljivi troškovi
= Ukupna ugovorena vrijednost projekta HRK]]/7.5345</f>
        <v>226419.32709536131</v>
      </c>
      <c r="AA3739" s="66" t="s">
        <v>12292</v>
      </c>
      <c r="AB3739" s="66" t="s">
        <v>752</v>
      </c>
      <c r="AC3739" s="40" t="s">
        <v>13565</v>
      </c>
      <c r="AD3739" s="72" t="s">
        <v>12294</v>
      </c>
    </row>
    <row r="3740" spans="1:30" ht="88.5" customHeight="1" x14ac:dyDescent="0.2">
      <c r="A3740" s="70" t="s">
        <v>13566</v>
      </c>
      <c r="B3740" s="64" t="s">
        <v>12105</v>
      </c>
      <c r="C3740" s="65" t="s">
        <v>12289</v>
      </c>
      <c r="D3740" s="65" t="s">
        <v>13405</v>
      </c>
      <c r="E3740" s="66" t="s">
        <v>75</v>
      </c>
      <c r="F3740" s="71" t="s">
        <v>13567</v>
      </c>
      <c r="G3740" s="71" t="s">
        <v>13568</v>
      </c>
      <c r="H3740" s="68">
        <v>44376</v>
      </c>
      <c r="I3740" s="68">
        <v>45106</v>
      </c>
      <c r="J3740" s="57" t="str">
        <f>IF(Ugovori_OPULJP3[[#This Row],[DATUM ZAVRŠETKA OPERACIJE]]&gt;DATE(2024,12,31),"u provedbi","završen")</f>
        <v>završen</v>
      </c>
      <c r="K3740" s="76" t="s">
        <v>13569</v>
      </c>
      <c r="L3740" s="67" t="s">
        <v>36</v>
      </c>
      <c r="M3740" s="58">
        <v>0.85</v>
      </c>
      <c r="N3740" s="58">
        <v>0.15</v>
      </c>
      <c r="O3740" s="59">
        <f>Ugovori_OPULJP3[[#This Row],[Bespovratna sredstva - Ukupno (EU+Nac) HRK
= Ukupna ugovorena vrijednost bespovratnih sredstava]]*Ugovori_OPULJP3[[#This Row],[EU STOPA SUFINANCIRANJA %
EU CO-FINANCING RATE %]]</f>
        <v>2469092.1549999998</v>
      </c>
      <c r="P3740" s="60">
        <f>Ugovori_OPULJP3[[#This Row],[Bespovratna sredstva - EU dio - HRK]]/7.5345</f>
        <v>327704.8450461211</v>
      </c>
      <c r="Q3740" s="59">
        <f>Ugovori_OPULJP3[[#This Row],[Bespovratna sredstva - Ukupno (EU+Nac) HRK
= Ukupna ugovorena vrijednost bespovratnih sredstava]]*Ugovori_OPULJP3[[#This Row],[STOPA NACIONALNOG SUFINANCIRANJA %]]</f>
        <v>435722.14499999996</v>
      </c>
      <c r="R3740" s="60">
        <f>Ugovori_OPULJP3[[#This Row],[Bespovratna sredstva - Nacionalni dio - HRK]]/7.5345</f>
        <v>57830.266772844901</v>
      </c>
      <c r="S3740" s="59">
        <v>2904814.3</v>
      </c>
      <c r="T3740" s="60">
        <f>Ugovori_OPULJP3[[#This Row],[Bespovratna sredstva - Ukupno (EU+Nac) HRK
= Ukupna ugovorena vrijednost bespovratnih sredstava]]/7.5345</f>
        <v>385535.11181896605</v>
      </c>
      <c r="U3740" s="59">
        <v>0</v>
      </c>
      <c r="V3740" s="60">
        <f>Ugovori_OPULJP3[[#This Row],[Javni doprinos korisnika - HRK]]/7.5345</f>
        <v>0</v>
      </c>
      <c r="W3740" s="59">
        <v>0</v>
      </c>
      <c r="X3740" s="60">
        <f>Ugovori_OPULJP3[[#This Row],[Privatni doprinos korisnika - HRK]]/7.5345</f>
        <v>0</v>
      </c>
      <c r="Y3740" s="61">
        <v>2904814.3</v>
      </c>
      <c r="Z3740" s="62">
        <f>Ugovori_OPULJP3[[#This Row],[UKUPNI PRIHVATLJIVI IZDACI
TOTAL ELIGIBLE EXPENDITURE
= Bespovratna sredstva ukupno + doprinos korisnika
= Ukupni prihvatljivi troškovi
= Ukupna ugovorena vrijednost projekta HRK]]/7.5345</f>
        <v>385535.11181896605</v>
      </c>
      <c r="AA3740" s="66" t="s">
        <v>12292</v>
      </c>
      <c r="AB3740" s="66" t="s">
        <v>752</v>
      </c>
      <c r="AC3740" s="41" t="s">
        <v>13570</v>
      </c>
      <c r="AD3740" s="72" t="s">
        <v>12294</v>
      </c>
    </row>
    <row r="3741" spans="1:30" ht="88.5" customHeight="1" x14ac:dyDescent="0.2">
      <c r="A3741" s="70" t="s">
        <v>13571</v>
      </c>
      <c r="B3741" s="64" t="s">
        <v>12105</v>
      </c>
      <c r="C3741" s="65" t="s">
        <v>12289</v>
      </c>
      <c r="D3741" s="65" t="s">
        <v>13405</v>
      </c>
      <c r="E3741" s="66" t="s">
        <v>75</v>
      </c>
      <c r="F3741" s="71" t="s">
        <v>13572</v>
      </c>
      <c r="G3741" s="71" t="s">
        <v>13139</v>
      </c>
      <c r="H3741" s="68">
        <v>44440</v>
      </c>
      <c r="I3741" s="68">
        <v>45170</v>
      </c>
      <c r="J3741" s="57" t="str">
        <f>IF(Ugovori_OPULJP3[[#This Row],[DATUM ZAVRŠETKA OPERACIJE]]&gt;DATE(2024,12,31),"u provedbi","završen")</f>
        <v>završen</v>
      </c>
      <c r="K3741" s="76" t="s">
        <v>10924</v>
      </c>
      <c r="L3741" s="67" t="s">
        <v>337</v>
      </c>
      <c r="M3741" s="58">
        <v>0.85</v>
      </c>
      <c r="N3741" s="58">
        <v>0.15</v>
      </c>
      <c r="O3741" s="59">
        <f>Ugovori_OPULJP3[[#This Row],[Bespovratna sredstva - Ukupno (EU+Nac) HRK
= Ukupna ugovorena vrijednost bespovratnih sredstava]]*Ugovori_OPULJP3[[#This Row],[EU STOPA SUFINANCIRANJA %
EU CO-FINANCING RATE %]]</f>
        <v>2471442.9065</v>
      </c>
      <c r="P3741" s="60">
        <f>Ugovori_OPULJP3[[#This Row],[Bespovratna sredstva - EU dio - HRK]]/7.5345</f>
        <v>328016.84338708606</v>
      </c>
      <c r="Q3741" s="59">
        <f>Ugovori_OPULJP3[[#This Row],[Bespovratna sredstva - Ukupno (EU+Nac) HRK
= Ukupna ugovorena vrijednost bespovratnih sredstava]]*Ugovori_OPULJP3[[#This Row],[STOPA NACIONALNOG SUFINANCIRANJA %]]</f>
        <v>436136.98350000003</v>
      </c>
      <c r="R3741" s="60">
        <f>Ugovori_OPULJP3[[#This Row],[Bespovratna sredstva - Nacionalni dio - HRK]]/7.5345</f>
        <v>57885.325303603422</v>
      </c>
      <c r="S3741" s="59">
        <v>2907579.89</v>
      </c>
      <c r="T3741" s="60">
        <f>Ugovori_OPULJP3[[#This Row],[Bespovratna sredstva - Ukupno (EU+Nac) HRK
= Ukupna ugovorena vrijednost bespovratnih sredstava]]/7.5345</f>
        <v>385902.16869068949</v>
      </c>
      <c r="U3741" s="59">
        <v>0</v>
      </c>
      <c r="V3741" s="60">
        <f>Ugovori_OPULJP3[[#This Row],[Javni doprinos korisnika - HRK]]/7.5345</f>
        <v>0</v>
      </c>
      <c r="W3741" s="59">
        <v>0</v>
      </c>
      <c r="X3741" s="60">
        <f>Ugovori_OPULJP3[[#This Row],[Privatni doprinos korisnika - HRK]]/7.5345</f>
        <v>0</v>
      </c>
      <c r="Y3741" s="61">
        <v>2907579.89</v>
      </c>
      <c r="Z3741" s="62">
        <f>Ugovori_OPULJP3[[#This Row],[UKUPNI PRIHVATLJIVI IZDACI
TOTAL ELIGIBLE EXPENDITURE
= Bespovratna sredstva ukupno + doprinos korisnika
= Ukupni prihvatljivi troškovi
= Ukupna ugovorena vrijednost projekta HRK]]/7.5345</f>
        <v>385902.16869068949</v>
      </c>
      <c r="AA3741" s="66" t="s">
        <v>12292</v>
      </c>
      <c r="AB3741" s="66" t="s">
        <v>752</v>
      </c>
      <c r="AC3741" s="41" t="s">
        <v>13573</v>
      </c>
      <c r="AD3741" s="72" t="s">
        <v>12294</v>
      </c>
    </row>
    <row r="3742" spans="1:30" ht="88.5" customHeight="1" x14ac:dyDescent="0.2">
      <c r="A3742" s="70" t="s">
        <v>13574</v>
      </c>
      <c r="B3742" s="64" t="s">
        <v>12105</v>
      </c>
      <c r="C3742" s="65" t="s">
        <v>12289</v>
      </c>
      <c r="D3742" s="65" t="s">
        <v>13405</v>
      </c>
      <c r="E3742" s="66" t="s">
        <v>75</v>
      </c>
      <c r="F3742" s="71" t="s">
        <v>13575</v>
      </c>
      <c r="G3742" s="73" t="s">
        <v>13576</v>
      </c>
      <c r="H3742" s="68">
        <v>44560</v>
      </c>
      <c r="I3742" s="68">
        <v>45290</v>
      </c>
      <c r="J3742" s="57" t="str">
        <f>IF(Ugovori_OPULJP3[[#This Row],[DATUM ZAVRŠETKA OPERACIJE]]&gt;DATE(2024,12,31),"u provedbi","završen")</f>
        <v>završen</v>
      </c>
      <c r="K3742" s="67" t="s">
        <v>13577</v>
      </c>
      <c r="L3742" s="67" t="s">
        <v>36</v>
      </c>
      <c r="M3742" s="82" t="s">
        <v>3093</v>
      </c>
      <c r="N3742" s="58">
        <v>0.15</v>
      </c>
      <c r="O3742" s="59">
        <f>Ugovori_OPULJP3[[#This Row],[Bespovratna sredstva - Ukupno (EU+Nac) HRK
= Ukupna ugovorena vrijednost bespovratnih sredstava]]*Ugovori_OPULJP3[[#This Row],[EU STOPA SUFINANCIRANJA %
EU CO-FINANCING RATE %]]</f>
        <v>1224601.4515</v>
      </c>
      <c r="P3742" s="60">
        <f>Ugovori_OPULJP3[[#This Row],[Bespovratna sredstva - EU dio - HRK]]/7.5345</f>
        <v>162532.54383170747</v>
      </c>
      <c r="Q3742" s="59">
        <f>Ugovori_OPULJP3[[#This Row],[Bespovratna sredstva - Ukupno (EU+Nac) HRK
= Ukupna ugovorena vrijednost bespovratnih sredstava]]*Ugovori_OPULJP3[[#This Row],[STOPA NACIONALNOG SUFINANCIRANJA %]]</f>
        <v>216106.1385</v>
      </c>
      <c r="R3742" s="60">
        <f>Ugovori_OPULJP3[[#This Row],[Bespovratna sredstva - Nacionalni dio - HRK]]/7.5345</f>
        <v>28682.213617360143</v>
      </c>
      <c r="S3742" s="59">
        <v>1440707.59</v>
      </c>
      <c r="T3742" s="60">
        <f>Ugovori_OPULJP3[[#This Row],[Bespovratna sredstva - Ukupno (EU+Nac) HRK
= Ukupna ugovorena vrijednost bespovratnih sredstava]]/7.5345</f>
        <v>191214.75744906763</v>
      </c>
      <c r="U3742" s="59">
        <v>0</v>
      </c>
      <c r="V3742" s="60">
        <f>Ugovori_OPULJP3[[#This Row],[Javni doprinos korisnika - HRK]]/7.5345</f>
        <v>0</v>
      </c>
      <c r="W3742" s="59">
        <v>0</v>
      </c>
      <c r="X3742" s="60">
        <f>Ugovori_OPULJP3[[#This Row],[Privatni doprinos korisnika - HRK]]/7.5345</f>
        <v>0</v>
      </c>
      <c r="Y3742" s="61">
        <v>1440707.59</v>
      </c>
      <c r="Z3742" s="62">
        <f>Ugovori_OPULJP3[[#This Row],[UKUPNI PRIHVATLJIVI IZDACI
TOTAL ELIGIBLE EXPENDITURE
= Bespovratna sredstva ukupno + doprinos korisnika
= Ukupni prihvatljivi troškovi
= Ukupna ugovorena vrijednost projekta HRK]]/7.5345</f>
        <v>191214.75744906763</v>
      </c>
      <c r="AA3742" s="66" t="s">
        <v>12292</v>
      </c>
      <c r="AB3742" s="66" t="s">
        <v>752</v>
      </c>
      <c r="AC3742" s="40" t="s">
        <v>13578</v>
      </c>
      <c r="AD3742" s="72" t="s">
        <v>12294</v>
      </c>
    </row>
    <row r="3743" spans="1:30" ht="88.5" customHeight="1" x14ac:dyDescent="0.2">
      <c r="A3743" s="70" t="s">
        <v>13579</v>
      </c>
      <c r="B3743" s="64" t="s">
        <v>12105</v>
      </c>
      <c r="C3743" s="65" t="s">
        <v>12289</v>
      </c>
      <c r="D3743" s="65" t="s">
        <v>13405</v>
      </c>
      <c r="E3743" s="66" t="s">
        <v>75</v>
      </c>
      <c r="F3743" s="71" t="s">
        <v>13580</v>
      </c>
      <c r="G3743" s="71" t="s">
        <v>13581</v>
      </c>
      <c r="H3743" s="68">
        <v>44560</v>
      </c>
      <c r="I3743" s="68">
        <v>45290</v>
      </c>
      <c r="J3743" s="57" t="str">
        <f>IF(Ugovori_OPULJP3[[#This Row],[DATUM ZAVRŠETKA OPERACIJE]]&gt;DATE(2024,12,31),"u provedbi","završen")</f>
        <v>završen</v>
      </c>
      <c r="K3743" s="67" t="s">
        <v>13582</v>
      </c>
      <c r="L3743" s="67" t="s">
        <v>36</v>
      </c>
      <c r="M3743" s="82" t="s">
        <v>3093</v>
      </c>
      <c r="N3743" s="58">
        <v>0.15</v>
      </c>
      <c r="O3743" s="59">
        <f>Ugovori_OPULJP3[[#This Row],[Bespovratna sredstva - Ukupno (EU+Nac) HRK
= Ukupna ugovorena vrijednost bespovratnih sredstava]]*Ugovori_OPULJP3[[#This Row],[EU STOPA SUFINANCIRANJA %
EU CO-FINANCING RATE %]]</f>
        <v>1453473.3015000001</v>
      </c>
      <c r="P3743" s="60">
        <f>Ugovori_OPULJP3[[#This Row],[Bespovratna sredstva - EU dio - HRK]]/7.5345</f>
        <v>192909.05853075851</v>
      </c>
      <c r="Q3743" s="59">
        <f>Ugovori_OPULJP3[[#This Row],[Bespovratna sredstva - Ukupno (EU+Nac) HRK
= Ukupna ugovorena vrijednost bespovratnih sredstava]]*Ugovori_OPULJP3[[#This Row],[STOPA NACIONALNOG SUFINANCIRANJA %]]</f>
        <v>256495.2885</v>
      </c>
      <c r="R3743" s="60">
        <f>Ugovori_OPULJP3[[#This Row],[Bespovratna sredstva - Nacionalni dio - HRK]]/7.5345</f>
        <v>34042.775034839731</v>
      </c>
      <c r="S3743" s="59">
        <v>1709968.59</v>
      </c>
      <c r="T3743" s="60">
        <f>Ugovori_OPULJP3[[#This Row],[Bespovratna sredstva - Ukupno (EU+Nac) HRK
= Ukupna ugovorena vrijednost bespovratnih sredstava]]/7.5345</f>
        <v>226951.83356559824</v>
      </c>
      <c r="U3743" s="59">
        <v>0</v>
      </c>
      <c r="V3743" s="60">
        <f>Ugovori_OPULJP3[[#This Row],[Javni doprinos korisnika - HRK]]/7.5345</f>
        <v>0</v>
      </c>
      <c r="W3743" s="59">
        <v>0</v>
      </c>
      <c r="X3743" s="60">
        <f>Ugovori_OPULJP3[[#This Row],[Privatni doprinos korisnika - HRK]]/7.5345</f>
        <v>0</v>
      </c>
      <c r="Y3743" s="61">
        <v>1709968.59</v>
      </c>
      <c r="Z3743" s="62">
        <f>Ugovori_OPULJP3[[#This Row],[UKUPNI PRIHVATLJIVI IZDACI
TOTAL ELIGIBLE EXPENDITURE
= Bespovratna sredstva ukupno + doprinos korisnika
= Ukupni prihvatljivi troškovi
= Ukupna ugovorena vrijednost projekta HRK]]/7.5345</f>
        <v>226951.83356559824</v>
      </c>
      <c r="AA3743" s="66" t="s">
        <v>12292</v>
      </c>
      <c r="AB3743" s="66" t="s">
        <v>752</v>
      </c>
      <c r="AC3743" s="40" t="s">
        <v>13583</v>
      </c>
      <c r="AD3743" s="72" t="s">
        <v>12294</v>
      </c>
    </row>
    <row r="3744" spans="1:30" ht="88.5" customHeight="1" x14ac:dyDescent="0.2">
      <c r="A3744" s="70" t="s">
        <v>13584</v>
      </c>
      <c r="B3744" s="64" t="s">
        <v>12105</v>
      </c>
      <c r="C3744" s="65" t="s">
        <v>12289</v>
      </c>
      <c r="D3744" s="65" t="s">
        <v>13405</v>
      </c>
      <c r="E3744" s="66" t="s">
        <v>75</v>
      </c>
      <c r="F3744" s="71" t="s">
        <v>13585</v>
      </c>
      <c r="G3744" s="71" t="s">
        <v>13586</v>
      </c>
      <c r="H3744" s="68">
        <v>44560</v>
      </c>
      <c r="I3744" s="68">
        <v>45290</v>
      </c>
      <c r="J3744" s="57" t="str">
        <f>IF(Ugovori_OPULJP3[[#This Row],[DATUM ZAVRŠETKA OPERACIJE]]&gt;DATE(2024,12,31),"u provedbi","završen")</f>
        <v>završen</v>
      </c>
      <c r="K3744" s="67" t="s">
        <v>13587</v>
      </c>
      <c r="L3744" s="67" t="s">
        <v>199</v>
      </c>
      <c r="M3744" s="82" t="s">
        <v>3093</v>
      </c>
      <c r="N3744" s="58">
        <v>0.15</v>
      </c>
      <c r="O3744" s="59">
        <f>Ugovori_OPULJP3[[#This Row],[Bespovratna sredstva - Ukupno (EU+Nac) HRK
= Ukupna ugovorena vrijednost bespovratnih sredstava]]*Ugovori_OPULJP3[[#This Row],[EU STOPA SUFINANCIRANJA %
EU CO-FINANCING RATE %]]</f>
        <v>2168288.1540000001</v>
      </c>
      <c r="P3744" s="60">
        <f>Ugovori_OPULJP3[[#This Row],[Bespovratna sredstva - EU dio - HRK]]/7.5345</f>
        <v>287781.29325104516</v>
      </c>
      <c r="Q3744" s="59">
        <f>Ugovori_OPULJP3[[#This Row],[Bespovratna sredstva - Ukupno (EU+Nac) HRK
= Ukupna ugovorena vrijednost bespovratnih sredstava]]*Ugovori_OPULJP3[[#This Row],[STOPA NACIONALNOG SUFINANCIRANJA %]]</f>
        <v>382639.08600000001</v>
      </c>
      <c r="R3744" s="60">
        <f>Ugovori_OPULJP3[[#This Row],[Bespovratna sredstva - Nacionalni dio - HRK]]/7.5345</f>
        <v>50784.934103125619</v>
      </c>
      <c r="S3744" s="59">
        <v>2550927.2400000002</v>
      </c>
      <c r="T3744" s="60">
        <f>Ugovori_OPULJP3[[#This Row],[Bespovratna sredstva - Ukupno (EU+Nac) HRK
= Ukupna ugovorena vrijednost bespovratnih sredstava]]/7.5345</f>
        <v>338566.22735417081</v>
      </c>
      <c r="U3744" s="59">
        <v>0</v>
      </c>
      <c r="V3744" s="60">
        <f>Ugovori_OPULJP3[[#This Row],[Javni doprinos korisnika - HRK]]/7.5345</f>
        <v>0</v>
      </c>
      <c r="W3744" s="59">
        <v>0</v>
      </c>
      <c r="X3744" s="60">
        <f>Ugovori_OPULJP3[[#This Row],[Privatni doprinos korisnika - HRK]]/7.5345</f>
        <v>0</v>
      </c>
      <c r="Y3744" s="61">
        <v>2550927.2400000002</v>
      </c>
      <c r="Z3744" s="62">
        <f>Ugovori_OPULJP3[[#This Row],[UKUPNI PRIHVATLJIVI IZDACI
TOTAL ELIGIBLE EXPENDITURE
= Bespovratna sredstva ukupno + doprinos korisnika
= Ukupni prihvatljivi troškovi
= Ukupna ugovorena vrijednost projekta HRK]]/7.5345</f>
        <v>338566.22735417081</v>
      </c>
      <c r="AA3744" s="66" t="s">
        <v>12292</v>
      </c>
      <c r="AB3744" s="66" t="s">
        <v>752</v>
      </c>
      <c r="AC3744" s="40" t="s">
        <v>13588</v>
      </c>
      <c r="AD3744" s="72" t="s">
        <v>12294</v>
      </c>
    </row>
    <row r="3745" spans="1:30" ht="88.5" customHeight="1" x14ac:dyDescent="0.2">
      <c r="A3745" s="70" t="s">
        <v>13589</v>
      </c>
      <c r="B3745" s="64" t="s">
        <v>12105</v>
      </c>
      <c r="C3745" s="65" t="s">
        <v>12289</v>
      </c>
      <c r="D3745" s="65" t="s">
        <v>13405</v>
      </c>
      <c r="E3745" s="66" t="s">
        <v>75</v>
      </c>
      <c r="F3745" s="71" t="s">
        <v>13590</v>
      </c>
      <c r="G3745" s="71" t="s">
        <v>5471</v>
      </c>
      <c r="H3745" s="68">
        <v>44560</v>
      </c>
      <c r="I3745" s="68">
        <v>45107</v>
      </c>
      <c r="J3745" s="57" t="str">
        <f>IF(Ugovori_OPULJP3[[#This Row],[DATUM ZAVRŠETKA OPERACIJE]]&gt;DATE(2024,12,31),"u provedbi","završen")</f>
        <v>završen</v>
      </c>
      <c r="K3745" s="67" t="s">
        <v>13591</v>
      </c>
      <c r="L3745" s="67" t="s">
        <v>36</v>
      </c>
      <c r="M3745" s="82" t="s">
        <v>3093</v>
      </c>
      <c r="N3745" s="58">
        <v>0.15</v>
      </c>
      <c r="O3745" s="59">
        <f>Ugovori_OPULJP3[[#This Row],[Bespovratna sredstva - Ukupno (EU+Nac) HRK
= Ukupna ugovorena vrijednost bespovratnih sredstava]]*Ugovori_OPULJP3[[#This Row],[EU STOPA SUFINANCIRANJA %
EU CO-FINANCING RATE %]]</f>
        <v>1156015.929</v>
      </c>
      <c r="P3745" s="60">
        <f>Ugovori_OPULJP3[[#This Row],[Bespovratna sredstva - EU dio - HRK]]/7.5345</f>
        <v>153429.68066892296</v>
      </c>
      <c r="Q3745" s="59">
        <f>Ugovori_OPULJP3[[#This Row],[Bespovratna sredstva - Ukupno (EU+Nac) HRK
= Ukupna ugovorena vrijednost bespovratnih sredstava]]*Ugovori_OPULJP3[[#This Row],[STOPA NACIONALNOG SUFINANCIRANJA %]]</f>
        <v>204002.81099999999</v>
      </c>
      <c r="R3745" s="60">
        <f>Ugovori_OPULJP3[[#This Row],[Bespovratna sredstva - Nacionalni dio - HRK]]/7.5345</f>
        <v>27075.826000398167</v>
      </c>
      <c r="S3745" s="59">
        <v>1360018.74</v>
      </c>
      <c r="T3745" s="60">
        <f>Ugovori_OPULJP3[[#This Row],[Bespovratna sredstva - Ukupno (EU+Nac) HRK
= Ukupna ugovorena vrijednost bespovratnih sredstava]]/7.5345</f>
        <v>180505.5066693211</v>
      </c>
      <c r="U3745" s="59">
        <v>0</v>
      </c>
      <c r="V3745" s="60">
        <f>Ugovori_OPULJP3[[#This Row],[Javni doprinos korisnika - HRK]]/7.5345</f>
        <v>0</v>
      </c>
      <c r="W3745" s="59">
        <v>0</v>
      </c>
      <c r="X3745" s="60">
        <f>Ugovori_OPULJP3[[#This Row],[Privatni doprinos korisnika - HRK]]/7.5345</f>
        <v>0</v>
      </c>
      <c r="Y3745" s="61">
        <v>1360018.74</v>
      </c>
      <c r="Z3745" s="62">
        <f>Ugovori_OPULJP3[[#This Row],[UKUPNI PRIHVATLJIVI IZDACI
TOTAL ELIGIBLE EXPENDITURE
= Bespovratna sredstva ukupno + doprinos korisnika
= Ukupni prihvatljivi troškovi
= Ukupna ugovorena vrijednost projekta HRK]]/7.5345</f>
        <v>180505.5066693211</v>
      </c>
      <c r="AA3745" s="66" t="s">
        <v>12292</v>
      </c>
      <c r="AB3745" s="66" t="s">
        <v>752</v>
      </c>
      <c r="AC3745" s="40" t="s">
        <v>13592</v>
      </c>
      <c r="AD3745" s="72" t="s">
        <v>12294</v>
      </c>
    </row>
    <row r="3746" spans="1:30" ht="88.5" customHeight="1" x14ac:dyDescent="0.2">
      <c r="A3746" s="70" t="s">
        <v>13593</v>
      </c>
      <c r="B3746" s="64" t="s">
        <v>12105</v>
      </c>
      <c r="C3746" s="65" t="s">
        <v>12289</v>
      </c>
      <c r="D3746" s="65" t="s">
        <v>13405</v>
      </c>
      <c r="E3746" s="66" t="s">
        <v>75</v>
      </c>
      <c r="F3746" s="71" t="s">
        <v>13594</v>
      </c>
      <c r="G3746" s="71" t="s">
        <v>13595</v>
      </c>
      <c r="H3746" s="68">
        <v>44560</v>
      </c>
      <c r="I3746" s="68">
        <v>45290</v>
      </c>
      <c r="J3746" s="57" t="str">
        <f>IF(Ugovori_OPULJP3[[#This Row],[DATUM ZAVRŠETKA OPERACIJE]]&gt;DATE(2024,12,31),"u provedbi","završen")</f>
        <v>završen</v>
      </c>
      <c r="K3746" s="67" t="s">
        <v>424</v>
      </c>
      <c r="L3746" s="55" t="s">
        <v>424</v>
      </c>
      <c r="M3746" s="82" t="s">
        <v>3093</v>
      </c>
      <c r="N3746" s="58">
        <v>0.15</v>
      </c>
      <c r="O3746" s="59">
        <f>Ugovori_OPULJP3[[#This Row],[Bespovratna sredstva - Ukupno (EU+Nac) HRK
= Ukupna ugovorena vrijednost bespovratnih sredstava]]*Ugovori_OPULJP3[[#This Row],[EU STOPA SUFINANCIRANJA %
EU CO-FINANCING RATE %]]</f>
        <v>2236225.6875</v>
      </c>
      <c r="P3746" s="60">
        <f>Ugovori_OPULJP3[[#This Row],[Bespovratna sredstva - EU dio - HRK]]/7.5345</f>
        <v>296798.15349392791</v>
      </c>
      <c r="Q3746" s="59">
        <f>Ugovori_OPULJP3[[#This Row],[Bespovratna sredstva - Ukupno (EU+Nac) HRK
= Ukupna ugovorena vrijednost bespovratnih sredstava]]*Ugovori_OPULJP3[[#This Row],[STOPA NACIONALNOG SUFINANCIRANJA %]]</f>
        <v>394628.0625</v>
      </c>
      <c r="R3746" s="60">
        <f>Ugovori_OPULJP3[[#This Row],[Bespovratna sredstva - Nacionalni dio - HRK]]/7.5345</f>
        <v>52376.144734222573</v>
      </c>
      <c r="S3746" s="59">
        <v>2630853.75</v>
      </c>
      <c r="T3746" s="60">
        <f>Ugovori_OPULJP3[[#This Row],[Bespovratna sredstva - Ukupno (EU+Nac) HRK
= Ukupna ugovorena vrijednost bespovratnih sredstava]]/7.5345</f>
        <v>349174.29822815047</v>
      </c>
      <c r="U3746" s="59">
        <v>0</v>
      </c>
      <c r="V3746" s="60">
        <f>Ugovori_OPULJP3[[#This Row],[Javni doprinos korisnika - HRK]]/7.5345</f>
        <v>0</v>
      </c>
      <c r="W3746" s="59">
        <v>0</v>
      </c>
      <c r="X3746" s="60">
        <f>Ugovori_OPULJP3[[#This Row],[Privatni doprinos korisnika - HRK]]/7.5345</f>
        <v>0</v>
      </c>
      <c r="Y3746" s="61">
        <v>2630853.75</v>
      </c>
      <c r="Z3746" s="62">
        <f>Ugovori_OPULJP3[[#This Row],[UKUPNI PRIHVATLJIVI IZDACI
TOTAL ELIGIBLE EXPENDITURE
= Bespovratna sredstva ukupno + doprinos korisnika
= Ukupni prihvatljivi troškovi
= Ukupna ugovorena vrijednost projekta HRK]]/7.5345</f>
        <v>349174.29822815047</v>
      </c>
      <c r="AA3746" s="66" t="s">
        <v>12292</v>
      </c>
      <c r="AB3746" s="66" t="s">
        <v>752</v>
      </c>
      <c r="AC3746" s="40" t="s">
        <v>13596</v>
      </c>
      <c r="AD3746" s="72" t="s">
        <v>12294</v>
      </c>
    </row>
    <row r="3747" spans="1:30" ht="88.5" customHeight="1" x14ac:dyDescent="0.2">
      <c r="A3747" s="70" t="s">
        <v>13597</v>
      </c>
      <c r="B3747" s="64" t="s">
        <v>12105</v>
      </c>
      <c r="C3747" s="65" t="s">
        <v>12289</v>
      </c>
      <c r="D3747" s="65" t="s">
        <v>13405</v>
      </c>
      <c r="E3747" s="66" t="s">
        <v>75</v>
      </c>
      <c r="F3747" s="71" t="s">
        <v>13598</v>
      </c>
      <c r="G3747" s="71" t="s">
        <v>13599</v>
      </c>
      <c r="H3747" s="68">
        <v>44560</v>
      </c>
      <c r="I3747" s="68">
        <v>45290</v>
      </c>
      <c r="J3747" s="57" t="str">
        <f>IF(Ugovori_OPULJP3[[#This Row],[DATUM ZAVRŠETKA OPERACIJE]]&gt;DATE(2024,12,31),"u provedbi","završen")</f>
        <v>završen</v>
      </c>
      <c r="K3747" s="67" t="s">
        <v>9244</v>
      </c>
      <c r="L3747" s="67" t="s">
        <v>185</v>
      </c>
      <c r="M3747" s="82" t="s">
        <v>3093</v>
      </c>
      <c r="N3747" s="58">
        <v>0.15</v>
      </c>
      <c r="O3747" s="59">
        <f>Ugovori_OPULJP3[[#This Row],[Bespovratna sredstva - Ukupno (EU+Nac) HRK
= Ukupna ugovorena vrijednost bespovratnih sredstava]]*Ugovori_OPULJP3[[#This Row],[EU STOPA SUFINANCIRANJA %
EU CO-FINANCING RATE %]]</f>
        <v>2173217.253</v>
      </c>
      <c r="P3747" s="60">
        <f>Ugovori_OPULJP3[[#This Row],[Bespovratna sredstva - EU dio - HRK]]/7.5345</f>
        <v>288435.49711327889</v>
      </c>
      <c r="Q3747" s="59">
        <f>Ugovori_OPULJP3[[#This Row],[Bespovratna sredstva - Ukupno (EU+Nac) HRK
= Ukupna ugovorena vrijednost bespovratnih sredstava]]*Ugovori_OPULJP3[[#This Row],[STOPA NACIONALNOG SUFINANCIRANJA %]]</f>
        <v>383508.92700000003</v>
      </c>
      <c r="R3747" s="60">
        <f>Ugovori_OPULJP3[[#This Row],[Bespovratna sredstva - Nacionalni dio - HRK]]/7.5345</f>
        <v>50900.381843519812</v>
      </c>
      <c r="S3747" s="59">
        <v>2556726.1800000002</v>
      </c>
      <c r="T3747" s="60">
        <f>Ugovori_OPULJP3[[#This Row],[Bespovratna sredstva - Ukupno (EU+Nac) HRK
= Ukupna ugovorena vrijednost bespovratnih sredstava]]/7.5345</f>
        <v>339335.87895679876</v>
      </c>
      <c r="U3747" s="59">
        <v>0</v>
      </c>
      <c r="V3747" s="60">
        <f>Ugovori_OPULJP3[[#This Row],[Javni doprinos korisnika - HRK]]/7.5345</f>
        <v>0</v>
      </c>
      <c r="W3747" s="59">
        <v>0</v>
      </c>
      <c r="X3747" s="60">
        <f>Ugovori_OPULJP3[[#This Row],[Privatni doprinos korisnika - HRK]]/7.5345</f>
        <v>0</v>
      </c>
      <c r="Y3747" s="61">
        <v>2556726.1800000002</v>
      </c>
      <c r="Z3747" s="62">
        <f>Ugovori_OPULJP3[[#This Row],[UKUPNI PRIHVATLJIVI IZDACI
TOTAL ELIGIBLE EXPENDITURE
= Bespovratna sredstva ukupno + doprinos korisnika
= Ukupni prihvatljivi troškovi
= Ukupna ugovorena vrijednost projekta HRK]]/7.5345</f>
        <v>339335.87895679876</v>
      </c>
      <c r="AA3747" s="66" t="s">
        <v>12292</v>
      </c>
      <c r="AB3747" s="66" t="s">
        <v>752</v>
      </c>
      <c r="AC3747" s="40" t="s">
        <v>13600</v>
      </c>
      <c r="AD3747" s="72" t="s">
        <v>12294</v>
      </c>
    </row>
    <row r="3748" spans="1:30" ht="88.5" customHeight="1" x14ac:dyDescent="0.2">
      <c r="A3748" s="70" t="s">
        <v>13601</v>
      </c>
      <c r="B3748" s="64" t="s">
        <v>12105</v>
      </c>
      <c r="C3748" s="65" t="s">
        <v>12289</v>
      </c>
      <c r="D3748" s="65" t="s">
        <v>13405</v>
      </c>
      <c r="E3748" s="66" t="s">
        <v>75</v>
      </c>
      <c r="F3748" s="71" t="s">
        <v>13602</v>
      </c>
      <c r="G3748" s="71" t="s">
        <v>13603</v>
      </c>
      <c r="H3748" s="68">
        <v>44560</v>
      </c>
      <c r="I3748" s="68">
        <v>45229</v>
      </c>
      <c r="J3748" s="57" t="str">
        <f>IF(Ugovori_OPULJP3[[#This Row],[DATUM ZAVRŠETKA OPERACIJE]]&gt;DATE(2024,12,31),"u provedbi","završen")</f>
        <v>završen</v>
      </c>
      <c r="K3748" s="67" t="s">
        <v>148</v>
      </c>
      <c r="L3748" s="55" t="s">
        <v>593</v>
      </c>
      <c r="M3748" s="82" t="s">
        <v>3093</v>
      </c>
      <c r="N3748" s="58">
        <v>0.15</v>
      </c>
      <c r="O3748" s="59">
        <f>Ugovori_OPULJP3[[#This Row],[Bespovratna sredstva - Ukupno (EU+Nac) HRK
= Ukupna ugovorena vrijednost bespovratnih sredstava]]*Ugovori_OPULJP3[[#This Row],[EU STOPA SUFINANCIRANJA %
EU CO-FINANCING RATE %]]</f>
        <v>2475542.227</v>
      </c>
      <c r="P3748" s="60">
        <f>Ugovori_OPULJP3[[#This Row],[Bespovratna sredstva - EU dio - HRK]]/7.5345</f>
        <v>328560.91671643767</v>
      </c>
      <c r="Q3748" s="59">
        <f>Ugovori_OPULJP3[[#This Row],[Bespovratna sredstva - Ukupno (EU+Nac) HRK
= Ukupna ugovorena vrijednost bespovratnih sredstava]]*Ugovori_OPULJP3[[#This Row],[STOPA NACIONALNOG SUFINANCIRANJA %]]</f>
        <v>436860.39299999998</v>
      </c>
      <c r="R3748" s="60">
        <f>Ugovori_OPULJP3[[#This Row],[Bespovratna sredstva - Nacionalni dio - HRK]]/7.5345</f>
        <v>57981.33824407724</v>
      </c>
      <c r="S3748" s="59">
        <v>2912402.62</v>
      </c>
      <c r="T3748" s="60">
        <f>Ugovori_OPULJP3[[#This Row],[Bespovratna sredstva - Ukupno (EU+Nac) HRK
= Ukupna ugovorena vrijednost bespovratnih sredstava]]/7.5345</f>
        <v>386542.25496051495</v>
      </c>
      <c r="U3748" s="59">
        <v>0</v>
      </c>
      <c r="V3748" s="60">
        <f>Ugovori_OPULJP3[[#This Row],[Javni doprinos korisnika - HRK]]/7.5345</f>
        <v>0</v>
      </c>
      <c r="W3748" s="59">
        <v>0</v>
      </c>
      <c r="X3748" s="60">
        <f>Ugovori_OPULJP3[[#This Row],[Privatni doprinos korisnika - HRK]]/7.5345</f>
        <v>0</v>
      </c>
      <c r="Y3748" s="61">
        <v>2912402.62</v>
      </c>
      <c r="Z3748" s="62">
        <f>Ugovori_OPULJP3[[#This Row],[UKUPNI PRIHVATLJIVI IZDACI
TOTAL ELIGIBLE EXPENDITURE
= Bespovratna sredstva ukupno + doprinos korisnika
= Ukupni prihvatljivi troškovi
= Ukupna ugovorena vrijednost projekta HRK]]/7.5345</f>
        <v>386542.25496051495</v>
      </c>
      <c r="AA3748" s="66" t="s">
        <v>12292</v>
      </c>
      <c r="AB3748" s="66" t="s">
        <v>752</v>
      </c>
      <c r="AC3748" s="40" t="s">
        <v>13604</v>
      </c>
      <c r="AD3748" s="72" t="s">
        <v>12294</v>
      </c>
    </row>
    <row r="3749" spans="1:30" ht="88.5" customHeight="1" x14ac:dyDescent="0.2">
      <c r="A3749" s="70" t="s">
        <v>13605</v>
      </c>
      <c r="B3749" s="64" t="s">
        <v>12105</v>
      </c>
      <c r="C3749" s="65" t="s">
        <v>12289</v>
      </c>
      <c r="D3749" s="65" t="s">
        <v>13405</v>
      </c>
      <c r="E3749" s="66" t="s">
        <v>75</v>
      </c>
      <c r="F3749" s="71" t="s">
        <v>13606</v>
      </c>
      <c r="G3749" s="71" t="s">
        <v>13607</v>
      </c>
      <c r="H3749" s="68">
        <v>44560</v>
      </c>
      <c r="I3749" s="68">
        <v>45290</v>
      </c>
      <c r="J3749" s="57" t="str">
        <f>IF(Ugovori_OPULJP3[[#This Row],[DATUM ZAVRŠETKA OPERACIJE]]&gt;DATE(2024,12,31),"u provedbi","završen")</f>
        <v>završen</v>
      </c>
      <c r="K3749" s="67" t="s">
        <v>35</v>
      </c>
      <c r="L3749" s="67" t="s">
        <v>36</v>
      </c>
      <c r="M3749" s="82" t="s">
        <v>3093</v>
      </c>
      <c r="N3749" s="58">
        <v>0.15</v>
      </c>
      <c r="O3749" s="59">
        <f>Ugovori_OPULJP3[[#This Row],[Bespovratna sredstva - Ukupno (EU+Nac) HRK
= Ukupna ugovorena vrijednost bespovratnih sredstava]]*Ugovori_OPULJP3[[#This Row],[EU STOPA SUFINANCIRANJA %
EU CO-FINANCING RATE %]]</f>
        <v>2417747.1399999997</v>
      </c>
      <c r="P3749" s="60">
        <f>Ugovori_OPULJP3[[#This Row],[Bespovratna sredstva - EU dio - HRK]]/7.5345</f>
        <v>320890.19045723003</v>
      </c>
      <c r="Q3749" s="59">
        <f>Ugovori_OPULJP3[[#This Row],[Bespovratna sredstva - Ukupno (EU+Nac) HRK
= Ukupna ugovorena vrijednost bespovratnih sredstava]]*Ugovori_OPULJP3[[#This Row],[STOPA NACIONALNOG SUFINANCIRANJA %]]</f>
        <v>426661.25999999995</v>
      </c>
      <c r="R3749" s="60">
        <f>Ugovori_OPULJP3[[#This Row],[Bespovratna sredstva - Nacionalni dio - HRK]]/7.5345</f>
        <v>56627.680668922942</v>
      </c>
      <c r="S3749" s="59">
        <v>2844408.4</v>
      </c>
      <c r="T3749" s="60">
        <f>Ugovori_OPULJP3[[#This Row],[Bespovratna sredstva - Ukupno (EU+Nac) HRK
= Ukupna ugovorena vrijednost bespovratnih sredstava]]/7.5345</f>
        <v>377517.87112615298</v>
      </c>
      <c r="U3749" s="59">
        <v>0</v>
      </c>
      <c r="V3749" s="60">
        <f>Ugovori_OPULJP3[[#This Row],[Javni doprinos korisnika - HRK]]/7.5345</f>
        <v>0</v>
      </c>
      <c r="W3749" s="59">
        <v>0</v>
      </c>
      <c r="X3749" s="60">
        <f>Ugovori_OPULJP3[[#This Row],[Privatni doprinos korisnika - HRK]]/7.5345</f>
        <v>0</v>
      </c>
      <c r="Y3749" s="61">
        <v>2844408.4</v>
      </c>
      <c r="Z3749" s="62">
        <f>Ugovori_OPULJP3[[#This Row],[UKUPNI PRIHVATLJIVI IZDACI
TOTAL ELIGIBLE EXPENDITURE
= Bespovratna sredstva ukupno + doprinos korisnika
= Ukupni prihvatljivi troškovi
= Ukupna ugovorena vrijednost projekta HRK]]/7.5345</f>
        <v>377517.87112615298</v>
      </c>
      <c r="AA3749" s="66" t="s">
        <v>12292</v>
      </c>
      <c r="AB3749" s="66" t="s">
        <v>752</v>
      </c>
      <c r="AC3749" s="40" t="s">
        <v>13608</v>
      </c>
      <c r="AD3749" s="72" t="s">
        <v>12294</v>
      </c>
    </row>
    <row r="3750" spans="1:30" ht="88.5" customHeight="1" x14ac:dyDescent="0.2">
      <c r="A3750" s="70" t="s">
        <v>13609</v>
      </c>
      <c r="B3750" s="64" t="s">
        <v>12105</v>
      </c>
      <c r="C3750" s="65" t="s">
        <v>12289</v>
      </c>
      <c r="D3750" s="65" t="s">
        <v>13405</v>
      </c>
      <c r="E3750" s="66" t="s">
        <v>75</v>
      </c>
      <c r="F3750" s="71" t="s">
        <v>13610</v>
      </c>
      <c r="G3750" s="71" t="s">
        <v>13611</v>
      </c>
      <c r="H3750" s="68">
        <v>44792</v>
      </c>
      <c r="I3750" s="68">
        <v>45523</v>
      </c>
      <c r="J3750" s="57" t="str">
        <f>IF(Ugovori_OPULJP3[[#This Row],[DATUM ZAVRŠETKA OPERACIJE]]&gt;DATE(2024,12,31),"u provedbi","završen")</f>
        <v>završen</v>
      </c>
      <c r="K3750" s="76" t="s">
        <v>13612</v>
      </c>
      <c r="L3750" s="67" t="s">
        <v>36</v>
      </c>
      <c r="M3750" s="58">
        <v>0.85</v>
      </c>
      <c r="N3750" s="58">
        <v>0.15</v>
      </c>
      <c r="O3750" s="59">
        <f>Ugovori_OPULJP3[[#This Row],[Bespovratna sredstva - Ukupno (EU+Nac) HRK
= Ukupna ugovorena vrijednost bespovratnih sredstava]]*Ugovori_OPULJP3[[#This Row],[EU STOPA SUFINANCIRANJA %
EU CO-FINANCING RATE %]]</f>
        <v>2221878.7245</v>
      </c>
      <c r="P3750" s="60">
        <f>Ugovori_OPULJP3[[#This Row],[Bespovratna sredstva - EU dio - HRK]]/7.5345</f>
        <v>294893.98427234718</v>
      </c>
      <c r="Q3750" s="59">
        <f>Ugovori_OPULJP3[[#This Row],[Bespovratna sredstva - Ukupno (EU+Nac) HRK
= Ukupna ugovorena vrijednost bespovratnih sredstava]]*Ugovori_OPULJP3[[#This Row],[STOPA NACIONALNOG SUFINANCIRANJA %]]</f>
        <v>392096.24550000002</v>
      </c>
      <c r="R3750" s="60">
        <f>Ugovori_OPULJP3[[#This Row],[Bespovratna sredstva - Nacionalni dio - HRK]]/7.5345</f>
        <v>52040.114871590682</v>
      </c>
      <c r="S3750" s="59">
        <v>2613974.9700000002</v>
      </c>
      <c r="T3750" s="60">
        <f>Ugovori_OPULJP3[[#This Row],[Bespovratna sredstva - Ukupno (EU+Nac) HRK
= Ukupna ugovorena vrijednost bespovratnih sredstava]]/7.5345</f>
        <v>346934.09914393787</v>
      </c>
      <c r="U3750" s="59">
        <v>0</v>
      </c>
      <c r="V3750" s="60">
        <f>Ugovori_OPULJP3[[#This Row],[Javni doprinos korisnika - HRK]]/7.5345</f>
        <v>0</v>
      </c>
      <c r="W3750" s="59">
        <v>0</v>
      </c>
      <c r="X3750" s="60">
        <f>Ugovori_OPULJP3[[#This Row],[Privatni doprinos korisnika - HRK]]/7.5345</f>
        <v>0</v>
      </c>
      <c r="Y3750" s="61">
        <v>2613974.9700000002</v>
      </c>
      <c r="Z3750" s="62">
        <f>Ugovori_OPULJP3[[#This Row],[UKUPNI PRIHVATLJIVI IZDACI
TOTAL ELIGIBLE EXPENDITURE
= Bespovratna sredstva ukupno + doprinos korisnika
= Ukupni prihvatljivi troškovi
= Ukupna ugovorena vrijednost projekta HRK]]/7.5345</f>
        <v>346934.09914393787</v>
      </c>
      <c r="AA3750" s="66" t="s">
        <v>12292</v>
      </c>
      <c r="AB3750" s="66" t="s">
        <v>752</v>
      </c>
      <c r="AC3750" s="40" t="s">
        <v>13613</v>
      </c>
      <c r="AD3750" s="72" t="s">
        <v>12294</v>
      </c>
    </row>
    <row r="3751" spans="1:30" ht="88.5" customHeight="1" x14ac:dyDescent="0.2">
      <c r="A3751" s="70" t="s">
        <v>13614</v>
      </c>
      <c r="B3751" s="64" t="s">
        <v>12105</v>
      </c>
      <c r="C3751" s="65" t="s">
        <v>12289</v>
      </c>
      <c r="D3751" s="65" t="s">
        <v>13405</v>
      </c>
      <c r="E3751" s="66" t="s">
        <v>75</v>
      </c>
      <c r="F3751" s="71" t="s">
        <v>13615</v>
      </c>
      <c r="G3751" s="71" t="s">
        <v>6920</v>
      </c>
      <c r="H3751" s="68">
        <v>44795</v>
      </c>
      <c r="I3751" s="68">
        <v>45526</v>
      </c>
      <c r="J3751" s="57" t="str">
        <f>IF(Ugovori_OPULJP3[[#This Row],[DATUM ZAVRŠETKA OPERACIJE]]&gt;DATE(2024,12,31),"u provedbi","završen")</f>
        <v>završen</v>
      </c>
      <c r="K3751" s="76" t="s">
        <v>8577</v>
      </c>
      <c r="L3751" s="55" t="s">
        <v>248</v>
      </c>
      <c r="M3751" s="58">
        <v>0.85</v>
      </c>
      <c r="N3751" s="58">
        <v>0.15</v>
      </c>
      <c r="O3751" s="59">
        <f>Ugovori_OPULJP3[[#This Row],[Bespovratna sredstva - Ukupno (EU+Nac) HRK
= Ukupna ugovorena vrijednost bespovratnih sredstava]]*Ugovori_OPULJP3[[#This Row],[EU STOPA SUFINANCIRANJA %
EU CO-FINANCING RATE %]]</f>
        <v>2058713.9145</v>
      </c>
      <c r="P3751" s="60">
        <f>Ugovori_OPULJP3[[#This Row],[Bespovratna sredstva - EU dio - HRK]]/7.5345</f>
        <v>273238.29245470831</v>
      </c>
      <c r="Q3751" s="59">
        <f>Ugovori_OPULJP3[[#This Row],[Bespovratna sredstva - Ukupno (EU+Nac) HRK
= Ukupna ugovorena vrijednost bespovratnih sredstava]]*Ugovori_OPULJP3[[#This Row],[STOPA NACIONALNOG SUFINANCIRANJA %]]</f>
        <v>363302.45549999998</v>
      </c>
      <c r="R3751" s="60">
        <f>Ugovori_OPULJP3[[#This Row],[Bespovratna sredstva - Nacionalni dio - HRK]]/7.5345</f>
        <v>48218.522197889703</v>
      </c>
      <c r="S3751" s="59">
        <v>2422016.37</v>
      </c>
      <c r="T3751" s="60">
        <f>Ugovori_OPULJP3[[#This Row],[Bespovratna sredstva - Ukupno (EU+Nac) HRK
= Ukupna ugovorena vrijednost bespovratnih sredstava]]/7.5345</f>
        <v>321456.81465259806</v>
      </c>
      <c r="U3751" s="59">
        <v>0</v>
      </c>
      <c r="V3751" s="60">
        <f>Ugovori_OPULJP3[[#This Row],[Javni doprinos korisnika - HRK]]/7.5345</f>
        <v>0</v>
      </c>
      <c r="W3751" s="59">
        <v>0</v>
      </c>
      <c r="X3751" s="60">
        <f>Ugovori_OPULJP3[[#This Row],[Privatni doprinos korisnika - HRK]]/7.5345</f>
        <v>0</v>
      </c>
      <c r="Y3751" s="61">
        <v>2422016.37</v>
      </c>
      <c r="Z3751" s="62">
        <f>Ugovori_OPULJP3[[#This Row],[UKUPNI PRIHVATLJIVI IZDACI
TOTAL ELIGIBLE EXPENDITURE
= Bespovratna sredstva ukupno + doprinos korisnika
= Ukupni prihvatljivi troškovi
= Ukupna ugovorena vrijednost projekta HRK]]/7.5345</f>
        <v>321456.81465259806</v>
      </c>
      <c r="AA3751" s="66" t="s">
        <v>12292</v>
      </c>
      <c r="AB3751" s="66" t="s">
        <v>752</v>
      </c>
      <c r="AC3751" s="40" t="s">
        <v>13616</v>
      </c>
      <c r="AD3751" s="72" t="s">
        <v>12294</v>
      </c>
    </row>
    <row r="3752" spans="1:30" ht="88.5" customHeight="1" x14ac:dyDescent="0.2">
      <c r="A3752" s="70" t="s">
        <v>13617</v>
      </c>
      <c r="B3752" s="64" t="s">
        <v>12105</v>
      </c>
      <c r="C3752" s="65" t="s">
        <v>12289</v>
      </c>
      <c r="D3752" s="65" t="s">
        <v>13405</v>
      </c>
      <c r="E3752" s="66" t="s">
        <v>75</v>
      </c>
      <c r="F3752" s="71" t="s">
        <v>13618</v>
      </c>
      <c r="G3752" s="71" t="s">
        <v>13619</v>
      </c>
      <c r="H3752" s="68">
        <v>44781</v>
      </c>
      <c r="I3752" s="68">
        <v>45512</v>
      </c>
      <c r="J3752" s="57" t="str">
        <f>IF(Ugovori_OPULJP3[[#This Row],[DATUM ZAVRŠETKA OPERACIJE]]&gt;DATE(2024,12,31),"u provedbi","završen")</f>
        <v>završen</v>
      </c>
      <c r="K3752" s="76" t="s">
        <v>4857</v>
      </c>
      <c r="L3752" s="67" t="s">
        <v>78</v>
      </c>
      <c r="M3752" s="58">
        <v>0.85</v>
      </c>
      <c r="N3752" s="58">
        <v>0.15</v>
      </c>
      <c r="O3752" s="59">
        <f>Ugovori_OPULJP3[[#This Row],[Bespovratna sredstva - Ukupno (EU+Nac) HRK
= Ukupna ugovorena vrijednost bespovratnih sredstava]]*Ugovori_OPULJP3[[#This Row],[EU STOPA SUFINANCIRANJA %
EU CO-FINANCING RATE %]]</f>
        <v>1304128.1399999999</v>
      </c>
      <c r="P3752" s="60">
        <f>Ugovori_OPULJP3[[#This Row],[Bespovratna sredstva - EU dio - HRK]]/7.5345</f>
        <v>173087.54927334259</v>
      </c>
      <c r="Q3752" s="59">
        <f>Ugovori_OPULJP3[[#This Row],[Bespovratna sredstva - Ukupno (EU+Nac) HRK
= Ukupna ugovorena vrijednost bespovratnih sredstava]]*Ugovori_OPULJP3[[#This Row],[STOPA NACIONALNOG SUFINANCIRANJA %]]</f>
        <v>230140.25999999998</v>
      </c>
      <c r="R3752" s="60">
        <f>Ugovori_OPULJP3[[#This Row],[Bespovratna sredstva - Nacionalni dio - HRK]]/7.5345</f>
        <v>30544.861636472222</v>
      </c>
      <c r="S3752" s="59">
        <v>1534268.4</v>
      </c>
      <c r="T3752" s="60">
        <f>Ugovori_OPULJP3[[#This Row],[Bespovratna sredstva - Ukupno (EU+Nac) HRK
= Ukupna ugovorena vrijednost bespovratnih sredstava]]/7.5345</f>
        <v>203632.41090981482</v>
      </c>
      <c r="U3752" s="59">
        <v>0</v>
      </c>
      <c r="V3752" s="60">
        <f>Ugovori_OPULJP3[[#This Row],[Javni doprinos korisnika - HRK]]/7.5345</f>
        <v>0</v>
      </c>
      <c r="W3752" s="59">
        <v>0</v>
      </c>
      <c r="X3752" s="60">
        <f>Ugovori_OPULJP3[[#This Row],[Privatni doprinos korisnika - HRK]]/7.5345</f>
        <v>0</v>
      </c>
      <c r="Y3752" s="61">
        <v>1534268.4</v>
      </c>
      <c r="Z3752" s="62">
        <f>Ugovori_OPULJP3[[#This Row],[UKUPNI PRIHVATLJIVI IZDACI
TOTAL ELIGIBLE EXPENDITURE
= Bespovratna sredstva ukupno + doprinos korisnika
= Ukupni prihvatljivi troškovi
= Ukupna ugovorena vrijednost projekta HRK]]/7.5345</f>
        <v>203632.41090981482</v>
      </c>
      <c r="AA3752" s="66" t="s">
        <v>12292</v>
      </c>
      <c r="AB3752" s="66" t="s">
        <v>752</v>
      </c>
      <c r="AC3752" s="40" t="s">
        <v>13620</v>
      </c>
      <c r="AD3752" s="72" t="s">
        <v>12294</v>
      </c>
    </row>
    <row r="3753" spans="1:30" ht="88.5" customHeight="1" x14ac:dyDescent="0.2">
      <c r="A3753" s="70" t="s">
        <v>13621</v>
      </c>
      <c r="B3753" s="64" t="s">
        <v>12105</v>
      </c>
      <c r="C3753" s="65" t="s">
        <v>12289</v>
      </c>
      <c r="D3753" s="65" t="s">
        <v>13405</v>
      </c>
      <c r="E3753" s="66" t="s">
        <v>75</v>
      </c>
      <c r="F3753" s="71" t="s">
        <v>13622</v>
      </c>
      <c r="G3753" s="71" t="s">
        <v>13623</v>
      </c>
      <c r="H3753" s="68">
        <v>44798</v>
      </c>
      <c r="I3753" s="68">
        <v>45529</v>
      </c>
      <c r="J3753" s="57" t="str">
        <f>IF(Ugovori_OPULJP3[[#This Row],[DATUM ZAVRŠETKA OPERACIJE]]&gt;DATE(2024,12,31),"u provedbi","završen")</f>
        <v>završen</v>
      </c>
      <c r="K3753" s="67" t="s">
        <v>98</v>
      </c>
      <c r="L3753" s="67" t="s">
        <v>98</v>
      </c>
      <c r="M3753" s="58">
        <v>0.85</v>
      </c>
      <c r="N3753" s="58">
        <v>0.15</v>
      </c>
      <c r="O3753" s="59">
        <f>Ugovori_OPULJP3[[#This Row],[Bespovratna sredstva - Ukupno (EU+Nac) HRK
= Ukupna ugovorena vrijednost bespovratnih sredstava]]*Ugovori_OPULJP3[[#This Row],[EU STOPA SUFINANCIRANJA %
EU CO-FINANCING RATE %]]</f>
        <v>1924122.067</v>
      </c>
      <c r="P3753" s="60">
        <f>Ugovori_OPULJP3[[#This Row],[Bespovratna sredstva - EU dio - HRK]]/7.5345</f>
        <v>255374.88446479526</v>
      </c>
      <c r="Q3753" s="59">
        <f>Ugovori_OPULJP3[[#This Row],[Bespovratna sredstva - Ukupno (EU+Nac) HRK
= Ukupna ugovorena vrijednost bespovratnih sredstava]]*Ugovori_OPULJP3[[#This Row],[STOPA NACIONALNOG SUFINANCIRANJA %]]</f>
        <v>339550.95299999998</v>
      </c>
      <c r="R3753" s="60">
        <f>Ugovori_OPULJP3[[#This Row],[Bespovratna sredstva - Nacionalni dio - HRK]]/7.5345</f>
        <v>45066.156082022688</v>
      </c>
      <c r="S3753" s="59">
        <v>2263673.02</v>
      </c>
      <c r="T3753" s="60">
        <f>Ugovori_OPULJP3[[#This Row],[Bespovratna sredstva - Ukupno (EU+Nac) HRK
= Ukupna ugovorena vrijednost bespovratnih sredstava]]/7.5345</f>
        <v>300441.04054681794</v>
      </c>
      <c r="U3753" s="59">
        <v>0</v>
      </c>
      <c r="V3753" s="60">
        <f>Ugovori_OPULJP3[[#This Row],[Javni doprinos korisnika - HRK]]/7.5345</f>
        <v>0</v>
      </c>
      <c r="W3753" s="59">
        <v>0</v>
      </c>
      <c r="X3753" s="60">
        <f>Ugovori_OPULJP3[[#This Row],[Privatni doprinos korisnika - HRK]]/7.5345</f>
        <v>0</v>
      </c>
      <c r="Y3753" s="61">
        <v>2263673.02</v>
      </c>
      <c r="Z3753" s="62">
        <f>Ugovori_OPULJP3[[#This Row],[UKUPNI PRIHVATLJIVI IZDACI
TOTAL ELIGIBLE EXPENDITURE
= Bespovratna sredstva ukupno + doprinos korisnika
= Ukupni prihvatljivi troškovi
= Ukupna ugovorena vrijednost projekta HRK]]/7.5345</f>
        <v>300441.04054681794</v>
      </c>
      <c r="AA3753" s="66" t="s">
        <v>12292</v>
      </c>
      <c r="AB3753" s="66" t="s">
        <v>752</v>
      </c>
      <c r="AC3753" s="40" t="s">
        <v>13624</v>
      </c>
      <c r="AD3753" s="72" t="s">
        <v>12294</v>
      </c>
    </row>
    <row r="3754" spans="1:30" ht="88.5" customHeight="1" x14ac:dyDescent="0.2">
      <c r="A3754" s="70" t="s">
        <v>13625</v>
      </c>
      <c r="B3754" s="64" t="s">
        <v>12105</v>
      </c>
      <c r="C3754" s="65" t="s">
        <v>12289</v>
      </c>
      <c r="D3754" s="65" t="s">
        <v>13405</v>
      </c>
      <c r="E3754" s="66" t="s">
        <v>75</v>
      </c>
      <c r="F3754" s="71" t="s">
        <v>13626</v>
      </c>
      <c r="G3754" s="71" t="s">
        <v>13627</v>
      </c>
      <c r="H3754" s="68">
        <v>44789</v>
      </c>
      <c r="I3754" s="68">
        <v>45520</v>
      </c>
      <c r="J3754" s="57" t="str">
        <f>IF(Ugovori_OPULJP3[[#This Row],[DATUM ZAVRŠETKA OPERACIJE]]&gt;DATE(2024,12,31),"u provedbi","završen")</f>
        <v>završen</v>
      </c>
      <c r="K3754" s="76" t="s">
        <v>13628</v>
      </c>
      <c r="L3754" s="67" t="s">
        <v>36</v>
      </c>
      <c r="M3754" s="58">
        <v>0.85</v>
      </c>
      <c r="N3754" s="58">
        <v>0.15</v>
      </c>
      <c r="O3754" s="59">
        <f>Ugovori_OPULJP3[[#This Row],[Bespovratna sredstva - Ukupno (EU+Nac) HRK
= Ukupna ugovorena vrijednost bespovratnih sredstava]]*Ugovori_OPULJP3[[#This Row],[EU STOPA SUFINANCIRANJA %
EU CO-FINANCING RATE %]]</f>
        <v>2067748.0799999998</v>
      </c>
      <c r="P3754" s="60">
        <f>Ugovori_OPULJP3[[#This Row],[Bespovratna sredstva - EU dio - HRK]]/7.5345</f>
        <v>274437.33227155084</v>
      </c>
      <c r="Q3754" s="59">
        <f>Ugovori_OPULJP3[[#This Row],[Bespovratna sredstva - Ukupno (EU+Nac) HRK
= Ukupna ugovorena vrijednost bespovratnih sredstava]]*Ugovori_OPULJP3[[#This Row],[STOPA NACIONALNOG SUFINANCIRANJA %]]</f>
        <v>364896.72</v>
      </c>
      <c r="R3754" s="60">
        <f>Ugovori_OPULJP3[[#This Row],[Bespovratna sredstva - Nacionalni dio - HRK]]/7.5345</f>
        <v>48430.11745968544</v>
      </c>
      <c r="S3754" s="59">
        <v>2432644.7999999998</v>
      </c>
      <c r="T3754" s="60">
        <f>Ugovori_OPULJP3[[#This Row],[Bespovratna sredstva - Ukupno (EU+Nac) HRK
= Ukupna ugovorena vrijednost bespovratnih sredstava]]/7.5345</f>
        <v>322867.44973123627</v>
      </c>
      <c r="U3754" s="59">
        <v>0</v>
      </c>
      <c r="V3754" s="60">
        <f>Ugovori_OPULJP3[[#This Row],[Javni doprinos korisnika - HRK]]/7.5345</f>
        <v>0</v>
      </c>
      <c r="W3754" s="59">
        <v>0</v>
      </c>
      <c r="X3754" s="60">
        <f>Ugovori_OPULJP3[[#This Row],[Privatni doprinos korisnika - HRK]]/7.5345</f>
        <v>0</v>
      </c>
      <c r="Y3754" s="61">
        <v>2432644.7999999998</v>
      </c>
      <c r="Z3754" s="62">
        <f>Ugovori_OPULJP3[[#This Row],[UKUPNI PRIHVATLJIVI IZDACI
TOTAL ELIGIBLE EXPENDITURE
= Bespovratna sredstva ukupno + doprinos korisnika
= Ukupni prihvatljivi troškovi
= Ukupna ugovorena vrijednost projekta HRK]]/7.5345</f>
        <v>322867.44973123627</v>
      </c>
      <c r="AA3754" s="66" t="s">
        <v>12292</v>
      </c>
      <c r="AB3754" s="66" t="s">
        <v>752</v>
      </c>
      <c r="AC3754" s="40" t="s">
        <v>13629</v>
      </c>
      <c r="AD3754" s="72" t="s">
        <v>12294</v>
      </c>
    </row>
    <row r="3755" spans="1:30" ht="88.5" customHeight="1" x14ac:dyDescent="0.2">
      <c r="A3755" s="70" t="s">
        <v>13630</v>
      </c>
      <c r="B3755" s="64" t="s">
        <v>12105</v>
      </c>
      <c r="C3755" s="65" t="s">
        <v>12289</v>
      </c>
      <c r="D3755" s="65" t="s">
        <v>13405</v>
      </c>
      <c r="E3755" s="66" t="s">
        <v>75</v>
      </c>
      <c r="F3755" s="71" t="s">
        <v>13631</v>
      </c>
      <c r="G3755" s="71" t="s">
        <v>13632</v>
      </c>
      <c r="H3755" s="68">
        <v>44789</v>
      </c>
      <c r="I3755" s="68">
        <v>45520</v>
      </c>
      <c r="J3755" s="57" t="str">
        <f>IF(Ugovori_OPULJP3[[#This Row],[DATUM ZAVRŠETKA OPERACIJE]]&gt;DATE(2024,12,31),"u provedbi","završen")</f>
        <v>završen</v>
      </c>
      <c r="K3755" s="76" t="s">
        <v>2479</v>
      </c>
      <c r="L3755" s="67" t="s">
        <v>36</v>
      </c>
      <c r="M3755" s="58">
        <v>0.85</v>
      </c>
      <c r="N3755" s="58">
        <v>0.15</v>
      </c>
      <c r="O3755" s="59">
        <f>Ugovori_OPULJP3[[#This Row],[Bespovratna sredstva - Ukupno (EU+Nac) HRK
= Ukupna ugovorena vrijednost bespovratnih sredstava]]*Ugovori_OPULJP3[[#This Row],[EU STOPA SUFINANCIRANJA %
EU CO-FINANCING RATE %]]</f>
        <v>1659804.7664999999</v>
      </c>
      <c r="P3755" s="60">
        <f>Ugovori_OPULJP3[[#This Row],[Bespovratna sredstva - EU dio - HRK]]/7.5345</f>
        <v>220293.95002986261</v>
      </c>
      <c r="Q3755" s="59">
        <f>Ugovori_OPULJP3[[#This Row],[Bespovratna sredstva - Ukupno (EU+Nac) HRK
= Ukupna ugovorena vrijednost bespovratnih sredstava]]*Ugovori_OPULJP3[[#This Row],[STOPA NACIONALNOG SUFINANCIRANJA %]]</f>
        <v>292906.72349999996</v>
      </c>
      <c r="R3755" s="60">
        <f>Ugovori_OPULJP3[[#This Row],[Bespovratna sredstva - Nacionalni dio - HRK]]/7.5345</f>
        <v>38875.402946446338</v>
      </c>
      <c r="S3755" s="59">
        <v>1952711.49</v>
      </c>
      <c r="T3755" s="60">
        <f>Ugovori_OPULJP3[[#This Row],[Bespovratna sredstva - Ukupno (EU+Nac) HRK
= Ukupna ugovorena vrijednost bespovratnih sredstava]]/7.5345</f>
        <v>259169.35297630896</v>
      </c>
      <c r="U3755" s="59">
        <v>0</v>
      </c>
      <c r="V3755" s="60">
        <f>Ugovori_OPULJP3[[#This Row],[Javni doprinos korisnika - HRK]]/7.5345</f>
        <v>0</v>
      </c>
      <c r="W3755" s="59">
        <v>0</v>
      </c>
      <c r="X3755" s="60">
        <f>Ugovori_OPULJP3[[#This Row],[Privatni doprinos korisnika - HRK]]/7.5345</f>
        <v>0</v>
      </c>
      <c r="Y3755" s="61">
        <v>1952711.49</v>
      </c>
      <c r="Z3755" s="62">
        <f>Ugovori_OPULJP3[[#This Row],[UKUPNI PRIHVATLJIVI IZDACI
TOTAL ELIGIBLE EXPENDITURE
= Bespovratna sredstva ukupno + doprinos korisnika
= Ukupni prihvatljivi troškovi
= Ukupna ugovorena vrijednost projekta HRK]]/7.5345</f>
        <v>259169.35297630896</v>
      </c>
      <c r="AA3755" s="66" t="s">
        <v>12292</v>
      </c>
      <c r="AB3755" s="66" t="s">
        <v>752</v>
      </c>
      <c r="AC3755" s="40" t="s">
        <v>13633</v>
      </c>
      <c r="AD3755" s="72" t="s">
        <v>12294</v>
      </c>
    </row>
    <row r="3756" spans="1:30" ht="88.5" customHeight="1" x14ac:dyDescent="0.2">
      <c r="A3756" s="70" t="s">
        <v>13634</v>
      </c>
      <c r="B3756" s="64" t="s">
        <v>12105</v>
      </c>
      <c r="C3756" s="65" t="s">
        <v>12289</v>
      </c>
      <c r="D3756" s="65" t="s">
        <v>13405</v>
      </c>
      <c r="E3756" s="66" t="s">
        <v>75</v>
      </c>
      <c r="F3756" s="71" t="s">
        <v>13635</v>
      </c>
      <c r="G3756" s="71" t="s">
        <v>13636</v>
      </c>
      <c r="H3756" s="68">
        <v>44783</v>
      </c>
      <c r="I3756" s="68">
        <v>45514</v>
      </c>
      <c r="J3756" s="57" t="str">
        <f>IF(Ugovori_OPULJP3[[#This Row],[DATUM ZAVRŠETKA OPERACIJE]]&gt;DATE(2024,12,31),"u provedbi","završen")</f>
        <v>završen</v>
      </c>
      <c r="K3756" s="76" t="s">
        <v>13637</v>
      </c>
      <c r="L3756" s="67" t="s">
        <v>78</v>
      </c>
      <c r="M3756" s="58">
        <v>0.85</v>
      </c>
      <c r="N3756" s="58">
        <v>0.15</v>
      </c>
      <c r="O3756" s="59">
        <f>Ugovori_OPULJP3[[#This Row],[Bespovratna sredstva - Ukupno (EU+Nac) HRK
= Ukupna ugovorena vrijednost bespovratnih sredstava]]*Ugovori_OPULJP3[[#This Row],[EU STOPA SUFINANCIRANJA %
EU CO-FINANCING RATE %]]</f>
        <v>1756248.5034999999</v>
      </c>
      <c r="P3756" s="60">
        <f>Ugovori_OPULJP3[[#This Row],[Bespovratna sredstva - EU dio - HRK]]/7.5345</f>
        <v>233094.23365850418</v>
      </c>
      <c r="Q3756" s="59">
        <f>Ugovori_OPULJP3[[#This Row],[Bespovratna sredstva - Ukupno (EU+Nac) HRK
= Ukupna ugovorena vrijednost bespovratnih sredstava]]*Ugovori_OPULJP3[[#This Row],[STOPA NACIONALNOG SUFINANCIRANJA %]]</f>
        <v>309926.20649999997</v>
      </c>
      <c r="R3756" s="60">
        <f>Ugovori_OPULJP3[[#This Row],[Bespovratna sredstva - Nacionalni dio - HRK]]/7.5345</f>
        <v>41134.276527971328</v>
      </c>
      <c r="S3756" s="59">
        <v>2066174.71</v>
      </c>
      <c r="T3756" s="60">
        <f>Ugovori_OPULJP3[[#This Row],[Bespovratna sredstva - Ukupno (EU+Nac) HRK
= Ukupna ugovorena vrijednost bespovratnih sredstava]]/7.5345</f>
        <v>274228.51018647553</v>
      </c>
      <c r="U3756" s="59">
        <v>0</v>
      </c>
      <c r="V3756" s="60">
        <f>Ugovori_OPULJP3[[#This Row],[Javni doprinos korisnika - HRK]]/7.5345</f>
        <v>0</v>
      </c>
      <c r="W3756" s="59">
        <v>0</v>
      </c>
      <c r="X3756" s="60">
        <f>Ugovori_OPULJP3[[#This Row],[Privatni doprinos korisnika - HRK]]/7.5345</f>
        <v>0</v>
      </c>
      <c r="Y3756" s="61">
        <v>2066174.71</v>
      </c>
      <c r="Z3756" s="62">
        <f>Ugovori_OPULJP3[[#This Row],[UKUPNI PRIHVATLJIVI IZDACI
TOTAL ELIGIBLE EXPENDITURE
= Bespovratna sredstva ukupno + doprinos korisnika
= Ukupni prihvatljivi troškovi
= Ukupna ugovorena vrijednost projekta HRK]]/7.5345</f>
        <v>274228.51018647553</v>
      </c>
      <c r="AA3756" s="66" t="s">
        <v>12292</v>
      </c>
      <c r="AB3756" s="66" t="s">
        <v>752</v>
      </c>
      <c r="AC3756" s="40" t="s">
        <v>13638</v>
      </c>
      <c r="AD3756" s="72" t="s">
        <v>12294</v>
      </c>
    </row>
    <row r="3757" spans="1:30" ht="88.5" customHeight="1" x14ac:dyDescent="0.2">
      <c r="A3757" s="70" t="s">
        <v>13639</v>
      </c>
      <c r="B3757" s="64" t="s">
        <v>12105</v>
      </c>
      <c r="C3757" s="65" t="s">
        <v>12289</v>
      </c>
      <c r="D3757" s="96" t="s">
        <v>13640</v>
      </c>
      <c r="E3757" s="53" t="s">
        <v>75</v>
      </c>
      <c r="F3757" s="71" t="s">
        <v>13641</v>
      </c>
      <c r="G3757" s="71" t="s">
        <v>13642</v>
      </c>
      <c r="H3757" s="68">
        <v>44512</v>
      </c>
      <c r="I3757" s="68">
        <v>45058</v>
      </c>
      <c r="J3757" s="57" t="str">
        <f>IF(Ugovori_OPULJP3[[#This Row],[DATUM ZAVRŠETKA OPERACIJE]]&gt;DATE(2024,12,31),"u provedbi","završen")</f>
        <v>završen</v>
      </c>
      <c r="K3757" s="67" t="s">
        <v>36</v>
      </c>
      <c r="L3757" s="76" t="s">
        <v>36</v>
      </c>
      <c r="M3757" s="58">
        <v>0.85</v>
      </c>
      <c r="N3757" s="58">
        <v>0.15</v>
      </c>
      <c r="O3757" s="59">
        <f>Ugovori_OPULJP3[[#This Row],[Bespovratna sredstva - Ukupno (EU+Nac) HRK
= Ukupna ugovorena vrijednost bespovratnih sredstava]]*Ugovori_OPULJP3[[#This Row],[EU STOPA SUFINANCIRANJA %
EU CO-FINANCING RATE %]]</f>
        <v>420422.80099999998</v>
      </c>
      <c r="P3757" s="60">
        <f>Ugovori_OPULJP3[[#This Row],[Bespovratna sredstva - EU dio - HRK]]/7.5345</f>
        <v>55799.694870263447</v>
      </c>
      <c r="Q3757" s="59">
        <f>Ugovori_OPULJP3[[#This Row],[Bespovratna sredstva - Ukupno (EU+Nac) HRK
= Ukupna ugovorena vrijednost bespovratnih sredstava]]*Ugovori_OPULJP3[[#This Row],[STOPA NACIONALNOG SUFINANCIRANJA %]]</f>
        <v>74192.258999999991</v>
      </c>
      <c r="R3757" s="60">
        <f>Ugovori_OPULJP3[[#This Row],[Bespovratna sredstva - Nacionalni dio - HRK]]/7.5345</f>
        <v>9847.0049771053145</v>
      </c>
      <c r="S3757" s="59">
        <v>494615.06</v>
      </c>
      <c r="T3757" s="60">
        <f>Ugovori_OPULJP3[[#This Row],[Bespovratna sredstva - Ukupno (EU+Nac) HRK
= Ukupna ugovorena vrijednost bespovratnih sredstava]]/7.5345</f>
        <v>65646.699847368771</v>
      </c>
      <c r="U3757" s="59">
        <v>0</v>
      </c>
      <c r="V3757" s="60">
        <f>Ugovori_OPULJP3[[#This Row],[Javni doprinos korisnika - HRK]]/7.5345</f>
        <v>0</v>
      </c>
      <c r="W3757" s="59">
        <v>0</v>
      </c>
      <c r="X3757" s="60">
        <f>Ugovori_OPULJP3[[#This Row],[Privatni doprinos korisnika - HRK]]/7.5345</f>
        <v>0</v>
      </c>
      <c r="Y3757" s="61">
        <v>494615.06</v>
      </c>
      <c r="Z3757" s="62">
        <f>Ugovori_OPULJP3[[#This Row],[UKUPNI PRIHVATLJIVI IZDACI
TOTAL ELIGIBLE EXPENDITURE
= Bespovratna sredstva ukupno + doprinos korisnika
= Ukupni prihvatljivi troškovi
= Ukupna ugovorena vrijednost projekta HRK]]/7.5345</f>
        <v>65646.699847368771</v>
      </c>
      <c r="AA3757" s="53" t="s">
        <v>12292</v>
      </c>
      <c r="AB3757" s="53" t="s">
        <v>752</v>
      </c>
      <c r="AC3757" s="40" t="s">
        <v>13643</v>
      </c>
      <c r="AD3757" s="52" t="s">
        <v>12294</v>
      </c>
    </row>
    <row r="3758" spans="1:30" ht="88.5" customHeight="1" x14ac:dyDescent="0.2">
      <c r="A3758" s="50" t="s">
        <v>13644</v>
      </c>
      <c r="B3758" s="64" t="s">
        <v>12105</v>
      </c>
      <c r="C3758" s="65" t="s">
        <v>12289</v>
      </c>
      <c r="D3758" s="65" t="s">
        <v>13640</v>
      </c>
      <c r="E3758" s="66" t="s">
        <v>75</v>
      </c>
      <c r="F3758" s="71" t="s">
        <v>13645</v>
      </c>
      <c r="G3758" s="71" t="s">
        <v>12423</v>
      </c>
      <c r="H3758" s="68">
        <v>44769</v>
      </c>
      <c r="I3758" s="68">
        <v>45196</v>
      </c>
      <c r="J3758" s="57" t="str">
        <f>IF(Ugovori_OPULJP3[[#This Row],[DATUM ZAVRŠETKA OPERACIJE]]&gt;DATE(2024,12,31),"u provedbi","završen")</f>
        <v>završen</v>
      </c>
      <c r="K3758" s="76" t="s">
        <v>13646</v>
      </c>
      <c r="L3758" s="67" t="s">
        <v>36</v>
      </c>
      <c r="M3758" s="58">
        <v>0.85</v>
      </c>
      <c r="N3758" s="58">
        <v>0.15</v>
      </c>
      <c r="O3758" s="59">
        <f>Ugovori_OPULJP3[[#This Row],[Bespovratna sredstva - Ukupno (EU+Nac) HRK
= Ukupna ugovorena vrijednost bespovratnih sredstava]]*Ugovori_OPULJP3[[#This Row],[EU STOPA SUFINANCIRANJA %
EU CO-FINANCING RATE %]]</f>
        <v>414451.42349999998</v>
      </c>
      <c r="P3758" s="60">
        <f>Ugovori_OPULJP3[[#This Row],[Bespovratna sredstva - EU dio - HRK]]/7.5345</f>
        <v>55007.156878359543</v>
      </c>
      <c r="Q3758" s="59">
        <f>Ugovori_OPULJP3[[#This Row],[Bespovratna sredstva - Ukupno (EU+Nac) HRK
= Ukupna ugovorena vrijednost bespovratnih sredstava]]*Ugovori_OPULJP3[[#This Row],[STOPA NACIONALNOG SUFINANCIRANJA %]]</f>
        <v>73138.486499999999</v>
      </c>
      <c r="R3758" s="60">
        <f>Ugovori_OPULJP3[[#This Row],[Bespovratna sredstva - Nacionalni dio - HRK]]/7.5345</f>
        <v>9707.1453314752125</v>
      </c>
      <c r="S3758" s="59">
        <v>487589.91</v>
      </c>
      <c r="T3758" s="60">
        <f>Ugovori_OPULJP3[[#This Row],[Bespovratna sredstva - Ukupno (EU+Nac) HRK
= Ukupna ugovorena vrijednost bespovratnih sredstava]]/7.5345</f>
        <v>64714.30220983475</v>
      </c>
      <c r="U3758" s="59">
        <v>0</v>
      </c>
      <c r="V3758" s="60">
        <f>Ugovori_OPULJP3[[#This Row],[Javni doprinos korisnika - HRK]]/7.5345</f>
        <v>0</v>
      </c>
      <c r="W3758" s="59">
        <v>0</v>
      </c>
      <c r="X3758" s="60">
        <f>Ugovori_OPULJP3[[#This Row],[Privatni doprinos korisnika - HRK]]/7.5345</f>
        <v>0</v>
      </c>
      <c r="Y3758" s="61">
        <v>487589.91</v>
      </c>
      <c r="Z3758" s="62">
        <f>Ugovori_OPULJP3[[#This Row],[UKUPNI PRIHVATLJIVI IZDACI
TOTAL ELIGIBLE EXPENDITURE
= Bespovratna sredstva ukupno + doprinos korisnika
= Ukupni prihvatljivi troškovi
= Ukupna ugovorena vrijednost projekta HRK]]/7.5345</f>
        <v>64714.30220983475</v>
      </c>
      <c r="AA3758" s="109" t="s">
        <v>12292</v>
      </c>
      <c r="AB3758" s="66" t="s">
        <v>752</v>
      </c>
      <c r="AC3758" s="40" t="s">
        <v>13647</v>
      </c>
      <c r="AD3758" s="72" t="s">
        <v>12294</v>
      </c>
    </row>
    <row r="3759" spans="1:30" ht="88.5" customHeight="1" x14ac:dyDescent="0.2">
      <c r="A3759" s="70" t="s">
        <v>13648</v>
      </c>
      <c r="B3759" s="64" t="s">
        <v>12105</v>
      </c>
      <c r="C3759" s="65" t="s">
        <v>12289</v>
      </c>
      <c r="D3759" s="96" t="s">
        <v>13640</v>
      </c>
      <c r="E3759" s="53" t="s">
        <v>75</v>
      </c>
      <c r="F3759" s="71" t="s">
        <v>13649</v>
      </c>
      <c r="G3759" s="71" t="s">
        <v>4572</v>
      </c>
      <c r="H3759" s="68">
        <v>44641</v>
      </c>
      <c r="I3759" s="68">
        <v>45190</v>
      </c>
      <c r="J3759" s="57" t="str">
        <f>IF(Ugovori_OPULJP3[[#This Row],[DATUM ZAVRŠETKA OPERACIJE]]&gt;DATE(2024,12,31),"u provedbi","završen")</f>
        <v>završen</v>
      </c>
      <c r="K3759" s="67" t="s">
        <v>13650</v>
      </c>
      <c r="L3759" s="67" t="s">
        <v>36</v>
      </c>
      <c r="M3759" s="58">
        <v>0.85</v>
      </c>
      <c r="N3759" s="58">
        <v>0.15</v>
      </c>
      <c r="O3759" s="59">
        <f>Ugovori_OPULJP3[[#This Row],[Bespovratna sredstva - Ukupno (EU+Nac) HRK
= Ukupna ugovorena vrijednost bespovratnih sredstava]]*Ugovori_OPULJP3[[#This Row],[EU STOPA SUFINANCIRANJA %
EU CO-FINANCING RATE %]]</f>
        <v>424769.26749999996</v>
      </c>
      <c r="P3759" s="60">
        <f>Ugovori_OPULJP3[[#This Row],[Bespovratna sredstva - EU dio - HRK]]/7.5345</f>
        <v>56376.570110823537</v>
      </c>
      <c r="Q3759" s="59">
        <f>Ugovori_OPULJP3[[#This Row],[Bespovratna sredstva - Ukupno (EU+Nac) HRK
= Ukupna ugovorena vrijednost bespovratnih sredstava]]*Ugovori_OPULJP3[[#This Row],[STOPA NACIONALNOG SUFINANCIRANJA %]]</f>
        <v>74959.282500000001</v>
      </c>
      <c r="R3759" s="60">
        <f>Ugovori_OPULJP3[[#This Row],[Bespovratna sredstva - Nacionalni dio - HRK]]/7.5345</f>
        <v>9948.8064901453308</v>
      </c>
      <c r="S3759" s="59">
        <v>499728.55</v>
      </c>
      <c r="T3759" s="60">
        <f>Ugovori_OPULJP3[[#This Row],[Bespovratna sredstva - Ukupno (EU+Nac) HRK
= Ukupna ugovorena vrijednost bespovratnih sredstava]]/7.5345</f>
        <v>66325.37660096887</v>
      </c>
      <c r="U3759" s="59">
        <v>0</v>
      </c>
      <c r="V3759" s="60">
        <f>Ugovori_OPULJP3[[#This Row],[Javni doprinos korisnika - HRK]]/7.5345</f>
        <v>0</v>
      </c>
      <c r="W3759" s="59">
        <v>0</v>
      </c>
      <c r="X3759" s="60">
        <f>Ugovori_OPULJP3[[#This Row],[Privatni doprinos korisnika - HRK]]/7.5345</f>
        <v>0</v>
      </c>
      <c r="Y3759" s="61">
        <v>499728.55</v>
      </c>
      <c r="Z3759" s="62">
        <f>Ugovori_OPULJP3[[#This Row],[UKUPNI PRIHVATLJIVI IZDACI
TOTAL ELIGIBLE EXPENDITURE
= Bespovratna sredstva ukupno + doprinos korisnika
= Ukupni prihvatljivi troškovi
= Ukupna ugovorena vrijednost projekta HRK]]/7.5345</f>
        <v>66325.37660096887</v>
      </c>
      <c r="AA3759" s="53" t="s">
        <v>12292</v>
      </c>
      <c r="AB3759" s="53" t="s">
        <v>752</v>
      </c>
      <c r="AC3759" s="40" t="s">
        <v>13651</v>
      </c>
      <c r="AD3759" s="52" t="s">
        <v>12294</v>
      </c>
    </row>
    <row r="3760" spans="1:30" ht="88.5" customHeight="1" x14ac:dyDescent="0.2">
      <c r="A3760" s="70" t="s">
        <v>13652</v>
      </c>
      <c r="B3760" s="64" t="s">
        <v>12105</v>
      </c>
      <c r="C3760" s="65" t="s">
        <v>12289</v>
      </c>
      <c r="D3760" s="96" t="s">
        <v>13640</v>
      </c>
      <c r="E3760" s="53" t="s">
        <v>75</v>
      </c>
      <c r="F3760" s="71" t="s">
        <v>13653</v>
      </c>
      <c r="G3760" s="71" t="s">
        <v>13654</v>
      </c>
      <c r="H3760" s="68">
        <v>44641</v>
      </c>
      <c r="I3760" s="68">
        <v>45190</v>
      </c>
      <c r="J3760" s="57" t="str">
        <f>IF(Ugovori_OPULJP3[[#This Row],[DATUM ZAVRŠETKA OPERACIJE]]&gt;DATE(2024,12,31),"u provedbi","završen")</f>
        <v>završen</v>
      </c>
      <c r="K3760" s="76" t="s">
        <v>93</v>
      </c>
      <c r="L3760" s="76" t="s">
        <v>93</v>
      </c>
      <c r="M3760" s="58">
        <v>0.85</v>
      </c>
      <c r="N3760" s="58">
        <v>0.15</v>
      </c>
      <c r="O3760" s="59">
        <f>Ugovori_OPULJP3[[#This Row],[Bespovratna sredstva - Ukupno (EU+Nac) HRK
= Ukupna ugovorena vrijednost bespovratnih sredstava]]*Ugovori_OPULJP3[[#This Row],[EU STOPA SUFINANCIRANJA %
EU CO-FINANCING RATE %]]</f>
        <v>421508.2</v>
      </c>
      <c r="P3760" s="60">
        <f>Ugovori_OPULJP3[[#This Row],[Bespovratna sredstva - EU dio - HRK]]/7.5345</f>
        <v>55943.752073793883</v>
      </c>
      <c r="Q3760" s="59">
        <f>Ugovori_OPULJP3[[#This Row],[Bespovratna sredstva - Ukupno (EU+Nac) HRK
= Ukupna ugovorena vrijednost bespovratnih sredstava]]*Ugovori_OPULJP3[[#This Row],[STOPA NACIONALNOG SUFINANCIRANJA %]]</f>
        <v>74383.8</v>
      </c>
      <c r="R3760" s="60">
        <f>Ugovori_OPULJP3[[#This Row],[Bespovratna sredstva - Nacionalni dio - HRK]]/7.5345</f>
        <v>9872.4268365518619</v>
      </c>
      <c r="S3760" s="59">
        <v>495892</v>
      </c>
      <c r="T3760" s="60">
        <f>Ugovori_OPULJP3[[#This Row],[Bespovratna sredstva - Ukupno (EU+Nac) HRK
= Ukupna ugovorena vrijednost bespovratnih sredstava]]/7.5345</f>
        <v>65816.178910345741</v>
      </c>
      <c r="U3760" s="59">
        <v>0</v>
      </c>
      <c r="V3760" s="60">
        <f>Ugovori_OPULJP3[[#This Row],[Javni doprinos korisnika - HRK]]/7.5345</f>
        <v>0</v>
      </c>
      <c r="W3760" s="59">
        <v>0</v>
      </c>
      <c r="X3760" s="60">
        <f>Ugovori_OPULJP3[[#This Row],[Privatni doprinos korisnika - HRK]]/7.5345</f>
        <v>0</v>
      </c>
      <c r="Y3760" s="61">
        <v>495892</v>
      </c>
      <c r="Z3760" s="62">
        <f>Ugovori_OPULJP3[[#This Row],[UKUPNI PRIHVATLJIVI IZDACI
TOTAL ELIGIBLE EXPENDITURE
= Bespovratna sredstva ukupno + doprinos korisnika
= Ukupni prihvatljivi troškovi
= Ukupna ugovorena vrijednost projekta HRK]]/7.5345</f>
        <v>65816.178910345741</v>
      </c>
      <c r="AA3760" s="53" t="s">
        <v>12292</v>
      </c>
      <c r="AB3760" s="53" t="s">
        <v>752</v>
      </c>
      <c r="AC3760" s="40" t="s">
        <v>13655</v>
      </c>
      <c r="AD3760" s="52" t="s">
        <v>12294</v>
      </c>
    </row>
    <row r="3761" spans="1:30" ht="88.5" customHeight="1" x14ac:dyDescent="0.2">
      <c r="A3761" s="70" t="s">
        <v>13656</v>
      </c>
      <c r="B3761" s="64" t="s">
        <v>12105</v>
      </c>
      <c r="C3761" s="65" t="s">
        <v>12289</v>
      </c>
      <c r="D3761" s="96" t="s">
        <v>13640</v>
      </c>
      <c r="E3761" s="53" t="s">
        <v>75</v>
      </c>
      <c r="F3761" s="71" t="s">
        <v>13657</v>
      </c>
      <c r="G3761" s="71" t="s">
        <v>13658</v>
      </c>
      <c r="H3761" s="68">
        <v>44512</v>
      </c>
      <c r="I3761" s="68">
        <v>45058</v>
      </c>
      <c r="J3761" s="57" t="str">
        <f>IF(Ugovori_OPULJP3[[#This Row],[DATUM ZAVRŠETKA OPERACIJE]]&gt;DATE(2024,12,31),"u provedbi","završen")</f>
        <v>završen</v>
      </c>
      <c r="K3761" s="67" t="s">
        <v>36</v>
      </c>
      <c r="L3761" s="67" t="s">
        <v>36</v>
      </c>
      <c r="M3761" s="58">
        <v>0.85</v>
      </c>
      <c r="N3761" s="58">
        <v>0.15</v>
      </c>
      <c r="O3761" s="59">
        <f>Ugovori_OPULJP3[[#This Row],[Bespovratna sredstva - Ukupno (EU+Nac) HRK
= Ukupna ugovorena vrijednost bespovratnih sredstava]]*Ugovori_OPULJP3[[#This Row],[EU STOPA SUFINANCIRANJA %
EU CO-FINANCING RATE %]]</f>
        <v>413554.63949999999</v>
      </c>
      <c r="P3761" s="60">
        <f>Ugovori_OPULJP3[[#This Row],[Bespovratna sredstva - EU dio - HRK]]/7.5345</f>
        <v>54888.133187338237</v>
      </c>
      <c r="Q3761" s="59">
        <f>Ugovori_OPULJP3[[#This Row],[Bespovratna sredstva - Ukupno (EU+Nac) HRK
= Ukupna ugovorena vrijednost bespovratnih sredstava]]*Ugovori_OPULJP3[[#This Row],[STOPA NACIONALNOG SUFINANCIRANJA %]]</f>
        <v>72980.230499999991</v>
      </c>
      <c r="R3761" s="60">
        <f>Ugovori_OPULJP3[[#This Row],[Bespovratna sredstva - Nacionalni dio - HRK]]/7.5345</f>
        <v>9686.1411507067478</v>
      </c>
      <c r="S3761" s="59">
        <v>486534.87</v>
      </c>
      <c r="T3761" s="60">
        <f>Ugovori_OPULJP3[[#This Row],[Bespovratna sredstva - Ukupno (EU+Nac) HRK
= Ukupna ugovorena vrijednost bespovratnih sredstava]]/7.5345</f>
        <v>64574.27433804499</v>
      </c>
      <c r="U3761" s="59">
        <v>0</v>
      </c>
      <c r="V3761" s="60">
        <f>Ugovori_OPULJP3[[#This Row],[Javni doprinos korisnika - HRK]]/7.5345</f>
        <v>0</v>
      </c>
      <c r="W3761" s="59">
        <v>0</v>
      </c>
      <c r="X3761" s="60">
        <f>Ugovori_OPULJP3[[#This Row],[Privatni doprinos korisnika - HRK]]/7.5345</f>
        <v>0</v>
      </c>
      <c r="Y3761" s="61">
        <v>486534.87</v>
      </c>
      <c r="Z3761" s="62">
        <f>Ugovori_OPULJP3[[#This Row],[UKUPNI PRIHVATLJIVI IZDACI
TOTAL ELIGIBLE EXPENDITURE
= Bespovratna sredstva ukupno + doprinos korisnika
= Ukupni prihvatljivi troškovi
= Ukupna ugovorena vrijednost projekta HRK]]/7.5345</f>
        <v>64574.27433804499</v>
      </c>
      <c r="AA3761" s="53" t="s">
        <v>12292</v>
      </c>
      <c r="AB3761" s="53" t="s">
        <v>752</v>
      </c>
      <c r="AC3761" s="40" t="s">
        <v>13659</v>
      </c>
      <c r="AD3761" s="52" t="s">
        <v>12294</v>
      </c>
    </row>
    <row r="3762" spans="1:30" ht="88.5" customHeight="1" x14ac:dyDescent="0.2">
      <c r="A3762" s="70" t="s">
        <v>13660</v>
      </c>
      <c r="B3762" s="64" t="s">
        <v>12105</v>
      </c>
      <c r="C3762" s="65" t="s">
        <v>12289</v>
      </c>
      <c r="D3762" s="96" t="s">
        <v>13640</v>
      </c>
      <c r="E3762" s="53" t="s">
        <v>75</v>
      </c>
      <c r="F3762" s="71" t="s">
        <v>13661</v>
      </c>
      <c r="G3762" s="71" t="s">
        <v>13662</v>
      </c>
      <c r="H3762" s="68">
        <v>44641</v>
      </c>
      <c r="I3762" s="68">
        <v>45190</v>
      </c>
      <c r="J3762" s="57" t="str">
        <f>IF(Ugovori_OPULJP3[[#This Row],[DATUM ZAVRŠETKA OPERACIJE]]&gt;DATE(2024,12,31),"u provedbi","završen")</f>
        <v>završen</v>
      </c>
      <c r="K3762" s="76" t="s">
        <v>13663</v>
      </c>
      <c r="L3762" s="76" t="s">
        <v>93</v>
      </c>
      <c r="M3762" s="58">
        <v>0.85</v>
      </c>
      <c r="N3762" s="58">
        <v>0.15</v>
      </c>
      <c r="O3762" s="59">
        <f>Ugovori_OPULJP3[[#This Row],[Bespovratna sredstva - Ukupno (EU+Nac) HRK
= Ukupna ugovorena vrijednost bespovratnih sredstava]]*Ugovori_OPULJP3[[#This Row],[EU STOPA SUFINANCIRANJA %
EU CO-FINANCING RATE %]]</f>
        <v>353399.82500000001</v>
      </c>
      <c r="P3762" s="60">
        <f>Ugovori_OPULJP3[[#This Row],[Bespovratna sredstva - EU dio - HRK]]/7.5345</f>
        <v>46904.217267237371</v>
      </c>
      <c r="Q3762" s="59">
        <f>Ugovori_OPULJP3[[#This Row],[Bespovratna sredstva - Ukupno (EU+Nac) HRK
= Ukupna ugovorena vrijednost bespovratnih sredstava]]*Ugovori_OPULJP3[[#This Row],[STOPA NACIONALNOG SUFINANCIRANJA %]]</f>
        <v>62364.674999999996</v>
      </c>
      <c r="R3762" s="60">
        <f>Ugovori_OPULJP3[[#This Row],[Bespovratna sredstva - Nacionalni dio - HRK]]/7.5345</f>
        <v>8277.2148118654186</v>
      </c>
      <c r="S3762" s="59">
        <v>415764.5</v>
      </c>
      <c r="T3762" s="60">
        <f>Ugovori_OPULJP3[[#This Row],[Bespovratna sredstva - Ukupno (EU+Nac) HRK
= Ukupna ugovorena vrijednost bespovratnih sredstava]]/7.5345</f>
        <v>55181.432079102793</v>
      </c>
      <c r="U3762" s="59">
        <v>0</v>
      </c>
      <c r="V3762" s="60">
        <f>Ugovori_OPULJP3[[#This Row],[Javni doprinos korisnika - HRK]]/7.5345</f>
        <v>0</v>
      </c>
      <c r="W3762" s="59">
        <v>0</v>
      </c>
      <c r="X3762" s="60">
        <f>Ugovori_OPULJP3[[#This Row],[Privatni doprinos korisnika - HRK]]/7.5345</f>
        <v>0</v>
      </c>
      <c r="Y3762" s="61">
        <v>415764.5</v>
      </c>
      <c r="Z3762" s="62">
        <f>Ugovori_OPULJP3[[#This Row],[UKUPNI PRIHVATLJIVI IZDACI
TOTAL ELIGIBLE EXPENDITURE
= Bespovratna sredstva ukupno + doprinos korisnika
= Ukupni prihvatljivi troškovi
= Ukupna ugovorena vrijednost projekta HRK]]/7.5345</f>
        <v>55181.432079102793</v>
      </c>
      <c r="AA3762" s="53" t="s">
        <v>12292</v>
      </c>
      <c r="AB3762" s="53" t="s">
        <v>752</v>
      </c>
      <c r="AC3762" s="40" t="s">
        <v>13664</v>
      </c>
      <c r="AD3762" s="52" t="s">
        <v>12294</v>
      </c>
    </row>
    <row r="3763" spans="1:30" ht="88.5" customHeight="1" x14ac:dyDescent="0.2">
      <c r="A3763" s="70" t="s">
        <v>13665</v>
      </c>
      <c r="B3763" s="64" t="s">
        <v>12105</v>
      </c>
      <c r="C3763" s="65" t="s">
        <v>12289</v>
      </c>
      <c r="D3763" s="96" t="s">
        <v>13640</v>
      </c>
      <c r="E3763" s="53" t="s">
        <v>75</v>
      </c>
      <c r="F3763" s="71" t="s">
        <v>13666</v>
      </c>
      <c r="G3763" s="54" t="s">
        <v>4254</v>
      </c>
      <c r="H3763" s="68">
        <v>44641</v>
      </c>
      <c r="I3763" s="68">
        <v>45037</v>
      </c>
      <c r="J3763" s="57" t="str">
        <f>IF(Ugovori_OPULJP3[[#This Row],[DATUM ZAVRŠETKA OPERACIJE]]&gt;DATE(2024,12,31),"u provedbi","završen")</f>
        <v>završen</v>
      </c>
      <c r="K3763" s="76" t="s">
        <v>332</v>
      </c>
      <c r="L3763" s="76" t="s">
        <v>332</v>
      </c>
      <c r="M3763" s="58">
        <v>0.85</v>
      </c>
      <c r="N3763" s="58">
        <v>0.15</v>
      </c>
      <c r="O3763" s="59">
        <f>Ugovori_OPULJP3[[#This Row],[Bespovratna sredstva - Ukupno (EU+Nac) HRK
= Ukupna ugovorena vrijednost bespovratnih sredstava]]*Ugovori_OPULJP3[[#This Row],[EU STOPA SUFINANCIRANJA %
EU CO-FINANCING RATE %]]</f>
        <v>410681.16349999997</v>
      </c>
      <c r="P3763" s="60">
        <f>Ugovori_OPULJP3[[#This Row],[Bespovratna sredstva - EU dio - HRK]]/7.5345</f>
        <v>54506.757382706208</v>
      </c>
      <c r="Q3763" s="59">
        <f>Ugovori_OPULJP3[[#This Row],[Bespovratna sredstva - Ukupno (EU+Nac) HRK
= Ukupna ugovorena vrijednost bespovratnih sredstava]]*Ugovori_OPULJP3[[#This Row],[STOPA NACIONALNOG SUFINANCIRANJA %]]</f>
        <v>72473.146500000003</v>
      </c>
      <c r="R3763" s="60">
        <f>Ugovori_OPULJP3[[#This Row],[Bespovratna sredstva - Nacionalni dio - HRK]]/7.5345</f>
        <v>9618.8395381246264</v>
      </c>
      <c r="S3763" s="59">
        <v>483154.31</v>
      </c>
      <c r="T3763" s="60">
        <f>Ugovori_OPULJP3[[#This Row],[Bespovratna sredstva - Ukupno (EU+Nac) HRK
= Ukupna ugovorena vrijednost bespovratnih sredstava]]/7.5345</f>
        <v>64125.596920830838</v>
      </c>
      <c r="U3763" s="59">
        <v>0</v>
      </c>
      <c r="V3763" s="60">
        <f>Ugovori_OPULJP3[[#This Row],[Javni doprinos korisnika - HRK]]/7.5345</f>
        <v>0</v>
      </c>
      <c r="W3763" s="59">
        <v>0</v>
      </c>
      <c r="X3763" s="60">
        <f>Ugovori_OPULJP3[[#This Row],[Privatni doprinos korisnika - HRK]]/7.5345</f>
        <v>0</v>
      </c>
      <c r="Y3763" s="61">
        <v>483154.31</v>
      </c>
      <c r="Z3763" s="62">
        <f>Ugovori_OPULJP3[[#This Row],[UKUPNI PRIHVATLJIVI IZDACI
TOTAL ELIGIBLE EXPENDITURE
= Bespovratna sredstva ukupno + doprinos korisnika
= Ukupni prihvatljivi troškovi
= Ukupna ugovorena vrijednost projekta HRK]]/7.5345</f>
        <v>64125.596920830838</v>
      </c>
      <c r="AA3763" s="53" t="s">
        <v>12292</v>
      </c>
      <c r="AB3763" s="53" t="s">
        <v>752</v>
      </c>
      <c r="AC3763" s="40" t="s">
        <v>13667</v>
      </c>
      <c r="AD3763" s="52" t="s">
        <v>12294</v>
      </c>
    </row>
    <row r="3764" spans="1:30" ht="88.5" customHeight="1" x14ac:dyDescent="0.2">
      <c r="A3764" s="70" t="s">
        <v>13668</v>
      </c>
      <c r="B3764" s="64" t="s">
        <v>12105</v>
      </c>
      <c r="C3764" s="65" t="s">
        <v>12289</v>
      </c>
      <c r="D3764" s="96" t="s">
        <v>13640</v>
      </c>
      <c r="E3764" s="53" t="s">
        <v>75</v>
      </c>
      <c r="F3764" s="71" t="s">
        <v>13669</v>
      </c>
      <c r="G3764" s="71" t="s">
        <v>13670</v>
      </c>
      <c r="H3764" s="68">
        <v>44641</v>
      </c>
      <c r="I3764" s="68">
        <v>45190</v>
      </c>
      <c r="J3764" s="57" t="str">
        <f>IF(Ugovori_OPULJP3[[#This Row],[DATUM ZAVRŠETKA OPERACIJE]]&gt;DATE(2024,12,31),"u provedbi","završen")</f>
        <v>završen</v>
      </c>
      <c r="K3764" s="76" t="s">
        <v>13671</v>
      </c>
      <c r="L3764" s="76" t="s">
        <v>36</v>
      </c>
      <c r="M3764" s="58">
        <v>0.85</v>
      </c>
      <c r="N3764" s="58">
        <v>0.15</v>
      </c>
      <c r="O3764" s="59">
        <f>Ugovori_OPULJP3[[#This Row],[Bespovratna sredstva - Ukupno (EU+Nac) HRK
= Ukupna ugovorena vrijednost bespovratnih sredstava]]*Ugovori_OPULJP3[[#This Row],[EU STOPA SUFINANCIRANJA %
EU CO-FINANCING RATE %]]</f>
        <v>422279.45600000001</v>
      </c>
      <c r="P3764" s="60">
        <f>Ugovori_OPULJP3[[#This Row],[Bespovratna sredstva - EU dio - HRK]]/7.5345</f>
        <v>56046.115336120507</v>
      </c>
      <c r="Q3764" s="59">
        <f>Ugovori_OPULJP3[[#This Row],[Bespovratna sredstva - Ukupno (EU+Nac) HRK
= Ukupna ugovorena vrijednost bespovratnih sredstava]]*Ugovori_OPULJP3[[#This Row],[STOPA NACIONALNOG SUFINANCIRANJA %]]</f>
        <v>74519.903999999995</v>
      </c>
      <c r="R3764" s="60">
        <f>Ugovori_OPULJP3[[#This Row],[Bespovratna sredstva - Nacionalni dio - HRK]]/7.5345</f>
        <v>9890.490941668324</v>
      </c>
      <c r="S3764" s="59">
        <v>496799.36</v>
      </c>
      <c r="T3764" s="60">
        <f>Ugovori_OPULJP3[[#This Row],[Bespovratna sredstva - Ukupno (EU+Nac) HRK
= Ukupna ugovorena vrijednost bespovratnih sredstava]]/7.5345</f>
        <v>65936.606277788829</v>
      </c>
      <c r="U3764" s="59">
        <v>0</v>
      </c>
      <c r="V3764" s="60">
        <f>Ugovori_OPULJP3[[#This Row],[Javni doprinos korisnika - HRK]]/7.5345</f>
        <v>0</v>
      </c>
      <c r="W3764" s="59">
        <v>0</v>
      </c>
      <c r="X3764" s="60">
        <f>Ugovori_OPULJP3[[#This Row],[Privatni doprinos korisnika - HRK]]/7.5345</f>
        <v>0</v>
      </c>
      <c r="Y3764" s="61">
        <v>496799.36</v>
      </c>
      <c r="Z3764" s="62">
        <f>Ugovori_OPULJP3[[#This Row],[UKUPNI PRIHVATLJIVI IZDACI
TOTAL ELIGIBLE EXPENDITURE
= Bespovratna sredstva ukupno + doprinos korisnika
= Ukupni prihvatljivi troškovi
= Ukupna ugovorena vrijednost projekta HRK]]/7.5345</f>
        <v>65936.606277788829</v>
      </c>
      <c r="AA3764" s="53" t="s">
        <v>12292</v>
      </c>
      <c r="AB3764" s="53" t="s">
        <v>752</v>
      </c>
      <c r="AC3764" s="40" t="s">
        <v>13672</v>
      </c>
      <c r="AD3764" s="52" t="s">
        <v>12294</v>
      </c>
    </row>
    <row r="3765" spans="1:30" ht="88.5" customHeight="1" x14ac:dyDescent="0.2">
      <c r="A3765" s="70" t="s">
        <v>13673</v>
      </c>
      <c r="B3765" s="64" t="s">
        <v>12105</v>
      </c>
      <c r="C3765" s="65" t="s">
        <v>12289</v>
      </c>
      <c r="D3765" s="96" t="s">
        <v>13640</v>
      </c>
      <c r="E3765" s="53" t="s">
        <v>75</v>
      </c>
      <c r="F3765" s="71" t="s">
        <v>13674</v>
      </c>
      <c r="G3765" s="71" t="s">
        <v>13675</v>
      </c>
      <c r="H3765" s="68">
        <v>44559</v>
      </c>
      <c r="I3765" s="68">
        <v>45014</v>
      </c>
      <c r="J3765" s="57" t="str">
        <f>IF(Ugovori_OPULJP3[[#This Row],[DATUM ZAVRŠETKA OPERACIJE]]&gt;DATE(2024,12,31),"u provedbi","završen")</f>
        <v>završen</v>
      </c>
      <c r="K3765" s="67" t="s">
        <v>98</v>
      </c>
      <c r="L3765" s="67" t="s">
        <v>98</v>
      </c>
      <c r="M3765" s="82" t="s">
        <v>3093</v>
      </c>
      <c r="N3765" s="58">
        <v>0.15</v>
      </c>
      <c r="O3765" s="59">
        <f>Ugovori_OPULJP3[[#This Row],[Bespovratna sredstva - Ukupno (EU+Nac) HRK
= Ukupna ugovorena vrijednost bespovratnih sredstava]]*Ugovori_OPULJP3[[#This Row],[EU STOPA SUFINANCIRANJA %
EU CO-FINANCING RATE %]]</f>
        <v>371393.82349999994</v>
      </c>
      <c r="P3765" s="60">
        <f>Ugovori_OPULJP3[[#This Row],[Bespovratna sredstva - EU dio - HRK]]/7.5345</f>
        <v>49292.431282765931</v>
      </c>
      <c r="Q3765" s="59">
        <f>Ugovori_OPULJP3[[#This Row],[Bespovratna sredstva - Ukupno (EU+Nac) HRK
= Ukupna ugovorena vrijednost bespovratnih sredstava]]*Ugovori_OPULJP3[[#This Row],[STOPA NACIONALNOG SUFINANCIRANJA %]]</f>
        <v>65540.08649999999</v>
      </c>
      <c r="R3765" s="60">
        <f>Ugovori_OPULJP3[[#This Row],[Bespovratna sredstva - Nacionalni dio - HRK]]/7.5345</f>
        <v>8698.6643440175176</v>
      </c>
      <c r="S3765" s="59">
        <v>436933.91</v>
      </c>
      <c r="T3765" s="60">
        <f>Ugovori_OPULJP3[[#This Row],[Bespovratna sredstva - Ukupno (EU+Nac) HRK
= Ukupna ugovorena vrijednost bespovratnih sredstava]]/7.5345</f>
        <v>57991.095626783455</v>
      </c>
      <c r="U3765" s="59">
        <v>0</v>
      </c>
      <c r="V3765" s="60">
        <f>Ugovori_OPULJP3[[#This Row],[Javni doprinos korisnika - HRK]]/7.5345</f>
        <v>0</v>
      </c>
      <c r="W3765" s="59">
        <v>0</v>
      </c>
      <c r="X3765" s="60">
        <f>Ugovori_OPULJP3[[#This Row],[Privatni doprinos korisnika - HRK]]/7.5345</f>
        <v>0</v>
      </c>
      <c r="Y3765" s="61">
        <v>436933.91</v>
      </c>
      <c r="Z3765" s="62">
        <f>Ugovori_OPULJP3[[#This Row],[UKUPNI PRIHVATLJIVI IZDACI
TOTAL ELIGIBLE EXPENDITURE
= Bespovratna sredstva ukupno + doprinos korisnika
= Ukupni prihvatljivi troškovi
= Ukupna ugovorena vrijednost projekta HRK]]/7.5345</f>
        <v>57991.095626783455</v>
      </c>
      <c r="AA3765" s="66" t="s">
        <v>12292</v>
      </c>
      <c r="AB3765" s="66" t="s">
        <v>752</v>
      </c>
      <c r="AC3765" s="40" t="s">
        <v>13676</v>
      </c>
      <c r="AD3765" s="72" t="s">
        <v>12294</v>
      </c>
    </row>
    <row r="3766" spans="1:30" ht="88.5" customHeight="1" x14ac:dyDescent="0.2">
      <c r="A3766" s="75" t="s">
        <v>13677</v>
      </c>
      <c r="B3766" s="64" t="s">
        <v>12105</v>
      </c>
      <c r="C3766" s="65" t="s">
        <v>12289</v>
      </c>
      <c r="D3766" s="96" t="s">
        <v>13640</v>
      </c>
      <c r="E3766" s="53" t="s">
        <v>75</v>
      </c>
      <c r="F3766" s="71" t="s">
        <v>13678</v>
      </c>
      <c r="G3766" s="71" t="s">
        <v>7249</v>
      </c>
      <c r="H3766" s="68">
        <v>44530</v>
      </c>
      <c r="I3766" s="68">
        <v>45076</v>
      </c>
      <c r="J3766" s="57" t="str">
        <f>IF(Ugovori_OPULJP3[[#This Row],[DATUM ZAVRŠETKA OPERACIJE]]&gt;DATE(2024,12,31),"u provedbi","završen")</f>
        <v>završen</v>
      </c>
      <c r="K3766" s="67" t="s">
        <v>8625</v>
      </c>
      <c r="L3766" s="55" t="s">
        <v>248</v>
      </c>
      <c r="M3766" s="82" t="s">
        <v>3093</v>
      </c>
      <c r="N3766" s="58">
        <v>0.15</v>
      </c>
      <c r="O3766" s="59">
        <f>Ugovori_OPULJP3[[#This Row],[Bespovratna sredstva - Ukupno (EU+Nac) HRK
= Ukupna ugovorena vrijednost bespovratnih sredstava]]*Ugovori_OPULJP3[[#This Row],[EU STOPA SUFINANCIRANJA %
EU CO-FINANCING RATE %]]</f>
        <v>415486.51099999994</v>
      </c>
      <c r="P3766" s="60">
        <f>Ugovori_OPULJP3[[#This Row],[Bespovratna sredstva - EU dio - HRK]]/7.5345</f>
        <v>55144.536598314407</v>
      </c>
      <c r="Q3766" s="59">
        <f>Ugovori_OPULJP3[[#This Row],[Bespovratna sredstva - Ukupno (EU+Nac) HRK
= Ukupna ugovorena vrijednost bespovratnih sredstava]]*Ugovori_OPULJP3[[#This Row],[STOPA NACIONALNOG SUFINANCIRANJA %]]</f>
        <v>73321.14899999999</v>
      </c>
      <c r="R3766" s="60">
        <f>Ugovori_OPULJP3[[#This Row],[Bespovratna sredstva - Nacionalni dio - HRK]]/7.5345</f>
        <v>9731.3888114672482</v>
      </c>
      <c r="S3766" s="59">
        <v>488807.66</v>
      </c>
      <c r="T3766" s="60">
        <f>Ugovori_OPULJP3[[#This Row],[Bespovratna sredstva - Ukupno (EU+Nac) HRK
= Ukupna ugovorena vrijednost bespovratnih sredstava]]/7.5345</f>
        <v>64875.925409781667</v>
      </c>
      <c r="U3766" s="59">
        <v>0</v>
      </c>
      <c r="V3766" s="60">
        <f>Ugovori_OPULJP3[[#This Row],[Javni doprinos korisnika - HRK]]/7.5345</f>
        <v>0</v>
      </c>
      <c r="W3766" s="59">
        <v>0</v>
      </c>
      <c r="X3766" s="60">
        <f>Ugovori_OPULJP3[[#This Row],[Privatni doprinos korisnika - HRK]]/7.5345</f>
        <v>0</v>
      </c>
      <c r="Y3766" s="61">
        <v>488807.66</v>
      </c>
      <c r="Z3766" s="62">
        <f>Ugovori_OPULJP3[[#This Row],[UKUPNI PRIHVATLJIVI IZDACI
TOTAL ELIGIBLE EXPENDITURE
= Bespovratna sredstva ukupno + doprinos korisnika
= Ukupni prihvatljivi troškovi
= Ukupna ugovorena vrijednost projekta HRK]]/7.5345</f>
        <v>64875.925409781667</v>
      </c>
      <c r="AA3766" s="53" t="s">
        <v>12292</v>
      </c>
      <c r="AB3766" s="53" t="s">
        <v>752</v>
      </c>
      <c r="AC3766" s="40" t="s">
        <v>13679</v>
      </c>
      <c r="AD3766" s="52" t="s">
        <v>12294</v>
      </c>
    </row>
    <row r="3767" spans="1:30" ht="88.5" customHeight="1" x14ac:dyDescent="0.2">
      <c r="A3767" s="70" t="s">
        <v>13680</v>
      </c>
      <c r="B3767" s="64" t="s">
        <v>12105</v>
      </c>
      <c r="C3767" s="65" t="s">
        <v>12289</v>
      </c>
      <c r="D3767" s="96" t="s">
        <v>13640</v>
      </c>
      <c r="E3767" s="53" t="s">
        <v>75</v>
      </c>
      <c r="F3767" s="71" t="s">
        <v>13681</v>
      </c>
      <c r="G3767" s="71" t="s">
        <v>13682</v>
      </c>
      <c r="H3767" s="68">
        <v>44523</v>
      </c>
      <c r="I3767" s="68">
        <v>45069</v>
      </c>
      <c r="J3767" s="57" t="str">
        <f>IF(Ugovori_OPULJP3[[#This Row],[DATUM ZAVRŠETKA OPERACIJE]]&gt;DATE(2024,12,31),"u provedbi","završen")</f>
        <v>završen</v>
      </c>
      <c r="K3767" s="67" t="s">
        <v>210</v>
      </c>
      <c r="L3767" s="55" t="s">
        <v>210</v>
      </c>
      <c r="M3767" s="82" t="s">
        <v>3093</v>
      </c>
      <c r="N3767" s="58">
        <v>0.15</v>
      </c>
      <c r="O3767" s="59">
        <f>Ugovori_OPULJP3[[#This Row],[Bespovratna sredstva - Ukupno (EU+Nac) HRK
= Ukupna ugovorena vrijednost bespovratnih sredstava]]*Ugovori_OPULJP3[[#This Row],[EU STOPA SUFINANCIRANJA %
EU CO-FINANCING RATE %]]</f>
        <v>414796.78699999995</v>
      </c>
      <c r="P3767" s="60">
        <f>Ugovori_OPULJP3[[#This Row],[Bespovratna sredstva - EU dio - HRK]]/7.5345</f>
        <v>55052.99449200344</v>
      </c>
      <c r="Q3767" s="59">
        <f>Ugovori_OPULJP3[[#This Row],[Bespovratna sredstva - Ukupno (EU+Nac) HRK
= Ukupna ugovorena vrijednost bespovratnih sredstava]]*Ugovori_OPULJP3[[#This Row],[STOPA NACIONALNOG SUFINANCIRANJA %]]</f>
        <v>73199.43299999999</v>
      </c>
      <c r="R3767" s="60">
        <f>Ugovori_OPULJP3[[#This Row],[Bespovratna sredstva - Nacionalni dio - HRK]]/7.5345</f>
        <v>9715.2343221182546</v>
      </c>
      <c r="S3767" s="59">
        <v>487996.22</v>
      </c>
      <c r="T3767" s="60">
        <f>Ugovori_OPULJP3[[#This Row],[Bespovratna sredstva - Ukupno (EU+Nac) HRK
= Ukupna ugovorena vrijednost bespovratnih sredstava]]/7.5345</f>
        <v>64768.2288141217</v>
      </c>
      <c r="U3767" s="59">
        <v>0</v>
      </c>
      <c r="V3767" s="60">
        <f>Ugovori_OPULJP3[[#This Row],[Javni doprinos korisnika - HRK]]/7.5345</f>
        <v>0</v>
      </c>
      <c r="W3767" s="59">
        <v>0</v>
      </c>
      <c r="X3767" s="60">
        <f>Ugovori_OPULJP3[[#This Row],[Privatni doprinos korisnika - HRK]]/7.5345</f>
        <v>0</v>
      </c>
      <c r="Y3767" s="61">
        <v>487996.22</v>
      </c>
      <c r="Z3767" s="62">
        <f>Ugovori_OPULJP3[[#This Row],[UKUPNI PRIHVATLJIVI IZDACI
TOTAL ELIGIBLE EXPENDITURE
= Bespovratna sredstva ukupno + doprinos korisnika
= Ukupni prihvatljivi troškovi
= Ukupna ugovorena vrijednost projekta HRK]]/7.5345</f>
        <v>64768.2288141217</v>
      </c>
      <c r="AA3767" s="53" t="s">
        <v>12292</v>
      </c>
      <c r="AB3767" s="53" t="s">
        <v>752</v>
      </c>
      <c r="AC3767" s="40" t="s">
        <v>13683</v>
      </c>
      <c r="AD3767" s="52" t="s">
        <v>12294</v>
      </c>
    </row>
    <row r="3768" spans="1:30" ht="88.5" customHeight="1" x14ac:dyDescent="0.2">
      <c r="A3768" s="70" t="s">
        <v>13684</v>
      </c>
      <c r="B3768" s="64" t="s">
        <v>12105</v>
      </c>
      <c r="C3768" s="65" t="s">
        <v>12289</v>
      </c>
      <c r="D3768" s="96" t="s">
        <v>13640</v>
      </c>
      <c r="E3768" s="53" t="s">
        <v>75</v>
      </c>
      <c r="F3768" s="71" t="s">
        <v>13685</v>
      </c>
      <c r="G3768" s="71" t="s">
        <v>1329</v>
      </c>
      <c r="H3768" s="68">
        <v>44641</v>
      </c>
      <c r="I3768" s="68">
        <v>45006</v>
      </c>
      <c r="J3768" s="57" t="str">
        <f>IF(Ugovori_OPULJP3[[#This Row],[DATUM ZAVRŠETKA OPERACIJE]]&gt;DATE(2024,12,31),"u provedbi","završen")</f>
        <v>završen</v>
      </c>
      <c r="K3768" s="76" t="s">
        <v>6242</v>
      </c>
      <c r="L3768" s="76" t="s">
        <v>93</v>
      </c>
      <c r="M3768" s="58">
        <v>0.85</v>
      </c>
      <c r="N3768" s="58">
        <v>0.15</v>
      </c>
      <c r="O3768" s="59">
        <f>Ugovori_OPULJP3[[#This Row],[Bespovratna sredstva - Ukupno (EU+Nac) HRK
= Ukupna ugovorena vrijednost bespovratnih sredstava]]*Ugovori_OPULJP3[[#This Row],[EU STOPA SUFINANCIRANJA %
EU CO-FINANCING RATE %]]</f>
        <v>362904.89049999998</v>
      </c>
      <c r="P3768" s="60">
        <f>Ugovori_OPULJP3[[#This Row],[Bespovratna sredstva - EU dio - HRK]]/7.5345</f>
        <v>48165.756254562344</v>
      </c>
      <c r="Q3768" s="59">
        <f>Ugovori_OPULJP3[[#This Row],[Bespovratna sredstva - Ukupno (EU+Nac) HRK
= Ukupna ugovorena vrijednost bespovratnih sredstava]]*Ugovori_OPULJP3[[#This Row],[STOPA NACIONALNOG SUFINANCIRANJA %]]</f>
        <v>64042.039499999999</v>
      </c>
      <c r="R3768" s="60">
        <f>Ugovori_OPULJP3[[#This Row],[Bespovratna sredstva - Nacionalni dio - HRK]]/7.5345</f>
        <v>8499.8393390404126</v>
      </c>
      <c r="S3768" s="59">
        <v>426946.93</v>
      </c>
      <c r="T3768" s="60">
        <f>Ugovori_OPULJP3[[#This Row],[Bespovratna sredstva - Ukupno (EU+Nac) HRK
= Ukupna ugovorena vrijednost bespovratnih sredstava]]/7.5345</f>
        <v>56665.595593602753</v>
      </c>
      <c r="U3768" s="59">
        <v>0</v>
      </c>
      <c r="V3768" s="60">
        <f>Ugovori_OPULJP3[[#This Row],[Javni doprinos korisnika - HRK]]/7.5345</f>
        <v>0</v>
      </c>
      <c r="W3768" s="59">
        <v>0</v>
      </c>
      <c r="X3768" s="60">
        <f>Ugovori_OPULJP3[[#This Row],[Privatni doprinos korisnika - HRK]]/7.5345</f>
        <v>0</v>
      </c>
      <c r="Y3768" s="61">
        <v>426946.93</v>
      </c>
      <c r="Z3768" s="62">
        <f>Ugovori_OPULJP3[[#This Row],[UKUPNI PRIHVATLJIVI IZDACI
TOTAL ELIGIBLE EXPENDITURE
= Bespovratna sredstva ukupno + doprinos korisnika
= Ukupni prihvatljivi troškovi
= Ukupna ugovorena vrijednost projekta HRK]]/7.5345</f>
        <v>56665.595593602753</v>
      </c>
      <c r="AA3768" s="53" t="s">
        <v>12292</v>
      </c>
      <c r="AB3768" s="53" t="s">
        <v>752</v>
      </c>
      <c r="AC3768" s="40" t="s">
        <v>13686</v>
      </c>
      <c r="AD3768" s="52" t="s">
        <v>12294</v>
      </c>
    </row>
    <row r="3769" spans="1:30" ht="88.5" customHeight="1" x14ac:dyDescent="0.2">
      <c r="A3769" s="50" t="s">
        <v>13687</v>
      </c>
      <c r="B3769" s="64" t="s">
        <v>12105</v>
      </c>
      <c r="C3769" s="65" t="s">
        <v>12289</v>
      </c>
      <c r="D3769" s="65" t="s">
        <v>13640</v>
      </c>
      <c r="E3769" s="66" t="s">
        <v>75</v>
      </c>
      <c r="F3769" s="71" t="s">
        <v>13688</v>
      </c>
      <c r="G3769" s="71" t="s">
        <v>13689</v>
      </c>
      <c r="H3769" s="68">
        <v>44769</v>
      </c>
      <c r="I3769" s="68">
        <v>45291</v>
      </c>
      <c r="J3769" s="57" t="str">
        <f>IF(Ugovori_OPULJP3[[#This Row],[DATUM ZAVRŠETKA OPERACIJE]]&gt;DATE(2024,12,31),"u provedbi","završen")</f>
        <v>završen</v>
      </c>
      <c r="K3769" s="76" t="s">
        <v>2845</v>
      </c>
      <c r="L3769" s="67" t="s">
        <v>248</v>
      </c>
      <c r="M3769" s="58">
        <v>0.85</v>
      </c>
      <c r="N3769" s="58">
        <v>0.15</v>
      </c>
      <c r="O3769" s="59">
        <f>Ugovori_OPULJP3[[#This Row],[Bespovratna sredstva - Ukupno (EU+Nac) HRK
= Ukupna ugovorena vrijednost bespovratnih sredstava]]*Ugovori_OPULJP3[[#This Row],[EU STOPA SUFINANCIRANJA %
EU CO-FINANCING RATE %]]</f>
        <v>421873.24099999998</v>
      </c>
      <c r="P3769" s="60">
        <f>Ugovori_OPULJP3[[#This Row],[Bespovratna sredstva - EU dio - HRK]]/7.5345</f>
        <v>55992.20134050036</v>
      </c>
      <c r="Q3769" s="59">
        <f>Ugovori_OPULJP3[[#This Row],[Bespovratna sredstva - Ukupno (EU+Nac) HRK
= Ukupna ugovorena vrijednost bespovratnih sredstava]]*Ugovori_OPULJP3[[#This Row],[STOPA NACIONALNOG SUFINANCIRANJA %]]</f>
        <v>74448.218999999997</v>
      </c>
      <c r="R3769" s="60">
        <f>Ugovori_OPULJP3[[#This Row],[Bespovratna sredstva - Nacionalni dio - HRK]]/7.5345</f>
        <v>9880.9767071471215</v>
      </c>
      <c r="S3769" s="59">
        <v>496321.46</v>
      </c>
      <c r="T3769" s="60">
        <f>Ugovori_OPULJP3[[#This Row],[Bespovratna sredstva - Ukupno (EU+Nac) HRK
= Ukupna ugovorena vrijednost bespovratnih sredstava]]/7.5345</f>
        <v>65873.178047647481</v>
      </c>
      <c r="U3769" s="59">
        <v>0</v>
      </c>
      <c r="V3769" s="60">
        <f>Ugovori_OPULJP3[[#This Row],[Javni doprinos korisnika - HRK]]/7.5345</f>
        <v>0</v>
      </c>
      <c r="W3769" s="59">
        <v>0</v>
      </c>
      <c r="X3769" s="60">
        <f>Ugovori_OPULJP3[[#This Row],[Privatni doprinos korisnika - HRK]]/7.5345</f>
        <v>0</v>
      </c>
      <c r="Y3769" s="61">
        <v>496321.46</v>
      </c>
      <c r="Z3769" s="62">
        <f>Ugovori_OPULJP3[[#This Row],[UKUPNI PRIHVATLJIVI IZDACI
TOTAL ELIGIBLE EXPENDITURE
= Bespovratna sredstva ukupno + doprinos korisnika
= Ukupni prihvatljivi troškovi
= Ukupna ugovorena vrijednost projekta HRK]]/7.5345</f>
        <v>65873.178047647481</v>
      </c>
      <c r="AA3769" s="66" t="s">
        <v>12292</v>
      </c>
      <c r="AB3769" s="66" t="s">
        <v>752</v>
      </c>
      <c r="AC3769" s="40" t="s">
        <v>13690</v>
      </c>
      <c r="AD3769" s="72" t="s">
        <v>12294</v>
      </c>
    </row>
    <row r="3770" spans="1:30" ht="88.5" customHeight="1" x14ac:dyDescent="0.2">
      <c r="A3770" s="70" t="s">
        <v>13691</v>
      </c>
      <c r="B3770" s="64" t="s">
        <v>12105</v>
      </c>
      <c r="C3770" s="65" t="s">
        <v>12289</v>
      </c>
      <c r="D3770" s="96" t="s">
        <v>13640</v>
      </c>
      <c r="E3770" s="53" t="s">
        <v>75</v>
      </c>
      <c r="F3770" s="71" t="s">
        <v>13692</v>
      </c>
      <c r="G3770" s="71" t="s">
        <v>13693</v>
      </c>
      <c r="H3770" s="68">
        <v>44641</v>
      </c>
      <c r="I3770" s="68">
        <v>45098</v>
      </c>
      <c r="J3770" s="57" t="str">
        <f>IF(Ugovori_OPULJP3[[#This Row],[DATUM ZAVRŠETKA OPERACIJE]]&gt;DATE(2024,12,31),"u provedbi","završen")</f>
        <v>završen</v>
      </c>
      <c r="K3770" s="76" t="s">
        <v>13694</v>
      </c>
      <c r="L3770" s="76" t="s">
        <v>36</v>
      </c>
      <c r="M3770" s="58">
        <v>0.85</v>
      </c>
      <c r="N3770" s="58">
        <v>0.15</v>
      </c>
      <c r="O3770" s="59">
        <f>Ugovori_OPULJP3[[#This Row],[Bespovratna sredstva - Ukupno (EU+Nac) HRK
= Ukupna ugovorena vrijednost bespovratnih sredstava]]*Ugovori_OPULJP3[[#This Row],[EU STOPA SUFINANCIRANJA %
EU CO-FINANCING RATE %]]</f>
        <v>405994.32299999997</v>
      </c>
      <c r="P3770" s="60">
        <f>Ugovori_OPULJP3[[#This Row],[Bespovratna sredstva - EU dio - HRK]]/7.5345</f>
        <v>53884.706748954799</v>
      </c>
      <c r="Q3770" s="59">
        <f>Ugovori_OPULJP3[[#This Row],[Bespovratna sredstva - Ukupno (EU+Nac) HRK
= Ukupna ugovorena vrijednost bespovratnih sredstava]]*Ugovori_OPULJP3[[#This Row],[STOPA NACIONALNOG SUFINANCIRANJA %]]</f>
        <v>71646.057000000001</v>
      </c>
      <c r="R3770" s="60">
        <f>Ugovori_OPULJP3[[#This Row],[Bespovratna sredstva - Nacionalni dio - HRK]]/7.5345</f>
        <v>9509.0658968743774</v>
      </c>
      <c r="S3770" s="59">
        <v>477640.38</v>
      </c>
      <c r="T3770" s="60">
        <f>Ugovori_OPULJP3[[#This Row],[Bespovratna sredstva - Ukupno (EU+Nac) HRK
= Ukupna ugovorena vrijednost bespovratnih sredstava]]/7.5345</f>
        <v>63393.77264582918</v>
      </c>
      <c r="U3770" s="59">
        <v>0</v>
      </c>
      <c r="V3770" s="60">
        <f>Ugovori_OPULJP3[[#This Row],[Javni doprinos korisnika - HRK]]/7.5345</f>
        <v>0</v>
      </c>
      <c r="W3770" s="59">
        <v>0</v>
      </c>
      <c r="X3770" s="60">
        <f>Ugovori_OPULJP3[[#This Row],[Privatni doprinos korisnika - HRK]]/7.5345</f>
        <v>0</v>
      </c>
      <c r="Y3770" s="61">
        <v>477640.38</v>
      </c>
      <c r="Z3770" s="62">
        <f>Ugovori_OPULJP3[[#This Row],[UKUPNI PRIHVATLJIVI IZDACI
TOTAL ELIGIBLE EXPENDITURE
= Bespovratna sredstva ukupno + doprinos korisnika
= Ukupni prihvatljivi troškovi
= Ukupna ugovorena vrijednost projekta HRK]]/7.5345</f>
        <v>63393.77264582918</v>
      </c>
      <c r="AA3770" s="53" t="s">
        <v>12292</v>
      </c>
      <c r="AB3770" s="53" t="s">
        <v>752</v>
      </c>
      <c r="AC3770" s="40" t="s">
        <v>13695</v>
      </c>
      <c r="AD3770" s="52" t="s">
        <v>12294</v>
      </c>
    </row>
    <row r="3771" spans="1:30" ht="88.5" customHeight="1" x14ac:dyDescent="0.2">
      <c r="A3771" s="70" t="s">
        <v>13696</v>
      </c>
      <c r="B3771" s="64" t="s">
        <v>12105</v>
      </c>
      <c r="C3771" s="65" t="s">
        <v>12289</v>
      </c>
      <c r="D3771" s="96" t="s">
        <v>13640</v>
      </c>
      <c r="E3771" s="53" t="s">
        <v>75</v>
      </c>
      <c r="F3771" s="71" t="s">
        <v>13697</v>
      </c>
      <c r="G3771" s="71" t="s">
        <v>13698</v>
      </c>
      <c r="H3771" s="68">
        <v>44530</v>
      </c>
      <c r="I3771" s="68">
        <v>44985</v>
      </c>
      <c r="J3771" s="57" t="str">
        <f>IF(Ugovori_OPULJP3[[#This Row],[DATUM ZAVRŠETKA OPERACIJE]]&gt;DATE(2024,12,31),"u provedbi","završen")</f>
        <v>završen</v>
      </c>
      <c r="K3771" s="67" t="s">
        <v>248</v>
      </c>
      <c r="L3771" s="55" t="s">
        <v>248</v>
      </c>
      <c r="M3771" s="82" t="s">
        <v>3093</v>
      </c>
      <c r="N3771" s="58">
        <v>0.15</v>
      </c>
      <c r="O3771" s="59">
        <f>Ugovori_OPULJP3[[#This Row],[Bespovratna sredstva - Ukupno (EU+Nac) HRK
= Ukupna ugovorena vrijednost bespovratnih sredstava]]*Ugovori_OPULJP3[[#This Row],[EU STOPA SUFINANCIRANJA %
EU CO-FINANCING RATE %]]</f>
        <v>382074.15850000002</v>
      </c>
      <c r="P3771" s="60">
        <f>Ugovori_OPULJP3[[#This Row],[Bespovratna sredstva - EU dio - HRK]]/7.5345</f>
        <v>50709.955338774969</v>
      </c>
      <c r="Q3771" s="59">
        <f>Ugovori_OPULJP3[[#This Row],[Bespovratna sredstva - Ukupno (EU+Nac) HRK
= Ukupna ugovorena vrijednost bespovratnih sredstava]]*Ugovori_OPULJP3[[#This Row],[STOPA NACIONALNOG SUFINANCIRANJA %]]</f>
        <v>67424.851500000004</v>
      </c>
      <c r="R3771" s="60">
        <f>Ugovori_OPULJP3[[#This Row],[Bespovratna sredstva - Nacionalni dio - HRK]]/7.5345</f>
        <v>8948.8156480191119</v>
      </c>
      <c r="S3771" s="59">
        <v>449499.01</v>
      </c>
      <c r="T3771" s="60">
        <f>Ugovori_OPULJP3[[#This Row],[Bespovratna sredstva - Ukupno (EU+Nac) HRK
= Ukupna ugovorena vrijednost bespovratnih sredstava]]/7.5345</f>
        <v>59658.770986794079</v>
      </c>
      <c r="U3771" s="59">
        <v>0</v>
      </c>
      <c r="V3771" s="60">
        <f>Ugovori_OPULJP3[[#This Row],[Javni doprinos korisnika - HRK]]/7.5345</f>
        <v>0</v>
      </c>
      <c r="W3771" s="59">
        <v>0</v>
      </c>
      <c r="X3771" s="60">
        <f>Ugovori_OPULJP3[[#This Row],[Privatni doprinos korisnika - HRK]]/7.5345</f>
        <v>0</v>
      </c>
      <c r="Y3771" s="61">
        <v>449499.01</v>
      </c>
      <c r="Z3771" s="62">
        <f>Ugovori_OPULJP3[[#This Row],[UKUPNI PRIHVATLJIVI IZDACI
TOTAL ELIGIBLE EXPENDITURE
= Bespovratna sredstva ukupno + doprinos korisnika
= Ukupni prihvatljivi troškovi
= Ukupna ugovorena vrijednost projekta HRK]]/7.5345</f>
        <v>59658.770986794079</v>
      </c>
      <c r="AA3771" s="53" t="s">
        <v>12292</v>
      </c>
      <c r="AB3771" s="53" t="s">
        <v>752</v>
      </c>
      <c r="AC3771" s="40" t="s">
        <v>13699</v>
      </c>
      <c r="AD3771" s="52" t="s">
        <v>12294</v>
      </c>
    </row>
    <row r="3772" spans="1:30" ht="88.5" customHeight="1" x14ac:dyDescent="0.2">
      <c r="A3772" s="70" t="s">
        <v>13700</v>
      </c>
      <c r="B3772" s="64" t="s">
        <v>12105</v>
      </c>
      <c r="C3772" s="65" t="s">
        <v>12289</v>
      </c>
      <c r="D3772" s="96" t="s">
        <v>13640</v>
      </c>
      <c r="E3772" s="53" t="s">
        <v>75</v>
      </c>
      <c r="F3772" s="71" t="s">
        <v>13701</v>
      </c>
      <c r="G3772" s="71" t="s">
        <v>13702</v>
      </c>
      <c r="H3772" s="68">
        <v>44515</v>
      </c>
      <c r="I3772" s="68">
        <v>44880</v>
      </c>
      <c r="J3772" s="57" t="str">
        <f>IF(Ugovori_OPULJP3[[#This Row],[DATUM ZAVRŠETKA OPERACIJE]]&gt;DATE(2024,12,31),"u provedbi","završen")</f>
        <v>završen</v>
      </c>
      <c r="K3772" s="76" t="s">
        <v>153</v>
      </c>
      <c r="L3772" s="76" t="s">
        <v>36</v>
      </c>
      <c r="M3772" s="58">
        <v>0.85</v>
      </c>
      <c r="N3772" s="58">
        <v>0.15</v>
      </c>
      <c r="O3772" s="59">
        <f>Ugovori_OPULJP3[[#This Row],[Bespovratna sredstva - Ukupno (EU+Nac) HRK
= Ukupna ugovorena vrijednost bespovratnih sredstava]]*Ugovori_OPULJP3[[#This Row],[EU STOPA SUFINANCIRANJA %
EU CO-FINANCING RATE %]]</f>
        <v>393528.75</v>
      </c>
      <c r="P3772" s="60">
        <f>Ugovori_OPULJP3[[#This Row],[Bespovratna sredstva - EU dio - HRK]]/7.5345</f>
        <v>52230.240891897272</v>
      </c>
      <c r="Q3772" s="59">
        <f>Ugovori_OPULJP3[[#This Row],[Bespovratna sredstva - Ukupno (EU+Nac) HRK
= Ukupna ugovorena vrijednost bespovratnih sredstava]]*Ugovori_OPULJP3[[#This Row],[STOPA NACIONALNOG SUFINANCIRANJA %]]</f>
        <v>69446.25</v>
      </c>
      <c r="R3772" s="60">
        <f>Ugovori_OPULJP3[[#This Row],[Bespovratna sredstva - Nacionalni dio - HRK]]/7.5345</f>
        <v>9217.1013338642242</v>
      </c>
      <c r="S3772" s="59">
        <v>462975</v>
      </c>
      <c r="T3772" s="60">
        <f>Ugovori_OPULJP3[[#This Row],[Bespovratna sredstva - Ukupno (EU+Nac) HRK
= Ukupna ugovorena vrijednost bespovratnih sredstava]]/7.5345</f>
        <v>61447.342225761495</v>
      </c>
      <c r="U3772" s="59">
        <v>0</v>
      </c>
      <c r="V3772" s="60">
        <f>Ugovori_OPULJP3[[#This Row],[Javni doprinos korisnika - HRK]]/7.5345</f>
        <v>0</v>
      </c>
      <c r="W3772" s="59">
        <v>0</v>
      </c>
      <c r="X3772" s="60">
        <f>Ugovori_OPULJP3[[#This Row],[Privatni doprinos korisnika - HRK]]/7.5345</f>
        <v>0</v>
      </c>
      <c r="Y3772" s="61">
        <v>462975</v>
      </c>
      <c r="Z3772" s="62">
        <f>Ugovori_OPULJP3[[#This Row],[UKUPNI PRIHVATLJIVI IZDACI
TOTAL ELIGIBLE EXPENDITURE
= Bespovratna sredstva ukupno + doprinos korisnika
= Ukupni prihvatljivi troškovi
= Ukupna ugovorena vrijednost projekta HRK]]/7.5345</f>
        <v>61447.342225761495</v>
      </c>
      <c r="AA3772" s="53" t="s">
        <v>12292</v>
      </c>
      <c r="AB3772" s="53" t="s">
        <v>752</v>
      </c>
      <c r="AC3772" s="40" t="s">
        <v>13703</v>
      </c>
      <c r="AD3772" s="52" t="s">
        <v>12294</v>
      </c>
    </row>
    <row r="3773" spans="1:30" ht="88.5" customHeight="1" x14ac:dyDescent="0.2">
      <c r="A3773" s="75" t="s">
        <v>13704</v>
      </c>
      <c r="B3773" s="64" t="s">
        <v>12105</v>
      </c>
      <c r="C3773" s="65" t="s">
        <v>12289</v>
      </c>
      <c r="D3773" s="96" t="s">
        <v>13640</v>
      </c>
      <c r="E3773" s="53" t="s">
        <v>75</v>
      </c>
      <c r="F3773" s="71" t="s">
        <v>13705</v>
      </c>
      <c r="G3773" s="73" t="s">
        <v>13706</v>
      </c>
      <c r="H3773" s="68">
        <v>44735</v>
      </c>
      <c r="I3773" s="68">
        <v>45100</v>
      </c>
      <c r="J3773" s="57" t="str">
        <f>IF(Ugovori_OPULJP3[[#This Row],[DATUM ZAVRŠETKA OPERACIJE]]&gt;DATE(2024,12,31),"u provedbi","završen")</f>
        <v>završen</v>
      </c>
      <c r="K3773" s="67" t="s">
        <v>593</v>
      </c>
      <c r="L3773" s="67" t="s">
        <v>593</v>
      </c>
      <c r="M3773" s="58">
        <v>0.85</v>
      </c>
      <c r="N3773" s="58">
        <v>0.15</v>
      </c>
      <c r="O3773" s="59">
        <f>Ugovori_OPULJP3[[#This Row],[Bespovratna sredstva - Ukupno (EU+Nac) HRK
= Ukupna ugovorena vrijednost bespovratnih sredstava]]*Ugovori_OPULJP3[[#This Row],[EU STOPA SUFINANCIRANJA %
EU CO-FINANCING RATE %]]</f>
        <v>351263.14600000001</v>
      </c>
      <c r="P3773" s="60">
        <f>Ugovori_OPULJP3[[#This Row],[Bespovratna sredstva - EU dio - HRK]]/7.5345</f>
        <v>46620.631229676816</v>
      </c>
      <c r="Q3773" s="59">
        <f>Ugovori_OPULJP3[[#This Row],[Bespovratna sredstva - Ukupno (EU+Nac) HRK
= Ukupna ugovorena vrijednost bespovratnih sredstava]]*Ugovori_OPULJP3[[#This Row],[STOPA NACIONALNOG SUFINANCIRANJA %]]</f>
        <v>61987.614000000001</v>
      </c>
      <c r="R3773" s="60">
        <f>Ugovori_OPULJP3[[#This Row],[Bespovratna sredstva - Nacionalni dio - HRK]]/7.5345</f>
        <v>8227.1702170017907</v>
      </c>
      <c r="S3773" s="59">
        <v>413250.76</v>
      </c>
      <c r="T3773" s="60">
        <f>Ugovori_OPULJP3[[#This Row],[Bespovratna sredstva - Ukupno (EU+Nac) HRK
= Ukupna ugovorena vrijednost bespovratnih sredstava]]/7.5345</f>
        <v>54847.801446678612</v>
      </c>
      <c r="U3773" s="59">
        <v>0</v>
      </c>
      <c r="V3773" s="60">
        <f>Ugovori_OPULJP3[[#This Row],[Javni doprinos korisnika - HRK]]/7.5345</f>
        <v>0</v>
      </c>
      <c r="W3773" s="59">
        <v>0</v>
      </c>
      <c r="X3773" s="60">
        <f>Ugovori_OPULJP3[[#This Row],[Privatni doprinos korisnika - HRK]]/7.5345</f>
        <v>0</v>
      </c>
      <c r="Y3773" s="61">
        <v>413250.76</v>
      </c>
      <c r="Z3773" s="62">
        <f>Ugovori_OPULJP3[[#This Row],[UKUPNI PRIHVATLJIVI IZDACI
TOTAL ELIGIBLE EXPENDITURE
= Bespovratna sredstva ukupno + doprinos korisnika
= Ukupni prihvatljivi troškovi
= Ukupna ugovorena vrijednost projekta HRK]]/7.5345</f>
        <v>54847.801446678612</v>
      </c>
      <c r="AA3773" s="53" t="s">
        <v>12292</v>
      </c>
      <c r="AB3773" s="53" t="s">
        <v>752</v>
      </c>
      <c r="AC3773" s="40" t="s">
        <v>13707</v>
      </c>
      <c r="AD3773" s="52" t="s">
        <v>12294</v>
      </c>
    </row>
    <row r="3774" spans="1:30" ht="88.5" customHeight="1" x14ac:dyDescent="0.2">
      <c r="A3774" s="70" t="s">
        <v>13708</v>
      </c>
      <c r="B3774" s="64" t="s">
        <v>12105</v>
      </c>
      <c r="C3774" s="65" t="s">
        <v>12289</v>
      </c>
      <c r="D3774" s="96" t="s">
        <v>13640</v>
      </c>
      <c r="E3774" s="53" t="s">
        <v>75</v>
      </c>
      <c r="F3774" s="71" t="s">
        <v>13709</v>
      </c>
      <c r="G3774" s="71" t="s">
        <v>13710</v>
      </c>
      <c r="H3774" s="68">
        <v>44512</v>
      </c>
      <c r="I3774" s="68">
        <v>44877</v>
      </c>
      <c r="J3774" s="57" t="str">
        <f>IF(Ugovori_OPULJP3[[#This Row],[DATUM ZAVRŠETKA OPERACIJE]]&gt;DATE(2024,12,31),"u provedbi","završen")</f>
        <v>završen</v>
      </c>
      <c r="K3774" s="67" t="s">
        <v>13711</v>
      </c>
      <c r="L3774" s="67" t="s">
        <v>78</v>
      </c>
      <c r="M3774" s="82" t="s">
        <v>3093</v>
      </c>
      <c r="N3774" s="58">
        <v>0.15</v>
      </c>
      <c r="O3774" s="59">
        <f>Ugovori_OPULJP3[[#This Row],[Bespovratna sredstva - Ukupno (EU+Nac) HRK
= Ukupna ugovorena vrijednost bespovratnih sredstava]]*Ugovori_OPULJP3[[#This Row],[EU STOPA SUFINANCIRANJA %
EU CO-FINANCING RATE %]]</f>
        <v>417206.69</v>
      </c>
      <c r="P3774" s="60">
        <f>Ugovori_OPULJP3[[#This Row],[Bespovratna sredstva - EU dio - HRK]]/7.5345</f>
        <v>55372.843586170282</v>
      </c>
      <c r="Q3774" s="59">
        <f>Ugovori_OPULJP3[[#This Row],[Bespovratna sredstva - Ukupno (EU+Nac) HRK
= Ukupna ugovorena vrijednost bespovratnih sredstava]]*Ugovori_OPULJP3[[#This Row],[STOPA NACIONALNOG SUFINANCIRANJA %]]</f>
        <v>73624.710000000006</v>
      </c>
      <c r="R3774" s="60">
        <f>Ugovori_OPULJP3[[#This Row],[Bespovratna sredstva - Nacionalni dio - HRK]]/7.5345</f>
        <v>9771.678279912403</v>
      </c>
      <c r="S3774" s="59">
        <v>490831.4</v>
      </c>
      <c r="T3774" s="60">
        <f>Ugovori_OPULJP3[[#This Row],[Bespovratna sredstva - Ukupno (EU+Nac) HRK
= Ukupna ugovorena vrijednost bespovratnih sredstava]]/7.5345</f>
        <v>65144.521866082687</v>
      </c>
      <c r="U3774" s="59">
        <v>0</v>
      </c>
      <c r="V3774" s="60">
        <f>Ugovori_OPULJP3[[#This Row],[Javni doprinos korisnika - HRK]]/7.5345</f>
        <v>0</v>
      </c>
      <c r="W3774" s="59">
        <v>0</v>
      </c>
      <c r="X3774" s="60">
        <f>Ugovori_OPULJP3[[#This Row],[Privatni doprinos korisnika - HRK]]/7.5345</f>
        <v>0</v>
      </c>
      <c r="Y3774" s="61">
        <v>490831.4</v>
      </c>
      <c r="Z3774" s="62">
        <f>Ugovori_OPULJP3[[#This Row],[UKUPNI PRIHVATLJIVI IZDACI
TOTAL ELIGIBLE EXPENDITURE
= Bespovratna sredstva ukupno + doprinos korisnika
= Ukupni prihvatljivi troškovi
= Ukupna ugovorena vrijednost projekta HRK]]/7.5345</f>
        <v>65144.521866082687</v>
      </c>
      <c r="AA3774" s="53" t="s">
        <v>12292</v>
      </c>
      <c r="AB3774" s="53" t="s">
        <v>752</v>
      </c>
      <c r="AC3774" s="40" t="s">
        <v>13712</v>
      </c>
      <c r="AD3774" s="52" t="s">
        <v>12294</v>
      </c>
    </row>
    <row r="3775" spans="1:30" ht="88.5" customHeight="1" x14ac:dyDescent="0.2">
      <c r="A3775" s="70" t="s">
        <v>13713</v>
      </c>
      <c r="B3775" s="64" t="s">
        <v>12105</v>
      </c>
      <c r="C3775" s="65" t="s">
        <v>12289</v>
      </c>
      <c r="D3775" s="96" t="s">
        <v>13640</v>
      </c>
      <c r="E3775" s="53" t="s">
        <v>75</v>
      </c>
      <c r="F3775" s="71" t="s">
        <v>13714</v>
      </c>
      <c r="G3775" s="71" t="s">
        <v>2660</v>
      </c>
      <c r="H3775" s="68">
        <v>44641</v>
      </c>
      <c r="I3775" s="68">
        <v>45190</v>
      </c>
      <c r="J3775" s="57" t="str">
        <f>IF(Ugovori_OPULJP3[[#This Row],[DATUM ZAVRŠETKA OPERACIJE]]&gt;DATE(2024,12,31),"u provedbi","završen")</f>
        <v>završen</v>
      </c>
      <c r="K3775" s="76" t="s">
        <v>98</v>
      </c>
      <c r="L3775" s="76" t="s">
        <v>98</v>
      </c>
      <c r="M3775" s="58">
        <v>0.85</v>
      </c>
      <c r="N3775" s="58">
        <v>0.15</v>
      </c>
      <c r="O3775" s="59">
        <f>Ugovori_OPULJP3[[#This Row],[Bespovratna sredstva - Ukupno (EU+Nac) HRK
= Ukupna ugovorena vrijednost bespovratnih sredstava]]*Ugovori_OPULJP3[[#This Row],[EU STOPA SUFINANCIRANJA %
EU CO-FINANCING RATE %]]</f>
        <v>400622</v>
      </c>
      <c r="P3775" s="60">
        <f>Ugovori_OPULJP3[[#This Row],[Bespovratna sredstva - EU dio - HRK]]/7.5345</f>
        <v>53171.676952684313</v>
      </c>
      <c r="Q3775" s="59">
        <f>Ugovori_OPULJP3[[#This Row],[Bespovratna sredstva - Ukupno (EU+Nac) HRK
= Ukupna ugovorena vrijednost bespovratnih sredstava]]*Ugovori_OPULJP3[[#This Row],[STOPA NACIONALNOG SUFINANCIRANJA %]]</f>
        <v>70698</v>
      </c>
      <c r="R3775" s="60">
        <f>Ugovori_OPULJP3[[#This Row],[Bespovratna sredstva - Nacionalni dio - HRK]]/7.5345</f>
        <v>9383.2371092972317</v>
      </c>
      <c r="S3775" s="59">
        <v>471320</v>
      </c>
      <c r="T3775" s="60">
        <f>Ugovori_OPULJP3[[#This Row],[Bespovratna sredstva - Ukupno (EU+Nac) HRK
= Ukupna ugovorena vrijednost bespovratnih sredstava]]/7.5345</f>
        <v>62554.914061981552</v>
      </c>
      <c r="U3775" s="59">
        <v>0</v>
      </c>
      <c r="V3775" s="60">
        <f>Ugovori_OPULJP3[[#This Row],[Javni doprinos korisnika - HRK]]/7.5345</f>
        <v>0</v>
      </c>
      <c r="W3775" s="59">
        <v>0</v>
      </c>
      <c r="X3775" s="60">
        <f>Ugovori_OPULJP3[[#This Row],[Privatni doprinos korisnika - HRK]]/7.5345</f>
        <v>0</v>
      </c>
      <c r="Y3775" s="61">
        <v>471320</v>
      </c>
      <c r="Z3775" s="62">
        <f>Ugovori_OPULJP3[[#This Row],[UKUPNI PRIHVATLJIVI IZDACI
TOTAL ELIGIBLE EXPENDITURE
= Bespovratna sredstva ukupno + doprinos korisnika
= Ukupni prihvatljivi troškovi
= Ukupna ugovorena vrijednost projekta HRK]]/7.5345</f>
        <v>62554.914061981552</v>
      </c>
      <c r="AA3775" s="53" t="s">
        <v>12292</v>
      </c>
      <c r="AB3775" s="53" t="s">
        <v>752</v>
      </c>
      <c r="AC3775" s="40" t="s">
        <v>13715</v>
      </c>
      <c r="AD3775" s="52" t="s">
        <v>12294</v>
      </c>
    </row>
    <row r="3776" spans="1:30" ht="88.5" customHeight="1" x14ac:dyDescent="0.2">
      <c r="A3776" s="70" t="s">
        <v>13716</v>
      </c>
      <c r="B3776" s="64" t="s">
        <v>12105</v>
      </c>
      <c r="C3776" s="65" t="s">
        <v>12289</v>
      </c>
      <c r="D3776" s="96" t="s">
        <v>13640</v>
      </c>
      <c r="E3776" s="53" t="s">
        <v>75</v>
      </c>
      <c r="F3776" s="71" t="s">
        <v>13717</v>
      </c>
      <c r="G3776" s="71" t="s">
        <v>7006</v>
      </c>
      <c r="H3776" s="68">
        <v>44652</v>
      </c>
      <c r="I3776" s="68">
        <v>45200</v>
      </c>
      <c r="J3776" s="57" t="str">
        <f>IF(Ugovori_OPULJP3[[#This Row],[DATUM ZAVRŠETKA OPERACIJE]]&gt;DATE(2024,12,31),"u provedbi","završen")</f>
        <v>završen</v>
      </c>
      <c r="K3776" s="76" t="s">
        <v>35</v>
      </c>
      <c r="L3776" s="76" t="s">
        <v>36</v>
      </c>
      <c r="M3776" s="58">
        <v>0.85</v>
      </c>
      <c r="N3776" s="58">
        <v>0.15</v>
      </c>
      <c r="O3776" s="59">
        <f>Ugovori_OPULJP3[[#This Row],[Bespovratna sredstva - Ukupno (EU+Nac) HRK
= Ukupna ugovorena vrijednost bespovratnih sredstava]]*Ugovori_OPULJP3[[#This Row],[EU STOPA SUFINANCIRANJA %
EU CO-FINANCING RATE %]]</f>
        <v>421459.88599999994</v>
      </c>
      <c r="P3776" s="60">
        <f>Ugovori_OPULJP3[[#This Row],[Bespovratna sredstva - EU dio - HRK]]/7.5345</f>
        <v>55937.339704028127</v>
      </c>
      <c r="Q3776" s="59">
        <f>Ugovori_OPULJP3[[#This Row],[Bespovratna sredstva - Ukupno (EU+Nac) HRK
= Ukupna ugovorena vrijednost bespovratnih sredstava]]*Ugovori_OPULJP3[[#This Row],[STOPA NACIONALNOG SUFINANCIRANJA %]]</f>
        <v>74375.27399999999</v>
      </c>
      <c r="R3776" s="60">
        <f>Ugovori_OPULJP3[[#This Row],[Bespovratna sredstva - Nacionalni dio - HRK]]/7.5345</f>
        <v>9871.2952418873174</v>
      </c>
      <c r="S3776" s="59">
        <v>495835.16</v>
      </c>
      <c r="T3776" s="60">
        <f>Ugovori_OPULJP3[[#This Row],[Bespovratna sredstva - Ukupno (EU+Nac) HRK
= Ukupna ugovorena vrijednost bespovratnih sredstava]]/7.5345</f>
        <v>65808.634945915444</v>
      </c>
      <c r="U3776" s="59">
        <v>0</v>
      </c>
      <c r="V3776" s="60">
        <f>Ugovori_OPULJP3[[#This Row],[Javni doprinos korisnika - HRK]]/7.5345</f>
        <v>0</v>
      </c>
      <c r="W3776" s="59">
        <v>0</v>
      </c>
      <c r="X3776" s="60">
        <f>Ugovori_OPULJP3[[#This Row],[Privatni doprinos korisnika - HRK]]/7.5345</f>
        <v>0</v>
      </c>
      <c r="Y3776" s="61">
        <v>495835.16</v>
      </c>
      <c r="Z3776" s="62">
        <f>Ugovori_OPULJP3[[#This Row],[UKUPNI PRIHVATLJIVI IZDACI
TOTAL ELIGIBLE EXPENDITURE
= Bespovratna sredstva ukupno + doprinos korisnika
= Ukupni prihvatljivi troškovi
= Ukupna ugovorena vrijednost projekta HRK]]/7.5345</f>
        <v>65808.634945915444</v>
      </c>
      <c r="AA3776" s="53" t="s">
        <v>12292</v>
      </c>
      <c r="AB3776" s="53" t="s">
        <v>752</v>
      </c>
      <c r="AC3776" s="40" t="s">
        <v>13718</v>
      </c>
      <c r="AD3776" s="52" t="s">
        <v>12294</v>
      </c>
    </row>
    <row r="3777" spans="1:30" ht="88.5" customHeight="1" x14ac:dyDescent="0.2">
      <c r="A3777" s="70" t="s">
        <v>13719</v>
      </c>
      <c r="B3777" s="64" t="s">
        <v>12105</v>
      </c>
      <c r="C3777" s="65" t="s">
        <v>12289</v>
      </c>
      <c r="D3777" s="96" t="s">
        <v>13640</v>
      </c>
      <c r="E3777" s="53" t="s">
        <v>75</v>
      </c>
      <c r="F3777" s="71" t="s">
        <v>12557</v>
      </c>
      <c r="G3777" s="71" t="s">
        <v>13720</v>
      </c>
      <c r="H3777" s="68">
        <v>44530</v>
      </c>
      <c r="I3777" s="68">
        <v>45076</v>
      </c>
      <c r="J3777" s="57" t="str">
        <f>IF(Ugovori_OPULJP3[[#This Row],[DATUM ZAVRŠETKA OPERACIJE]]&gt;DATE(2024,12,31),"u provedbi","završen")</f>
        <v>završen</v>
      </c>
      <c r="K3777" s="67" t="s">
        <v>243</v>
      </c>
      <c r="L3777" s="55" t="s">
        <v>243</v>
      </c>
      <c r="M3777" s="82" t="s">
        <v>3093</v>
      </c>
      <c r="N3777" s="58">
        <v>0.15</v>
      </c>
      <c r="O3777" s="59">
        <f>Ugovori_OPULJP3[[#This Row],[Bespovratna sredstva - Ukupno (EU+Nac) HRK
= Ukupna ugovorena vrijednost bespovratnih sredstava]]*Ugovori_OPULJP3[[#This Row],[EU STOPA SUFINANCIRANJA %
EU CO-FINANCING RATE %]]</f>
        <v>401232.87799999997</v>
      </c>
      <c r="P3777" s="60">
        <f>Ugovori_OPULJP3[[#This Row],[Bespovratna sredstva - EU dio - HRK]]/7.5345</f>
        <v>53252.754396443022</v>
      </c>
      <c r="Q3777" s="59">
        <f>Ugovori_OPULJP3[[#This Row],[Bespovratna sredstva - Ukupno (EU+Nac) HRK
= Ukupna ugovorena vrijednost bespovratnih sredstava]]*Ugovori_OPULJP3[[#This Row],[STOPA NACIONALNOG SUFINANCIRANJA %]]</f>
        <v>70805.801999999996</v>
      </c>
      <c r="R3777" s="60">
        <f>Ugovori_OPULJP3[[#This Row],[Bespovratna sredstva - Nacionalni dio - HRK]]/7.5345</f>
        <v>9397.544893489945</v>
      </c>
      <c r="S3777" s="59">
        <v>472038.68</v>
      </c>
      <c r="T3777" s="60">
        <f>Ugovori_OPULJP3[[#This Row],[Bespovratna sredstva - Ukupno (EU+Nac) HRK
= Ukupna ugovorena vrijednost bespovratnih sredstava]]/7.5345</f>
        <v>62650.299289932969</v>
      </c>
      <c r="U3777" s="59">
        <v>0</v>
      </c>
      <c r="V3777" s="60">
        <f>Ugovori_OPULJP3[[#This Row],[Javni doprinos korisnika - HRK]]/7.5345</f>
        <v>0</v>
      </c>
      <c r="W3777" s="59">
        <v>0</v>
      </c>
      <c r="X3777" s="60">
        <f>Ugovori_OPULJP3[[#This Row],[Privatni doprinos korisnika - HRK]]/7.5345</f>
        <v>0</v>
      </c>
      <c r="Y3777" s="61">
        <v>472038.68</v>
      </c>
      <c r="Z3777" s="62">
        <f>Ugovori_OPULJP3[[#This Row],[UKUPNI PRIHVATLJIVI IZDACI
TOTAL ELIGIBLE EXPENDITURE
= Bespovratna sredstva ukupno + doprinos korisnika
= Ukupni prihvatljivi troškovi
= Ukupna ugovorena vrijednost projekta HRK]]/7.5345</f>
        <v>62650.299289932969</v>
      </c>
      <c r="AA3777" s="53" t="s">
        <v>12292</v>
      </c>
      <c r="AB3777" s="53" t="s">
        <v>752</v>
      </c>
      <c r="AC3777" s="40" t="s">
        <v>13721</v>
      </c>
      <c r="AD3777" s="52" t="s">
        <v>12294</v>
      </c>
    </row>
    <row r="3778" spans="1:30" ht="88.5" customHeight="1" x14ac:dyDescent="0.2">
      <c r="A3778" s="70" t="s">
        <v>13722</v>
      </c>
      <c r="B3778" s="51" t="s">
        <v>12105</v>
      </c>
      <c r="C3778" s="52" t="s">
        <v>12289</v>
      </c>
      <c r="D3778" s="96" t="s">
        <v>13640</v>
      </c>
      <c r="E3778" s="53" t="s">
        <v>75</v>
      </c>
      <c r="F3778" s="71" t="s">
        <v>13723</v>
      </c>
      <c r="G3778" s="71" t="s">
        <v>3280</v>
      </c>
      <c r="H3778" s="68">
        <v>44749</v>
      </c>
      <c r="I3778" s="68">
        <v>45291</v>
      </c>
      <c r="J3778" s="57" t="str">
        <f>IF(Ugovori_OPULJP3[[#This Row],[DATUM ZAVRŠETKA OPERACIJE]]&gt;DATE(2024,12,31),"u provedbi","završen")</f>
        <v>završen</v>
      </c>
      <c r="K3778" s="76" t="s">
        <v>248</v>
      </c>
      <c r="L3778" s="67" t="s">
        <v>248</v>
      </c>
      <c r="M3778" s="58">
        <v>0.85</v>
      </c>
      <c r="N3778" s="58">
        <v>0.15</v>
      </c>
      <c r="O3778" s="59">
        <f>Ugovori_OPULJP3[[#This Row],[Bespovratna sredstva - Ukupno (EU+Nac) HRK
= Ukupna ugovorena vrijednost bespovratnih sredstava]]*Ugovori_OPULJP3[[#This Row],[EU STOPA SUFINANCIRANJA %
EU CO-FINANCING RATE %]]</f>
        <v>348678.02399999998</v>
      </c>
      <c r="P3778" s="60">
        <f>Ugovori_OPULJP3[[#This Row],[Bespovratna sredstva - EU dio - HRK]]/7.5345</f>
        <v>46277.526577742377</v>
      </c>
      <c r="Q3778" s="59">
        <f>Ugovori_OPULJP3[[#This Row],[Bespovratna sredstva - Ukupno (EU+Nac) HRK
= Ukupna ugovorena vrijednost bespovratnih sredstava]]*Ugovori_OPULJP3[[#This Row],[STOPA NACIONALNOG SUFINANCIRANJA %]]</f>
        <v>61531.415999999997</v>
      </c>
      <c r="R3778" s="60">
        <f>Ugovori_OPULJP3[[#This Row],[Bespovratna sredstva - Nacionalni dio - HRK]]/7.5345</f>
        <v>8166.6223372486556</v>
      </c>
      <c r="S3778" s="59">
        <v>410209.44</v>
      </c>
      <c r="T3778" s="60">
        <f>Ugovori_OPULJP3[[#This Row],[Bespovratna sredstva - Ukupno (EU+Nac) HRK
= Ukupna ugovorena vrijednost bespovratnih sredstava]]/7.5345</f>
        <v>54444.148914991041</v>
      </c>
      <c r="U3778" s="59">
        <v>0</v>
      </c>
      <c r="V3778" s="60">
        <f>Ugovori_OPULJP3[[#This Row],[Javni doprinos korisnika - HRK]]/7.5345</f>
        <v>0</v>
      </c>
      <c r="W3778" s="59">
        <v>0</v>
      </c>
      <c r="X3778" s="60">
        <f>Ugovori_OPULJP3[[#This Row],[Privatni doprinos korisnika - HRK]]/7.5345</f>
        <v>0</v>
      </c>
      <c r="Y3778" s="61">
        <v>410209.44</v>
      </c>
      <c r="Z3778" s="62">
        <f>Ugovori_OPULJP3[[#This Row],[UKUPNI PRIHVATLJIVI IZDACI
TOTAL ELIGIBLE EXPENDITURE
= Bespovratna sredstva ukupno + doprinos korisnika
= Ukupni prihvatljivi troškovi
= Ukupna ugovorena vrijednost projekta HRK]]/7.5345</f>
        <v>54444.148914991041</v>
      </c>
      <c r="AA3778" s="53" t="s">
        <v>12292</v>
      </c>
      <c r="AB3778" s="53" t="s">
        <v>752</v>
      </c>
      <c r="AC3778" s="40" t="s">
        <v>13724</v>
      </c>
      <c r="AD3778" s="52" t="s">
        <v>12294</v>
      </c>
    </row>
    <row r="3779" spans="1:30" ht="88.5" customHeight="1" x14ac:dyDescent="0.2">
      <c r="A3779" s="70" t="s">
        <v>13725</v>
      </c>
      <c r="B3779" s="64" t="s">
        <v>12105</v>
      </c>
      <c r="C3779" s="65" t="s">
        <v>12289</v>
      </c>
      <c r="D3779" s="96" t="s">
        <v>13640</v>
      </c>
      <c r="E3779" s="53" t="s">
        <v>75</v>
      </c>
      <c r="F3779" s="71" t="s">
        <v>13726</v>
      </c>
      <c r="G3779" s="71" t="s">
        <v>13727</v>
      </c>
      <c r="H3779" s="68">
        <v>44512</v>
      </c>
      <c r="I3779" s="68">
        <v>44877</v>
      </c>
      <c r="J3779" s="57" t="str">
        <f>IF(Ugovori_OPULJP3[[#This Row],[DATUM ZAVRŠETKA OPERACIJE]]&gt;DATE(2024,12,31),"u provedbi","završen")</f>
        <v>završen</v>
      </c>
      <c r="K3779" s="67" t="s">
        <v>153</v>
      </c>
      <c r="L3779" s="67" t="s">
        <v>36</v>
      </c>
      <c r="M3779" s="58">
        <v>0.85</v>
      </c>
      <c r="N3779" s="58">
        <v>0.15</v>
      </c>
      <c r="O3779" s="59">
        <f>Ugovori_OPULJP3[[#This Row],[Bespovratna sredstva - Ukupno (EU+Nac) HRK
= Ukupna ugovorena vrijednost bespovratnih sredstava]]*Ugovori_OPULJP3[[#This Row],[EU STOPA SUFINANCIRANJA %
EU CO-FINANCING RATE %]]</f>
        <v>415934.81800000003</v>
      </c>
      <c r="P3779" s="60">
        <f>Ugovori_OPULJP3[[#This Row],[Bespovratna sredstva - EU dio - HRK]]/7.5345</f>
        <v>55204.037162386354</v>
      </c>
      <c r="Q3779" s="59">
        <f>Ugovori_OPULJP3[[#This Row],[Bespovratna sredstva - Ukupno (EU+Nac) HRK
= Ukupna ugovorena vrijednost bespovratnih sredstava]]*Ugovori_OPULJP3[[#This Row],[STOPA NACIONALNOG SUFINANCIRANJA %]]</f>
        <v>73400.262000000002</v>
      </c>
      <c r="R3779" s="60">
        <f>Ugovori_OPULJP3[[#This Row],[Bespovratna sredstva - Nacionalni dio - HRK]]/7.5345</f>
        <v>9741.8889110093569</v>
      </c>
      <c r="S3779" s="59">
        <v>489335.08</v>
      </c>
      <c r="T3779" s="60">
        <f>Ugovori_OPULJP3[[#This Row],[Bespovratna sredstva - Ukupno (EU+Nac) HRK
= Ukupna ugovorena vrijednost bespovratnih sredstava]]/7.5345</f>
        <v>64945.926073395713</v>
      </c>
      <c r="U3779" s="59">
        <v>0</v>
      </c>
      <c r="V3779" s="60">
        <f>Ugovori_OPULJP3[[#This Row],[Javni doprinos korisnika - HRK]]/7.5345</f>
        <v>0</v>
      </c>
      <c r="W3779" s="59">
        <v>0</v>
      </c>
      <c r="X3779" s="60">
        <f>Ugovori_OPULJP3[[#This Row],[Privatni doprinos korisnika - HRK]]/7.5345</f>
        <v>0</v>
      </c>
      <c r="Y3779" s="61">
        <v>489335.08</v>
      </c>
      <c r="Z3779" s="62">
        <f>Ugovori_OPULJP3[[#This Row],[UKUPNI PRIHVATLJIVI IZDACI
TOTAL ELIGIBLE EXPENDITURE
= Bespovratna sredstva ukupno + doprinos korisnika
= Ukupni prihvatljivi troškovi
= Ukupna ugovorena vrijednost projekta HRK]]/7.5345</f>
        <v>64945.926073395713</v>
      </c>
      <c r="AA3779" s="53" t="s">
        <v>12292</v>
      </c>
      <c r="AB3779" s="53" t="s">
        <v>752</v>
      </c>
      <c r="AC3779" s="40" t="s">
        <v>13728</v>
      </c>
      <c r="AD3779" s="52" t="s">
        <v>12294</v>
      </c>
    </row>
    <row r="3780" spans="1:30" ht="88.5" customHeight="1" x14ac:dyDescent="0.2">
      <c r="A3780" s="75" t="s">
        <v>13729</v>
      </c>
      <c r="B3780" s="64" t="s">
        <v>12105</v>
      </c>
      <c r="C3780" s="65" t="s">
        <v>12289</v>
      </c>
      <c r="D3780" s="96" t="s">
        <v>13640</v>
      </c>
      <c r="E3780" s="53" t="s">
        <v>75</v>
      </c>
      <c r="F3780" s="71" t="s">
        <v>13730</v>
      </c>
      <c r="G3780" s="73" t="s">
        <v>10336</v>
      </c>
      <c r="H3780" s="68">
        <v>44735</v>
      </c>
      <c r="I3780" s="68">
        <v>45100</v>
      </c>
      <c r="J3780" s="57" t="str">
        <f>IF(Ugovori_OPULJP3[[#This Row],[DATUM ZAVRŠETKA OPERACIJE]]&gt;DATE(2024,12,31),"u provedbi","završen")</f>
        <v>završen</v>
      </c>
      <c r="K3780" s="67" t="s">
        <v>13731</v>
      </c>
      <c r="L3780" s="76" t="s">
        <v>36</v>
      </c>
      <c r="M3780" s="58">
        <v>0.85</v>
      </c>
      <c r="N3780" s="58">
        <v>0.15</v>
      </c>
      <c r="O3780" s="59">
        <f>Ugovori_OPULJP3[[#This Row],[Bespovratna sredstva - Ukupno (EU+Nac) HRK
= Ukupna ugovorena vrijednost bespovratnih sredstava]]*Ugovori_OPULJP3[[#This Row],[EU STOPA SUFINANCIRANJA %
EU CO-FINANCING RATE %]]</f>
        <v>391076.87400000001</v>
      </c>
      <c r="P3780" s="60">
        <f>Ugovori_OPULJP3[[#This Row],[Bespovratna sredstva - EU dio - HRK]]/7.5345</f>
        <v>51904.821023292854</v>
      </c>
      <c r="Q3780" s="59">
        <f>Ugovori_OPULJP3[[#This Row],[Bespovratna sredstva - Ukupno (EU+Nac) HRK
= Ukupna ugovorena vrijednost bespovratnih sredstava]]*Ugovori_OPULJP3[[#This Row],[STOPA NACIONALNOG SUFINANCIRANJA %]]</f>
        <v>69013.565999999992</v>
      </c>
      <c r="R3780" s="60">
        <f>Ugovori_OPULJP3[[#This Row],[Bespovratna sredstva - Nacionalni dio - HRK]]/7.5345</f>
        <v>9159.6742982281485</v>
      </c>
      <c r="S3780" s="59">
        <v>460090.44</v>
      </c>
      <c r="T3780" s="60">
        <f>Ugovori_OPULJP3[[#This Row],[Bespovratna sredstva - Ukupno (EU+Nac) HRK
= Ukupna ugovorena vrijednost bespovratnih sredstava]]/7.5345</f>
        <v>61064.495321520997</v>
      </c>
      <c r="U3780" s="59">
        <v>0</v>
      </c>
      <c r="V3780" s="60">
        <f>Ugovori_OPULJP3[[#This Row],[Javni doprinos korisnika - HRK]]/7.5345</f>
        <v>0</v>
      </c>
      <c r="W3780" s="59">
        <v>0</v>
      </c>
      <c r="X3780" s="60">
        <f>Ugovori_OPULJP3[[#This Row],[Privatni doprinos korisnika - HRK]]/7.5345</f>
        <v>0</v>
      </c>
      <c r="Y3780" s="61">
        <v>460090.44</v>
      </c>
      <c r="Z3780" s="62">
        <f>Ugovori_OPULJP3[[#This Row],[UKUPNI PRIHVATLJIVI IZDACI
TOTAL ELIGIBLE EXPENDITURE
= Bespovratna sredstva ukupno + doprinos korisnika
= Ukupni prihvatljivi troškovi
= Ukupna ugovorena vrijednost projekta HRK]]/7.5345</f>
        <v>61064.495321520997</v>
      </c>
      <c r="AA3780" s="53" t="s">
        <v>12292</v>
      </c>
      <c r="AB3780" s="53" t="s">
        <v>752</v>
      </c>
      <c r="AC3780" s="40" t="s">
        <v>13732</v>
      </c>
      <c r="AD3780" s="52" t="s">
        <v>12294</v>
      </c>
    </row>
    <row r="3781" spans="1:30" ht="88.5" customHeight="1" x14ac:dyDescent="0.2">
      <c r="A3781" s="75" t="s">
        <v>13733</v>
      </c>
      <c r="B3781" s="64" t="s">
        <v>12105</v>
      </c>
      <c r="C3781" s="65" t="s">
        <v>12289</v>
      </c>
      <c r="D3781" s="96" t="s">
        <v>13640</v>
      </c>
      <c r="E3781" s="53" t="s">
        <v>75</v>
      </c>
      <c r="F3781" s="71" t="s">
        <v>13734</v>
      </c>
      <c r="G3781" s="71" t="s">
        <v>7108</v>
      </c>
      <c r="H3781" s="68">
        <v>44553</v>
      </c>
      <c r="I3781" s="68">
        <v>45100</v>
      </c>
      <c r="J3781" s="57" t="str">
        <f>IF(Ugovori_OPULJP3[[#This Row],[DATUM ZAVRŠETKA OPERACIJE]]&gt;DATE(2024,12,31),"u provedbi","završen")</f>
        <v>završen</v>
      </c>
      <c r="K3781" s="67" t="s">
        <v>154</v>
      </c>
      <c r="L3781" s="55" t="s">
        <v>154</v>
      </c>
      <c r="M3781" s="82" t="s">
        <v>3093</v>
      </c>
      <c r="N3781" s="58">
        <v>0.15</v>
      </c>
      <c r="O3781" s="59">
        <f>Ugovori_OPULJP3[[#This Row],[Bespovratna sredstva - Ukupno (EU+Nac) HRK
= Ukupna ugovorena vrijednost bespovratnih sredstava]]*Ugovori_OPULJP3[[#This Row],[EU STOPA SUFINANCIRANJA %
EU CO-FINANCING RATE %]]</f>
        <v>409870.5355</v>
      </c>
      <c r="P3781" s="60">
        <f>Ugovori_OPULJP3[[#This Row],[Bespovratna sredstva - EU dio - HRK]]/7.5345</f>
        <v>54399.168557966681</v>
      </c>
      <c r="Q3781" s="59">
        <f>Ugovori_OPULJP3[[#This Row],[Bespovratna sredstva - Ukupno (EU+Nac) HRK
= Ukupna ugovorena vrijednost bespovratnih sredstava]]*Ugovori_OPULJP3[[#This Row],[STOPA NACIONALNOG SUFINANCIRANJA %]]</f>
        <v>72330.094499999992</v>
      </c>
      <c r="R3781" s="60">
        <f>Ugovori_OPULJP3[[#This Row],[Bespovratna sredstva - Nacionalni dio - HRK]]/7.5345</f>
        <v>9599.8532749352962</v>
      </c>
      <c r="S3781" s="59">
        <v>482200.63</v>
      </c>
      <c r="T3781" s="60">
        <f>Ugovori_OPULJP3[[#This Row],[Bespovratna sredstva - Ukupno (EU+Nac) HRK
= Ukupna ugovorena vrijednost bespovratnih sredstava]]/7.5345</f>
        <v>63999.021832901984</v>
      </c>
      <c r="U3781" s="59">
        <v>0</v>
      </c>
      <c r="V3781" s="60">
        <f>Ugovori_OPULJP3[[#This Row],[Javni doprinos korisnika - HRK]]/7.5345</f>
        <v>0</v>
      </c>
      <c r="W3781" s="59">
        <v>0</v>
      </c>
      <c r="X3781" s="60">
        <f>Ugovori_OPULJP3[[#This Row],[Privatni doprinos korisnika - HRK]]/7.5345</f>
        <v>0</v>
      </c>
      <c r="Y3781" s="61">
        <v>482200.63</v>
      </c>
      <c r="Z3781" s="62">
        <f>Ugovori_OPULJP3[[#This Row],[UKUPNI PRIHVATLJIVI IZDACI
TOTAL ELIGIBLE EXPENDITURE
= Bespovratna sredstva ukupno + doprinos korisnika
= Ukupni prihvatljivi troškovi
= Ukupna ugovorena vrijednost projekta HRK]]/7.5345</f>
        <v>63999.021832901984</v>
      </c>
      <c r="AA3781" s="53" t="s">
        <v>12292</v>
      </c>
      <c r="AB3781" s="53" t="s">
        <v>752</v>
      </c>
      <c r="AC3781" s="40" t="s">
        <v>13735</v>
      </c>
      <c r="AD3781" s="52" t="s">
        <v>12294</v>
      </c>
    </row>
    <row r="3782" spans="1:30" ht="88.5" customHeight="1" x14ac:dyDescent="0.2">
      <c r="A3782" s="75" t="s">
        <v>13736</v>
      </c>
      <c r="B3782" s="64" t="s">
        <v>12105</v>
      </c>
      <c r="C3782" s="65" t="s">
        <v>12289</v>
      </c>
      <c r="D3782" s="96" t="s">
        <v>13640</v>
      </c>
      <c r="E3782" s="53" t="s">
        <v>75</v>
      </c>
      <c r="F3782" s="71" t="s">
        <v>13737</v>
      </c>
      <c r="G3782" s="71" t="s">
        <v>13738</v>
      </c>
      <c r="H3782" s="68">
        <v>44531</v>
      </c>
      <c r="I3782" s="128">
        <v>44896</v>
      </c>
      <c r="J3782" s="57" t="str">
        <f>IF(Ugovori_OPULJP3[[#This Row],[DATUM ZAVRŠETKA OPERACIJE]]&gt;DATE(2024,12,31),"u provedbi","završen")</f>
        <v>završen</v>
      </c>
      <c r="K3782" s="67" t="s">
        <v>83</v>
      </c>
      <c r="L3782" s="55" t="s">
        <v>83</v>
      </c>
      <c r="M3782" s="82" t="s">
        <v>3093</v>
      </c>
      <c r="N3782" s="58">
        <v>0.15</v>
      </c>
      <c r="O3782" s="59">
        <f>Ugovori_OPULJP3[[#This Row],[Bespovratna sredstva - Ukupno (EU+Nac) HRK
= Ukupna ugovorena vrijednost bespovratnih sredstava]]*Ugovori_OPULJP3[[#This Row],[EU STOPA SUFINANCIRANJA %
EU CO-FINANCING RATE %]]</f>
        <v>401896.8725</v>
      </c>
      <c r="P3782" s="60">
        <f>Ugovori_OPULJP3[[#This Row],[Bespovratna sredstva - EU dio - HRK]]/7.5345</f>
        <v>53340.881611254888</v>
      </c>
      <c r="Q3782" s="59">
        <f>Ugovori_OPULJP3[[#This Row],[Bespovratna sredstva - Ukupno (EU+Nac) HRK
= Ukupna ugovorena vrijednost bespovratnih sredstava]]*Ugovori_OPULJP3[[#This Row],[STOPA NACIONALNOG SUFINANCIRANJA %]]</f>
        <v>70922.977499999994</v>
      </c>
      <c r="R3782" s="60">
        <f>Ugovori_OPULJP3[[#This Row],[Bespovratna sredstva - Nacionalni dio - HRK]]/7.5345</f>
        <v>9413.0967549273337</v>
      </c>
      <c r="S3782" s="59">
        <v>472819.85</v>
      </c>
      <c r="T3782" s="60">
        <f>Ugovori_OPULJP3[[#This Row],[Bespovratna sredstva - Ukupno (EU+Nac) HRK
= Ukupna ugovorena vrijednost bespovratnih sredstava]]/7.5345</f>
        <v>62753.978366182222</v>
      </c>
      <c r="U3782" s="59">
        <v>0</v>
      </c>
      <c r="V3782" s="60">
        <f>Ugovori_OPULJP3[[#This Row],[Javni doprinos korisnika - HRK]]/7.5345</f>
        <v>0</v>
      </c>
      <c r="W3782" s="59">
        <v>0</v>
      </c>
      <c r="X3782" s="60">
        <f>Ugovori_OPULJP3[[#This Row],[Privatni doprinos korisnika - HRK]]/7.5345</f>
        <v>0</v>
      </c>
      <c r="Y3782" s="61">
        <v>472819.85</v>
      </c>
      <c r="Z3782" s="62">
        <f>Ugovori_OPULJP3[[#This Row],[UKUPNI PRIHVATLJIVI IZDACI
TOTAL ELIGIBLE EXPENDITURE
= Bespovratna sredstva ukupno + doprinos korisnika
= Ukupni prihvatljivi troškovi
= Ukupna ugovorena vrijednost projekta HRK]]/7.5345</f>
        <v>62753.978366182222</v>
      </c>
      <c r="AA3782" s="53" t="s">
        <v>12292</v>
      </c>
      <c r="AB3782" s="53" t="s">
        <v>752</v>
      </c>
      <c r="AC3782" s="40" t="s">
        <v>13739</v>
      </c>
      <c r="AD3782" s="52" t="s">
        <v>12294</v>
      </c>
    </row>
    <row r="3783" spans="1:30" ht="88.5" customHeight="1" x14ac:dyDescent="0.2">
      <c r="A3783" s="70" t="s">
        <v>13740</v>
      </c>
      <c r="B3783" s="64" t="s">
        <v>12105</v>
      </c>
      <c r="C3783" s="65" t="s">
        <v>12289</v>
      </c>
      <c r="D3783" s="96" t="s">
        <v>13640</v>
      </c>
      <c r="E3783" s="53" t="s">
        <v>75</v>
      </c>
      <c r="F3783" s="71" t="s">
        <v>13741</v>
      </c>
      <c r="G3783" s="71" t="s">
        <v>2739</v>
      </c>
      <c r="H3783" s="68">
        <v>44641</v>
      </c>
      <c r="I3783" s="68">
        <v>45190</v>
      </c>
      <c r="J3783" s="57" t="str">
        <f>IF(Ugovori_OPULJP3[[#This Row],[DATUM ZAVRŠETKA OPERACIJE]]&gt;DATE(2024,12,31),"u provedbi","završen")</f>
        <v>završen</v>
      </c>
      <c r="K3783" s="76" t="s">
        <v>248</v>
      </c>
      <c r="L3783" s="76" t="s">
        <v>248</v>
      </c>
      <c r="M3783" s="58">
        <v>0.85</v>
      </c>
      <c r="N3783" s="58">
        <v>0.15</v>
      </c>
      <c r="O3783" s="59">
        <f>Ugovori_OPULJP3[[#This Row],[Bespovratna sredstva - Ukupno (EU+Nac) HRK
= Ukupna ugovorena vrijednost bespovratnih sredstava]]*Ugovori_OPULJP3[[#This Row],[EU STOPA SUFINANCIRANJA %
EU CO-FINANCING RATE %]]</f>
        <v>279129.9105</v>
      </c>
      <c r="P3783" s="60">
        <f>Ugovori_OPULJP3[[#This Row],[Bespovratna sredstva - EU dio - HRK]]/7.5345</f>
        <v>37046.905634083218</v>
      </c>
      <c r="Q3783" s="59">
        <f>Ugovori_OPULJP3[[#This Row],[Bespovratna sredstva - Ukupno (EU+Nac) HRK
= Ukupna ugovorena vrijednost bespovratnih sredstava]]*Ugovori_OPULJP3[[#This Row],[STOPA NACIONALNOG SUFINANCIRANJA %]]</f>
        <v>49258.219499999999</v>
      </c>
      <c r="R3783" s="60">
        <f>Ugovori_OPULJP3[[#This Row],[Bespovratna sredstva - Nacionalni dio - HRK]]/7.5345</f>
        <v>6537.6892295440966</v>
      </c>
      <c r="S3783" s="59">
        <v>328388.13</v>
      </c>
      <c r="T3783" s="60">
        <f>Ugovori_OPULJP3[[#This Row],[Bespovratna sredstva - Ukupno (EU+Nac) HRK
= Ukupna ugovorena vrijednost bespovratnih sredstava]]/7.5345</f>
        <v>43584.59486362731</v>
      </c>
      <c r="U3783" s="59">
        <v>0</v>
      </c>
      <c r="V3783" s="60">
        <f>Ugovori_OPULJP3[[#This Row],[Javni doprinos korisnika - HRK]]/7.5345</f>
        <v>0</v>
      </c>
      <c r="W3783" s="59">
        <v>0</v>
      </c>
      <c r="X3783" s="60">
        <f>Ugovori_OPULJP3[[#This Row],[Privatni doprinos korisnika - HRK]]/7.5345</f>
        <v>0</v>
      </c>
      <c r="Y3783" s="61">
        <v>328388.13</v>
      </c>
      <c r="Z3783" s="62">
        <f>Ugovori_OPULJP3[[#This Row],[UKUPNI PRIHVATLJIVI IZDACI
TOTAL ELIGIBLE EXPENDITURE
= Bespovratna sredstva ukupno + doprinos korisnika
= Ukupni prihvatljivi troškovi
= Ukupna ugovorena vrijednost projekta HRK]]/7.5345</f>
        <v>43584.59486362731</v>
      </c>
      <c r="AA3783" s="53" t="s">
        <v>12292</v>
      </c>
      <c r="AB3783" s="53" t="s">
        <v>752</v>
      </c>
      <c r="AC3783" s="40" t="s">
        <v>13742</v>
      </c>
      <c r="AD3783" s="52" t="s">
        <v>12294</v>
      </c>
    </row>
    <row r="3784" spans="1:30" ht="88.5" customHeight="1" x14ac:dyDescent="0.2">
      <c r="A3784" s="70" t="s">
        <v>13743</v>
      </c>
      <c r="B3784" s="64" t="s">
        <v>12105</v>
      </c>
      <c r="C3784" s="65" t="s">
        <v>12289</v>
      </c>
      <c r="D3784" s="96" t="s">
        <v>13640</v>
      </c>
      <c r="E3784" s="53" t="s">
        <v>75</v>
      </c>
      <c r="F3784" s="71" t="s">
        <v>13744</v>
      </c>
      <c r="G3784" s="71" t="s">
        <v>13745</v>
      </c>
      <c r="H3784" s="68">
        <v>44524</v>
      </c>
      <c r="I3784" s="68">
        <v>44981</v>
      </c>
      <c r="J3784" s="57" t="str">
        <f>IF(Ugovori_OPULJP3[[#This Row],[DATUM ZAVRŠETKA OPERACIJE]]&gt;DATE(2024,12,31),"u provedbi","završen")</f>
        <v>završen</v>
      </c>
      <c r="K3784" s="67" t="s">
        <v>3589</v>
      </c>
      <c r="L3784" s="67" t="s">
        <v>93</v>
      </c>
      <c r="M3784" s="58">
        <v>0.85</v>
      </c>
      <c r="N3784" s="58">
        <v>0.15</v>
      </c>
      <c r="O3784" s="59">
        <f>Ugovori_OPULJP3[[#This Row],[Bespovratna sredstva - Ukupno (EU+Nac) HRK
= Ukupna ugovorena vrijednost bespovratnih sredstava]]*Ugovori_OPULJP3[[#This Row],[EU STOPA SUFINANCIRANJA %
EU CO-FINANCING RATE %]]</f>
        <v>345959.37550000002</v>
      </c>
      <c r="P3784" s="60">
        <f>Ugovori_OPULJP3[[#This Row],[Bespovratna sredstva - EU dio - HRK]]/7.5345</f>
        <v>45916.699913730175</v>
      </c>
      <c r="Q3784" s="59">
        <f>Ugovori_OPULJP3[[#This Row],[Bespovratna sredstva - Ukupno (EU+Nac) HRK
= Ukupna ugovorena vrijednost bespovratnih sredstava]]*Ugovori_OPULJP3[[#This Row],[STOPA NACIONALNOG SUFINANCIRANJA %]]</f>
        <v>61051.654500000004</v>
      </c>
      <c r="R3784" s="60">
        <f>Ugovori_OPULJP3[[#This Row],[Bespovratna sredstva - Nacionalni dio - HRK]]/7.5345</f>
        <v>8102.9470435994426</v>
      </c>
      <c r="S3784" s="59">
        <v>407011.03</v>
      </c>
      <c r="T3784" s="60">
        <f>Ugovori_OPULJP3[[#This Row],[Bespovratna sredstva - Ukupno (EU+Nac) HRK
= Ukupna ugovorena vrijednost bespovratnih sredstava]]/7.5345</f>
        <v>54019.64695732962</v>
      </c>
      <c r="U3784" s="59">
        <v>0</v>
      </c>
      <c r="V3784" s="60">
        <f>Ugovori_OPULJP3[[#This Row],[Javni doprinos korisnika - HRK]]/7.5345</f>
        <v>0</v>
      </c>
      <c r="W3784" s="59">
        <v>0</v>
      </c>
      <c r="X3784" s="60">
        <f>Ugovori_OPULJP3[[#This Row],[Privatni doprinos korisnika - HRK]]/7.5345</f>
        <v>0</v>
      </c>
      <c r="Y3784" s="61">
        <v>407011.03</v>
      </c>
      <c r="Z3784" s="62">
        <f>Ugovori_OPULJP3[[#This Row],[UKUPNI PRIHVATLJIVI IZDACI
TOTAL ELIGIBLE EXPENDITURE
= Bespovratna sredstva ukupno + doprinos korisnika
= Ukupni prihvatljivi troškovi
= Ukupna ugovorena vrijednost projekta HRK]]/7.5345</f>
        <v>54019.64695732962</v>
      </c>
      <c r="AA3784" s="53" t="s">
        <v>12292</v>
      </c>
      <c r="AB3784" s="53" t="s">
        <v>752</v>
      </c>
      <c r="AC3784" s="40" t="s">
        <v>13746</v>
      </c>
      <c r="AD3784" s="52" t="s">
        <v>12294</v>
      </c>
    </row>
    <row r="3785" spans="1:30" ht="88.5" customHeight="1" x14ac:dyDescent="0.2">
      <c r="A3785" s="70" t="s">
        <v>13747</v>
      </c>
      <c r="B3785" s="64" t="s">
        <v>12105</v>
      </c>
      <c r="C3785" s="65" t="s">
        <v>12289</v>
      </c>
      <c r="D3785" s="96" t="s">
        <v>13640</v>
      </c>
      <c r="E3785" s="53" t="s">
        <v>75</v>
      </c>
      <c r="F3785" s="71" t="s">
        <v>13748</v>
      </c>
      <c r="G3785" s="71" t="s">
        <v>13749</v>
      </c>
      <c r="H3785" s="68">
        <v>44512</v>
      </c>
      <c r="I3785" s="68">
        <v>44877</v>
      </c>
      <c r="J3785" s="57" t="str">
        <f>IF(Ugovori_OPULJP3[[#This Row],[DATUM ZAVRŠETKA OPERACIJE]]&gt;DATE(2024,12,31),"u provedbi","završen")</f>
        <v>završen</v>
      </c>
      <c r="K3785" s="67" t="s">
        <v>153</v>
      </c>
      <c r="L3785" s="67" t="s">
        <v>36</v>
      </c>
      <c r="M3785" s="58">
        <v>0.85</v>
      </c>
      <c r="N3785" s="58">
        <v>0.15</v>
      </c>
      <c r="O3785" s="59">
        <f>Ugovori_OPULJP3[[#This Row],[Bespovratna sredstva - Ukupno (EU+Nac) HRK
= Ukupna ugovorena vrijednost bespovratnih sredstava]]*Ugovori_OPULJP3[[#This Row],[EU STOPA SUFINANCIRANJA %
EU CO-FINANCING RATE %]]</f>
        <v>411949.95</v>
      </c>
      <c r="P3785" s="60">
        <f>Ugovori_OPULJP3[[#This Row],[Bespovratna sredstva - EU dio - HRK]]/7.5345</f>
        <v>54675.154290264778</v>
      </c>
      <c r="Q3785" s="59">
        <f>Ugovori_OPULJP3[[#This Row],[Bespovratna sredstva - Ukupno (EU+Nac) HRK
= Ukupna ugovorena vrijednost bespovratnih sredstava]]*Ugovori_OPULJP3[[#This Row],[STOPA NACIONALNOG SUFINANCIRANJA %]]</f>
        <v>72697.05</v>
      </c>
      <c r="R3785" s="60">
        <f>Ugovori_OPULJP3[[#This Row],[Bespovratna sredstva - Nacionalni dio - HRK]]/7.5345</f>
        <v>9648.5566394584912</v>
      </c>
      <c r="S3785" s="59">
        <v>484647</v>
      </c>
      <c r="T3785" s="60">
        <f>Ugovori_OPULJP3[[#This Row],[Bespovratna sredstva - Ukupno (EU+Nac) HRK
= Ukupna ugovorena vrijednost bespovratnih sredstava]]/7.5345</f>
        <v>64323.710929723267</v>
      </c>
      <c r="U3785" s="59">
        <v>0</v>
      </c>
      <c r="V3785" s="60">
        <f>Ugovori_OPULJP3[[#This Row],[Javni doprinos korisnika - HRK]]/7.5345</f>
        <v>0</v>
      </c>
      <c r="W3785" s="59">
        <v>0</v>
      </c>
      <c r="X3785" s="60">
        <f>Ugovori_OPULJP3[[#This Row],[Privatni doprinos korisnika - HRK]]/7.5345</f>
        <v>0</v>
      </c>
      <c r="Y3785" s="61">
        <v>484647</v>
      </c>
      <c r="Z3785" s="62">
        <f>Ugovori_OPULJP3[[#This Row],[UKUPNI PRIHVATLJIVI IZDACI
TOTAL ELIGIBLE EXPENDITURE
= Bespovratna sredstva ukupno + doprinos korisnika
= Ukupni prihvatljivi troškovi
= Ukupna ugovorena vrijednost projekta HRK]]/7.5345</f>
        <v>64323.710929723267</v>
      </c>
      <c r="AA3785" s="53" t="s">
        <v>12292</v>
      </c>
      <c r="AB3785" s="53" t="s">
        <v>752</v>
      </c>
      <c r="AC3785" s="40" t="s">
        <v>13750</v>
      </c>
      <c r="AD3785" s="52" t="s">
        <v>12294</v>
      </c>
    </row>
    <row r="3786" spans="1:30" ht="88.5" customHeight="1" x14ac:dyDescent="0.2">
      <c r="A3786" s="70" t="s">
        <v>13751</v>
      </c>
      <c r="B3786" s="64" t="s">
        <v>12105</v>
      </c>
      <c r="C3786" s="65" t="s">
        <v>12289</v>
      </c>
      <c r="D3786" s="96" t="s">
        <v>13640</v>
      </c>
      <c r="E3786" s="53" t="s">
        <v>75</v>
      </c>
      <c r="F3786" s="71" t="s">
        <v>13752</v>
      </c>
      <c r="G3786" s="71" t="s">
        <v>13753</v>
      </c>
      <c r="H3786" s="68">
        <v>44515</v>
      </c>
      <c r="I3786" s="68">
        <v>45061</v>
      </c>
      <c r="J3786" s="57" t="str">
        <f>IF(Ugovori_OPULJP3[[#This Row],[DATUM ZAVRŠETKA OPERACIJE]]&gt;DATE(2024,12,31),"u provedbi","završen")</f>
        <v>završen</v>
      </c>
      <c r="K3786" s="76" t="s">
        <v>154</v>
      </c>
      <c r="L3786" s="55" t="s">
        <v>154</v>
      </c>
      <c r="M3786" s="58">
        <v>0.85</v>
      </c>
      <c r="N3786" s="58">
        <v>0.15</v>
      </c>
      <c r="O3786" s="59">
        <f>Ugovori_OPULJP3[[#This Row],[Bespovratna sredstva - Ukupno (EU+Nac) HRK
= Ukupna ugovorena vrijednost bespovratnih sredstava]]*Ugovori_OPULJP3[[#This Row],[EU STOPA SUFINANCIRANJA %
EU CO-FINANCING RATE %]]</f>
        <v>386938.17300000001</v>
      </c>
      <c r="P3786" s="60">
        <f>Ugovori_OPULJP3[[#This Row],[Bespovratna sredstva - EU dio - HRK]]/7.5345</f>
        <v>51355.521003384427</v>
      </c>
      <c r="Q3786" s="59">
        <f>Ugovori_OPULJP3[[#This Row],[Bespovratna sredstva - Ukupno (EU+Nac) HRK
= Ukupna ugovorena vrijednost bespovratnih sredstava]]*Ugovori_OPULJP3[[#This Row],[STOPA NACIONALNOG SUFINANCIRANJA %]]</f>
        <v>68283.206999999995</v>
      </c>
      <c r="R3786" s="60">
        <f>Ugovori_OPULJP3[[#This Row],[Bespovratna sredstva - Nacionalni dio - HRK]]/7.5345</f>
        <v>9062.739000597252</v>
      </c>
      <c r="S3786" s="59">
        <v>455221.38</v>
      </c>
      <c r="T3786" s="60">
        <f>Ugovori_OPULJP3[[#This Row],[Bespovratna sredstva - Ukupno (EU+Nac) HRK
= Ukupna ugovorena vrijednost bespovratnih sredstava]]/7.5345</f>
        <v>60418.260003981683</v>
      </c>
      <c r="U3786" s="59">
        <v>0</v>
      </c>
      <c r="V3786" s="60">
        <f>Ugovori_OPULJP3[[#This Row],[Javni doprinos korisnika - HRK]]/7.5345</f>
        <v>0</v>
      </c>
      <c r="W3786" s="59">
        <v>0</v>
      </c>
      <c r="X3786" s="60">
        <f>Ugovori_OPULJP3[[#This Row],[Privatni doprinos korisnika - HRK]]/7.5345</f>
        <v>0</v>
      </c>
      <c r="Y3786" s="61">
        <v>455221.38</v>
      </c>
      <c r="Z3786" s="62">
        <f>Ugovori_OPULJP3[[#This Row],[UKUPNI PRIHVATLJIVI IZDACI
TOTAL ELIGIBLE EXPENDITURE
= Bespovratna sredstva ukupno + doprinos korisnika
= Ukupni prihvatljivi troškovi
= Ukupna ugovorena vrijednost projekta HRK]]/7.5345</f>
        <v>60418.260003981683</v>
      </c>
      <c r="AA3786" s="53" t="s">
        <v>12292</v>
      </c>
      <c r="AB3786" s="53" t="s">
        <v>752</v>
      </c>
      <c r="AC3786" s="40" t="s">
        <v>13754</v>
      </c>
      <c r="AD3786" s="52" t="s">
        <v>12294</v>
      </c>
    </row>
    <row r="3787" spans="1:30" ht="88.5" customHeight="1" x14ac:dyDescent="0.2">
      <c r="A3787" s="70" t="s">
        <v>13755</v>
      </c>
      <c r="B3787" s="64" t="s">
        <v>12105</v>
      </c>
      <c r="C3787" s="65" t="s">
        <v>12289</v>
      </c>
      <c r="D3787" s="96" t="s">
        <v>13640</v>
      </c>
      <c r="E3787" s="53" t="s">
        <v>75</v>
      </c>
      <c r="F3787" s="71" t="s">
        <v>13756</v>
      </c>
      <c r="G3787" s="71" t="s">
        <v>13757</v>
      </c>
      <c r="H3787" s="68">
        <v>44608</v>
      </c>
      <c r="I3787" s="68">
        <v>45154</v>
      </c>
      <c r="J3787" s="57" t="str">
        <f>IF(Ugovori_OPULJP3[[#This Row],[DATUM ZAVRŠETKA OPERACIJE]]&gt;DATE(2024,12,31),"u provedbi","završen")</f>
        <v>završen</v>
      </c>
      <c r="K3787" s="67" t="s">
        <v>243</v>
      </c>
      <c r="L3787" s="67" t="s">
        <v>243</v>
      </c>
      <c r="M3787" s="58">
        <v>0.85</v>
      </c>
      <c r="N3787" s="58">
        <v>0.15</v>
      </c>
      <c r="O3787" s="59">
        <f>Ugovori_OPULJP3[[#This Row],[Bespovratna sredstva - Ukupno (EU+Nac) HRK
= Ukupna ugovorena vrijednost bespovratnih sredstava]]*Ugovori_OPULJP3[[#This Row],[EU STOPA SUFINANCIRANJA %
EU CO-FINANCING RATE %]]</f>
        <v>416451.43099999998</v>
      </c>
      <c r="P3787" s="60">
        <f>Ugovori_OPULJP3[[#This Row],[Bespovratna sredstva - EU dio - HRK]]/7.5345</f>
        <v>55272.603490609858</v>
      </c>
      <c r="Q3787" s="59">
        <f>Ugovori_OPULJP3[[#This Row],[Bespovratna sredstva - Ukupno (EU+Nac) HRK
= Ukupna ugovorena vrijednost bespovratnih sredstava]]*Ugovori_OPULJP3[[#This Row],[STOPA NACIONALNOG SUFINANCIRANJA %]]</f>
        <v>73491.428999999989</v>
      </c>
      <c r="R3787" s="60">
        <f>Ugovori_OPULJP3[[#This Row],[Bespovratna sredstva - Nacionalni dio - HRK]]/7.5345</f>
        <v>9753.9888512840917</v>
      </c>
      <c r="S3787" s="59">
        <v>489942.86</v>
      </c>
      <c r="T3787" s="60">
        <f>Ugovori_OPULJP3[[#This Row],[Bespovratna sredstva - Ukupno (EU+Nac) HRK
= Ukupna ugovorena vrijednost bespovratnih sredstava]]/7.5345</f>
        <v>65026.592341893949</v>
      </c>
      <c r="U3787" s="59">
        <v>0</v>
      </c>
      <c r="V3787" s="60">
        <f>Ugovori_OPULJP3[[#This Row],[Javni doprinos korisnika - HRK]]/7.5345</f>
        <v>0</v>
      </c>
      <c r="W3787" s="59">
        <v>0</v>
      </c>
      <c r="X3787" s="60">
        <f>Ugovori_OPULJP3[[#This Row],[Privatni doprinos korisnika - HRK]]/7.5345</f>
        <v>0</v>
      </c>
      <c r="Y3787" s="61">
        <v>489942.86</v>
      </c>
      <c r="Z3787" s="62">
        <f>Ugovori_OPULJP3[[#This Row],[UKUPNI PRIHVATLJIVI IZDACI
TOTAL ELIGIBLE EXPENDITURE
= Bespovratna sredstva ukupno + doprinos korisnika
= Ukupni prihvatljivi troškovi
= Ukupna ugovorena vrijednost projekta HRK]]/7.5345</f>
        <v>65026.592341893949</v>
      </c>
      <c r="AA3787" s="53" t="s">
        <v>12292</v>
      </c>
      <c r="AB3787" s="53" t="s">
        <v>752</v>
      </c>
      <c r="AC3787" s="40" t="s">
        <v>13758</v>
      </c>
      <c r="AD3787" s="52" t="s">
        <v>12294</v>
      </c>
    </row>
    <row r="3788" spans="1:30" ht="88.5" customHeight="1" x14ac:dyDescent="0.2">
      <c r="A3788" s="70" t="s">
        <v>13759</v>
      </c>
      <c r="B3788" s="64" t="s">
        <v>12105</v>
      </c>
      <c r="C3788" s="65" t="s">
        <v>12289</v>
      </c>
      <c r="D3788" s="96" t="s">
        <v>13640</v>
      </c>
      <c r="E3788" s="53" t="s">
        <v>75</v>
      </c>
      <c r="F3788" s="71" t="s">
        <v>13760</v>
      </c>
      <c r="G3788" s="71" t="s">
        <v>13761</v>
      </c>
      <c r="H3788" s="68">
        <v>44530</v>
      </c>
      <c r="I3788" s="68">
        <v>45076</v>
      </c>
      <c r="J3788" s="57" t="str">
        <f>IF(Ugovori_OPULJP3[[#This Row],[DATUM ZAVRŠETKA OPERACIJE]]&gt;DATE(2024,12,31),"u provedbi","završen")</f>
        <v>završen</v>
      </c>
      <c r="K3788" s="67" t="s">
        <v>424</v>
      </c>
      <c r="L3788" s="55" t="s">
        <v>36</v>
      </c>
      <c r="M3788" s="82" t="s">
        <v>3093</v>
      </c>
      <c r="N3788" s="58">
        <v>0.15</v>
      </c>
      <c r="O3788" s="59">
        <f>Ugovori_OPULJP3[[#This Row],[Bespovratna sredstva - Ukupno (EU+Nac) HRK
= Ukupna ugovorena vrijednost bespovratnih sredstava]]*Ugovori_OPULJP3[[#This Row],[EU STOPA SUFINANCIRANJA %
EU CO-FINANCING RATE %]]</f>
        <v>342174.69949999999</v>
      </c>
      <c r="P3788" s="60">
        <f>Ugovori_OPULJP3[[#This Row],[Bespovratna sredstva - EU dio - HRK]]/7.5345</f>
        <v>45414.387086070739</v>
      </c>
      <c r="Q3788" s="59">
        <f>Ugovori_OPULJP3[[#This Row],[Bespovratna sredstva - Ukupno (EU+Nac) HRK
= Ukupna ugovorena vrijednost bespovratnih sredstava]]*Ugovori_OPULJP3[[#This Row],[STOPA NACIONALNOG SUFINANCIRANJA %]]</f>
        <v>60383.770499999991</v>
      </c>
      <c r="R3788" s="60">
        <f>Ugovori_OPULJP3[[#This Row],[Bespovratna sredstva - Nacionalni dio - HRK]]/7.5345</f>
        <v>8014.3036034242468</v>
      </c>
      <c r="S3788" s="59">
        <v>402558.47</v>
      </c>
      <c r="T3788" s="60">
        <f>Ugovori_OPULJP3[[#This Row],[Bespovratna sredstva - Ukupno (EU+Nac) HRK
= Ukupna ugovorena vrijednost bespovratnih sredstava]]/7.5345</f>
        <v>53428.690689494986</v>
      </c>
      <c r="U3788" s="59">
        <v>0</v>
      </c>
      <c r="V3788" s="60">
        <f>Ugovori_OPULJP3[[#This Row],[Javni doprinos korisnika - HRK]]/7.5345</f>
        <v>0</v>
      </c>
      <c r="W3788" s="59">
        <v>0</v>
      </c>
      <c r="X3788" s="60">
        <f>Ugovori_OPULJP3[[#This Row],[Privatni doprinos korisnika - HRK]]/7.5345</f>
        <v>0</v>
      </c>
      <c r="Y3788" s="61">
        <v>402558.47</v>
      </c>
      <c r="Z3788" s="62">
        <f>Ugovori_OPULJP3[[#This Row],[UKUPNI PRIHVATLJIVI IZDACI
TOTAL ELIGIBLE EXPENDITURE
= Bespovratna sredstva ukupno + doprinos korisnika
= Ukupni prihvatljivi troškovi
= Ukupna ugovorena vrijednost projekta HRK]]/7.5345</f>
        <v>53428.690689494986</v>
      </c>
      <c r="AA3788" s="53" t="s">
        <v>12292</v>
      </c>
      <c r="AB3788" s="53" t="s">
        <v>752</v>
      </c>
      <c r="AC3788" s="40" t="s">
        <v>13762</v>
      </c>
      <c r="AD3788" s="52" t="s">
        <v>12294</v>
      </c>
    </row>
    <row r="3789" spans="1:30" ht="88.5" customHeight="1" x14ac:dyDescent="0.2">
      <c r="A3789" s="70" t="s">
        <v>13763</v>
      </c>
      <c r="B3789" s="64" t="s">
        <v>12105</v>
      </c>
      <c r="C3789" s="65" t="s">
        <v>12289</v>
      </c>
      <c r="D3789" s="96" t="s">
        <v>13640</v>
      </c>
      <c r="E3789" s="53" t="s">
        <v>75</v>
      </c>
      <c r="F3789" s="71" t="s">
        <v>13764</v>
      </c>
      <c r="G3789" s="71" t="s">
        <v>13765</v>
      </c>
      <c r="H3789" s="68">
        <v>44608</v>
      </c>
      <c r="I3789" s="68">
        <v>45154</v>
      </c>
      <c r="J3789" s="57" t="str">
        <f>IF(Ugovori_OPULJP3[[#This Row],[DATUM ZAVRŠETKA OPERACIJE]]&gt;DATE(2024,12,31),"u provedbi","završen")</f>
        <v>završen</v>
      </c>
      <c r="K3789" s="67" t="s">
        <v>83</v>
      </c>
      <c r="L3789" s="67" t="s">
        <v>83</v>
      </c>
      <c r="M3789" s="77">
        <v>0.85</v>
      </c>
      <c r="N3789" s="58">
        <v>0.15</v>
      </c>
      <c r="O3789" s="59">
        <f>Ugovori_OPULJP3[[#This Row],[Bespovratna sredstva - Ukupno (EU+Nac) HRK
= Ukupna ugovorena vrijednost bespovratnih sredstava]]*Ugovori_OPULJP3[[#This Row],[EU STOPA SUFINANCIRANJA %
EU CO-FINANCING RATE %]]</f>
        <v>396544.125</v>
      </c>
      <c r="P3789" s="60">
        <f>Ugovori_OPULJP3[[#This Row],[Bespovratna sredstva - EU dio - HRK]]/7.5345</f>
        <v>52630.449930320523</v>
      </c>
      <c r="Q3789" s="59">
        <f>Ugovori_OPULJP3[[#This Row],[Bespovratna sredstva - Ukupno (EU+Nac) HRK
= Ukupna ugovorena vrijednost bespovratnih sredstava]]*Ugovori_OPULJP3[[#This Row],[STOPA NACIONALNOG SUFINANCIRANJA %]]</f>
        <v>69978.375</v>
      </c>
      <c r="R3789" s="60">
        <f>Ugovori_OPULJP3[[#This Row],[Bespovratna sredstva - Nacionalni dio - HRK]]/7.5345</f>
        <v>9287.726458291856</v>
      </c>
      <c r="S3789" s="59">
        <v>466522.5</v>
      </c>
      <c r="T3789" s="60">
        <f>Ugovori_OPULJP3[[#This Row],[Bespovratna sredstva - Ukupno (EU+Nac) HRK
= Ukupna ugovorena vrijednost bespovratnih sredstava]]/7.5345</f>
        <v>61918.176388612381</v>
      </c>
      <c r="U3789" s="59">
        <v>0</v>
      </c>
      <c r="V3789" s="60">
        <f>Ugovori_OPULJP3[[#This Row],[Javni doprinos korisnika - HRK]]/7.5345</f>
        <v>0</v>
      </c>
      <c r="W3789" s="59">
        <v>0</v>
      </c>
      <c r="X3789" s="60">
        <f>Ugovori_OPULJP3[[#This Row],[Privatni doprinos korisnika - HRK]]/7.5345</f>
        <v>0</v>
      </c>
      <c r="Y3789" s="61">
        <v>466522.5</v>
      </c>
      <c r="Z3789" s="62">
        <f>Ugovori_OPULJP3[[#This Row],[UKUPNI PRIHVATLJIVI IZDACI
TOTAL ELIGIBLE EXPENDITURE
= Bespovratna sredstva ukupno + doprinos korisnika
= Ukupni prihvatljivi troškovi
= Ukupna ugovorena vrijednost projekta HRK]]/7.5345</f>
        <v>61918.176388612381</v>
      </c>
      <c r="AA3789" s="66" t="s">
        <v>12292</v>
      </c>
      <c r="AB3789" s="66" t="s">
        <v>752</v>
      </c>
      <c r="AC3789" s="40" t="s">
        <v>13766</v>
      </c>
      <c r="AD3789" s="52" t="s">
        <v>12294</v>
      </c>
    </row>
    <row r="3790" spans="1:30" ht="88.5" customHeight="1" x14ac:dyDescent="0.2">
      <c r="A3790" s="70" t="s">
        <v>13767</v>
      </c>
      <c r="B3790" s="64" t="s">
        <v>12105</v>
      </c>
      <c r="C3790" s="65" t="s">
        <v>12289</v>
      </c>
      <c r="D3790" s="96" t="s">
        <v>13640</v>
      </c>
      <c r="E3790" s="53" t="s">
        <v>75</v>
      </c>
      <c r="F3790" s="71" t="s">
        <v>13768</v>
      </c>
      <c r="G3790" s="54" t="s">
        <v>652</v>
      </c>
      <c r="H3790" s="68">
        <v>44742</v>
      </c>
      <c r="I3790" s="68">
        <v>45107</v>
      </c>
      <c r="J3790" s="57" t="str">
        <f>IF(Ugovori_OPULJP3[[#This Row],[DATUM ZAVRŠETKA OPERACIJE]]&gt;DATE(2024,12,31),"u provedbi","završen")</f>
        <v>završen</v>
      </c>
      <c r="K3790" s="76" t="s">
        <v>83</v>
      </c>
      <c r="L3790" s="67" t="s">
        <v>83</v>
      </c>
      <c r="M3790" s="58">
        <v>0.85</v>
      </c>
      <c r="N3790" s="58">
        <v>0.15</v>
      </c>
      <c r="O3790" s="59">
        <f>Ugovori_OPULJP3[[#This Row],[Bespovratna sredstva - Ukupno (EU+Nac) HRK
= Ukupna ugovorena vrijednost bespovratnih sredstava]]*Ugovori_OPULJP3[[#This Row],[EU STOPA SUFINANCIRANJA %
EU CO-FINANCING RATE %]]</f>
        <v>358345.55849999998</v>
      </c>
      <c r="P3790" s="60">
        <f>Ugovori_OPULJP3[[#This Row],[Bespovratna sredstva - EU dio - HRK]]/7.5345</f>
        <v>47560.628907027669</v>
      </c>
      <c r="Q3790" s="59">
        <f>Ugovori_OPULJP3[[#This Row],[Bespovratna sredstva - Ukupno (EU+Nac) HRK
= Ukupna ugovorena vrijednost bespovratnih sredstava]]*Ugovori_OPULJP3[[#This Row],[STOPA NACIONALNOG SUFINANCIRANJA %]]</f>
        <v>63237.451499999996</v>
      </c>
      <c r="R3790" s="60">
        <f>Ugovori_OPULJP3[[#This Row],[Bespovratna sredstva - Nacionalni dio - HRK]]/7.5345</f>
        <v>8393.0521600637057</v>
      </c>
      <c r="S3790" s="59">
        <v>421583.01</v>
      </c>
      <c r="T3790" s="60">
        <f>Ugovori_OPULJP3[[#This Row],[Bespovratna sredstva - Ukupno (EU+Nac) HRK
= Ukupna ugovorena vrijednost bespovratnih sredstava]]/7.5345</f>
        <v>55953.681067091376</v>
      </c>
      <c r="U3790" s="59">
        <v>0</v>
      </c>
      <c r="V3790" s="60">
        <f>Ugovori_OPULJP3[[#This Row],[Javni doprinos korisnika - HRK]]/7.5345</f>
        <v>0</v>
      </c>
      <c r="W3790" s="59">
        <v>0</v>
      </c>
      <c r="X3790" s="60">
        <f>Ugovori_OPULJP3[[#This Row],[Privatni doprinos korisnika - HRK]]/7.5345</f>
        <v>0</v>
      </c>
      <c r="Y3790" s="61">
        <v>421583.01</v>
      </c>
      <c r="Z3790" s="62">
        <f>Ugovori_OPULJP3[[#This Row],[UKUPNI PRIHVATLJIVI IZDACI
TOTAL ELIGIBLE EXPENDITURE
= Bespovratna sredstva ukupno + doprinos korisnika
= Ukupni prihvatljivi troškovi
= Ukupna ugovorena vrijednost projekta HRK]]/7.5345</f>
        <v>55953.681067091376</v>
      </c>
      <c r="AA3790" s="53" t="s">
        <v>12292</v>
      </c>
      <c r="AB3790" s="53" t="s">
        <v>752</v>
      </c>
      <c r="AC3790" s="40" t="s">
        <v>13769</v>
      </c>
      <c r="AD3790" s="52" t="s">
        <v>12294</v>
      </c>
    </row>
    <row r="3791" spans="1:30" ht="88.5" customHeight="1" x14ac:dyDescent="0.2">
      <c r="A3791" s="70" t="s">
        <v>13770</v>
      </c>
      <c r="B3791" s="64" t="s">
        <v>12105</v>
      </c>
      <c r="C3791" s="65" t="s">
        <v>12289</v>
      </c>
      <c r="D3791" s="96" t="s">
        <v>13640</v>
      </c>
      <c r="E3791" s="53" t="s">
        <v>75</v>
      </c>
      <c r="F3791" s="71" t="s">
        <v>13771</v>
      </c>
      <c r="G3791" s="71" t="s">
        <v>13772</v>
      </c>
      <c r="H3791" s="68">
        <v>44512</v>
      </c>
      <c r="I3791" s="68">
        <v>44969</v>
      </c>
      <c r="J3791" s="57" t="str">
        <f>IF(Ugovori_OPULJP3[[#This Row],[DATUM ZAVRŠETKA OPERACIJE]]&gt;DATE(2024,12,31),"u provedbi","završen")</f>
        <v>završen</v>
      </c>
      <c r="K3791" s="76" t="s">
        <v>13773</v>
      </c>
      <c r="L3791" s="76" t="s">
        <v>36</v>
      </c>
      <c r="M3791" s="58">
        <v>0.85</v>
      </c>
      <c r="N3791" s="58">
        <v>0.15</v>
      </c>
      <c r="O3791" s="59">
        <f>Ugovori_OPULJP3[[#This Row],[Bespovratna sredstva - Ukupno (EU+Nac) HRK
= Ukupna ugovorena vrijednost bespovratnih sredstava]]*Ugovori_OPULJP3[[#This Row],[EU STOPA SUFINANCIRANJA %
EU CO-FINANCING RATE %]]</f>
        <v>398563.62300000002</v>
      </c>
      <c r="P3791" s="60">
        <f>Ugovori_OPULJP3[[#This Row],[Bespovratna sredstva - EU dio - HRK]]/7.5345</f>
        <v>52898.483376468248</v>
      </c>
      <c r="Q3791" s="59">
        <f>Ugovori_OPULJP3[[#This Row],[Bespovratna sredstva - Ukupno (EU+Nac) HRK
= Ukupna ugovorena vrijednost bespovratnih sredstava]]*Ugovori_OPULJP3[[#This Row],[STOPA NACIONALNOG SUFINANCIRANJA %]]</f>
        <v>70334.756999999998</v>
      </c>
      <c r="R3791" s="60">
        <f>Ugovori_OPULJP3[[#This Row],[Bespovratna sredstva - Nacionalni dio - HRK]]/7.5345</f>
        <v>9335.0264782002778</v>
      </c>
      <c r="S3791" s="59">
        <v>468898.38</v>
      </c>
      <c r="T3791" s="60">
        <f>Ugovori_OPULJP3[[#This Row],[Bespovratna sredstva - Ukupno (EU+Nac) HRK
= Ukupna ugovorena vrijednost bespovratnih sredstava]]/7.5345</f>
        <v>62233.509854668519</v>
      </c>
      <c r="U3791" s="59">
        <v>0</v>
      </c>
      <c r="V3791" s="60">
        <f>Ugovori_OPULJP3[[#This Row],[Javni doprinos korisnika - HRK]]/7.5345</f>
        <v>0</v>
      </c>
      <c r="W3791" s="59">
        <v>0</v>
      </c>
      <c r="X3791" s="60">
        <f>Ugovori_OPULJP3[[#This Row],[Privatni doprinos korisnika - HRK]]/7.5345</f>
        <v>0</v>
      </c>
      <c r="Y3791" s="61">
        <v>468898.38</v>
      </c>
      <c r="Z3791" s="62">
        <f>Ugovori_OPULJP3[[#This Row],[UKUPNI PRIHVATLJIVI IZDACI
TOTAL ELIGIBLE EXPENDITURE
= Bespovratna sredstva ukupno + doprinos korisnika
= Ukupni prihvatljivi troškovi
= Ukupna ugovorena vrijednost projekta HRK]]/7.5345</f>
        <v>62233.509854668519</v>
      </c>
      <c r="AA3791" s="53" t="s">
        <v>12292</v>
      </c>
      <c r="AB3791" s="53" t="s">
        <v>752</v>
      </c>
      <c r="AC3791" s="40" t="s">
        <v>13774</v>
      </c>
      <c r="AD3791" s="52" t="s">
        <v>12294</v>
      </c>
    </row>
    <row r="3792" spans="1:30" ht="88.5" customHeight="1" x14ac:dyDescent="0.2">
      <c r="A3792" s="70" t="s">
        <v>13775</v>
      </c>
      <c r="B3792" s="64" t="s">
        <v>12105</v>
      </c>
      <c r="C3792" s="65" t="s">
        <v>12289</v>
      </c>
      <c r="D3792" s="65" t="s">
        <v>13640</v>
      </c>
      <c r="E3792" s="66" t="s">
        <v>75</v>
      </c>
      <c r="F3792" s="71" t="s">
        <v>13776</v>
      </c>
      <c r="G3792" s="54" t="s">
        <v>12386</v>
      </c>
      <c r="H3792" s="68">
        <v>44672</v>
      </c>
      <c r="I3792" s="68">
        <v>45220</v>
      </c>
      <c r="J3792" s="57" t="str">
        <f>IF(Ugovori_OPULJP3[[#This Row],[DATUM ZAVRŠETKA OPERACIJE]]&gt;DATE(2024,12,31),"u provedbi","završen")</f>
        <v>završen</v>
      </c>
      <c r="K3792" s="76" t="s">
        <v>199</v>
      </c>
      <c r="L3792" s="76" t="s">
        <v>199</v>
      </c>
      <c r="M3792" s="95" t="s">
        <v>3093</v>
      </c>
      <c r="N3792" s="58">
        <v>0.15</v>
      </c>
      <c r="O3792" s="59">
        <f>Ugovori_OPULJP3[[#This Row],[Bespovratna sredstva - Ukupno (EU+Nac) HRK
= Ukupna ugovorena vrijednost bespovratnih sredstava]]*Ugovori_OPULJP3[[#This Row],[EU STOPA SUFINANCIRANJA %
EU CO-FINANCING RATE %]]</f>
        <v>420476.79300000001</v>
      </c>
      <c r="P3792" s="60">
        <f>Ugovori_OPULJP3[[#This Row],[Bespovratna sredstva - EU dio - HRK]]/7.5345</f>
        <v>55806.860840135378</v>
      </c>
      <c r="Q3792" s="59">
        <f>Ugovori_OPULJP3[[#This Row],[Bespovratna sredstva - Ukupno (EU+Nac) HRK
= Ukupna ugovorena vrijednost bespovratnih sredstava]]*Ugovori_OPULJP3[[#This Row],[STOPA NACIONALNOG SUFINANCIRANJA %]]</f>
        <v>74201.786999999997</v>
      </c>
      <c r="R3792" s="60">
        <f>Ugovori_OPULJP3[[#This Row],[Bespovratna sredstva - Nacionalni dio - HRK]]/7.5345</f>
        <v>9848.2695600238894</v>
      </c>
      <c r="S3792" s="59">
        <v>494678.58</v>
      </c>
      <c r="T3792" s="60">
        <f>Ugovori_OPULJP3[[#This Row],[Bespovratna sredstva - Ukupno (EU+Nac) HRK
= Ukupna ugovorena vrijednost bespovratnih sredstava]]/7.5345</f>
        <v>65655.130400159265</v>
      </c>
      <c r="U3792" s="59">
        <v>0</v>
      </c>
      <c r="V3792" s="60">
        <f>Ugovori_OPULJP3[[#This Row],[Javni doprinos korisnika - HRK]]/7.5345</f>
        <v>0</v>
      </c>
      <c r="W3792" s="59">
        <v>0</v>
      </c>
      <c r="X3792" s="60">
        <f>Ugovori_OPULJP3[[#This Row],[Privatni doprinos korisnika - HRK]]/7.5345</f>
        <v>0</v>
      </c>
      <c r="Y3792" s="61">
        <v>494678.58</v>
      </c>
      <c r="Z3792" s="62">
        <f>Ugovori_OPULJP3[[#This Row],[UKUPNI PRIHVATLJIVI IZDACI
TOTAL ELIGIBLE EXPENDITURE
= Bespovratna sredstva ukupno + doprinos korisnika
= Ukupni prihvatljivi troškovi
= Ukupna ugovorena vrijednost projekta HRK]]/7.5345</f>
        <v>65655.130400159265</v>
      </c>
      <c r="AA3792" s="53" t="s">
        <v>12292</v>
      </c>
      <c r="AB3792" s="53" t="s">
        <v>752</v>
      </c>
      <c r="AC3792" s="40" t="s">
        <v>13777</v>
      </c>
      <c r="AD3792" s="52" t="s">
        <v>12294</v>
      </c>
    </row>
    <row r="3793" spans="1:30" ht="88.5" customHeight="1" x14ac:dyDescent="0.2">
      <c r="A3793" s="70" t="s">
        <v>13778</v>
      </c>
      <c r="B3793" s="64" t="s">
        <v>12105</v>
      </c>
      <c r="C3793" s="65" t="s">
        <v>12289</v>
      </c>
      <c r="D3793" s="96" t="s">
        <v>13640</v>
      </c>
      <c r="E3793" s="53" t="s">
        <v>75</v>
      </c>
      <c r="F3793" s="71" t="s">
        <v>13779</v>
      </c>
      <c r="G3793" s="71" t="s">
        <v>7400</v>
      </c>
      <c r="H3793" s="68">
        <v>44670</v>
      </c>
      <c r="I3793" s="68">
        <v>45035</v>
      </c>
      <c r="J3793" s="57" t="str">
        <f>IF(Ugovori_OPULJP3[[#This Row],[DATUM ZAVRŠETKA OPERACIJE]]&gt;DATE(2024,12,31),"u provedbi","završen")</f>
        <v>završen</v>
      </c>
      <c r="K3793" s="76" t="s">
        <v>153</v>
      </c>
      <c r="L3793" s="76" t="s">
        <v>36</v>
      </c>
      <c r="M3793" s="58">
        <v>0.85</v>
      </c>
      <c r="N3793" s="58">
        <v>0.15</v>
      </c>
      <c r="O3793" s="59">
        <f>Ugovori_OPULJP3[[#This Row],[Bespovratna sredstva - Ukupno (EU+Nac) HRK
= Ukupna ugovorena vrijednost bespovratnih sredstava]]*Ugovori_OPULJP3[[#This Row],[EU STOPA SUFINANCIRANJA %
EU CO-FINANCING RATE %]]</f>
        <v>400299.85</v>
      </c>
      <c r="P3793" s="60">
        <f>Ugovori_OPULJP3[[#This Row],[Bespovratna sredstva - EU dio - HRK]]/7.5345</f>
        <v>53128.920299953541</v>
      </c>
      <c r="Q3793" s="59">
        <f>Ugovori_OPULJP3[[#This Row],[Bespovratna sredstva - Ukupno (EU+Nac) HRK
= Ukupna ugovorena vrijednost bespovratnih sredstava]]*Ugovori_OPULJP3[[#This Row],[STOPA NACIONALNOG SUFINANCIRANJA %]]</f>
        <v>70641.149999999994</v>
      </c>
      <c r="R3793" s="60">
        <f>Ugovori_OPULJP3[[#This Row],[Bespovratna sredstva - Nacionalni dio - HRK]]/7.5345</f>
        <v>9375.6918176388608</v>
      </c>
      <c r="S3793" s="59">
        <v>470941</v>
      </c>
      <c r="T3793" s="60">
        <f>Ugovori_OPULJP3[[#This Row],[Bespovratna sredstva - Ukupno (EU+Nac) HRK
= Ukupna ugovorena vrijednost bespovratnih sredstava]]/7.5345</f>
        <v>62504.612117592405</v>
      </c>
      <c r="U3793" s="59">
        <v>0</v>
      </c>
      <c r="V3793" s="60">
        <f>Ugovori_OPULJP3[[#This Row],[Javni doprinos korisnika - HRK]]/7.5345</f>
        <v>0</v>
      </c>
      <c r="W3793" s="59">
        <v>0</v>
      </c>
      <c r="X3793" s="60">
        <f>Ugovori_OPULJP3[[#This Row],[Privatni doprinos korisnika - HRK]]/7.5345</f>
        <v>0</v>
      </c>
      <c r="Y3793" s="61">
        <v>470941</v>
      </c>
      <c r="Z3793" s="62">
        <f>Ugovori_OPULJP3[[#This Row],[UKUPNI PRIHVATLJIVI IZDACI
TOTAL ELIGIBLE EXPENDITURE
= Bespovratna sredstva ukupno + doprinos korisnika
= Ukupni prihvatljivi troškovi
= Ukupna ugovorena vrijednost projekta HRK]]/7.5345</f>
        <v>62504.612117592405</v>
      </c>
      <c r="AA3793" s="53" t="s">
        <v>12292</v>
      </c>
      <c r="AB3793" s="53" t="s">
        <v>752</v>
      </c>
      <c r="AC3793" s="40" t="s">
        <v>13780</v>
      </c>
      <c r="AD3793" s="52" t="s">
        <v>12294</v>
      </c>
    </row>
    <row r="3794" spans="1:30" ht="88.5" customHeight="1" x14ac:dyDescent="0.2">
      <c r="A3794" s="70" t="s">
        <v>13781</v>
      </c>
      <c r="B3794" s="64" t="s">
        <v>12105</v>
      </c>
      <c r="C3794" s="65" t="s">
        <v>12289</v>
      </c>
      <c r="D3794" s="96" t="s">
        <v>13640</v>
      </c>
      <c r="E3794" s="53" t="s">
        <v>75</v>
      </c>
      <c r="F3794" s="71" t="s">
        <v>13782</v>
      </c>
      <c r="G3794" s="71" t="s">
        <v>13783</v>
      </c>
      <c r="H3794" s="68">
        <v>44670</v>
      </c>
      <c r="I3794" s="68">
        <v>45035</v>
      </c>
      <c r="J3794" s="57" t="str">
        <f>IF(Ugovori_OPULJP3[[#This Row],[DATUM ZAVRŠETKA OPERACIJE]]&gt;DATE(2024,12,31),"u provedbi","završen")</f>
        <v>završen</v>
      </c>
      <c r="K3794" s="76" t="s">
        <v>13784</v>
      </c>
      <c r="L3794" s="76" t="s">
        <v>98</v>
      </c>
      <c r="M3794" s="58">
        <v>0.85</v>
      </c>
      <c r="N3794" s="58">
        <v>0.15</v>
      </c>
      <c r="O3794" s="59">
        <f>Ugovori_OPULJP3[[#This Row],[Bespovratna sredstva - Ukupno (EU+Nac) HRK
= Ukupna ugovorena vrijednost bespovratnih sredstava]]*Ugovori_OPULJP3[[#This Row],[EU STOPA SUFINANCIRANJA %
EU CO-FINANCING RATE %]]</f>
        <v>309388.00650000002</v>
      </c>
      <c r="P3794" s="60">
        <f>Ugovori_OPULJP3[[#This Row],[Bespovratna sredstva - EU dio - HRK]]/7.5345</f>
        <v>41062.845112482581</v>
      </c>
      <c r="Q3794" s="59">
        <f>Ugovori_OPULJP3[[#This Row],[Bespovratna sredstva - Ukupno (EU+Nac) HRK
= Ukupna ugovorena vrijednost bespovratnih sredstava]]*Ugovori_OPULJP3[[#This Row],[STOPA NACIONALNOG SUFINANCIRANJA %]]</f>
        <v>54597.883500000004</v>
      </c>
      <c r="R3794" s="60">
        <f>Ugovori_OPULJP3[[#This Row],[Bespovratna sredstva - Nacionalni dio - HRK]]/7.5345</f>
        <v>7246.3844316145733</v>
      </c>
      <c r="S3794" s="59">
        <v>363985.89</v>
      </c>
      <c r="T3794" s="60">
        <f>Ugovori_OPULJP3[[#This Row],[Bespovratna sredstva - Ukupno (EU+Nac) HRK
= Ukupna ugovorena vrijednost bespovratnih sredstava]]/7.5345</f>
        <v>48309.22954409715</v>
      </c>
      <c r="U3794" s="59">
        <v>0</v>
      </c>
      <c r="V3794" s="60">
        <f>Ugovori_OPULJP3[[#This Row],[Javni doprinos korisnika - HRK]]/7.5345</f>
        <v>0</v>
      </c>
      <c r="W3794" s="59">
        <v>0</v>
      </c>
      <c r="X3794" s="60">
        <f>Ugovori_OPULJP3[[#This Row],[Privatni doprinos korisnika - HRK]]/7.5345</f>
        <v>0</v>
      </c>
      <c r="Y3794" s="61">
        <v>363985.89</v>
      </c>
      <c r="Z3794" s="62">
        <f>Ugovori_OPULJP3[[#This Row],[UKUPNI PRIHVATLJIVI IZDACI
TOTAL ELIGIBLE EXPENDITURE
= Bespovratna sredstva ukupno + doprinos korisnika
= Ukupni prihvatljivi troškovi
= Ukupna ugovorena vrijednost projekta HRK]]/7.5345</f>
        <v>48309.22954409715</v>
      </c>
      <c r="AA3794" s="53" t="s">
        <v>12292</v>
      </c>
      <c r="AB3794" s="53" t="s">
        <v>752</v>
      </c>
      <c r="AC3794" s="40" t="s">
        <v>13785</v>
      </c>
      <c r="AD3794" s="52" t="s">
        <v>12294</v>
      </c>
    </row>
    <row r="3795" spans="1:30" ht="88.5" customHeight="1" x14ac:dyDescent="0.2">
      <c r="A3795" s="70" t="s">
        <v>13786</v>
      </c>
      <c r="B3795" s="64" t="s">
        <v>12105</v>
      </c>
      <c r="C3795" s="65" t="s">
        <v>12289</v>
      </c>
      <c r="D3795" s="96" t="s">
        <v>13640</v>
      </c>
      <c r="E3795" s="53" t="s">
        <v>75</v>
      </c>
      <c r="F3795" s="71" t="s">
        <v>13787</v>
      </c>
      <c r="G3795" s="71" t="s">
        <v>13788</v>
      </c>
      <c r="H3795" s="68">
        <v>44641</v>
      </c>
      <c r="I3795" s="68">
        <v>45190</v>
      </c>
      <c r="J3795" s="57" t="str">
        <f>IF(Ugovori_OPULJP3[[#This Row],[DATUM ZAVRŠETKA OPERACIJE]]&gt;DATE(2024,12,31),"u provedbi","završen")</f>
        <v>završen</v>
      </c>
      <c r="K3795" s="76" t="s">
        <v>10924</v>
      </c>
      <c r="L3795" s="76" t="s">
        <v>36</v>
      </c>
      <c r="M3795" s="58">
        <v>0.85</v>
      </c>
      <c r="N3795" s="58">
        <v>0.15</v>
      </c>
      <c r="O3795" s="59">
        <f>Ugovori_OPULJP3[[#This Row],[Bespovratna sredstva - Ukupno (EU+Nac) HRK
= Ukupna ugovorena vrijednost bespovratnih sredstava]]*Ugovori_OPULJP3[[#This Row],[EU STOPA SUFINANCIRANJA %
EU CO-FINANCING RATE %]]</f>
        <v>354485.27499999997</v>
      </c>
      <c r="P3795" s="60">
        <f>Ugovori_OPULJP3[[#This Row],[Bespovratna sredstva - EU dio - HRK]]/7.5345</f>
        <v>47048.281239631026</v>
      </c>
      <c r="Q3795" s="59">
        <f>Ugovori_OPULJP3[[#This Row],[Bespovratna sredstva - Ukupno (EU+Nac) HRK
= Ukupna ugovorena vrijednost bespovratnih sredstava]]*Ugovori_OPULJP3[[#This Row],[STOPA NACIONALNOG SUFINANCIRANJA %]]</f>
        <v>62556.224999999999</v>
      </c>
      <c r="R3795" s="60">
        <f>Ugovori_OPULJP3[[#This Row],[Bespovratna sredstva - Nacionalni dio - HRK]]/7.5345</f>
        <v>8302.6378658172398</v>
      </c>
      <c r="S3795" s="59">
        <v>417041.5</v>
      </c>
      <c r="T3795" s="60">
        <f>Ugovori_OPULJP3[[#This Row],[Bespovratna sredstva - Ukupno (EU+Nac) HRK
= Ukupna ugovorena vrijednost bespovratnih sredstava]]/7.5345</f>
        <v>55350.919105448265</v>
      </c>
      <c r="U3795" s="59">
        <v>0</v>
      </c>
      <c r="V3795" s="60">
        <f>Ugovori_OPULJP3[[#This Row],[Javni doprinos korisnika - HRK]]/7.5345</f>
        <v>0</v>
      </c>
      <c r="W3795" s="59">
        <v>0</v>
      </c>
      <c r="X3795" s="60">
        <f>Ugovori_OPULJP3[[#This Row],[Privatni doprinos korisnika - HRK]]/7.5345</f>
        <v>0</v>
      </c>
      <c r="Y3795" s="61">
        <v>417041.5</v>
      </c>
      <c r="Z3795" s="62">
        <f>Ugovori_OPULJP3[[#This Row],[UKUPNI PRIHVATLJIVI IZDACI
TOTAL ELIGIBLE EXPENDITURE
= Bespovratna sredstva ukupno + doprinos korisnika
= Ukupni prihvatljivi troškovi
= Ukupna ugovorena vrijednost projekta HRK]]/7.5345</f>
        <v>55350.919105448265</v>
      </c>
      <c r="AA3795" s="53" t="s">
        <v>12292</v>
      </c>
      <c r="AB3795" s="53" t="s">
        <v>752</v>
      </c>
      <c r="AC3795" s="40" t="s">
        <v>13789</v>
      </c>
      <c r="AD3795" s="52" t="s">
        <v>12294</v>
      </c>
    </row>
    <row r="3796" spans="1:30" ht="88.5" customHeight="1" x14ac:dyDescent="0.2">
      <c r="A3796" s="70" t="s">
        <v>13790</v>
      </c>
      <c r="B3796" s="64" t="s">
        <v>12105</v>
      </c>
      <c r="C3796" s="65" t="s">
        <v>12289</v>
      </c>
      <c r="D3796" s="96" t="s">
        <v>13640</v>
      </c>
      <c r="E3796" s="53" t="s">
        <v>75</v>
      </c>
      <c r="F3796" s="71" t="s">
        <v>13791</v>
      </c>
      <c r="G3796" s="71" t="s">
        <v>13792</v>
      </c>
      <c r="H3796" s="68">
        <v>44641</v>
      </c>
      <c r="I3796" s="68">
        <v>45190</v>
      </c>
      <c r="J3796" s="57" t="str">
        <f>IF(Ugovori_OPULJP3[[#This Row],[DATUM ZAVRŠETKA OPERACIJE]]&gt;DATE(2024,12,31),"u provedbi","završen")</f>
        <v>završen</v>
      </c>
      <c r="K3796" s="76" t="s">
        <v>2479</v>
      </c>
      <c r="L3796" s="76" t="s">
        <v>78</v>
      </c>
      <c r="M3796" s="58">
        <v>0.85</v>
      </c>
      <c r="N3796" s="58">
        <v>0.15</v>
      </c>
      <c r="O3796" s="59">
        <f>Ugovori_OPULJP3[[#This Row],[Bespovratna sredstva - Ukupno (EU+Nac) HRK
= Ukupna ugovorena vrijednost bespovratnih sredstava]]*Ugovori_OPULJP3[[#This Row],[EU STOPA SUFINANCIRANJA %
EU CO-FINANCING RATE %]]</f>
        <v>393785.49249999999</v>
      </c>
      <c r="P3796" s="60">
        <f>Ugovori_OPULJP3[[#This Row],[Bespovratna sredstva - EU dio - HRK]]/7.5345</f>
        <v>52264.31647753666</v>
      </c>
      <c r="Q3796" s="59">
        <f>Ugovori_OPULJP3[[#This Row],[Bespovratna sredstva - Ukupno (EU+Nac) HRK
= Ukupna ugovorena vrijednost bespovratnih sredstava]]*Ugovori_OPULJP3[[#This Row],[STOPA NACIONALNOG SUFINANCIRANJA %]]</f>
        <v>69491.557499999995</v>
      </c>
      <c r="R3796" s="60">
        <f>Ugovori_OPULJP3[[#This Row],[Bespovratna sredstva - Nacionalni dio - HRK]]/7.5345</f>
        <v>9223.1146725064682</v>
      </c>
      <c r="S3796" s="59">
        <v>463277.05</v>
      </c>
      <c r="T3796" s="60">
        <f>Ugovori_OPULJP3[[#This Row],[Bespovratna sredstva - Ukupno (EU+Nac) HRK
= Ukupna ugovorena vrijednost bespovratnih sredstava]]/7.5345</f>
        <v>61487.431150043129</v>
      </c>
      <c r="U3796" s="59">
        <v>0</v>
      </c>
      <c r="V3796" s="60">
        <f>Ugovori_OPULJP3[[#This Row],[Javni doprinos korisnika - HRK]]/7.5345</f>
        <v>0</v>
      </c>
      <c r="W3796" s="59">
        <v>0</v>
      </c>
      <c r="X3796" s="60">
        <f>Ugovori_OPULJP3[[#This Row],[Privatni doprinos korisnika - HRK]]/7.5345</f>
        <v>0</v>
      </c>
      <c r="Y3796" s="61">
        <v>463277.05</v>
      </c>
      <c r="Z3796" s="62">
        <f>Ugovori_OPULJP3[[#This Row],[UKUPNI PRIHVATLJIVI IZDACI
TOTAL ELIGIBLE EXPENDITURE
= Bespovratna sredstva ukupno + doprinos korisnika
= Ukupni prihvatljivi troškovi
= Ukupna ugovorena vrijednost projekta HRK]]/7.5345</f>
        <v>61487.431150043129</v>
      </c>
      <c r="AA3796" s="53" t="s">
        <v>12292</v>
      </c>
      <c r="AB3796" s="53" t="s">
        <v>752</v>
      </c>
      <c r="AC3796" s="40" t="s">
        <v>13793</v>
      </c>
      <c r="AD3796" s="52" t="s">
        <v>12294</v>
      </c>
    </row>
    <row r="3797" spans="1:30" ht="88.5" customHeight="1" x14ac:dyDescent="0.2">
      <c r="A3797" s="70" t="s">
        <v>13794</v>
      </c>
      <c r="B3797" s="64" t="s">
        <v>12105</v>
      </c>
      <c r="C3797" s="65" t="s">
        <v>12289</v>
      </c>
      <c r="D3797" s="96" t="s">
        <v>13640</v>
      </c>
      <c r="E3797" s="53" t="s">
        <v>75</v>
      </c>
      <c r="F3797" s="71" t="s">
        <v>13795</v>
      </c>
      <c r="G3797" s="71" t="s">
        <v>13796</v>
      </c>
      <c r="H3797" s="68">
        <v>44641</v>
      </c>
      <c r="I3797" s="68">
        <v>45190</v>
      </c>
      <c r="J3797" s="57" t="str">
        <f>IF(Ugovori_OPULJP3[[#This Row],[DATUM ZAVRŠETKA OPERACIJE]]&gt;DATE(2024,12,31),"u provedbi","završen")</f>
        <v>završen</v>
      </c>
      <c r="K3797" s="76" t="s">
        <v>5472</v>
      </c>
      <c r="L3797" s="76" t="s">
        <v>36</v>
      </c>
      <c r="M3797" s="58">
        <v>0.85</v>
      </c>
      <c r="N3797" s="58">
        <v>0.15</v>
      </c>
      <c r="O3797" s="59">
        <f>Ugovori_OPULJP3[[#This Row],[Bespovratna sredstva - Ukupno (EU+Nac) HRK
= Ukupna ugovorena vrijednost bespovratnih sredstava]]*Ugovori_OPULJP3[[#This Row],[EU STOPA SUFINANCIRANJA %
EU CO-FINANCING RATE %]]</f>
        <v>368734.75999999995</v>
      </c>
      <c r="P3797" s="60">
        <f>Ugovori_OPULJP3[[#This Row],[Bespovratna sredstva - EU dio - HRK]]/7.5345</f>
        <v>48939.512907293109</v>
      </c>
      <c r="Q3797" s="59">
        <f>Ugovori_OPULJP3[[#This Row],[Bespovratna sredstva - Ukupno (EU+Nac) HRK
= Ukupna ugovorena vrijednost bespovratnih sredstava]]*Ugovori_OPULJP3[[#This Row],[STOPA NACIONALNOG SUFINANCIRANJA %]]</f>
        <v>65070.84</v>
      </c>
      <c r="R3797" s="60">
        <f>Ugovori_OPULJP3[[#This Row],[Bespovratna sredstva - Nacionalni dio - HRK]]/7.5345</f>
        <v>8636.3846306987853</v>
      </c>
      <c r="S3797" s="59">
        <v>433805.6</v>
      </c>
      <c r="T3797" s="60">
        <f>Ugovori_OPULJP3[[#This Row],[Bespovratna sredstva - Ukupno (EU+Nac) HRK
= Ukupna ugovorena vrijednost bespovratnih sredstava]]/7.5345</f>
        <v>57575.897537991899</v>
      </c>
      <c r="U3797" s="59">
        <v>0</v>
      </c>
      <c r="V3797" s="60">
        <f>Ugovori_OPULJP3[[#This Row],[Javni doprinos korisnika - HRK]]/7.5345</f>
        <v>0</v>
      </c>
      <c r="W3797" s="59">
        <v>0</v>
      </c>
      <c r="X3797" s="60">
        <f>Ugovori_OPULJP3[[#This Row],[Privatni doprinos korisnika - HRK]]/7.5345</f>
        <v>0</v>
      </c>
      <c r="Y3797" s="61">
        <v>433805.6</v>
      </c>
      <c r="Z3797" s="62">
        <f>Ugovori_OPULJP3[[#This Row],[UKUPNI PRIHVATLJIVI IZDACI
TOTAL ELIGIBLE EXPENDITURE
= Bespovratna sredstva ukupno + doprinos korisnika
= Ukupni prihvatljivi troškovi
= Ukupna ugovorena vrijednost projekta HRK]]/7.5345</f>
        <v>57575.897537991899</v>
      </c>
      <c r="AA3797" s="53" t="s">
        <v>12292</v>
      </c>
      <c r="AB3797" s="53" t="s">
        <v>752</v>
      </c>
      <c r="AC3797" s="40" t="s">
        <v>13797</v>
      </c>
      <c r="AD3797" s="52" t="s">
        <v>12294</v>
      </c>
    </row>
    <row r="3798" spans="1:30" ht="88.5" customHeight="1" x14ac:dyDescent="0.2">
      <c r="A3798" s="70" t="s">
        <v>13798</v>
      </c>
      <c r="B3798" s="64" t="s">
        <v>12105</v>
      </c>
      <c r="C3798" s="65" t="s">
        <v>12289</v>
      </c>
      <c r="D3798" s="96" t="s">
        <v>13640</v>
      </c>
      <c r="E3798" s="53" t="s">
        <v>75</v>
      </c>
      <c r="F3798" s="71" t="s">
        <v>13799</v>
      </c>
      <c r="G3798" s="71" t="s">
        <v>13800</v>
      </c>
      <c r="H3798" s="68">
        <v>44532</v>
      </c>
      <c r="I3798" s="68">
        <v>44897</v>
      </c>
      <c r="J3798" s="57" t="str">
        <f>IF(Ugovori_OPULJP3[[#This Row],[DATUM ZAVRŠETKA OPERACIJE]]&gt;DATE(2024,12,31),"u provedbi","završen")</f>
        <v>završen</v>
      </c>
      <c r="K3798" s="67" t="s">
        <v>7214</v>
      </c>
      <c r="L3798" s="67" t="s">
        <v>332</v>
      </c>
      <c r="M3798" s="82" t="s">
        <v>3093</v>
      </c>
      <c r="N3798" s="58">
        <v>0.15</v>
      </c>
      <c r="O3798" s="59">
        <f>Ugovori_OPULJP3[[#This Row],[Bespovratna sredstva - Ukupno (EU+Nac) HRK
= Ukupna ugovorena vrijednost bespovratnih sredstava]]*Ugovori_OPULJP3[[#This Row],[EU STOPA SUFINANCIRANJA %
EU CO-FINANCING RATE %]]</f>
        <v>395257.76049999997</v>
      </c>
      <c r="P3798" s="60">
        <f>Ugovori_OPULJP3[[#This Row],[Bespovratna sredstva - EU dio - HRK]]/7.5345</f>
        <v>52459.72002123564</v>
      </c>
      <c r="Q3798" s="59">
        <f>Ugovori_OPULJP3[[#This Row],[Bespovratna sredstva - Ukupno (EU+Nac) HRK
= Ukupna ugovorena vrijednost bespovratnih sredstava]]*Ugovori_OPULJP3[[#This Row],[STOPA NACIONALNOG SUFINANCIRANJA %]]</f>
        <v>69751.369500000001</v>
      </c>
      <c r="R3798" s="60">
        <f>Ugovori_OPULJP3[[#This Row],[Bespovratna sredstva - Nacionalni dio - HRK]]/7.5345</f>
        <v>9257.5976508062904</v>
      </c>
      <c r="S3798" s="59">
        <v>465009.13</v>
      </c>
      <c r="T3798" s="60">
        <f>Ugovori_OPULJP3[[#This Row],[Bespovratna sredstva - Ukupno (EU+Nac) HRK
= Ukupna ugovorena vrijednost bespovratnih sredstava]]/7.5345</f>
        <v>61717.317672041936</v>
      </c>
      <c r="U3798" s="59">
        <v>0</v>
      </c>
      <c r="V3798" s="60">
        <f>Ugovori_OPULJP3[[#This Row],[Javni doprinos korisnika - HRK]]/7.5345</f>
        <v>0</v>
      </c>
      <c r="W3798" s="59">
        <v>0</v>
      </c>
      <c r="X3798" s="60">
        <f>Ugovori_OPULJP3[[#This Row],[Privatni doprinos korisnika - HRK]]/7.5345</f>
        <v>0</v>
      </c>
      <c r="Y3798" s="61">
        <v>465009.13</v>
      </c>
      <c r="Z3798" s="62">
        <f>Ugovori_OPULJP3[[#This Row],[UKUPNI PRIHVATLJIVI IZDACI
TOTAL ELIGIBLE EXPENDITURE
= Bespovratna sredstva ukupno + doprinos korisnika
= Ukupni prihvatljivi troškovi
= Ukupna ugovorena vrijednost projekta HRK]]/7.5345</f>
        <v>61717.317672041936</v>
      </c>
      <c r="AA3798" s="53" t="s">
        <v>12292</v>
      </c>
      <c r="AB3798" s="53" t="s">
        <v>752</v>
      </c>
      <c r="AC3798" s="40" t="s">
        <v>13801</v>
      </c>
      <c r="AD3798" s="52" t="s">
        <v>12294</v>
      </c>
    </row>
    <row r="3799" spans="1:30" ht="88.5" customHeight="1" x14ac:dyDescent="0.2">
      <c r="A3799" s="70" t="s">
        <v>13802</v>
      </c>
      <c r="B3799" s="64" t="s">
        <v>12105</v>
      </c>
      <c r="C3799" s="65" t="s">
        <v>12289</v>
      </c>
      <c r="D3799" s="96" t="s">
        <v>13640</v>
      </c>
      <c r="E3799" s="53" t="s">
        <v>75</v>
      </c>
      <c r="F3799" s="71" t="s">
        <v>13803</v>
      </c>
      <c r="G3799" s="71" t="s">
        <v>7516</v>
      </c>
      <c r="H3799" s="68">
        <v>44670</v>
      </c>
      <c r="I3799" s="68">
        <v>45218</v>
      </c>
      <c r="J3799" s="57" t="str">
        <f>IF(Ugovori_OPULJP3[[#This Row],[DATUM ZAVRŠETKA OPERACIJE]]&gt;DATE(2024,12,31),"u provedbi","završen")</f>
        <v>završen</v>
      </c>
      <c r="K3799" s="76" t="s">
        <v>337</v>
      </c>
      <c r="L3799" s="76" t="s">
        <v>337</v>
      </c>
      <c r="M3799" s="58">
        <v>0.85</v>
      </c>
      <c r="N3799" s="58">
        <v>0.15</v>
      </c>
      <c r="O3799" s="59">
        <f>Ugovori_OPULJP3[[#This Row],[Bespovratna sredstva - Ukupno (EU+Nac) HRK
= Ukupna ugovorena vrijednost bespovratnih sredstava]]*Ugovori_OPULJP3[[#This Row],[EU STOPA SUFINANCIRANJA %
EU CO-FINANCING RATE %]]</f>
        <v>335864.52899999998</v>
      </c>
      <c r="P3799" s="60">
        <f>Ugovori_OPULJP3[[#This Row],[Bespovratna sredstva - EU dio - HRK]]/7.5345</f>
        <v>44576.883535735615</v>
      </c>
      <c r="Q3799" s="59">
        <f>Ugovori_OPULJP3[[#This Row],[Bespovratna sredstva - Ukupno (EU+Nac) HRK
= Ukupna ugovorena vrijednost bespovratnih sredstava]]*Ugovori_OPULJP3[[#This Row],[STOPA NACIONALNOG SUFINANCIRANJA %]]</f>
        <v>59270.210999999996</v>
      </c>
      <c r="R3799" s="60">
        <f>Ugovori_OPULJP3[[#This Row],[Bespovratna sredstva - Nacionalni dio - HRK]]/7.5345</f>
        <v>7866.5088592474604</v>
      </c>
      <c r="S3799" s="59">
        <v>395134.74</v>
      </c>
      <c r="T3799" s="60">
        <f>Ugovori_OPULJP3[[#This Row],[Bespovratna sredstva - Ukupno (EU+Nac) HRK
= Ukupna ugovorena vrijednost bespovratnih sredstava]]/7.5345</f>
        <v>52443.392394983071</v>
      </c>
      <c r="U3799" s="59">
        <v>0</v>
      </c>
      <c r="V3799" s="60">
        <f>Ugovori_OPULJP3[[#This Row],[Javni doprinos korisnika - HRK]]/7.5345</f>
        <v>0</v>
      </c>
      <c r="W3799" s="59">
        <v>0</v>
      </c>
      <c r="X3799" s="60">
        <f>Ugovori_OPULJP3[[#This Row],[Privatni doprinos korisnika - HRK]]/7.5345</f>
        <v>0</v>
      </c>
      <c r="Y3799" s="61">
        <v>395134.74</v>
      </c>
      <c r="Z3799" s="62">
        <f>Ugovori_OPULJP3[[#This Row],[UKUPNI PRIHVATLJIVI IZDACI
TOTAL ELIGIBLE EXPENDITURE
= Bespovratna sredstva ukupno + doprinos korisnika
= Ukupni prihvatljivi troškovi
= Ukupna ugovorena vrijednost projekta HRK]]/7.5345</f>
        <v>52443.392394983071</v>
      </c>
      <c r="AA3799" s="53" t="s">
        <v>12292</v>
      </c>
      <c r="AB3799" s="53" t="s">
        <v>752</v>
      </c>
      <c r="AC3799" s="40" t="s">
        <v>13804</v>
      </c>
      <c r="AD3799" s="52" t="s">
        <v>12294</v>
      </c>
    </row>
    <row r="3800" spans="1:30" ht="88.5" customHeight="1" x14ac:dyDescent="0.2">
      <c r="A3800" s="70" t="s">
        <v>13805</v>
      </c>
      <c r="B3800" s="64" t="s">
        <v>12105</v>
      </c>
      <c r="C3800" s="65" t="s">
        <v>12289</v>
      </c>
      <c r="D3800" s="96" t="s">
        <v>13640</v>
      </c>
      <c r="E3800" s="53" t="s">
        <v>75</v>
      </c>
      <c r="F3800" s="71" t="s">
        <v>13806</v>
      </c>
      <c r="G3800" s="71" t="s">
        <v>13807</v>
      </c>
      <c r="H3800" s="68">
        <v>44537</v>
      </c>
      <c r="I3800" s="68">
        <v>44902</v>
      </c>
      <c r="J3800" s="57" t="str">
        <f>IF(Ugovori_OPULJP3[[#This Row],[DATUM ZAVRŠETKA OPERACIJE]]&gt;DATE(2024,12,31),"u provedbi","završen")</f>
        <v>završen</v>
      </c>
      <c r="K3800" s="67" t="s">
        <v>35</v>
      </c>
      <c r="L3800" s="67" t="s">
        <v>36</v>
      </c>
      <c r="M3800" s="82" t="s">
        <v>3093</v>
      </c>
      <c r="N3800" s="58">
        <v>0.15</v>
      </c>
      <c r="O3800" s="59">
        <f>Ugovori_OPULJP3[[#This Row],[Bespovratna sredstva - Ukupno (EU+Nac) HRK
= Ukupna ugovorena vrijednost bespovratnih sredstava]]*Ugovori_OPULJP3[[#This Row],[EU STOPA SUFINANCIRANJA %
EU CO-FINANCING RATE %]]</f>
        <v>367880</v>
      </c>
      <c r="P3800" s="60">
        <f>Ugovori_OPULJP3[[#This Row],[Bespovratna sredstva - EU dio - HRK]]/7.5345</f>
        <v>48826.066759572626</v>
      </c>
      <c r="Q3800" s="59">
        <f>Ugovori_OPULJP3[[#This Row],[Bespovratna sredstva - Ukupno (EU+Nac) HRK
= Ukupna ugovorena vrijednost bespovratnih sredstava]]*Ugovori_OPULJP3[[#This Row],[STOPA NACIONALNOG SUFINANCIRANJA %]]</f>
        <v>64920</v>
      </c>
      <c r="R3800" s="60">
        <f>Ugovori_OPULJP3[[#This Row],[Bespovratna sredstva - Nacionalni dio - HRK]]/7.5345</f>
        <v>8616.3647222775235</v>
      </c>
      <c r="S3800" s="59">
        <v>432800</v>
      </c>
      <c r="T3800" s="60">
        <f>Ugovori_OPULJP3[[#This Row],[Bespovratna sredstva - Ukupno (EU+Nac) HRK
= Ukupna ugovorena vrijednost bespovratnih sredstava]]/7.5345</f>
        <v>57442.431481850152</v>
      </c>
      <c r="U3800" s="59">
        <v>0</v>
      </c>
      <c r="V3800" s="60">
        <f>Ugovori_OPULJP3[[#This Row],[Javni doprinos korisnika - HRK]]/7.5345</f>
        <v>0</v>
      </c>
      <c r="W3800" s="59">
        <v>0</v>
      </c>
      <c r="X3800" s="60">
        <f>Ugovori_OPULJP3[[#This Row],[Privatni doprinos korisnika - HRK]]/7.5345</f>
        <v>0</v>
      </c>
      <c r="Y3800" s="61">
        <v>432800</v>
      </c>
      <c r="Z3800" s="62">
        <f>Ugovori_OPULJP3[[#This Row],[UKUPNI PRIHVATLJIVI IZDACI
TOTAL ELIGIBLE EXPENDITURE
= Bespovratna sredstva ukupno + doprinos korisnika
= Ukupni prihvatljivi troškovi
= Ukupna ugovorena vrijednost projekta HRK]]/7.5345</f>
        <v>57442.431481850152</v>
      </c>
      <c r="AA3800" s="53" t="s">
        <v>12292</v>
      </c>
      <c r="AB3800" s="53" t="s">
        <v>752</v>
      </c>
      <c r="AC3800" s="40" t="s">
        <v>13808</v>
      </c>
      <c r="AD3800" s="52" t="s">
        <v>12294</v>
      </c>
    </row>
    <row r="3801" spans="1:30" ht="88.5" customHeight="1" x14ac:dyDescent="0.2">
      <c r="A3801" s="70" t="s">
        <v>13809</v>
      </c>
      <c r="B3801" s="64" t="s">
        <v>12105</v>
      </c>
      <c r="C3801" s="65" t="s">
        <v>12289</v>
      </c>
      <c r="D3801" s="96" t="s">
        <v>13640</v>
      </c>
      <c r="E3801" s="53" t="s">
        <v>75</v>
      </c>
      <c r="F3801" s="71" t="s">
        <v>13810</v>
      </c>
      <c r="G3801" s="71" t="s">
        <v>1213</v>
      </c>
      <c r="H3801" s="68">
        <v>44641</v>
      </c>
      <c r="I3801" s="68">
        <v>45190</v>
      </c>
      <c r="J3801" s="57" t="str">
        <f>IF(Ugovori_OPULJP3[[#This Row],[DATUM ZAVRŠETKA OPERACIJE]]&gt;DATE(2024,12,31),"u provedbi","završen")</f>
        <v>završen</v>
      </c>
      <c r="K3801" s="76" t="s">
        <v>370</v>
      </c>
      <c r="L3801" s="76" t="s">
        <v>370</v>
      </c>
      <c r="M3801" s="58">
        <v>0.85</v>
      </c>
      <c r="N3801" s="58">
        <v>0.15</v>
      </c>
      <c r="O3801" s="59">
        <f>Ugovori_OPULJP3[[#This Row],[Bespovratna sredstva - Ukupno (EU+Nac) HRK
= Ukupna ugovorena vrijednost bespovratnih sredstava]]*Ugovori_OPULJP3[[#This Row],[EU STOPA SUFINANCIRANJA %
EU CO-FINANCING RATE %]]</f>
        <v>390343.98699999996</v>
      </c>
      <c r="P3801" s="60">
        <f>Ugovori_OPULJP3[[#This Row],[Bespovratna sredstva - EU dio - HRK]]/7.5345</f>
        <v>51807.550202402272</v>
      </c>
      <c r="Q3801" s="59">
        <f>Ugovori_OPULJP3[[#This Row],[Bespovratna sredstva - Ukupno (EU+Nac) HRK
= Ukupna ugovorena vrijednost bespovratnih sredstava]]*Ugovori_OPULJP3[[#This Row],[STOPA NACIONALNOG SUFINANCIRANJA %]]</f>
        <v>68884.232999999993</v>
      </c>
      <c r="R3801" s="60">
        <f>Ugovori_OPULJP3[[#This Row],[Bespovratna sredstva - Nacionalni dio - HRK]]/7.5345</f>
        <v>9142.5088592474604</v>
      </c>
      <c r="S3801" s="59">
        <v>459228.22</v>
      </c>
      <c r="T3801" s="60">
        <f>Ugovori_OPULJP3[[#This Row],[Bespovratna sredstva - Ukupno (EU+Nac) HRK
= Ukupna ugovorena vrijednost bespovratnih sredstava]]/7.5345</f>
        <v>60950.059061649736</v>
      </c>
      <c r="U3801" s="59">
        <v>0</v>
      </c>
      <c r="V3801" s="60">
        <f>Ugovori_OPULJP3[[#This Row],[Javni doprinos korisnika - HRK]]/7.5345</f>
        <v>0</v>
      </c>
      <c r="W3801" s="59">
        <v>0</v>
      </c>
      <c r="X3801" s="60">
        <f>Ugovori_OPULJP3[[#This Row],[Privatni doprinos korisnika - HRK]]/7.5345</f>
        <v>0</v>
      </c>
      <c r="Y3801" s="61">
        <v>459228.22</v>
      </c>
      <c r="Z3801" s="62">
        <f>Ugovori_OPULJP3[[#This Row],[UKUPNI PRIHVATLJIVI IZDACI
TOTAL ELIGIBLE EXPENDITURE
= Bespovratna sredstva ukupno + doprinos korisnika
= Ukupni prihvatljivi troškovi
= Ukupna ugovorena vrijednost projekta HRK]]/7.5345</f>
        <v>60950.059061649736</v>
      </c>
      <c r="AA3801" s="53" t="s">
        <v>12292</v>
      </c>
      <c r="AB3801" s="53" t="s">
        <v>752</v>
      </c>
      <c r="AC3801" s="40" t="s">
        <v>13811</v>
      </c>
      <c r="AD3801" s="52" t="s">
        <v>12294</v>
      </c>
    </row>
    <row r="3802" spans="1:30" ht="88.5" customHeight="1" x14ac:dyDescent="0.2">
      <c r="A3802" s="70" t="s">
        <v>13812</v>
      </c>
      <c r="B3802" s="64" t="s">
        <v>12105</v>
      </c>
      <c r="C3802" s="65" t="s">
        <v>12289</v>
      </c>
      <c r="D3802" s="96" t="s">
        <v>13640</v>
      </c>
      <c r="E3802" s="53" t="s">
        <v>75</v>
      </c>
      <c r="F3802" s="71" t="s">
        <v>13813</v>
      </c>
      <c r="G3802" s="71" t="s">
        <v>1658</v>
      </c>
      <c r="H3802" s="68">
        <v>44648</v>
      </c>
      <c r="I3802" s="68">
        <v>45197</v>
      </c>
      <c r="J3802" s="57" t="str">
        <f>IF(Ugovori_OPULJP3[[#This Row],[DATUM ZAVRŠETKA OPERACIJE]]&gt;DATE(2024,12,31),"u provedbi","završen")</f>
        <v>završen</v>
      </c>
      <c r="K3802" s="67" t="s">
        <v>154</v>
      </c>
      <c r="L3802" s="67" t="s">
        <v>154</v>
      </c>
      <c r="M3802" s="58">
        <v>0.85</v>
      </c>
      <c r="N3802" s="58">
        <v>0.15</v>
      </c>
      <c r="O3802" s="59">
        <f>Ugovori_OPULJP3[[#This Row],[Bespovratna sredstva - Ukupno (EU+Nac) HRK
= Ukupna ugovorena vrijednost bespovratnih sredstava]]*Ugovori_OPULJP3[[#This Row],[EU STOPA SUFINANCIRANJA %
EU CO-FINANCING RATE %]]</f>
        <v>345349.48349999997</v>
      </c>
      <c r="P3802" s="60">
        <f>Ugovori_OPULJP3[[#This Row],[Bespovratna sredstva - EU dio - HRK]]/7.5345</f>
        <v>45835.753334660556</v>
      </c>
      <c r="Q3802" s="59">
        <f>Ugovori_OPULJP3[[#This Row],[Bespovratna sredstva - Ukupno (EU+Nac) HRK
= Ukupna ugovorena vrijednost bespovratnih sredstava]]*Ugovori_OPULJP3[[#This Row],[STOPA NACIONALNOG SUFINANCIRANJA %]]</f>
        <v>60944.0265</v>
      </c>
      <c r="R3802" s="60">
        <f>Ugovori_OPULJP3[[#This Row],[Bespovratna sredstva - Nacionalni dio - HRK]]/7.5345</f>
        <v>8088.662353175393</v>
      </c>
      <c r="S3802" s="59">
        <v>406293.51</v>
      </c>
      <c r="T3802" s="60">
        <f>Ugovori_OPULJP3[[#This Row],[Bespovratna sredstva - Ukupno (EU+Nac) HRK
= Ukupna ugovorena vrijednost bespovratnih sredstava]]/7.5345</f>
        <v>53924.41568783595</v>
      </c>
      <c r="U3802" s="59">
        <v>0</v>
      </c>
      <c r="V3802" s="60">
        <f>Ugovori_OPULJP3[[#This Row],[Javni doprinos korisnika - HRK]]/7.5345</f>
        <v>0</v>
      </c>
      <c r="W3802" s="59">
        <v>0</v>
      </c>
      <c r="X3802" s="60">
        <f>Ugovori_OPULJP3[[#This Row],[Privatni doprinos korisnika - HRK]]/7.5345</f>
        <v>0</v>
      </c>
      <c r="Y3802" s="61">
        <v>406293.51</v>
      </c>
      <c r="Z3802" s="62">
        <f>Ugovori_OPULJP3[[#This Row],[UKUPNI PRIHVATLJIVI IZDACI
TOTAL ELIGIBLE EXPENDITURE
= Bespovratna sredstva ukupno + doprinos korisnika
= Ukupni prihvatljivi troškovi
= Ukupna ugovorena vrijednost projekta HRK]]/7.5345</f>
        <v>53924.41568783595</v>
      </c>
      <c r="AA3802" s="53" t="s">
        <v>12292</v>
      </c>
      <c r="AB3802" s="53" t="s">
        <v>752</v>
      </c>
      <c r="AC3802" s="40" t="s">
        <v>13814</v>
      </c>
      <c r="AD3802" s="52" t="s">
        <v>12294</v>
      </c>
    </row>
    <row r="3803" spans="1:30" ht="88.5" customHeight="1" x14ac:dyDescent="0.2">
      <c r="A3803" s="70" t="s">
        <v>13815</v>
      </c>
      <c r="B3803" s="64" t="s">
        <v>12105</v>
      </c>
      <c r="C3803" s="65" t="s">
        <v>12289</v>
      </c>
      <c r="D3803" s="96" t="s">
        <v>13640</v>
      </c>
      <c r="E3803" s="53" t="s">
        <v>75</v>
      </c>
      <c r="F3803" s="71" t="s">
        <v>13816</v>
      </c>
      <c r="G3803" s="71" t="s">
        <v>13817</v>
      </c>
      <c r="H3803" s="68">
        <v>44536</v>
      </c>
      <c r="I3803" s="68">
        <v>44991</v>
      </c>
      <c r="J3803" s="57" t="str">
        <f>IF(Ugovori_OPULJP3[[#This Row],[DATUM ZAVRŠETKA OPERACIJE]]&gt;DATE(2024,12,31),"u provedbi","završen")</f>
        <v>završen</v>
      </c>
      <c r="K3803" s="67" t="s">
        <v>13818</v>
      </c>
      <c r="L3803" s="67" t="s">
        <v>36</v>
      </c>
      <c r="M3803" s="82" t="s">
        <v>3093</v>
      </c>
      <c r="N3803" s="58">
        <v>0.15</v>
      </c>
      <c r="O3803" s="59">
        <f>Ugovori_OPULJP3[[#This Row],[Bespovratna sredstva - Ukupno (EU+Nac) HRK
= Ukupna ugovorena vrijednost bespovratnih sredstava]]*Ugovori_OPULJP3[[#This Row],[EU STOPA SUFINANCIRANJA %
EU CO-FINANCING RATE %]]</f>
        <v>409655.06050000002</v>
      </c>
      <c r="P3803" s="60">
        <f>Ugovori_OPULJP3[[#This Row],[Bespovratna sredstva - EU dio - HRK]]/7.5345</f>
        <v>54370.570110823544</v>
      </c>
      <c r="Q3803" s="59">
        <f>Ugovori_OPULJP3[[#This Row],[Bespovratna sredstva - Ukupno (EU+Nac) HRK
= Ukupna ugovorena vrijednost bespovratnih sredstava]]*Ugovori_OPULJP3[[#This Row],[STOPA NACIONALNOG SUFINANCIRANJA %]]</f>
        <v>72292.069499999998</v>
      </c>
      <c r="R3803" s="60">
        <f>Ugovori_OPULJP3[[#This Row],[Bespovratna sredstva - Nacionalni dio - HRK]]/7.5345</f>
        <v>9594.8064901453308</v>
      </c>
      <c r="S3803" s="59">
        <v>481947.13</v>
      </c>
      <c r="T3803" s="60">
        <f>Ugovori_OPULJP3[[#This Row],[Bespovratna sredstva - Ukupno (EU+Nac) HRK
= Ukupna ugovorena vrijednost bespovratnih sredstava]]/7.5345</f>
        <v>63965.376600968877</v>
      </c>
      <c r="U3803" s="59">
        <v>0</v>
      </c>
      <c r="V3803" s="60">
        <f>Ugovori_OPULJP3[[#This Row],[Javni doprinos korisnika - HRK]]/7.5345</f>
        <v>0</v>
      </c>
      <c r="W3803" s="59">
        <v>0</v>
      </c>
      <c r="X3803" s="60">
        <f>Ugovori_OPULJP3[[#This Row],[Privatni doprinos korisnika - HRK]]/7.5345</f>
        <v>0</v>
      </c>
      <c r="Y3803" s="61">
        <v>481947.13</v>
      </c>
      <c r="Z3803" s="62">
        <f>Ugovori_OPULJP3[[#This Row],[UKUPNI PRIHVATLJIVI IZDACI
TOTAL ELIGIBLE EXPENDITURE
= Bespovratna sredstva ukupno + doprinos korisnika
= Ukupni prihvatljivi troškovi
= Ukupna ugovorena vrijednost projekta HRK]]/7.5345</f>
        <v>63965.376600968877</v>
      </c>
      <c r="AA3803" s="53" t="s">
        <v>12292</v>
      </c>
      <c r="AB3803" s="53" t="s">
        <v>752</v>
      </c>
      <c r="AC3803" s="40" t="s">
        <v>13819</v>
      </c>
      <c r="AD3803" s="52" t="s">
        <v>12294</v>
      </c>
    </row>
    <row r="3804" spans="1:30" ht="88.5" customHeight="1" x14ac:dyDescent="0.2">
      <c r="A3804" s="70" t="s">
        <v>13820</v>
      </c>
      <c r="B3804" s="64" t="s">
        <v>12105</v>
      </c>
      <c r="C3804" s="65" t="s">
        <v>12289</v>
      </c>
      <c r="D3804" s="96" t="s">
        <v>13640</v>
      </c>
      <c r="E3804" s="53" t="s">
        <v>75</v>
      </c>
      <c r="F3804" s="71" t="s">
        <v>13821</v>
      </c>
      <c r="G3804" s="54" t="s">
        <v>3162</v>
      </c>
      <c r="H3804" s="68">
        <v>44641</v>
      </c>
      <c r="I3804" s="68">
        <v>45190</v>
      </c>
      <c r="J3804" s="57" t="str">
        <f>IF(Ugovori_OPULJP3[[#This Row],[DATUM ZAVRŠETKA OPERACIJE]]&gt;DATE(2024,12,31),"u provedbi","završen")</f>
        <v>završen</v>
      </c>
      <c r="K3804" s="76" t="s">
        <v>98</v>
      </c>
      <c r="L3804" s="76" t="s">
        <v>98</v>
      </c>
      <c r="M3804" s="58">
        <v>0.85</v>
      </c>
      <c r="N3804" s="58">
        <v>0.15</v>
      </c>
      <c r="O3804" s="59">
        <f>Ugovori_OPULJP3[[#This Row],[Bespovratna sredstva - Ukupno (EU+Nac) HRK
= Ukupna ugovorena vrijednost bespovratnih sredstava]]*Ugovori_OPULJP3[[#This Row],[EU STOPA SUFINANCIRANJA %
EU CO-FINANCING RATE %]]</f>
        <v>360511.92799999996</v>
      </c>
      <c r="P3804" s="60">
        <f>Ugovori_OPULJP3[[#This Row],[Bespovratna sredstva - EU dio - HRK]]/7.5345</f>
        <v>47848.155551131451</v>
      </c>
      <c r="Q3804" s="59">
        <f>Ugovori_OPULJP3[[#This Row],[Bespovratna sredstva - Ukupno (EU+Nac) HRK
= Ukupna ugovorena vrijednost bespovratnih sredstava]]*Ugovori_OPULJP3[[#This Row],[STOPA NACIONALNOG SUFINANCIRANJA %]]</f>
        <v>63619.751999999993</v>
      </c>
      <c r="R3804" s="60">
        <f>Ugovori_OPULJP3[[#This Row],[Bespovratna sredstva - Nacionalni dio - HRK]]/7.5345</f>
        <v>8443.7921560820214</v>
      </c>
      <c r="S3804" s="59">
        <v>424131.68</v>
      </c>
      <c r="T3804" s="60">
        <f>Ugovori_OPULJP3[[#This Row],[Bespovratna sredstva - Ukupno (EU+Nac) HRK
= Ukupna ugovorena vrijednost bespovratnih sredstava]]/7.5345</f>
        <v>56291.947707213483</v>
      </c>
      <c r="U3804" s="59">
        <v>0</v>
      </c>
      <c r="V3804" s="60">
        <f>Ugovori_OPULJP3[[#This Row],[Javni doprinos korisnika - HRK]]/7.5345</f>
        <v>0</v>
      </c>
      <c r="W3804" s="59">
        <v>0</v>
      </c>
      <c r="X3804" s="60">
        <f>Ugovori_OPULJP3[[#This Row],[Privatni doprinos korisnika - HRK]]/7.5345</f>
        <v>0</v>
      </c>
      <c r="Y3804" s="61">
        <v>424131.68</v>
      </c>
      <c r="Z3804" s="62">
        <f>Ugovori_OPULJP3[[#This Row],[UKUPNI PRIHVATLJIVI IZDACI
TOTAL ELIGIBLE EXPENDITURE
= Bespovratna sredstva ukupno + doprinos korisnika
= Ukupni prihvatljivi troškovi
= Ukupna ugovorena vrijednost projekta HRK]]/7.5345</f>
        <v>56291.947707213483</v>
      </c>
      <c r="AA3804" s="53" t="s">
        <v>12292</v>
      </c>
      <c r="AB3804" s="53" t="s">
        <v>752</v>
      </c>
      <c r="AC3804" s="40" t="s">
        <v>13822</v>
      </c>
      <c r="AD3804" s="52" t="s">
        <v>12294</v>
      </c>
    </row>
    <row r="3805" spans="1:30" ht="88.5" customHeight="1" x14ac:dyDescent="0.2">
      <c r="A3805" s="70" t="s">
        <v>13823</v>
      </c>
      <c r="B3805" s="64" t="s">
        <v>12105</v>
      </c>
      <c r="C3805" s="65" t="s">
        <v>12289</v>
      </c>
      <c r="D3805" s="96" t="s">
        <v>13640</v>
      </c>
      <c r="E3805" s="53" t="s">
        <v>75</v>
      </c>
      <c r="F3805" s="71" t="s">
        <v>13824</v>
      </c>
      <c r="G3805" s="54" t="s">
        <v>492</v>
      </c>
      <c r="H3805" s="68">
        <v>44789</v>
      </c>
      <c r="I3805" s="68">
        <v>45154</v>
      </c>
      <c r="J3805" s="57" t="str">
        <f>IF(Ugovori_OPULJP3[[#This Row],[DATUM ZAVRŠETKA OPERACIJE]]&gt;DATE(2024,12,31),"u provedbi","završen")</f>
        <v>završen</v>
      </c>
      <c r="K3805" s="76" t="s">
        <v>13825</v>
      </c>
      <c r="L3805" s="55" t="s">
        <v>270</v>
      </c>
      <c r="M3805" s="58">
        <v>0.85</v>
      </c>
      <c r="N3805" s="58">
        <v>0.15</v>
      </c>
      <c r="O3805" s="59">
        <f>Ugovori_OPULJP3[[#This Row],[Bespovratna sredstva - Ukupno (EU+Nac) HRK
= Ukupna ugovorena vrijednost bespovratnih sredstava]]*Ugovori_OPULJP3[[#This Row],[EU STOPA SUFINANCIRANJA %
EU CO-FINANCING RATE %]]</f>
        <v>381655.40599999996</v>
      </c>
      <c r="P3805" s="60">
        <f>Ugovori_OPULJP3[[#This Row],[Bespovratna sredstva - EU dio - HRK]]/7.5345</f>
        <v>50654.377330944313</v>
      </c>
      <c r="Q3805" s="59">
        <f>Ugovori_OPULJP3[[#This Row],[Bespovratna sredstva - Ukupno (EU+Nac) HRK
= Ukupna ugovorena vrijednost bespovratnih sredstava]]*Ugovori_OPULJP3[[#This Row],[STOPA NACIONALNOG SUFINANCIRANJA %]]</f>
        <v>67350.953999999998</v>
      </c>
      <c r="R3805" s="60">
        <f>Ugovori_OPULJP3[[#This Row],[Bespovratna sredstva - Nacionalni dio - HRK]]/7.5345</f>
        <v>8939.0077642842916</v>
      </c>
      <c r="S3805" s="59">
        <v>449006.36</v>
      </c>
      <c r="T3805" s="60">
        <f>Ugovori_OPULJP3[[#This Row],[Bespovratna sredstva - Ukupno (EU+Nac) HRK
= Ukupna ugovorena vrijednost bespovratnih sredstava]]/7.5345</f>
        <v>59593.385095228608</v>
      </c>
      <c r="U3805" s="59">
        <v>0</v>
      </c>
      <c r="V3805" s="60">
        <f>Ugovori_OPULJP3[[#This Row],[Javni doprinos korisnika - HRK]]/7.5345</f>
        <v>0</v>
      </c>
      <c r="W3805" s="59">
        <v>0</v>
      </c>
      <c r="X3805" s="60">
        <f>Ugovori_OPULJP3[[#This Row],[Privatni doprinos korisnika - HRK]]/7.5345</f>
        <v>0</v>
      </c>
      <c r="Y3805" s="61">
        <v>449006.36</v>
      </c>
      <c r="Z3805" s="62">
        <f>Ugovori_OPULJP3[[#This Row],[UKUPNI PRIHVATLJIVI IZDACI
TOTAL ELIGIBLE EXPENDITURE
= Bespovratna sredstva ukupno + doprinos korisnika
= Ukupni prihvatljivi troškovi
= Ukupna ugovorena vrijednost projekta HRK]]/7.5345</f>
        <v>59593.385095228608</v>
      </c>
      <c r="AA3805" s="53" t="s">
        <v>12292</v>
      </c>
      <c r="AB3805" s="53" t="s">
        <v>752</v>
      </c>
      <c r="AC3805" s="40" t="s">
        <v>13826</v>
      </c>
      <c r="AD3805" s="72" t="s">
        <v>12294</v>
      </c>
    </row>
    <row r="3806" spans="1:30" ht="88.5" customHeight="1" x14ac:dyDescent="0.2">
      <c r="A3806" s="70" t="s">
        <v>13827</v>
      </c>
      <c r="B3806" s="64" t="s">
        <v>12105</v>
      </c>
      <c r="C3806" s="65" t="s">
        <v>12289</v>
      </c>
      <c r="D3806" s="96" t="s">
        <v>13640</v>
      </c>
      <c r="E3806" s="53" t="s">
        <v>75</v>
      </c>
      <c r="F3806" s="71" t="s">
        <v>13828</v>
      </c>
      <c r="G3806" s="71" t="s">
        <v>327</v>
      </c>
      <c r="H3806" s="68">
        <v>44652</v>
      </c>
      <c r="I3806" s="68">
        <v>45017</v>
      </c>
      <c r="J3806" s="57" t="str">
        <f>IF(Ugovori_OPULJP3[[#This Row],[DATUM ZAVRŠETKA OPERACIJE]]&gt;DATE(2024,12,31),"u provedbi","završen")</f>
        <v>završen</v>
      </c>
      <c r="K3806" s="76" t="s">
        <v>13829</v>
      </c>
      <c r="L3806" s="76" t="s">
        <v>103</v>
      </c>
      <c r="M3806" s="58">
        <v>0.85</v>
      </c>
      <c r="N3806" s="58">
        <v>0.15</v>
      </c>
      <c r="O3806" s="59">
        <f>Ugovori_OPULJP3[[#This Row],[Bespovratna sredstva - Ukupno (EU+Nac) HRK
= Ukupna ugovorena vrijednost bespovratnih sredstava]]*Ugovori_OPULJP3[[#This Row],[EU STOPA SUFINANCIRANJA %
EU CO-FINANCING RATE %]]</f>
        <v>319370.72950000002</v>
      </c>
      <c r="P3806" s="60">
        <f>Ugovori_OPULJP3[[#This Row],[Bespovratna sredstva - EU dio - HRK]]/7.5345</f>
        <v>42387.780144667864</v>
      </c>
      <c r="Q3806" s="59">
        <f>Ugovori_OPULJP3[[#This Row],[Bespovratna sredstva - Ukupno (EU+Nac) HRK
= Ukupna ugovorena vrijednost bespovratnih sredstava]]*Ugovori_OPULJP3[[#This Row],[STOPA NACIONALNOG SUFINANCIRANJA %]]</f>
        <v>56359.540500000003</v>
      </c>
      <c r="R3806" s="60">
        <f>Ugovori_OPULJP3[[#This Row],[Bespovratna sredstva - Nacionalni dio - HRK]]/7.5345</f>
        <v>7480.1964961178583</v>
      </c>
      <c r="S3806" s="59">
        <v>375730.27</v>
      </c>
      <c r="T3806" s="60">
        <f>Ugovori_OPULJP3[[#This Row],[Bespovratna sredstva - Ukupno (EU+Nac) HRK
= Ukupna ugovorena vrijednost bespovratnih sredstava]]/7.5345</f>
        <v>49867.976640785717</v>
      </c>
      <c r="U3806" s="59">
        <v>0</v>
      </c>
      <c r="V3806" s="60">
        <f>Ugovori_OPULJP3[[#This Row],[Javni doprinos korisnika - HRK]]/7.5345</f>
        <v>0</v>
      </c>
      <c r="W3806" s="59">
        <v>0</v>
      </c>
      <c r="X3806" s="60">
        <f>Ugovori_OPULJP3[[#This Row],[Privatni doprinos korisnika - HRK]]/7.5345</f>
        <v>0</v>
      </c>
      <c r="Y3806" s="61">
        <v>375730.27</v>
      </c>
      <c r="Z3806" s="62">
        <f>Ugovori_OPULJP3[[#This Row],[UKUPNI PRIHVATLJIVI IZDACI
TOTAL ELIGIBLE EXPENDITURE
= Bespovratna sredstva ukupno + doprinos korisnika
= Ukupni prihvatljivi troškovi
= Ukupna ugovorena vrijednost projekta HRK]]/7.5345</f>
        <v>49867.976640785717</v>
      </c>
      <c r="AA3806" s="53" t="s">
        <v>12292</v>
      </c>
      <c r="AB3806" s="53" t="s">
        <v>752</v>
      </c>
      <c r="AC3806" s="40" t="s">
        <v>13830</v>
      </c>
      <c r="AD3806" s="52" t="s">
        <v>12294</v>
      </c>
    </row>
    <row r="3807" spans="1:30" ht="88.5" customHeight="1" x14ac:dyDescent="0.2">
      <c r="A3807" s="70" t="s">
        <v>13831</v>
      </c>
      <c r="B3807" s="64" t="s">
        <v>12105</v>
      </c>
      <c r="C3807" s="65" t="s">
        <v>12289</v>
      </c>
      <c r="D3807" s="96" t="s">
        <v>13640</v>
      </c>
      <c r="E3807" s="53" t="s">
        <v>75</v>
      </c>
      <c r="F3807" s="71" t="s">
        <v>13832</v>
      </c>
      <c r="G3807" s="71" t="s">
        <v>1454</v>
      </c>
      <c r="H3807" s="68">
        <v>44670</v>
      </c>
      <c r="I3807" s="68">
        <v>45035</v>
      </c>
      <c r="J3807" s="57" t="str">
        <f>IF(Ugovori_OPULJP3[[#This Row],[DATUM ZAVRŠETKA OPERACIJE]]&gt;DATE(2024,12,31),"u provedbi","završen")</f>
        <v>završen</v>
      </c>
      <c r="K3807" s="76" t="s">
        <v>2418</v>
      </c>
      <c r="L3807" s="76" t="s">
        <v>93</v>
      </c>
      <c r="M3807" s="58">
        <v>0.85</v>
      </c>
      <c r="N3807" s="58">
        <v>0.15</v>
      </c>
      <c r="O3807" s="59">
        <f>Ugovori_OPULJP3[[#This Row],[Bespovratna sredstva - Ukupno (EU+Nac) HRK
= Ukupna ugovorena vrijednost bespovratnih sredstava]]*Ugovori_OPULJP3[[#This Row],[EU STOPA SUFINANCIRANJA %
EU CO-FINANCING RATE %]]</f>
        <v>321299.50699999998</v>
      </c>
      <c r="P3807" s="60">
        <f>Ugovori_OPULJP3[[#This Row],[Bespovratna sredstva - EU dio - HRK]]/7.5345</f>
        <v>42643.772911274798</v>
      </c>
      <c r="Q3807" s="59">
        <f>Ugovori_OPULJP3[[#This Row],[Bespovratna sredstva - Ukupno (EU+Nac) HRK
= Ukupna ugovorena vrijednost bespovratnih sredstava]]*Ugovori_OPULJP3[[#This Row],[STOPA NACIONALNOG SUFINANCIRANJA %]]</f>
        <v>56699.912999999993</v>
      </c>
      <c r="R3807" s="60">
        <f>Ugovori_OPULJP3[[#This Row],[Bespovratna sredstva - Nacionalni dio - HRK]]/7.5345</f>
        <v>7525.3716902249635</v>
      </c>
      <c r="S3807" s="59">
        <v>377999.42</v>
      </c>
      <c r="T3807" s="60">
        <f>Ugovori_OPULJP3[[#This Row],[Bespovratna sredstva - Ukupno (EU+Nac) HRK
= Ukupna ugovorena vrijednost bespovratnih sredstava]]/7.5345</f>
        <v>50169.144601499764</v>
      </c>
      <c r="U3807" s="59">
        <v>0</v>
      </c>
      <c r="V3807" s="60">
        <f>Ugovori_OPULJP3[[#This Row],[Javni doprinos korisnika - HRK]]/7.5345</f>
        <v>0</v>
      </c>
      <c r="W3807" s="59">
        <v>0</v>
      </c>
      <c r="X3807" s="60">
        <f>Ugovori_OPULJP3[[#This Row],[Privatni doprinos korisnika - HRK]]/7.5345</f>
        <v>0</v>
      </c>
      <c r="Y3807" s="61">
        <v>377999.42</v>
      </c>
      <c r="Z3807" s="62">
        <f>Ugovori_OPULJP3[[#This Row],[UKUPNI PRIHVATLJIVI IZDACI
TOTAL ELIGIBLE EXPENDITURE
= Bespovratna sredstva ukupno + doprinos korisnika
= Ukupni prihvatljivi troškovi
= Ukupna ugovorena vrijednost projekta HRK]]/7.5345</f>
        <v>50169.144601499764</v>
      </c>
      <c r="AA3807" s="53" t="s">
        <v>12292</v>
      </c>
      <c r="AB3807" s="53" t="s">
        <v>752</v>
      </c>
      <c r="AC3807" s="40" t="s">
        <v>13833</v>
      </c>
      <c r="AD3807" s="52" t="s">
        <v>12294</v>
      </c>
    </row>
    <row r="3808" spans="1:30" ht="88.5" customHeight="1" x14ac:dyDescent="0.2">
      <c r="A3808" s="70" t="s">
        <v>13834</v>
      </c>
      <c r="B3808" s="64" t="s">
        <v>12105</v>
      </c>
      <c r="C3808" s="65" t="s">
        <v>12289</v>
      </c>
      <c r="D3808" s="96" t="s">
        <v>13640</v>
      </c>
      <c r="E3808" s="53" t="s">
        <v>75</v>
      </c>
      <c r="F3808" s="71" t="s">
        <v>13835</v>
      </c>
      <c r="G3808" s="71" t="s">
        <v>13836</v>
      </c>
      <c r="H3808" s="68">
        <v>44532</v>
      </c>
      <c r="I3808" s="68">
        <v>44897</v>
      </c>
      <c r="J3808" s="57" t="str">
        <f>IF(Ugovori_OPULJP3[[#This Row],[DATUM ZAVRŠETKA OPERACIJE]]&gt;DATE(2024,12,31),"u provedbi","završen")</f>
        <v>završen</v>
      </c>
      <c r="K3808" s="67" t="s">
        <v>103</v>
      </c>
      <c r="L3808" s="67" t="s">
        <v>103</v>
      </c>
      <c r="M3808" s="82" t="s">
        <v>3093</v>
      </c>
      <c r="N3808" s="58">
        <v>0.15</v>
      </c>
      <c r="O3808" s="59">
        <f>Ugovori_OPULJP3[[#This Row],[Bespovratna sredstva - Ukupno (EU+Nac) HRK
= Ukupna ugovorena vrijednost bespovratnih sredstava]]*Ugovori_OPULJP3[[#This Row],[EU STOPA SUFINANCIRANJA %
EU CO-FINANCING RATE %]]</f>
        <v>328048.71950000001</v>
      </c>
      <c r="P3808" s="60">
        <f>Ugovori_OPULJP3[[#This Row],[Bespovratna sredstva - EU dio - HRK]]/7.5345</f>
        <v>43539.547348861903</v>
      </c>
      <c r="Q3808" s="59">
        <f>Ugovori_OPULJP3[[#This Row],[Bespovratna sredstva - Ukupno (EU+Nac) HRK
= Ukupna ugovorena vrijednost bespovratnih sredstava]]*Ugovori_OPULJP3[[#This Row],[STOPA NACIONALNOG SUFINANCIRANJA %]]</f>
        <v>57890.950499999999</v>
      </c>
      <c r="R3808" s="60">
        <f>Ugovori_OPULJP3[[#This Row],[Bespovratna sredstva - Nacionalni dio - HRK]]/7.5345</f>
        <v>7683.4495321520999</v>
      </c>
      <c r="S3808" s="59">
        <v>385939.67</v>
      </c>
      <c r="T3808" s="60">
        <f>Ugovori_OPULJP3[[#This Row],[Bespovratna sredstva - Ukupno (EU+Nac) HRK
= Ukupna ugovorena vrijednost bespovratnih sredstava]]/7.5345</f>
        <v>51222.996881013998</v>
      </c>
      <c r="U3808" s="59">
        <v>0</v>
      </c>
      <c r="V3808" s="60">
        <f>Ugovori_OPULJP3[[#This Row],[Javni doprinos korisnika - HRK]]/7.5345</f>
        <v>0</v>
      </c>
      <c r="W3808" s="59">
        <v>0</v>
      </c>
      <c r="X3808" s="60">
        <f>Ugovori_OPULJP3[[#This Row],[Privatni doprinos korisnika - HRK]]/7.5345</f>
        <v>0</v>
      </c>
      <c r="Y3808" s="61">
        <v>385939.67</v>
      </c>
      <c r="Z3808" s="62">
        <f>Ugovori_OPULJP3[[#This Row],[UKUPNI PRIHVATLJIVI IZDACI
TOTAL ELIGIBLE EXPENDITURE
= Bespovratna sredstva ukupno + doprinos korisnika
= Ukupni prihvatljivi troškovi
= Ukupna ugovorena vrijednost projekta HRK]]/7.5345</f>
        <v>51222.996881013998</v>
      </c>
      <c r="AA3808" s="53" t="s">
        <v>12292</v>
      </c>
      <c r="AB3808" s="53" t="s">
        <v>752</v>
      </c>
      <c r="AC3808" s="40" t="s">
        <v>13837</v>
      </c>
      <c r="AD3808" s="52" t="s">
        <v>12294</v>
      </c>
    </row>
    <row r="3809" spans="1:30" ht="88.5" customHeight="1" x14ac:dyDescent="0.2">
      <c r="A3809" s="70" t="s">
        <v>13838</v>
      </c>
      <c r="B3809" s="64" t="s">
        <v>12105</v>
      </c>
      <c r="C3809" s="65" t="s">
        <v>12289</v>
      </c>
      <c r="D3809" s="96" t="s">
        <v>13640</v>
      </c>
      <c r="E3809" s="53" t="s">
        <v>75</v>
      </c>
      <c r="F3809" s="71" t="s">
        <v>13839</v>
      </c>
      <c r="G3809" s="71" t="s">
        <v>13840</v>
      </c>
      <c r="H3809" s="68">
        <v>44533</v>
      </c>
      <c r="I3809" s="68">
        <v>45080</v>
      </c>
      <c r="J3809" s="57" t="str">
        <f>IF(Ugovori_OPULJP3[[#This Row],[DATUM ZAVRŠETKA OPERACIJE]]&gt;DATE(2024,12,31),"u provedbi","završen")</f>
        <v>završen</v>
      </c>
      <c r="K3809" s="67" t="s">
        <v>98</v>
      </c>
      <c r="L3809" s="67" t="s">
        <v>98</v>
      </c>
      <c r="M3809" s="82" t="s">
        <v>3093</v>
      </c>
      <c r="N3809" s="58">
        <v>0.15</v>
      </c>
      <c r="O3809" s="59">
        <f>Ugovori_OPULJP3[[#This Row],[Bespovratna sredstva - Ukupno (EU+Nac) HRK
= Ukupna ugovorena vrijednost bespovratnih sredstava]]*Ugovori_OPULJP3[[#This Row],[EU STOPA SUFINANCIRANJA %
EU CO-FINANCING RATE %]]</f>
        <v>409568.81949999998</v>
      </c>
      <c r="P3809" s="60">
        <f>Ugovori_OPULJP3[[#This Row],[Bespovratna sredstva - EU dio - HRK]]/7.5345</f>
        <v>54359.123963103055</v>
      </c>
      <c r="Q3809" s="59">
        <f>Ugovori_OPULJP3[[#This Row],[Bespovratna sredstva - Ukupno (EU+Nac) HRK
= Ukupna ugovorena vrijednost bespovratnih sredstava]]*Ugovori_OPULJP3[[#This Row],[STOPA NACIONALNOG SUFINANCIRANJA %]]</f>
        <v>72276.8505</v>
      </c>
      <c r="R3809" s="60">
        <f>Ugovori_OPULJP3[[#This Row],[Bespovratna sredstva - Nacionalni dio - HRK]]/7.5345</f>
        <v>9592.786581724069</v>
      </c>
      <c r="S3809" s="59">
        <v>481845.67</v>
      </c>
      <c r="T3809" s="60">
        <f>Ugovori_OPULJP3[[#This Row],[Bespovratna sredstva - Ukupno (EU+Nac) HRK
= Ukupna ugovorena vrijednost bespovratnih sredstava]]/7.5345</f>
        <v>63951.910544827122</v>
      </c>
      <c r="U3809" s="59">
        <v>0</v>
      </c>
      <c r="V3809" s="60">
        <f>Ugovori_OPULJP3[[#This Row],[Javni doprinos korisnika - HRK]]/7.5345</f>
        <v>0</v>
      </c>
      <c r="W3809" s="59">
        <v>0</v>
      </c>
      <c r="X3809" s="60">
        <f>Ugovori_OPULJP3[[#This Row],[Privatni doprinos korisnika - HRK]]/7.5345</f>
        <v>0</v>
      </c>
      <c r="Y3809" s="61">
        <v>481845.67</v>
      </c>
      <c r="Z3809" s="62">
        <f>Ugovori_OPULJP3[[#This Row],[UKUPNI PRIHVATLJIVI IZDACI
TOTAL ELIGIBLE EXPENDITURE
= Bespovratna sredstva ukupno + doprinos korisnika
= Ukupni prihvatljivi troškovi
= Ukupna ugovorena vrijednost projekta HRK]]/7.5345</f>
        <v>63951.910544827122</v>
      </c>
      <c r="AA3809" s="53" t="s">
        <v>12292</v>
      </c>
      <c r="AB3809" s="53" t="s">
        <v>752</v>
      </c>
      <c r="AC3809" s="40" t="s">
        <v>13841</v>
      </c>
      <c r="AD3809" s="52" t="s">
        <v>12294</v>
      </c>
    </row>
    <row r="3810" spans="1:30" ht="88.5" customHeight="1" x14ac:dyDescent="0.2">
      <c r="A3810" s="70" t="s">
        <v>13842</v>
      </c>
      <c r="B3810" s="64" t="s">
        <v>12105</v>
      </c>
      <c r="C3810" s="65" t="s">
        <v>12289</v>
      </c>
      <c r="D3810" s="96" t="s">
        <v>13640</v>
      </c>
      <c r="E3810" s="53" t="s">
        <v>75</v>
      </c>
      <c r="F3810" s="71" t="s">
        <v>13843</v>
      </c>
      <c r="G3810" s="71" t="s">
        <v>13844</v>
      </c>
      <c r="H3810" s="68">
        <v>44641</v>
      </c>
      <c r="I3810" s="68">
        <v>45006</v>
      </c>
      <c r="J3810" s="57" t="str">
        <f>IF(Ugovori_OPULJP3[[#This Row],[DATUM ZAVRŠETKA OPERACIJE]]&gt;DATE(2024,12,31),"u provedbi","završen")</f>
        <v>završen</v>
      </c>
      <c r="K3810" s="76" t="s">
        <v>78</v>
      </c>
      <c r="L3810" s="76" t="s">
        <v>78</v>
      </c>
      <c r="M3810" s="58">
        <v>0.85</v>
      </c>
      <c r="N3810" s="58">
        <v>0.15</v>
      </c>
      <c r="O3810" s="59">
        <f>Ugovori_OPULJP3[[#This Row],[Bespovratna sredstva - Ukupno (EU+Nac) HRK
= Ukupna ugovorena vrijednost bespovratnih sredstava]]*Ugovori_OPULJP3[[#This Row],[EU STOPA SUFINANCIRANJA %
EU CO-FINANCING RATE %]]</f>
        <v>287307.1825</v>
      </c>
      <c r="P3810" s="60">
        <f>Ugovori_OPULJP3[[#This Row],[Bespovratna sredstva - EU dio - HRK]]/7.5345</f>
        <v>38132.2161390935</v>
      </c>
      <c r="Q3810" s="59">
        <f>Ugovori_OPULJP3[[#This Row],[Bespovratna sredstva - Ukupno (EU+Nac) HRK
= Ukupna ugovorena vrijednost bespovratnih sredstava]]*Ugovori_OPULJP3[[#This Row],[STOPA NACIONALNOG SUFINANCIRANJA %]]</f>
        <v>50701.267500000002</v>
      </c>
      <c r="R3810" s="60">
        <f>Ugovori_OPULJP3[[#This Row],[Bespovratna sredstva - Nacionalni dio - HRK]]/7.5345</f>
        <v>6729.2146127812066</v>
      </c>
      <c r="S3810" s="59">
        <v>338008.45</v>
      </c>
      <c r="T3810" s="60">
        <f>Ugovori_OPULJP3[[#This Row],[Bespovratna sredstva - Ukupno (EU+Nac) HRK
= Ukupna ugovorena vrijednost bespovratnih sredstava]]/7.5345</f>
        <v>44861.430751874708</v>
      </c>
      <c r="U3810" s="59">
        <v>0</v>
      </c>
      <c r="V3810" s="60">
        <f>Ugovori_OPULJP3[[#This Row],[Javni doprinos korisnika - HRK]]/7.5345</f>
        <v>0</v>
      </c>
      <c r="W3810" s="59">
        <v>0</v>
      </c>
      <c r="X3810" s="60">
        <f>Ugovori_OPULJP3[[#This Row],[Privatni doprinos korisnika - HRK]]/7.5345</f>
        <v>0</v>
      </c>
      <c r="Y3810" s="61">
        <v>338008.45</v>
      </c>
      <c r="Z3810" s="62">
        <f>Ugovori_OPULJP3[[#This Row],[UKUPNI PRIHVATLJIVI IZDACI
TOTAL ELIGIBLE EXPENDITURE
= Bespovratna sredstva ukupno + doprinos korisnika
= Ukupni prihvatljivi troškovi
= Ukupna ugovorena vrijednost projekta HRK]]/7.5345</f>
        <v>44861.430751874708</v>
      </c>
      <c r="AA3810" s="53" t="s">
        <v>12292</v>
      </c>
      <c r="AB3810" s="53" t="s">
        <v>752</v>
      </c>
      <c r="AC3810" s="40" t="s">
        <v>13845</v>
      </c>
      <c r="AD3810" s="52" t="s">
        <v>12294</v>
      </c>
    </row>
    <row r="3811" spans="1:30" ht="88.5" customHeight="1" x14ac:dyDescent="0.2">
      <c r="A3811" s="70" t="s">
        <v>13846</v>
      </c>
      <c r="B3811" s="64" t="s">
        <v>12105</v>
      </c>
      <c r="C3811" s="65" t="s">
        <v>12289</v>
      </c>
      <c r="D3811" s="96" t="s">
        <v>13640</v>
      </c>
      <c r="E3811" s="53" t="s">
        <v>75</v>
      </c>
      <c r="F3811" s="71" t="s">
        <v>13847</v>
      </c>
      <c r="G3811" s="71" t="s">
        <v>13848</v>
      </c>
      <c r="H3811" s="68">
        <v>44532</v>
      </c>
      <c r="I3811" s="68">
        <v>44897</v>
      </c>
      <c r="J3811" s="57" t="str">
        <f>IF(Ugovori_OPULJP3[[#This Row],[DATUM ZAVRŠETKA OPERACIJE]]&gt;DATE(2024,12,31),"u provedbi","završen")</f>
        <v>završen</v>
      </c>
      <c r="K3811" s="67" t="s">
        <v>248</v>
      </c>
      <c r="L3811" s="55" t="s">
        <v>248</v>
      </c>
      <c r="M3811" s="82" t="s">
        <v>3093</v>
      </c>
      <c r="N3811" s="58">
        <v>0.15</v>
      </c>
      <c r="O3811" s="59">
        <f>Ugovori_OPULJP3[[#This Row],[Bespovratna sredstva - Ukupno (EU+Nac) HRK
= Ukupna ugovorena vrijednost bespovratnih sredstava]]*Ugovori_OPULJP3[[#This Row],[EU STOPA SUFINANCIRANJA %
EU CO-FINANCING RATE %]]</f>
        <v>356099.08499999996</v>
      </c>
      <c r="P3811" s="60">
        <f>Ugovori_OPULJP3[[#This Row],[Bespovratna sredstva - EU dio - HRK]]/7.5345</f>
        <v>47262.470635078629</v>
      </c>
      <c r="Q3811" s="59">
        <f>Ugovori_OPULJP3[[#This Row],[Bespovratna sredstva - Ukupno (EU+Nac) HRK
= Ukupna ugovorena vrijednost bespovratnih sredstava]]*Ugovori_OPULJP3[[#This Row],[STOPA NACIONALNOG SUFINANCIRANJA %]]</f>
        <v>62841.014999999992</v>
      </c>
      <c r="R3811" s="60">
        <f>Ugovori_OPULJP3[[#This Row],[Bespovratna sredstva - Nacionalni dio - HRK]]/7.5345</f>
        <v>8340.4359944256412</v>
      </c>
      <c r="S3811" s="59">
        <v>418940.1</v>
      </c>
      <c r="T3811" s="60">
        <f>Ugovori_OPULJP3[[#This Row],[Bespovratna sredstva - Ukupno (EU+Nac) HRK
= Ukupna ugovorena vrijednost bespovratnih sredstava]]/7.5345</f>
        <v>55602.906629504272</v>
      </c>
      <c r="U3811" s="59">
        <v>0</v>
      </c>
      <c r="V3811" s="60">
        <f>Ugovori_OPULJP3[[#This Row],[Javni doprinos korisnika - HRK]]/7.5345</f>
        <v>0</v>
      </c>
      <c r="W3811" s="59">
        <v>0</v>
      </c>
      <c r="X3811" s="60">
        <f>Ugovori_OPULJP3[[#This Row],[Privatni doprinos korisnika - HRK]]/7.5345</f>
        <v>0</v>
      </c>
      <c r="Y3811" s="61">
        <v>418940.1</v>
      </c>
      <c r="Z3811" s="62">
        <f>Ugovori_OPULJP3[[#This Row],[UKUPNI PRIHVATLJIVI IZDACI
TOTAL ELIGIBLE EXPENDITURE
= Bespovratna sredstva ukupno + doprinos korisnika
= Ukupni prihvatljivi troškovi
= Ukupna ugovorena vrijednost projekta HRK]]/7.5345</f>
        <v>55602.906629504272</v>
      </c>
      <c r="AA3811" s="53" t="s">
        <v>12292</v>
      </c>
      <c r="AB3811" s="53" t="s">
        <v>752</v>
      </c>
      <c r="AC3811" s="40" t="s">
        <v>13849</v>
      </c>
      <c r="AD3811" s="52" t="s">
        <v>12294</v>
      </c>
    </row>
    <row r="3812" spans="1:30" ht="88.5" customHeight="1" x14ac:dyDescent="0.2">
      <c r="A3812" s="75" t="s">
        <v>13850</v>
      </c>
      <c r="B3812" s="64" t="s">
        <v>12105</v>
      </c>
      <c r="C3812" s="65" t="s">
        <v>12289</v>
      </c>
      <c r="D3812" s="96" t="s">
        <v>13640</v>
      </c>
      <c r="E3812" s="53" t="s">
        <v>75</v>
      </c>
      <c r="F3812" s="71" t="s">
        <v>13851</v>
      </c>
      <c r="G3812" s="73" t="s">
        <v>13852</v>
      </c>
      <c r="H3812" s="68">
        <v>44735</v>
      </c>
      <c r="I3812" s="68">
        <v>45283</v>
      </c>
      <c r="J3812" s="57" t="str">
        <f>IF(Ugovori_OPULJP3[[#This Row],[DATUM ZAVRŠETKA OPERACIJE]]&gt;DATE(2024,12,31),"u provedbi","završen")</f>
        <v>završen</v>
      </c>
      <c r="K3812" s="67" t="s">
        <v>103</v>
      </c>
      <c r="L3812" s="67" t="s">
        <v>103</v>
      </c>
      <c r="M3812" s="82" t="s">
        <v>3093</v>
      </c>
      <c r="N3812" s="58">
        <v>0.15</v>
      </c>
      <c r="O3812" s="59">
        <f>Ugovori_OPULJP3[[#This Row],[Bespovratna sredstva - Ukupno (EU+Nac) HRK
= Ukupna ugovorena vrijednost bespovratnih sredstava]]*Ugovori_OPULJP3[[#This Row],[EU STOPA SUFINANCIRANJA %
EU CO-FINANCING RATE %]]</f>
        <v>298293.89999999997</v>
      </c>
      <c r="P3812" s="60">
        <f>Ugovori_OPULJP3[[#This Row],[Bespovratna sredstva - EU dio - HRK]]/7.5345</f>
        <v>39590.404140951614</v>
      </c>
      <c r="Q3812" s="59">
        <f>Ugovori_OPULJP3[[#This Row],[Bespovratna sredstva - Ukupno (EU+Nac) HRK
= Ukupna ugovorena vrijednost bespovratnih sredstava]]*Ugovori_OPULJP3[[#This Row],[STOPA NACIONALNOG SUFINANCIRANJA %]]</f>
        <v>52640.1</v>
      </c>
      <c r="R3812" s="60">
        <f>Ugovori_OPULJP3[[#This Row],[Bespovratna sredstva - Nacionalni dio - HRK]]/7.5345</f>
        <v>6986.5419072267559</v>
      </c>
      <c r="S3812" s="59">
        <v>350934</v>
      </c>
      <c r="T3812" s="60">
        <f>Ugovori_OPULJP3[[#This Row],[Bespovratna sredstva - Ukupno (EU+Nac) HRK
= Ukupna ugovorena vrijednost bespovratnih sredstava]]/7.5345</f>
        <v>46576.946048178375</v>
      </c>
      <c r="U3812" s="59">
        <v>0</v>
      </c>
      <c r="V3812" s="60">
        <f>Ugovori_OPULJP3[[#This Row],[Javni doprinos korisnika - HRK]]/7.5345</f>
        <v>0</v>
      </c>
      <c r="W3812" s="59">
        <v>0</v>
      </c>
      <c r="X3812" s="60">
        <f>Ugovori_OPULJP3[[#This Row],[Privatni doprinos korisnika - HRK]]/7.5345</f>
        <v>0</v>
      </c>
      <c r="Y3812" s="61">
        <v>350934</v>
      </c>
      <c r="Z3812" s="62">
        <f>Ugovori_OPULJP3[[#This Row],[UKUPNI PRIHVATLJIVI IZDACI
TOTAL ELIGIBLE EXPENDITURE
= Bespovratna sredstva ukupno + doprinos korisnika
= Ukupni prihvatljivi troškovi
= Ukupna ugovorena vrijednost projekta HRK]]/7.5345</f>
        <v>46576.946048178375</v>
      </c>
      <c r="AA3812" s="53" t="s">
        <v>12292</v>
      </c>
      <c r="AB3812" s="53" t="s">
        <v>752</v>
      </c>
      <c r="AC3812" s="40" t="s">
        <v>13853</v>
      </c>
      <c r="AD3812" s="52" t="s">
        <v>12294</v>
      </c>
    </row>
    <row r="3813" spans="1:30" ht="88.5" customHeight="1" x14ac:dyDescent="0.2">
      <c r="A3813" s="70" t="s">
        <v>13854</v>
      </c>
      <c r="B3813" s="64" t="s">
        <v>12105</v>
      </c>
      <c r="C3813" s="65" t="s">
        <v>12289</v>
      </c>
      <c r="D3813" s="96" t="s">
        <v>13640</v>
      </c>
      <c r="E3813" s="53" t="s">
        <v>75</v>
      </c>
      <c r="F3813" s="71" t="s">
        <v>13855</v>
      </c>
      <c r="G3813" s="71" t="s">
        <v>13856</v>
      </c>
      <c r="H3813" s="68">
        <v>44557</v>
      </c>
      <c r="I3813" s="68">
        <v>45043</v>
      </c>
      <c r="J3813" s="57" t="str">
        <f>IF(Ugovori_OPULJP3[[#This Row],[DATUM ZAVRŠETKA OPERACIJE]]&gt;DATE(2024,12,31),"u provedbi","završen")</f>
        <v>završen</v>
      </c>
      <c r="K3813" s="67" t="s">
        <v>13857</v>
      </c>
      <c r="L3813" s="67" t="s">
        <v>98</v>
      </c>
      <c r="M3813" s="82" t="s">
        <v>3093</v>
      </c>
      <c r="N3813" s="58">
        <v>0.15</v>
      </c>
      <c r="O3813" s="59">
        <f>Ugovori_OPULJP3[[#This Row],[Bespovratna sredstva - Ukupno (EU+Nac) HRK
= Ukupna ugovorena vrijednost bespovratnih sredstava]]*Ugovori_OPULJP3[[#This Row],[EU STOPA SUFINANCIRANJA %
EU CO-FINANCING RATE %]]</f>
        <v>416014.64149999997</v>
      </c>
      <c r="P3813" s="60">
        <f>Ugovori_OPULJP3[[#This Row],[Bespovratna sredstva - EU dio - HRK]]/7.5345</f>
        <v>55214.631561483831</v>
      </c>
      <c r="Q3813" s="59">
        <f>Ugovori_OPULJP3[[#This Row],[Bespovratna sredstva - Ukupno (EU+Nac) HRK
= Ukupna ugovorena vrijednost bespovratnih sredstava]]*Ugovori_OPULJP3[[#This Row],[STOPA NACIONALNOG SUFINANCIRANJA %]]</f>
        <v>73414.348499999993</v>
      </c>
      <c r="R3813" s="60">
        <f>Ugovori_OPULJP3[[#This Row],[Bespovratna sredstva - Nacionalni dio - HRK]]/7.5345</f>
        <v>9743.758510850088</v>
      </c>
      <c r="S3813" s="59">
        <v>489428.99</v>
      </c>
      <c r="T3813" s="60">
        <f>Ugovori_OPULJP3[[#This Row],[Bespovratna sredstva - Ukupno (EU+Nac) HRK
= Ukupna ugovorena vrijednost bespovratnih sredstava]]/7.5345</f>
        <v>64958.390072333925</v>
      </c>
      <c r="U3813" s="59">
        <v>0</v>
      </c>
      <c r="V3813" s="60">
        <f>Ugovori_OPULJP3[[#This Row],[Javni doprinos korisnika - HRK]]/7.5345</f>
        <v>0</v>
      </c>
      <c r="W3813" s="59">
        <v>0</v>
      </c>
      <c r="X3813" s="60">
        <f>Ugovori_OPULJP3[[#This Row],[Privatni doprinos korisnika - HRK]]/7.5345</f>
        <v>0</v>
      </c>
      <c r="Y3813" s="61">
        <v>489428.99</v>
      </c>
      <c r="Z3813" s="62">
        <f>Ugovori_OPULJP3[[#This Row],[UKUPNI PRIHVATLJIVI IZDACI
TOTAL ELIGIBLE EXPENDITURE
= Bespovratna sredstva ukupno + doprinos korisnika
= Ukupni prihvatljivi troškovi
= Ukupna ugovorena vrijednost projekta HRK]]/7.5345</f>
        <v>64958.390072333925</v>
      </c>
      <c r="AA3813" s="66" t="s">
        <v>12292</v>
      </c>
      <c r="AB3813" s="66" t="s">
        <v>752</v>
      </c>
      <c r="AC3813" s="40" t="s">
        <v>13858</v>
      </c>
      <c r="AD3813" s="72" t="s">
        <v>12294</v>
      </c>
    </row>
    <row r="3814" spans="1:30" ht="88.5" customHeight="1" x14ac:dyDescent="0.2">
      <c r="A3814" s="70" t="s">
        <v>13859</v>
      </c>
      <c r="B3814" s="64" t="s">
        <v>12105</v>
      </c>
      <c r="C3814" s="65" t="s">
        <v>12289</v>
      </c>
      <c r="D3814" s="96" t="s">
        <v>13640</v>
      </c>
      <c r="E3814" s="53" t="s">
        <v>75</v>
      </c>
      <c r="F3814" s="71" t="s">
        <v>13860</v>
      </c>
      <c r="G3814" s="71" t="s">
        <v>13861</v>
      </c>
      <c r="H3814" s="68">
        <v>44560</v>
      </c>
      <c r="I3814" s="68">
        <v>44925</v>
      </c>
      <c r="J3814" s="57" t="str">
        <f>IF(Ugovori_OPULJP3[[#This Row],[DATUM ZAVRŠETKA OPERACIJE]]&gt;DATE(2024,12,31),"u provedbi","završen")</f>
        <v>završen</v>
      </c>
      <c r="K3814" s="67" t="s">
        <v>36</v>
      </c>
      <c r="L3814" s="67" t="s">
        <v>36</v>
      </c>
      <c r="M3814" s="82" t="s">
        <v>3093</v>
      </c>
      <c r="N3814" s="58">
        <v>0.15</v>
      </c>
      <c r="O3814" s="59">
        <f>Ugovori_OPULJP3[[#This Row],[Bespovratna sredstva - Ukupno (EU+Nac) HRK
= Ukupna ugovorena vrijednost bespovratnih sredstava]]*Ugovori_OPULJP3[[#This Row],[EU STOPA SUFINANCIRANJA %
EU CO-FINANCING RATE %]]</f>
        <v>331734.03049999999</v>
      </c>
      <c r="P3814" s="60">
        <f>Ugovori_OPULJP3[[#This Row],[Bespovratna sredstva - EU dio - HRK]]/7.5345</f>
        <v>44028.67217466321</v>
      </c>
      <c r="Q3814" s="59">
        <f>Ugovori_OPULJP3[[#This Row],[Bespovratna sredstva - Ukupno (EU+Nac) HRK
= Ukupna ugovorena vrijednost bespovratnih sredstava]]*Ugovori_OPULJP3[[#This Row],[STOPA NACIONALNOG SUFINANCIRANJA %]]</f>
        <v>58541.299500000001</v>
      </c>
      <c r="R3814" s="60">
        <f>Ugovori_OPULJP3[[#This Row],[Bespovratna sredstva - Nacionalni dio - HRK]]/7.5345</f>
        <v>7769.7656778817436</v>
      </c>
      <c r="S3814" s="59">
        <v>390275.33</v>
      </c>
      <c r="T3814" s="60">
        <f>Ugovori_OPULJP3[[#This Row],[Bespovratna sredstva - Ukupno (EU+Nac) HRK
= Ukupna ugovorena vrijednost bespovratnih sredstava]]/7.5345</f>
        <v>51798.437852544957</v>
      </c>
      <c r="U3814" s="59">
        <v>0</v>
      </c>
      <c r="V3814" s="60">
        <f>Ugovori_OPULJP3[[#This Row],[Javni doprinos korisnika - HRK]]/7.5345</f>
        <v>0</v>
      </c>
      <c r="W3814" s="59">
        <v>0</v>
      </c>
      <c r="X3814" s="60">
        <f>Ugovori_OPULJP3[[#This Row],[Privatni doprinos korisnika - HRK]]/7.5345</f>
        <v>0</v>
      </c>
      <c r="Y3814" s="61">
        <v>390275.33</v>
      </c>
      <c r="Z3814" s="62">
        <f>Ugovori_OPULJP3[[#This Row],[UKUPNI PRIHVATLJIVI IZDACI
TOTAL ELIGIBLE EXPENDITURE
= Bespovratna sredstva ukupno + doprinos korisnika
= Ukupni prihvatljivi troškovi
= Ukupna ugovorena vrijednost projekta HRK]]/7.5345</f>
        <v>51798.437852544957</v>
      </c>
      <c r="AA3814" s="66" t="s">
        <v>12292</v>
      </c>
      <c r="AB3814" s="66" t="s">
        <v>752</v>
      </c>
      <c r="AC3814" s="40" t="s">
        <v>13862</v>
      </c>
      <c r="AD3814" s="72" t="s">
        <v>12294</v>
      </c>
    </row>
    <row r="3815" spans="1:30" ht="88.5" customHeight="1" x14ac:dyDescent="0.2">
      <c r="A3815" s="70" t="s">
        <v>13863</v>
      </c>
      <c r="B3815" s="64" t="s">
        <v>12105</v>
      </c>
      <c r="C3815" s="65" t="s">
        <v>12289</v>
      </c>
      <c r="D3815" s="65" t="s">
        <v>13640</v>
      </c>
      <c r="E3815" s="66" t="s">
        <v>75</v>
      </c>
      <c r="F3815" s="71" t="s">
        <v>13864</v>
      </c>
      <c r="G3815" s="71" t="s">
        <v>13865</v>
      </c>
      <c r="H3815" s="68">
        <v>44579</v>
      </c>
      <c r="I3815" s="68">
        <v>45064</v>
      </c>
      <c r="J3815" s="57" t="str">
        <f>IF(Ugovori_OPULJP3[[#This Row],[DATUM ZAVRŠETKA OPERACIJE]]&gt;DATE(2024,12,31),"u provedbi","završen")</f>
        <v>završen</v>
      </c>
      <c r="K3815" s="67" t="s">
        <v>8901</v>
      </c>
      <c r="L3815" s="55" t="s">
        <v>424</v>
      </c>
      <c r="M3815" s="58">
        <v>0.85</v>
      </c>
      <c r="N3815" s="58">
        <v>0.15</v>
      </c>
      <c r="O3815" s="59">
        <f>Ugovori_OPULJP3[[#This Row],[Bespovratna sredstva - Ukupno (EU+Nac) HRK
= Ukupna ugovorena vrijednost bespovratnih sredstava]]*Ugovori_OPULJP3[[#This Row],[EU STOPA SUFINANCIRANJA %
EU CO-FINANCING RATE %]]</f>
        <v>329255.49849999999</v>
      </c>
      <c r="P3815" s="60">
        <f>Ugovori_OPULJP3[[#This Row],[Bespovratna sredstva - EU dio - HRK]]/7.5345</f>
        <v>43699.71444687769</v>
      </c>
      <c r="Q3815" s="59">
        <f>Ugovori_OPULJP3[[#This Row],[Bespovratna sredstva - Ukupno (EU+Nac) HRK
= Ukupna ugovorena vrijednost bespovratnih sredstava]]*Ugovori_OPULJP3[[#This Row],[STOPA NACIONALNOG SUFINANCIRANJA %]]</f>
        <v>58103.911499999995</v>
      </c>
      <c r="R3815" s="60">
        <f>Ugovori_OPULJP3[[#This Row],[Bespovratna sredstva - Nacionalni dio - HRK]]/7.5345</f>
        <v>7711.7143141548868</v>
      </c>
      <c r="S3815" s="59">
        <v>387359.41</v>
      </c>
      <c r="T3815" s="60">
        <f>Ugovori_OPULJP3[[#This Row],[Bespovratna sredstva - Ukupno (EU+Nac) HRK
= Ukupna ugovorena vrijednost bespovratnih sredstava]]/7.5345</f>
        <v>51411.428761032577</v>
      </c>
      <c r="U3815" s="59">
        <v>0</v>
      </c>
      <c r="V3815" s="60">
        <f>Ugovori_OPULJP3[[#This Row],[Javni doprinos korisnika - HRK]]/7.5345</f>
        <v>0</v>
      </c>
      <c r="W3815" s="59">
        <v>0</v>
      </c>
      <c r="X3815" s="60">
        <f>Ugovori_OPULJP3[[#This Row],[Privatni doprinos korisnika - HRK]]/7.5345</f>
        <v>0</v>
      </c>
      <c r="Y3815" s="61">
        <v>387359.41</v>
      </c>
      <c r="Z3815" s="62">
        <f>Ugovori_OPULJP3[[#This Row],[UKUPNI PRIHVATLJIVI IZDACI
TOTAL ELIGIBLE EXPENDITURE
= Bespovratna sredstva ukupno + doprinos korisnika
= Ukupni prihvatljivi troškovi
= Ukupna ugovorena vrijednost projekta HRK]]/7.5345</f>
        <v>51411.428761032577</v>
      </c>
      <c r="AA3815" s="66" t="s">
        <v>12292</v>
      </c>
      <c r="AB3815" s="66" t="s">
        <v>752</v>
      </c>
      <c r="AC3815" s="40" t="s">
        <v>13866</v>
      </c>
      <c r="AD3815" s="72" t="s">
        <v>12294</v>
      </c>
    </row>
    <row r="3816" spans="1:30" ht="88.5" customHeight="1" x14ac:dyDescent="0.2">
      <c r="A3816" s="70" t="s">
        <v>13867</v>
      </c>
      <c r="B3816" s="64" t="s">
        <v>12105</v>
      </c>
      <c r="C3816" s="65" t="s">
        <v>12289</v>
      </c>
      <c r="D3816" s="96" t="s">
        <v>13640</v>
      </c>
      <c r="E3816" s="53" t="s">
        <v>75</v>
      </c>
      <c r="F3816" s="71" t="s">
        <v>13868</v>
      </c>
      <c r="G3816" s="71" t="s">
        <v>7094</v>
      </c>
      <c r="H3816" s="68">
        <v>44532</v>
      </c>
      <c r="I3816" s="68">
        <v>45079</v>
      </c>
      <c r="J3816" s="57" t="str">
        <f>IF(Ugovori_OPULJP3[[#This Row],[DATUM ZAVRŠETKA OPERACIJE]]&gt;DATE(2024,12,31),"u provedbi","završen")</f>
        <v>završen</v>
      </c>
      <c r="K3816" s="67" t="s">
        <v>13869</v>
      </c>
      <c r="L3816" s="55" t="s">
        <v>154</v>
      </c>
      <c r="M3816" s="82" t="s">
        <v>3093</v>
      </c>
      <c r="N3816" s="58">
        <v>0.15</v>
      </c>
      <c r="O3816" s="59">
        <f>Ugovori_OPULJP3[[#This Row],[Bespovratna sredstva - Ukupno (EU+Nac) HRK
= Ukupna ugovorena vrijednost bespovratnih sredstava]]*Ugovori_OPULJP3[[#This Row],[EU STOPA SUFINANCIRANJA %
EU CO-FINANCING RATE %]]</f>
        <v>369060.52249999996</v>
      </c>
      <c r="P3816" s="60">
        <f>Ugovori_OPULJP3[[#This Row],[Bespovratna sredstva - EU dio - HRK]]/7.5345</f>
        <v>48982.749021169278</v>
      </c>
      <c r="Q3816" s="59">
        <f>Ugovori_OPULJP3[[#This Row],[Bespovratna sredstva - Ukupno (EU+Nac) HRK
= Ukupna ugovorena vrijednost bespovratnih sredstava]]*Ugovori_OPULJP3[[#This Row],[STOPA NACIONALNOG SUFINANCIRANJA %]]</f>
        <v>65128.327499999992</v>
      </c>
      <c r="R3816" s="60">
        <f>Ugovori_OPULJP3[[#This Row],[Bespovratna sredstva - Nacionalni dio - HRK]]/7.5345</f>
        <v>8644.0145331475196</v>
      </c>
      <c r="S3816" s="59">
        <v>434188.85</v>
      </c>
      <c r="T3816" s="60">
        <f>Ugovori_OPULJP3[[#This Row],[Bespovratna sredstva - Ukupno (EU+Nac) HRK
= Ukupna ugovorena vrijednost bespovratnih sredstava]]/7.5345</f>
        <v>57626.7635543168</v>
      </c>
      <c r="U3816" s="59">
        <v>0</v>
      </c>
      <c r="V3816" s="60">
        <f>Ugovori_OPULJP3[[#This Row],[Javni doprinos korisnika - HRK]]/7.5345</f>
        <v>0</v>
      </c>
      <c r="W3816" s="59">
        <v>0</v>
      </c>
      <c r="X3816" s="60">
        <f>Ugovori_OPULJP3[[#This Row],[Privatni doprinos korisnika - HRK]]/7.5345</f>
        <v>0</v>
      </c>
      <c r="Y3816" s="61">
        <v>434188.85</v>
      </c>
      <c r="Z3816" s="62">
        <f>Ugovori_OPULJP3[[#This Row],[UKUPNI PRIHVATLJIVI IZDACI
TOTAL ELIGIBLE EXPENDITURE
= Bespovratna sredstva ukupno + doprinos korisnika
= Ukupni prihvatljivi troškovi
= Ukupna ugovorena vrijednost projekta HRK]]/7.5345</f>
        <v>57626.7635543168</v>
      </c>
      <c r="AA3816" s="53" t="s">
        <v>12292</v>
      </c>
      <c r="AB3816" s="53" t="s">
        <v>752</v>
      </c>
      <c r="AC3816" s="40" t="s">
        <v>13870</v>
      </c>
      <c r="AD3816" s="52" t="s">
        <v>12294</v>
      </c>
    </row>
    <row r="3817" spans="1:30" ht="88.5" customHeight="1" x14ac:dyDescent="0.2">
      <c r="A3817" s="70" t="s">
        <v>13871</v>
      </c>
      <c r="B3817" s="64" t="s">
        <v>12105</v>
      </c>
      <c r="C3817" s="65" t="s">
        <v>12289</v>
      </c>
      <c r="D3817" s="96" t="s">
        <v>13640</v>
      </c>
      <c r="E3817" s="53" t="s">
        <v>75</v>
      </c>
      <c r="F3817" s="71" t="s">
        <v>13872</v>
      </c>
      <c r="G3817" s="71" t="s">
        <v>4650</v>
      </c>
      <c r="H3817" s="68">
        <v>44670</v>
      </c>
      <c r="I3817" s="68">
        <v>45035</v>
      </c>
      <c r="J3817" s="57" t="str">
        <f>IF(Ugovori_OPULJP3[[#This Row],[DATUM ZAVRŠETKA OPERACIJE]]&gt;DATE(2024,12,31),"u provedbi","završen")</f>
        <v>završen</v>
      </c>
      <c r="K3817" s="76" t="s">
        <v>10157</v>
      </c>
      <c r="L3817" s="76" t="s">
        <v>36</v>
      </c>
      <c r="M3817" s="58">
        <v>0.85</v>
      </c>
      <c r="N3817" s="58">
        <v>0.15</v>
      </c>
      <c r="O3817" s="59">
        <f>Ugovori_OPULJP3[[#This Row],[Bespovratna sredstva - Ukupno (EU+Nac) HRK
= Ukupna ugovorena vrijednost bespovratnih sredstava]]*Ugovori_OPULJP3[[#This Row],[EU STOPA SUFINANCIRANJA %
EU CO-FINANCING RATE %]]</f>
        <v>410473.5</v>
      </c>
      <c r="P3817" s="60">
        <f>Ugovori_OPULJP3[[#This Row],[Bespovratna sredstva - EU dio - HRK]]/7.5345</f>
        <v>54479.195699781005</v>
      </c>
      <c r="Q3817" s="59">
        <f>Ugovori_OPULJP3[[#This Row],[Bespovratna sredstva - Ukupno (EU+Nac) HRK
= Ukupna ugovorena vrijednost bespovratnih sredstava]]*Ugovori_OPULJP3[[#This Row],[STOPA NACIONALNOG SUFINANCIRANJA %]]</f>
        <v>72436.5</v>
      </c>
      <c r="R3817" s="60">
        <f>Ugovori_OPULJP3[[#This Row],[Bespovratna sredstva - Nacionalni dio - HRK]]/7.5345</f>
        <v>9613.9757117260597</v>
      </c>
      <c r="S3817" s="59">
        <v>482910</v>
      </c>
      <c r="T3817" s="60">
        <f>Ugovori_OPULJP3[[#This Row],[Bespovratna sredstva - Ukupno (EU+Nac) HRK
= Ukupna ugovorena vrijednost bespovratnih sredstava]]/7.5345</f>
        <v>64093.171411507064</v>
      </c>
      <c r="U3817" s="59">
        <v>0</v>
      </c>
      <c r="V3817" s="60">
        <f>Ugovori_OPULJP3[[#This Row],[Javni doprinos korisnika - HRK]]/7.5345</f>
        <v>0</v>
      </c>
      <c r="W3817" s="59">
        <v>0</v>
      </c>
      <c r="X3817" s="60">
        <f>Ugovori_OPULJP3[[#This Row],[Privatni doprinos korisnika - HRK]]/7.5345</f>
        <v>0</v>
      </c>
      <c r="Y3817" s="61">
        <v>482910</v>
      </c>
      <c r="Z3817" s="62">
        <f>Ugovori_OPULJP3[[#This Row],[UKUPNI PRIHVATLJIVI IZDACI
TOTAL ELIGIBLE EXPENDITURE
= Bespovratna sredstva ukupno + doprinos korisnika
= Ukupni prihvatljivi troškovi
= Ukupna ugovorena vrijednost projekta HRK]]/7.5345</f>
        <v>64093.171411507064</v>
      </c>
      <c r="AA3817" s="53" t="s">
        <v>12292</v>
      </c>
      <c r="AB3817" s="53" t="s">
        <v>752</v>
      </c>
      <c r="AC3817" s="40" t="s">
        <v>13873</v>
      </c>
      <c r="AD3817" s="52" t="s">
        <v>12294</v>
      </c>
    </row>
    <row r="3818" spans="1:30" ht="88.5" customHeight="1" x14ac:dyDescent="0.2">
      <c r="A3818" s="70" t="s">
        <v>13874</v>
      </c>
      <c r="B3818" s="64" t="s">
        <v>12105</v>
      </c>
      <c r="C3818" s="65" t="s">
        <v>12289</v>
      </c>
      <c r="D3818" s="65" t="s">
        <v>13640</v>
      </c>
      <c r="E3818" s="66" t="s">
        <v>75</v>
      </c>
      <c r="F3818" s="71" t="s">
        <v>13875</v>
      </c>
      <c r="G3818" s="71" t="s">
        <v>120</v>
      </c>
      <c r="H3818" s="68">
        <v>44673</v>
      </c>
      <c r="I3818" s="68">
        <v>45038</v>
      </c>
      <c r="J3818" s="57" t="str">
        <f>IF(Ugovori_OPULJP3[[#This Row],[DATUM ZAVRŠETKA OPERACIJE]]&gt;DATE(2024,12,31),"u provedbi","završen")</f>
        <v>završen</v>
      </c>
      <c r="K3818" s="76" t="s">
        <v>108</v>
      </c>
      <c r="L3818" s="76" t="s">
        <v>98</v>
      </c>
      <c r="M3818" s="95" t="s">
        <v>3093</v>
      </c>
      <c r="N3818" s="58">
        <v>0.15</v>
      </c>
      <c r="O3818" s="59">
        <f>Ugovori_OPULJP3[[#This Row],[Bespovratna sredstva - Ukupno (EU+Nac) HRK
= Ukupna ugovorena vrijednost bespovratnih sredstava]]*Ugovori_OPULJP3[[#This Row],[EU STOPA SUFINANCIRANJA %
EU CO-FINANCING RATE %]]</f>
        <v>405187.47750000004</v>
      </c>
      <c r="P3818" s="60">
        <f>Ugovori_OPULJP3[[#This Row],[Bespovratna sredstva - EU dio - HRK]]/7.5345</f>
        <v>53777.619948238105</v>
      </c>
      <c r="Q3818" s="59">
        <f>Ugovori_OPULJP3[[#This Row],[Bespovratna sredstva - Ukupno (EU+Nac) HRK
= Ukupna ugovorena vrijednost bespovratnih sredstava]]*Ugovori_OPULJP3[[#This Row],[STOPA NACIONALNOG SUFINANCIRANJA %]]</f>
        <v>71503.672500000001</v>
      </c>
      <c r="R3818" s="60">
        <f>Ugovori_OPULJP3[[#This Row],[Bespovratna sredstva - Nacionalni dio - HRK]]/7.5345</f>
        <v>9490.1682261596652</v>
      </c>
      <c r="S3818" s="59">
        <v>476691.15</v>
      </c>
      <c r="T3818" s="60">
        <f>Ugovori_OPULJP3[[#This Row],[Bespovratna sredstva - Ukupno (EU+Nac) HRK
= Ukupna ugovorena vrijednost bespovratnih sredstava]]/7.5345</f>
        <v>63267.78817439777</v>
      </c>
      <c r="U3818" s="59">
        <v>0</v>
      </c>
      <c r="V3818" s="60">
        <f>Ugovori_OPULJP3[[#This Row],[Javni doprinos korisnika - HRK]]/7.5345</f>
        <v>0</v>
      </c>
      <c r="W3818" s="59">
        <v>0</v>
      </c>
      <c r="X3818" s="60">
        <f>Ugovori_OPULJP3[[#This Row],[Privatni doprinos korisnika - HRK]]/7.5345</f>
        <v>0</v>
      </c>
      <c r="Y3818" s="61">
        <v>476691.15</v>
      </c>
      <c r="Z3818" s="62">
        <f>Ugovori_OPULJP3[[#This Row],[UKUPNI PRIHVATLJIVI IZDACI
TOTAL ELIGIBLE EXPENDITURE
= Bespovratna sredstva ukupno + doprinos korisnika
= Ukupni prihvatljivi troškovi
= Ukupna ugovorena vrijednost projekta HRK]]/7.5345</f>
        <v>63267.78817439777</v>
      </c>
      <c r="AA3818" s="53" t="s">
        <v>12292</v>
      </c>
      <c r="AB3818" s="53" t="s">
        <v>752</v>
      </c>
      <c r="AC3818" s="40" t="s">
        <v>13876</v>
      </c>
      <c r="AD3818" s="52" t="s">
        <v>12294</v>
      </c>
    </row>
    <row r="3819" spans="1:30" ht="88.5" customHeight="1" x14ac:dyDescent="0.2">
      <c r="A3819" s="70" t="s">
        <v>13877</v>
      </c>
      <c r="B3819" s="64" t="s">
        <v>12105</v>
      </c>
      <c r="C3819" s="65" t="s">
        <v>12289</v>
      </c>
      <c r="D3819" s="96" t="s">
        <v>13640</v>
      </c>
      <c r="E3819" s="53" t="s">
        <v>75</v>
      </c>
      <c r="F3819" s="71" t="s">
        <v>13878</v>
      </c>
      <c r="G3819" s="71" t="s">
        <v>13879</v>
      </c>
      <c r="H3819" s="68">
        <v>44532</v>
      </c>
      <c r="I3819" s="68">
        <v>44897</v>
      </c>
      <c r="J3819" s="57" t="str">
        <f>IF(Ugovori_OPULJP3[[#This Row],[DATUM ZAVRŠETKA OPERACIJE]]&gt;DATE(2024,12,31),"u provedbi","završen")</f>
        <v>završen</v>
      </c>
      <c r="K3819" s="67" t="s">
        <v>248</v>
      </c>
      <c r="L3819" s="67" t="s">
        <v>248</v>
      </c>
      <c r="M3819" s="82" t="s">
        <v>3093</v>
      </c>
      <c r="N3819" s="58">
        <v>0.15</v>
      </c>
      <c r="O3819" s="59">
        <f>Ugovori_OPULJP3[[#This Row],[Bespovratna sredstva - Ukupno (EU+Nac) HRK
= Ukupna ugovorena vrijednost bespovratnih sredstava]]*Ugovori_OPULJP3[[#This Row],[EU STOPA SUFINANCIRANJA %
EU CO-FINANCING RATE %]]</f>
        <v>359023.408</v>
      </c>
      <c r="P3819" s="60">
        <f>Ugovori_OPULJP3[[#This Row],[Bespovratna sredstva - EU dio - HRK]]/7.5345</f>
        <v>47650.594996350119</v>
      </c>
      <c r="Q3819" s="59">
        <f>Ugovori_OPULJP3[[#This Row],[Bespovratna sredstva - Ukupno (EU+Nac) HRK
= Ukupna ugovorena vrijednost bespovratnih sredstava]]*Ugovori_OPULJP3[[#This Row],[STOPA NACIONALNOG SUFINANCIRANJA %]]</f>
        <v>63357.071999999993</v>
      </c>
      <c r="R3819" s="60">
        <f>Ugovori_OPULJP3[[#This Row],[Bespovratna sredstva - Nacionalni dio - HRK]]/7.5345</f>
        <v>8408.9285287676666</v>
      </c>
      <c r="S3819" s="59">
        <v>422380.48</v>
      </c>
      <c r="T3819" s="60">
        <f>Ugovori_OPULJP3[[#This Row],[Bespovratna sredstva - Ukupno (EU+Nac) HRK
= Ukupna ugovorena vrijednost bespovratnih sredstava]]/7.5345</f>
        <v>56059.523525117787</v>
      </c>
      <c r="U3819" s="59">
        <v>0</v>
      </c>
      <c r="V3819" s="60">
        <f>Ugovori_OPULJP3[[#This Row],[Javni doprinos korisnika - HRK]]/7.5345</f>
        <v>0</v>
      </c>
      <c r="W3819" s="59">
        <v>0</v>
      </c>
      <c r="X3819" s="60">
        <f>Ugovori_OPULJP3[[#This Row],[Privatni doprinos korisnika - HRK]]/7.5345</f>
        <v>0</v>
      </c>
      <c r="Y3819" s="61">
        <v>422380.48</v>
      </c>
      <c r="Z3819" s="62">
        <f>Ugovori_OPULJP3[[#This Row],[UKUPNI PRIHVATLJIVI IZDACI
TOTAL ELIGIBLE EXPENDITURE
= Bespovratna sredstva ukupno + doprinos korisnika
= Ukupni prihvatljivi troškovi
= Ukupna ugovorena vrijednost projekta HRK]]/7.5345</f>
        <v>56059.523525117787</v>
      </c>
      <c r="AA3819" s="53" t="s">
        <v>12292</v>
      </c>
      <c r="AB3819" s="53" t="s">
        <v>752</v>
      </c>
      <c r="AC3819" s="40" t="s">
        <v>13880</v>
      </c>
      <c r="AD3819" s="52" t="s">
        <v>12294</v>
      </c>
    </row>
    <row r="3820" spans="1:30" ht="88.5" customHeight="1" x14ac:dyDescent="0.2">
      <c r="A3820" s="70" t="s">
        <v>13881</v>
      </c>
      <c r="B3820" s="64" t="s">
        <v>12105</v>
      </c>
      <c r="C3820" s="65" t="s">
        <v>12289</v>
      </c>
      <c r="D3820" s="96" t="s">
        <v>13640</v>
      </c>
      <c r="E3820" s="53" t="s">
        <v>75</v>
      </c>
      <c r="F3820" s="71" t="s">
        <v>13882</v>
      </c>
      <c r="G3820" s="71" t="s">
        <v>13883</v>
      </c>
      <c r="H3820" s="68">
        <v>44532</v>
      </c>
      <c r="I3820" s="68">
        <v>45079</v>
      </c>
      <c r="J3820" s="57" t="str">
        <f>IF(Ugovori_OPULJP3[[#This Row],[DATUM ZAVRŠETKA OPERACIJE]]&gt;DATE(2024,12,31),"u provedbi","završen")</f>
        <v>završen</v>
      </c>
      <c r="K3820" s="67" t="s">
        <v>154</v>
      </c>
      <c r="L3820" s="67" t="s">
        <v>36</v>
      </c>
      <c r="M3820" s="82" t="s">
        <v>3093</v>
      </c>
      <c r="N3820" s="58">
        <v>0.15</v>
      </c>
      <c r="O3820" s="59">
        <f>Ugovori_OPULJP3[[#This Row],[Bespovratna sredstva - Ukupno (EU+Nac) HRK
= Ukupna ugovorena vrijednost bespovratnih sredstava]]*Ugovori_OPULJP3[[#This Row],[EU STOPA SUFINANCIRANJA %
EU CO-FINANCING RATE %]]</f>
        <v>404139.64</v>
      </c>
      <c r="P3820" s="60">
        <f>Ugovori_OPULJP3[[#This Row],[Bespovratna sredstva - EU dio - HRK]]/7.5345</f>
        <v>53638.548012475942</v>
      </c>
      <c r="Q3820" s="59">
        <f>Ugovori_OPULJP3[[#This Row],[Bespovratna sredstva - Ukupno (EU+Nac) HRK
= Ukupna ugovorena vrijednost bespovratnih sredstava]]*Ugovori_OPULJP3[[#This Row],[STOPA NACIONALNOG SUFINANCIRANJA %]]</f>
        <v>71318.759999999995</v>
      </c>
      <c r="R3820" s="60">
        <f>Ugovori_OPULJP3[[#This Row],[Bespovratna sredstva - Nacionalni dio - HRK]]/7.5345</f>
        <v>9465.6261198486955</v>
      </c>
      <c r="S3820" s="59">
        <v>475458.4</v>
      </c>
      <c r="T3820" s="60">
        <f>Ugovori_OPULJP3[[#This Row],[Bespovratna sredstva - Ukupno (EU+Nac) HRK
= Ukupna ugovorena vrijednost bespovratnih sredstava]]/7.5345</f>
        <v>63104.174132324639</v>
      </c>
      <c r="U3820" s="59">
        <v>0</v>
      </c>
      <c r="V3820" s="60">
        <f>Ugovori_OPULJP3[[#This Row],[Javni doprinos korisnika - HRK]]/7.5345</f>
        <v>0</v>
      </c>
      <c r="W3820" s="59">
        <v>0</v>
      </c>
      <c r="X3820" s="60">
        <f>Ugovori_OPULJP3[[#This Row],[Privatni doprinos korisnika - HRK]]/7.5345</f>
        <v>0</v>
      </c>
      <c r="Y3820" s="61">
        <v>475458.4</v>
      </c>
      <c r="Z3820" s="62">
        <f>Ugovori_OPULJP3[[#This Row],[UKUPNI PRIHVATLJIVI IZDACI
TOTAL ELIGIBLE EXPENDITURE
= Bespovratna sredstva ukupno + doprinos korisnika
= Ukupni prihvatljivi troškovi
= Ukupna ugovorena vrijednost projekta HRK]]/7.5345</f>
        <v>63104.174132324639</v>
      </c>
      <c r="AA3820" s="53" t="s">
        <v>12292</v>
      </c>
      <c r="AB3820" s="53" t="s">
        <v>752</v>
      </c>
      <c r="AC3820" s="40" t="s">
        <v>13884</v>
      </c>
      <c r="AD3820" s="52" t="s">
        <v>12294</v>
      </c>
    </row>
    <row r="3821" spans="1:30" ht="88.5" customHeight="1" x14ac:dyDescent="0.2">
      <c r="A3821" s="75" t="s">
        <v>13885</v>
      </c>
      <c r="B3821" s="64" t="s">
        <v>12105</v>
      </c>
      <c r="C3821" s="65" t="s">
        <v>12289</v>
      </c>
      <c r="D3821" s="96" t="s">
        <v>13640</v>
      </c>
      <c r="E3821" s="53" t="s">
        <v>75</v>
      </c>
      <c r="F3821" s="71" t="s">
        <v>13886</v>
      </c>
      <c r="G3821" s="73" t="s">
        <v>13576</v>
      </c>
      <c r="H3821" s="68">
        <v>44735</v>
      </c>
      <c r="I3821" s="68">
        <v>45283</v>
      </c>
      <c r="J3821" s="57" t="str">
        <f>IF(Ugovori_OPULJP3[[#This Row],[DATUM ZAVRŠETKA OPERACIJE]]&gt;DATE(2024,12,31),"u provedbi","završen")</f>
        <v>završen</v>
      </c>
      <c r="K3821" s="67" t="s">
        <v>13887</v>
      </c>
      <c r="L3821" s="76" t="s">
        <v>36</v>
      </c>
      <c r="M3821" s="58">
        <v>0.85</v>
      </c>
      <c r="N3821" s="58">
        <v>0.15</v>
      </c>
      <c r="O3821" s="59">
        <f>Ugovori_OPULJP3[[#This Row],[Bespovratna sredstva - Ukupno (EU+Nac) HRK
= Ukupna ugovorena vrijednost bespovratnih sredstava]]*Ugovori_OPULJP3[[#This Row],[EU STOPA SUFINANCIRANJA %
EU CO-FINANCING RATE %]]</f>
        <v>371264.75949999999</v>
      </c>
      <c r="P3821" s="60">
        <f>Ugovori_OPULJP3[[#This Row],[Bespovratna sredstva - EU dio - HRK]]/7.5345</f>
        <v>49275.301546220711</v>
      </c>
      <c r="Q3821" s="59">
        <f>Ugovori_OPULJP3[[#This Row],[Bespovratna sredstva - Ukupno (EU+Nac) HRK
= Ukupna ugovorena vrijednost bespovratnih sredstava]]*Ugovori_OPULJP3[[#This Row],[STOPA NACIONALNOG SUFINANCIRANJA %]]</f>
        <v>65517.3105</v>
      </c>
      <c r="R3821" s="60">
        <f>Ugovori_OPULJP3[[#This Row],[Bespovratna sredstva - Nacionalni dio - HRK]]/7.5345</f>
        <v>8695.6414493330667</v>
      </c>
      <c r="S3821" s="59">
        <v>436782.07</v>
      </c>
      <c r="T3821" s="60">
        <f>Ugovori_OPULJP3[[#This Row],[Bespovratna sredstva - Ukupno (EU+Nac) HRK
= Ukupna ugovorena vrijednost bespovratnih sredstava]]/7.5345</f>
        <v>57970.942995553785</v>
      </c>
      <c r="U3821" s="59">
        <v>0</v>
      </c>
      <c r="V3821" s="60">
        <f>Ugovori_OPULJP3[[#This Row],[Javni doprinos korisnika - HRK]]/7.5345</f>
        <v>0</v>
      </c>
      <c r="W3821" s="59">
        <v>0</v>
      </c>
      <c r="X3821" s="60">
        <f>Ugovori_OPULJP3[[#This Row],[Privatni doprinos korisnika - HRK]]/7.5345</f>
        <v>0</v>
      </c>
      <c r="Y3821" s="61">
        <v>436782.07</v>
      </c>
      <c r="Z3821" s="62">
        <f>Ugovori_OPULJP3[[#This Row],[UKUPNI PRIHVATLJIVI IZDACI
TOTAL ELIGIBLE EXPENDITURE
= Bespovratna sredstva ukupno + doprinos korisnika
= Ukupni prihvatljivi troškovi
= Ukupna ugovorena vrijednost projekta HRK]]/7.5345</f>
        <v>57970.942995553785</v>
      </c>
      <c r="AA3821" s="53" t="s">
        <v>12292</v>
      </c>
      <c r="AB3821" s="53" t="s">
        <v>752</v>
      </c>
      <c r="AC3821" s="40" t="s">
        <v>13888</v>
      </c>
      <c r="AD3821" s="52" t="s">
        <v>12294</v>
      </c>
    </row>
    <row r="3822" spans="1:30" ht="88.5" customHeight="1" x14ac:dyDescent="0.2">
      <c r="A3822" s="70" t="s">
        <v>13889</v>
      </c>
      <c r="B3822" s="64" t="s">
        <v>12105</v>
      </c>
      <c r="C3822" s="65" t="s">
        <v>12289</v>
      </c>
      <c r="D3822" s="96" t="s">
        <v>13640</v>
      </c>
      <c r="E3822" s="53" t="s">
        <v>75</v>
      </c>
      <c r="F3822" s="71" t="s">
        <v>13890</v>
      </c>
      <c r="G3822" s="71" t="s">
        <v>13891</v>
      </c>
      <c r="H3822" s="68">
        <v>44533</v>
      </c>
      <c r="I3822" s="68">
        <v>45080</v>
      </c>
      <c r="J3822" s="57" t="str">
        <f>IF(Ugovori_OPULJP3[[#This Row],[DATUM ZAVRŠETKA OPERACIJE]]&gt;DATE(2024,12,31),"u provedbi","završen")</f>
        <v>završen</v>
      </c>
      <c r="K3822" s="67" t="s">
        <v>78</v>
      </c>
      <c r="L3822" s="67" t="s">
        <v>78</v>
      </c>
      <c r="M3822" s="82" t="s">
        <v>3093</v>
      </c>
      <c r="N3822" s="58">
        <v>0.15</v>
      </c>
      <c r="O3822" s="59">
        <f>Ugovori_OPULJP3[[#This Row],[Bespovratna sredstva - Ukupno (EU+Nac) HRK
= Ukupna ugovorena vrijednost bespovratnih sredstava]]*Ugovori_OPULJP3[[#This Row],[EU STOPA SUFINANCIRANJA %
EU CO-FINANCING RATE %]]</f>
        <v>420036</v>
      </c>
      <c r="P3822" s="60">
        <f>Ugovori_OPULJP3[[#This Row],[Bespovratna sredstva - EU dio - HRK]]/7.5345</f>
        <v>55748.357555245864</v>
      </c>
      <c r="Q3822" s="59">
        <f>Ugovori_OPULJP3[[#This Row],[Bespovratna sredstva - Ukupno (EU+Nac) HRK
= Ukupna ugovorena vrijednost bespovratnih sredstava]]*Ugovori_OPULJP3[[#This Row],[STOPA NACIONALNOG SUFINANCIRANJA %]]</f>
        <v>74124</v>
      </c>
      <c r="R3822" s="60">
        <f>Ugovori_OPULJP3[[#This Row],[Bespovratna sredstva - Nacionalni dio - HRK]]/7.5345</f>
        <v>9837.9454509257412</v>
      </c>
      <c r="S3822" s="59">
        <v>494160</v>
      </c>
      <c r="T3822" s="60">
        <f>Ugovori_OPULJP3[[#This Row],[Bespovratna sredstva - Ukupno (EU+Nac) HRK
= Ukupna ugovorena vrijednost bespovratnih sredstava]]/7.5345</f>
        <v>65586.303006171613</v>
      </c>
      <c r="U3822" s="59">
        <v>0</v>
      </c>
      <c r="V3822" s="60">
        <f>Ugovori_OPULJP3[[#This Row],[Javni doprinos korisnika - HRK]]/7.5345</f>
        <v>0</v>
      </c>
      <c r="W3822" s="59">
        <v>0</v>
      </c>
      <c r="X3822" s="60">
        <f>Ugovori_OPULJP3[[#This Row],[Privatni doprinos korisnika - HRK]]/7.5345</f>
        <v>0</v>
      </c>
      <c r="Y3822" s="61">
        <v>494160</v>
      </c>
      <c r="Z3822" s="62">
        <f>Ugovori_OPULJP3[[#This Row],[UKUPNI PRIHVATLJIVI IZDACI
TOTAL ELIGIBLE EXPENDITURE
= Bespovratna sredstva ukupno + doprinos korisnika
= Ukupni prihvatljivi troškovi
= Ukupna ugovorena vrijednost projekta HRK]]/7.5345</f>
        <v>65586.303006171613</v>
      </c>
      <c r="AA3822" s="53" t="s">
        <v>12292</v>
      </c>
      <c r="AB3822" s="53" t="s">
        <v>752</v>
      </c>
      <c r="AC3822" s="40" t="s">
        <v>13892</v>
      </c>
      <c r="AD3822" s="52" t="s">
        <v>12294</v>
      </c>
    </row>
    <row r="3823" spans="1:30" ht="88.5" customHeight="1" x14ac:dyDescent="0.2">
      <c r="A3823" s="70" t="s">
        <v>13893</v>
      </c>
      <c r="B3823" s="64" t="s">
        <v>12105</v>
      </c>
      <c r="C3823" s="65" t="s">
        <v>12289</v>
      </c>
      <c r="D3823" s="96" t="s">
        <v>13640</v>
      </c>
      <c r="E3823" s="53" t="s">
        <v>75</v>
      </c>
      <c r="F3823" s="71" t="s">
        <v>13894</v>
      </c>
      <c r="G3823" s="71" t="s">
        <v>13895</v>
      </c>
      <c r="H3823" s="68">
        <v>44652</v>
      </c>
      <c r="I3823" s="68">
        <v>45200</v>
      </c>
      <c r="J3823" s="57" t="str">
        <f>IF(Ugovori_OPULJP3[[#This Row],[DATUM ZAVRŠETKA OPERACIJE]]&gt;DATE(2024,12,31),"u provedbi","završen")</f>
        <v>završen</v>
      </c>
      <c r="K3823" s="76" t="s">
        <v>248</v>
      </c>
      <c r="L3823" s="76" t="s">
        <v>248</v>
      </c>
      <c r="M3823" s="58">
        <v>0.85</v>
      </c>
      <c r="N3823" s="58">
        <v>0.15</v>
      </c>
      <c r="O3823" s="59">
        <f>Ugovori_OPULJP3[[#This Row],[Bespovratna sredstva - Ukupno (EU+Nac) HRK
= Ukupna ugovorena vrijednost bespovratnih sredstava]]*Ugovori_OPULJP3[[#This Row],[EU STOPA SUFINANCIRANJA %
EU CO-FINANCING RATE %]]</f>
        <v>311414.7635</v>
      </c>
      <c r="P3823" s="60">
        <f>Ugovori_OPULJP3[[#This Row],[Bespovratna sredstva - EU dio - HRK]]/7.5345</f>
        <v>41331.841993496579</v>
      </c>
      <c r="Q3823" s="59">
        <f>Ugovori_OPULJP3[[#This Row],[Bespovratna sredstva - Ukupno (EU+Nac) HRK
= Ukupna ugovorena vrijednost bespovratnih sredstava]]*Ugovori_OPULJP3[[#This Row],[STOPA NACIONALNOG SUFINANCIRANJA %]]</f>
        <v>54955.546499999997</v>
      </c>
      <c r="R3823" s="60">
        <f>Ugovori_OPULJP3[[#This Row],[Bespovratna sredstva - Nacionalni dio - HRK]]/7.5345</f>
        <v>7293.8544694405728</v>
      </c>
      <c r="S3823" s="59">
        <v>366370.31</v>
      </c>
      <c r="T3823" s="60">
        <f>Ugovori_OPULJP3[[#This Row],[Bespovratna sredstva - Ukupno (EU+Nac) HRK
= Ukupna ugovorena vrijednost bespovratnih sredstava]]/7.5345</f>
        <v>48625.69646293715</v>
      </c>
      <c r="U3823" s="59">
        <v>0</v>
      </c>
      <c r="V3823" s="60">
        <f>Ugovori_OPULJP3[[#This Row],[Javni doprinos korisnika - HRK]]/7.5345</f>
        <v>0</v>
      </c>
      <c r="W3823" s="59">
        <v>0</v>
      </c>
      <c r="X3823" s="60">
        <f>Ugovori_OPULJP3[[#This Row],[Privatni doprinos korisnika - HRK]]/7.5345</f>
        <v>0</v>
      </c>
      <c r="Y3823" s="61">
        <v>366370.31</v>
      </c>
      <c r="Z3823" s="62">
        <f>Ugovori_OPULJP3[[#This Row],[UKUPNI PRIHVATLJIVI IZDACI
TOTAL ELIGIBLE EXPENDITURE
= Bespovratna sredstva ukupno + doprinos korisnika
= Ukupni prihvatljivi troškovi
= Ukupna ugovorena vrijednost projekta HRK]]/7.5345</f>
        <v>48625.69646293715</v>
      </c>
      <c r="AA3823" s="53" t="s">
        <v>12292</v>
      </c>
      <c r="AB3823" s="53" t="s">
        <v>752</v>
      </c>
      <c r="AC3823" s="40" t="s">
        <v>13896</v>
      </c>
      <c r="AD3823" s="52" t="s">
        <v>12294</v>
      </c>
    </row>
    <row r="3824" spans="1:30" ht="88.5" customHeight="1" x14ac:dyDescent="0.2">
      <c r="A3824" s="70" t="s">
        <v>13897</v>
      </c>
      <c r="B3824" s="64" t="s">
        <v>12105</v>
      </c>
      <c r="C3824" s="65" t="s">
        <v>12289</v>
      </c>
      <c r="D3824" s="65" t="s">
        <v>13640</v>
      </c>
      <c r="E3824" s="66" t="s">
        <v>75</v>
      </c>
      <c r="F3824" s="71" t="s">
        <v>13898</v>
      </c>
      <c r="G3824" s="71" t="s">
        <v>13899</v>
      </c>
      <c r="H3824" s="68">
        <v>44670</v>
      </c>
      <c r="I3824" s="68">
        <v>45218</v>
      </c>
      <c r="J3824" s="57" t="str">
        <f>IF(Ugovori_OPULJP3[[#This Row],[DATUM ZAVRŠETKA OPERACIJE]]&gt;DATE(2024,12,31),"u provedbi","završen")</f>
        <v>završen</v>
      </c>
      <c r="K3824" s="76" t="s">
        <v>248</v>
      </c>
      <c r="L3824" s="76" t="s">
        <v>248</v>
      </c>
      <c r="M3824" s="95" t="s">
        <v>3093</v>
      </c>
      <c r="N3824" s="58">
        <v>0.15</v>
      </c>
      <c r="O3824" s="59">
        <f>Ugovori_OPULJP3[[#This Row],[Bespovratna sredstva - Ukupno (EU+Nac) HRK
= Ukupna ugovorena vrijednost bespovratnih sredstava]]*Ugovori_OPULJP3[[#This Row],[EU STOPA SUFINANCIRANJA %
EU CO-FINANCING RATE %]]</f>
        <v>332676.3235</v>
      </c>
      <c r="P3824" s="60">
        <f>Ugovori_OPULJP3[[#This Row],[Bespovratna sredstva - EU dio - HRK]]/7.5345</f>
        <v>44153.735947972658</v>
      </c>
      <c r="Q3824" s="59">
        <f>Ugovori_OPULJP3[[#This Row],[Bespovratna sredstva - Ukupno (EU+Nac) HRK
= Ukupna ugovorena vrijednost bespovratnih sredstava]]*Ugovori_OPULJP3[[#This Row],[STOPA NACIONALNOG SUFINANCIRANJA %]]</f>
        <v>58707.586499999998</v>
      </c>
      <c r="R3824" s="60">
        <f>Ugovori_OPULJP3[[#This Row],[Bespovratna sredstva - Nacionalni dio - HRK]]/7.5345</f>
        <v>7791.8357555245866</v>
      </c>
      <c r="S3824" s="59">
        <v>391383.91</v>
      </c>
      <c r="T3824" s="60">
        <f>Ugovori_OPULJP3[[#This Row],[Bespovratna sredstva - Ukupno (EU+Nac) HRK
= Ukupna ugovorena vrijednost bespovratnih sredstava]]/7.5345</f>
        <v>51945.57170349724</v>
      </c>
      <c r="U3824" s="59">
        <v>0</v>
      </c>
      <c r="V3824" s="60">
        <f>Ugovori_OPULJP3[[#This Row],[Javni doprinos korisnika - HRK]]/7.5345</f>
        <v>0</v>
      </c>
      <c r="W3824" s="59">
        <v>0</v>
      </c>
      <c r="X3824" s="60">
        <f>Ugovori_OPULJP3[[#This Row],[Privatni doprinos korisnika - HRK]]/7.5345</f>
        <v>0</v>
      </c>
      <c r="Y3824" s="61">
        <v>391383.91</v>
      </c>
      <c r="Z3824" s="62">
        <f>Ugovori_OPULJP3[[#This Row],[UKUPNI PRIHVATLJIVI IZDACI
TOTAL ELIGIBLE EXPENDITURE
= Bespovratna sredstva ukupno + doprinos korisnika
= Ukupni prihvatljivi troškovi
= Ukupna ugovorena vrijednost projekta HRK]]/7.5345</f>
        <v>51945.57170349724</v>
      </c>
      <c r="AA3824" s="53" t="s">
        <v>12292</v>
      </c>
      <c r="AB3824" s="53" t="s">
        <v>752</v>
      </c>
      <c r="AC3824" s="40" t="s">
        <v>13900</v>
      </c>
      <c r="AD3824" s="52" t="s">
        <v>12294</v>
      </c>
    </row>
    <row r="3825" spans="1:30" ht="88.5" customHeight="1" x14ac:dyDescent="0.2">
      <c r="A3825" s="50" t="s">
        <v>13901</v>
      </c>
      <c r="B3825" s="64" t="s">
        <v>12105</v>
      </c>
      <c r="C3825" s="65" t="s">
        <v>12289</v>
      </c>
      <c r="D3825" s="65" t="s">
        <v>13640</v>
      </c>
      <c r="E3825" s="66" t="s">
        <v>75</v>
      </c>
      <c r="F3825" s="71" t="s">
        <v>13902</v>
      </c>
      <c r="G3825" s="71" t="s">
        <v>13903</v>
      </c>
      <c r="H3825" s="68">
        <v>44769</v>
      </c>
      <c r="I3825" s="68">
        <v>45134</v>
      </c>
      <c r="J3825" s="57" t="str">
        <f>IF(Ugovori_OPULJP3[[#This Row],[DATUM ZAVRŠETKA OPERACIJE]]&gt;DATE(2024,12,31),"u provedbi","završen")</f>
        <v>završen</v>
      </c>
      <c r="K3825" s="67" t="s">
        <v>93</v>
      </c>
      <c r="L3825" s="67" t="s">
        <v>93</v>
      </c>
      <c r="M3825" s="58">
        <v>0.85</v>
      </c>
      <c r="N3825" s="58">
        <v>0.15</v>
      </c>
      <c r="O3825" s="59">
        <f>Ugovori_OPULJP3[[#This Row],[Bespovratna sredstva - Ukupno (EU+Nac) HRK
= Ukupna ugovorena vrijednost bespovratnih sredstava]]*Ugovori_OPULJP3[[#This Row],[EU STOPA SUFINANCIRANJA %
EU CO-FINANCING RATE %]]</f>
        <v>342283.73749999999</v>
      </c>
      <c r="P3825" s="60">
        <f>Ugovori_OPULJP3[[#This Row],[Bespovratna sredstva - EU dio - HRK]]/7.5345</f>
        <v>45428.858915654651</v>
      </c>
      <c r="Q3825" s="59">
        <f>Ugovori_OPULJP3[[#This Row],[Bespovratna sredstva - Ukupno (EU+Nac) HRK
= Ukupna ugovorena vrijednost bespovratnih sredstava]]*Ugovori_OPULJP3[[#This Row],[STOPA NACIONALNOG SUFINANCIRANJA %]]</f>
        <v>60403.012499999997</v>
      </c>
      <c r="R3825" s="60">
        <f>Ugovori_OPULJP3[[#This Row],[Bespovratna sredstva - Nacionalni dio - HRK]]/7.5345</f>
        <v>8016.8574557037618</v>
      </c>
      <c r="S3825" s="59">
        <v>402686.75</v>
      </c>
      <c r="T3825" s="60">
        <f>Ugovori_OPULJP3[[#This Row],[Bespovratna sredstva - Ukupno (EU+Nac) HRK
= Ukupna ugovorena vrijednost bespovratnih sredstava]]/7.5345</f>
        <v>53445.716371358416</v>
      </c>
      <c r="U3825" s="59">
        <v>0</v>
      </c>
      <c r="V3825" s="60">
        <f>Ugovori_OPULJP3[[#This Row],[Javni doprinos korisnika - HRK]]/7.5345</f>
        <v>0</v>
      </c>
      <c r="W3825" s="59">
        <v>0</v>
      </c>
      <c r="X3825" s="60">
        <f>Ugovori_OPULJP3[[#This Row],[Privatni doprinos korisnika - HRK]]/7.5345</f>
        <v>0</v>
      </c>
      <c r="Y3825" s="61">
        <v>402686.75</v>
      </c>
      <c r="Z3825" s="62">
        <f>Ugovori_OPULJP3[[#This Row],[UKUPNI PRIHVATLJIVI IZDACI
TOTAL ELIGIBLE EXPENDITURE
= Bespovratna sredstva ukupno + doprinos korisnika
= Ukupni prihvatljivi troškovi
= Ukupna ugovorena vrijednost projekta HRK]]/7.5345</f>
        <v>53445.716371358416</v>
      </c>
      <c r="AA3825" s="66" t="s">
        <v>12292</v>
      </c>
      <c r="AB3825" s="66" t="s">
        <v>752</v>
      </c>
      <c r="AC3825" s="40" t="s">
        <v>13904</v>
      </c>
      <c r="AD3825" s="72" t="s">
        <v>12294</v>
      </c>
    </row>
    <row r="3826" spans="1:30" ht="88.5" customHeight="1" x14ac:dyDescent="0.2">
      <c r="A3826" s="70" t="s">
        <v>13905</v>
      </c>
      <c r="B3826" s="64" t="s">
        <v>12105</v>
      </c>
      <c r="C3826" s="65" t="s">
        <v>12289</v>
      </c>
      <c r="D3826" s="65" t="s">
        <v>13640</v>
      </c>
      <c r="E3826" s="66" t="s">
        <v>75</v>
      </c>
      <c r="F3826" s="71" t="s">
        <v>13906</v>
      </c>
      <c r="G3826" s="71" t="s">
        <v>13907</v>
      </c>
      <c r="H3826" s="68">
        <v>44676</v>
      </c>
      <c r="I3826" s="68">
        <v>45224</v>
      </c>
      <c r="J3826" s="57" t="str">
        <f>IF(Ugovori_OPULJP3[[#This Row],[DATUM ZAVRŠETKA OPERACIJE]]&gt;DATE(2024,12,31),"u provedbi","završen")</f>
        <v>završen</v>
      </c>
      <c r="K3826" s="76" t="s">
        <v>13908</v>
      </c>
      <c r="L3826" s="76" t="s">
        <v>36</v>
      </c>
      <c r="M3826" s="95" t="s">
        <v>3093</v>
      </c>
      <c r="N3826" s="58">
        <v>0.15</v>
      </c>
      <c r="O3826" s="59">
        <f>Ugovori_OPULJP3[[#This Row],[Bespovratna sredstva - Ukupno (EU+Nac) HRK
= Ukupna ugovorena vrijednost bespovratnih sredstava]]*Ugovori_OPULJP3[[#This Row],[EU STOPA SUFINANCIRANJA %
EU CO-FINANCING RATE %]]</f>
        <v>424645.88150000002</v>
      </c>
      <c r="P3826" s="60">
        <f>Ugovori_OPULJP3[[#This Row],[Bespovratna sredstva - EU dio - HRK]]/7.5345</f>
        <v>56360.1939743845</v>
      </c>
      <c r="Q3826" s="59">
        <f>Ugovori_OPULJP3[[#This Row],[Bespovratna sredstva - Ukupno (EU+Nac) HRK
= Ukupna ugovorena vrijednost bespovratnih sredstava]]*Ugovori_OPULJP3[[#This Row],[STOPA NACIONALNOG SUFINANCIRANJA %]]</f>
        <v>74937.508499999996</v>
      </c>
      <c r="R3826" s="60">
        <f>Ugovori_OPULJP3[[#This Row],[Bespovratna sredstva - Nacionalni dio - HRK]]/7.5345</f>
        <v>9945.9165837149103</v>
      </c>
      <c r="S3826" s="59">
        <v>499583.39</v>
      </c>
      <c r="T3826" s="60">
        <f>Ugovori_OPULJP3[[#This Row],[Bespovratna sredstva - Ukupno (EU+Nac) HRK
= Ukupna ugovorena vrijednost bespovratnih sredstava]]/7.5345</f>
        <v>66306.110558099404</v>
      </c>
      <c r="U3826" s="59">
        <v>0</v>
      </c>
      <c r="V3826" s="60">
        <f>Ugovori_OPULJP3[[#This Row],[Javni doprinos korisnika - HRK]]/7.5345</f>
        <v>0</v>
      </c>
      <c r="W3826" s="59">
        <v>0</v>
      </c>
      <c r="X3826" s="60">
        <f>Ugovori_OPULJP3[[#This Row],[Privatni doprinos korisnika - HRK]]/7.5345</f>
        <v>0</v>
      </c>
      <c r="Y3826" s="61">
        <v>499583.39</v>
      </c>
      <c r="Z3826" s="62">
        <f>Ugovori_OPULJP3[[#This Row],[UKUPNI PRIHVATLJIVI IZDACI
TOTAL ELIGIBLE EXPENDITURE
= Bespovratna sredstva ukupno + doprinos korisnika
= Ukupni prihvatljivi troškovi
= Ukupna ugovorena vrijednost projekta HRK]]/7.5345</f>
        <v>66306.110558099404</v>
      </c>
      <c r="AA3826" s="53" t="s">
        <v>12292</v>
      </c>
      <c r="AB3826" s="53" t="s">
        <v>752</v>
      </c>
      <c r="AC3826" s="40" t="s">
        <v>13909</v>
      </c>
      <c r="AD3826" s="52" t="s">
        <v>12294</v>
      </c>
    </row>
    <row r="3827" spans="1:30" ht="88.5" customHeight="1" x14ac:dyDescent="0.2">
      <c r="A3827" s="70" t="s">
        <v>13910</v>
      </c>
      <c r="B3827" s="64" t="s">
        <v>12105</v>
      </c>
      <c r="C3827" s="65" t="s">
        <v>12289</v>
      </c>
      <c r="D3827" s="96" t="s">
        <v>13640</v>
      </c>
      <c r="E3827" s="53" t="s">
        <v>75</v>
      </c>
      <c r="F3827" s="71" t="s">
        <v>13911</v>
      </c>
      <c r="G3827" s="71" t="s">
        <v>13912</v>
      </c>
      <c r="H3827" s="68">
        <v>44532</v>
      </c>
      <c r="I3827" s="68">
        <v>44928</v>
      </c>
      <c r="J3827" s="57" t="str">
        <f>IF(Ugovori_OPULJP3[[#This Row],[DATUM ZAVRŠETKA OPERACIJE]]&gt;DATE(2024,12,31),"u provedbi","završen")</f>
        <v>završen</v>
      </c>
      <c r="K3827" s="67" t="s">
        <v>36</v>
      </c>
      <c r="L3827" s="67" t="s">
        <v>36</v>
      </c>
      <c r="M3827" s="82" t="s">
        <v>3093</v>
      </c>
      <c r="N3827" s="58">
        <v>0.15</v>
      </c>
      <c r="O3827" s="59">
        <f>Ugovori_OPULJP3[[#This Row],[Bespovratna sredstva - Ukupno (EU+Nac) HRK
= Ukupna ugovorena vrijednost bespovratnih sredstava]]*Ugovori_OPULJP3[[#This Row],[EU STOPA SUFINANCIRANJA %
EU CO-FINANCING RATE %]]</f>
        <v>414343.16749999998</v>
      </c>
      <c r="P3827" s="60">
        <f>Ugovori_OPULJP3[[#This Row],[Bespovratna sredstva - EU dio - HRK]]/7.5345</f>
        <v>54992.788838011809</v>
      </c>
      <c r="Q3827" s="59">
        <f>Ugovori_OPULJP3[[#This Row],[Bespovratna sredstva - Ukupno (EU+Nac) HRK
= Ukupna ugovorena vrijednost bespovratnih sredstava]]*Ugovori_OPULJP3[[#This Row],[STOPA NACIONALNOG SUFINANCIRANJA %]]</f>
        <v>73119.382499999992</v>
      </c>
      <c r="R3827" s="60">
        <f>Ugovori_OPULJP3[[#This Row],[Bespovratna sredstva - Nacionalni dio - HRK]]/7.5345</f>
        <v>9704.6097949432587</v>
      </c>
      <c r="S3827" s="59">
        <v>487462.55</v>
      </c>
      <c r="T3827" s="60">
        <f>Ugovori_OPULJP3[[#This Row],[Bespovratna sredstva - Ukupno (EU+Nac) HRK
= Ukupna ugovorena vrijednost bespovratnih sredstava]]/7.5345</f>
        <v>64697.398632955068</v>
      </c>
      <c r="U3827" s="59">
        <v>0</v>
      </c>
      <c r="V3827" s="60">
        <f>Ugovori_OPULJP3[[#This Row],[Javni doprinos korisnika - HRK]]/7.5345</f>
        <v>0</v>
      </c>
      <c r="W3827" s="59">
        <v>0</v>
      </c>
      <c r="X3827" s="60">
        <f>Ugovori_OPULJP3[[#This Row],[Privatni doprinos korisnika - HRK]]/7.5345</f>
        <v>0</v>
      </c>
      <c r="Y3827" s="61">
        <v>487462.55</v>
      </c>
      <c r="Z3827" s="62">
        <f>Ugovori_OPULJP3[[#This Row],[UKUPNI PRIHVATLJIVI IZDACI
TOTAL ELIGIBLE EXPENDITURE
= Bespovratna sredstva ukupno + doprinos korisnika
= Ukupni prihvatljivi troškovi
= Ukupna ugovorena vrijednost projekta HRK]]/7.5345</f>
        <v>64697.398632955068</v>
      </c>
      <c r="AA3827" s="53" t="s">
        <v>12292</v>
      </c>
      <c r="AB3827" s="53" t="s">
        <v>752</v>
      </c>
      <c r="AC3827" s="40" t="s">
        <v>13913</v>
      </c>
      <c r="AD3827" s="52" t="s">
        <v>12294</v>
      </c>
    </row>
    <row r="3828" spans="1:30" ht="88.5" customHeight="1" x14ac:dyDescent="0.2">
      <c r="A3828" s="50" t="s">
        <v>13914</v>
      </c>
      <c r="B3828" s="64" t="s">
        <v>12105</v>
      </c>
      <c r="C3828" s="65" t="s">
        <v>12289</v>
      </c>
      <c r="D3828" s="65" t="s">
        <v>13640</v>
      </c>
      <c r="E3828" s="66" t="s">
        <v>75</v>
      </c>
      <c r="F3828" s="71" t="s">
        <v>13915</v>
      </c>
      <c r="G3828" s="71" t="s">
        <v>10384</v>
      </c>
      <c r="H3828" s="68">
        <v>44769</v>
      </c>
      <c r="I3828" s="68">
        <v>45318</v>
      </c>
      <c r="J3828" s="57" t="str">
        <f>IF(Ugovori_OPULJP3[[#This Row],[DATUM ZAVRŠETKA OPERACIJE]]&gt;DATE(2024,12,31),"u provedbi","završen")</f>
        <v>završen</v>
      </c>
      <c r="K3828" s="76" t="s">
        <v>891</v>
      </c>
      <c r="L3828" s="67" t="s">
        <v>36</v>
      </c>
      <c r="M3828" s="58">
        <v>0.85</v>
      </c>
      <c r="N3828" s="58">
        <v>0.15</v>
      </c>
      <c r="O3828" s="59">
        <f>Ugovori_OPULJP3[[#This Row],[Bespovratna sredstva - Ukupno (EU+Nac) HRK
= Ukupna ugovorena vrijednost bespovratnih sredstava]]*Ugovori_OPULJP3[[#This Row],[EU STOPA SUFINANCIRANJA %
EU CO-FINANCING RATE %]]</f>
        <v>416267.29549999995</v>
      </c>
      <c r="P3828" s="60">
        <f>Ugovori_OPULJP3[[#This Row],[Bespovratna sredstva - EU dio - HRK]]/7.5345</f>
        <v>55248.164509921022</v>
      </c>
      <c r="Q3828" s="59">
        <f>Ugovori_OPULJP3[[#This Row],[Bespovratna sredstva - Ukupno (EU+Nac) HRK
= Ukupna ugovorena vrijednost bespovratnih sredstava]]*Ugovori_OPULJP3[[#This Row],[STOPA NACIONALNOG SUFINANCIRANJA %]]</f>
        <v>73458.934499999988</v>
      </c>
      <c r="R3828" s="60">
        <f>Ugovori_OPULJP3[[#This Row],[Bespovratna sredstva - Nacionalni dio - HRK]]/7.5345</f>
        <v>9749.6760899860619</v>
      </c>
      <c r="S3828" s="59">
        <v>489726.23</v>
      </c>
      <c r="T3828" s="60">
        <f>Ugovori_OPULJP3[[#This Row],[Bespovratna sredstva - Ukupno (EU+Nac) HRK
= Ukupna ugovorena vrijednost bespovratnih sredstava]]/7.5345</f>
        <v>64997.840599907089</v>
      </c>
      <c r="U3828" s="59">
        <v>0</v>
      </c>
      <c r="V3828" s="60">
        <f>Ugovori_OPULJP3[[#This Row],[Javni doprinos korisnika - HRK]]/7.5345</f>
        <v>0</v>
      </c>
      <c r="W3828" s="59">
        <v>0</v>
      </c>
      <c r="X3828" s="60">
        <f>Ugovori_OPULJP3[[#This Row],[Privatni doprinos korisnika - HRK]]/7.5345</f>
        <v>0</v>
      </c>
      <c r="Y3828" s="61">
        <v>489726.23</v>
      </c>
      <c r="Z3828" s="62">
        <f>Ugovori_OPULJP3[[#This Row],[UKUPNI PRIHVATLJIVI IZDACI
TOTAL ELIGIBLE EXPENDITURE
= Bespovratna sredstva ukupno + doprinos korisnika
= Ukupni prihvatljivi troškovi
= Ukupna ugovorena vrijednost projekta HRK]]/7.5345</f>
        <v>64997.840599907089</v>
      </c>
      <c r="AA3828" s="66" t="s">
        <v>12292</v>
      </c>
      <c r="AB3828" s="66" t="s">
        <v>752</v>
      </c>
      <c r="AC3828" s="40" t="s">
        <v>13916</v>
      </c>
      <c r="AD3828" s="72" t="s">
        <v>12294</v>
      </c>
    </row>
    <row r="3829" spans="1:30" ht="88.5" customHeight="1" x14ac:dyDescent="0.2">
      <c r="A3829" s="70" t="s">
        <v>13917</v>
      </c>
      <c r="B3829" s="64" t="s">
        <v>12105</v>
      </c>
      <c r="C3829" s="65" t="s">
        <v>12289</v>
      </c>
      <c r="D3829" s="96" t="s">
        <v>13640</v>
      </c>
      <c r="E3829" s="53" t="s">
        <v>75</v>
      </c>
      <c r="F3829" s="71" t="s">
        <v>13918</v>
      </c>
      <c r="G3829" s="54" t="s">
        <v>12367</v>
      </c>
      <c r="H3829" s="68">
        <v>44641</v>
      </c>
      <c r="I3829" s="68">
        <v>45128</v>
      </c>
      <c r="J3829" s="57" t="str">
        <f>IF(Ugovori_OPULJP3[[#This Row],[DATUM ZAVRŠETKA OPERACIJE]]&gt;DATE(2024,12,31),"u provedbi","završen")</f>
        <v>završen</v>
      </c>
      <c r="K3829" s="76" t="s">
        <v>93</v>
      </c>
      <c r="L3829" s="76" t="s">
        <v>93</v>
      </c>
      <c r="M3829" s="58">
        <v>0.85</v>
      </c>
      <c r="N3829" s="58">
        <v>0.15</v>
      </c>
      <c r="O3829" s="59">
        <f>Ugovori_OPULJP3[[#This Row],[Bespovratna sredstva - Ukupno (EU+Nac) HRK
= Ukupna ugovorena vrijednost bespovratnih sredstava]]*Ugovori_OPULJP3[[#This Row],[EU STOPA SUFINANCIRANJA %
EU CO-FINANCING RATE %]]</f>
        <v>421517.22700000001</v>
      </c>
      <c r="P3829" s="60">
        <f>Ugovori_OPULJP3[[#This Row],[Bespovratna sredstva - EU dio - HRK]]/7.5345</f>
        <v>55944.950162585439</v>
      </c>
      <c r="Q3829" s="59">
        <f>Ugovori_OPULJP3[[#This Row],[Bespovratna sredstva - Ukupno (EU+Nac) HRK
= Ukupna ugovorena vrijednost bespovratnih sredstava]]*Ugovori_OPULJP3[[#This Row],[STOPA NACIONALNOG SUFINANCIRANJA %]]</f>
        <v>74385.392999999996</v>
      </c>
      <c r="R3829" s="60">
        <f>Ugovori_OPULJP3[[#This Row],[Bespovratna sredstva - Nacionalni dio - HRK]]/7.5345</f>
        <v>9872.6382639856656</v>
      </c>
      <c r="S3829" s="59">
        <v>495902.62</v>
      </c>
      <c r="T3829" s="60">
        <f>Ugovori_OPULJP3[[#This Row],[Bespovratna sredstva - Ukupno (EU+Nac) HRK
= Ukupna ugovorena vrijednost bespovratnih sredstava]]/7.5345</f>
        <v>65817.588426571107</v>
      </c>
      <c r="U3829" s="59">
        <v>0</v>
      </c>
      <c r="V3829" s="60">
        <f>Ugovori_OPULJP3[[#This Row],[Javni doprinos korisnika - HRK]]/7.5345</f>
        <v>0</v>
      </c>
      <c r="W3829" s="59">
        <v>0</v>
      </c>
      <c r="X3829" s="60">
        <f>Ugovori_OPULJP3[[#This Row],[Privatni doprinos korisnika - HRK]]/7.5345</f>
        <v>0</v>
      </c>
      <c r="Y3829" s="61">
        <v>495902.62</v>
      </c>
      <c r="Z3829" s="62">
        <f>Ugovori_OPULJP3[[#This Row],[UKUPNI PRIHVATLJIVI IZDACI
TOTAL ELIGIBLE EXPENDITURE
= Bespovratna sredstva ukupno + doprinos korisnika
= Ukupni prihvatljivi troškovi
= Ukupna ugovorena vrijednost projekta HRK]]/7.5345</f>
        <v>65817.588426571107</v>
      </c>
      <c r="AA3829" s="53" t="s">
        <v>12292</v>
      </c>
      <c r="AB3829" s="53" t="s">
        <v>752</v>
      </c>
      <c r="AC3829" s="40" t="s">
        <v>13919</v>
      </c>
      <c r="AD3829" s="52" t="s">
        <v>12294</v>
      </c>
    </row>
    <row r="3830" spans="1:30" ht="88.5" customHeight="1" x14ac:dyDescent="0.2">
      <c r="A3830" s="70" t="s">
        <v>13920</v>
      </c>
      <c r="B3830" s="64" t="s">
        <v>12105</v>
      </c>
      <c r="C3830" s="65" t="s">
        <v>12289</v>
      </c>
      <c r="D3830" s="96" t="s">
        <v>13640</v>
      </c>
      <c r="E3830" s="53" t="s">
        <v>75</v>
      </c>
      <c r="F3830" s="71" t="s">
        <v>13921</v>
      </c>
      <c r="G3830" s="71" t="s">
        <v>13922</v>
      </c>
      <c r="H3830" s="68">
        <v>44532</v>
      </c>
      <c r="I3830" s="68">
        <v>44897</v>
      </c>
      <c r="J3830" s="57" t="str">
        <f>IF(Ugovori_OPULJP3[[#This Row],[DATUM ZAVRŠETKA OPERACIJE]]&gt;DATE(2024,12,31),"u provedbi","završen")</f>
        <v>završen</v>
      </c>
      <c r="K3830" s="67" t="s">
        <v>13923</v>
      </c>
      <c r="L3830" s="55" t="s">
        <v>185</v>
      </c>
      <c r="M3830" s="82" t="s">
        <v>3093</v>
      </c>
      <c r="N3830" s="58">
        <v>0.15</v>
      </c>
      <c r="O3830" s="59">
        <f>Ugovori_OPULJP3[[#This Row],[Bespovratna sredstva - Ukupno (EU+Nac) HRK
= Ukupna ugovorena vrijednost bespovratnih sredstava]]*Ugovori_OPULJP3[[#This Row],[EU STOPA SUFINANCIRANJA %
EU CO-FINANCING RATE %]]</f>
        <v>370668</v>
      </c>
      <c r="P3830" s="60">
        <f>Ugovori_OPULJP3[[#This Row],[Bespovratna sredstva - EU dio - HRK]]/7.5345</f>
        <v>49196.097949432609</v>
      </c>
      <c r="Q3830" s="59">
        <f>Ugovori_OPULJP3[[#This Row],[Bespovratna sredstva - Ukupno (EU+Nac) HRK
= Ukupna ugovorena vrijednost bespovratnih sredstava]]*Ugovori_OPULJP3[[#This Row],[STOPA NACIONALNOG SUFINANCIRANJA %]]</f>
        <v>65412</v>
      </c>
      <c r="R3830" s="60">
        <f>Ugovori_OPULJP3[[#This Row],[Bespovratna sredstva - Nacionalni dio - HRK]]/7.5345</f>
        <v>8681.6643440175194</v>
      </c>
      <c r="S3830" s="59">
        <v>436080</v>
      </c>
      <c r="T3830" s="60">
        <f>Ugovori_OPULJP3[[#This Row],[Bespovratna sredstva - Ukupno (EU+Nac) HRK
= Ukupna ugovorena vrijednost bespovratnih sredstava]]/7.5345</f>
        <v>57877.762293450127</v>
      </c>
      <c r="U3830" s="59">
        <v>0</v>
      </c>
      <c r="V3830" s="60">
        <f>Ugovori_OPULJP3[[#This Row],[Javni doprinos korisnika - HRK]]/7.5345</f>
        <v>0</v>
      </c>
      <c r="W3830" s="59">
        <v>0</v>
      </c>
      <c r="X3830" s="60">
        <f>Ugovori_OPULJP3[[#This Row],[Privatni doprinos korisnika - HRK]]/7.5345</f>
        <v>0</v>
      </c>
      <c r="Y3830" s="61">
        <v>436080</v>
      </c>
      <c r="Z3830" s="62">
        <f>Ugovori_OPULJP3[[#This Row],[UKUPNI PRIHVATLJIVI IZDACI
TOTAL ELIGIBLE EXPENDITURE
= Bespovratna sredstva ukupno + doprinos korisnika
= Ukupni prihvatljivi troškovi
= Ukupna ugovorena vrijednost projekta HRK]]/7.5345</f>
        <v>57877.762293450127</v>
      </c>
      <c r="AA3830" s="53" t="s">
        <v>12292</v>
      </c>
      <c r="AB3830" s="53" t="s">
        <v>752</v>
      </c>
      <c r="AC3830" s="40" t="s">
        <v>13924</v>
      </c>
      <c r="AD3830" s="52" t="s">
        <v>12294</v>
      </c>
    </row>
    <row r="3831" spans="1:30" ht="88.5" customHeight="1" x14ac:dyDescent="0.2">
      <c r="A3831" s="50" t="s">
        <v>13925</v>
      </c>
      <c r="B3831" s="64" t="s">
        <v>12105</v>
      </c>
      <c r="C3831" s="65" t="s">
        <v>12289</v>
      </c>
      <c r="D3831" s="65" t="s">
        <v>13640</v>
      </c>
      <c r="E3831" s="66" t="s">
        <v>75</v>
      </c>
      <c r="F3831" s="71" t="s">
        <v>13926</v>
      </c>
      <c r="G3831" s="71" t="s">
        <v>2822</v>
      </c>
      <c r="H3831" s="68">
        <v>44769</v>
      </c>
      <c r="I3831" s="68">
        <v>45134</v>
      </c>
      <c r="J3831" s="57" t="str">
        <f>IF(Ugovori_OPULJP3[[#This Row],[DATUM ZAVRŠETKA OPERACIJE]]&gt;DATE(2024,12,31),"u provedbi","završen")</f>
        <v>završen</v>
      </c>
      <c r="K3831" s="67" t="s">
        <v>103</v>
      </c>
      <c r="L3831" s="67" t="s">
        <v>103</v>
      </c>
      <c r="M3831" s="58">
        <v>0.85</v>
      </c>
      <c r="N3831" s="58">
        <v>0.15</v>
      </c>
      <c r="O3831" s="59">
        <f>Ugovori_OPULJP3[[#This Row],[Bespovratna sredstva - Ukupno (EU+Nac) HRK
= Ukupna ugovorena vrijednost bespovratnih sredstava]]*Ugovori_OPULJP3[[#This Row],[EU STOPA SUFINANCIRANJA %
EU CO-FINANCING RATE %]]</f>
        <v>392338.79249999998</v>
      </c>
      <c r="P3831" s="60">
        <f>Ugovori_OPULJP3[[#This Row],[Bespovratna sredstva - EU dio - HRK]]/7.5345</f>
        <v>52072.306390603218</v>
      </c>
      <c r="Q3831" s="59">
        <f>Ugovori_OPULJP3[[#This Row],[Bespovratna sredstva - Ukupno (EU+Nac) HRK
= Ukupna ugovorena vrijednost bespovratnih sredstava]]*Ugovori_OPULJP3[[#This Row],[STOPA NACIONALNOG SUFINANCIRANJA %]]</f>
        <v>69236.257499999992</v>
      </c>
      <c r="R3831" s="60">
        <f>Ugovori_OPULJP3[[#This Row],[Bespovratna sredstva - Nacionalni dio - HRK]]/7.5345</f>
        <v>9189.2305395182138</v>
      </c>
      <c r="S3831" s="59">
        <v>461575.05</v>
      </c>
      <c r="T3831" s="60">
        <f>Ugovori_OPULJP3[[#This Row],[Bespovratna sredstva - Ukupno (EU+Nac) HRK
= Ukupna ugovorena vrijednost bespovratnih sredstava]]/7.5345</f>
        <v>61261.536930121438</v>
      </c>
      <c r="U3831" s="59">
        <v>0</v>
      </c>
      <c r="V3831" s="60">
        <f>Ugovori_OPULJP3[[#This Row],[Javni doprinos korisnika - HRK]]/7.5345</f>
        <v>0</v>
      </c>
      <c r="W3831" s="59">
        <v>0</v>
      </c>
      <c r="X3831" s="60">
        <f>Ugovori_OPULJP3[[#This Row],[Privatni doprinos korisnika - HRK]]/7.5345</f>
        <v>0</v>
      </c>
      <c r="Y3831" s="61">
        <v>461575.05</v>
      </c>
      <c r="Z3831" s="62">
        <f>Ugovori_OPULJP3[[#This Row],[UKUPNI PRIHVATLJIVI IZDACI
TOTAL ELIGIBLE EXPENDITURE
= Bespovratna sredstva ukupno + doprinos korisnika
= Ukupni prihvatljivi troškovi
= Ukupna ugovorena vrijednost projekta HRK]]/7.5345</f>
        <v>61261.536930121438</v>
      </c>
      <c r="AA3831" s="66" t="s">
        <v>12292</v>
      </c>
      <c r="AB3831" s="66" t="s">
        <v>752</v>
      </c>
      <c r="AC3831" s="40" t="s">
        <v>13927</v>
      </c>
      <c r="AD3831" s="72" t="s">
        <v>12294</v>
      </c>
    </row>
    <row r="3832" spans="1:30" ht="88.5" customHeight="1" x14ac:dyDescent="0.2">
      <c r="A3832" s="70" t="s">
        <v>13928</v>
      </c>
      <c r="B3832" s="64" t="s">
        <v>12105</v>
      </c>
      <c r="C3832" s="65" t="s">
        <v>12289</v>
      </c>
      <c r="D3832" s="96" t="s">
        <v>13640</v>
      </c>
      <c r="E3832" s="53" t="s">
        <v>75</v>
      </c>
      <c r="F3832" s="71" t="s">
        <v>13929</v>
      </c>
      <c r="G3832" s="71" t="s">
        <v>13930</v>
      </c>
      <c r="H3832" s="68">
        <v>44532</v>
      </c>
      <c r="I3832" s="68">
        <v>45079</v>
      </c>
      <c r="J3832" s="57" t="str">
        <f>IF(Ugovori_OPULJP3[[#This Row],[DATUM ZAVRŠETKA OPERACIJE]]&gt;DATE(2024,12,31),"u provedbi","završen")</f>
        <v>završen</v>
      </c>
      <c r="K3832" s="67" t="s">
        <v>8993</v>
      </c>
      <c r="L3832" s="67" t="s">
        <v>36</v>
      </c>
      <c r="M3832" s="82" t="s">
        <v>3093</v>
      </c>
      <c r="N3832" s="58">
        <v>0.15</v>
      </c>
      <c r="O3832" s="59">
        <f>Ugovori_OPULJP3[[#This Row],[Bespovratna sredstva - Ukupno (EU+Nac) HRK
= Ukupna ugovorena vrijednost bespovratnih sredstava]]*Ugovori_OPULJP3[[#This Row],[EU STOPA SUFINANCIRANJA %
EU CO-FINANCING RATE %]]</f>
        <v>363666.44799999997</v>
      </c>
      <c r="P3832" s="60">
        <f>Ugovori_OPULJP3[[#This Row],[Bespovratna sredstva - EU dio - HRK]]/7.5345</f>
        <v>48266.832304731564</v>
      </c>
      <c r="Q3832" s="59">
        <f>Ugovori_OPULJP3[[#This Row],[Bespovratna sredstva - Ukupno (EU+Nac) HRK
= Ukupna ugovorena vrijednost bespovratnih sredstava]]*Ugovori_OPULJP3[[#This Row],[STOPA NACIONALNOG SUFINANCIRANJA %]]</f>
        <v>64176.432000000001</v>
      </c>
      <c r="R3832" s="60">
        <f>Ugovori_OPULJP3[[#This Row],[Bespovratna sredstva - Nacionalni dio - HRK]]/7.5345</f>
        <v>8517.6762890702757</v>
      </c>
      <c r="S3832" s="59">
        <v>427842.88</v>
      </c>
      <c r="T3832" s="60">
        <f>Ugovori_OPULJP3[[#This Row],[Bespovratna sredstva - Ukupno (EU+Nac) HRK
= Ukupna ugovorena vrijednost bespovratnih sredstava]]/7.5345</f>
        <v>56784.508593801846</v>
      </c>
      <c r="U3832" s="59">
        <v>0</v>
      </c>
      <c r="V3832" s="60">
        <f>Ugovori_OPULJP3[[#This Row],[Javni doprinos korisnika - HRK]]/7.5345</f>
        <v>0</v>
      </c>
      <c r="W3832" s="59">
        <v>0</v>
      </c>
      <c r="X3832" s="60">
        <f>Ugovori_OPULJP3[[#This Row],[Privatni doprinos korisnika - HRK]]/7.5345</f>
        <v>0</v>
      </c>
      <c r="Y3832" s="61">
        <v>427842.88</v>
      </c>
      <c r="Z3832" s="62">
        <f>Ugovori_OPULJP3[[#This Row],[UKUPNI PRIHVATLJIVI IZDACI
TOTAL ELIGIBLE EXPENDITURE
= Bespovratna sredstva ukupno + doprinos korisnika
= Ukupni prihvatljivi troškovi
= Ukupna ugovorena vrijednost projekta HRK]]/7.5345</f>
        <v>56784.508593801846</v>
      </c>
      <c r="AA3832" s="53" t="s">
        <v>12292</v>
      </c>
      <c r="AB3832" s="53" t="s">
        <v>752</v>
      </c>
      <c r="AC3832" s="40" t="s">
        <v>13931</v>
      </c>
      <c r="AD3832" s="52" t="s">
        <v>12294</v>
      </c>
    </row>
    <row r="3833" spans="1:30" ht="88.5" customHeight="1" x14ac:dyDescent="0.2">
      <c r="A3833" s="70" t="s">
        <v>13932</v>
      </c>
      <c r="B3833" s="64" t="s">
        <v>12105</v>
      </c>
      <c r="C3833" s="65" t="s">
        <v>12289</v>
      </c>
      <c r="D3833" s="96" t="s">
        <v>13640</v>
      </c>
      <c r="E3833" s="53" t="s">
        <v>75</v>
      </c>
      <c r="F3833" s="71" t="s">
        <v>13933</v>
      </c>
      <c r="G3833" s="71" t="s">
        <v>13934</v>
      </c>
      <c r="H3833" s="68">
        <v>44532</v>
      </c>
      <c r="I3833" s="68">
        <v>44897</v>
      </c>
      <c r="J3833" s="57" t="str">
        <f>IF(Ugovori_OPULJP3[[#This Row],[DATUM ZAVRŠETKA OPERACIJE]]&gt;DATE(2024,12,31),"u provedbi","završen")</f>
        <v>završen</v>
      </c>
      <c r="K3833" s="67" t="s">
        <v>8101</v>
      </c>
      <c r="L3833" s="55" t="s">
        <v>337</v>
      </c>
      <c r="M3833" s="82" t="s">
        <v>3093</v>
      </c>
      <c r="N3833" s="58">
        <v>0.15</v>
      </c>
      <c r="O3833" s="59">
        <f>Ugovori_OPULJP3[[#This Row],[Bespovratna sredstva - Ukupno (EU+Nac) HRK
= Ukupna ugovorena vrijednost bespovratnih sredstava]]*Ugovori_OPULJP3[[#This Row],[EU STOPA SUFINANCIRANJA %
EU CO-FINANCING RATE %]]</f>
        <v>351388.147</v>
      </c>
      <c r="P3833" s="60">
        <f>Ugovori_OPULJP3[[#This Row],[Bespovratna sredstva - EU dio - HRK]]/7.5345</f>
        <v>46637.22171345145</v>
      </c>
      <c r="Q3833" s="59">
        <f>Ugovori_OPULJP3[[#This Row],[Bespovratna sredstva - Ukupno (EU+Nac) HRK
= Ukupna ugovorena vrijednost bespovratnih sredstava]]*Ugovori_OPULJP3[[#This Row],[STOPA NACIONALNOG SUFINANCIRANJA %]]</f>
        <v>62009.672999999995</v>
      </c>
      <c r="R3833" s="60">
        <f>Ugovori_OPULJP3[[#This Row],[Bespovratna sredstva - Nacionalni dio - HRK]]/7.5345</f>
        <v>8230.0979494326093</v>
      </c>
      <c r="S3833" s="59">
        <v>413397.82</v>
      </c>
      <c r="T3833" s="60">
        <f>Ugovori_OPULJP3[[#This Row],[Bespovratna sredstva - Ukupno (EU+Nac) HRK
= Ukupna ugovorena vrijednost bespovratnih sredstava]]/7.5345</f>
        <v>54867.319662884067</v>
      </c>
      <c r="U3833" s="59">
        <v>0</v>
      </c>
      <c r="V3833" s="60">
        <f>Ugovori_OPULJP3[[#This Row],[Javni doprinos korisnika - HRK]]/7.5345</f>
        <v>0</v>
      </c>
      <c r="W3833" s="59">
        <v>0</v>
      </c>
      <c r="X3833" s="60">
        <f>Ugovori_OPULJP3[[#This Row],[Privatni doprinos korisnika - HRK]]/7.5345</f>
        <v>0</v>
      </c>
      <c r="Y3833" s="61">
        <v>413397.82</v>
      </c>
      <c r="Z3833" s="62">
        <f>Ugovori_OPULJP3[[#This Row],[UKUPNI PRIHVATLJIVI IZDACI
TOTAL ELIGIBLE EXPENDITURE
= Bespovratna sredstva ukupno + doprinos korisnika
= Ukupni prihvatljivi troškovi
= Ukupna ugovorena vrijednost projekta HRK]]/7.5345</f>
        <v>54867.319662884067</v>
      </c>
      <c r="AA3833" s="53" t="s">
        <v>12292</v>
      </c>
      <c r="AB3833" s="53" t="s">
        <v>752</v>
      </c>
      <c r="AC3833" s="40" t="s">
        <v>13935</v>
      </c>
      <c r="AD3833" s="52" t="s">
        <v>12294</v>
      </c>
    </row>
    <row r="3834" spans="1:30" ht="88.5" customHeight="1" x14ac:dyDescent="0.2">
      <c r="A3834" s="70" t="s">
        <v>13936</v>
      </c>
      <c r="B3834" s="64" t="s">
        <v>12105</v>
      </c>
      <c r="C3834" s="65" t="s">
        <v>12289</v>
      </c>
      <c r="D3834" s="96" t="s">
        <v>13640</v>
      </c>
      <c r="E3834" s="53" t="s">
        <v>75</v>
      </c>
      <c r="F3834" s="71" t="s">
        <v>13937</v>
      </c>
      <c r="G3834" s="71" t="s">
        <v>1406</v>
      </c>
      <c r="H3834" s="68">
        <v>44641</v>
      </c>
      <c r="I3834" s="68">
        <v>45190</v>
      </c>
      <c r="J3834" s="57" t="str">
        <f>IF(Ugovori_OPULJP3[[#This Row],[DATUM ZAVRŠETKA OPERACIJE]]&gt;DATE(2024,12,31),"u provedbi","završen")</f>
        <v>završen</v>
      </c>
      <c r="K3834" s="76" t="s">
        <v>93</v>
      </c>
      <c r="L3834" s="76" t="s">
        <v>93</v>
      </c>
      <c r="M3834" s="58">
        <v>0.85</v>
      </c>
      <c r="N3834" s="58">
        <v>0.15</v>
      </c>
      <c r="O3834" s="59">
        <f>Ugovori_OPULJP3[[#This Row],[Bespovratna sredstva - Ukupno (EU+Nac) HRK
= Ukupna ugovorena vrijednost bespovratnih sredstava]]*Ugovori_OPULJP3[[#This Row],[EU STOPA SUFINANCIRANJA %
EU CO-FINANCING RATE %]]</f>
        <v>358484.62699999998</v>
      </c>
      <c r="P3834" s="60">
        <f>Ugovori_OPULJP3[[#This Row],[Bespovratna sredstva - EU dio - HRK]]/7.5345</f>
        <v>47579.086468909678</v>
      </c>
      <c r="Q3834" s="59">
        <f>Ugovori_OPULJP3[[#This Row],[Bespovratna sredstva - Ukupno (EU+Nac) HRK
= Ukupna ugovorena vrijednost bespovratnih sredstava]]*Ugovori_OPULJP3[[#This Row],[STOPA NACIONALNOG SUFINANCIRANJA %]]</f>
        <v>63261.992999999995</v>
      </c>
      <c r="R3834" s="60">
        <f>Ugovori_OPULJP3[[#This Row],[Bespovratna sredstva - Nacionalni dio - HRK]]/7.5345</f>
        <v>8396.309376866413</v>
      </c>
      <c r="S3834" s="59">
        <v>421746.62</v>
      </c>
      <c r="T3834" s="60">
        <f>Ugovori_OPULJP3[[#This Row],[Bespovratna sredstva - Ukupno (EU+Nac) HRK
= Ukupna ugovorena vrijednost bespovratnih sredstava]]/7.5345</f>
        <v>55975.395845776096</v>
      </c>
      <c r="U3834" s="59">
        <v>0</v>
      </c>
      <c r="V3834" s="60">
        <f>Ugovori_OPULJP3[[#This Row],[Javni doprinos korisnika - HRK]]/7.5345</f>
        <v>0</v>
      </c>
      <c r="W3834" s="59">
        <v>0</v>
      </c>
      <c r="X3834" s="60">
        <f>Ugovori_OPULJP3[[#This Row],[Privatni doprinos korisnika - HRK]]/7.5345</f>
        <v>0</v>
      </c>
      <c r="Y3834" s="61">
        <v>421746.62</v>
      </c>
      <c r="Z3834" s="62">
        <f>Ugovori_OPULJP3[[#This Row],[UKUPNI PRIHVATLJIVI IZDACI
TOTAL ELIGIBLE EXPENDITURE
= Bespovratna sredstva ukupno + doprinos korisnika
= Ukupni prihvatljivi troškovi
= Ukupna ugovorena vrijednost projekta HRK]]/7.5345</f>
        <v>55975.395845776096</v>
      </c>
      <c r="AA3834" s="53" t="s">
        <v>12292</v>
      </c>
      <c r="AB3834" s="53" t="s">
        <v>752</v>
      </c>
      <c r="AC3834" s="40" t="s">
        <v>13938</v>
      </c>
      <c r="AD3834" s="52" t="s">
        <v>12294</v>
      </c>
    </row>
    <row r="3835" spans="1:30" ht="88.5" customHeight="1" x14ac:dyDescent="0.2">
      <c r="A3835" s="70" t="s">
        <v>13939</v>
      </c>
      <c r="B3835" s="64" t="s">
        <v>12105</v>
      </c>
      <c r="C3835" s="65" t="s">
        <v>12289</v>
      </c>
      <c r="D3835" s="96" t="s">
        <v>13640</v>
      </c>
      <c r="E3835" s="53" t="s">
        <v>75</v>
      </c>
      <c r="F3835" s="71" t="s">
        <v>13940</v>
      </c>
      <c r="G3835" s="71" t="s">
        <v>13941</v>
      </c>
      <c r="H3835" s="68">
        <v>44532</v>
      </c>
      <c r="I3835" s="68">
        <v>44897</v>
      </c>
      <c r="J3835" s="57" t="str">
        <f>IF(Ugovori_OPULJP3[[#This Row],[DATUM ZAVRŠETKA OPERACIJE]]&gt;DATE(2024,12,31),"u provedbi","završen")</f>
        <v>završen</v>
      </c>
      <c r="K3835" s="67" t="s">
        <v>424</v>
      </c>
      <c r="L3835" s="55" t="s">
        <v>424</v>
      </c>
      <c r="M3835" s="82" t="s">
        <v>3093</v>
      </c>
      <c r="N3835" s="58">
        <v>0.15</v>
      </c>
      <c r="O3835" s="59">
        <f>Ugovori_OPULJP3[[#This Row],[Bespovratna sredstva - Ukupno (EU+Nac) HRK
= Ukupna ugovorena vrijednost bespovratnih sredstava]]*Ugovori_OPULJP3[[#This Row],[EU STOPA SUFINANCIRANJA %
EU CO-FINANCING RATE %]]</f>
        <v>370068.75</v>
      </c>
      <c r="P3835" s="60">
        <f>Ugovori_OPULJP3[[#This Row],[Bespovratna sredstva - EU dio - HRK]]/7.5345</f>
        <v>49116.563806490143</v>
      </c>
      <c r="Q3835" s="59">
        <f>Ugovori_OPULJP3[[#This Row],[Bespovratna sredstva - Ukupno (EU+Nac) HRK
= Ukupna ugovorena vrijednost bespovratnih sredstava]]*Ugovori_OPULJP3[[#This Row],[STOPA NACIONALNOG SUFINANCIRANJA %]]</f>
        <v>65306.25</v>
      </c>
      <c r="R3835" s="60">
        <f>Ugovori_OPULJP3[[#This Row],[Bespovratna sredstva - Nacionalni dio - HRK]]/7.5345</f>
        <v>8667.6289070276725</v>
      </c>
      <c r="S3835" s="59">
        <v>435375</v>
      </c>
      <c r="T3835" s="60">
        <f>Ugovori_OPULJP3[[#This Row],[Bespovratna sredstva - Ukupno (EU+Nac) HRK
= Ukupna ugovorena vrijednost bespovratnih sredstava]]/7.5345</f>
        <v>57784.192713517812</v>
      </c>
      <c r="U3835" s="59">
        <v>0</v>
      </c>
      <c r="V3835" s="60">
        <f>Ugovori_OPULJP3[[#This Row],[Javni doprinos korisnika - HRK]]/7.5345</f>
        <v>0</v>
      </c>
      <c r="W3835" s="59">
        <v>0</v>
      </c>
      <c r="X3835" s="60">
        <f>Ugovori_OPULJP3[[#This Row],[Privatni doprinos korisnika - HRK]]/7.5345</f>
        <v>0</v>
      </c>
      <c r="Y3835" s="61">
        <v>435375</v>
      </c>
      <c r="Z3835" s="62">
        <f>Ugovori_OPULJP3[[#This Row],[UKUPNI PRIHVATLJIVI IZDACI
TOTAL ELIGIBLE EXPENDITURE
= Bespovratna sredstva ukupno + doprinos korisnika
= Ukupni prihvatljivi troškovi
= Ukupna ugovorena vrijednost projekta HRK]]/7.5345</f>
        <v>57784.192713517812</v>
      </c>
      <c r="AA3835" s="53" t="s">
        <v>12292</v>
      </c>
      <c r="AB3835" s="53" t="s">
        <v>752</v>
      </c>
      <c r="AC3835" s="40" t="s">
        <v>13942</v>
      </c>
      <c r="AD3835" s="52" t="s">
        <v>12294</v>
      </c>
    </row>
    <row r="3836" spans="1:30" ht="88.5" customHeight="1" x14ac:dyDescent="0.2">
      <c r="A3836" s="70" t="s">
        <v>13943</v>
      </c>
      <c r="B3836" s="64" t="s">
        <v>12105</v>
      </c>
      <c r="C3836" s="65" t="s">
        <v>12289</v>
      </c>
      <c r="D3836" s="96" t="s">
        <v>13640</v>
      </c>
      <c r="E3836" s="53" t="s">
        <v>75</v>
      </c>
      <c r="F3836" s="71" t="s">
        <v>13944</v>
      </c>
      <c r="G3836" s="71" t="s">
        <v>13945</v>
      </c>
      <c r="H3836" s="68">
        <v>44532</v>
      </c>
      <c r="I3836" s="68">
        <v>44897</v>
      </c>
      <c r="J3836" s="57" t="str">
        <f>IF(Ugovori_OPULJP3[[#This Row],[DATUM ZAVRŠETKA OPERACIJE]]&gt;DATE(2024,12,31),"u provedbi","završen")</f>
        <v>završen</v>
      </c>
      <c r="K3836" s="67" t="s">
        <v>243</v>
      </c>
      <c r="L3836" s="55" t="s">
        <v>243</v>
      </c>
      <c r="M3836" s="82" t="s">
        <v>3093</v>
      </c>
      <c r="N3836" s="58">
        <v>0.15</v>
      </c>
      <c r="O3836" s="59">
        <f>Ugovori_OPULJP3[[#This Row],[Bespovratna sredstva - Ukupno (EU+Nac) HRK
= Ukupna ugovorena vrijednost bespovratnih sredstava]]*Ugovori_OPULJP3[[#This Row],[EU STOPA SUFINANCIRANJA %
EU CO-FINANCING RATE %]]</f>
        <v>423352.88699999999</v>
      </c>
      <c r="P3836" s="60">
        <f>Ugovori_OPULJP3[[#This Row],[Bespovratna sredstva - EU dio - HRK]]/7.5345</f>
        <v>56188.584113079829</v>
      </c>
      <c r="Q3836" s="59">
        <f>Ugovori_OPULJP3[[#This Row],[Bespovratna sredstva - Ukupno (EU+Nac) HRK
= Ukupna ugovorena vrijednost bespovratnih sredstava]]*Ugovori_OPULJP3[[#This Row],[STOPA NACIONALNOG SUFINANCIRANJA %]]</f>
        <v>74709.332999999999</v>
      </c>
      <c r="R3836" s="60">
        <f>Ugovori_OPULJP3[[#This Row],[Bespovratna sredstva - Nacionalni dio - HRK]]/7.5345</f>
        <v>9915.6324905434994</v>
      </c>
      <c r="S3836" s="59">
        <v>498062.22</v>
      </c>
      <c r="T3836" s="60">
        <f>Ugovori_OPULJP3[[#This Row],[Bespovratna sredstva - Ukupno (EU+Nac) HRK
= Ukupna ugovorena vrijednost bespovratnih sredstava]]/7.5345</f>
        <v>66104.216603623325</v>
      </c>
      <c r="U3836" s="59">
        <v>0</v>
      </c>
      <c r="V3836" s="60">
        <f>Ugovori_OPULJP3[[#This Row],[Javni doprinos korisnika - HRK]]/7.5345</f>
        <v>0</v>
      </c>
      <c r="W3836" s="59">
        <v>0</v>
      </c>
      <c r="X3836" s="60">
        <f>Ugovori_OPULJP3[[#This Row],[Privatni doprinos korisnika - HRK]]/7.5345</f>
        <v>0</v>
      </c>
      <c r="Y3836" s="61">
        <v>498062.22</v>
      </c>
      <c r="Z3836" s="62">
        <f>Ugovori_OPULJP3[[#This Row],[UKUPNI PRIHVATLJIVI IZDACI
TOTAL ELIGIBLE EXPENDITURE
= Bespovratna sredstva ukupno + doprinos korisnika
= Ukupni prihvatljivi troškovi
= Ukupna ugovorena vrijednost projekta HRK]]/7.5345</f>
        <v>66104.216603623325</v>
      </c>
      <c r="AA3836" s="53" t="s">
        <v>12292</v>
      </c>
      <c r="AB3836" s="53" t="s">
        <v>752</v>
      </c>
      <c r="AC3836" s="40" t="s">
        <v>13946</v>
      </c>
      <c r="AD3836" s="52" t="s">
        <v>12294</v>
      </c>
    </row>
    <row r="3837" spans="1:30" ht="88.5" customHeight="1" x14ac:dyDescent="0.2">
      <c r="A3837" s="70" t="s">
        <v>13947</v>
      </c>
      <c r="B3837" s="64" t="s">
        <v>12105</v>
      </c>
      <c r="C3837" s="65" t="s">
        <v>12289</v>
      </c>
      <c r="D3837" s="96" t="s">
        <v>13640</v>
      </c>
      <c r="E3837" s="53" t="s">
        <v>75</v>
      </c>
      <c r="F3837" s="71" t="s">
        <v>13948</v>
      </c>
      <c r="G3837" s="71" t="s">
        <v>13949</v>
      </c>
      <c r="H3837" s="68">
        <v>44553</v>
      </c>
      <c r="I3837" s="68">
        <v>44918</v>
      </c>
      <c r="J3837" s="57" t="str">
        <f>IF(Ugovori_OPULJP3[[#This Row],[DATUM ZAVRŠETKA OPERACIJE]]&gt;DATE(2024,12,31),"u provedbi","završen")</f>
        <v>završen</v>
      </c>
      <c r="K3837" s="67" t="s">
        <v>78</v>
      </c>
      <c r="L3837" s="67" t="s">
        <v>248</v>
      </c>
      <c r="M3837" s="82" t="s">
        <v>3093</v>
      </c>
      <c r="N3837" s="58">
        <v>0.15</v>
      </c>
      <c r="O3837" s="59">
        <f>Ugovori_OPULJP3[[#This Row],[Bespovratna sredstva - Ukupno (EU+Nac) HRK
= Ukupna ugovorena vrijednost bespovratnih sredstava]]*Ugovori_OPULJP3[[#This Row],[EU STOPA SUFINANCIRANJA %
EU CO-FINANCING RATE %]]</f>
        <v>397341</v>
      </c>
      <c r="P3837" s="60">
        <f>Ugovori_OPULJP3[[#This Row],[Bespovratna sredstva - EU dio - HRK]]/7.5345</f>
        <v>52736.213418275926</v>
      </c>
      <c r="Q3837" s="59">
        <f>Ugovori_OPULJP3[[#This Row],[Bespovratna sredstva - Ukupno (EU+Nac) HRK
= Ukupna ugovorena vrijednost bespovratnih sredstava]]*Ugovori_OPULJP3[[#This Row],[STOPA NACIONALNOG SUFINANCIRANJA %]]</f>
        <v>70119</v>
      </c>
      <c r="R3837" s="60">
        <f>Ugovori_OPULJP3[[#This Row],[Bespovratna sredstva - Nacionalni dio - HRK]]/7.5345</f>
        <v>9306.3906032251634</v>
      </c>
      <c r="S3837" s="59">
        <v>467460</v>
      </c>
      <c r="T3837" s="60">
        <f>Ugovori_OPULJP3[[#This Row],[Bespovratna sredstva - Ukupno (EU+Nac) HRK
= Ukupna ugovorena vrijednost bespovratnih sredstava]]/7.5345</f>
        <v>62042.604021501094</v>
      </c>
      <c r="U3837" s="59">
        <v>0</v>
      </c>
      <c r="V3837" s="60">
        <f>Ugovori_OPULJP3[[#This Row],[Javni doprinos korisnika - HRK]]/7.5345</f>
        <v>0</v>
      </c>
      <c r="W3837" s="59">
        <v>0</v>
      </c>
      <c r="X3837" s="60">
        <f>Ugovori_OPULJP3[[#This Row],[Privatni doprinos korisnika - HRK]]/7.5345</f>
        <v>0</v>
      </c>
      <c r="Y3837" s="61">
        <v>467460</v>
      </c>
      <c r="Z3837" s="62">
        <f>Ugovori_OPULJP3[[#This Row],[UKUPNI PRIHVATLJIVI IZDACI
TOTAL ELIGIBLE EXPENDITURE
= Bespovratna sredstva ukupno + doprinos korisnika
= Ukupni prihvatljivi troškovi
= Ukupna ugovorena vrijednost projekta HRK]]/7.5345</f>
        <v>62042.604021501094</v>
      </c>
      <c r="AA3837" s="53" t="s">
        <v>12292</v>
      </c>
      <c r="AB3837" s="53" t="s">
        <v>752</v>
      </c>
      <c r="AC3837" s="40" t="s">
        <v>13950</v>
      </c>
      <c r="AD3837" s="52" t="s">
        <v>12294</v>
      </c>
    </row>
    <row r="3838" spans="1:30" ht="88.5" customHeight="1" x14ac:dyDescent="0.2">
      <c r="A3838" s="70" t="s">
        <v>13951</v>
      </c>
      <c r="B3838" s="64" t="s">
        <v>12105</v>
      </c>
      <c r="C3838" s="65" t="s">
        <v>12289</v>
      </c>
      <c r="D3838" s="96" t="s">
        <v>13640</v>
      </c>
      <c r="E3838" s="53" t="s">
        <v>75</v>
      </c>
      <c r="F3838" s="71" t="s">
        <v>13952</v>
      </c>
      <c r="G3838" s="71" t="s">
        <v>13953</v>
      </c>
      <c r="H3838" s="68">
        <v>44502</v>
      </c>
      <c r="I3838" s="68">
        <v>45048</v>
      </c>
      <c r="J3838" s="57" t="str">
        <f>IF(Ugovori_OPULJP3[[#This Row],[DATUM ZAVRŠETKA OPERACIJE]]&gt;DATE(2024,12,31),"u provedbi","završen")</f>
        <v>završen</v>
      </c>
      <c r="K3838" s="76" t="s">
        <v>210</v>
      </c>
      <c r="L3838" s="76" t="s">
        <v>210</v>
      </c>
      <c r="M3838" s="58">
        <v>0.85</v>
      </c>
      <c r="N3838" s="58">
        <v>0.15</v>
      </c>
      <c r="O3838" s="59">
        <f>Ugovori_OPULJP3[[#This Row],[Bespovratna sredstva - Ukupno (EU+Nac) HRK
= Ukupna ugovorena vrijednost bespovratnih sredstava]]*Ugovori_OPULJP3[[#This Row],[EU STOPA SUFINANCIRANJA %
EU CO-FINANCING RATE %]]</f>
        <v>414670.783</v>
      </c>
      <c r="P3838" s="60">
        <f>Ugovori_OPULJP3[[#This Row],[Bespovratna sredstva - EU dio - HRK]]/7.5345</f>
        <v>55036.270887251972</v>
      </c>
      <c r="Q3838" s="59">
        <f>Ugovori_OPULJP3[[#This Row],[Bespovratna sredstva - Ukupno (EU+Nac) HRK
= Ukupna ugovorena vrijednost bespovratnih sredstava]]*Ugovori_OPULJP3[[#This Row],[STOPA NACIONALNOG SUFINANCIRANJA %]]</f>
        <v>73177.197</v>
      </c>
      <c r="R3838" s="60">
        <f>Ugovori_OPULJP3[[#This Row],[Bespovratna sredstva - Nacionalni dio - HRK]]/7.5345</f>
        <v>9712.2830977503472</v>
      </c>
      <c r="S3838" s="59">
        <v>487847.98</v>
      </c>
      <c r="T3838" s="60">
        <f>Ugovori_OPULJP3[[#This Row],[Bespovratna sredstva - Ukupno (EU+Nac) HRK
= Ukupna ugovorena vrijednost bespovratnih sredstava]]/7.5345</f>
        <v>64748.55398500232</v>
      </c>
      <c r="U3838" s="59">
        <v>0</v>
      </c>
      <c r="V3838" s="60">
        <f>Ugovori_OPULJP3[[#This Row],[Javni doprinos korisnika - HRK]]/7.5345</f>
        <v>0</v>
      </c>
      <c r="W3838" s="59">
        <v>0</v>
      </c>
      <c r="X3838" s="60">
        <f>Ugovori_OPULJP3[[#This Row],[Privatni doprinos korisnika - HRK]]/7.5345</f>
        <v>0</v>
      </c>
      <c r="Y3838" s="61">
        <v>487847.98</v>
      </c>
      <c r="Z3838" s="62">
        <f>Ugovori_OPULJP3[[#This Row],[UKUPNI PRIHVATLJIVI IZDACI
TOTAL ELIGIBLE EXPENDITURE
= Bespovratna sredstva ukupno + doprinos korisnika
= Ukupni prihvatljivi troškovi
= Ukupna ugovorena vrijednost projekta HRK]]/7.5345</f>
        <v>64748.55398500232</v>
      </c>
      <c r="AA3838" s="53" t="s">
        <v>12292</v>
      </c>
      <c r="AB3838" s="53" t="s">
        <v>752</v>
      </c>
      <c r="AC3838" s="40" t="s">
        <v>13954</v>
      </c>
      <c r="AD3838" s="52" t="s">
        <v>12294</v>
      </c>
    </row>
    <row r="3839" spans="1:30" ht="88.5" customHeight="1" x14ac:dyDescent="0.2">
      <c r="A3839" s="70" t="s">
        <v>13955</v>
      </c>
      <c r="B3839" s="64" t="s">
        <v>12105</v>
      </c>
      <c r="C3839" s="65" t="s">
        <v>12289</v>
      </c>
      <c r="D3839" s="65" t="s">
        <v>13640</v>
      </c>
      <c r="E3839" s="66" t="s">
        <v>75</v>
      </c>
      <c r="F3839" s="71" t="s">
        <v>13956</v>
      </c>
      <c r="G3839" s="71" t="s">
        <v>953</v>
      </c>
      <c r="H3839" s="68">
        <v>44671</v>
      </c>
      <c r="I3839" s="68">
        <v>45219</v>
      </c>
      <c r="J3839" s="57" t="str">
        <f>IF(Ugovori_OPULJP3[[#This Row],[DATUM ZAVRŠETKA OPERACIJE]]&gt;DATE(2024,12,31),"u provedbi","završen")</f>
        <v>završen</v>
      </c>
      <c r="K3839" s="76" t="s">
        <v>10157</v>
      </c>
      <c r="L3839" s="76" t="s">
        <v>36</v>
      </c>
      <c r="M3839" s="95" t="s">
        <v>3093</v>
      </c>
      <c r="N3839" s="58">
        <v>0.15</v>
      </c>
      <c r="O3839" s="59">
        <f>Ugovori_OPULJP3[[#This Row],[Bespovratna sredstva - Ukupno (EU+Nac) HRK
= Ukupna ugovorena vrijednost bespovratnih sredstava]]*Ugovori_OPULJP3[[#This Row],[EU STOPA SUFINANCIRANJA %
EU CO-FINANCING RATE %]]</f>
        <v>417078.22950000002</v>
      </c>
      <c r="P3839" s="60">
        <f>Ugovori_OPULJP3[[#This Row],[Bespovratna sredstva - EU dio - HRK]]/7.5345</f>
        <v>55355.793947839935</v>
      </c>
      <c r="Q3839" s="59">
        <f>Ugovori_OPULJP3[[#This Row],[Bespovratna sredstva - Ukupno (EU+Nac) HRK
= Ukupna ugovorena vrijednost bespovratnih sredstava]]*Ugovori_OPULJP3[[#This Row],[STOPA NACIONALNOG SUFINANCIRANJA %]]</f>
        <v>73602.040500000003</v>
      </c>
      <c r="R3839" s="60">
        <f>Ugovori_OPULJP3[[#This Row],[Bespovratna sredstva - Nacionalni dio - HRK]]/7.5345</f>
        <v>9768.6695202070478</v>
      </c>
      <c r="S3839" s="59">
        <v>490680.27</v>
      </c>
      <c r="T3839" s="60">
        <f>Ugovori_OPULJP3[[#This Row],[Bespovratna sredstva - Ukupno (EU+Nac) HRK
= Ukupna ugovorena vrijednost bespovratnih sredstava]]/7.5345</f>
        <v>65124.463468046983</v>
      </c>
      <c r="U3839" s="59">
        <v>0</v>
      </c>
      <c r="V3839" s="60">
        <f>Ugovori_OPULJP3[[#This Row],[Javni doprinos korisnika - HRK]]/7.5345</f>
        <v>0</v>
      </c>
      <c r="W3839" s="59">
        <v>0</v>
      </c>
      <c r="X3839" s="60">
        <f>Ugovori_OPULJP3[[#This Row],[Privatni doprinos korisnika - HRK]]/7.5345</f>
        <v>0</v>
      </c>
      <c r="Y3839" s="61">
        <v>490680.27</v>
      </c>
      <c r="Z3839" s="62">
        <f>Ugovori_OPULJP3[[#This Row],[UKUPNI PRIHVATLJIVI IZDACI
TOTAL ELIGIBLE EXPENDITURE
= Bespovratna sredstva ukupno + doprinos korisnika
= Ukupni prihvatljivi troškovi
= Ukupna ugovorena vrijednost projekta HRK]]/7.5345</f>
        <v>65124.463468046983</v>
      </c>
      <c r="AA3839" s="53" t="s">
        <v>12292</v>
      </c>
      <c r="AB3839" s="53" t="s">
        <v>752</v>
      </c>
      <c r="AC3839" s="40" t="s">
        <v>13957</v>
      </c>
      <c r="AD3839" s="52" t="s">
        <v>12294</v>
      </c>
    </row>
    <row r="3840" spans="1:30" ht="88.5" customHeight="1" x14ac:dyDescent="0.2">
      <c r="A3840" s="70" t="s">
        <v>13958</v>
      </c>
      <c r="B3840" s="64" t="s">
        <v>12105</v>
      </c>
      <c r="C3840" s="65" t="s">
        <v>12289</v>
      </c>
      <c r="D3840" s="96" t="s">
        <v>13640</v>
      </c>
      <c r="E3840" s="53" t="s">
        <v>75</v>
      </c>
      <c r="F3840" s="71" t="s">
        <v>13959</v>
      </c>
      <c r="G3840" s="71" t="s">
        <v>167</v>
      </c>
      <c r="H3840" s="68">
        <v>44641</v>
      </c>
      <c r="I3840" s="68">
        <v>45190</v>
      </c>
      <c r="J3840" s="57" t="str">
        <f>IF(Ugovori_OPULJP3[[#This Row],[DATUM ZAVRŠETKA OPERACIJE]]&gt;DATE(2024,12,31),"u provedbi","završen")</f>
        <v>završen</v>
      </c>
      <c r="K3840" s="76" t="s">
        <v>36</v>
      </c>
      <c r="L3840" s="67" t="s">
        <v>36</v>
      </c>
      <c r="M3840" s="58">
        <v>0.85</v>
      </c>
      <c r="N3840" s="58">
        <v>0.15</v>
      </c>
      <c r="O3840" s="59">
        <f>Ugovori_OPULJP3[[#This Row],[Bespovratna sredstva - Ukupno (EU+Nac) HRK
= Ukupna ugovorena vrijednost bespovratnih sredstava]]*Ugovori_OPULJP3[[#This Row],[EU STOPA SUFINANCIRANJA %
EU CO-FINANCING RATE %]]</f>
        <v>317356.17</v>
      </c>
      <c r="P3840" s="60">
        <f>Ugovori_OPULJP3[[#This Row],[Bespovratna sredstva - EU dio - HRK]]/7.5345</f>
        <v>42120.40215010949</v>
      </c>
      <c r="Q3840" s="59">
        <f>Ugovori_OPULJP3[[#This Row],[Bespovratna sredstva - Ukupno (EU+Nac) HRK
= Ukupna ugovorena vrijednost bespovratnih sredstava]]*Ugovori_OPULJP3[[#This Row],[STOPA NACIONALNOG SUFINANCIRANJA %]]</f>
        <v>56004.03</v>
      </c>
      <c r="R3840" s="60">
        <f>Ugovori_OPULJP3[[#This Row],[Bespovratna sredstva - Nacionalni dio - HRK]]/7.5345</f>
        <v>7433.0121441369693</v>
      </c>
      <c r="S3840" s="59">
        <v>373360.2</v>
      </c>
      <c r="T3840" s="60">
        <f>Ugovori_OPULJP3[[#This Row],[Bespovratna sredstva - Ukupno (EU+Nac) HRK
= Ukupna ugovorena vrijednost bespovratnih sredstava]]/7.5345</f>
        <v>49553.414294246468</v>
      </c>
      <c r="U3840" s="59">
        <v>0</v>
      </c>
      <c r="V3840" s="60">
        <f>Ugovori_OPULJP3[[#This Row],[Javni doprinos korisnika - HRK]]/7.5345</f>
        <v>0</v>
      </c>
      <c r="W3840" s="59">
        <v>0</v>
      </c>
      <c r="X3840" s="60">
        <f>Ugovori_OPULJP3[[#This Row],[Privatni doprinos korisnika - HRK]]/7.5345</f>
        <v>0</v>
      </c>
      <c r="Y3840" s="61">
        <v>373360.2</v>
      </c>
      <c r="Z3840" s="62">
        <f>Ugovori_OPULJP3[[#This Row],[UKUPNI PRIHVATLJIVI IZDACI
TOTAL ELIGIBLE EXPENDITURE
= Bespovratna sredstva ukupno + doprinos korisnika
= Ukupni prihvatljivi troškovi
= Ukupna ugovorena vrijednost projekta HRK]]/7.5345</f>
        <v>49553.414294246468</v>
      </c>
      <c r="AA3840" s="53" t="s">
        <v>12292</v>
      </c>
      <c r="AB3840" s="53" t="s">
        <v>752</v>
      </c>
      <c r="AC3840" s="40" t="s">
        <v>13960</v>
      </c>
      <c r="AD3840" s="52" t="s">
        <v>12294</v>
      </c>
    </row>
    <row r="3841" spans="1:30" ht="88.5" customHeight="1" x14ac:dyDescent="0.2">
      <c r="A3841" s="70" t="s">
        <v>13961</v>
      </c>
      <c r="B3841" s="64" t="s">
        <v>12105</v>
      </c>
      <c r="C3841" s="65" t="s">
        <v>12289</v>
      </c>
      <c r="D3841" s="96" t="s">
        <v>13640</v>
      </c>
      <c r="E3841" s="53" t="s">
        <v>75</v>
      </c>
      <c r="F3841" s="71" t="s">
        <v>13962</v>
      </c>
      <c r="G3841" s="71" t="s">
        <v>184</v>
      </c>
      <c r="H3841" s="68">
        <v>44641</v>
      </c>
      <c r="I3841" s="68">
        <v>45128</v>
      </c>
      <c r="J3841" s="57" t="str">
        <f>IF(Ugovori_OPULJP3[[#This Row],[DATUM ZAVRŠETKA OPERACIJE]]&gt;DATE(2024,12,31),"u provedbi","završen")</f>
        <v>završen</v>
      </c>
      <c r="K3841" s="76" t="s">
        <v>185</v>
      </c>
      <c r="L3841" s="76" t="s">
        <v>185</v>
      </c>
      <c r="M3841" s="58">
        <v>0.85</v>
      </c>
      <c r="N3841" s="58">
        <v>0.15</v>
      </c>
      <c r="O3841" s="59">
        <f>Ugovori_OPULJP3[[#This Row],[Bespovratna sredstva - Ukupno (EU+Nac) HRK
= Ukupna ugovorena vrijednost bespovratnih sredstava]]*Ugovori_OPULJP3[[#This Row],[EU STOPA SUFINANCIRANJA %
EU CO-FINANCING RATE %]]</f>
        <v>398224.57500000001</v>
      </c>
      <c r="P3841" s="60">
        <f>Ugovori_OPULJP3[[#This Row],[Bespovratna sredstva - EU dio - HRK]]/7.5345</f>
        <v>52853.483973720882</v>
      </c>
      <c r="Q3841" s="59">
        <f>Ugovori_OPULJP3[[#This Row],[Bespovratna sredstva - Ukupno (EU+Nac) HRK
= Ukupna ugovorena vrijednost bespovratnih sredstava]]*Ugovori_OPULJP3[[#This Row],[STOPA NACIONALNOG SUFINANCIRANJA %]]</f>
        <v>70274.925000000003</v>
      </c>
      <c r="R3841" s="60">
        <f>Ugovori_OPULJP3[[#This Row],[Bespovratna sredstva - Nacionalni dio - HRK]]/7.5345</f>
        <v>9327.0854071272151</v>
      </c>
      <c r="S3841" s="59">
        <v>468499.5</v>
      </c>
      <c r="T3841" s="60">
        <f>Ugovori_OPULJP3[[#This Row],[Bespovratna sredstva - Ukupno (EU+Nac) HRK
= Ukupna ugovorena vrijednost bespovratnih sredstava]]/7.5345</f>
        <v>62180.569380848094</v>
      </c>
      <c r="U3841" s="59">
        <v>0</v>
      </c>
      <c r="V3841" s="60">
        <f>Ugovori_OPULJP3[[#This Row],[Javni doprinos korisnika - HRK]]/7.5345</f>
        <v>0</v>
      </c>
      <c r="W3841" s="59">
        <v>0</v>
      </c>
      <c r="X3841" s="60">
        <f>Ugovori_OPULJP3[[#This Row],[Privatni doprinos korisnika - HRK]]/7.5345</f>
        <v>0</v>
      </c>
      <c r="Y3841" s="61">
        <v>468499.5</v>
      </c>
      <c r="Z3841" s="62">
        <f>Ugovori_OPULJP3[[#This Row],[UKUPNI PRIHVATLJIVI IZDACI
TOTAL ELIGIBLE EXPENDITURE
= Bespovratna sredstva ukupno + doprinos korisnika
= Ukupni prihvatljivi troškovi
= Ukupna ugovorena vrijednost projekta HRK]]/7.5345</f>
        <v>62180.569380848094</v>
      </c>
      <c r="AA3841" s="53" t="s">
        <v>12292</v>
      </c>
      <c r="AB3841" s="53" t="s">
        <v>752</v>
      </c>
      <c r="AC3841" s="40" t="s">
        <v>13963</v>
      </c>
      <c r="AD3841" s="52" t="s">
        <v>12294</v>
      </c>
    </row>
    <row r="3842" spans="1:30" ht="88.5" customHeight="1" x14ac:dyDescent="0.2">
      <c r="A3842" s="70" t="s">
        <v>13964</v>
      </c>
      <c r="B3842" s="64" t="s">
        <v>12105</v>
      </c>
      <c r="C3842" s="65" t="s">
        <v>12289</v>
      </c>
      <c r="D3842" s="96" t="s">
        <v>13640</v>
      </c>
      <c r="E3842" s="53" t="s">
        <v>75</v>
      </c>
      <c r="F3842" s="71" t="s">
        <v>13965</v>
      </c>
      <c r="G3842" s="71" t="s">
        <v>13966</v>
      </c>
      <c r="H3842" s="68">
        <v>44546</v>
      </c>
      <c r="I3842" s="68">
        <v>45093</v>
      </c>
      <c r="J3842" s="57" t="str">
        <f>IF(Ugovori_OPULJP3[[#This Row],[DATUM ZAVRŠETKA OPERACIJE]]&gt;DATE(2024,12,31),"u provedbi","završen")</f>
        <v>završen</v>
      </c>
      <c r="K3842" s="67" t="s">
        <v>248</v>
      </c>
      <c r="L3842" s="67" t="s">
        <v>248</v>
      </c>
      <c r="M3842" s="82" t="s">
        <v>3093</v>
      </c>
      <c r="N3842" s="58">
        <v>0.15</v>
      </c>
      <c r="O3842" s="59">
        <f>Ugovori_OPULJP3[[#This Row],[Bespovratna sredstva - Ukupno (EU+Nac) HRK
= Ukupna ugovorena vrijednost bespovratnih sredstava]]*Ugovori_OPULJP3[[#This Row],[EU STOPA SUFINANCIRANJA %
EU CO-FINANCING RATE %]]</f>
        <v>422965.576</v>
      </c>
      <c r="P3842" s="60">
        <f>Ugovori_OPULJP3[[#This Row],[Bespovratna sredstva - EU dio - HRK]]/7.5345</f>
        <v>56137.179109429955</v>
      </c>
      <c r="Q3842" s="59">
        <f>Ugovori_OPULJP3[[#This Row],[Bespovratna sredstva - Ukupno (EU+Nac) HRK
= Ukupna ugovorena vrijednost bespovratnih sredstava]]*Ugovori_OPULJP3[[#This Row],[STOPA NACIONALNOG SUFINANCIRANJA %]]</f>
        <v>74640.983999999997</v>
      </c>
      <c r="R3842" s="60">
        <f>Ugovori_OPULJP3[[#This Row],[Bespovratna sredstva - Nacionalni dio - HRK]]/7.5345</f>
        <v>9906.5610193111679</v>
      </c>
      <c r="S3842" s="59">
        <v>497606.56</v>
      </c>
      <c r="T3842" s="60">
        <f>Ugovori_OPULJP3[[#This Row],[Bespovratna sredstva - Ukupno (EU+Nac) HRK
= Ukupna ugovorena vrijednost bespovratnih sredstava]]/7.5345</f>
        <v>66043.740128741119</v>
      </c>
      <c r="U3842" s="59">
        <v>0</v>
      </c>
      <c r="V3842" s="60">
        <f>Ugovori_OPULJP3[[#This Row],[Javni doprinos korisnika - HRK]]/7.5345</f>
        <v>0</v>
      </c>
      <c r="W3842" s="59">
        <v>0</v>
      </c>
      <c r="X3842" s="60">
        <f>Ugovori_OPULJP3[[#This Row],[Privatni doprinos korisnika - HRK]]/7.5345</f>
        <v>0</v>
      </c>
      <c r="Y3842" s="61">
        <v>497606.56</v>
      </c>
      <c r="Z3842" s="62">
        <f>Ugovori_OPULJP3[[#This Row],[UKUPNI PRIHVATLJIVI IZDACI
TOTAL ELIGIBLE EXPENDITURE
= Bespovratna sredstva ukupno + doprinos korisnika
= Ukupni prihvatljivi troškovi
= Ukupna ugovorena vrijednost projekta HRK]]/7.5345</f>
        <v>66043.740128741119</v>
      </c>
      <c r="AA3842" s="53" t="s">
        <v>12292</v>
      </c>
      <c r="AB3842" s="53" t="s">
        <v>752</v>
      </c>
      <c r="AC3842" s="40" t="s">
        <v>13967</v>
      </c>
      <c r="AD3842" s="52" t="s">
        <v>12294</v>
      </c>
    </row>
    <row r="3843" spans="1:30" ht="88.5" customHeight="1" x14ac:dyDescent="0.2">
      <c r="A3843" s="70" t="s">
        <v>13968</v>
      </c>
      <c r="B3843" s="64" t="s">
        <v>12105</v>
      </c>
      <c r="C3843" s="65" t="s">
        <v>12289</v>
      </c>
      <c r="D3843" s="96" t="s">
        <v>13640</v>
      </c>
      <c r="E3843" s="53" t="s">
        <v>75</v>
      </c>
      <c r="F3843" s="71" t="s">
        <v>13969</v>
      </c>
      <c r="G3843" s="71" t="s">
        <v>13970</v>
      </c>
      <c r="H3843" s="68">
        <v>44557</v>
      </c>
      <c r="I3843" s="68">
        <v>45104</v>
      </c>
      <c r="J3843" s="57" t="str">
        <f>IF(Ugovori_OPULJP3[[#This Row],[DATUM ZAVRŠETKA OPERACIJE]]&gt;DATE(2024,12,31),"u provedbi","završen")</f>
        <v>završen</v>
      </c>
      <c r="K3843" s="67" t="s">
        <v>7658</v>
      </c>
      <c r="L3843" s="67" t="s">
        <v>78</v>
      </c>
      <c r="M3843" s="82" t="s">
        <v>3093</v>
      </c>
      <c r="N3843" s="58">
        <v>0.15</v>
      </c>
      <c r="O3843" s="59">
        <f>Ugovori_OPULJP3[[#This Row],[Bespovratna sredstva - Ukupno (EU+Nac) HRK
= Ukupna ugovorena vrijednost bespovratnih sredstava]]*Ugovori_OPULJP3[[#This Row],[EU STOPA SUFINANCIRANJA %
EU CO-FINANCING RATE %]]</f>
        <v>420208.61800000002</v>
      </c>
      <c r="P3843" s="60">
        <f>Ugovori_OPULJP3[[#This Row],[Bespovratna sredstva - EU dio - HRK]]/7.5345</f>
        <v>55771.267900988787</v>
      </c>
      <c r="Q3843" s="59">
        <f>Ugovori_OPULJP3[[#This Row],[Bespovratna sredstva - Ukupno (EU+Nac) HRK
= Ukupna ugovorena vrijednost bespovratnih sredstava]]*Ugovori_OPULJP3[[#This Row],[STOPA NACIONALNOG SUFINANCIRANJA %]]</f>
        <v>74154.462</v>
      </c>
      <c r="R3843" s="60">
        <f>Ugovori_OPULJP3[[#This Row],[Bespovratna sredstva - Nacionalni dio - HRK]]/7.5345</f>
        <v>9841.9884531156677</v>
      </c>
      <c r="S3843" s="59">
        <v>494363.08</v>
      </c>
      <c r="T3843" s="60">
        <f>Ugovori_OPULJP3[[#This Row],[Bespovratna sredstva - Ukupno (EU+Nac) HRK
= Ukupna ugovorena vrijednost bespovratnih sredstava]]/7.5345</f>
        <v>65613.256354104451</v>
      </c>
      <c r="U3843" s="59">
        <v>0</v>
      </c>
      <c r="V3843" s="60">
        <f>Ugovori_OPULJP3[[#This Row],[Javni doprinos korisnika - HRK]]/7.5345</f>
        <v>0</v>
      </c>
      <c r="W3843" s="59">
        <v>0</v>
      </c>
      <c r="X3843" s="60">
        <f>Ugovori_OPULJP3[[#This Row],[Privatni doprinos korisnika - HRK]]/7.5345</f>
        <v>0</v>
      </c>
      <c r="Y3843" s="61">
        <v>494363.08</v>
      </c>
      <c r="Z3843" s="62">
        <f>Ugovori_OPULJP3[[#This Row],[UKUPNI PRIHVATLJIVI IZDACI
TOTAL ELIGIBLE EXPENDITURE
= Bespovratna sredstva ukupno + doprinos korisnika
= Ukupni prihvatljivi troškovi
= Ukupna ugovorena vrijednost projekta HRK]]/7.5345</f>
        <v>65613.256354104451</v>
      </c>
      <c r="AA3843" s="66" t="s">
        <v>12292</v>
      </c>
      <c r="AB3843" s="66" t="s">
        <v>752</v>
      </c>
      <c r="AC3843" s="40" t="s">
        <v>13971</v>
      </c>
      <c r="AD3843" s="72" t="s">
        <v>12294</v>
      </c>
    </row>
    <row r="3844" spans="1:30" ht="88.5" customHeight="1" x14ac:dyDescent="0.2">
      <c r="A3844" s="75" t="s">
        <v>13972</v>
      </c>
      <c r="B3844" s="64" t="s">
        <v>12105</v>
      </c>
      <c r="C3844" s="65" t="s">
        <v>12289</v>
      </c>
      <c r="D3844" s="96" t="s">
        <v>13640</v>
      </c>
      <c r="E3844" s="53" t="s">
        <v>75</v>
      </c>
      <c r="F3844" s="71" t="s">
        <v>13973</v>
      </c>
      <c r="G3844" s="73" t="s">
        <v>13494</v>
      </c>
      <c r="H3844" s="68">
        <v>44735</v>
      </c>
      <c r="I3844" s="68">
        <v>45283</v>
      </c>
      <c r="J3844" s="57" t="str">
        <f>IF(Ugovori_OPULJP3[[#This Row],[DATUM ZAVRŠETKA OPERACIJE]]&gt;DATE(2024,12,31),"u provedbi","završen")</f>
        <v>završen</v>
      </c>
      <c r="K3844" s="67" t="s">
        <v>36</v>
      </c>
      <c r="L3844" s="67" t="s">
        <v>36</v>
      </c>
      <c r="M3844" s="58">
        <v>0.85</v>
      </c>
      <c r="N3844" s="58">
        <v>0.15</v>
      </c>
      <c r="O3844" s="59">
        <f>Ugovori_OPULJP3[[#This Row],[Bespovratna sredstva - Ukupno (EU+Nac) HRK
= Ukupna ugovorena vrijednost bespovratnih sredstava]]*Ugovori_OPULJP3[[#This Row],[EU STOPA SUFINANCIRANJA %
EU CO-FINANCING RATE %]]</f>
        <v>339713.85599999997</v>
      </c>
      <c r="P3844" s="60">
        <f>Ugovori_OPULJP3[[#This Row],[Bespovratna sredstva - EU dio - HRK]]/7.5345</f>
        <v>45087.777025681855</v>
      </c>
      <c r="Q3844" s="59">
        <f>Ugovori_OPULJP3[[#This Row],[Bespovratna sredstva - Ukupno (EU+Nac) HRK
= Ukupna ugovorena vrijednost bespovratnih sredstava]]*Ugovori_OPULJP3[[#This Row],[STOPA NACIONALNOG SUFINANCIRANJA %]]</f>
        <v>59949.503999999994</v>
      </c>
      <c r="R3844" s="60">
        <f>Ugovori_OPULJP3[[#This Row],[Bespovratna sredstva - Nacionalni dio - HRK]]/7.5345</f>
        <v>7956.6665339438568</v>
      </c>
      <c r="S3844" s="59">
        <v>399663.35999999999</v>
      </c>
      <c r="T3844" s="60">
        <f>Ugovori_OPULJP3[[#This Row],[Bespovratna sredstva - Ukupno (EU+Nac) HRK
= Ukupna ugovorena vrijednost bespovratnih sredstava]]/7.5345</f>
        <v>53044.443559625717</v>
      </c>
      <c r="U3844" s="59">
        <v>0</v>
      </c>
      <c r="V3844" s="60">
        <f>Ugovori_OPULJP3[[#This Row],[Javni doprinos korisnika - HRK]]/7.5345</f>
        <v>0</v>
      </c>
      <c r="W3844" s="59">
        <v>0</v>
      </c>
      <c r="X3844" s="60">
        <f>Ugovori_OPULJP3[[#This Row],[Privatni doprinos korisnika - HRK]]/7.5345</f>
        <v>0</v>
      </c>
      <c r="Y3844" s="61">
        <v>399663.35999999999</v>
      </c>
      <c r="Z3844" s="62">
        <f>Ugovori_OPULJP3[[#This Row],[UKUPNI PRIHVATLJIVI IZDACI
TOTAL ELIGIBLE EXPENDITURE
= Bespovratna sredstva ukupno + doprinos korisnika
= Ukupni prihvatljivi troškovi
= Ukupna ugovorena vrijednost projekta HRK]]/7.5345</f>
        <v>53044.443559625717</v>
      </c>
      <c r="AA3844" s="53" t="s">
        <v>12292</v>
      </c>
      <c r="AB3844" s="53" t="s">
        <v>752</v>
      </c>
      <c r="AC3844" s="40" t="s">
        <v>13974</v>
      </c>
      <c r="AD3844" s="52" t="s">
        <v>12294</v>
      </c>
    </row>
    <row r="3845" spans="1:30" ht="88.5" customHeight="1" x14ac:dyDescent="0.2">
      <c r="A3845" s="70" t="s">
        <v>13975</v>
      </c>
      <c r="B3845" s="64" t="s">
        <v>12105</v>
      </c>
      <c r="C3845" s="65" t="s">
        <v>12289</v>
      </c>
      <c r="D3845" s="96" t="s">
        <v>13640</v>
      </c>
      <c r="E3845" s="53" t="s">
        <v>75</v>
      </c>
      <c r="F3845" s="71" t="s">
        <v>13976</v>
      </c>
      <c r="G3845" s="71" t="s">
        <v>13977</v>
      </c>
      <c r="H3845" s="68">
        <v>44670</v>
      </c>
      <c r="I3845" s="68">
        <v>45035</v>
      </c>
      <c r="J3845" s="57" t="str">
        <f>IF(Ugovori_OPULJP3[[#This Row],[DATUM ZAVRŠETKA OPERACIJE]]&gt;DATE(2024,12,31),"u provedbi","završen")</f>
        <v>završen</v>
      </c>
      <c r="K3845" s="76" t="s">
        <v>35</v>
      </c>
      <c r="L3845" s="76" t="s">
        <v>36</v>
      </c>
      <c r="M3845" s="58">
        <v>0.85</v>
      </c>
      <c r="N3845" s="58">
        <v>0.15</v>
      </c>
      <c r="O3845" s="59">
        <f>Ugovori_OPULJP3[[#This Row],[Bespovratna sredstva - Ukupno (EU+Nac) HRK
= Ukupna ugovorena vrijednost bespovratnih sredstava]]*Ugovori_OPULJP3[[#This Row],[EU STOPA SUFINANCIRANJA %
EU CO-FINANCING RATE %]]</f>
        <v>424203.72850000003</v>
      </c>
      <c r="P3845" s="60">
        <f>Ugovori_OPULJP3[[#This Row],[Bespovratna sredstva - EU dio - HRK]]/7.5345</f>
        <v>56301.510186475549</v>
      </c>
      <c r="Q3845" s="59">
        <f>Ugovori_OPULJP3[[#This Row],[Bespovratna sredstva - Ukupno (EU+Nac) HRK
= Ukupna ugovorena vrijednost bespovratnih sredstava]]*Ugovori_OPULJP3[[#This Row],[STOPA NACIONALNOG SUFINANCIRANJA %]]</f>
        <v>74859.481499999994</v>
      </c>
      <c r="R3845" s="60">
        <f>Ugovori_OPULJP3[[#This Row],[Bespovratna sredstva - Nacionalni dio - HRK]]/7.5345</f>
        <v>9935.5606211427421</v>
      </c>
      <c r="S3845" s="59">
        <v>499063.21</v>
      </c>
      <c r="T3845" s="60">
        <f>Ugovori_OPULJP3[[#This Row],[Bespovratna sredstva - Ukupno (EU+Nac) HRK
= Ukupna ugovorena vrijednost bespovratnih sredstava]]/7.5345</f>
        <v>66237.070807618293</v>
      </c>
      <c r="U3845" s="59">
        <v>0</v>
      </c>
      <c r="V3845" s="60">
        <f>Ugovori_OPULJP3[[#This Row],[Javni doprinos korisnika - HRK]]/7.5345</f>
        <v>0</v>
      </c>
      <c r="W3845" s="59">
        <v>0</v>
      </c>
      <c r="X3845" s="60">
        <f>Ugovori_OPULJP3[[#This Row],[Privatni doprinos korisnika - HRK]]/7.5345</f>
        <v>0</v>
      </c>
      <c r="Y3845" s="61">
        <v>499063.21</v>
      </c>
      <c r="Z3845" s="62">
        <f>Ugovori_OPULJP3[[#This Row],[UKUPNI PRIHVATLJIVI IZDACI
TOTAL ELIGIBLE EXPENDITURE
= Bespovratna sredstva ukupno + doprinos korisnika
= Ukupni prihvatljivi troškovi
= Ukupna ugovorena vrijednost projekta HRK]]/7.5345</f>
        <v>66237.070807618293</v>
      </c>
      <c r="AA3845" s="53" t="s">
        <v>12292</v>
      </c>
      <c r="AB3845" s="53" t="s">
        <v>752</v>
      </c>
      <c r="AC3845" s="40" t="s">
        <v>13978</v>
      </c>
      <c r="AD3845" s="52" t="s">
        <v>12294</v>
      </c>
    </row>
    <row r="3846" spans="1:30" ht="88.5" customHeight="1" x14ac:dyDescent="0.2">
      <c r="A3846" s="70" t="s">
        <v>13979</v>
      </c>
      <c r="B3846" s="64" t="s">
        <v>12105</v>
      </c>
      <c r="C3846" s="65" t="s">
        <v>12289</v>
      </c>
      <c r="D3846" s="96" t="s">
        <v>13640</v>
      </c>
      <c r="E3846" s="53" t="s">
        <v>75</v>
      </c>
      <c r="F3846" s="71" t="s">
        <v>13980</v>
      </c>
      <c r="G3846" s="71" t="s">
        <v>12972</v>
      </c>
      <c r="H3846" s="68">
        <v>44641</v>
      </c>
      <c r="I3846" s="68">
        <v>45190</v>
      </c>
      <c r="J3846" s="57" t="str">
        <f>IF(Ugovori_OPULJP3[[#This Row],[DATUM ZAVRŠETKA OPERACIJE]]&gt;DATE(2024,12,31),"u provedbi","završen")</f>
        <v>završen</v>
      </c>
      <c r="K3846" s="76" t="s">
        <v>13981</v>
      </c>
      <c r="L3846" s="67" t="s">
        <v>36</v>
      </c>
      <c r="M3846" s="58">
        <v>0.85</v>
      </c>
      <c r="N3846" s="58">
        <v>0.15</v>
      </c>
      <c r="O3846" s="59">
        <f>Ugovori_OPULJP3[[#This Row],[Bespovratna sredstva - Ukupno (EU+Nac) HRK
= Ukupna ugovorena vrijednost bespovratnih sredstava]]*Ugovori_OPULJP3[[#This Row],[EU STOPA SUFINANCIRANJA %
EU CO-FINANCING RATE %]]</f>
        <v>422073.05050000001</v>
      </c>
      <c r="P3846" s="60">
        <f>Ugovori_OPULJP3[[#This Row],[Bespovratna sredstva - EU dio - HRK]]/7.5345</f>
        <v>56018.720618488289</v>
      </c>
      <c r="Q3846" s="59">
        <f>Ugovori_OPULJP3[[#This Row],[Bespovratna sredstva - Ukupno (EU+Nac) HRK
= Ukupna ugovorena vrijednost bespovratnih sredstava]]*Ugovori_OPULJP3[[#This Row],[STOPA NACIONALNOG SUFINANCIRANJA %]]</f>
        <v>74483.479500000001</v>
      </c>
      <c r="R3846" s="60">
        <f>Ugovori_OPULJP3[[#This Row],[Bespovratna sredstva - Nacionalni dio - HRK]]/7.5345</f>
        <v>9885.656579733226</v>
      </c>
      <c r="S3846" s="59">
        <v>496556.53</v>
      </c>
      <c r="T3846" s="60">
        <f>Ugovori_OPULJP3[[#This Row],[Bespovratna sredstva - Ukupno (EU+Nac) HRK
= Ukupna ugovorena vrijednost bespovratnih sredstava]]/7.5345</f>
        <v>65904.377198221511</v>
      </c>
      <c r="U3846" s="59">
        <v>0</v>
      </c>
      <c r="V3846" s="60">
        <f>Ugovori_OPULJP3[[#This Row],[Javni doprinos korisnika - HRK]]/7.5345</f>
        <v>0</v>
      </c>
      <c r="W3846" s="59">
        <v>0</v>
      </c>
      <c r="X3846" s="60">
        <f>Ugovori_OPULJP3[[#This Row],[Privatni doprinos korisnika - HRK]]/7.5345</f>
        <v>0</v>
      </c>
      <c r="Y3846" s="61">
        <v>496556.53</v>
      </c>
      <c r="Z3846" s="62">
        <f>Ugovori_OPULJP3[[#This Row],[UKUPNI PRIHVATLJIVI IZDACI
TOTAL ELIGIBLE EXPENDITURE
= Bespovratna sredstva ukupno + doprinos korisnika
= Ukupni prihvatljivi troškovi
= Ukupna ugovorena vrijednost projekta HRK]]/7.5345</f>
        <v>65904.377198221511</v>
      </c>
      <c r="AA3846" s="53" t="s">
        <v>12292</v>
      </c>
      <c r="AB3846" s="53" t="s">
        <v>752</v>
      </c>
      <c r="AC3846" s="40" t="s">
        <v>13982</v>
      </c>
      <c r="AD3846" s="52" t="s">
        <v>12294</v>
      </c>
    </row>
    <row r="3847" spans="1:30" ht="88.5" customHeight="1" x14ac:dyDescent="0.2">
      <c r="A3847" s="75" t="s">
        <v>13983</v>
      </c>
      <c r="B3847" s="64" t="s">
        <v>12105</v>
      </c>
      <c r="C3847" s="65" t="s">
        <v>12289</v>
      </c>
      <c r="D3847" s="96" t="s">
        <v>13640</v>
      </c>
      <c r="E3847" s="53" t="s">
        <v>75</v>
      </c>
      <c r="F3847" s="71" t="s">
        <v>13984</v>
      </c>
      <c r="G3847" s="71" t="s">
        <v>13985</v>
      </c>
      <c r="H3847" s="68">
        <v>44641</v>
      </c>
      <c r="I3847" s="68">
        <v>45190</v>
      </c>
      <c r="J3847" s="57" t="str">
        <f>IF(Ugovori_OPULJP3[[#This Row],[DATUM ZAVRŠETKA OPERACIJE]]&gt;DATE(2024,12,31),"u provedbi","završen")</f>
        <v>završen</v>
      </c>
      <c r="K3847" s="67" t="s">
        <v>424</v>
      </c>
      <c r="L3847" s="67" t="s">
        <v>424</v>
      </c>
      <c r="M3847" s="58">
        <v>0.85</v>
      </c>
      <c r="N3847" s="58">
        <v>0.15</v>
      </c>
      <c r="O3847" s="59">
        <f>Ugovori_OPULJP3[[#This Row],[Bespovratna sredstva - Ukupno (EU+Nac) HRK
= Ukupna ugovorena vrijednost bespovratnih sredstava]]*Ugovori_OPULJP3[[#This Row],[EU STOPA SUFINANCIRANJA %
EU CO-FINANCING RATE %]]</f>
        <v>392000.32249999995</v>
      </c>
      <c r="P3847" s="60">
        <f>Ugovori_OPULJP3[[#This Row],[Bespovratna sredstva - EU dio - HRK]]/7.5345</f>
        <v>52027.383701639119</v>
      </c>
      <c r="Q3847" s="59">
        <f>Ugovori_OPULJP3[[#This Row],[Bespovratna sredstva - Ukupno (EU+Nac) HRK
= Ukupna ugovorena vrijednost bespovratnih sredstava]]*Ugovori_OPULJP3[[#This Row],[STOPA NACIONALNOG SUFINANCIRANJA %]]</f>
        <v>69176.527499999997</v>
      </c>
      <c r="R3847" s="60">
        <f>Ugovori_OPULJP3[[#This Row],[Bespovratna sredstva - Nacionalni dio - HRK]]/7.5345</f>
        <v>9181.303006171609</v>
      </c>
      <c r="S3847" s="59">
        <v>461176.85</v>
      </c>
      <c r="T3847" s="60">
        <f>Ugovori_OPULJP3[[#This Row],[Bespovratna sredstva - Ukupno (EU+Nac) HRK
= Ukupna ugovorena vrijednost bespovratnih sredstava]]/7.5345</f>
        <v>61208.686707810732</v>
      </c>
      <c r="U3847" s="59">
        <v>0</v>
      </c>
      <c r="V3847" s="60">
        <f>Ugovori_OPULJP3[[#This Row],[Javni doprinos korisnika - HRK]]/7.5345</f>
        <v>0</v>
      </c>
      <c r="W3847" s="59">
        <v>0</v>
      </c>
      <c r="X3847" s="60">
        <f>Ugovori_OPULJP3[[#This Row],[Privatni doprinos korisnika - HRK]]/7.5345</f>
        <v>0</v>
      </c>
      <c r="Y3847" s="61">
        <v>461176.85</v>
      </c>
      <c r="Z3847" s="62">
        <f>Ugovori_OPULJP3[[#This Row],[UKUPNI PRIHVATLJIVI IZDACI
TOTAL ELIGIBLE EXPENDITURE
= Bespovratna sredstva ukupno + doprinos korisnika
= Ukupni prihvatljivi troškovi
= Ukupna ugovorena vrijednost projekta HRK]]/7.5345</f>
        <v>61208.686707810732</v>
      </c>
      <c r="AA3847" s="53" t="s">
        <v>12292</v>
      </c>
      <c r="AB3847" s="53" t="s">
        <v>752</v>
      </c>
      <c r="AC3847" s="40" t="s">
        <v>13986</v>
      </c>
      <c r="AD3847" s="52" t="s">
        <v>12294</v>
      </c>
    </row>
    <row r="3848" spans="1:30" ht="88.5" customHeight="1" x14ac:dyDescent="0.2">
      <c r="A3848" s="50" t="s">
        <v>13987</v>
      </c>
      <c r="B3848" s="64" t="s">
        <v>12105</v>
      </c>
      <c r="C3848" s="65" t="s">
        <v>12289</v>
      </c>
      <c r="D3848" s="65" t="s">
        <v>13640</v>
      </c>
      <c r="E3848" s="66" t="s">
        <v>75</v>
      </c>
      <c r="F3848" s="71" t="s">
        <v>13988</v>
      </c>
      <c r="G3848" s="71" t="s">
        <v>13989</v>
      </c>
      <c r="H3848" s="68">
        <v>44769</v>
      </c>
      <c r="I3848" s="68">
        <v>45291</v>
      </c>
      <c r="J3848" s="57" t="str">
        <f>IF(Ugovori_OPULJP3[[#This Row],[DATUM ZAVRŠETKA OPERACIJE]]&gt;DATE(2024,12,31),"u provedbi","završen")</f>
        <v>završen</v>
      </c>
      <c r="K3848" s="67" t="s">
        <v>337</v>
      </c>
      <c r="L3848" s="67" t="s">
        <v>337</v>
      </c>
      <c r="M3848" s="58">
        <v>0.85</v>
      </c>
      <c r="N3848" s="58">
        <v>0.15</v>
      </c>
      <c r="O3848" s="59">
        <f>Ugovori_OPULJP3[[#This Row],[Bespovratna sredstva - Ukupno (EU+Nac) HRK
= Ukupna ugovorena vrijednost bespovratnih sredstava]]*Ugovori_OPULJP3[[#This Row],[EU STOPA SUFINANCIRANJA %
EU CO-FINANCING RATE %]]</f>
        <v>356325.77999999997</v>
      </c>
      <c r="P3848" s="60">
        <f>Ugovori_OPULJP3[[#This Row],[Bespovratna sredstva - EU dio - HRK]]/7.5345</f>
        <v>47292.558232132185</v>
      </c>
      <c r="Q3848" s="59">
        <f>Ugovori_OPULJP3[[#This Row],[Bespovratna sredstva - Ukupno (EU+Nac) HRK
= Ukupna ugovorena vrijednost bespovratnih sredstava]]*Ugovori_OPULJP3[[#This Row],[STOPA NACIONALNOG SUFINANCIRANJA %]]</f>
        <v>62881.02</v>
      </c>
      <c r="R3848" s="60">
        <f>Ugovori_OPULJP3[[#This Row],[Bespovratna sredstva - Nacionalni dio - HRK]]/7.5345</f>
        <v>8345.745570376268</v>
      </c>
      <c r="S3848" s="59">
        <v>419206.8</v>
      </c>
      <c r="T3848" s="60">
        <f>Ugovori_OPULJP3[[#This Row],[Bespovratna sredstva - Ukupno (EU+Nac) HRK
= Ukupna ugovorena vrijednost bespovratnih sredstava]]/7.5345</f>
        <v>55638.303802508453</v>
      </c>
      <c r="U3848" s="59">
        <v>0</v>
      </c>
      <c r="V3848" s="60">
        <f>Ugovori_OPULJP3[[#This Row],[Javni doprinos korisnika - HRK]]/7.5345</f>
        <v>0</v>
      </c>
      <c r="W3848" s="59">
        <v>0</v>
      </c>
      <c r="X3848" s="60">
        <f>Ugovori_OPULJP3[[#This Row],[Privatni doprinos korisnika - HRK]]/7.5345</f>
        <v>0</v>
      </c>
      <c r="Y3848" s="61">
        <v>419206.8</v>
      </c>
      <c r="Z3848" s="62">
        <f>Ugovori_OPULJP3[[#This Row],[UKUPNI PRIHVATLJIVI IZDACI
TOTAL ELIGIBLE EXPENDITURE
= Bespovratna sredstva ukupno + doprinos korisnika
= Ukupni prihvatljivi troškovi
= Ukupna ugovorena vrijednost projekta HRK]]/7.5345</f>
        <v>55638.303802508453</v>
      </c>
      <c r="AA3848" s="66" t="s">
        <v>12292</v>
      </c>
      <c r="AB3848" s="66" t="s">
        <v>752</v>
      </c>
      <c r="AC3848" s="40" t="s">
        <v>13990</v>
      </c>
      <c r="AD3848" s="72" t="s">
        <v>12294</v>
      </c>
    </row>
    <row r="3849" spans="1:30" ht="88.5" customHeight="1" x14ac:dyDescent="0.2">
      <c r="A3849" s="70" t="s">
        <v>13991</v>
      </c>
      <c r="B3849" s="64" t="s">
        <v>12105</v>
      </c>
      <c r="C3849" s="65" t="s">
        <v>12289</v>
      </c>
      <c r="D3849" s="96" t="s">
        <v>13640</v>
      </c>
      <c r="E3849" s="53" t="s">
        <v>75</v>
      </c>
      <c r="F3849" s="71" t="s">
        <v>13992</v>
      </c>
      <c r="G3849" s="71" t="s">
        <v>4622</v>
      </c>
      <c r="H3849" s="68">
        <v>44670</v>
      </c>
      <c r="I3849" s="68">
        <v>45035</v>
      </c>
      <c r="J3849" s="57" t="str">
        <f>IF(Ugovori_OPULJP3[[#This Row],[DATUM ZAVRŠETKA OPERACIJE]]&gt;DATE(2024,12,31),"u provedbi","završen")</f>
        <v>završen</v>
      </c>
      <c r="K3849" s="76" t="s">
        <v>13993</v>
      </c>
      <c r="L3849" s="76" t="s">
        <v>93</v>
      </c>
      <c r="M3849" s="58">
        <v>0.85</v>
      </c>
      <c r="N3849" s="58">
        <v>0.15</v>
      </c>
      <c r="O3849" s="59">
        <f>Ugovori_OPULJP3[[#This Row],[Bespovratna sredstva - Ukupno (EU+Nac) HRK
= Ukupna ugovorena vrijednost bespovratnih sredstava]]*Ugovori_OPULJP3[[#This Row],[EU STOPA SUFINANCIRANJA %
EU CO-FINANCING RATE %]]</f>
        <v>396873.5</v>
      </c>
      <c r="P3849" s="60">
        <f>Ugovori_OPULJP3[[#This Row],[Bespovratna sredstva - EU dio - HRK]]/7.5345</f>
        <v>52674.165505342091</v>
      </c>
      <c r="Q3849" s="59">
        <f>Ugovori_OPULJP3[[#This Row],[Bespovratna sredstva - Ukupno (EU+Nac) HRK
= Ukupna ugovorena vrijednost bespovratnih sredstava]]*Ugovori_OPULJP3[[#This Row],[STOPA NACIONALNOG SUFINANCIRANJA %]]</f>
        <v>70036.5</v>
      </c>
      <c r="R3849" s="60">
        <f>Ugovori_OPULJP3[[#This Row],[Bespovratna sredstva - Nacionalni dio - HRK]]/7.5345</f>
        <v>9295.4409715309575</v>
      </c>
      <c r="S3849" s="59">
        <v>466910</v>
      </c>
      <c r="T3849" s="60">
        <f>Ugovori_OPULJP3[[#This Row],[Bespovratna sredstva - Ukupno (EU+Nac) HRK
= Ukupna ugovorena vrijednost bespovratnih sredstava]]/7.5345</f>
        <v>61969.60647687305</v>
      </c>
      <c r="U3849" s="59">
        <v>0</v>
      </c>
      <c r="V3849" s="60">
        <f>Ugovori_OPULJP3[[#This Row],[Javni doprinos korisnika - HRK]]/7.5345</f>
        <v>0</v>
      </c>
      <c r="W3849" s="59">
        <v>0</v>
      </c>
      <c r="X3849" s="60">
        <f>Ugovori_OPULJP3[[#This Row],[Privatni doprinos korisnika - HRK]]/7.5345</f>
        <v>0</v>
      </c>
      <c r="Y3849" s="61">
        <v>466910</v>
      </c>
      <c r="Z3849" s="62">
        <f>Ugovori_OPULJP3[[#This Row],[UKUPNI PRIHVATLJIVI IZDACI
TOTAL ELIGIBLE EXPENDITURE
= Bespovratna sredstva ukupno + doprinos korisnika
= Ukupni prihvatljivi troškovi
= Ukupna ugovorena vrijednost projekta HRK]]/7.5345</f>
        <v>61969.60647687305</v>
      </c>
      <c r="AA3849" s="53" t="s">
        <v>12292</v>
      </c>
      <c r="AB3849" s="53" t="s">
        <v>752</v>
      </c>
      <c r="AC3849" s="40" t="s">
        <v>13994</v>
      </c>
      <c r="AD3849" s="52" t="s">
        <v>12294</v>
      </c>
    </row>
    <row r="3850" spans="1:30" ht="88.5" customHeight="1" x14ac:dyDescent="0.2">
      <c r="A3850" s="70" t="s">
        <v>13995</v>
      </c>
      <c r="B3850" s="64" t="s">
        <v>12105</v>
      </c>
      <c r="C3850" s="65" t="s">
        <v>12289</v>
      </c>
      <c r="D3850" s="96" t="s">
        <v>13640</v>
      </c>
      <c r="E3850" s="53" t="s">
        <v>75</v>
      </c>
      <c r="F3850" s="71" t="s">
        <v>13996</v>
      </c>
      <c r="G3850" s="71" t="s">
        <v>8127</v>
      </c>
      <c r="H3850" s="68">
        <v>44641</v>
      </c>
      <c r="I3850" s="68">
        <v>45098</v>
      </c>
      <c r="J3850" s="57" t="str">
        <f>IF(Ugovori_OPULJP3[[#This Row],[DATUM ZAVRŠETKA OPERACIJE]]&gt;DATE(2024,12,31),"u provedbi","završen")</f>
        <v>završen</v>
      </c>
      <c r="K3850" s="76" t="s">
        <v>103</v>
      </c>
      <c r="L3850" s="67" t="s">
        <v>36</v>
      </c>
      <c r="M3850" s="58">
        <v>0.85</v>
      </c>
      <c r="N3850" s="58">
        <v>0.15</v>
      </c>
      <c r="O3850" s="59">
        <f>Ugovori_OPULJP3[[#This Row],[Bespovratna sredstva - Ukupno (EU+Nac) HRK
= Ukupna ugovorena vrijednost bespovratnih sredstava]]*Ugovori_OPULJP3[[#This Row],[EU STOPA SUFINANCIRANJA %
EU CO-FINANCING RATE %]]</f>
        <v>405990.92300000001</v>
      </c>
      <c r="P3850" s="60">
        <f>Ugovori_OPULJP3[[#This Row],[Bespovratna sredstva - EU dio - HRK]]/7.5345</f>
        <v>53884.255491406198</v>
      </c>
      <c r="Q3850" s="59">
        <f>Ugovori_OPULJP3[[#This Row],[Bespovratna sredstva - Ukupno (EU+Nac) HRK
= Ukupna ugovorena vrijednost bespovratnih sredstava]]*Ugovori_OPULJP3[[#This Row],[STOPA NACIONALNOG SUFINANCIRANJA %]]</f>
        <v>71645.456999999995</v>
      </c>
      <c r="R3850" s="60">
        <f>Ugovori_OPULJP3[[#This Row],[Bespovratna sredstva - Nacionalni dio - HRK]]/7.5345</f>
        <v>9508.9862631893284</v>
      </c>
      <c r="S3850" s="59">
        <v>477636.38</v>
      </c>
      <c r="T3850" s="60">
        <f>Ugovori_OPULJP3[[#This Row],[Bespovratna sredstva - Ukupno (EU+Nac) HRK
= Ukupna ugovorena vrijednost bespovratnih sredstava]]/7.5345</f>
        <v>63393.241754595525</v>
      </c>
      <c r="U3850" s="59">
        <v>0</v>
      </c>
      <c r="V3850" s="60">
        <f>Ugovori_OPULJP3[[#This Row],[Javni doprinos korisnika - HRK]]/7.5345</f>
        <v>0</v>
      </c>
      <c r="W3850" s="59">
        <v>0</v>
      </c>
      <c r="X3850" s="60">
        <f>Ugovori_OPULJP3[[#This Row],[Privatni doprinos korisnika - HRK]]/7.5345</f>
        <v>0</v>
      </c>
      <c r="Y3850" s="61">
        <v>477636.38</v>
      </c>
      <c r="Z3850" s="62">
        <f>Ugovori_OPULJP3[[#This Row],[UKUPNI PRIHVATLJIVI IZDACI
TOTAL ELIGIBLE EXPENDITURE
= Bespovratna sredstva ukupno + doprinos korisnika
= Ukupni prihvatljivi troškovi
= Ukupna ugovorena vrijednost projekta HRK]]/7.5345</f>
        <v>63393.241754595525</v>
      </c>
      <c r="AA3850" s="53" t="s">
        <v>12292</v>
      </c>
      <c r="AB3850" s="53" t="s">
        <v>752</v>
      </c>
      <c r="AC3850" s="40" t="s">
        <v>13997</v>
      </c>
      <c r="AD3850" s="52" t="s">
        <v>12294</v>
      </c>
    </row>
    <row r="3851" spans="1:30" ht="88.5" customHeight="1" x14ac:dyDescent="0.2">
      <c r="A3851" s="70" t="s">
        <v>13998</v>
      </c>
      <c r="B3851" s="64" t="s">
        <v>12105</v>
      </c>
      <c r="C3851" s="65" t="s">
        <v>12289</v>
      </c>
      <c r="D3851" s="96" t="s">
        <v>13640</v>
      </c>
      <c r="E3851" s="53" t="s">
        <v>75</v>
      </c>
      <c r="F3851" s="71" t="s">
        <v>13999</v>
      </c>
      <c r="G3851" s="71" t="s">
        <v>14000</v>
      </c>
      <c r="H3851" s="68">
        <v>44554</v>
      </c>
      <c r="I3851" s="68">
        <v>44919</v>
      </c>
      <c r="J3851" s="57" t="str">
        <f>IF(Ugovori_OPULJP3[[#This Row],[DATUM ZAVRŠETKA OPERACIJE]]&gt;DATE(2024,12,31),"u provedbi","završen")</f>
        <v>završen</v>
      </c>
      <c r="K3851" s="67" t="s">
        <v>332</v>
      </c>
      <c r="L3851" s="55" t="s">
        <v>332</v>
      </c>
      <c r="M3851" s="82" t="s">
        <v>3093</v>
      </c>
      <c r="N3851" s="58">
        <v>0.15</v>
      </c>
      <c r="O3851" s="59">
        <f>Ugovori_OPULJP3[[#This Row],[Bespovratna sredstva - Ukupno (EU+Nac) HRK
= Ukupna ugovorena vrijednost bespovratnih sredstava]]*Ugovori_OPULJP3[[#This Row],[EU STOPA SUFINANCIRANJA %
EU CO-FINANCING RATE %]]</f>
        <v>399282.49349999998</v>
      </c>
      <c r="P3851" s="60">
        <f>Ugovori_OPULJP3[[#This Row],[Bespovratna sredstva - EU dio - HRK]]/7.5345</f>
        <v>52993.893888114668</v>
      </c>
      <c r="Q3851" s="59">
        <f>Ugovori_OPULJP3[[#This Row],[Bespovratna sredstva - Ukupno (EU+Nac) HRK
= Ukupna ugovorena vrijednost bespovratnih sredstava]]*Ugovori_OPULJP3[[#This Row],[STOPA NACIONALNOG SUFINANCIRANJA %]]</f>
        <v>70461.616499999989</v>
      </c>
      <c r="R3851" s="60">
        <f>Ugovori_OPULJP3[[#This Row],[Bespovratna sredstva - Nacionalni dio - HRK]]/7.5345</f>
        <v>9351.8636273143511</v>
      </c>
      <c r="S3851" s="59">
        <v>469744.11</v>
      </c>
      <c r="T3851" s="60">
        <f>Ugovori_OPULJP3[[#This Row],[Bespovratna sredstva - Ukupno (EU+Nac) HRK
= Ukupna ugovorena vrijednost bespovratnih sredstava]]/7.5345</f>
        <v>62345.757515429024</v>
      </c>
      <c r="U3851" s="59">
        <v>0</v>
      </c>
      <c r="V3851" s="60">
        <f>Ugovori_OPULJP3[[#This Row],[Javni doprinos korisnika - HRK]]/7.5345</f>
        <v>0</v>
      </c>
      <c r="W3851" s="59">
        <v>0</v>
      </c>
      <c r="X3851" s="60">
        <f>Ugovori_OPULJP3[[#This Row],[Privatni doprinos korisnika - HRK]]/7.5345</f>
        <v>0</v>
      </c>
      <c r="Y3851" s="61">
        <v>469744.11</v>
      </c>
      <c r="Z3851" s="62">
        <f>Ugovori_OPULJP3[[#This Row],[UKUPNI PRIHVATLJIVI IZDACI
TOTAL ELIGIBLE EXPENDITURE
= Bespovratna sredstva ukupno + doprinos korisnika
= Ukupni prihvatljivi troškovi
= Ukupna ugovorena vrijednost projekta HRK]]/7.5345</f>
        <v>62345.757515429024</v>
      </c>
      <c r="AA3851" s="66" t="s">
        <v>12292</v>
      </c>
      <c r="AB3851" s="66" t="s">
        <v>752</v>
      </c>
      <c r="AC3851" s="40" t="s">
        <v>14001</v>
      </c>
      <c r="AD3851" s="72" t="s">
        <v>12294</v>
      </c>
    </row>
    <row r="3852" spans="1:30" ht="88.5" customHeight="1" x14ac:dyDescent="0.2">
      <c r="A3852" s="70" t="s">
        <v>14002</v>
      </c>
      <c r="B3852" s="64" t="s">
        <v>12105</v>
      </c>
      <c r="C3852" s="65" t="s">
        <v>12289</v>
      </c>
      <c r="D3852" s="96" t="s">
        <v>13640</v>
      </c>
      <c r="E3852" s="53" t="s">
        <v>75</v>
      </c>
      <c r="F3852" s="71" t="s">
        <v>14003</v>
      </c>
      <c r="G3852" s="71" t="s">
        <v>4881</v>
      </c>
      <c r="H3852" s="68">
        <v>44670</v>
      </c>
      <c r="I3852" s="68">
        <v>45218</v>
      </c>
      <c r="J3852" s="57" t="str">
        <f>IF(Ugovori_OPULJP3[[#This Row],[DATUM ZAVRŠETKA OPERACIJE]]&gt;DATE(2024,12,31),"u provedbi","završen")</f>
        <v>završen</v>
      </c>
      <c r="K3852" s="55" t="s">
        <v>36</v>
      </c>
      <c r="L3852" s="76" t="s">
        <v>36</v>
      </c>
      <c r="M3852" s="58">
        <v>0.85</v>
      </c>
      <c r="N3852" s="58">
        <v>0.15</v>
      </c>
      <c r="O3852" s="59">
        <f>Ugovori_OPULJP3[[#This Row],[Bespovratna sredstva - Ukupno (EU+Nac) HRK
= Ukupna ugovorena vrijednost bespovratnih sredstava]]*Ugovori_OPULJP3[[#This Row],[EU STOPA SUFINANCIRANJA %
EU CO-FINANCING RATE %]]</f>
        <v>414436.02149999997</v>
      </c>
      <c r="P3852" s="60">
        <f>Ugovori_OPULJP3[[#This Row],[Bespovratna sredstva - EU dio - HRK]]/7.5345</f>
        <v>55005.112681664337</v>
      </c>
      <c r="Q3852" s="59">
        <f>Ugovori_OPULJP3[[#This Row],[Bespovratna sredstva - Ukupno (EU+Nac) HRK
= Ukupna ugovorena vrijednost bespovratnih sredstava]]*Ugovori_OPULJP3[[#This Row],[STOPA NACIONALNOG SUFINANCIRANJA %]]</f>
        <v>73135.768499999991</v>
      </c>
      <c r="R3852" s="60">
        <f>Ugovori_OPULJP3[[#This Row],[Bespovratna sredstva - Nacionalni dio - HRK]]/7.5345</f>
        <v>9706.7845908819418</v>
      </c>
      <c r="S3852" s="59">
        <v>487571.79</v>
      </c>
      <c r="T3852" s="60">
        <f>Ugovori_OPULJP3[[#This Row],[Bespovratna sredstva - Ukupno (EU+Nac) HRK
= Ukupna ugovorena vrijednost bespovratnih sredstava]]/7.5345</f>
        <v>64711.897272546281</v>
      </c>
      <c r="U3852" s="59">
        <v>0</v>
      </c>
      <c r="V3852" s="60">
        <f>Ugovori_OPULJP3[[#This Row],[Javni doprinos korisnika - HRK]]/7.5345</f>
        <v>0</v>
      </c>
      <c r="W3852" s="59">
        <v>0</v>
      </c>
      <c r="X3852" s="60">
        <f>Ugovori_OPULJP3[[#This Row],[Privatni doprinos korisnika - HRK]]/7.5345</f>
        <v>0</v>
      </c>
      <c r="Y3852" s="61">
        <v>487571.79</v>
      </c>
      <c r="Z3852" s="62">
        <f>Ugovori_OPULJP3[[#This Row],[UKUPNI PRIHVATLJIVI IZDACI
TOTAL ELIGIBLE EXPENDITURE
= Bespovratna sredstva ukupno + doprinos korisnika
= Ukupni prihvatljivi troškovi
= Ukupna ugovorena vrijednost projekta HRK]]/7.5345</f>
        <v>64711.897272546281</v>
      </c>
      <c r="AA3852" s="53" t="s">
        <v>12292</v>
      </c>
      <c r="AB3852" s="53" t="s">
        <v>752</v>
      </c>
      <c r="AC3852" s="40" t="s">
        <v>14004</v>
      </c>
      <c r="AD3852" s="52" t="s">
        <v>12294</v>
      </c>
    </row>
    <row r="3853" spans="1:30" ht="88.5" customHeight="1" x14ac:dyDescent="0.2">
      <c r="A3853" s="70" t="s">
        <v>14005</v>
      </c>
      <c r="B3853" s="64" t="s">
        <v>12105</v>
      </c>
      <c r="C3853" s="65" t="s">
        <v>12289</v>
      </c>
      <c r="D3853" s="96" t="s">
        <v>13640</v>
      </c>
      <c r="E3853" s="53" t="s">
        <v>75</v>
      </c>
      <c r="F3853" s="71" t="s">
        <v>14006</v>
      </c>
      <c r="G3853" s="71" t="s">
        <v>14007</v>
      </c>
      <c r="H3853" s="68">
        <v>44532</v>
      </c>
      <c r="I3853" s="68">
        <v>44897</v>
      </c>
      <c r="J3853" s="57" t="str">
        <f>IF(Ugovori_OPULJP3[[#This Row],[DATUM ZAVRŠETKA OPERACIJE]]&gt;DATE(2024,12,31),"u provedbi","završen")</f>
        <v>završen</v>
      </c>
      <c r="K3853" s="67" t="s">
        <v>248</v>
      </c>
      <c r="L3853" s="55" t="s">
        <v>248</v>
      </c>
      <c r="M3853" s="82" t="s">
        <v>3093</v>
      </c>
      <c r="N3853" s="58">
        <v>0.15</v>
      </c>
      <c r="O3853" s="59">
        <f>Ugovori_OPULJP3[[#This Row],[Bespovratna sredstva - Ukupno (EU+Nac) HRK
= Ukupna ugovorena vrijednost bespovratnih sredstava]]*Ugovori_OPULJP3[[#This Row],[EU STOPA SUFINANCIRANJA %
EU CO-FINANCING RATE %]]</f>
        <v>366443.5</v>
      </c>
      <c r="P3853" s="60">
        <f>Ugovori_OPULJP3[[#This Row],[Bespovratna sredstva - EU dio - HRK]]/7.5345</f>
        <v>48635.410445285022</v>
      </c>
      <c r="Q3853" s="59">
        <f>Ugovori_OPULJP3[[#This Row],[Bespovratna sredstva - Ukupno (EU+Nac) HRK
= Ukupna ugovorena vrijednost bespovratnih sredstava]]*Ugovori_OPULJP3[[#This Row],[STOPA NACIONALNOG SUFINANCIRANJA %]]</f>
        <v>64666.5</v>
      </c>
      <c r="R3853" s="60">
        <f>Ugovori_OPULJP3[[#This Row],[Bespovratna sredstva - Nacionalni dio - HRK]]/7.5345</f>
        <v>8582.719490344416</v>
      </c>
      <c r="S3853" s="59">
        <v>431110</v>
      </c>
      <c r="T3853" s="60">
        <f>Ugovori_OPULJP3[[#This Row],[Bespovratna sredstva - Ukupno (EU+Nac) HRK
= Ukupna ugovorena vrijednost bespovratnih sredstava]]/7.5345</f>
        <v>57218.129935629433</v>
      </c>
      <c r="U3853" s="59">
        <v>0</v>
      </c>
      <c r="V3853" s="60">
        <f>Ugovori_OPULJP3[[#This Row],[Javni doprinos korisnika - HRK]]/7.5345</f>
        <v>0</v>
      </c>
      <c r="W3853" s="59">
        <v>0</v>
      </c>
      <c r="X3853" s="60">
        <f>Ugovori_OPULJP3[[#This Row],[Privatni doprinos korisnika - HRK]]/7.5345</f>
        <v>0</v>
      </c>
      <c r="Y3853" s="61">
        <v>431110</v>
      </c>
      <c r="Z3853" s="62">
        <f>Ugovori_OPULJP3[[#This Row],[UKUPNI PRIHVATLJIVI IZDACI
TOTAL ELIGIBLE EXPENDITURE
= Bespovratna sredstva ukupno + doprinos korisnika
= Ukupni prihvatljivi troškovi
= Ukupna ugovorena vrijednost projekta HRK]]/7.5345</f>
        <v>57218.129935629433</v>
      </c>
      <c r="AA3853" s="53" t="s">
        <v>12292</v>
      </c>
      <c r="AB3853" s="53" t="s">
        <v>752</v>
      </c>
      <c r="AC3853" s="40" t="s">
        <v>14008</v>
      </c>
      <c r="AD3853" s="52" t="s">
        <v>12294</v>
      </c>
    </row>
    <row r="3854" spans="1:30" ht="88.5" customHeight="1" x14ac:dyDescent="0.2">
      <c r="A3854" s="70" t="s">
        <v>14009</v>
      </c>
      <c r="B3854" s="64" t="s">
        <v>12105</v>
      </c>
      <c r="C3854" s="65" t="s">
        <v>12289</v>
      </c>
      <c r="D3854" s="96" t="s">
        <v>13640</v>
      </c>
      <c r="E3854" s="53" t="s">
        <v>75</v>
      </c>
      <c r="F3854" s="71" t="s">
        <v>14010</v>
      </c>
      <c r="G3854" s="71" t="s">
        <v>537</v>
      </c>
      <c r="H3854" s="68">
        <v>44673</v>
      </c>
      <c r="I3854" s="68">
        <v>45038</v>
      </c>
      <c r="J3854" s="57" t="str">
        <f>IF(Ugovori_OPULJP3[[#This Row],[DATUM ZAVRŠETKA OPERACIJE]]&gt;DATE(2024,12,31),"u provedbi","završen")</f>
        <v>završen</v>
      </c>
      <c r="K3854" s="76" t="s">
        <v>248</v>
      </c>
      <c r="L3854" s="76" t="s">
        <v>248</v>
      </c>
      <c r="M3854" s="58">
        <v>0.85</v>
      </c>
      <c r="N3854" s="58">
        <v>0.15</v>
      </c>
      <c r="O3854" s="59">
        <f>Ugovori_OPULJP3[[#This Row],[Bespovratna sredstva - Ukupno (EU+Nac) HRK
= Ukupna ugovorena vrijednost bespovratnih sredstava]]*Ugovori_OPULJP3[[#This Row],[EU STOPA SUFINANCIRANJA %
EU CO-FINANCING RATE %]]</f>
        <v>423284.04549999995</v>
      </c>
      <c r="P3854" s="60">
        <f>Ugovori_OPULJP3[[#This Row],[Bespovratna sredstva - EU dio - HRK]]/7.5345</f>
        <v>56179.447275864346</v>
      </c>
      <c r="Q3854" s="59">
        <f>Ugovori_OPULJP3[[#This Row],[Bespovratna sredstva - Ukupno (EU+Nac) HRK
= Ukupna ugovorena vrijednost bespovratnih sredstava]]*Ugovori_OPULJP3[[#This Row],[STOPA NACIONALNOG SUFINANCIRANJA %]]</f>
        <v>74697.184499999988</v>
      </c>
      <c r="R3854" s="60">
        <f>Ugovori_OPULJP3[[#This Row],[Bespovratna sredstva - Nacionalni dio - HRK]]/7.5345</f>
        <v>9914.020107505472</v>
      </c>
      <c r="S3854" s="59">
        <v>497981.23</v>
      </c>
      <c r="T3854" s="60">
        <f>Ugovori_OPULJP3[[#This Row],[Bespovratna sredstva - Ukupno (EU+Nac) HRK
= Ukupna ugovorena vrijednost bespovratnih sredstava]]/7.5345</f>
        <v>66093.467383369833</v>
      </c>
      <c r="U3854" s="59">
        <v>0</v>
      </c>
      <c r="V3854" s="60">
        <f>Ugovori_OPULJP3[[#This Row],[Javni doprinos korisnika - HRK]]/7.5345</f>
        <v>0</v>
      </c>
      <c r="W3854" s="59">
        <v>0</v>
      </c>
      <c r="X3854" s="60">
        <f>Ugovori_OPULJP3[[#This Row],[Privatni doprinos korisnika - HRK]]/7.5345</f>
        <v>0</v>
      </c>
      <c r="Y3854" s="61">
        <v>497981.23</v>
      </c>
      <c r="Z3854" s="62">
        <f>Ugovori_OPULJP3[[#This Row],[UKUPNI PRIHVATLJIVI IZDACI
TOTAL ELIGIBLE EXPENDITURE
= Bespovratna sredstva ukupno + doprinos korisnika
= Ukupni prihvatljivi troškovi
= Ukupna ugovorena vrijednost projekta HRK]]/7.5345</f>
        <v>66093.467383369833</v>
      </c>
      <c r="AA3854" s="53" t="s">
        <v>12292</v>
      </c>
      <c r="AB3854" s="53" t="s">
        <v>752</v>
      </c>
      <c r="AC3854" s="40" t="s">
        <v>14011</v>
      </c>
      <c r="AD3854" s="52" t="s">
        <v>12294</v>
      </c>
    </row>
    <row r="3855" spans="1:30" ht="88.5" customHeight="1" x14ac:dyDescent="0.2">
      <c r="A3855" s="70" t="s">
        <v>14012</v>
      </c>
      <c r="B3855" s="64" t="s">
        <v>12105</v>
      </c>
      <c r="C3855" s="65" t="s">
        <v>12289</v>
      </c>
      <c r="D3855" s="96" t="s">
        <v>13640</v>
      </c>
      <c r="E3855" s="53" t="s">
        <v>75</v>
      </c>
      <c r="F3855" s="71" t="s">
        <v>14013</v>
      </c>
      <c r="G3855" s="71" t="s">
        <v>14014</v>
      </c>
      <c r="H3855" s="68">
        <v>44551</v>
      </c>
      <c r="I3855" s="68">
        <v>45098</v>
      </c>
      <c r="J3855" s="57" t="str">
        <f>IF(Ugovori_OPULJP3[[#This Row],[DATUM ZAVRŠETKA OPERACIJE]]&gt;DATE(2024,12,31),"u provedbi","završen")</f>
        <v>završen</v>
      </c>
      <c r="K3855" s="67" t="s">
        <v>243</v>
      </c>
      <c r="L3855" s="67" t="s">
        <v>243</v>
      </c>
      <c r="M3855" s="82" t="s">
        <v>3093</v>
      </c>
      <c r="N3855" s="58">
        <v>0.15</v>
      </c>
      <c r="O3855" s="59">
        <f>Ugovori_OPULJP3[[#This Row],[Bespovratna sredstva - Ukupno (EU+Nac) HRK
= Ukupna ugovorena vrijednost bespovratnih sredstava]]*Ugovori_OPULJP3[[#This Row],[EU STOPA SUFINANCIRANJA %
EU CO-FINANCING RATE %]]</f>
        <v>374305.4645</v>
      </c>
      <c r="P3855" s="60">
        <f>Ugovori_OPULJP3[[#This Row],[Bespovratna sredstva - EU dio - HRK]]/7.5345</f>
        <v>49678.872453381111</v>
      </c>
      <c r="Q3855" s="59">
        <f>Ugovori_OPULJP3[[#This Row],[Bespovratna sredstva - Ukupno (EU+Nac) HRK
= Ukupna ugovorena vrijednost bespovratnih sredstava]]*Ugovori_OPULJP3[[#This Row],[STOPA NACIONALNOG SUFINANCIRANJA %]]</f>
        <v>66053.905499999993</v>
      </c>
      <c r="R3855" s="60">
        <f>Ugovori_OPULJP3[[#This Row],[Bespovratna sredstva - Nacionalni dio - HRK]]/7.5345</f>
        <v>8766.8598447143122</v>
      </c>
      <c r="S3855" s="59">
        <v>440359.37</v>
      </c>
      <c r="T3855" s="60">
        <f>Ugovori_OPULJP3[[#This Row],[Bespovratna sredstva - Ukupno (EU+Nac) HRK
= Ukupna ugovorena vrijednost bespovratnih sredstava]]/7.5345</f>
        <v>58445.732298095427</v>
      </c>
      <c r="U3855" s="59">
        <v>0</v>
      </c>
      <c r="V3855" s="60">
        <f>Ugovori_OPULJP3[[#This Row],[Javni doprinos korisnika - HRK]]/7.5345</f>
        <v>0</v>
      </c>
      <c r="W3855" s="59">
        <v>0</v>
      </c>
      <c r="X3855" s="60">
        <f>Ugovori_OPULJP3[[#This Row],[Privatni doprinos korisnika - HRK]]/7.5345</f>
        <v>0</v>
      </c>
      <c r="Y3855" s="61">
        <v>440359.37</v>
      </c>
      <c r="Z3855" s="62">
        <f>Ugovori_OPULJP3[[#This Row],[UKUPNI PRIHVATLJIVI IZDACI
TOTAL ELIGIBLE EXPENDITURE
= Bespovratna sredstva ukupno + doprinos korisnika
= Ukupni prihvatljivi troškovi
= Ukupna ugovorena vrijednost projekta HRK]]/7.5345</f>
        <v>58445.732298095427</v>
      </c>
      <c r="AA3855" s="66" t="s">
        <v>12292</v>
      </c>
      <c r="AB3855" s="66" t="s">
        <v>752</v>
      </c>
      <c r="AC3855" s="40" t="s">
        <v>14015</v>
      </c>
      <c r="AD3855" s="72" t="s">
        <v>12294</v>
      </c>
    </row>
    <row r="3856" spans="1:30" ht="88.5" customHeight="1" x14ac:dyDescent="0.2">
      <c r="A3856" s="70" t="s">
        <v>14016</v>
      </c>
      <c r="B3856" s="64" t="s">
        <v>12105</v>
      </c>
      <c r="C3856" s="65" t="s">
        <v>12289</v>
      </c>
      <c r="D3856" s="96" t="s">
        <v>13640</v>
      </c>
      <c r="E3856" s="53" t="s">
        <v>75</v>
      </c>
      <c r="F3856" s="71" t="s">
        <v>14017</v>
      </c>
      <c r="G3856" s="71" t="s">
        <v>14018</v>
      </c>
      <c r="H3856" s="68">
        <v>44553</v>
      </c>
      <c r="I3856" s="68">
        <v>44918</v>
      </c>
      <c r="J3856" s="57" t="str">
        <f>IF(Ugovori_OPULJP3[[#This Row],[DATUM ZAVRŠETKA OPERACIJE]]&gt;DATE(2024,12,31),"u provedbi","završen")</f>
        <v>završen</v>
      </c>
      <c r="K3856" s="67" t="s">
        <v>2369</v>
      </c>
      <c r="L3856" s="67" t="s">
        <v>36</v>
      </c>
      <c r="M3856" s="82" t="s">
        <v>3093</v>
      </c>
      <c r="N3856" s="58">
        <v>0.15</v>
      </c>
      <c r="O3856" s="59">
        <f>Ugovori_OPULJP3[[#This Row],[Bespovratna sredstva - Ukupno (EU+Nac) HRK
= Ukupna ugovorena vrijednost bespovratnih sredstava]]*Ugovori_OPULJP3[[#This Row],[EU STOPA SUFINANCIRANJA %
EU CO-FINANCING RATE %]]</f>
        <v>325851.90299999999</v>
      </c>
      <c r="P3856" s="60">
        <f>Ugovori_OPULJP3[[#This Row],[Bespovratna sredstva - EU dio - HRK]]/7.5345</f>
        <v>43247.979693410307</v>
      </c>
      <c r="Q3856" s="59">
        <f>Ugovori_OPULJP3[[#This Row],[Bespovratna sredstva - Ukupno (EU+Nac) HRK
= Ukupna ugovorena vrijednost bespovratnih sredstava]]*Ugovori_OPULJP3[[#This Row],[STOPA NACIONALNOG SUFINANCIRANJA %]]</f>
        <v>57503.276999999995</v>
      </c>
      <c r="R3856" s="60">
        <f>Ugovori_OPULJP3[[#This Row],[Bespovratna sredstva - Nacionalni dio - HRK]]/7.5345</f>
        <v>7631.9964164841713</v>
      </c>
      <c r="S3856" s="59">
        <v>383355.18</v>
      </c>
      <c r="T3856" s="60">
        <f>Ugovori_OPULJP3[[#This Row],[Bespovratna sredstva - Ukupno (EU+Nac) HRK
= Ukupna ugovorena vrijednost bespovratnih sredstava]]/7.5345</f>
        <v>50879.97610989448</v>
      </c>
      <c r="U3856" s="59">
        <v>0</v>
      </c>
      <c r="V3856" s="60">
        <f>Ugovori_OPULJP3[[#This Row],[Javni doprinos korisnika - HRK]]/7.5345</f>
        <v>0</v>
      </c>
      <c r="W3856" s="59">
        <v>0</v>
      </c>
      <c r="X3856" s="60">
        <f>Ugovori_OPULJP3[[#This Row],[Privatni doprinos korisnika - HRK]]/7.5345</f>
        <v>0</v>
      </c>
      <c r="Y3856" s="61">
        <v>383355.18</v>
      </c>
      <c r="Z3856" s="62">
        <f>Ugovori_OPULJP3[[#This Row],[UKUPNI PRIHVATLJIVI IZDACI
TOTAL ELIGIBLE EXPENDITURE
= Bespovratna sredstva ukupno + doprinos korisnika
= Ukupni prihvatljivi troškovi
= Ukupna ugovorena vrijednost projekta HRK]]/7.5345</f>
        <v>50879.97610989448</v>
      </c>
      <c r="AA3856" s="53" t="s">
        <v>12292</v>
      </c>
      <c r="AB3856" s="53" t="s">
        <v>752</v>
      </c>
      <c r="AC3856" s="40" t="s">
        <v>14019</v>
      </c>
      <c r="AD3856" s="52" t="s">
        <v>12294</v>
      </c>
    </row>
    <row r="3857" spans="1:30" ht="88.5" customHeight="1" x14ac:dyDescent="0.2">
      <c r="A3857" s="70" t="s">
        <v>14020</v>
      </c>
      <c r="B3857" s="64" t="s">
        <v>12105</v>
      </c>
      <c r="C3857" s="65" t="s">
        <v>12289</v>
      </c>
      <c r="D3857" s="96" t="s">
        <v>13640</v>
      </c>
      <c r="E3857" s="53" t="s">
        <v>75</v>
      </c>
      <c r="F3857" s="71" t="s">
        <v>14021</v>
      </c>
      <c r="G3857" s="71" t="s">
        <v>8512</v>
      </c>
      <c r="H3857" s="68">
        <v>44670</v>
      </c>
      <c r="I3857" s="68">
        <v>45035</v>
      </c>
      <c r="J3857" s="57" t="str">
        <f>IF(Ugovori_OPULJP3[[#This Row],[DATUM ZAVRŠETKA OPERACIJE]]&gt;DATE(2024,12,31),"u provedbi","završen")</f>
        <v>završen</v>
      </c>
      <c r="K3857" s="76" t="s">
        <v>14022</v>
      </c>
      <c r="L3857" s="76" t="s">
        <v>36</v>
      </c>
      <c r="M3857" s="58">
        <v>0.85</v>
      </c>
      <c r="N3857" s="58">
        <v>0.15</v>
      </c>
      <c r="O3857" s="59">
        <f>Ugovori_OPULJP3[[#This Row],[Bespovratna sredstva - Ukupno (EU+Nac) HRK
= Ukupna ugovorena vrijednost bespovratnih sredstava]]*Ugovori_OPULJP3[[#This Row],[EU STOPA SUFINANCIRANJA %
EU CO-FINANCING RATE %]]</f>
        <v>321437.13900000002</v>
      </c>
      <c r="P3857" s="60">
        <f>Ugovori_OPULJP3[[#This Row],[Bespovratna sredstva - EU dio - HRK]]/7.5345</f>
        <v>42662.039816842524</v>
      </c>
      <c r="Q3857" s="59">
        <f>Ugovori_OPULJP3[[#This Row],[Bespovratna sredstva - Ukupno (EU+Nac) HRK
= Ukupna ugovorena vrijednost bespovratnih sredstava]]*Ugovori_OPULJP3[[#This Row],[STOPA NACIONALNOG SUFINANCIRANJA %]]</f>
        <v>56724.201000000001</v>
      </c>
      <c r="R3857" s="60">
        <f>Ugovori_OPULJP3[[#This Row],[Bespovratna sredstva - Nacionalni dio - HRK]]/7.5345</f>
        <v>7528.5952617957391</v>
      </c>
      <c r="S3857" s="59">
        <v>378161.34</v>
      </c>
      <c r="T3857" s="60">
        <f>Ugovori_OPULJP3[[#This Row],[Bespovratna sredstva - Ukupno (EU+Nac) HRK
= Ukupna ugovorena vrijednost bespovratnih sredstava]]/7.5345</f>
        <v>50190.635078638268</v>
      </c>
      <c r="U3857" s="59">
        <v>0</v>
      </c>
      <c r="V3857" s="60">
        <f>Ugovori_OPULJP3[[#This Row],[Javni doprinos korisnika - HRK]]/7.5345</f>
        <v>0</v>
      </c>
      <c r="W3857" s="59">
        <v>0</v>
      </c>
      <c r="X3857" s="60">
        <f>Ugovori_OPULJP3[[#This Row],[Privatni doprinos korisnika - HRK]]/7.5345</f>
        <v>0</v>
      </c>
      <c r="Y3857" s="61">
        <v>378161.34</v>
      </c>
      <c r="Z3857" s="62">
        <f>Ugovori_OPULJP3[[#This Row],[UKUPNI PRIHVATLJIVI IZDACI
TOTAL ELIGIBLE EXPENDITURE
= Bespovratna sredstva ukupno + doprinos korisnika
= Ukupni prihvatljivi troškovi
= Ukupna ugovorena vrijednost projekta HRK]]/7.5345</f>
        <v>50190.635078638268</v>
      </c>
      <c r="AA3857" s="53" t="s">
        <v>12292</v>
      </c>
      <c r="AB3857" s="53" t="s">
        <v>752</v>
      </c>
      <c r="AC3857" s="40" t="s">
        <v>14023</v>
      </c>
      <c r="AD3857" s="52" t="s">
        <v>12294</v>
      </c>
    </row>
    <row r="3858" spans="1:30" ht="88.5" customHeight="1" x14ac:dyDescent="0.2">
      <c r="A3858" s="70" t="s">
        <v>14024</v>
      </c>
      <c r="B3858" s="64" t="s">
        <v>12105</v>
      </c>
      <c r="C3858" s="65" t="s">
        <v>12289</v>
      </c>
      <c r="D3858" s="96" t="s">
        <v>13640</v>
      </c>
      <c r="E3858" s="53" t="s">
        <v>75</v>
      </c>
      <c r="F3858" s="71" t="s">
        <v>14025</v>
      </c>
      <c r="G3858" s="71" t="s">
        <v>14026</v>
      </c>
      <c r="H3858" s="68">
        <v>44554</v>
      </c>
      <c r="I3858" s="68">
        <v>45101</v>
      </c>
      <c r="J3858" s="57" t="str">
        <f>IF(Ugovori_OPULJP3[[#This Row],[DATUM ZAVRŠETKA OPERACIJE]]&gt;DATE(2024,12,31),"u provedbi","završen")</f>
        <v>završen</v>
      </c>
      <c r="K3858" s="67" t="s">
        <v>424</v>
      </c>
      <c r="L3858" s="55" t="s">
        <v>424</v>
      </c>
      <c r="M3858" s="82" t="s">
        <v>3093</v>
      </c>
      <c r="N3858" s="58">
        <v>0.15</v>
      </c>
      <c r="O3858" s="59">
        <f>Ugovori_OPULJP3[[#This Row],[Bespovratna sredstva - Ukupno (EU+Nac) HRK
= Ukupna ugovorena vrijednost bespovratnih sredstava]]*Ugovori_OPULJP3[[#This Row],[EU STOPA SUFINANCIRANJA %
EU CO-FINANCING RATE %]]</f>
        <v>377278.77299999999</v>
      </c>
      <c r="P3858" s="60">
        <f>Ugovori_OPULJP3[[#This Row],[Bespovratna sredstva - EU dio - HRK]]/7.5345</f>
        <v>50073.49830778419</v>
      </c>
      <c r="Q3858" s="59">
        <f>Ugovori_OPULJP3[[#This Row],[Bespovratna sredstva - Ukupno (EU+Nac) HRK
= Ukupna ugovorena vrijednost bespovratnih sredstava]]*Ugovori_OPULJP3[[#This Row],[STOPA NACIONALNOG SUFINANCIRANJA %]]</f>
        <v>66578.607000000004</v>
      </c>
      <c r="R3858" s="60">
        <f>Ugovori_OPULJP3[[#This Row],[Bespovratna sredstva - Nacionalni dio - HRK]]/7.5345</f>
        <v>8836.4997013736811</v>
      </c>
      <c r="S3858" s="59">
        <v>443857.38</v>
      </c>
      <c r="T3858" s="60">
        <f>Ugovori_OPULJP3[[#This Row],[Bespovratna sredstva - Ukupno (EU+Nac) HRK
= Ukupna ugovorena vrijednost bespovratnih sredstava]]/7.5345</f>
        <v>58909.998009157869</v>
      </c>
      <c r="U3858" s="59">
        <v>0</v>
      </c>
      <c r="V3858" s="60">
        <f>Ugovori_OPULJP3[[#This Row],[Javni doprinos korisnika - HRK]]/7.5345</f>
        <v>0</v>
      </c>
      <c r="W3858" s="59">
        <v>0</v>
      </c>
      <c r="X3858" s="60">
        <f>Ugovori_OPULJP3[[#This Row],[Privatni doprinos korisnika - HRK]]/7.5345</f>
        <v>0</v>
      </c>
      <c r="Y3858" s="61">
        <v>443857.38</v>
      </c>
      <c r="Z3858" s="62">
        <f>Ugovori_OPULJP3[[#This Row],[UKUPNI PRIHVATLJIVI IZDACI
TOTAL ELIGIBLE EXPENDITURE
= Bespovratna sredstva ukupno + doprinos korisnika
= Ukupni prihvatljivi troškovi
= Ukupna ugovorena vrijednost projekta HRK]]/7.5345</f>
        <v>58909.998009157869</v>
      </c>
      <c r="AA3858" s="53" t="s">
        <v>12292</v>
      </c>
      <c r="AB3858" s="53" t="s">
        <v>752</v>
      </c>
      <c r="AC3858" s="40" t="s">
        <v>14027</v>
      </c>
      <c r="AD3858" s="52" t="s">
        <v>12294</v>
      </c>
    </row>
    <row r="3859" spans="1:30" ht="88.5" customHeight="1" x14ac:dyDescent="0.2">
      <c r="A3859" s="70" t="s">
        <v>14028</v>
      </c>
      <c r="B3859" s="64" t="s">
        <v>12105</v>
      </c>
      <c r="C3859" s="65" t="s">
        <v>12289</v>
      </c>
      <c r="D3859" s="96" t="s">
        <v>13640</v>
      </c>
      <c r="E3859" s="53" t="s">
        <v>75</v>
      </c>
      <c r="F3859" s="71" t="s">
        <v>14029</v>
      </c>
      <c r="G3859" s="71" t="s">
        <v>14030</v>
      </c>
      <c r="H3859" s="68">
        <v>44550</v>
      </c>
      <c r="I3859" s="68">
        <v>44915</v>
      </c>
      <c r="J3859" s="57" t="str">
        <f>IF(Ugovori_OPULJP3[[#This Row],[DATUM ZAVRŠETKA OPERACIJE]]&gt;DATE(2024,12,31),"u provedbi","završen")</f>
        <v>završen</v>
      </c>
      <c r="K3859" s="67" t="s">
        <v>542</v>
      </c>
      <c r="L3859" s="55" t="s">
        <v>270</v>
      </c>
      <c r="M3859" s="82" t="s">
        <v>3093</v>
      </c>
      <c r="N3859" s="58">
        <v>0.15</v>
      </c>
      <c r="O3859" s="59">
        <f>Ugovori_OPULJP3[[#This Row],[Bespovratna sredstva - Ukupno (EU+Nac) HRK
= Ukupna ugovorena vrijednost bespovratnih sredstava]]*Ugovori_OPULJP3[[#This Row],[EU STOPA SUFINANCIRANJA %
EU CO-FINANCING RATE %]]</f>
        <v>398911.8</v>
      </c>
      <c r="P3859" s="60">
        <f>Ugovori_OPULJP3[[#This Row],[Bespovratna sredstva - EU dio - HRK]]/7.5345</f>
        <v>52944.694405733622</v>
      </c>
      <c r="Q3859" s="59">
        <f>Ugovori_OPULJP3[[#This Row],[Bespovratna sredstva - Ukupno (EU+Nac) HRK
= Ukupna ugovorena vrijednost bespovratnih sredstava]]*Ugovori_OPULJP3[[#This Row],[STOPA NACIONALNOG SUFINANCIRANJA %]]</f>
        <v>70396.2</v>
      </c>
      <c r="R3859" s="60">
        <f>Ugovori_OPULJP3[[#This Row],[Bespovratna sredstva - Nacionalni dio - HRK]]/7.5345</f>
        <v>9343.1813657176972</v>
      </c>
      <c r="S3859" s="59">
        <v>469308</v>
      </c>
      <c r="T3859" s="60">
        <f>Ugovori_OPULJP3[[#This Row],[Bespovratna sredstva - Ukupno (EU+Nac) HRK
= Ukupna ugovorena vrijednost bespovratnih sredstava]]/7.5345</f>
        <v>62287.875771451319</v>
      </c>
      <c r="U3859" s="59">
        <v>0</v>
      </c>
      <c r="V3859" s="60">
        <f>Ugovori_OPULJP3[[#This Row],[Javni doprinos korisnika - HRK]]/7.5345</f>
        <v>0</v>
      </c>
      <c r="W3859" s="59">
        <v>0</v>
      </c>
      <c r="X3859" s="60">
        <f>Ugovori_OPULJP3[[#This Row],[Privatni doprinos korisnika - HRK]]/7.5345</f>
        <v>0</v>
      </c>
      <c r="Y3859" s="61">
        <v>469308</v>
      </c>
      <c r="Z3859" s="62">
        <f>Ugovori_OPULJP3[[#This Row],[UKUPNI PRIHVATLJIVI IZDACI
TOTAL ELIGIBLE EXPENDITURE
= Bespovratna sredstva ukupno + doprinos korisnika
= Ukupni prihvatljivi troškovi
= Ukupna ugovorena vrijednost projekta HRK]]/7.5345</f>
        <v>62287.875771451319</v>
      </c>
      <c r="AA3859" s="53" t="s">
        <v>12292</v>
      </c>
      <c r="AB3859" s="53" t="s">
        <v>752</v>
      </c>
      <c r="AC3859" s="40" t="s">
        <v>14031</v>
      </c>
      <c r="AD3859" s="52" t="s">
        <v>12294</v>
      </c>
    </row>
    <row r="3860" spans="1:30" ht="88.5" customHeight="1" x14ac:dyDescent="0.2">
      <c r="A3860" s="75" t="s">
        <v>14032</v>
      </c>
      <c r="B3860" s="64" t="s">
        <v>12105</v>
      </c>
      <c r="C3860" s="65" t="s">
        <v>12289</v>
      </c>
      <c r="D3860" s="96" t="s">
        <v>13640</v>
      </c>
      <c r="E3860" s="53" t="s">
        <v>75</v>
      </c>
      <c r="F3860" s="71" t="s">
        <v>14033</v>
      </c>
      <c r="G3860" s="71" t="s">
        <v>12980</v>
      </c>
      <c r="H3860" s="68">
        <v>44692</v>
      </c>
      <c r="I3860" s="68">
        <v>45149</v>
      </c>
      <c r="J3860" s="57" t="str">
        <f>IF(Ugovori_OPULJP3[[#This Row],[DATUM ZAVRŠETKA OPERACIJE]]&gt;DATE(2024,12,31),"u provedbi","završen")</f>
        <v>završen</v>
      </c>
      <c r="K3860" s="76" t="s">
        <v>172</v>
      </c>
      <c r="L3860" s="76" t="s">
        <v>172</v>
      </c>
      <c r="M3860" s="58">
        <v>0.85</v>
      </c>
      <c r="N3860" s="58">
        <v>0.15</v>
      </c>
      <c r="O3860" s="59">
        <f>Ugovori_OPULJP3[[#This Row],[Bespovratna sredstva - Ukupno (EU+Nac) HRK
= Ukupna ugovorena vrijednost bespovratnih sredstava]]*Ugovori_OPULJP3[[#This Row],[EU STOPA SUFINANCIRANJA %
EU CO-FINANCING RATE %]]</f>
        <v>396098.57199999999</v>
      </c>
      <c r="P3860" s="60">
        <f>Ugovori_OPULJP3[[#This Row],[Bespovratna sredstva - EU dio - HRK]]/7.5345</f>
        <v>52571.314884862957</v>
      </c>
      <c r="Q3860" s="59">
        <f>Ugovori_OPULJP3[[#This Row],[Bespovratna sredstva - Ukupno (EU+Nac) HRK
= Ukupna ugovorena vrijednost bespovratnih sredstava]]*Ugovori_OPULJP3[[#This Row],[STOPA NACIONALNOG SUFINANCIRANJA %]]</f>
        <v>69899.747999999992</v>
      </c>
      <c r="R3860" s="60">
        <f>Ugovori_OPULJP3[[#This Row],[Bespovratna sredstva - Nacionalni dio - HRK]]/7.5345</f>
        <v>9277.2908620346388</v>
      </c>
      <c r="S3860" s="59">
        <v>465998.32</v>
      </c>
      <c r="T3860" s="60">
        <f>Ugovori_OPULJP3[[#This Row],[Bespovratna sredstva - Ukupno (EU+Nac) HRK
= Ukupna ugovorena vrijednost bespovratnih sredstava]]/7.5345</f>
        <v>61848.6057468976</v>
      </c>
      <c r="U3860" s="59">
        <v>0</v>
      </c>
      <c r="V3860" s="60">
        <f>Ugovori_OPULJP3[[#This Row],[Javni doprinos korisnika - HRK]]/7.5345</f>
        <v>0</v>
      </c>
      <c r="W3860" s="59">
        <v>0</v>
      </c>
      <c r="X3860" s="60">
        <f>Ugovori_OPULJP3[[#This Row],[Privatni doprinos korisnika - HRK]]/7.5345</f>
        <v>0</v>
      </c>
      <c r="Y3860" s="61">
        <v>465998.32</v>
      </c>
      <c r="Z3860" s="62">
        <f>Ugovori_OPULJP3[[#This Row],[UKUPNI PRIHVATLJIVI IZDACI
TOTAL ELIGIBLE EXPENDITURE
= Bespovratna sredstva ukupno + doprinos korisnika
= Ukupni prihvatljivi troškovi
= Ukupna ugovorena vrijednost projekta HRK]]/7.5345</f>
        <v>61848.6057468976</v>
      </c>
      <c r="AA3860" s="53" t="s">
        <v>12292</v>
      </c>
      <c r="AB3860" s="53" t="s">
        <v>752</v>
      </c>
      <c r="AC3860" s="40" t="s">
        <v>14034</v>
      </c>
      <c r="AD3860" s="52" t="s">
        <v>12294</v>
      </c>
    </row>
    <row r="3861" spans="1:30" ht="88.5" customHeight="1" x14ac:dyDescent="0.2">
      <c r="A3861" s="70" t="s">
        <v>14035</v>
      </c>
      <c r="B3861" s="64" t="s">
        <v>12105</v>
      </c>
      <c r="C3861" s="65" t="s">
        <v>12289</v>
      </c>
      <c r="D3861" s="96" t="s">
        <v>13640</v>
      </c>
      <c r="E3861" s="53" t="s">
        <v>75</v>
      </c>
      <c r="F3861" s="71" t="s">
        <v>14036</v>
      </c>
      <c r="G3861" s="71" t="s">
        <v>12937</v>
      </c>
      <c r="H3861" s="68">
        <v>44641</v>
      </c>
      <c r="I3861" s="68">
        <v>45067</v>
      </c>
      <c r="J3861" s="57" t="str">
        <f>IF(Ugovori_OPULJP3[[#This Row],[DATUM ZAVRŠETKA OPERACIJE]]&gt;DATE(2024,12,31),"u provedbi","završen")</f>
        <v>završen</v>
      </c>
      <c r="K3861" s="76" t="s">
        <v>36</v>
      </c>
      <c r="L3861" s="67" t="s">
        <v>36</v>
      </c>
      <c r="M3861" s="58">
        <v>0.85</v>
      </c>
      <c r="N3861" s="58">
        <v>0.15</v>
      </c>
      <c r="O3861" s="59">
        <f>Ugovori_OPULJP3[[#This Row],[Bespovratna sredstva - Ukupno (EU+Nac) HRK
= Ukupna ugovorena vrijednost bespovratnih sredstava]]*Ugovori_OPULJP3[[#This Row],[EU STOPA SUFINANCIRANJA %
EU CO-FINANCING RATE %]]</f>
        <v>371883.92499999999</v>
      </c>
      <c r="P3861" s="60">
        <f>Ugovori_OPULJP3[[#This Row],[Bespovratna sredstva - EU dio - HRK]]/7.5345</f>
        <v>49357.478930254161</v>
      </c>
      <c r="Q3861" s="59">
        <f>Ugovori_OPULJP3[[#This Row],[Bespovratna sredstva - Ukupno (EU+Nac) HRK
= Ukupna ugovorena vrijednost bespovratnih sredstava]]*Ugovori_OPULJP3[[#This Row],[STOPA NACIONALNOG SUFINANCIRANJA %]]</f>
        <v>65626.574999999997</v>
      </c>
      <c r="R3861" s="60">
        <f>Ugovori_OPULJP3[[#This Row],[Bespovratna sredstva - Nacionalni dio - HRK]]/7.5345</f>
        <v>8710.1433406330871</v>
      </c>
      <c r="S3861" s="59">
        <v>437510.5</v>
      </c>
      <c r="T3861" s="60">
        <f>Ugovori_OPULJP3[[#This Row],[Bespovratna sredstva - Ukupno (EU+Nac) HRK
= Ukupna ugovorena vrijednost bespovratnih sredstava]]/7.5345</f>
        <v>58067.622270887252</v>
      </c>
      <c r="U3861" s="59">
        <v>0</v>
      </c>
      <c r="V3861" s="60">
        <f>Ugovori_OPULJP3[[#This Row],[Javni doprinos korisnika - HRK]]/7.5345</f>
        <v>0</v>
      </c>
      <c r="W3861" s="59">
        <v>0</v>
      </c>
      <c r="X3861" s="60">
        <f>Ugovori_OPULJP3[[#This Row],[Privatni doprinos korisnika - HRK]]/7.5345</f>
        <v>0</v>
      </c>
      <c r="Y3861" s="61">
        <v>437510.5</v>
      </c>
      <c r="Z3861" s="62">
        <f>Ugovori_OPULJP3[[#This Row],[UKUPNI PRIHVATLJIVI IZDACI
TOTAL ELIGIBLE EXPENDITURE
= Bespovratna sredstva ukupno + doprinos korisnika
= Ukupni prihvatljivi troškovi
= Ukupna ugovorena vrijednost projekta HRK]]/7.5345</f>
        <v>58067.622270887252</v>
      </c>
      <c r="AA3861" s="53" t="s">
        <v>12292</v>
      </c>
      <c r="AB3861" s="53" t="s">
        <v>752</v>
      </c>
      <c r="AC3861" s="40" t="s">
        <v>14037</v>
      </c>
      <c r="AD3861" s="52" t="s">
        <v>12294</v>
      </c>
    </row>
    <row r="3862" spans="1:30" ht="88.5" customHeight="1" x14ac:dyDescent="0.2">
      <c r="A3862" s="70" t="s">
        <v>14038</v>
      </c>
      <c r="B3862" s="64" t="s">
        <v>12105</v>
      </c>
      <c r="C3862" s="65" t="s">
        <v>12289</v>
      </c>
      <c r="D3862" s="96" t="s">
        <v>13640</v>
      </c>
      <c r="E3862" s="53" t="s">
        <v>75</v>
      </c>
      <c r="F3862" s="71" t="s">
        <v>14039</v>
      </c>
      <c r="G3862" s="71" t="s">
        <v>14040</v>
      </c>
      <c r="H3862" s="68">
        <v>44554</v>
      </c>
      <c r="I3862" s="68">
        <v>45009</v>
      </c>
      <c r="J3862" s="57" t="str">
        <f>IF(Ugovori_OPULJP3[[#This Row],[DATUM ZAVRŠETKA OPERACIJE]]&gt;DATE(2024,12,31),"u provedbi","završen")</f>
        <v>završen</v>
      </c>
      <c r="K3862" s="67" t="s">
        <v>36</v>
      </c>
      <c r="L3862" s="67" t="s">
        <v>36</v>
      </c>
      <c r="M3862" s="82" t="s">
        <v>3093</v>
      </c>
      <c r="N3862" s="58">
        <v>0.15</v>
      </c>
      <c r="O3862" s="59">
        <f>Ugovori_OPULJP3[[#This Row],[Bespovratna sredstva - Ukupno (EU+Nac) HRK
= Ukupna ugovorena vrijednost bespovratnih sredstava]]*Ugovori_OPULJP3[[#This Row],[EU STOPA SUFINANCIRANJA %
EU CO-FINANCING RATE %]]</f>
        <v>406533.75</v>
      </c>
      <c r="P3862" s="60">
        <f>Ugovori_OPULJP3[[#This Row],[Bespovratna sredstva - EU dio - HRK]]/7.5345</f>
        <v>53956.301015329482</v>
      </c>
      <c r="Q3862" s="59">
        <f>Ugovori_OPULJP3[[#This Row],[Bespovratna sredstva - Ukupno (EU+Nac) HRK
= Ukupna ugovorena vrijednost bespovratnih sredstava]]*Ugovori_OPULJP3[[#This Row],[STOPA NACIONALNOG SUFINANCIRANJA %]]</f>
        <v>71741.25</v>
      </c>
      <c r="R3862" s="60">
        <f>Ugovori_OPULJP3[[#This Row],[Bespovratna sredstva - Nacionalni dio - HRK]]/7.5345</f>
        <v>9521.7001791757903</v>
      </c>
      <c r="S3862" s="59">
        <v>478275</v>
      </c>
      <c r="T3862" s="60">
        <f>Ugovori_OPULJP3[[#This Row],[Bespovratna sredstva - Ukupno (EU+Nac) HRK
= Ukupna ugovorena vrijednost bespovratnih sredstava]]/7.5345</f>
        <v>63478.001194505276</v>
      </c>
      <c r="U3862" s="59">
        <v>0</v>
      </c>
      <c r="V3862" s="60">
        <f>Ugovori_OPULJP3[[#This Row],[Javni doprinos korisnika - HRK]]/7.5345</f>
        <v>0</v>
      </c>
      <c r="W3862" s="59">
        <v>0</v>
      </c>
      <c r="X3862" s="60">
        <f>Ugovori_OPULJP3[[#This Row],[Privatni doprinos korisnika - HRK]]/7.5345</f>
        <v>0</v>
      </c>
      <c r="Y3862" s="61">
        <v>478275</v>
      </c>
      <c r="Z3862" s="62">
        <f>Ugovori_OPULJP3[[#This Row],[UKUPNI PRIHVATLJIVI IZDACI
TOTAL ELIGIBLE EXPENDITURE
= Bespovratna sredstva ukupno + doprinos korisnika
= Ukupni prihvatljivi troškovi
= Ukupna ugovorena vrijednost projekta HRK]]/7.5345</f>
        <v>63478.001194505276</v>
      </c>
      <c r="AA3862" s="66" t="s">
        <v>12292</v>
      </c>
      <c r="AB3862" s="66" t="s">
        <v>752</v>
      </c>
      <c r="AC3862" s="40" t="s">
        <v>14041</v>
      </c>
      <c r="AD3862" s="72" t="s">
        <v>12294</v>
      </c>
    </row>
    <row r="3863" spans="1:30" ht="88.5" customHeight="1" x14ac:dyDescent="0.2">
      <c r="A3863" s="70" t="s">
        <v>14042</v>
      </c>
      <c r="B3863" s="64" t="s">
        <v>12105</v>
      </c>
      <c r="C3863" s="65" t="s">
        <v>12289</v>
      </c>
      <c r="D3863" s="96" t="s">
        <v>13640</v>
      </c>
      <c r="E3863" s="53" t="s">
        <v>75</v>
      </c>
      <c r="F3863" s="71" t="s">
        <v>14043</v>
      </c>
      <c r="G3863" s="71" t="s">
        <v>14044</v>
      </c>
      <c r="H3863" s="68">
        <v>44670</v>
      </c>
      <c r="I3863" s="68">
        <v>45035</v>
      </c>
      <c r="J3863" s="57" t="str">
        <f>IF(Ugovori_OPULJP3[[#This Row],[DATUM ZAVRŠETKA OPERACIJE]]&gt;DATE(2024,12,31),"u provedbi","završen")</f>
        <v>završen</v>
      </c>
      <c r="K3863" s="76" t="s">
        <v>153</v>
      </c>
      <c r="L3863" s="76" t="s">
        <v>36</v>
      </c>
      <c r="M3863" s="58">
        <v>0.85</v>
      </c>
      <c r="N3863" s="58">
        <v>0.15</v>
      </c>
      <c r="O3863" s="59">
        <f>Ugovori_OPULJP3[[#This Row],[Bespovratna sredstva - Ukupno (EU+Nac) HRK
= Ukupna ugovorena vrijednost bespovratnih sredstava]]*Ugovori_OPULJP3[[#This Row],[EU STOPA SUFINANCIRANJA %
EU CO-FINANCING RATE %]]</f>
        <v>387426.09</v>
      </c>
      <c r="P3863" s="60">
        <f>Ugovori_OPULJP3[[#This Row],[Bespovratna sredstva - EU dio - HRK]]/7.5345</f>
        <v>51420.278717897672</v>
      </c>
      <c r="Q3863" s="59">
        <f>Ugovori_OPULJP3[[#This Row],[Bespovratna sredstva - Ukupno (EU+Nac) HRK
= Ukupna ugovorena vrijednost bespovratnih sredstava]]*Ugovori_OPULJP3[[#This Row],[STOPA NACIONALNOG SUFINANCIRANJA %]]</f>
        <v>68369.31</v>
      </c>
      <c r="R3863" s="60">
        <f>Ugovori_OPULJP3[[#This Row],[Bespovratna sredstva - Nacionalni dio - HRK]]/7.5345</f>
        <v>9074.1668325701758</v>
      </c>
      <c r="S3863" s="59">
        <v>455795.4</v>
      </c>
      <c r="T3863" s="60">
        <f>Ugovori_OPULJP3[[#This Row],[Bespovratna sredstva - Ukupno (EU+Nac) HRK
= Ukupna ugovorena vrijednost bespovratnih sredstava]]/7.5345</f>
        <v>60494.445550467848</v>
      </c>
      <c r="U3863" s="59">
        <v>0</v>
      </c>
      <c r="V3863" s="60">
        <f>Ugovori_OPULJP3[[#This Row],[Javni doprinos korisnika - HRK]]/7.5345</f>
        <v>0</v>
      </c>
      <c r="W3863" s="59">
        <v>0</v>
      </c>
      <c r="X3863" s="60">
        <f>Ugovori_OPULJP3[[#This Row],[Privatni doprinos korisnika - HRK]]/7.5345</f>
        <v>0</v>
      </c>
      <c r="Y3863" s="61">
        <v>455795.4</v>
      </c>
      <c r="Z3863" s="62">
        <f>Ugovori_OPULJP3[[#This Row],[UKUPNI PRIHVATLJIVI IZDACI
TOTAL ELIGIBLE EXPENDITURE
= Bespovratna sredstva ukupno + doprinos korisnika
= Ukupni prihvatljivi troškovi
= Ukupna ugovorena vrijednost projekta HRK]]/7.5345</f>
        <v>60494.445550467848</v>
      </c>
      <c r="AA3863" s="53" t="s">
        <v>12292</v>
      </c>
      <c r="AB3863" s="53" t="s">
        <v>752</v>
      </c>
      <c r="AC3863" s="40" t="s">
        <v>14045</v>
      </c>
      <c r="AD3863" s="52" t="s">
        <v>12294</v>
      </c>
    </row>
    <row r="3864" spans="1:30" ht="88.5" customHeight="1" x14ac:dyDescent="0.2">
      <c r="A3864" s="70" t="s">
        <v>14046</v>
      </c>
      <c r="B3864" s="64" t="s">
        <v>12105</v>
      </c>
      <c r="C3864" s="65" t="s">
        <v>12289</v>
      </c>
      <c r="D3864" s="96" t="s">
        <v>13640</v>
      </c>
      <c r="E3864" s="53" t="s">
        <v>75</v>
      </c>
      <c r="F3864" s="71" t="s">
        <v>14047</v>
      </c>
      <c r="G3864" s="71" t="s">
        <v>14048</v>
      </c>
      <c r="H3864" s="68">
        <v>44538</v>
      </c>
      <c r="I3864" s="68">
        <v>45024</v>
      </c>
      <c r="J3864" s="57" t="str">
        <f>IF(Ugovori_OPULJP3[[#This Row],[DATUM ZAVRŠETKA OPERACIJE]]&gt;DATE(2024,12,31),"u provedbi","završen")</f>
        <v>završen</v>
      </c>
      <c r="K3864" s="67" t="s">
        <v>14049</v>
      </c>
      <c r="L3864" s="55" t="s">
        <v>98</v>
      </c>
      <c r="M3864" s="82" t="s">
        <v>3093</v>
      </c>
      <c r="N3864" s="58">
        <v>0.15</v>
      </c>
      <c r="O3864" s="59">
        <f>Ugovori_OPULJP3[[#This Row],[Bespovratna sredstva - Ukupno (EU+Nac) HRK
= Ukupna ugovorena vrijednost bespovratnih sredstava]]*Ugovori_OPULJP3[[#This Row],[EU STOPA SUFINANCIRANJA %
EU CO-FINANCING RATE %]]</f>
        <v>409503.06349999999</v>
      </c>
      <c r="P3864" s="60">
        <f>Ugovori_OPULJP3[[#This Row],[Bespovratna sredstva - EU dio - HRK]]/7.5345</f>
        <v>54350.396642112944</v>
      </c>
      <c r="Q3864" s="59">
        <f>Ugovori_OPULJP3[[#This Row],[Bespovratna sredstva - Ukupno (EU+Nac) HRK
= Ukupna ugovorena vrijednost bespovratnih sredstava]]*Ugovori_OPULJP3[[#This Row],[STOPA NACIONALNOG SUFINANCIRANJA %]]</f>
        <v>72265.246499999994</v>
      </c>
      <c r="R3864" s="60">
        <f>Ugovori_OPULJP3[[#This Row],[Bespovratna sredstva - Nacionalni dio - HRK]]/7.5345</f>
        <v>9591.2464662552247</v>
      </c>
      <c r="S3864" s="59">
        <v>481768.31</v>
      </c>
      <c r="T3864" s="60">
        <f>Ugovori_OPULJP3[[#This Row],[Bespovratna sredstva - Ukupno (EU+Nac) HRK
= Ukupna ugovorena vrijednost bespovratnih sredstava]]/7.5345</f>
        <v>63941.643108368167</v>
      </c>
      <c r="U3864" s="59">
        <v>0</v>
      </c>
      <c r="V3864" s="60">
        <f>Ugovori_OPULJP3[[#This Row],[Javni doprinos korisnika - HRK]]/7.5345</f>
        <v>0</v>
      </c>
      <c r="W3864" s="59">
        <v>0</v>
      </c>
      <c r="X3864" s="60">
        <f>Ugovori_OPULJP3[[#This Row],[Privatni doprinos korisnika - HRK]]/7.5345</f>
        <v>0</v>
      </c>
      <c r="Y3864" s="61">
        <v>481768.31</v>
      </c>
      <c r="Z3864" s="62">
        <f>Ugovori_OPULJP3[[#This Row],[UKUPNI PRIHVATLJIVI IZDACI
TOTAL ELIGIBLE EXPENDITURE
= Bespovratna sredstva ukupno + doprinos korisnika
= Ukupni prihvatljivi troškovi
= Ukupna ugovorena vrijednost projekta HRK]]/7.5345</f>
        <v>63941.643108368167</v>
      </c>
      <c r="AA3864" s="53" t="s">
        <v>12292</v>
      </c>
      <c r="AB3864" s="53" t="s">
        <v>752</v>
      </c>
      <c r="AC3864" s="40" t="s">
        <v>14050</v>
      </c>
      <c r="AD3864" s="52" t="s">
        <v>12294</v>
      </c>
    </row>
    <row r="3865" spans="1:30" ht="88.5" customHeight="1" x14ac:dyDescent="0.2">
      <c r="A3865" s="70" t="s">
        <v>14051</v>
      </c>
      <c r="B3865" s="64" t="s">
        <v>12105</v>
      </c>
      <c r="C3865" s="65" t="s">
        <v>12289</v>
      </c>
      <c r="D3865" s="96" t="s">
        <v>13640</v>
      </c>
      <c r="E3865" s="53" t="s">
        <v>75</v>
      </c>
      <c r="F3865" s="22" t="s">
        <v>14052</v>
      </c>
      <c r="G3865" s="71" t="s">
        <v>14053</v>
      </c>
      <c r="H3865" s="68">
        <v>44641</v>
      </c>
      <c r="I3865" s="68">
        <v>45006</v>
      </c>
      <c r="J3865" s="57" t="str">
        <f>IF(Ugovori_OPULJP3[[#This Row],[DATUM ZAVRŠETKA OPERACIJE]]&gt;DATE(2024,12,31),"u provedbi","završen")</f>
        <v>završen</v>
      </c>
      <c r="K3865" s="76" t="s">
        <v>93</v>
      </c>
      <c r="L3865" s="76" t="s">
        <v>93</v>
      </c>
      <c r="M3865" s="58">
        <v>0.85</v>
      </c>
      <c r="N3865" s="58">
        <v>0.15</v>
      </c>
      <c r="O3865" s="59">
        <f>Ugovori_OPULJP3[[#This Row],[Bespovratna sredstva - Ukupno (EU+Nac) HRK
= Ukupna ugovorena vrijednost bespovratnih sredstava]]*Ugovori_OPULJP3[[#This Row],[EU STOPA SUFINANCIRANJA %
EU CO-FINANCING RATE %]]</f>
        <v>367900.23849999998</v>
      </c>
      <c r="P3865" s="60">
        <f>Ugovori_OPULJP3[[#This Row],[Bespovratna sredstva - EU dio - HRK]]/7.5345</f>
        <v>48828.752870130724</v>
      </c>
      <c r="Q3865" s="59">
        <f>Ugovori_OPULJP3[[#This Row],[Bespovratna sredstva - Ukupno (EU+Nac) HRK
= Ukupna ugovorena vrijednost bespovratnih sredstava]]*Ugovori_OPULJP3[[#This Row],[STOPA NACIONALNOG SUFINANCIRANJA %]]</f>
        <v>64923.571499999998</v>
      </c>
      <c r="R3865" s="60">
        <f>Ugovori_OPULJP3[[#This Row],[Bespovratna sredstva - Nacionalni dio - HRK]]/7.5345</f>
        <v>8616.8387417877748</v>
      </c>
      <c r="S3865" s="59">
        <v>432823.81</v>
      </c>
      <c r="T3865" s="60">
        <f>Ugovori_OPULJP3[[#This Row],[Bespovratna sredstva - Ukupno (EU+Nac) HRK
= Ukupna ugovorena vrijednost bespovratnih sredstava]]/7.5345</f>
        <v>57445.591611918506</v>
      </c>
      <c r="U3865" s="59">
        <v>0</v>
      </c>
      <c r="V3865" s="60">
        <f>Ugovori_OPULJP3[[#This Row],[Javni doprinos korisnika - HRK]]/7.5345</f>
        <v>0</v>
      </c>
      <c r="W3865" s="59">
        <v>0</v>
      </c>
      <c r="X3865" s="60">
        <f>Ugovori_OPULJP3[[#This Row],[Privatni doprinos korisnika - HRK]]/7.5345</f>
        <v>0</v>
      </c>
      <c r="Y3865" s="61">
        <v>432823.81</v>
      </c>
      <c r="Z3865" s="62">
        <f>Ugovori_OPULJP3[[#This Row],[UKUPNI PRIHVATLJIVI IZDACI
TOTAL ELIGIBLE EXPENDITURE
= Bespovratna sredstva ukupno + doprinos korisnika
= Ukupni prihvatljivi troškovi
= Ukupna ugovorena vrijednost projekta HRK]]/7.5345</f>
        <v>57445.591611918506</v>
      </c>
      <c r="AA3865" s="53" t="s">
        <v>12292</v>
      </c>
      <c r="AB3865" s="53" t="s">
        <v>752</v>
      </c>
      <c r="AC3865" s="40" t="s">
        <v>14054</v>
      </c>
      <c r="AD3865" s="52" t="s">
        <v>12294</v>
      </c>
    </row>
    <row r="3866" spans="1:30" ht="88.5" customHeight="1" x14ac:dyDescent="0.2">
      <c r="A3866" s="75" t="s">
        <v>14055</v>
      </c>
      <c r="B3866" s="64" t="s">
        <v>12105</v>
      </c>
      <c r="C3866" s="65" t="s">
        <v>12289</v>
      </c>
      <c r="D3866" s="96" t="s">
        <v>13640</v>
      </c>
      <c r="E3866" s="53" t="s">
        <v>75</v>
      </c>
      <c r="F3866" s="71" t="s">
        <v>14056</v>
      </c>
      <c r="G3866" s="73" t="s">
        <v>14057</v>
      </c>
      <c r="H3866" s="68">
        <v>44735</v>
      </c>
      <c r="I3866" s="68">
        <v>45283</v>
      </c>
      <c r="J3866" s="57" t="str">
        <f>IF(Ugovori_OPULJP3[[#This Row],[DATUM ZAVRŠETKA OPERACIJE]]&gt;DATE(2024,12,31),"u provedbi","završen")</f>
        <v>završen</v>
      </c>
      <c r="K3866" s="67" t="s">
        <v>2369</v>
      </c>
      <c r="L3866" s="67" t="s">
        <v>36</v>
      </c>
      <c r="M3866" s="58">
        <v>0.85</v>
      </c>
      <c r="N3866" s="58">
        <v>0.15</v>
      </c>
      <c r="O3866" s="59">
        <f>Ugovori_OPULJP3[[#This Row],[Bespovratna sredstva - Ukupno (EU+Nac) HRK
= Ukupna ugovorena vrijednost bespovratnih sredstava]]*Ugovori_OPULJP3[[#This Row],[EU STOPA SUFINANCIRANJA %
EU CO-FINANCING RATE %]]</f>
        <v>419295.37799999997</v>
      </c>
      <c r="P3866" s="60">
        <f>Ugovori_OPULJP3[[#This Row],[Bespovratna sredstva - EU dio - HRK]]/7.5345</f>
        <v>55650.060123432202</v>
      </c>
      <c r="Q3866" s="59">
        <f>Ugovori_OPULJP3[[#This Row],[Bespovratna sredstva - Ukupno (EU+Nac) HRK
= Ukupna ugovorena vrijednost bespovratnih sredstava]]*Ugovori_OPULJP3[[#This Row],[STOPA NACIONALNOG SUFINANCIRANJA %]]</f>
        <v>73993.301999999996</v>
      </c>
      <c r="R3866" s="60">
        <f>Ugovori_OPULJP3[[#This Row],[Bespovratna sredstva - Nacionalni dio - HRK]]/7.5345</f>
        <v>9820.598845311566</v>
      </c>
      <c r="S3866" s="59">
        <v>493288.68</v>
      </c>
      <c r="T3866" s="60">
        <f>Ugovori_OPULJP3[[#This Row],[Bespovratna sredstva - Ukupno (EU+Nac) HRK
= Ukupna ugovorena vrijednost bespovratnih sredstava]]/7.5345</f>
        <v>65470.658968743774</v>
      </c>
      <c r="U3866" s="59">
        <v>0</v>
      </c>
      <c r="V3866" s="60">
        <f>Ugovori_OPULJP3[[#This Row],[Javni doprinos korisnika - HRK]]/7.5345</f>
        <v>0</v>
      </c>
      <c r="W3866" s="59">
        <v>0</v>
      </c>
      <c r="X3866" s="60">
        <f>Ugovori_OPULJP3[[#This Row],[Privatni doprinos korisnika - HRK]]/7.5345</f>
        <v>0</v>
      </c>
      <c r="Y3866" s="61">
        <v>493288.68</v>
      </c>
      <c r="Z3866" s="62">
        <f>Ugovori_OPULJP3[[#This Row],[UKUPNI PRIHVATLJIVI IZDACI
TOTAL ELIGIBLE EXPENDITURE
= Bespovratna sredstva ukupno + doprinos korisnika
= Ukupni prihvatljivi troškovi
= Ukupna ugovorena vrijednost projekta HRK]]/7.5345</f>
        <v>65470.658968743774</v>
      </c>
      <c r="AA3866" s="53" t="s">
        <v>12292</v>
      </c>
      <c r="AB3866" s="53" t="s">
        <v>752</v>
      </c>
      <c r="AC3866" s="40" t="s">
        <v>14058</v>
      </c>
      <c r="AD3866" s="52" t="s">
        <v>12294</v>
      </c>
    </row>
    <row r="3867" spans="1:30" ht="88.5" customHeight="1" x14ac:dyDescent="0.2">
      <c r="A3867" s="70" t="s">
        <v>14059</v>
      </c>
      <c r="B3867" s="64" t="s">
        <v>12105</v>
      </c>
      <c r="C3867" s="65" t="s">
        <v>12289</v>
      </c>
      <c r="D3867" s="96" t="s">
        <v>13640</v>
      </c>
      <c r="E3867" s="53" t="s">
        <v>75</v>
      </c>
      <c r="F3867" s="71" t="s">
        <v>12557</v>
      </c>
      <c r="G3867" s="71" t="s">
        <v>1485</v>
      </c>
      <c r="H3867" s="68">
        <v>44641</v>
      </c>
      <c r="I3867" s="68">
        <v>45190</v>
      </c>
      <c r="J3867" s="57" t="str">
        <f>IF(Ugovori_OPULJP3[[#This Row],[DATUM ZAVRŠETKA OPERACIJE]]&gt;DATE(2024,12,31),"u provedbi","završen")</f>
        <v>završen</v>
      </c>
      <c r="K3867" s="76" t="s">
        <v>14060</v>
      </c>
      <c r="L3867" s="76" t="s">
        <v>185</v>
      </c>
      <c r="M3867" s="58">
        <v>0.85</v>
      </c>
      <c r="N3867" s="58">
        <v>0.15</v>
      </c>
      <c r="O3867" s="59">
        <f>Ugovori_OPULJP3[[#This Row],[Bespovratna sredstva - Ukupno (EU+Nac) HRK
= Ukupna ugovorena vrijednost bespovratnih sredstava]]*Ugovori_OPULJP3[[#This Row],[EU STOPA SUFINANCIRANJA %
EU CO-FINANCING RATE %]]</f>
        <v>381508.71299999999</v>
      </c>
      <c r="P3867" s="60">
        <f>Ugovori_OPULJP3[[#This Row],[Bespovratna sredstva - EU dio - HRK]]/7.5345</f>
        <v>50634.907824009555</v>
      </c>
      <c r="Q3867" s="59">
        <f>Ugovori_OPULJP3[[#This Row],[Bespovratna sredstva - Ukupno (EU+Nac) HRK
= Ukupna ugovorena vrijednost bespovratnih sredstava]]*Ugovori_OPULJP3[[#This Row],[STOPA NACIONALNOG SUFINANCIRANJA %]]</f>
        <v>67325.066999999995</v>
      </c>
      <c r="R3867" s="60">
        <f>Ugovori_OPULJP3[[#This Row],[Bespovratna sredstva - Nacionalni dio - HRK]]/7.5345</f>
        <v>8935.5719689428624</v>
      </c>
      <c r="S3867" s="59">
        <v>448833.78</v>
      </c>
      <c r="T3867" s="60">
        <f>Ugovori_OPULJP3[[#This Row],[Bespovratna sredstva - Ukupno (EU+Nac) HRK
= Ukupna ugovorena vrijednost bespovratnih sredstava]]/7.5345</f>
        <v>59570.479792952421</v>
      </c>
      <c r="U3867" s="59">
        <v>0</v>
      </c>
      <c r="V3867" s="60">
        <f>Ugovori_OPULJP3[[#This Row],[Javni doprinos korisnika - HRK]]/7.5345</f>
        <v>0</v>
      </c>
      <c r="W3867" s="59">
        <v>0</v>
      </c>
      <c r="X3867" s="60">
        <f>Ugovori_OPULJP3[[#This Row],[Privatni doprinos korisnika - HRK]]/7.5345</f>
        <v>0</v>
      </c>
      <c r="Y3867" s="61">
        <v>448833.78</v>
      </c>
      <c r="Z3867" s="62">
        <f>Ugovori_OPULJP3[[#This Row],[UKUPNI PRIHVATLJIVI IZDACI
TOTAL ELIGIBLE EXPENDITURE
= Bespovratna sredstva ukupno + doprinos korisnika
= Ukupni prihvatljivi troškovi
= Ukupna ugovorena vrijednost projekta HRK]]/7.5345</f>
        <v>59570.479792952421</v>
      </c>
      <c r="AA3867" s="53" t="s">
        <v>12292</v>
      </c>
      <c r="AB3867" s="53" t="s">
        <v>752</v>
      </c>
      <c r="AC3867" s="40" t="s">
        <v>14061</v>
      </c>
      <c r="AD3867" s="52" t="s">
        <v>12294</v>
      </c>
    </row>
    <row r="3868" spans="1:30" ht="88.5" customHeight="1" x14ac:dyDescent="0.2">
      <c r="A3868" s="70" t="s">
        <v>14062</v>
      </c>
      <c r="B3868" s="64" t="s">
        <v>12105</v>
      </c>
      <c r="C3868" s="65" t="s">
        <v>12289</v>
      </c>
      <c r="D3868" s="96" t="s">
        <v>13640</v>
      </c>
      <c r="E3868" s="53" t="s">
        <v>75</v>
      </c>
      <c r="F3868" s="71" t="s">
        <v>14063</v>
      </c>
      <c r="G3868" s="54" t="s">
        <v>2535</v>
      </c>
      <c r="H3868" s="68">
        <v>44641</v>
      </c>
      <c r="I3868" s="68">
        <v>45190</v>
      </c>
      <c r="J3868" s="57" t="str">
        <f>IF(Ugovori_OPULJP3[[#This Row],[DATUM ZAVRŠETKA OPERACIJE]]&gt;DATE(2024,12,31),"u provedbi","završen")</f>
        <v>završen</v>
      </c>
      <c r="K3868" s="76" t="s">
        <v>337</v>
      </c>
      <c r="L3868" s="76" t="s">
        <v>337</v>
      </c>
      <c r="M3868" s="58">
        <v>0.85</v>
      </c>
      <c r="N3868" s="58">
        <v>0.15</v>
      </c>
      <c r="O3868" s="59">
        <f>Ugovori_OPULJP3[[#This Row],[Bespovratna sredstva - Ukupno (EU+Nac) HRK
= Ukupna ugovorena vrijednost bespovratnih sredstava]]*Ugovori_OPULJP3[[#This Row],[EU STOPA SUFINANCIRANJA %
EU CO-FINANCING RATE %]]</f>
        <v>359930.375</v>
      </c>
      <c r="P3868" s="60">
        <f>Ugovori_OPULJP3[[#This Row],[Bespovratna sredstva - EU dio - HRK]]/7.5345</f>
        <v>47770.970203729506</v>
      </c>
      <c r="Q3868" s="59">
        <f>Ugovori_OPULJP3[[#This Row],[Bespovratna sredstva - Ukupno (EU+Nac) HRK
= Ukupna ugovorena vrijednost bespovratnih sredstava]]*Ugovori_OPULJP3[[#This Row],[STOPA NACIONALNOG SUFINANCIRANJA %]]</f>
        <v>63517.125</v>
      </c>
      <c r="R3868" s="60">
        <f>Ugovori_OPULJP3[[#This Row],[Bespovratna sredstva - Nacionalni dio - HRK]]/7.5345</f>
        <v>8430.1712124228543</v>
      </c>
      <c r="S3868" s="59">
        <v>423447.5</v>
      </c>
      <c r="T3868" s="60">
        <f>Ugovori_OPULJP3[[#This Row],[Bespovratna sredstva - Ukupno (EU+Nac) HRK
= Ukupna ugovorena vrijednost bespovratnih sredstava]]/7.5345</f>
        <v>56201.141416152364</v>
      </c>
      <c r="U3868" s="59">
        <v>0</v>
      </c>
      <c r="V3868" s="60">
        <f>Ugovori_OPULJP3[[#This Row],[Javni doprinos korisnika - HRK]]/7.5345</f>
        <v>0</v>
      </c>
      <c r="W3868" s="59">
        <v>0</v>
      </c>
      <c r="X3868" s="60">
        <f>Ugovori_OPULJP3[[#This Row],[Privatni doprinos korisnika - HRK]]/7.5345</f>
        <v>0</v>
      </c>
      <c r="Y3868" s="61">
        <v>423447.5</v>
      </c>
      <c r="Z3868" s="62">
        <f>Ugovori_OPULJP3[[#This Row],[UKUPNI PRIHVATLJIVI IZDACI
TOTAL ELIGIBLE EXPENDITURE
= Bespovratna sredstva ukupno + doprinos korisnika
= Ukupni prihvatljivi troškovi
= Ukupna ugovorena vrijednost projekta HRK]]/7.5345</f>
        <v>56201.141416152364</v>
      </c>
      <c r="AA3868" s="53" t="s">
        <v>12292</v>
      </c>
      <c r="AB3868" s="53" t="s">
        <v>752</v>
      </c>
      <c r="AC3868" s="40" t="s">
        <v>14064</v>
      </c>
      <c r="AD3868" s="52" t="s">
        <v>12294</v>
      </c>
    </row>
    <row r="3869" spans="1:30" ht="88.5" customHeight="1" x14ac:dyDescent="0.2">
      <c r="A3869" s="70" t="s">
        <v>14065</v>
      </c>
      <c r="B3869" s="64" t="s">
        <v>12105</v>
      </c>
      <c r="C3869" s="65" t="s">
        <v>12289</v>
      </c>
      <c r="D3869" s="65" t="s">
        <v>13640</v>
      </c>
      <c r="E3869" s="66" t="s">
        <v>75</v>
      </c>
      <c r="F3869" s="71" t="s">
        <v>14066</v>
      </c>
      <c r="G3869" s="71" t="s">
        <v>4006</v>
      </c>
      <c r="H3869" s="68">
        <v>44673</v>
      </c>
      <c r="I3869" s="68">
        <v>45038</v>
      </c>
      <c r="J3869" s="57" t="str">
        <f>IF(Ugovori_OPULJP3[[#This Row],[DATUM ZAVRŠETKA OPERACIJE]]&gt;DATE(2024,12,31),"u provedbi","završen")</f>
        <v>završen</v>
      </c>
      <c r="K3869" s="76" t="s">
        <v>78</v>
      </c>
      <c r="L3869" s="76" t="s">
        <v>78</v>
      </c>
      <c r="M3869" s="95" t="s">
        <v>3093</v>
      </c>
      <c r="N3869" s="58">
        <v>0.15</v>
      </c>
      <c r="O3869" s="59">
        <f>Ugovori_OPULJP3[[#This Row],[Bespovratna sredstva - Ukupno (EU+Nac) HRK
= Ukupna ugovorena vrijednost bespovratnih sredstava]]*Ugovori_OPULJP3[[#This Row],[EU STOPA SUFINANCIRANJA %
EU CO-FINANCING RATE %]]</f>
        <v>424490.23800000001</v>
      </c>
      <c r="P3869" s="60">
        <f>Ugovori_OPULJP3[[#This Row],[Bespovratna sredstva - EU dio - HRK]]/7.5345</f>
        <v>56339.536531953017</v>
      </c>
      <c r="Q3869" s="59">
        <f>Ugovori_OPULJP3[[#This Row],[Bespovratna sredstva - Ukupno (EU+Nac) HRK
= Ukupna ugovorena vrijednost bespovratnih sredstava]]*Ugovori_OPULJP3[[#This Row],[STOPA NACIONALNOG SUFINANCIRANJA %]]</f>
        <v>74910.042000000001</v>
      </c>
      <c r="R3869" s="60">
        <f>Ugovori_OPULJP3[[#This Row],[Bespovratna sredstva - Nacionalni dio - HRK]]/7.5345</f>
        <v>9942.2711526975909</v>
      </c>
      <c r="S3869" s="59">
        <v>499400.28</v>
      </c>
      <c r="T3869" s="60">
        <f>Ugovori_OPULJP3[[#This Row],[Bespovratna sredstva - Ukupno (EU+Nac) HRK
= Ukupna ugovorena vrijednost bespovratnih sredstava]]/7.5345</f>
        <v>66281.807684650601</v>
      </c>
      <c r="U3869" s="59">
        <v>0</v>
      </c>
      <c r="V3869" s="60">
        <f>Ugovori_OPULJP3[[#This Row],[Javni doprinos korisnika - HRK]]/7.5345</f>
        <v>0</v>
      </c>
      <c r="W3869" s="59">
        <v>0</v>
      </c>
      <c r="X3869" s="60">
        <f>Ugovori_OPULJP3[[#This Row],[Privatni doprinos korisnika - HRK]]/7.5345</f>
        <v>0</v>
      </c>
      <c r="Y3869" s="61">
        <v>499400.28</v>
      </c>
      <c r="Z3869" s="62">
        <f>Ugovori_OPULJP3[[#This Row],[UKUPNI PRIHVATLJIVI IZDACI
TOTAL ELIGIBLE EXPENDITURE
= Bespovratna sredstva ukupno + doprinos korisnika
= Ukupni prihvatljivi troškovi
= Ukupna ugovorena vrijednost projekta HRK]]/7.5345</f>
        <v>66281.807684650601</v>
      </c>
      <c r="AA3869" s="53" t="s">
        <v>12292</v>
      </c>
      <c r="AB3869" s="53" t="s">
        <v>752</v>
      </c>
      <c r="AC3869" s="40" t="s">
        <v>14067</v>
      </c>
      <c r="AD3869" s="52" t="s">
        <v>12294</v>
      </c>
    </row>
    <row r="3870" spans="1:30" ht="88.5" customHeight="1" x14ac:dyDescent="0.2">
      <c r="A3870" s="70" t="s">
        <v>14068</v>
      </c>
      <c r="B3870" s="64" t="s">
        <v>12105</v>
      </c>
      <c r="C3870" s="65" t="s">
        <v>12289</v>
      </c>
      <c r="D3870" s="96" t="s">
        <v>13640</v>
      </c>
      <c r="E3870" s="53" t="s">
        <v>75</v>
      </c>
      <c r="F3870" s="71" t="s">
        <v>14069</v>
      </c>
      <c r="G3870" s="71" t="s">
        <v>2854</v>
      </c>
      <c r="H3870" s="68">
        <v>44641</v>
      </c>
      <c r="I3870" s="68">
        <v>45190</v>
      </c>
      <c r="J3870" s="57" t="str">
        <f>IF(Ugovori_OPULJP3[[#This Row],[DATUM ZAVRŠETKA OPERACIJE]]&gt;DATE(2024,12,31),"u provedbi","završen")</f>
        <v>završen</v>
      </c>
      <c r="K3870" s="67" t="s">
        <v>2823</v>
      </c>
      <c r="L3870" s="67" t="s">
        <v>103</v>
      </c>
      <c r="M3870" s="58">
        <v>0.85</v>
      </c>
      <c r="N3870" s="58">
        <v>0.15</v>
      </c>
      <c r="O3870" s="59">
        <f>Ugovori_OPULJP3[[#This Row],[Bespovratna sredstva - Ukupno (EU+Nac) HRK
= Ukupna ugovorena vrijednost bespovratnih sredstava]]*Ugovori_OPULJP3[[#This Row],[EU STOPA SUFINANCIRANJA %
EU CO-FINANCING RATE %]]</f>
        <v>389373.21049999999</v>
      </c>
      <c r="P3870" s="60">
        <f>Ugovori_OPULJP3[[#This Row],[Bespovratna sredstva - EU dio - HRK]]/7.5345</f>
        <v>51678.706018979356</v>
      </c>
      <c r="Q3870" s="59">
        <f>Ugovori_OPULJP3[[#This Row],[Bespovratna sredstva - Ukupno (EU+Nac) HRK
= Ukupna ugovorena vrijednost bespovratnih sredstava]]*Ugovori_OPULJP3[[#This Row],[STOPA NACIONALNOG SUFINANCIRANJA %]]</f>
        <v>68712.919500000004</v>
      </c>
      <c r="R3870" s="60">
        <f>Ugovori_OPULJP3[[#This Row],[Bespovratna sredstva - Nacionalni dio - HRK]]/7.5345</f>
        <v>9119.7716504081218</v>
      </c>
      <c r="S3870" s="59">
        <v>458086.13</v>
      </c>
      <c r="T3870" s="60">
        <f>Ugovori_OPULJP3[[#This Row],[Bespovratna sredstva - Ukupno (EU+Nac) HRK
= Ukupna ugovorena vrijednost bespovratnih sredstava]]/7.5345</f>
        <v>60798.477669387481</v>
      </c>
      <c r="U3870" s="59">
        <v>0</v>
      </c>
      <c r="V3870" s="60">
        <f>Ugovori_OPULJP3[[#This Row],[Javni doprinos korisnika - HRK]]/7.5345</f>
        <v>0</v>
      </c>
      <c r="W3870" s="59">
        <v>0</v>
      </c>
      <c r="X3870" s="60">
        <f>Ugovori_OPULJP3[[#This Row],[Privatni doprinos korisnika - HRK]]/7.5345</f>
        <v>0</v>
      </c>
      <c r="Y3870" s="61">
        <v>458086.13</v>
      </c>
      <c r="Z3870" s="62">
        <f>Ugovori_OPULJP3[[#This Row],[UKUPNI PRIHVATLJIVI IZDACI
TOTAL ELIGIBLE EXPENDITURE
= Bespovratna sredstva ukupno + doprinos korisnika
= Ukupni prihvatljivi troškovi
= Ukupna ugovorena vrijednost projekta HRK]]/7.5345</f>
        <v>60798.477669387481</v>
      </c>
      <c r="AA3870" s="53" t="s">
        <v>12292</v>
      </c>
      <c r="AB3870" s="53" t="s">
        <v>752</v>
      </c>
      <c r="AC3870" s="40" t="s">
        <v>14070</v>
      </c>
      <c r="AD3870" s="52" t="s">
        <v>12294</v>
      </c>
    </row>
    <row r="3871" spans="1:30" ht="88.5" customHeight="1" x14ac:dyDescent="0.2">
      <c r="A3871" s="70" t="s">
        <v>14071</v>
      </c>
      <c r="B3871" s="64" t="s">
        <v>12105</v>
      </c>
      <c r="C3871" s="65" t="s">
        <v>12289</v>
      </c>
      <c r="D3871" s="96" t="s">
        <v>13640</v>
      </c>
      <c r="E3871" s="53" t="s">
        <v>75</v>
      </c>
      <c r="F3871" s="71" t="s">
        <v>14072</v>
      </c>
      <c r="G3871" s="71" t="s">
        <v>14073</v>
      </c>
      <c r="H3871" s="68">
        <v>44558</v>
      </c>
      <c r="I3871" s="68">
        <v>45105</v>
      </c>
      <c r="J3871" s="57" t="str">
        <f>IF(Ugovori_OPULJP3[[#This Row],[DATUM ZAVRŠETKA OPERACIJE]]&gt;DATE(2024,12,31),"u provedbi","završen")</f>
        <v>završen</v>
      </c>
      <c r="K3871" s="67" t="s">
        <v>154</v>
      </c>
      <c r="L3871" s="55" t="s">
        <v>154</v>
      </c>
      <c r="M3871" s="82" t="s">
        <v>3093</v>
      </c>
      <c r="N3871" s="58">
        <v>0.15</v>
      </c>
      <c r="O3871" s="59">
        <f>Ugovori_OPULJP3[[#This Row],[Bespovratna sredstva - Ukupno (EU+Nac) HRK
= Ukupna ugovorena vrijednost bespovratnih sredstava]]*Ugovori_OPULJP3[[#This Row],[EU STOPA SUFINANCIRANJA %
EU CO-FINANCING RATE %]]</f>
        <v>368791.88</v>
      </c>
      <c r="P3871" s="60">
        <f>Ugovori_OPULJP3[[#This Row],[Bespovratna sredstva - EU dio - HRK]]/7.5345</f>
        <v>48947.094034109759</v>
      </c>
      <c r="Q3871" s="59">
        <f>Ugovori_OPULJP3[[#This Row],[Bespovratna sredstva - Ukupno (EU+Nac) HRK
= Ukupna ugovorena vrijednost bespovratnih sredstava]]*Ugovori_OPULJP3[[#This Row],[STOPA NACIONALNOG SUFINANCIRANJA %]]</f>
        <v>65080.92</v>
      </c>
      <c r="R3871" s="60">
        <f>Ugovori_OPULJP3[[#This Row],[Bespovratna sredstva - Nacionalni dio - HRK]]/7.5345</f>
        <v>8637.7224766076051</v>
      </c>
      <c r="S3871" s="59">
        <v>433872.8</v>
      </c>
      <c r="T3871" s="60">
        <f>Ugovori_OPULJP3[[#This Row],[Bespovratna sredstva - Ukupno (EU+Nac) HRK
= Ukupna ugovorena vrijednost bespovratnih sredstava]]/7.5345</f>
        <v>57584.816510717363</v>
      </c>
      <c r="U3871" s="59">
        <v>0</v>
      </c>
      <c r="V3871" s="60">
        <f>Ugovori_OPULJP3[[#This Row],[Javni doprinos korisnika - HRK]]/7.5345</f>
        <v>0</v>
      </c>
      <c r="W3871" s="59">
        <v>0</v>
      </c>
      <c r="X3871" s="60">
        <f>Ugovori_OPULJP3[[#This Row],[Privatni doprinos korisnika - HRK]]/7.5345</f>
        <v>0</v>
      </c>
      <c r="Y3871" s="61">
        <v>433872.8</v>
      </c>
      <c r="Z3871" s="62">
        <f>Ugovori_OPULJP3[[#This Row],[UKUPNI PRIHVATLJIVI IZDACI
TOTAL ELIGIBLE EXPENDITURE
= Bespovratna sredstva ukupno + doprinos korisnika
= Ukupni prihvatljivi troškovi
= Ukupna ugovorena vrijednost projekta HRK]]/7.5345</f>
        <v>57584.816510717363</v>
      </c>
      <c r="AA3871" s="66" t="s">
        <v>12292</v>
      </c>
      <c r="AB3871" s="66" t="s">
        <v>752</v>
      </c>
      <c r="AC3871" s="40" t="s">
        <v>14074</v>
      </c>
      <c r="AD3871" s="72" t="s">
        <v>12294</v>
      </c>
    </row>
    <row r="3872" spans="1:30" ht="88.5" customHeight="1" x14ac:dyDescent="0.2">
      <c r="A3872" s="70" t="s">
        <v>14075</v>
      </c>
      <c r="B3872" s="64" t="s">
        <v>12105</v>
      </c>
      <c r="C3872" s="65" t="s">
        <v>12289</v>
      </c>
      <c r="D3872" s="96" t="s">
        <v>13640</v>
      </c>
      <c r="E3872" s="53" t="s">
        <v>75</v>
      </c>
      <c r="F3872" s="71" t="s">
        <v>14076</v>
      </c>
      <c r="G3872" s="54" t="s">
        <v>6469</v>
      </c>
      <c r="H3872" s="68">
        <v>44502</v>
      </c>
      <c r="I3872" s="68">
        <v>44867</v>
      </c>
      <c r="J3872" s="57" t="str">
        <f>IF(Ugovori_OPULJP3[[#This Row],[DATUM ZAVRŠETKA OPERACIJE]]&gt;DATE(2024,12,31),"u provedbi","završen")</f>
        <v>završen</v>
      </c>
      <c r="K3872" s="76" t="s">
        <v>210</v>
      </c>
      <c r="L3872" s="76" t="s">
        <v>210</v>
      </c>
      <c r="M3872" s="58">
        <v>0.85</v>
      </c>
      <c r="N3872" s="58">
        <v>0.15</v>
      </c>
      <c r="O3872" s="59">
        <f>Ugovori_OPULJP3[[#This Row],[Bespovratna sredstva - Ukupno (EU+Nac) HRK
= Ukupna ugovorena vrijednost bespovratnih sredstava]]*Ugovori_OPULJP3[[#This Row],[EU STOPA SUFINANCIRANJA %
EU CO-FINANCING RATE %]]</f>
        <v>410395.97149999999</v>
      </c>
      <c r="P3872" s="60">
        <f>Ugovori_OPULJP3[[#This Row],[Bespovratna sredstva - EU dio - HRK]]/7.5345</f>
        <v>54468.905899528829</v>
      </c>
      <c r="Q3872" s="59">
        <f>Ugovori_OPULJP3[[#This Row],[Bespovratna sredstva - Ukupno (EU+Nac) HRK
= Ukupna ugovorena vrijednost bespovratnih sredstava]]*Ugovori_OPULJP3[[#This Row],[STOPA NACIONALNOG SUFINANCIRANJA %]]</f>
        <v>72422.818499999994</v>
      </c>
      <c r="R3872" s="60">
        <f>Ugovori_OPULJP3[[#This Row],[Bespovratna sredstva - Nacionalni dio - HRK]]/7.5345</f>
        <v>9612.1598646227339</v>
      </c>
      <c r="S3872" s="59">
        <v>482818.79</v>
      </c>
      <c r="T3872" s="60">
        <f>Ugovori_OPULJP3[[#This Row],[Bespovratna sredstva - Ukupno (EU+Nac) HRK
= Ukupna ugovorena vrijednost bespovratnih sredstava]]/7.5345</f>
        <v>64081.065764151565</v>
      </c>
      <c r="U3872" s="59">
        <v>0</v>
      </c>
      <c r="V3872" s="60">
        <f>Ugovori_OPULJP3[[#This Row],[Javni doprinos korisnika - HRK]]/7.5345</f>
        <v>0</v>
      </c>
      <c r="W3872" s="59">
        <v>0</v>
      </c>
      <c r="X3872" s="60">
        <f>Ugovori_OPULJP3[[#This Row],[Privatni doprinos korisnika - HRK]]/7.5345</f>
        <v>0</v>
      </c>
      <c r="Y3872" s="61">
        <v>482818.79</v>
      </c>
      <c r="Z3872" s="62">
        <f>Ugovori_OPULJP3[[#This Row],[UKUPNI PRIHVATLJIVI IZDACI
TOTAL ELIGIBLE EXPENDITURE
= Bespovratna sredstva ukupno + doprinos korisnika
= Ukupni prihvatljivi troškovi
= Ukupna ugovorena vrijednost projekta HRK]]/7.5345</f>
        <v>64081.065764151565</v>
      </c>
      <c r="AA3872" s="53" t="s">
        <v>12292</v>
      </c>
      <c r="AB3872" s="53" t="s">
        <v>752</v>
      </c>
      <c r="AC3872" s="40" t="s">
        <v>14077</v>
      </c>
      <c r="AD3872" s="52" t="s">
        <v>12294</v>
      </c>
    </row>
    <row r="3873" spans="1:30" ht="88.5" customHeight="1" x14ac:dyDescent="0.2">
      <c r="A3873" s="70" t="s">
        <v>14078</v>
      </c>
      <c r="B3873" s="64" t="s">
        <v>12105</v>
      </c>
      <c r="C3873" s="65" t="s">
        <v>12289</v>
      </c>
      <c r="D3873" s="96" t="s">
        <v>13640</v>
      </c>
      <c r="E3873" s="53" t="s">
        <v>75</v>
      </c>
      <c r="F3873" s="71" t="s">
        <v>14079</v>
      </c>
      <c r="G3873" s="71" t="s">
        <v>7154</v>
      </c>
      <c r="H3873" s="68">
        <v>44532</v>
      </c>
      <c r="I3873" s="68">
        <v>45079</v>
      </c>
      <c r="J3873" s="57" t="str">
        <f>IF(Ugovori_OPULJP3[[#This Row],[DATUM ZAVRŠETKA OPERACIJE]]&gt;DATE(2024,12,31),"u provedbi","završen")</f>
        <v>završen</v>
      </c>
      <c r="K3873" s="67" t="s">
        <v>10157</v>
      </c>
      <c r="L3873" s="55" t="s">
        <v>36</v>
      </c>
      <c r="M3873" s="82" t="s">
        <v>3093</v>
      </c>
      <c r="N3873" s="58">
        <v>0.15</v>
      </c>
      <c r="O3873" s="59">
        <f>Ugovori_OPULJP3[[#This Row],[Bespovratna sredstva - Ukupno (EU+Nac) HRK
= Ukupna ugovorena vrijednost bespovratnih sredstava]]*Ugovori_OPULJP3[[#This Row],[EU STOPA SUFINANCIRANJA %
EU CO-FINANCING RATE %]]</f>
        <v>417712.67799999996</v>
      </c>
      <c r="P3873" s="60">
        <f>Ugovori_OPULJP3[[#This Row],[Bespovratna sredstva - EU dio - HRK]]/7.5345</f>
        <v>55439.999734554374</v>
      </c>
      <c r="Q3873" s="59">
        <f>Ugovori_OPULJP3[[#This Row],[Bespovratna sredstva - Ukupno (EU+Nac) HRK
= Ukupna ugovorena vrijednost bespovratnih sredstava]]*Ugovori_OPULJP3[[#This Row],[STOPA NACIONALNOG SUFINANCIRANJA %]]</f>
        <v>73714.001999999993</v>
      </c>
      <c r="R3873" s="60">
        <f>Ugovori_OPULJP3[[#This Row],[Bespovratna sredstva - Nacionalni dio - HRK]]/7.5345</f>
        <v>9783.52936492136</v>
      </c>
      <c r="S3873" s="59">
        <v>491426.68</v>
      </c>
      <c r="T3873" s="60">
        <f>Ugovori_OPULJP3[[#This Row],[Bespovratna sredstva - Ukupno (EU+Nac) HRK
= Ukupna ugovorena vrijednost bespovratnih sredstava]]/7.5345</f>
        <v>65223.529099475738</v>
      </c>
      <c r="U3873" s="59">
        <v>0</v>
      </c>
      <c r="V3873" s="60">
        <f>Ugovori_OPULJP3[[#This Row],[Javni doprinos korisnika - HRK]]/7.5345</f>
        <v>0</v>
      </c>
      <c r="W3873" s="59">
        <v>0</v>
      </c>
      <c r="X3873" s="60">
        <f>Ugovori_OPULJP3[[#This Row],[Privatni doprinos korisnika - HRK]]/7.5345</f>
        <v>0</v>
      </c>
      <c r="Y3873" s="61">
        <v>491426.68</v>
      </c>
      <c r="Z3873" s="62">
        <f>Ugovori_OPULJP3[[#This Row],[UKUPNI PRIHVATLJIVI IZDACI
TOTAL ELIGIBLE EXPENDITURE
= Bespovratna sredstva ukupno + doprinos korisnika
= Ukupni prihvatljivi troškovi
= Ukupna ugovorena vrijednost projekta HRK]]/7.5345</f>
        <v>65223.529099475738</v>
      </c>
      <c r="AA3873" s="53" t="s">
        <v>12292</v>
      </c>
      <c r="AB3873" s="53" t="s">
        <v>752</v>
      </c>
      <c r="AC3873" s="40" t="s">
        <v>14080</v>
      </c>
      <c r="AD3873" s="52" t="s">
        <v>12294</v>
      </c>
    </row>
    <row r="3874" spans="1:30" ht="88.5" customHeight="1" x14ac:dyDescent="0.2">
      <c r="A3874" s="75" t="s">
        <v>14081</v>
      </c>
      <c r="B3874" s="64" t="s">
        <v>12105</v>
      </c>
      <c r="C3874" s="65" t="s">
        <v>12289</v>
      </c>
      <c r="D3874" s="96" t="s">
        <v>13640</v>
      </c>
      <c r="E3874" s="53" t="s">
        <v>75</v>
      </c>
      <c r="F3874" s="71" t="s">
        <v>14082</v>
      </c>
      <c r="G3874" s="54" t="s">
        <v>12968</v>
      </c>
      <c r="H3874" s="68">
        <v>44735</v>
      </c>
      <c r="I3874" s="68">
        <v>45192</v>
      </c>
      <c r="J3874" s="57" t="str">
        <f>IF(Ugovori_OPULJP3[[#This Row],[DATUM ZAVRŠETKA OPERACIJE]]&gt;DATE(2024,12,31),"u provedbi","završen")</f>
        <v>završen</v>
      </c>
      <c r="K3874" s="76" t="s">
        <v>10479</v>
      </c>
      <c r="L3874" s="67" t="s">
        <v>36</v>
      </c>
      <c r="M3874" s="58">
        <v>0.85</v>
      </c>
      <c r="N3874" s="58">
        <v>0.15</v>
      </c>
      <c r="O3874" s="59">
        <f>Ugovori_OPULJP3[[#This Row],[Bespovratna sredstva - Ukupno (EU+Nac) HRK
= Ukupna ugovorena vrijednost bespovratnih sredstava]]*Ugovori_OPULJP3[[#This Row],[EU STOPA SUFINANCIRANJA %
EU CO-FINANCING RATE %]]</f>
        <v>385921.62400000001</v>
      </c>
      <c r="P3874" s="60">
        <f>Ugovori_OPULJP3[[#This Row],[Bespovratna sredstva - EU dio - HRK]]/7.5345</f>
        <v>51220.601765213352</v>
      </c>
      <c r="Q3874" s="59">
        <f>Ugovori_OPULJP3[[#This Row],[Bespovratna sredstva - Ukupno (EU+Nac) HRK
= Ukupna ugovorena vrijednost bespovratnih sredstava]]*Ugovori_OPULJP3[[#This Row],[STOPA NACIONALNOG SUFINANCIRANJA %]]</f>
        <v>68103.815999999992</v>
      </c>
      <c r="R3874" s="60">
        <f>Ugovori_OPULJP3[[#This Row],[Bespovratna sredstva - Nacionalni dio - HRK]]/7.5345</f>
        <v>9038.9297232729423</v>
      </c>
      <c r="S3874" s="59">
        <v>454025.44</v>
      </c>
      <c r="T3874" s="60">
        <f>Ugovori_OPULJP3[[#This Row],[Bespovratna sredstva - Ukupno (EU+Nac) HRK
= Ukupna ugovorena vrijednost bespovratnih sredstava]]/7.5345</f>
        <v>60259.531488486296</v>
      </c>
      <c r="U3874" s="59">
        <v>0</v>
      </c>
      <c r="V3874" s="60">
        <f>Ugovori_OPULJP3[[#This Row],[Javni doprinos korisnika - HRK]]/7.5345</f>
        <v>0</v>
      </c>
      <c r="W3874" s="59">
        <v>0</v>
      </c>
      <c r="X3874" s="60">
        <f>Ugovori_OPULJP3[[#This Row],[Privatni doprinos korisnika - HRK]]/7.5345</f>
        <v>0</v>
      </c>
      <c r="Y3874" s="61">
        <v>454025.44</v>
      </c>
      <c r="Z3874" s="62">
        <f>Ugovori_OPULJP3[[#This Row],[UKUPNI PRIHVATLJIVI IZDACI
TOTAL ELIGIBLE EXPENDITURE
= Bespovratna sredstva ukupno + doprinos korisnika
= Ukupni prihvatljivi troškovi
= Ukupna ugovorena vrijednost projekta HRK]]/7.5345</f>
        <v>60259.531488486296</v>
      </c>
      <c r="AA3874" s="53" t="s">
        <v>12292</v>
      </c>
      <c r="AB3874" s="53" t="s">
        <v>752</v>
      </c>
      <c r="AC3874" s="40" t="s">
        <v>14083</v>
      </c>
      <c r="AD3874" s="52" t="s">
        <v>12294</v>
      </c>
    </row>
    <row r="3875" spans="1:30" ht="88.5" customHeight="1" x14ac:dyDescent="0.2">
      <c r="A3875" s="70" t="s">
        <v>14084</v>
      </c>
      <c r="B3875" s="64" t="s">
        <v>12105</v>
      </c>
      <c r="C3875" s="65" t="s">
        <v>12289</v>
      </c>
      <c r="D3875" s="96" t="s">
        <v>13640</v>
      </c>
      <c r="E3875" s="53" t="s">
        <v>75</v>
      </c>
      <c r="F3875" s="71" t="s">
        <v>14085</v>
      </c>
      <c r="G3875" s="71" t="s">
        <v>14086</v>
      </c>
      <c r="H3875" s="68">
        <v>44553</v>
      </c>
      <c r="I3875" s="68">
        <v>45100</v>
      </c>
      <c r="J3875" s="57" t="str">
        <f>IF(Ugovori_OPULJP3[[#This Row],[DATUM ZAVRŠETKA OPERACIJE]]&gt;DATE(2024,12,31),"u provedbi","završen")</f>
        <v>završen</v>
      </c>
      <c r="K3875" s="76" t="s">
        <v>14087</v>
      </c>
      <c r="L3875" s="67" t="s">
        <v>78</v>
      </c>
      <c r="M3875" s="82" t="s">
        <v>3093</v>
      </c>
      <c r="N3875" s="58">
        <v>0.15</v>
      </c>
      <c r="O3875" s="59">
        <f>Ugovori_OPULJP3[[#This Row],[Bespovratna sredstva - Ukupno (EU+Nac) HRK
= Ukupna ugovorena vrijednost bespovratnih sredstava]]*Ugovori_OPULJP3[[#This Row],[EU STOPA SUFINANCIRANJA %
EU CO-FINANCING RATE %]]</f>
        <v>388421.15100000001</v>
      </c>
      <c r="P3875" s="60">
        <f>Ugovori_OPULJP3[[#This Row],[Bespovratna sredstva - EU dio - HRK]]/7.5345</f>
        <v>51552.346008361535</v>
      </c>
      <c r="Q3875" s="59">
        <f>Ugovori_OPULJP3[[#This Row],[Bespovratna sredstva - Ukupno (EU+Nac) HRK
= Ukupna ugovorena vrijednost bespovratnih sredstava]]*Ugovori_OPULJP3[[#This Row],[STOPA NACIONALNOG SUFINANCIRANJA %]]</f>
        <v>68544.909</v>
      </c>
      <c r="R3875" s="60">
        <f>Ugovori_OPULJP3[[#This Row],[Bespovratna sredstva - Nacionalni dio - HRK]]/7.5345</f>
        <v>9097.4728250049757</v>
      </c>
      <c r="S3875" s="59">
        <v>456966.06</v>
      </c>
      <c r="T3875" s="60">
        <f>Ugovori_OPULJP3[[#This Row],[Bespovratna sredstva - Ukupno (EU+Nac) HRK
= Ukupna ugovorena vrijednost bespovratnih sredstava]]/7.5345</f>
        <v>60649.818833366509</v>
      </c>
      <c r="U3875" s="59">
        <v>0</v>
      </c>
      <c r="V3875" s="60">
        <f>Ugovori_OPULJP3[[#This Row],[Javni doprinos korisnika - HRK]]/7.5345</f>
        <v>0</v>
      </c>
      <c r="W3875" s="59">
        <v>0</v>
      </c>
      <c r="X3875" s="60">
        <f>Ugovori_OPULJP3[[#This Row],[Privatni doprinos korisnika - HRK]]/7.5345</f>
        <v>0</v>
      </c>
      <c r="Y3875" s="61">
        <v>456966.06</v>
      </c>
      <c r="Z3875" s="62">
        <f>Ugovori_OPULJP3[[#This Row],[UKUPNI PRIHVATLJIVI IZDACI
TOTAL ELIGIBLE EXPENDITURE
= Bespovratna sredstva ukupno + doprinos korisnika
= Ukupni prihvatljivi troškovi
= Ukupna ugovorena vrijednost projekta HRK]]/7.5345</f>
        <v>60649.818833366509</v>
      </c>
      <c r="AA3875" s="53" t="s">
        <v>12292</v>
      </c>
      <c r="AB3875" s="53" t="s">
        <v>752</v>
      </c>
      <c r="AC3875" s="40" t="s">
        <v>14088</v>
      </c>
      <c r="AD3875" s="52" t="s">
        <v>12294</v>
      </c>
    </row>
    <row r="3876" spans="1:30" ht="88.5" customHeight="1" x14ac:dyDescent="0.2">
      <c r="A3876" s="70" t="s">
        <v>14089</v>
      </c>
      <c r="B3876" s="64" t="s">
        <v>12105</v>
      </c>
      <c r="C3876" s="65" t="s">
        <v>12289</v>
      </c>
      <c r="D3876" s="96" t="s">
        <v>13640</v>
      </c>
      <c r="E3876" s="53" t="s">
        <v>75</v>
      </c>
      <c r="F3876" s="71" t="s">
        <v>14090</v>
      </c>
      <c r="G3876" s="71" t="s">
        <v>14091</v>
      </c>
      <c r="H3876" s="68">
        <v>44536</v>
      </c>
      <c r="I3876" s="68">
        <v>45083</v>
      </c>
      <c r="J3876" s="57" t="str">
        <f>IF(Ugovori_OPULJP3[[#This Row],[DATUM ZAVRŠETKA OPERACIJE]]&gt;DATE(2024,12,31),"u provedbi","završen")</f>
        <v>završen</v>
      </c>
      <c r="K3876" s="67" t="s">
        <v>248</v>
      </c>
      <c r="L3876" s="55" t="s">
        <v>248</v>
      </c>
      <c r="M3876" s="82" t="s">
        <v>3093</v>
      </c>
      <c r="N3876" s="58">
        <v>0.15</v>
      </c>
      <c r="O3876" s="59">
        <f>Ugovori_OPULJP3[[#This Row],[Bespovratna sredstva - Ukupno (EU+Nac) HRK
= Ukupna ugovorena vrijednost bespovratnih sredstava]]*Ugovori_OPULJP3[[#This Row],[EU STOPA SUFINANCIRANJA %
EU CO-FINANCING RATE %]]</f>
        <v>408425</v>
      </c>
      <c r="P3876" s="60">
        <f>Ugovori_OPULJP3[[#This Row],[Bespovratna sredstva - EU dio - HRK]]/7.5345</f>
        <v>54207.313026743643</v>
      </c>
      <c r="Q3876" s="59">
        <f>Ugovori_OPULJP3[[#This Row],[Bespovratna sredstva - Ukupno (EU+Nac) HRK
= Ukupna ugovorena vrijednost bespovratnih sredstava]]*Ugovori_OPULJP3[[#This Row],[STOPA NACIONALNOG SUFINANCIRANJA %]]</f>
        <v>72075</v>
      </c>
      <c r="R3876" s="60">
        <f>Ugovori_OPULJP3[[#This Row],[Bespovratna sredstva - Nacionalni dio - HRK]]/7.5345</f>
        <v>9565.9964164841731</v>
      </c>
      <c r="S3876" s="59">
        <v>480500</v>
      </c>
      <c r="T3876" s="60">
        <f>Ugovori_OPULJP3[[#This Row],[Bespovratna sredstva - Ukupno (EU+Nac) HRK
= Ukupna ugovorena vrijednost bespovratnih sredstava]]/7.5345</f>
        <v>63773.309443227816</v>
      </c>
      <c r="U3876" s="59">
        <v>0</v>
      </c>
      <c r="V3876" s="60">
        <f>Ugovori_OPULJP3[[#This Row],[Javni doprinos korisnika - HRK]]/7.5345</f>
        <v>0</v>
      </c>
      <c r="W3876" s="59">
        <v>0</v>
      </c>
      <c r="X3876" s="60">
        <f>Ugovori_OPULJP3[[#This Row],[Privatni doprinos korisnika - HRK]]/7.5345</f>
        <v>0</v>
      </c>
      <c r="Y3876" s="61">
        <v>480500</v>
      </c>
      <c r="Z3876" s="62">
        <f>Ugovori_OPULJP3[[#This Row],[UKUPNI PRIHVATLJIVI IZDACI
TOTAL ELIGIBLE EXPENDITURE
= Bespovratna sredstva ukupno + doprinos korisnika
= Ukupni prihvatljivi troškovi
= Ukupna ugovorena vrijednost projekta HRK]]/7.5345</f>
        <v>63773.309443227816</v>
      </c>
      <c r="AA3876" s="53" t="s">
        <v>12292</v>
      </c>
      <c r="AB3876" s="53" t="s">
        <v>752</v>
      </c>
      <c r="AC3876" s="40" t="s">
        <v>14092</v>
      </c>
      <c r="AD3876" s="52" t="s">
        <v>12294</v>
      </c>
    </row>
    <row r="3877" spans="1:30" ht="88.5" customHeight="1" x14ac:dyDescent="0.2">
      <c r="A3877" s="70" t="s">
        <v>14093</v>
      </c>
      <c r="B3877" s="64" t="s">
        <v>12105</v>
      </c>
      <c r="C3877" s="65" t="s">
        <v>12289</v>
      </c>
      <c r="D3877" s="96" t="s">
        <v>13640</v>
      </c>
      <c r="E3877" s="53" t="s">
        <v>75</v>
      </c>
      <c r="F3877" s="71" t="s">
        <v>14094</v>
      </c>
      <c r="G3877" s="71" t="s">
        <v>6894</v>
      </c>
      <c r="H3877" s="68">
        <v>44670</v>
      </c>
      <c r="I3877" s="68">
        <v>45218</v>
      </c>
      <c r="J3877" s="57" t="str">
        <f>IF(Ugovori_OPULJP3[[#This Row],[DATUM ZAVRŠETKA OPERACIJE]]&gt;DATE(2024,12,31),"u provedbi","završen")</f>
        <v>završen</v>
      </c>
      <c r="K3877" s="76" t="s">
        <v>7337</v>
      </c>
      <c r="L3877" s="76" t="s">
        <v>36</v>
      </c>
      <c r="M3877" s="58">
        <v>0.85</v>
      </c>
      <c r="N3877" s="58">
        <v>0.15</v>
      </c>
      <c r="O3877" s="59">
        <f>Ugovori_OPULJP3[[#This Row],[Bespovratna sredstva - Ukupno (EU+Nac) HRK
= Ukupna ugovorena vrijednost bespovratnih sredstava]]*Ugovori_OPULJP3[[#This Row],[EU STOPA SUFINANCIRANJA %
EU CO-FINANCING RATE %]]</f>
        <v>412105.83150000003</v>
      </c>
      <c r="P3877" s="60">
        <f>Ugovori_OPULJP3[[#This Row],[Bespovratna sredstva - EU dio - HRK]]/7.5345</f>
        <v>54695.843320724671</v>
      </c>
      <c r="Q3877" s="59">
        <f>Ugovori_OPULJP3[[#This Row],[Bespovratna sredstva - Ukupno (EU+Nac) HRK
= Ukupna ugovorena vrijednost bespovratnih sredstava]]*Ugovori_OPULJP3[[#This Row],[STOPA NACIONALNOG SUFINANCIRANJA %]]</f>
        <v>72724.558499999999</v>
      </c>
      <c r="R3877" s="60">
        <f>Ugovori_OPULJP3[[#This Row],[Bespovratna sredstva - Nacionalni dio - HRK]]/7.5345</f>
        <v>9652.2076448337648</v>
      </c>
      <c r="S3877" s="59">
        <v>484830.39</v>
      </c>
      <c r="T3877" s="60">
        <f>Ugovori_OPULJP3[[#This Row],[Bespovratna sredstva - Ukupno (EU+Nac) HRK
= Ukupna ugovorena vrijednost bespovratnih sredstava]]/7.5345</f>
        <v>64348.050965558432</v>
      </c>
      <c r="U3877" s="59">
        <v>0</v>
      </c>
      <c r="V3877" s="60">
        <f>Ugovori_OPULJP3[[#This Row],[Javni doprinos korisnika - HRK]]/7.5345</f>
        <v>0</v>
      </c>
      <c r="W3877" s="59">
        <v>0</v>
      </c>
      <c r="X3877" s="60">
        <f>Ugovori_OPULJP3[[#This Row],[Privatni doprinos korisnika - HRK]]/7.5345</f>
        <v>0</v>
      </c>
      <c r="Y3877" s="61">
        <v>484830.39</v>
      </c>
      <c r="Z3877" s="62">
        <f>Ugovori_OPULJP3[[#This Row],[UKUPNI PRIHVATLJIVI IZDACI
TOTAL ELIGIBLE EXPENDITURE
= Bespovratna sredstva ukupno + doprinos korisnika
= Ukupni prihvatljivi troškovi
= Ukupna ugovorena vrijednost projekta HRK]]/7.5345</f>
        <v>64348.050965558432</v>
      </c>
      <c r="AA3877" s="53" t="s">
        <v>12292</v>
      </c>
      <c r="AB3877" s="53" t="s">
        <v>752</v>
      </c>
      <c r="AC3877" s="40" t="s">
        <v>14095</v>
      </c>
      <c r="AD3877" s="52" t="s">
        <v>12294</v>
      </c>
    </row>
    <row r="3878" spans="1:30" ht="88.5" customHeight="1" x14ac:dyDescent="0.2">
      <c r="A3878" s="70" t="s">
        <v>14096</v>
      </c>
      <c r="B3878" s="64" t="s">
        <v>12105</v>
      </c>
      <c r="C3878" s="65" t="s">
        <v>12289</v>
      </c>
      <c r="D3878" s="96" t="s">
        <v>13640</v>
      </c>
      <c r="E3878" s="53" t="s">
        <v>75</v>
      </c>
      <c r="F3878" s="71" t="s">
        <v>14097</v>
      </c>
      <c r="G3878" s="71" t="s">
        <v>14098</v>
      </c>
      <c r="H3878" s="56">
        <v>44550</v>
      </c>
      <c r="I3878" s="56">
        <v>44915</v>
      </c>
      <c r="J3878" s="57" t="str">
        <f>IF(Ugovori_OPULJP3[[#This Row],[DATUM ZAVRŠETKA OPERACIJE]]&gt;DATE(2024,12,31),"u provedbi","završen")</f>
        <v>završen</v>
      </c>
      <c r="K3878" s="55" t="s">
        <v>36</v>
      </c>
      <c r="L3878" s="67" t="s">
        <v>36</v>
      </c>
      <c r="M3878" s="82" t="s">
        <v>3093</v>
      </c>
      <c r="N3878" s="58">
        <v>0.15</v>
      </c>
      <c r="O3878" s="59">
        <f>Ugovori_OPULJP3[[#This Row],[Bespovratna sredstva - Ukupno (EU+Nac) HRK
= Ukupna ugovorena vrijednost bespovratnih sredstava]]*Ugovori_OPULJP3[[#This Row],[EU STOPA SUFINANCIRANJA %
EU CO-FINANCING RATE %]]</f>
        <v>205151.25700000001</v>
      </c>
      <c r="P3878" s="60">
        <f>Ugovori_OPULJP3[[#This Row],[Bespovratna sredstva - EU dio - HRK]]/7.5345</f>
        <v>27228.250978830711</v>
      </c>
      <c r="Q3878" s="59">
        <f>Ugovori_OPULJP3[[#This Row],[Bespovratna sredstva - Ukupno (EU+Nac) HRK
= Ukupna ugovorena vrijednost bespovratnih sredstava]]*Ugovori_OPULJP3[[#This Row],[STOPA NACIONALNOG SUFINANCIRANJA %]]</f>
        <v>36203.163</v>
      </c>
      <c r="R3878" s="60">
        <f>Ugovori_OPULJP3[[#This Row],[Bespovratna sredstva - Nacionalni dio - HRK]]/7.5345</f>
        <v>4804.9854668524786</v>
      </c>
      <c r="S3878" s="59">
        <v>241354.42</v>
      </c>
      <c r="T3878" s="60">
        <f>Ugovori_OPULJP3[[#This Row],[Bespovratna sredstva - Ukupno (EU+Nac) HRK
= Ukupna ugovorena vrijednost bespovratnih sredstava]]/7.5345</f>
        <v>32033.236445683189</v>
      </c>
      <c r="U3878" s="59">
        <v>0</v>
      </c>
      <c r="V3878" s="60">
        <f>Ugovori_OPULJP3[[#This Row],[Javni doprinos korisnika - HRK]]/7.5345</f>
        <v>0</v>
      </c>
      <c r="W3878" s="59">
        <v>0</v>
      </c>
      <c r="X3878" s="60">
        <f>Ugovori_OPULJP3[[#This Row],[Privatni doprinos korisnika - HRK]]/7.5345</f>
        <v>0</v>
      </c>
      <c r="Y3878" s="61">
        <v>241354.42</v>
      </c>
      <c r="Z3878" s="62">
        <f>Ugovori_OPULJP3[[#This Row],[UKUPNI PRIHVATLJIVI IZDACI
TOTAL ELIGIBLE EXPENDITURE
= Bespovratna sredstva ukupno + doprinos korisnika
= Ukupni prihvatljivi troškovi
= Ukupna ugovorena vrijednost projekta HRK]]/7.5345</f>
        <v>32033.236445683189</v>
      </c>
      <c r="AA3878" s="53" t="s">
        <v>12292</v>
      </c>
      <c r="AB3878" s="53" t="s">
        <v>752</v>
      </c>
      <c r="AC3878" s="40" t="s">
        <v>14099</v>
      </c>
      <c r="AD3878" s="52" t="s">
        <v>12294</v>
      </c>
    </row>
    <row r="3879" spans="1:30" ht="88.5" customHeight="1" x14ac:dyDescent="0.2">
      <c r="A3879" s="70" t="s">
        <v>14100</v>
      </c>
      <c r="B3879" s="64" t="s">
        <v>12105</v>
      </c>
      <c r="C3879" s="65" t="s">
        <v>12289</v>
      </c>
      <c r="D3879" s="96" t="s">
        <v>13640</v>
      </c>
      <c r="E3879" s="53" t="s">
        <v>75</v>
      </c>
      <c r="F3879" s="71" t="s">
        <v>14101</v>
      </c>
      <c r="G3879" s="71" t="s">
        <v>14102</v>
      </c>
      <c r="H3879" s="68">
        <v>44532</v>
      </c>
      <c r="I3879" s="68">
        <v>44897</v>
      </c>
      <c r="J3879" s="57" t="str">
        <f>IF(Ugovori_OPULJP3[[#This Row],[DATUM ZAVRŠETKA OPERACIJE]]&gt;DATE(2024,12,31),"u provedbi","završen")</f>
        <v>završen</v>
      </c>
      <c r="K3879" s="67" t="s">
        <v>36</v>
      </c>
      <c r="L3879" s="55" t="s">
        <v>36</v>
      </c>
      <c r="M3879" s="82" t="s">
        <v>3093</v>
      </c>
      <c r="N3879" s="58">
        <v>0.15</v>
      </c>
      <c r="O3879" s="59">
        <f>Ugovori_OPULJP3[[#This Row],[Bespovratna sredstva - Ukupno (EU+Nac) HRK
= Ukupna ugovorena vrijednost bespovratnih sredstava]]*Ugovori_OPULJP3[[#This Row],[EU STOPA SUFINANCIRANJA %
EU CO-FINANCING RATE %]]</f>
        <v>373175.5</v>
      </c>
      <c r="P3879" s="60">
        <f>Ugovori_OPULJP3[[#This Row],[Bespovratna sredstva - EU dio - HRK]]/7.5345</f>
        <v>49528.900391532283</v>
      </c>
      <c r="Q3879" s="59">
        <f>Ugovori_OPULJP3[[#This Row],[Bespovratna sredstva - Ukupno (EU+Nac) HRK
= Ukupna ugovorena vrijednost bespovratnih sredstava]]*Ugovori_OPULJP3[[#This Row],[STOPA NACIONALNOG SUFINANCIRANJA %]]</f>
        <v>65854.5</v>
      </c>
      <c r="R3879" s="60">
        <f>Ugovori_OPULJP3[[#This Row],[Bespovratna sredstva - Nacionalni dio - HRK]]/7.5345</f>
        <v>8740.3941867409903</v>
      </c>
      <c r="S3879" s="59">
        <v>439030</v>
      </c>
      <c r="T3879" s="60">
        <f>Ugovori_OPULJP3[[#This Row],[Bespovratna sredstva - Ukupno (EU+Nac) HRK
= Ukupna ugovorena vrijednost bespovratnih sredstava]]/7.5345</f>
        <v>58269.294578273271</v>
      </c>
      <c r="U3879" s="59">
        <v>0</v>
      </c>
      <c r="V3879" s="60">
        <f>Ugovori_OPULJP3[[#This Row],[Javni doprinos korisnika - HRK]]/7.5345</f>
        <v>0</v>
      </c>
      <c r="W3879" s="59">
        <v>0</v>
      </c>
      <c r="X3879" s="60">
        <f>Ugovori_OPULJP3[[#This Row],[Privatni doprinos korisnika - HRK]]/7.5345</f>
        <v>0</v>
      </c>
      <c r="Y3879" s="61">
        <v>439030</v>
      </c>
      <c r="Z3879" s="62">
        <f>Ugovori_OPULJP3[[#This Row],[UKUPNI PRIHVATLJIVI IZDACI
TOTAL ELIGIBLE EXPENDITURE
= Bespovratna sredstva ukupno + doprinos korisnika
= Ukupni prihvatljivi troškovi
= Ukupna ugovorena vrijednost projekta HRK]]/7.5345</f>
        <v>58269.294578273271</v>
      </c>
      <c r="AA3879" s="53" t="s">
        <v>12292</v>
      </c>
      <c r="AB3879" s="53" t="s">
        <v>752</v>
      </c>
      <c r="AC3879" s="40" t="s">
        <v>14103</v>
      </c>
      <c r="AD3879" s="52" t="s">
        <v>12294</v>
      </c>
    </row>
    <row r="3880" spans="1:30" ht="88.5" customHeight="1" x14ac:dyDescent="0.2">
      <c r="A3880" s="70" t="s">
        <v>14104</v>
      </c>
      <c r="B3880" s="64" t="s">
        <v>12105</v>
      </c>
      <c r="C3880" s="65" t="s">
        <v>12289</v>
      </c>
      <c r="D3880" s="96" t="s">
        <v>13640</v>
      </c>
      <c r="E3880" s="53" t="s">
        <v>75</v>
      </c>
      <c r="F3880" s="71" t="s">
        <v>14105</v>
      </c>
      <c r="G3880" s="71" t="s">
        <v>923</v>
      </c>
      <c r="H3880" s="68">
        <v>44562</v>
      </c>
      <c r="I3880" s="68">
        <v>44927</v>
      </c>
      <c r="J3880" s="57" t="str">
        <f>IF(Ugovori_OPULJP3[[#This Row],[DATUM ZAVRŠETKA OPERACIJE]]&gt;DATE(2024,12,31),"u provedbi","završen")</f>
        <v>završen</v>
      </c>
      <c r="K3880" s="76" t="s">
        <v>210</v>
      </c>
      <c r="L3880" s="76" t="s">
        <v>36</v>
      </c>
      <c r="M3880" s="58">
        <v>0.85</v>
      </c>
      <c r="N3880" s="58">
        <v>0.15</v>
      </c>
      <c r="O3880" s="59">
        <f>Ugovori_OPULJP3[[#This Row],[Bespovratna sredstva - Ukupno (EU+Nac) HRK
= Ukupna ugovorena vrijednost bespovratnih sredstava]]*Ugovori_OPULJP3[[#This Row],[EU STOPA SUFINANCIRANJA %
EU CO-FINANCING RATE %]]</f>
        <v>415280.70050000004</v>
      </c>
      <c r="P3880" s="60">
        <f>Ugovori_OPULJP3[[#This Row],[Bespovratna sredstva - EU dio - HRK]]/7.5345</f>
        <v>55117.220850753205</v>
      </c>
      <c r="Q3880" s="59">
        <f>Ugovori_OPULJP3[[#This Row],[Bespovratna sredstva - Ukupno (EU+Nac) HRK
= Ukupna ugovorena vrijednost bespovratnih sredstava]]*Ugovori_OPULJP3[[#This Row],[STOPA NACIONALNOG SUFINANCIRANJA %]]</f>
        <v>73284.829500000007</v>
      </c>
      <c r="R3880" s="60">
        <f>Ugovori_OPULJP3[[#This Row],[Bespovratna sredstva - Nacionalni dio - HRK]]/7.5345</f>
        <v>9726.5683854270355</v>
      </c>
      <c r="S3880" s="59">
        <v>488565.53</v>
      </c>
      <c r="T3880" s="60">
        <f>Ugovori_OPULJP3[[#This Row],[Bespovratna sredstva - Ukupno (EU+Nac) HRK
= Ukupna ugovorena vrijednost bespovratnih sredstava]]/7.5345</f>
        <v>64843.789236180237</v>
      </c>
      <c r="U3880" s="59">
        <v>0</v>
      </c>
      <c r="V3880" s="60">
        <f>Ugovori_OPULJP3[[#This Row],[Javni doprinos korisnika - HRK]]/7.5345</f>
        <v>0</v>
      </c>
      <c r="W3880" s="59">
        <v>0</v>
      </c>
      <c r="X3880" s="60">
        <f>Ugovori_OPULJP3[[#This Row],[Privatni doprinos korisnika - HRK]]/7.5345</f>
        <v>0</v>
      </c>
      <c r="Y3880" s="61">
        <v>488565.53</v>
      </c>
      <c r="Z3880" s="62">
        <f>Ugovori_OPULJP3[[#This Row],[UKUPNI PRIHVATLJIVI IZDACI
TOTAL ELIGIBLE EXPENDITURE
= Bespovratna sredstva ukupno + doprinos korisnika
= Ukupni prihvatljivi troškovi
= Ukupna ugovorena vrijednost projekta HRK]]/7.5345</f>
        <v>64843.789236180237</v>
      </c>
      <c r="AA3880" s="53" t="s">
        <v>12292</v>
      </c>
      <c r="AB3880" s="53" t="s">
        <v>752</v>
      </c>
      <c r="AC3880" s="40" t="s">
        <v>14106</v>
      </c>
      <c r="AD3880" s="52" t="s">
        <v>12294</v>
      </c>
    </row>
    <row r="3881" spans="1:30" ht="88.5" customHeight="1" x14ac:dyDescent="0.2">
      <c r="A3881" s="70" t="s">
        <v>14107</v>
      </c>
      <c r="B3881" s="64" t="s">
        <v>12105</v>
      </c>
      <c r="C3881" s="65" t="s">
        <v>12289</v>
      </c>
      <c r="D3881" s="96" t="s">
        <v>13640</v>
      </c>
      <c r="E3881" s="53" t="s">
        <v>75</v>
      </c>
      <c r="F3881" s="71" t="s">
        <v>14108</v>
      </c>
      <c r="G3881" s="71" t="s">
        <v>14109</v>
      </c>
      <c r="H3881" s="68">
        <v>44557</v>
      </c>
      <c r="I3881" s="68">
        <v>45104</v>
      </c>
      <c r="J3881" s="57" t="str">
        <f>IF(Ugovori_OPULJP3[[#This Row],[DATUM ZAVRŠETKA OPERACIJE]]&gt;DATE(2024,12,31),"u provedbi","završen")</f>
        <v>završen</v>
      </c>
      <c r="K3881" s="67" t="s">
        <v>248</v>
      </c>
      <c r="L3881" s="67" t="s">
        <v>248</v>
      </c>
      <c r="M3881" s="82" t="s">
        <v>3093</v>
      </c>
      <c r="N3881" s="58">
        <v>0.15</v>
      </c>
      <c r="O3881" s="59">
        <f>Ugovori_OPULJP3[[#This Row],[Bespovratna sredstva - Ukupno (EU+Nac) HRK
= Ukupna ugovorena vrijednost bespovratnih sredstava]]*Ugovori_OPULJP3[[#This Row],[EU STOPA SUFINANCIRANJA %
EU CO-FINANCING RATE %]]</f>
        <v>386352.54849999998</v>
      </c>
      <c r="P3881" s="60">
        <f>Ugovori_OPULJP3[[#This Row],[Bespovratna sredstva - EU dio - HRK]]/7.5345</f>
        <v>51277.795275068012</v>
      </c>
      <c r="Q3881" s="59">
        <f>Ugovori_OPULJP3[[#This Row],[Bespovratna sredstva - Ukupno (EU+Nac) HRK
= Ukupna ugovorena vrijednost bespovratnih sredstava]]*Ugovori_OPULJP3[[#This Row],[STOPA NACIONALNOG SUFINANCIRANJA %]]</f>
        <v>68179.861499999999</v>
      </c>
      <c r="R3881" s="60">
        <f>Ugovori_OPULJP3[[#This Row],[Bespovratna sredstva - Nacionalni dio - HRK]]/7.5345</f>
        <v>9049.0226956002389</v>
      </c>
      <c r="S3881" s="59">
        <v>454532.41</v>
      </c>
      <c r="T3881" s="60">
        <f>Ugovori_OPULJP3[[#This Row],[Bespovratna sredstva - Ukupno (EU+Nac) HRK
= Ukupna ugovorena vrijednost bespovratnih sredstava]]/7.5345</f>
        <v>60326.817970668249</v>
      </c>
      <c r="U3881" s="59">
        <v>0</v>
      </c>
      <c r="V3881" s="60">
        <f>Ugovori_OPULJP3[[#This Row],[Javni doprinos korisnika - HRK]]/7.5345</f>
        <v>0</v>
      </c>
      <c r="W3881" s="59">
        <v>0</v>
      </c>
      <c r="X3881" s="60">
        <f>Ugovori_OPULJP3[[#This Row],[Privatni doprinos korisnika - HRK]]/7.5345</f>
        <v>0</v>
      </c>
      <c r="Y3881" s="61">
        <v>454532.41</v>
      </c>
      <c r="Z3881" s="62">
        <f>Ugovori_OPULJP3[[#This Row],[UKUPNI PRIHVATLJIVI IZDACI
TOTAL ELIGIBLE EXPENDITURE
= Bespovratna sredstva ukupno + doprinos korisnika
= Ukupni prihvatljivi troškovi
= Ukupna ugovorena vrijednost projekta HRK]]/7.5345</f>
        <v>60326.817970668249</v>
      </c>
      <c r="AA3881" s="66" t="s">
        <v>12292</v>
      </c>
      <c r="AB3881" s="66" t="s">
        <v>752</v>
      </c>
      <c r="AC3881" s="40" t="s">
        <v>14110</v>
      </c>
      <c r="AD3881" s="72" t="s">
        <v>12294</v>
      </c>
    </row>
    <row r="3882" spans="1:30" ht="88.5" customHeight="1" x14ac:dyDescent="0.2">
      <c r="A3882" s="70" t="s">
        <v>14111</v>
      </c>
      <c r="B3882" s="64" t="s">
        <v>12105</v>
      </c>
      <c r="C3882" s="65" t="s">
        <v>12289</v>
      </c>
      <c r="D3882" s="96" t="s">
        <v>13640</v>
      </c>
      <c r="E3882" s="53" t="s">
        <v>75</v>
      </c>
      <c r="F3882" s="71" t="s">
        <v>14112</v>
      </c>
      <c r="G3882" s="71" t="s">
        <v>14113</v>
      </c>
      <c r="H3882" s="68">
        <v>44670</v>
      </c>
      <c r="I3882" s="68">
        <v>45035</v>
      </c>
      <c r="J3882" s="57" t="str">
        <f>IF(Ugovori_OPULJP3[[#This Row],[DATUM ZAVRŠETKA OPERACIJE]]&gt;DATE(2024,12,31),"u provedbi","završen")</f>
        <v>završen</v>
      </c>
      <c r="K3882" s="76" t="s">
        <v>5472</v>
      </c>
      <c r="L3882" s="76" t="s">
        <v>36</v>
      </c>
      <c r="M3882" s="58">
        <v>0.85</v>
      </c>
      <c r="N3882" s="58">
        <v>0.15</v>
      </c>
      <c r="O3882" s="59">
        <f>Ugovori_OPULJP3[[#This Row],[Bespovratna sredstva - Ukupno (EU+Nac) HRK
= Ukupna ugovorena vrijednost bespovratnih sredstava]]*Ugovori_OPULJP3[[#This Row],[EU STOPA SUFINANCIRANJA %
EU CO-FINANCING RATE %]]</f>
        <v>347965.13750000001</v>
      </c>
      <c r="P3882" s="60">
        <f>Ugovori_OPULJP3[[#This Row],[Bespovratna sredstva - EU dio - HRK]]/7.5345</f>
        <v>46182.910279381511</v>
      </c>
      <c r="Q3882" s="59">
        <f>Ugovori_OPULJP3[[#This Row],[Bespovratna sredstva - Ukupno (EU+Nac) HRK
= Ukupna ugovorena vrijednost bespovratnih sredstava]]*Ugovori_OPULJP3[[#This Row],[STOPA NACIONALNOG SUFINANCIRANJA %]]</f>
        <v>61405.612499999996</v>
      </c>
      <c r="R3882" s="60">
        <f>Ugovori_OPULJP3[[#This Row],[Bespovratna sredstva - Nacionalni dio - HRK]]/7.5345</f>
        <v>8149.9253434202656</v>
      </c>
      <c r="S3882" s="59">
        <v>409370.75</v>
      </c>
      <c r="T3882" s="60">
        <f>Ugovori_OPULJP3[[#This Row],[Bespovratna sredstva - Ukupno (EU+Nac) HRK
= Ukupna ugovorena vrijednost bespovratnih sredstava]]/7.5345</f>
        <v>54332.835622801773</v>
      </c>
      <c r="U3882" s="59">
        <v>0</v>
      </c>
      <c r="V3882" s="60">
        <f>Ugovori_OPULJP3[[#This Row],[Javni doprinos korisnika - HRK]]/7.5345</f>
        <v>0</v>
      </c>
      <c r="W3882" s="59">
        <v>0</v>
      </c>
      <c r="X3882" s="60">
        <f>Ugovori_OPULJP3[[#This Row],[Privatni doprinos korisnika - HRK]]/7.5345</f>
        <v>0</v>
      </c>
      <c r="Y3882" s="61">
        <v>409370.75</v>
      </c>
      <c r="Z3882" s="62">
        <f>Ugovori_OPULJP3[[#This Row],[UKUPNI PRIHVATLJIVI IZDACI
TOTAL ELIGIBLE EXPENDITURE
= Bespovratna sredstva ukupno + doprinos korisnika
= Ukupni prihvatljivi troškovi
= Ukupna ugovorena vrijednost projekta HRK]]/7.5345</f>
        <v>54332.835622801773</v>
      </c>
      <c r="AA3882" s="53" t="s">
        <v>12292</v>
      </c>
      <c r="AB3882" s="53" t="s">
        <v>752</v>
      </c>
      <c r="AC3882" s="40" t="s">
        <v>14114</v>
      </c>
      <c r="AD3882" s="52" t="s">
        <v>12294</v>
      </c>
    </row>
    <row r="3883" spans="1:30" ht="88.5" customHeight="1" x14ac:dyDescent="0.2">
      <c r="A3883" s="70" t="s">
        <v>14115</v>
      </c>
      <c r="B3883" s="64" t="s">
        <v>12105</v>
      </c>
      <c r="C3883" s="65" t="s">
        <v>12289</v>
      </c>
      <c r="D3883" s="96" t="s">
        <v>13640</v>
      </c>
      <c r="E3883" s="53" t="s">
        <v>75</v>
      </c>
      <c r="F3883" s="71" t="s">
        <v>14116</v>
      </c>
      <c r="G3883" s="71" t="s">
        <v>4800</v>
      </c>
      <c r="H3883" s="68">
        <v>44532</v>
      </c>
      <c r="I3883" s="68">
        <v>44987</v>
      </c>
      <c r="J3883" s="57" t="str">
        <f>IF(Ugovori_OPULJP3[[#This Row],[DATUM ZAVRŠETKA OPERACIJE]]&gt;DATE(2024,12,31),"u provedbi","završen")</f>
        <v>završen</v>
      </c>
      <c r="K3883" s="67" t="s">
        <v>36</v>
      </c>
      <c r="L3883" s="55" t="s">
        <v>36</v>
      </c>
      <c r="M3883" s="82" t="s">
        <v>3093</v>
      </c>
      <c r="N3883" s="58">
        <v>0.15</v>
      </c>
      <c r="O3883" s="59">
        <f>Ugovori_OPULJP3[[#This Row],[Bespovratna sredstva - Ukupno (EU+Nac) HRK
= Ukupna ugovorena vrijednost bespovratnih sredstava]]*Ugovori_OPULJP3[[#This Row],[EU STOPA SUFINANCIRANJA %
EU CO-FINANCING RATE %]]</f>
        <v>236126.45550000001</v>
      </c>
      <c r="P3883" s="60">
        <f>Ugovori_OPULJP3[[#This Row],[Bespovratna sredstva - EU dio - HRK]]/7.5345</f>
        <v>31339.366314951225</v>
      </c>
      <c r="Q3883" s="59">
        <f>Ugovori_OPULJP3[[#This Row],[Bespovratna sredstva - Ukupno (EU+Nac) HRK
= Ukupna ugovorena vrijednost bespovratnih sredstava]]*Ugovori_OPULJP3[[#This Row],[STOPA NACIONALNOG SUFINANCIRANJA %]]</f>
        <v>41669.374499999998</v>
      </c>
      <c r="R3883" s="60">
        <f>Ugovori_OPULJP3[[#This Row],[Bespovratna sredstva - Nacionalni dio - HRK]]/7.5345</f>
        <v>5530.4764085208035</v>
      </c>
      <c r="S3883" s="59">
        <v>277795.83</v>
      </c>
      <c r="T3883" s="60">
        <f>Ugovori_OPULJP3[[#This Row],[Bespovratna sredstva - Ukupno (EU+Nac) HRK
= Ukupna ugovorena vrijednost bespovratnih sredstava]]/7.5345</f>
        <v>36869.842723472029</v>
      </c>
      <c r="U3883" s="59">
        <v>0</v>
      </c>
      <c r="V3883" s="60">
        <f>Ugovori_OPULJP3[[#This Row],[Javni doprinos korisnika - HRK]]/7.5345</f>
        <v>0</v>
      </c>
      <c r="W3883" s="59">
        <v>0</v>
      </c>
      <c r="X3883" s="60">
        <f>Ugovori_OPULJP3[[#This Row],[Privatni doprinos korisnika - HRK]]/7.5345</f>
        <v>0</v>
      </c>
      <c r="Y3883" s="61">
        <v>277795.83</v>
      </c>
      <c r="Z3883" s="62">
        <f>Ugovori_OPULJP3[[#This Row],[UKUPNI PRIHVATLJIVI IZDACI
TOTAL ELIGIBLE EXPENDITURE
= Bespovratna sredstva ukupno + doprinos korisnika
= Ukupni prihvatljivi troškovi
= Ukupna ugovorena vrijednost projekta HRK]]/7.5345</f>
        <v>36869.842723472029</v>
      </c>
      <c r="AA3883" s="53" t="s">
        <v>12292</v>
      </c>
      <c r="AB3883" s="53" t="s">
        <v>752</v>
      </c>
      <c r="AC3883" s="40" t="s">
        <v>14117</v>
      </c>
      <c r="AD3883" s="52" t="s">
        <v>12294</v>
      </c>
    </row>
    <row r="3884" spans="1:30" ht="88.5" customHeight="1" x14ac:dyDescent="0.2">
      <c r="A3884" s="70" t="s">
        <v>14118</v>
      </c>
      <c r="B3884" s="64" t="s">
        <v>12105</v>
      </c>
      <c r="C3884" s="65" t="s">
        <v>12289</v>
      </c>
      <c r="D3884" s="96" t="s">
        <v>13640</v>
      </c>
      <c r="E3884" s="53" t="s">
        <v>75</v>
      </c>
      <c r="F3884" s="71" t="s">
        <v>14119</v>
      </c>
      <c r="G3884" s="71" t="s">
        <v>14120</v>
      </c>
      <c r="H3884" s="68">
        <v>44554</v>
      </c>
      <c r="I3884" s="68">
        <v>45040</v>
      </c>
      <c r="J3884" s="57" t="str">
        <f>IF(Ugovori_OPULJP3[[#This Row],[DATUM ZAVRŠETKA OPERACIJE]]&gt;DATE(2024,12,31),"u provedbi","završen")</f>
        <v>završen</v>
      </c>
      <c r="K3884" s="67" t="s">
        <v>243</v>
      </c>
      <c r="L3884" s="55" t="s">
        <v>243</v>
      </c>
      <c r="M3884" s="82" t="s">
        <v>3093</v>
      </c>
      <c r="N3884" s="58">
        <v>0.15</v>
      </c>
      <c r="O3884" s="59">
        <f>Ugovori_OPULJP3[[#This Row],[Bespovratna sredstva - Ukupno (EU+Nac) HRK
= Ukupna ugovorena vrijednost bespovratnih sredstava]]*Ugovori_OPULJP3[[#This Row],[EU STOPA SUFINANCIRANJA %
EU CO-FINANCING RATE %]]</f>
        <v>411590.16199999995</v>
      </c>
      <c r="P3884" s="60">
        <f>Ugovori_OPULJP3[[#This Row],[Bespovratna sredstva - EU dio - HRK]]/7.5345</f>
        <v>54627.402216470888</v>
      </c>
      <c r="Q3884" s="59">
        <f>Ugovori_OPULJP3[[#This Row],[Bespovratna sredstva - Ukupno (EU+Nac) HRK
= Ukupna ugovorena vrijednost bespovratnih sredstava]]*Ugovori_OPULJP3[[#This Row],[STOPA NACIONALNOG SUFINANCIRANJA %]]</f>
        <v>72633.55799999999</v>
      </c>
      <c r="R3884" s="60">
        <f>Ugovori_OPULJP3[[#This Row],[Bespovratna sredstva - Nacionalni dio - HRK]]/7.5345</f>
        <v>9640.1298029066274</v>
      </c>
      <c r="S3884" s="59">
        <v>484223.72</v>
      </c>
      <c r="T3884" s="60">
        <f>Ugovori_OPULJP3[[#This Row],[Bespovratna sredstva - Ukupno (EU+Nac) HRK
= Ukupna ugovorena vrijednost bespovratnih sredstava]]/7.5345</f>
        <v>64267.532019377526</v>
      </c>
      <c r="U3884" s="59">
        <v>0</v>
      </c>
      <c r="V3884" s="60">
        <f>Ugovori_OPULJP3[[#This Row],[Javni doprinos korisnika - HRK]]/7.5345</f>
        <v>0</v>
      </c>
      <c r="W3884" s="59">
        <v>0</v>
      </c>
      <c r="X3884" s="60">
        <f>Ugovori_OPULJP3[[#This Row],[Privatni doprinos korisnika - HRK]]/7.5345</f>
        <v>0</v>
      </c>
      <c r="Y3884" s="61">
        <v>484223.72</v>
      </c>
      <c r="Z3884" s="62">
        <f>Ugovori_OPULJP3[[#This Row],[UKUPNI PRIHVATLJIVI IZDACI
TOTAL ELIGIBLE EXPENDITURE
= Bespovratna sredstva ukupno + doprinos korisnika
= Ukupni prihvatljivi troškovi
= Ukupna ugovorena vrijednost projekta HRK]]/7.5345</f>
        <v>64267.532019377526</v>
      </c>
      <c r="AA3884" s="66" t="s">
        <v>12292</v>
      </c>
      <c r="AB3884" s="66" t="s">
        <v>752</v>
      </c>
      <c r="AC3884" s="40" t="s">
        <v>14121</v>
      </c>
      <c r="AD3884" s="72" t="s">
        <v>12294</v>
      </c>
    </row>
    <row r="3885" spans="1:30" ht="88.5" customHeight="1" x14ac:dyDescent="0.2">
      <c r="A3885" s="70" t="s">
        <v>14122</v>
      </c>
      <c r="B3885" s="51" t="s">
        <v>12105</v>
      </c>
      <c r="C3885" s="52" t="s">
        <v>12289</v>
      </c>
      <c r="D3885" s="96" t="s">
        <v>13640</v>
      </c>
      <c r="E3885" s="53" t="s">
        <v>75</v>
      </c>
      <c r="F3885" s="71" t="s">
        <v>14123</v>
      </c>
      <c r="G3885" s="71" t="s">
        <v>14124</v>
      </c>
      <c r="H3885" s="68">
        <v>44748</v>
      </c>
      <c r="I3885" s="68">
        <v>45205</v>
      </c>
      <c r="J3885" s="57" t="str">
        <f>IF(Ugovori_OPULJP3[[#This Row],[DATUM ZAVRŠETKA OPERACIJE]]&gt;DATE(2024,12,31),"u provedbi","završen")</f>
        <v>završen</v>
      </c>
      <c r="K3885" s="67" t="s">
        <v>103</v>
      </c>
      <c r="L3885" s="67" t="s">
        <v>103</v>
      </c>
      <c r="M3885" s="58">
        <v>0.85</v>
      </c>
      <c r="N3885" s="58">
        <v>0.15</v>
      </c>
      <c r="O3885" s="59">
        <f>Ugovori_OPULJP3[[#This Row],[Bespovratna sredstva - Ukupno (EU+Nac) HRK
= Ukupna ugovorena vrijednost bespovratnih sredstava]]*Ugovori_OPULJP3[[#This Row],[EU STOPA SUFINANCIRANJA %
EU CO-FINANCING RATE %]]</f>
        <v>359779.99300000002</v>
      </c>
      <c r="P3885" s="60">
        <f>Ugovori_OPULJP3[[#This Row],[Bespovratna sredstva - EU dio - HRK]]/7.5345</f>
        <v>47751.011082354504</v>
      </c>
      <c r="Q3885" s="59">
        <f>Ugovori_OPULJP3[[#This Row],[Bespovratna sredstva - Ukupno (EU+Nac) HRK
= Ukupna ugovorena vrijednost bespovratnih sredstava]]*Ugovori_OPULJP3[[#This Row],[STOPA NACIONALNOG SUFINANCIRANJA %]]</f>
        <v>63490.587</v>
      </c>
      <c r="R3885" s="60">
        <f>Ugovori_OPULJP3[[#This Row],[Bespovratna sredstva - Nacionalni dio - HRK]]/7.5345</f>
        <v>8426.6490145331463</v>
      </c>
      <c r="S3885" s="59">
        <v>423270.58</v>
      </c>
      <c r="T3885" s="60">
        <f>Ugovori_OPULJP3[[#This Row],[Bespovratna sredstva - Ukupno (EU+Nac) HRK
= Ukupna ugovorena vrijednost bespovratnih sredstava]]/7.5345</f>
        <v>56177.660096887652</v>
      </c>
      <c r="U3885" s="59">
        <v>0</v>
      </c>
      <c r="V3885" s="60">
        <f>Ugovori_OPULJP3[[#This Row],[Javni doprinos korisnika - HRK]]/7.5345</f>
        <v>0</v>
      </c>
      <c r="W3885" s="59">
        <v>0</v>
      </c>
      <c r="X3885" s="60">
        <f>Ugovori_OPULJP3[[#This Row],[Privatni doprinos korisnika - HRK]]/7.5345</f>
        <v>0</v>
      </c>
      <c r="Y3885" s="61">
        <v>423270.58</v>
      </c>
      <c r="Z3885" s="62">
        <f>Ugovori_OPULJP3[[#This Row],[UKUPNI PRIHVATLJIVI IZDACI
TOTAL ELIGIBLE EXPENDITURE
= Bespovratna sredstva ukupno + doprinos korisnika
= Ukupni prihvatljivi troškovi
= Ukupna ugovorena vrijednost projekta HRK]]/7.5345</f>
        <v>56177.660096887652</v>
      </c>
      <c r="AA3885" s="53" t="s">
        <v>12292</v>
      </c>
      <c r="AB3885" s="53" t="s">
        <v>752</v>
      </c>
      <c r="AC3885" s="40" t="s">
        <v>14125</v>
      </c>
      <c r="AD3885" s="52" t="s">
        <v>12294</v>
      </c>
    </row>
    <row r="3886" spans="1:30" ht="88.5" customHeight="1" x14ac:dyDescent="0.2">
      <c r="A3886" s="70" t="s">
        <v>14126</v>
      </c>
      <c r="B3886" s="64" t="s">
        <v>12105</v>
      </c>
      <c r="C3886" s="65" t="s">
        <v>12289</v>
      </c>
      <c r="D3886" s="96" t="s">
        <v>13640</v>
      </c>
      <c r="E3886" s="53" t="s">
        <v>75</v>
      </c>
      <c r="F3886" s="71" t="s">
        <v>14127</v>
      </c>
      <c r="G3886" s="71" t="s">
        <v>14128</v>
      </c>
      <c r="H3886" s="68">
        <v>44621</v>
      </c>
      <c r="I3886" s="68">
        <v>45170</v>
      </c>
      <c r="J3886" s="57" t="str">
        <f>IF(Ugovori_OPULJP3[[#This Row],[DATUM ZAVRŠETKA OPERACIJE]]&gt;DATE(2024,12,31),"u provedbi","završen")</f>
        <v>završen</v>
      </c>
      <c r="K3886" s="67" t="s">
        <v>36</v>
      </c>
      <c r="L3886" s="67" t="s">
        <v>36</v>
      </c>
      <c r="M3886" s="58">
        <v>0.85</v>
      </c>
      <c r="N3886" s="58">
        <v>0.15</v>
      </c>
      <c r="O3886" s="59">
        <f>Ugovori_OPULJP3[[#This Row],[Bespovratna sredstva - Ukupno (EU+Nac) HRK
= Ukupna ugovorena vrijednost bespovratnih sredstava]]*Ugovori_OPULJP3[[#This Row],[EU STOPA SUFINANCIRANJA %
EU CO-FINANCING RATE %]]</f>
        <v>363562</v>
      </c>
      <c r="P3886" s="60">
        <f>Ugovori_OPULJP3[[#This Row],[Bespovratna sredstva - EU dio - HRK]]/7.5345</f>
        <v>48252.969672838277</v>
      </c>
      <c r="Q3886" s="59">
        <f>Ugovori_OPULJP3[[#This Row],[Bespovratna sredstva - Ukupno (EU+Nac) HRK
= Ukupna ugovorena vrijednost bespovratnih sredstava]]*Ugovori_OPULJP3[[#This Row],[STOPA NACIONALNOG SUFINANCIRANJA %]]</f>
        <v>64158</v>
      </c>
      <c r="R3886" s="60">
        <f>Ugovori_OPULJP3[[#This Row],[Bespovratna sredstva - Nacionalni dio - HRK]]/7.5345</f>
        <v>8515.2299422655778</v>
      </c>
      <c r="S3886" s="59">
        <v>427720</v>
      </c>
      <c r="T3886" s="60">
        <f>Ugovori_OPULJP3[[#This Row],[Bespovratna sredstva - Ukupno (EU+Nac) HRK
= Ukupna ugovorena vrijednost bespovratnih sredstava]]/7.5345</f>
        <v>56768.199615103855</v>
      </c>
      <c r="U3886" s="59">
        <v>0</v>
      </c>
      <c r="V3886" s="60">
        <f>Ugovori_OPULJP3[[#This Row],[Javni doprinos korisnika - HRK]]/7.5345</f>
        <v>0</v>
      </c>
      <c r="W3886" s="59">
        <v>0</v>
      </c>
      <c r="X3886" s="60">
        <f>Ugovori_OPULJP3[[#This Row],[Privatni doprinos korisnika - HRK]]/7.5345</f>
        <v>0</v>
      </c>
      <c r="Y3886" s="61">
        <v>427720</v>
      </c>
      <c r="Z3886" s="62">
        <f>Ugovori_OPULJP3[[#This Row],[UKUPNI PRIHVATLJIVI IZDACI
TOTAL ELIGIBLE EXPENDITURE
= Bespovratna sredstva ukupno + doprinos korisnika
= Ukupni prihvatljivi troškovi
= Ukupna ugovorena vrijednost projekta HRK]]/7.5345</f>
        <v>56768.199615103855</v>
      </c>
      <c r="AA3886" s="53" t="s">
        <v>12292</v>
      </c>
      <c r="AB3886" s="53" t="s">
        <v>752</v>
      </c>
      <c r="AC3886" s="40" t="s">
        <v>14129</v>
      </c>
      <c r="AD3886" s="52" t="s">
        <v>12294</v>
      </c>
    </row>
    <row r="3887" spans="1:30" ht="88.5" customHeight="1" x14ac:dyDescent="0.2">
      <c r="A3887" s="50" t="s">
        <v>14130</v>
      </c>
      <c r="B3887" s="64" t="s">
        <v>12105</v>
      </c>
      <c r="C3887" s="65" t="s">
        <v>12289</v>
      </c>
      <c r="D3887" s="96" t="s">
        <v>13640</v>
      </c>
      <c r="E3887" s="53" t="s">
        <v>75</v>
      </c>
      <c r="F3887" s="129" t="s">
        <v>14131</v>
      </c>
      <c r="G3887" s="71" t="s">
        <v>2525</v>
      </c>
      <c r="H3887" s="68">
        <v>44682</v>
      </c>
      <c r="I3887" s="68">
        <v>45231</v>
      </c>
      <c r="J3887" s="57" t="str">
        <f>IF(Ugovori_OPULJP3[[#This Row],[DATUM ZAVRŠETKA OPERACIJE]]&gt;DATE(2024,12,31),"u provedbi","završen")</f>
        <v>završen</v>
      </c>
      <c r="K3887" s="76" t="s">
        <v>78</v>
      </c>
      <c r="L3887" s="76" t="s">
        <v>78</v>
      </c>
      <c r="M3887" s="58">
        <v>0.85</v>
      </c>
      <c r="N3887" s="58">
        <v>0.15</v>
      </c>
      <c r="O3887" s="59">
        <f>Ugovori_OPULJP3[[#This Row],[Bespovratna sredstva - Ukupno (EU+Nac) HRK
= Ukupna ugovorena vrijednost bespovratnih sredstava]]*Ugovori_OPULJP3[[#This Row],[EU STOPA SUFINANCIRANJA %
EU CO-FINANCING RATE %]]</f>
        <v>422949.1115</v>
      </c>
      <c r="P3887" s="60">
        <f>Ugovori_OPULJP3[[#This Row],[Bespovratna sredstva - EU dio - HRK]]/7.5345</f>
        <v>56134.993894750813</v>
      </c>
      <c r="Q3887" s="59">
        <f>Ugovori_OPULJP3[[#This Row],[Bespovratna sredstva - Ukupno (EU+Nac) HRK
= Ukupna ugovorena vrijednost bespovratnih sredstava]]*Ugovori_OPULJP3[[#This Row],[STOPA NACIONALNOG SUFINANCIRANJA %]]</f>
        <v>74638.078500000003</v>
      </c>
      <c r="R3887" s="60">
        <f>Ugovori_OPULJP3[[#This Row],[Bespovratna sredstva - Nacionalni dio - HRK]]/7.5345</f>
        <v>9906.175393191319</v>
      </c>
      <c r="S3887" s="59">
        <v>497587.19</v>
      </c>
      <c r="T3887" s="60">
        <f>Ugovori_OPULJP3[[#This Row],[Bespovratna sredstva - Ukupno (EU+Nac) HRK
= Ukupna ugovorena vrijednost bespovratnih sredstava]]/7.5345</f>
        <v>66041.169287942132</v>
      </c>
      <c r="U3887" s="59">
        <v>0</v>
      </c>
      <c r="V3887" s="60">
        <f>Ugovori_OPULJP3[[#This Row],[Javni doprinos korisnika - HRK]]/7.5345</f>
        <v>0</v>
      </c>
      <c r="W3887" s="59">
        <v>0</v>
      </c>
      <c r="X3887" s="60">
        <f>Ugovori_OPULJP3[[#This Row],[Privatni doprinos korisnika - HRK]]/7.5345</f>
        <v>0</v>
      </c>
      <c r="Y3887" s="61">
        <v>497587.19</v>
      </c>
      <c r="Z3887" s="62">
        <f>Ugovori_OPULJP3[[#This Row],[UKUPNI PRIHVATLJIVI IZDACI
TOTAL ELIGIBLE EXPENDITURE
= Bespovratna sredstva ukupno + doprinos korisnika
= Ukupni prihvatljivi troškovi
= Ukupna ugovorena vrijednost projekta HRK]]/7.5345</f>
        <v>66041.169287942132</v>
      </c>
      <c r="AA3887" s="53" t="s">
        <v>12292</v>
      </c>
      <c r="AB3887" s="53" t="s">
        <v>752</v>
      </c>
      <c r="AC3887" s="40" t="s">
        <v>14132</v>
      </c>
      <c r="AD3887" s="52" t="s">
        <v>12294</v>
      </c>
    </row>
    <row r="3888" spans="1:30" ht="88.5" customHeight="1" x14ac:dyDescent="0.2">
      <c r="A3888" s="70" t="s">
        <v>14133</v>
      </c>
      <c r="B3888" s="64" t="s">
        <v>12105</v>
      </c>
      <c r="C3888" s="65" t="s">
        <v>12289</v>
      </c>
      <c r="D3888" s="65" t="s">
        <v>13640</v>
      </c>
      <c r="E3888" s="66" t="s">
        <v>75</v>
      </c>
      <c r="F3888" s="71" t="s">
        <v>14134</v>
      </c>
      <c r="G3888" s="71" t="s">
        <v>2618</v>
      </c>
      <c r="H3888" s="68">
        <v>44670</v>
      </c>
      <c r="I3888" s="68">
        <v>45035</v>
      </c>
      <c r="J3888" s="57" t="str">
        <f>IF(Ugovori_OPULJP3[[#This Row],[DATUM ZAVRŠETKA OPERACIJE]]&gt;DATE(2024,12,31),"u provedbi","završen")</f>
        <v>završen</v>
      </c>
      <c r="K3888" s="76" t="s">
        <v>35</v>
      </c>
      <c r="L3888" s="76" t="s">
        <v>36</v>
      </c>
      <c r="M3888" s="95" t="s">
        <v>3093</v>
      </c>
      <c r="N3888" s="58">
        <v>0.15</v>
      </c>
      <c r="O3888" s="59">
        <f>Ugovori_OPULJP3[[#This Row],[Bespovratna sredstva - Ukupno (EU+Nac) HRK
= Ukupna ugovorena vrijednost bespovratnih sredstava]]*Ugovori_OPULJP3[[#This Row],[EU STOPA SUFINANCIRANJA %
EU CO-FINANCING RATE %]]</f>
        <v>388121.89999999997</v>
      </c>
      <c r="P3888" s="60">
        <f>Ugovori_OPULJP3[[#This Row],[Bespovratna sredstva - EU dio - HRK]]/7.5345</f>
        <v>51512.628575220646</v>
      </c>
      <c r="Q3888" s="59">
        <f>Ugovori_OPULJP3[[#This Row],[Bespovratna sredstva - Ukupno (EU+Nac) HRK
= Ukupna ugovorena vrijednost bespovratnih sredstava]]*Ugovori_OPULJP3[[#This Row],[STOPA NACIONALNOG SUFINANCIRANJA %]]</f>
        <v>68492.099999999991</v>
      </c>
      <c r="R3888" s="60">
        <f>Ugovori_OPULJP3[[#This Row],[Bespovratna sredstva - Nacionalni dio - HRK]]/7.5345</f>
        <v>9090.4638662154066</v>
      </c>
      <c r="S3888" s="59">
        <v>456614</v>
      </c>
      <c r="T3888" s="60">
        <f>Ugovori_OPULJP3[[#This Row],[Bespovratna sredstva - Ukupno (EU+Nac) HRK
= Ukupna ugovorena vrijednost bespovratnih sredstava]]/7.5345</f>
        <v>60603.092441436056</v>
      </c>
      <c r="U3888" s="59">
        <v>0</v>
      </c>
      <c r="V3888" s="60">
        <f>Ugovori_OPULJP3[[#This Row],[Javni doprinos korisnika - HRK]]/7.5345</f>
        <v>0</v>
      </c>
      <c r="W3888" s="59">
        <v>0</v>
      </c>
      <c r="X3888" s="60">
        <f>Ugovori_OPULJP3[[#This Row],[Privatni doprinos korisnika - HRK]]/7.5345</f>
        <v>0</v>
      </c>
      <c r="Y3888" s="61">
        <v>456614</v>
      </c>
      <c r="Z3888" s="62">
        <f>Ugovori_OPULJP3[[#This Row],[UKUPNI PRIHVATLJIVI IZDACI
TOTAL ELIGIBLE EXPENDITURE
= Bespovratna sredstva ukupno + doprinos korisnika
= Ukupni prihvatljivi troškovi
= Ukupna ugovorena vrijednost projekta HRK]]/7.5345</f>
        <v>60603.092441436056</v>
      </c>
      <c r="AA3888" s="53" t="s">
        <v>12292</v>
      </c>
      <c r="AB3888" s="53" t="s">
        <v>752</v>
      </c>
      <c r="AC3888" s="40" t="s">
        <v>14135</v>
      </c>
      <c r="AD3888" s="52" t="s">
        <v>12294</v>
      </c>
    </row>
    <row r="3889" spans="1:30" ht="88.5" customHeight="1" x14ac:dyDescent="0.2">
      <c r="A3889" s="70" t="s">
        <v>14136</v>
      </c>
      <c r="B3889" s="64" t="s">
        <v>12105</v>
      </c>
      <c r="C3889" s="65" t="s">
        <v>12289</v>
      </c>
      <c r="D3889" s="96" t="s">
        <v>13640</v>
      </c>
      <c r="E3889" s="53" t="s">
        <v>75</v>
      </c>
      <c r="F3889" s="71" t="s">
        <v>14137</v>
      </c>
      <c r="G3889" s="71" t="s">
        <v>14138</v>
      </c>
      <c r="H3889" s="68">
        <v>44670</v>
      </c>
      <c r="I3889" s="68">
        <v>45035</v>
      </c>
      <c r="J3889" s="57" t="str">
        <f>IF(Ugovori_OPULJP3[[#This Row],[DATUM ZAVRŠETKA OPERACIJE]]&gt;DATE(2024,12,31),"u provedbi","završen")</f>
        <v>završen</v>
      </c>
      <c r="K3889" s="76" t="s">
        <v>14139</v>
      </c>
      <c r="L3889" s="76" t="s">
        <v>98</v>
      </c>
      <c r="M3889" s="58">
        <v>0.85</v>
      </c>
      <c r="N3889" s="58">
        <v>0.15</v>
      </c>
      <c r="O3889" s="59">
        <f>Ugovori_OPULJP3[[#This Row],[Bespovratna sredstva - Ukupno (EU+Nac) HRK
= Ukupna ugovorena vrijednost bespovratnih sredstava]]*Ugovori_OPULJP3[[#This Row],[EU STOPA SUFINANCIRANJA %
EU CO-FINANCING RATE %]]</f>
        <v>374767.76250000001</v>
      </c>
      <c r="P3889" s="60">
        <f>Ugovori_OPULJP3[[#This Row],[Bespovratna sredstva - EU dio - HRK]]/7.5345</f>
        <v>49740.229942265578</v>
      </c>
      <c r="Q3889" s="59">
        <f>Ugovori_OPULJP3[[#This Row],[Bespovratna sredstva - Ukupno (EU+Nac) HRK
= Ukupna ugovorena vrijednost bespovratnih sredstava]]*Ugovori_OPULJP3[[#This Row],[STOPA NACIONALNOG SUFINANCIRANJA %]]</f>
        <v>66135.487500000003</v>
      </c>
      <c r="R3889" s="60">
        <f>Ugovori_OPULJP3[[#This Row],[Bespovratna sredstva - Nacionalni dio - HRK]]/7.5345</f>
        <v>8777.6876368703961</v>
      </c>
      <c r="S3889" s="59">
        <v>440903.25</v>
      </c>
      <c r="T3889" s="60">
        <f>Ugovori_OPULJP3[[#This Row],[Bespovratna sredstva - Ukupno (EU+Nac) HRK
= Ukupna ugovorena vrijednost bespovratnih sredstava]]/7.5345</f>
        <v>58517.917579135974</v>
      </c>
      <c r="U3889" s="59">
        <v>0</v>
      </c>
      <c r="V3889" s="60">
        <f>Ugovori_OPULJP3[[#This Row],[Javni doprinos korisnika - HRK]]/7.5345</f>
        <v>0</v>
      </c>
      <c r="W3889" s="59">
        <v>0</v>
      </c>
      <c r="X3889" s="60">
        <f>Ugovori_OPULJP3[[#This Row],[Privatni doprinos korisnika - HRK]]/7.5345</f>
        <v>0</v>
      </c>
      <c r="Y3889" s="61">
        <v>440903.25</v>
      </c>
      <c r="Z3889" s="62">
        <f>Ugovori_OPULJP3[[#This Row],[UKUPNI PRIHVATLJIVI IZDACI
TOTAL ELIGIBLE EXPENDITURE
= Bespovratna sredstva ukupno + doprinos korisnika
= Ukupni prihvatljivi troškovi
= Ukupna ugovorena vrijednost projekta HRK]]/7.5345</f>
        <v>58517.917579135974</v>
      </c>
      <c r="AA3889" s="53" t="s">
        <v>12292</v>
      </c>
      <c r="AB3889" s="53" t="s">
        <v>752</v>
      </c>
      <c r="AC3889" s="40" t="s">
        <v>14140</v>
      </c>
      <c r="AD3889" s="52" t="s">
        <v>12294</v>
      </c>
    </row>
    <row r="3890" spans="1:30" ht="88.5" customHeight="1" x14ac:dyDescent="0.2">
      <c r="A3890" s="75" t="s">
        <v>14141</v>
      </c>
      <c r="B3890" s="64" t="s">
        <v>12105</v>
      </c>
      <c r="C3890" s="65" t="s">
        <v>12289</v>
      </c>
      <c r="D3890" s="96" t="s">
        <v>13640</v>
      </c>
      <c r="E3890" s="53" t="s">
        <v>75</v>
      </c>
      <c r="F3890" s="71" t="s">
        <v>14142</v>
      </c>
      <c r="G3890" s="73" t="s">
        <v>13265</v>
      </c>
      <c r="H3890" s="68">
        <v>44735</v>
      </c>
      <c r="I3890" s="68">
        <v>45192</v>
      </c>
      <c r="J3890" s="57" t="str">
        <f>IF(Ugovori_OPULJP3[[#This Row],[DATUM ZAVRŠETKA OPERACIJE]]&gt;DATE(2024,12,31),"u provedbi","završen")</f>
        <v>završen</v>
      </c>
      <c r="K3890" s="67" t="s">
        <v>36</v>
      </c>
      <c r="L3890" s="67" t="s">
        <v>36</v>
      </c>
      <c r="M3890" s="58">
        <v>0.85</v>
      </c>
      <c r="N3890" s="58">
        <v>0.15</v>
      </c>
      <c r="O3890" s="59">
        <f>Ugovori_OPULJP3[[#This Row],[Bespovratna sredstva - Ukupno (EU+Nac) HRK
= Ukupna ugovorena vrijednost bespovratnih sredstava]]*Ugovori_OPULJP3[[#This Row],[EU STOPA SUFINANCIRANJA %
EU CO-FINANCING RATE %]]</f>
        <v>356086.47100000002</v>
      </c>
      <c r="P3890" s="60">
        <f>Ugovori_OPULJP3[[#This Row],[Bespovratna sredstva - EU dio - HRK]]/7.5345</f>
        <v>47260.796469573295</v>
      </c>
      <c r="Q3890" s="59">
        <f>Ugovori_OPULJP3[[#This Row],[Bespovratna sredstva - Ukupno (EU+Nac) HRK
= Ukupna ugovorena vrijednost bespovratnih sredstava]]*Ugovori_OPULJP3[[#This Row],[STOPA NACIONALNOG SUFINANCIRANJA %]]</f>
        <v>62838.788999999997</v>
      </c>
      <c r="R3890" s="60">
        <f>Ugovori_OPULJP3[[#This Row],[Bespovratna sredstva - Nacionalni dio - HRK]]/7.5345</f>
        <v>8340.14055345411</v>
      </c>
      <c r="S3890" s="59">
        <v>418925.26</v>
      </c>
      <c r="T3890" s="60">
        <f>Ugovori_OPULJP3[[#This Row],[Bespovratna sredstva - Ukupno (EU+Nac) HRK
= Ukupna ugovorena vrijednost bespovratnih sredstava]]/7.5345</f>
        <v>55600.937023027407</v>
      </c>
      <c r="U3890" s="59">
        <v>0</v>
      </c>
      <c r="V3890" s="60">
        <f>Ugovori_OPULJP3[[#This Row],[Javni doprinos korisnika - HRK]]/7.5345</f>
        <v>0</v>
      </c>
      <c r="W3890" s="59">
        <v>0</v>
      </c>
      <c r="X3890" s="60">
        <f>Ugovori_OPULJP3[[#This Row],[Privatni doprinos korisnika - HRK]]/7.5345</f>
        <v>0</v>
      </c>
      <c r="Y3890" s="61">
        <v>418925.26</v>
      </c>
      <c r="Z3890" s="62">
        <f>Ugovori_OPULJP3[[#This Row],[UKUPNI PRIHVATLJIVI IZDACI
TOTAL ELIGIBLE EXPENDITURE
= Bespovratna sredstva ukupno + doprinos korisnika
= Ukupni prihvatljivi troškovi
= Ukupna ugovorena vrijednost projekta HRK]]/7.5345</f>
        <v>55600.937023027407</v>
      </c>
      <c r="AA3890" s="53" t="s">
        <v>12292</v>
      </c>
      <c r="AB3890" s="53" t="s">
        <v>752</v>
      </c>
      <c r="AC3890" s="40" t="s">
        <v>14143</v>
      </c>
      <c r="AD3890" s="52" t="s">
        <v>12294</v>
      </c>
    </row>
    <row r="3891" spans="1:30" ht="88.5" customHeight="1" x14ac:dyDescent="0.2">
      <c r="A3891" s="75" t="s">
        <v>14144</v>
      </c>
      <c r="B3891" s="64" t="s">
        <v>12105</v>
      </c>
      <c r="C3891" s="65" t="s">
        <v>12289</v>
      </c>
      <c r="D3891" s="96" t="s">
        <v>13640</v>
      </c>
      <c r="E3891" s="53" t="s">
        <v>75</v>
      </c>
      <c r="F3891" s="71" t="s">
        <v>14145</v>
      </c>
      <c r="G3891" s="71" t="s">
        <v>14146</v>
      </c>
      <c r="H3891" s="68">
        <v>44553</v>
      </c>
      <c r="I3891" s="68">
        <v>45100</v>
      </c>
      <c r="J3891" s="57" t="str">
        <f>IF(Ugovori_OPULJP3[[#This Row],[DATUM ZAVRŠETKA OPERACIJE]]&gt;DATE(2024,12,31),"u provedbi","završen")</f>
        <v>završen</v>
      </c>
      <c r="K3891" s="76" t="s">
        <v>148</v>
      </c>
      <c r="L3891" s="67" t="s">
        <v>593</v>
      </c>
      <c r="M3891" s="82" t="s">
        <v>3093</v>
      </c>
      <c r="N3891" s="58">
        <v>0.15</v>
      </c>
      <c r="O3891" s="59">
        <f>Ugovori_OPULJP3[[#This Row],[Bespovratna sredstva - Ukupno (EU+Nac) HRK
= Ukupna ugovorena vrijednost bespovratnih sredstava]]*Ugovori_OPULJP3[[#This Row],[EU STOPA SUFINANCIRANJA %
EU CO-FINANCING RATE %]]</f>
        <v>320204.19699999999</v>
      </c>
      <c r="P3891" s="60">
        <f>Ugovori_OPULJP3[[#This Row],[Bespovratna sredstva - EU dio - HRK]]/7.5345</f>
        <v>42498.400291990176</v>
      </c>
      <c r="Q3891" s="59">
        <f>Ugovori_OPULJP3[[#This Row],[Bespovratna sredstva - Ukupno (EU+Nac) HRK
= Ukupna ugovorena vrijednost bespovratnih sredstava]]*Ugovori_OPULJP3[[#This Row],[STOPA NACIONALNOG SUFINANCIRANJA %]]</f>
        <v>56506.623</v>
      </c>
      <c r="R3891" s="60">
        <f>Ugovori_OPULJP3[[#This Row],[Bespovratna sredstva - Nacionalni dio - HRK]]/7.5345</f>
        <v>7499.7176985865017</v>
      </c>
      <c r="S3891" s="59">
        <v>376710.82</v>
      </c>
      <c r="T3891" s="60">
        <f>Ugovori_OPULJP3[[#This Row],[Bespovratna sredstva - Ukupno (EU+Nac) HRK
= Ukupna ugovorena vrijednost bespovratnih sredstava]]/7.5345</f>
        <v>49998.117990576677</v>
      </c>
      <c r="U3891" s="59">
        <v>0</v>
      </c>
      <c r="V3891" s="60">
        <f>Ugovori_OPULJP3[[#This Row],[Javni doprinos korisnika - HRK]]/7.5345</f>
        <v>0</v>
      </c>
      <c r="W3891" s="59">
        <v>0</v>
      </c>
      <c r="X3891" s="60">
        <f>Ugovori_OPULJP3[[#This Row],[Privatni doprinos korisnika - HRK]]/7.5345</f>
        <v>0</v>
      </c>
      <c r="Y3891" s="61">
        <v>376710.82</v>
      </c>
      <c r="Z3891" s="62">
        <f>Ugovori_OPULJP3[[#This Row],[UKUPNI PRIHVATLJIVI IZDACI
TOTAL ELIGIBLE EXPENDITURE
= Bespovratna sredstva ukupno + doprinos korisnika
= Ukupni prihvatljivi troškovi
= Ukupna ugovorena vrijednost projekta HRK]]/7.5345</f>
        <v>49998.117990576677</v>
      </c>
      <c r="AA3891" s="53" t="s">
        <v>12292</v>
      </c>
      <c r="AB3891" s="53" t="s">
        <v>752</v>
      </c>
      <c r="AC3891" s="40" t="s">
        <v>14147</v>
      </c>
      <c r="AD3891" s="52" t="s">
        <v>12294</v>
      </c>
    </row>
    <row r="3892" spans="1:30" ht="88.5" customHeight="1" x14ac:dyDescent="0.2">
      <c r="A3892" s="75" t="s">
        <v>14148</v>
      </c>
      <c r="B3892" s="64" t="s">
        <v>12105</v>
      </c>
      <c r="C3892" s="65" t="s">
        <v>12289</v>
      </c>
      <c r="D3892" s="96" t="s">
        <v>13640</v>
      </c>
      <c r="E3892" s="53" t="s">
        <v>75</v>
      </c>
      <c r="F3892" s="71" t="s">
        <v>14149</v>
      </c>
      <c r="G3892" s="54" t="s">
        <v>2553</v>
      </c>
      <c r="H3892" s="68">
        <v>44735</v>
      </c>
      <c r="I3892" s="68">
        <v>45283</v>
      </c>
      <c r="J3892" s="57" t="str">
        <f>IF(Ugovori_OPULJP3[[#This Row],[DATUM ZAVRŠETKA OPERACIJE]]&gt;DATE(2024,12,31),"u provedbi","završen")</f>
        <v>završen</v>
      </c>
      <c r="K3892" s="67" t="s">
        <v>14150</v>
      </c>
      <c r="L3892" s="67" t="s">
        <v>270</v>
      </c>
      <c r="M3892" s="77">
        <v>0.85</v>
      </c>
      <c r="N3892" s="77">
        <v>0.15</v>
      </c>
      <c r="O3892" s="59">
        <f>Ugovori_OPULJP3[[#This Row],[Bespovratna sredstva - Ukupno (EU+Nac) HRK
= Ukupna ugovorena vrijednost bespovratnih sredstava]]*Ugovori_OPULJP3[[#This Row],[EU STOPA SUFINANCIRANJA %
EU CO-FINANCING RATE %]]</f>
        <v>413503.79249999998</v>
      </c>
      <c r="P3892" s="60">
        <f>Ugovori_OPULJP3[[#This Row],[Bespovratna sredstva - EU dio - HRK]]/7.5345</f>
        <v>54881.384630698783</v>
      </c>
      <c r="Q3892" s="59">
        <f>Ugovori_OPULJP3[[#This Row],[Bespovratna sredstva - Ukupno (EU+Nac) HRK
= Ukupna ugovorena vrijednost bespovratnih sredstava]]*Ugovori_OPULJP3[[#This Row],[STOPA NACIONALNOG SUFINANCIRANJA %]]</f>
        <v>72971.257499999992</v>
      </c>
      <c r="R3892" s="60">
        <f>Ugovori_OPULJP3[[#This Row],[Bespovratna sredstva - Nacionalni dio - HRK]]/7.5345</f>
        <v>9684.9502289468437</v>
      </c>
      <c r="S3892" s="59">
        <v>486475.05</v>
      </c>
      <c r="T3892" s="60">
        <f>Ugovori_OPULJP3[[#This Row],[Bespovratna sredstva - Ukupno (EU+Nac) HRK
= Ukupna ugovorena vrijednost bespovratnih sredstava]]/7.5345</f>
        <v>64566.334859645627</v>
      </c>
      <c r="U3892" s="59">
        <v>0</v>
      </c>
      <c r="V3892" s="60">
        <f>Ugovori_OPULJP3[[#This Row],[Javni doprinos korisnika - HRK]]/7.5345</f>
        <v>0</v>
      </c>
      <c r="W3892" s="59">
        <v>0</v>
      </c>
      <c r="X3892" s="60">
        <f>Ugovori_OPULJP3[[#This Row],[Privatni doprinos korisnika - HRK]]/7.5345</f>
        <v>0</v>
      </c>
      <c r="Y3892" s="61">
        <v>486475.05</v>
      </c>
      <c r="Z3892" s="62">
        <f>Ugovori_OPULJP3[[#This Row],[UKUPNI PRIHVATLJIVI IZDACI
TOTAL ELIGIBLE EXPENDITURE
= Bespovratna sredstva ukupno + doprinos korisnika
= Ukupni prihvatljivi troškovi
= Ukupna ugovorena vrijednost projekta HRK]]/7.5345</f>
        <v>64566.334859645627</v>
      </c>
      <c r="AA3892" s="53" t="s">
        <v>12292</v>
      </c>
      <c r="AB3892" s="53" t="s">
        <v>752</v>
      </c>
      <c r="AC3892" s="40" t="s">
        <v>14151</v>
      </c>
      <c r="AD3892" s="52" t="s">
        <v>12294</v>
      </c>
    </row>
    <row r="3893" spans="1:30" ht="88.5" customHeight="1" x14ac:dyDescent="0.2">
      <c r="A3893" s="75" t="s">
        <v>14152</v>
      </c>
      <c r="B3893" s="64" t="s">
        <v>12105</v>
      </c>
      <c r="C3893" s="65" t="s">
        <v>12289</v>
      </c>
      <c r="D3893" s="96" t="s">
        <v>13640</v>
      </c>
      <c r="E3893" s="53" t="s">
        <v>75</v>
      </c>
      <c r="F3893" s="71" t="s">
        <v>14153</v>
      </c>
      <c r="G3893" s="73" t="s">
        <v>77</v>
      </c>
      <c r="H3893" s="68">
        <v>44819</v>
      </c>
      <c r="I3893" s="68">
        <v>45184</v>
      </c>
      <c r="J3893" s="57" t="str">
        <f>IF(Ugovori_OPULJP3[[#This Row],[DATUM ZAVRŠETKA OPERACIJE]]&gt;DATE(2024,12,31),"u provedbi","završen")</f>
        <v>završen</v>
      </c>
      <c r="K3893" s="67" t="s">
        <v>9376</v>
      </c>
      <c r="L3893" s="76" t="s">
        <v>78</v>
      </c>
      <c r="M3893" s="58">
        <v>0.85</v>
      </c>
      <c r="N3893" s="58">
        <v>0.15</v>
      </c>
      <c r="O3893" s="59">
        <f>Ugovori_OPULJP3[[#This Row],[Bespovratna sredstva - Ukupno (EU+Nac) HRK
= Ukupna ugovorena vrijednost bespovratnih sredstava]]*Ugovori_OPULJP3[[#This Row],[EU STOPA SUFINANCIRANJA %
EU CO-FINANCING RATE %]]</f>
        <v>394878.09100000001</v>
      </c>
      <c r="P3893" s="60">
        <f>Ugovori_OPULJP3[[#This Row],[Bespovratna sredstva - EU dio - HRK]]/7.5345</f>
        <v>52409.329218926272</v>
      </c>
      <c r="Q3893" s="59">
        <f>Ugovori_OPULJP3[[#This Row],[Bespovratna sredstva - Ukupno (EU+Nac) HRK
= Ukupna ugovorena vrijednost bespovratnih sredstava]]*Ugovori_OPULJP3[[#This Row],[STOPA NACIONALNOG SUFINANCIRANJA %]]</f>
        <v>69684.369000000006</v>
      </c>
      <c r="R3893" s="60">
        <f>Ugovori_OPULJP3[[#This Row],[Bespovratna sredstva - Nacionalni dio - HRK]]/7.5345</f>
        <v>9248.7051562811066</v>
      </c>
      <c r="S3893" s="59">
        <v>464562.46</v>
      </c>
      <c r="T3893" s="60">
        <f>Ugovori_OPULJP3[[#This Row],[Bespovratna sredstva - Ukupno (EU+Nac) HRK
= Ukupna ugovorena vrijednost bespovratnih sredstava]]/7.5345</f>
        <v>61658.034375207382</v>
      </c>
      <c r="U3893" s="59">
        <v>0</v>
      </c>
      <c r="V3893" s="60">
        <f>Ugovori_OPULJP3[[#This Row],[Javni doprinos korisnika - HRK]]/7.5345</f>
        <v>0</v>
      </c>
      <c r="W3893" s="59">
        <v>0</v>
      </c>
      <c r="X3893" s="60">
        <f>Ugovori_OPULJP3[[#This Row],[Privatni doprinos korisnika - HRK]]/7.5345</f>
        <v>0</v>
      </c>
      <c r="Y3893" s="61">
        <v>464562.46</v>
      </c>
      <c r="Z3893" s="62">
        <f>Ugovori_OPULJP3[[#This Row],[UKUPNI PRIHVATLJIVI IZDACI
TOTAL ELIGIBLE EXPENDITURE
= Bespovratna sredstva ukupno + doprinos korisnika
= Ukupni prihvatljivi troškovi
= Ukupna ugovorena vrijednost projekta HRK]]/7.5345</f>
        <v>61658.034375207382</v>
      </c>
      <c r="AA3893" s="53" t="s">
        <v>12292</v>
      </c>
      <c r="AB3893" s="53" t="s">
        <v>752</v>
      </c>
      <c r="AC3893" s="40" t="s">
        <v>14154</v>
      </c>
      <c r="AD3893" s="52" t="s">
        <v>12294</v>
      </c>
    </row>
    <row r="3894" spans="1:30" ht="88.5" customHeight="1" x14ac:dyDescent="0.2">
      <c r="A3894" s="75" t="s">
        <v>14155</v>
      </c>
      <c r="B3894" s="64" t="s">
        <v>12105</v>
      </c>
      <c r="C3894" s="65" t="s">
        <v>12289</v>
      </c>
      <c r="D3894" s="96" t="s">
        <v>13640</v>
      </c>
      <c r="E3894" s="53" t="s">
        <v>75</v>
      </c>
      <c r="F3894" s="71" t="s">
        <v>14156</v>
      </c>
      <c r="G3894" s="73" t="s">
        <v>198</v>
      </c>
      <c r="H3894" s="68">
        <v>44735</v>
      </c>
      <c r="I3894" s="68">
        <v>45100</v>
      </c>
      <c r="J3894" s="57" t="str">
        <f>IF(Ugovori_OPULJP3[[#This Row],[DATUM ZAVRŠETKA OPERACIJE]]&gt;DATE(2024,12,31),"u provedbi","završen")</f>
        <v>završen</v>
      </c>
      <c r="K3894" s="67" t="s">
        <v>199</v>
      </c>
      <c r="L3894" s="67" t="s">
        <v>199</v>
      </c>
      <c r="M3894" s="58">
        <v>0.85</v>
      </c>
      <c r="N3894" s="58">
        <v>0.15</v>
      </c>
      <c r="O3894" s="59">
        <f>Ugovori_OPULJP3[[#This Row],[Bespovratna sredstva - Ukupno (EU+Nac) HRK
= Ukupna ugovorena vrijednost bespovratnih sredstava]]*Ugovori_OPULJP3[[#This Row],[EU STOPA SUFINANCIRANJA %
EU CO-FINANCING RATE %]]</f>
        <v>371615.52899999998</v>
      </c>
      <c r="P3894" s="60">
        <f>Ugovori_OPULJP3[[#This Row],[Bespovratna sredstva - EU dio - HRK]]/7.5345</f>
        <v>49321.856659366909</v>
      </c>
      <c r="Q3894" s="59">
        <f>Ugovori_OPULJP3[[#This Row],[Bespovratna sredstva - Ukupno (EU+Nac) HRK
= Ukupna ugovorena vrijednost bespovratnih sredstava]]*Ugovori_OPULJP3[[#This Row],[STOPA NACIONALNOG SUFINANCIRANJA %]]</f>
        <v>65579.210999999996</v>
      </c>
      <c r="R3894" s="60">
        <f>Ugovori_OPULJP3[[#This Row],[Bespovratna sredstva - Nacionalni dio - HRK]]/7.5345</f>
        <v>8703.8570575353369</v>
      </c>
      <c r="S3894" s="59">
        <v>437194.74</v>
      </c>
      <c r="T3894" s="60">
        <f>Ugovori_OPULJP3[[#This Row],[Bespovratna sredstva - Ukupno (EU+Nac) HRK
= Ukupna ugovorena vrijednost bespovratnih sredstava]]/7.5345</f>
        <v>58025.713716902246</v>
      </c>
      <c r="U3894" s="59">
        <v>0</v>
      </c>
      <c r="V3894" s="60">
        <f>Ugovori_OPULJP3[[#This Row],[Javni doprinos korisnika - HRK]]/7.5345</f>
        <v>0</v>
      </c>
      <c r="W3894" s="59">
        <v>0</v>
      </c>
      <c r="X3894" s="60">
        <f>Ugovori_OPULJP3[[#This Row],[Privatni doprinos korisnika - HRK]]/7.5345</f>
        <v>0</v>
      </c>
      <c r="Y3894" s="61">
        <v>437194.74</v>
      </c>
      <c r="Z3894" s="62">
        <f>Ugovori_OPULJP3[[#This Row],[UKUPNI PRIHVATLJIVI IZDACI
TOTAL ELIGIBLE EXPENDITURE
= Bespovratna sredstva ukupno + doprinos korisnika
= Ukupni prihvatljivi troškovi
= Ukupna ugovorena vrijednost projekta HRK]]/7.5345</f>
        <v>58025.713716902246</v>
      </c>
      <c r="AA3894" s="53" t="s">
        <v>12292</v>
      </c>
      <c r="AB3894" s="53" t="s">
        <v>752</v>
      </c>
      <c r="AC3894" s="40" t="s">
        <v>14157</v>
      </c>
      <c r="AD3894" s="52" t="s">
        <v>12294</v>
      </c>
    </row>
    <row r="3895" spans="1:30" ht="88.5" customHeight="1" x14ac:dyDescent="0.2">
      <c r="A3895" s="70" t="s">
        <v>14158</v>
      </c>
      <c r="B3895" s="64" t="s">
        <v>12105</v>
      </c>
      <c r="C3895" s="65" t="s">
        <v>12289</v>
      </c>
      <c r="D3895" s="96" t="s">
        <v>13640</v>
      </c>
      <c r="E3895" s="53" t="s">
        <v>75</v>
      </c>
      <c r="F3895" s="71" t="s">
        <v>14159</v>
      </c>
      <c r="G3895" s="71" t="s">
        <v>2647</v>
      </c>
      <c r="H3895" s="68">
        <v>44670</v>
      </c>
      <c r="I3895" s="68">
        <v>45126</v>
      </c>
      <c r="J3895" s="57" t="str">
        <f>IF(Ugovori_OPULJP3[[#This Row],[DATUM ZAVRŠETKA OPERACIJE]]&gt;DATE(2024,12,31),"u provedbi","završen")</f>
        <v>završen</v>
      </c>
      <c r="K3895" s="76" t="s">
        <v>93</v>
      </c>
      <c r="L3895" s="76" t="s">
        <v>93</v>
      </c>
      <c r="M3895" s="58">
        <v>0.85</v>
      </c>
      <c r="N3895" s="58">
        <v>0.15</v>
      </c>
      <c r="O3895" s="59">
        <f>Ugovori_OPULJP3[[#This Row],[Bespovratna sredstva - Ukupno (EU+Nac) HRK
= Ukupna ugovorena vrijednost bespovratnih sredstava]]*Ugovori_OPULJP3[[#This Row],[EU STOPA SUFINANCIRANJA %
EU CO-FINANCING RATE %]]</f>
        <v>421876.25</v>
      </c>
      <c r="P3895" s="60">
        <f>Ugovori_OPULJP3[[#This Row],[Bespovratna sredstva - EU dio - HRK]]/7.5345</f>
        <v>55992.600703430879</v>
      </c>
      <c r="Q3895" s="59">
        <f>Ugovori_OPULJP3[[#This Row],[Bespovratna sredstva - Ukupno (EU+Nac) HRK
= Ukupna ugovorena vrijednost bespovratnih sredstava]]*Ugovori_OPULJP3[[#This Row],[STOPA NACIONALNOG SUFINANCIRANJA %]]</f>
        <v>74448.75</v>
      </c>
      <c r="R3895" s="60">
        <f>Ugovori_OPULJP3[[#This Row],[Bespovratna sredstva - Nacionalni dio - HRK]]/7.5345</f>
        <v>9881.0471829583912</v>
      </c>
      <c r="S3895" s="59">
        <v>496325</v>
      </c>
      <c r="T3895" s="60">
        <f>Ugovori_OPULJP3[[#This Row],[Bespovratna sredstva - Ukupno (EU+Nac) HRK
= Ukupna ugovorena vrijednost bespovratnih sredstava]]/7.5345</f>
        <v>65873.64788638927</v>
      </c>
      <c r="U3895" s="59">
        <v>0</v>
      </c>
      <c r="V3895" s="60">
        <f>Ugovori_OPULJP3[[#This Row],[Javni doprinos korisnika - HRK]]/7.5345</f>
        <v>0</v>
      </c>
      <c r="W3895" s="59">
        <v>0</v>
      </c>
      <c r="X3895" s="60">
        <f>Ugovori_OPULJP3[[#This Row],[Privatni doprinos korisnika - HRK]]/7.5345</f>
        <v>0</v>
      </c>
      <c r="Y3895" s="61">
        <v>496325</v>
      </c>
      <c r="Z3895" s="62">
        <f>Ugovori_OPULJP3[[#This Row],[UKUPNI PRIHVATLJIVI IZDACI
TOTAL ELIGIBLE EXPENDITURE
= Bespovratna sredstva ukupno + doprinos korisnika
= Ukupni prihvatljivi troškovi
= Ukupna ugovorena vrijednost projekta HRK]]/7.5345</f>
        <v>65873.64788638927</v>
      </c>
      <c r="AA3895" s="53" t="s">
        <v>12292</v>
      </c>
      <c r="AB3895" s="53" t="s">
        <v>752</v>
      </c>
      <c r="AC3895" s="40" t="s">
        <v>14160</v>
      </c>
      <c r="AD3895" s="52" t="s">
        <v>12294</v>
      </c>
    </row>
    <row r="3896" spans="1:30" ht="88.5" customHeight="1" x14ac:dyDescent="0.2">
      <c r="A3896" s="75" t="s">
        <v>14161</v>
      </c>
      <c r="B3896" s="64" t="s">
        <v>12105</v>
      </c>
      <c r="C3896" s="65" t="s">
        <v>12289</v>
      </c>
      <c r="D3896" s="96" t="s">
        <v>13640</v>
      </c>
      <c r="E3896" s="53" t="s">
        <v>75</v>
      </c>
      <c r="F3896" s="71" t="s">
        <v>14162</v>
      </c>
      <c r="G3896" s="73" t="s">
        <v>14163</v>
      </c>
      <c r="H3896" s="68">
        <v>44735</v>
      </c>
      <c r="I3896" s="68">
        <v>45192</v>
      </c>
      <c r="J3896" s="57" t="str">
        <f>IF(Ugovori_OPULJP3[[#This Row],[DATUM ZAVRŠETKA OPERACIJE]]&gt;DATE(2024,12,31),"u provedbi","završen")</f>
        <v>završen</v>
      </c>
      <c r="K3896" s="67" t="s">
        <v>10445</v>
      </c>
      <c r="L3896" s="67" t="s">
        <v>36</v>
      </c>
      <c r="M3896" s="58">
        <v>0.85</v>
      </c>
      <c r="N3896" s="58">
        <v>0.15</v>
      </c>
      <c r="O3896" s="59">
        <f>Ugovori_OPULJP3[[#This Row],[Bespovratna sredstva - Ukupno (EU+Nac) HRK
= Ukupna ugovorena vrijednost bespovratnih sredstava]]*Ugovori_OPULJP3[[#This Row],[EU STOPA SUFINANCIRANJA %
EU CO-FINANCING RATE %]]</f>
        <v>305574.65999999997</v>
      </c>
      <c r="P3896" s="60">
        <f>Ugovori_OPULJP3[[#This Row],[Bespovratna sredstva - EU dio - HRK]]/7.5345</f>
        <v>40556.727055544492</v>
      </c>
      <c r="Q3896" s="59">
        <f>Ugovori_OPULJP3[[#This Row],[Bespovratna sredstva - Ukupno (EU+Nac) HRK
= Ukupna ugovorena vrijednost bespovratnih sredstava]]*Ugovori_OPULJP3[[#This Row],[STOPA NACIONALNOG SUFINANCIRANJA %]]</f>
        <v>53924.939999999995</v>
      </c>
      <c r="R3896" s="60">
        <f>Ugovori_OPULJP3[[#This Row],[Bespovratna sredstva - Nacionalni dio - HRK]]/7.5345</f>
        <v>7157.0694803902043</v>
      </c>
      <c r="S3896" s="59">
        <v>359499.6</v>
      </c>
      <c r="T3896" s="60">
        <f>Ugovori_OPULJP3[[#This Row],[Bespovratna sredstva - Ukupno (EU+Nac) HRK
= Ukupna ugovorena vrijednost bespovratnih sredstava]]/7.5345</f>
        <v>47713.796535934693</v>
      </c>
      <c r="U3896" s="59">
        <v>0</v>
      </c>
      <c r="V3896" s="60">
        <f>Ugovori_OPULJP3[[#This Row],[Javni doprinos korisnika - HRK]]/7.5345</f>
        <v>0</v>
      </c>
      <c r="W3896" s="59">
        <v>0</v>
      </c>
      <c r="X3896" s="60">
        <f>Ugovori_OPULJP3[[#This Row],[Privatni doprinos korisnika - HRK]]/7.5345</f>
        <v>0</v>
      </c>
      <c r="Y3896" s="61">
        <v>359499.6</v>
      </c>
      <c r="Z3896" s="62">
        <f>Ugovori_OPULJP3[[#This Row],[UKUPNI PRIHVATLJIVI IZDACI
TOTAL ELIGIBLE EXPENDITURE
= Bespovratna sredstva ukupno + doprinos korisnika
= Ukupni prihvatljivi troškovi
= Ukupna ugovorena vrijednost projekta HRK]]/7.5345</f>
        <v>47713.796535934693</v>
      </c>
      <c r="AA3896" s="53" t="s">
        <v>12292</v>
      </c>
      <c r="AB3896" s="53" t="s">
        <v>752</v>
      </c>
      <c r="AC3896" s="40" t="s">
        <v>14164</v>
      </c>
      <c r="AD3896" s="52" t="s">
        <v>12294</v>
      </c>
    </row>
    <row r="3897" spans="1:30" ht="88.5" customHeight="1" x14ac:dyDescent="0.2">
      <c r="A3897" s="70" t="s">
        <v>14165</v>
      </c>
      <c r="B3897" s="64" t="s">
        <v>12105</v>
      </c>
      <c r="C3897" s="65" t="s">
        <v>12289</v>
      </c>
      <c r="D3897" s="96" t="s">
        <v>13640</v>
      </c>
      <c r="E3897" s="53" t="s">
        <v>75</v>
      </c>
      <c r="F3897" s="71" t="s">
        <v>14166</v>
      </c>
      <c r="G3897" s="71" t="s">
        <v>14167</v>
      </c>
      <c r="H3897" s="68">
        <v>44608</v>
      </c>
      <c r="I3897" s="68">
        <v>45154</v>
      </c>
      <c r="J3897" s="57" t="str">
        <f>IF(Ugovori_OPULJP3[[#This Row],[DATUM ZAVRŠETKA OPERACIJE]]&gt;DATE(2024,12,31),"u provedbi","završen")</f>
        <v>završen</v>
      </c>
      <c r="K3897" s="67" t="s">
        <v>153</v>
      </c>
      <c r="L3897" s="67" t="s">
        <v>36</v>
      </c>
      <c r="M3897" s="77">
        <v>0.85</v>
      </c>
      <c r="N3897" s="58">
        <v>0.15</v>
      </c>
      <c r="O3897" s="59">
        <f>Ugovori_OPULJP3[[#This Row],[Bespovratna sredstva - Ukupno (EU+Nac) HRK
= Ukupna ugovorena vrijednost bespovratnih sredstava]]*Ugovori_OPULJP3[[#This Row],[EU STOPA SUFINANCIRANJA %
EU CO-FINANCING RATE %]]</f>
        <v>400058.875</v>
      </c>
      <c r="P3897" s="60">
        <f>Ugovori_OPULJP3[[#This Row],[Bespovratna sredstva - EU dio - HRK]]/7.5345</f>
        <v>53096.937421195827</v>
      </c>
      <c r="Q3897" s="59">
        <f>Ugovori_OPULJP3[[#This Row],[Bespovratna sredstva - Ukupno (EU+Nac) HRK
= Ukupna ugovorena vrijednost bespovratnih sredstava]]*Ugovori_OPULJP3[[#This Row],[STOPA NACIONALNOG SUFINANCIRANJA %]]</f>
        <v>70598.625</v>
      </c>
      <c r="R3897" s="60">
        <f>Ugovori_OPULJP3[[#This Row],[Bespovratna sredstva - Nacionalni dio - HRK]]/7.5345</f>
        <v>9370.047780211029</v>
      </c>
      <c r="S3897" s="59">
        <v>470657.5</v>
      </c>
      <c r="T3897" s="60">
        <f>Ugovori_OPULJP3[[#This Row],[Bespovratna sredstva - Ukupno (EU+Nac) HRK
= Ukupna ugovorena vrijednost bespovratnih sredstava]]/7.5345</f>
        <v>62466.98520140686</v>
      </c>
      <c r="U3897" s="59">
        <v>0</v>
      </c>
      <c r="V3897" s="60">
        <f>Ugovori_OPULJP3[[#This Row],[Javni doprinos korisnika - HRK]]/7.5345</f>
        <v>0</v>
      </c>
      <c r="W3897" s="59">
        <v>0</v>
      </c>
      <c r="X3897" s="60">
        <f>Ugovori_OPULJP3[[#This Row],[Privatni doprinos korisnika - HRK]]/7.5345</f>
        <v>0</v>
      </c>
      <c r="Y3897" s="61">
        <v>470657.5</v>
      </c>
      <c r="Z3897" s="62">
        <f>Ugovori_OPULJP3[[#This Row],[UKUPNI PRIHVATLJIVI IZDACI
TOTAL ELIGIBLE EXPENDITURE
= Bespovratna sredstva ukupno + doprinos korisnika
= Ukupni prihvatljivi troškovi
= Ukupna ugovorena vrijednost projekta HRK]]/7.5345</f>
        <v>62466.98520140686</v>
      </c>
      <c r="AA3897" s="66" t="s">
        <v>12292</v>
      </c>
      <c r="AB3897" s="66" t="s">
        <v>752</v>
      </c>
      <c r="AC3897" s="40" t="s">
        <v>14168</v>
      </c>
      <c r="AD3897" s="52" t="s">
        <v>12294</v>
      </c>
    </row>
    <row r="3898" spans="1:30" ht="88.5" customHeight="1" x14ac:dyDescent="0.2">
      <c r="A3898" s="70" t="s">
        <v>14169</v>
      </c>
      <c r="B3898" s="64" t="s">
        <v>12105</v>
      </c>
      <c r="C3898" s="65" t="s">
        <v>12289</v>
      </c>
      <c r="D3898" s="96" t="s">
        <v>13640</v>
      </c>
      <c r="E3898" s="53" t="s">
        <v>75</v>
      </c>
      <c r="F3898" s="71" t="s">
        <v>14170</v>
      </c>
      <c r="G3898" s="71" t="s">
        <v>14171</v>
      </c>
      <c r="H3898" s="68">
        <v>44502</v>
      </c>
      <c r="I3898" s="68">
        <v>45048</v>
      </c>
      <c r="J3898" s="57" t="str">
        <f>IF(Ugovori_OPULJP3[[#This Row],[DATUM ZAVRŠETKA OPERACIJE]]&gt;DATE(2024,12,31),"u provedbi","završen")</f>
        <v>završen</v>
      </c>
      <c r="K3898" s="67" t="s">
        <v>210</v>
      </c>
      <c r="L3898" s="76" t="s">
        <v>210</v>
      </c>
      <c r="M3898" s="58">
        <v>0.85</v>
      </c>
      <c r="N3898" s="58">
        <v>0.15</v>
      </c>
      <c r="O3898" s="59">
        <f>Ugovori_OPULJP3[[#This Row],[Bespovratna sredstva - Ukupno (EU+Nac) HRK
= Ukupna ugovorena vrijednost bespovratnih sredstava]]*Ugovori_OPULJP3[[#This Row],[EU STOPA SUFINANCIRANJA %
EU CO-FINANCING RATE %]]</f>
        <v>417804.07</v>
      </c>
      <c r="P3898" s="60">
        <f>Ugovori_OPULJP3[[#This Row],[Bespovratna sredstva - EU dio - HRK]]/7.5345</f>
        <v>55452.129537461013</v>
      </c>
      <c r="Q3898" s="59">
        <f>Ugovori_OPULJP3[[#This Row],[Bespovratna sredstva - Ukupno (EU+Nac) HRK
= Ukupna ugovorena vrijednost bespovratnih sredstava]]*Ugovori_OPULJP3[[#This Row],[STOPA NACIONALNOG SUFINANCIRANJA %]]</f>
        <v>73730.13</v>
      </c>
      <c r="R3898" s="60">
        <f>Ugovori_OPULJP3[[#This Row],[Bespovratna sredstva - Nacionalni dio - HRK]]/7.5345</f>
        <v>9785.6699183754736</v>
      </c>
      <c r="S3898" s="59">
        <v>491534.2</v>
      </c>
      <c r="T3898" s="60">
        <f>Ugovori_OPULJP3[[#This Row],[Bespovratna sredstva - Ukupno (EU+Nac) HRK
= Ukupna ugovorena vrijednost bespovratnih sredstava]]/7.5345</f>
        <v>65237.799455836481</v>
      </c>
      <c r="U3898" s="59">
        <v>0</v>
      </c>
      <c r="V3898" s="60">
        <f>Ugovori_OPULJP3[[#This Row],[Javni doprinos korisnika - HRK]]/7.5345</f>
        <v>0</v>
      </c>
      <c r="W3898" s="59">
        <v>0</v>
      </c>
      <c r="X3898" s="60">
        <f>Ugovori_OPULJP3[[#This Row],[Privatni doprinos korisnika - HRK]]/7.5345</f>
        <v>0</v>
      </c>
      <c r="Y3898" s="61">
        <v>491534.2</v>
      </c>
      <c r="Z3898" s="62">
        <f>Ugovori_OPULJP3[[#This Row],[UKUPNI PRIHVATLJIVI IZDACI
TOTAL ELIGIBLE EXPENDITURE
= Bespovratna sredstva ukupno + doprinos korisnika
= Ukupni prihvatljivi troškovi
= Ukupna ugovorena vrijednost projekta HRK]]/7.5345</f>
        <v>65237.799455836481</v>
      </c>
      <c r="AA3898" s="53" t="s">
        <v>12292</v>
      </c>
      <c r="AB3898" s="53" t="s">
        <v>752</v>
      </c>
      <c r="AC3898" s="40" t="s">
        <v>14172</v>
      </c>
      <c r="AD3898" s="52" t="s">
        <v>12294</v>
      </c>
    </row>
    <row r="3899" spans="1:30" ht="88.5" customHeight="1" x14ac:dyDescent="0.2">
      <c r="A3899" s="70" t="s">
        <v>14173</v>
      </c>
      <c r="B3899" s="64" t="s">
        <v>12105</v>
      </c>
      <c r="C3899" s="65" t="s">
        <v>12289</v>
      </c>
      <c r="D3899" s="96" t="s">
        <v>13640</v>
      </c>
      <c r="E3899" s="53" t="s">
        <v>75</v>
      </c>
      <c r="F3899" s="71" t="s">
        <v>14174</v>
      </c>
      <c r="G3899" s="71" t="s">
        <v>14175</v>
      </c>
      <c r="H3899" s="68">
        <v>44670</v>
      </c>
      <c r="I3899" s="68">
        <v>45218</v>
      </c>
      <c r="J3899" s="57" t="str">
        <f>IF(Ugovori_OPULJP3[[#This Row],[DATUM ZAVRŠETKA OPERACIJE]]&gt;DATE(2024,12,31),"u provedbi","završen")</f>
        <v>završen</v>
      </c>
      <c r="K3899" s="55" t="s">
        <v>36</v>
      </c>
      <c r="L3899" s="76" t="s">
        <v>36</v>
      </c>
      <c r="M3899" s="58">
        <v>0.85</v>
      </c>
      <c r="N3899" s="58">
        <v>0.15</v>
      </c>
      <c r="O3899" s="59">
        <f>Ugovori_OPULJP3[[#This Row],[Bespovratna sredstva - Ukupno (EU+Nac) HRK
= Ukupna ugovorena vrijednost bespovratnih sredstava]]*Ugovori_OPULJP3[[#This Row],[EU STOPA SUFINANCIRANJA %
EU CO-FINANCING RATE %]]</f>
        <v>421036.98550000001</v>
      </c>
      <c r="P3899" s="60">
        <f>Ugovori_OPULJP3[[#This Row],[Bespovratna sredstva - EU dio - HRK]]/7.5345</f>
        <v>55881.211161988183</v>
      </c>
      <c r="Q3899" s="59">
        <f>Ugovori_OPULJP3[[#This Row],[Bespovratna sredstva - Ukupno (EU+Nac) HRK
= Ukupna ugovorena vrijednost bespovratnih sredstava]]*Ugovori_OPULJP3[[#This Row],[STOPA NACIONALNOG SUFINANCIRANJA %]]</f>
        <v>74300.644499999995</v>
      </c>
      <c r="R3899" s="60">
        <f>Ugovori_OPULJP3[[#This Row],[Bespovratna sredstva - Nacionalni dio - HRK]]/7.5345</f>
        <v>9861.3902050567376</v>
      </c>
      <c r="S3899" s="59">
        <v>495337.63</v>
      </c>
      <c r="T3899" s="60">
        <f>Ugovori_OPULJP3[[#This Row],[Bespovratna sredstva - Ukupno (EU+Nac) HRK
= Ukupna ugovorena vrijednost bespovratnih sredstava]]/7.5345</f>
        <v>65742.601367044917</v>
      </c>
      <c r="U3899" s="59">
        <v>0</v>
      </c>
      <c r="V3899" s="60">
        <f>Ugovori_OPULJP3[[#This Row],[Javni doprinos korisnika - HRK]]/7.5345</f>
        <v>0</v>
      </c>
      <c r="W3899" s="59">
        <v>0</v>
      </c>
      <c r="X3899" s="60">
        <f>Ugovori_OPULJP3[[#This Row],[Privatni doprinos korisnika - HRK]]/7.5345</f>
        <v>0</v>
      </c>
      <c r="Y3899" s="61">
        <v>495337.63</v>
      </c>
      <c r="Z3899" s="62">
        <f>Ugovori_OPULJP3[[#This Row],[UKUPNI PRIHVATLJIVI IZDACI
TOTAL ELIGIBLE EXPENDITURE
= Bespovratna sredstva ukupno + doprinos korisnika
= Ukupni prihvatljivi troškovi
= Ukupna ugovorena vrijednost projekta HRK]]/7.5345</f>
        <v>65742.601367044917</v>
      </c>
      <c r="AA3899" s="53" t="s">
        <v>12292</v>
      </c>
      <c r="AB3899" s="53" t="s">
        <v>752</v>
      </c>
      <c r="AC3899" s="40" t="s">
        <v>14176</v>
      </c>
      <c r="AD3899" s="52" t="s">
        <v>12294</v>
      </c>
    </row>
    <row r="3900" spans="1:30" ht="88.5" customHeight="1" x14ac:dyDescent="0.2">
      <c r="A3900" s="70" t="s">
        <v>14177</v>
      </c>
      <c r="B3900" s="64" t="s">
        <v>12105</v>
      </c>
      <c r="C3900" s="65" t="s">
        <v>12289</v>
      </c>
      <c r="D3900" s="96" t="s">
        <v>13640</v>
      </c>
      <c r="E3900" s="53" t="s">
        <v>75</v>
      </c>
      <c r="F3900" s="71" t="s">
        <v>14178</v>
      </c>
      <c r="G3900" s="71" t="s">
        <v>14179</v>
      </c>
      <c r="H3900" s="68">
        <v>44553</v>
      </c>
      <c r="I3900" s="68">
        <v>44918</v>
      </c>
      <c r="J3900" s="57" t="str">
        <f>IF(Ugovori_OPULJP3[[#This Row],[DATUM ZAVRŠETKA OPERACIJE]]&gt;DATE(2024,12,31),"u provedbi","završen")</f>
        <v>završen</v>
      </c>
      <c r="K3900" s="76" t="s">
        <v>36</v>
      </c>
      <c r="L3900" s="67" t="s">
        <v>36</v>
      </c>
      <c r="M3900" s="82" t="s">
        <v>3093</v>
      </c>
      <c r="N3900" s="58">
        <v>0.15</v>
      </c>
      <c r="O3900" s="59">
        <f>Ugovori_OPULJP3[[#This Row],[Bespovratna sredstva - Ukupno (EU+Nac) HRK
= Ukupna ugovorena vrijednost bespovratnih sredstava]]*Ugovori_OPULJP3[[#This Row],[EU STOPA SUFINANCIRANJA %
EU CO-FINANCING RATE %]]</f>
        <v>422444.76400000002</v>
      </c>
      <c r="P3900" s="60">
        <f>Ugovori_OPULJP3[[#This Row],[Bespovratna sredstva - EU dio - HRK]]/7.5345</f>
        <v>56068.055478133916</v>
      </c>
      <c r="Q3900" s="59">
        <f>Ugovori_OPULJP3[[#This Row],[Bespovratna sredstva - Ukupno (EU+Nac) HRK
= Ukupna ugovorena vrijednost bespovratnih sredstava]]*Ugovori_OPULJP3[[#This Row],[STOPA NACIONALNOG SUFINANCIRANJA %]]</f>
        <v>74549.076000000001</v>
      </c>
      <c r="R3900" s="60">
        <f>Ugovori_OPULJP3[[#This Row],[Bespovratna sredstva - Nacionalni dio - HRK]]/7.5345</f>
        <v>9894.3627314353962</v>
      </c>
      <c r="S3900" s="59">
        <v>496993.84</v>
      </c>
      <c r="T3900" s="60">
        <f>Ugovori_OPULJP3[[#This Row],[Bespovratna sredstva - Ukupno (EU+Nac) HRK
= Ukupna ugovorena vrijednost bespovratnih sredstava]]/7.5345</f>
        <v>65962.41820956931</v>
      </c>
      <c r="U3900" s="59">
        <v>0</v>
      </c>
      <c r="V3900" s="60">
        <f>Ugovori_OPULJP3[[#This Row],[Javni doprinos korisnika - HRK]]/7.5345</f>
        <v>0</v>
      </c>
      <c r="W3900" s="59">
        <v>0</v>
      </c>
      <c r="X3900" s="60">
        <f>Ugovori_OPULJP3[[#This Row],[Privatni doprinos korisnika - HRK]]/7.5345</f>
        <v>0</v>
      </c>
      <c r="Y3900" s="61">
        <v>496993.84</v>
      </c>
      <c r="Z3900" s="62">
        <f>Ugovori_OPULJP3[[#This Row],[UKUPNI PRIHVATLJIVI IZDACI
TOTAL ELIGIBLE EXPENDITURE
= Bespovratna sredstva ukupno + doprinos korisnika
= Ukupni prihvatljivi troškovi
= Ukupna ugovorena vrijednost projekta HRK]]/7.5345</f>
        <v>65962.41820956931</v>
      </c>
      <c r="AA3900" s="53" t="s">
        <v>12292</v>
      </c>
      <c r="AB3900" s="53" t="s">
        <v>752</v>
      </c>
      <c r="AC3900" s="40" t="s">
        <v>14180</v>
      </c>
      <c r="AD3900" s="52" t="s">
        <v>12294</v>
      </c>
    </row>
    <row r="3901" spans="1:30" ht="88.5" customHeight="1" x14ac:dyDescent="0.2">
      <c r="A3901" s="75" t="s">
        <v>14181</v>
      </c>
      <c r="B3901" s="64" t="s">
        <v>12105</v>
      </c>
      <c r="C3901" s="65" t="s">
        <v>12289</v>
      </c>
      <c r="D3901" s="96" t="s">
        <v>13640</v>
      </c>
      <c r="E3901" s="53" t="s">
        <v>75</v>
      </c>
      <c r="F3901" s="71" t="s">
        <v>14182</v>
      </c>
      <c r="G3901" s="71" t="s">
        <v>14183</v>
      </c>
      <c r="H3901" s="68">
        <v>44553</v>
      </c>
      <c r="I3901" s="68">
        <v>44918</v>
      </c>
      <c r="J3901" s="57" t="str">
        <f>IF(Ugovori_OPULJP3[[#This Row],[DATUM ZAVRŠETKA OPERACIJE]]&gt;DATE(2024,12,31),"u provedbi","završen")</f>
        <v>završen</v>
      </c>
      <c r="K3901" s="76" t="s">
        <v>332</v>
      </c>
      <c r="L3901" s="67" t="s">
        <v>332</v>
      </c>
      <c r="M3901" s="82" t="s">
        <v>3093</v>
      </c>
      <c r="N3901" s="58">
        <v>0.15</v>
      </c>
      <c r="O3901" s="59">
        <f>Ugovori_OPULJP3[[#This Row],[Bespovratna sredstva - Ukupno (EU+Nac) HRK
= Ukupna ugovorena vrijednost bespovratnih sredstava]]*Ugovori_OPULJP3[[#This Row],[EU STOPA SUFINANCIRANJA %
EU CO-FINANCING RATE %]]</f>
        <v>307019.78749999998</v>
      </c>
      <c r="P3901" s="60">
        <f>Ugovori_OPULJP3[[#This Row],[Bespovratna sredstva - EU dio - HRK]]/7.5345</f>
        <v>40748.528435861699</v>
      </c>
      <c r="Q3901" s="59">
        <f>Ugovori_OPULJP3[[#This Row],[Bespovratna sredstva - Ukupno (EU+Nac) HRK
= Ukupna ugovorena vrijednost bespovratnih sredstava]]*Ugovori_OPULJP3[[#This Row],[STOPA NACIONALNOG SUFINANCIRANJA %]]</f>
        <v>54179.962500000001</v>
      </c>
      <c r="R3901" s="60">
        <f>Ugovori_OPULJP3[[#This Row],[Bespovratna sredstva - Nacionalni dio - HRK]]/7.5345</f>
        <v>7190.9167827991241</v>
      </c>
      <c r="S3901" s="59">
        <v>361199.75</v>
      </c>
      <c r="T3901" s="60">
        <f>Ugovori_OPULJP3[[#This Row],[Bespovratna sredstva - Ukupno (EU+Nac) HRK
= Ukupna ugovorena vrijednost bespovratnih sredstava]]/7.5345</f>
        <v>47939.445218660825</v>
      </c>
      <c r="U3901" s="59">
        <v>0</v>
      </c>
      <c r="V3901" s="60">
        <f>Ugovori_OPULJP3[[#This Row],[Javni doprinos korisnika - HRK]]/7.5345</f>
        <v>0</v>
      </c>
      <c r="W3901" s="59">
        <v>0</v>
      </c>
      <c r="X3901" s="60">
        <f>Ugovori_OPULJP3[[#This Row],[Privatni doprinos korisnika - HRK]]/7.5345</f>
        <v>0</v>
      </c>
      <c r="Y3901" s="61">
        <v>361199.75</v>
      </c>
      <c r="Z3901" s="62">
        <f>Ugovori_OPULJP3[[#This Row],[UKUPNI PRIHVATLJIVI IZDACI
TOTAL ELIGIBLE EXPENDITURE
= Bespovratna sredstva ukupno + doprinos korisnika
= Ukupni prihvatljivi troškovi
= Ukupna ugovorena vrijednost projekta HRK]]/7.5345</f>
        <v>47939.445218660825</v>
      </c>
      <c r="AA3901" s="53" t="s">
        <v>12292</v>
      </c>
      <c r="AB3901" s="53" t="s">
        <v>752</v>
      </c>
      <c r="AC3901" s="40" t="s">
        <v>14184</v>
      </c>
      <c r="AD3901" s="52" t="s">
        <v>12294</v>
      </c>
    </row>
    <row r="3902" spans="1:30" ht="88.5" customHeight="1" x14ac:dyDescent="0.2">
      <c r="A3902" s="50" t="s">
        <v>14185</v>
      </c>
      <c r="B3902" s="64" t="s">
        <v>12105</v>
      </c>
      <c r="C3902" s="65" t="s">
        <v>12289</v>
      </c>
      <c r="D3902" s="65" t="s">
        <v>13640</v>
      </c>
      <c r="E3902" s="66" t="s">
        <v>75</v>
      </c>
      <c r="F3902" s="71" t="s">
        <v>14186</v>
      </c>
      <c r="G3902" s="71" t="s">
        <v>14187</v>
      </c>
      <c r="H3902" s="68">
        <v>44769</v>
      </c>
      <c r="I3902" s="68">
        <v>45134</v>
      </c>
      <c r="J3902" s="57" t="str">
        <f>IF(Ugovori_OPULJP3[[#This Row],[DATUM ZAVRŠETKA OPERACIJE]]&gt;DATE(2024,12,31),"u provedbi","završen")</f>
        <v>završen</v>
      </c>
      <c r="K3902" s="76" t="s">
        <v>10479</v>
      </c>
      <c r="L3902" s="67" t="s">
        <v>36</v>
      </c>
      <c r="M3902" s="58">
        <v>0.85</v>
      </c>
      <c r="N3902" s="58">
        <v>0.15</v>
      </c>
      <c r="O3902" s="59">
        <f>Ugovori_OPULJP3[[#This Row],[Bespovratna sredstva - Ukupno (EU+Nac) HRK
= Ukupna ugovorena vrijednost bespovratnih sredstava]]*Ugovori_OPULJP3[[#This Row],[EU STOPA SUFINANCIRANJA %
EU CO-FINANCING RATE %]]</f>
        <v>402562.09949999995</v>
      </c>
      <c r="P3902" s="60">
        <f>Ugovori_OPULJP3[[#This Row],[Bespovratna sredstva - EU dio - HRK]]/7.5345</f>
        <v>53429.172406928119</v>
      </c>
      <c r="Q3902" s="59">
        <f>Ugovori_OPULJP3[[#This Row],[Bespovratna sredstva - Ukupno (EU+Nac) HRK
= Ukupna ugovorena vrijednost bespovratnih sredstava]]*Ugovori_OPULJP3[[#This Row],[STOPA NACIONALNOG SUFINANCIRANJA %]]</f>
        <v>71040.37049999999</v>
      </c>
      <c r="R3902" s="60">
        <f>Ugovori_OPULJP3[[#This Row],[Bespovratna sredstva - Nacionalni dio - HRK]]/7.5345</f>
        <v>9428.6774835755514</v>
      </c>
      <c r="S3902" s="59">
        <v>473602.47</v>
      </c>
      <c r="T3902" s="60">
        <f>Ugovori_OPULJP3[[#This Row],[Bespovratna sredstva - Ukupno (EU+Nac) HRK
= Ukupna ugovorena vrijednost bespovratnih sredstava]]/7.5345</f>
        <v>62857.849890503676</v>
      </c>
      <c r="U3902" s="59">
        <v>0</v>
      </c>
      <c r="V3902" s="60">
        <f>Ugovori_OPULJP3[[#This Row],[Javni doprinos korisnika - HRK]]/7.5345</f>
        <v>0</v>
      </c>
      <c r="W3902" s="59">
        <v>0</v>
      </c>
      <c r="X3902" s="60">
        <f>Ugovori_OPULJP3[[#This Row],[Privatni doprinos korisnika - HRK]]/7.5345</f>
        <v>0</v>
      </c>
      <c r="Y3902" s="61">
        <v>473602.47</v>
      </c>
      <c r="Z3902" s="62">
        <f>Ugovori_OPULJP3[[#This Row],[UKUPNI PRIHVATLJIVI IZDACI
TOTAL ELIGIBLE EXPENDITURE
= Bespovratna sredstva ukupno + doprinos korisnika
= Ukupni prihvatljivi troškovi
= Ukupna ugovorena vrijednost projekta HRK]]/7.5345</f>
        <v>62857.849890503676</v>
      </c>
      <c r="AA3902" s="66" t="s">
        <v>12292</v>
      </c>
      <c r="AB3902" s="66" t="s">
        <v>752</v>
      </c>
      <c r="AC3902" s="40" t="s">
        <v>14188</v>
      </c>
      <c r="AD3902" s="72" t="s">
        <v>12294</v>
      </c>
    </row>
    <row r="3903" spans="1:30" ht="88.5" customHeight="1" x14ac:dyDescent="0.2">
      <c r="A3903" s="75" t="s">
        <v>14189</v>
      </c>
      <c r="B3903" s="64" t="s">
        <v>12105</v>
      </c>
      <c r="C3903" s="65" t="s">
        <v>12289</v>
      </c>
      <c r="D3903" s="96" t="s">
        <v>13640</v>
      </c>
      <c r="E3903" s="53" t="s">
        <v>75</v>
      </c>
      <c r="F3903" s="71" t="s">
        <v>14190</v>
      </c>
      <c r="G3903" s="71" t="s">
        <v>14191</v>
      </c>
      <c r="H3903" s="68">
        <v>44553</v>
      </c>
      <c r="I3903" s="68">
        <v>44980</v>
      </c>
      <c r="J3903" s="57" t="str">
        <f>IF(Ugovori_OPULJP3[[#This Row],[DATUM ZAVRŠETKA OPERACIJE]]&gt;DATE(2024,12,31),"u provedbi","završen")</f>
        <v>završen</v>
      </c>
      <c r="K3903" s="76" t="s">
        <v>154</v>
      </c>
      <c r="L3903" s="55" t="s">
        <v>154</v>
      </c>
      <c r="M3903" s="82" t="s">
        <v>3093</v>
      </c>
      <c r="N3903" s="58">
        <v>0.15</v>
      </c>
      <c r="O3903" s="59">
        <f>Ugovori_OPULJP3[[#This Row],[Bespovratna sredstva - Ukupno (EU+Nac) HRK
= Ukupna ugovorena vrijednost bespovratnih sredstava]]*Ugovori_OPULJP3[[#This Row],[EU STOPA SUFINANCIRANJA %
EU CO-FINANCING RATE %]]</f>
        <v>385147.90299999999</v>
      </c>
      <c r="P3903" s="60">
        <f>Ugovori_OPULJP3[[#This Row],[Bespovratna sredstva - EU dio - HRK]]/7.5345</f>
        <v>51117.911341163977</v>
      </c>
      <c r="Q3903" s="59">
        <f>Ugovori_OPULJP3[[#This Row],[Bespovratna sredstva - Ukupno (EU+Nac) HRK
= Ukupna ugovorena vrijednost bespovratnih sredstava]]*Ugovori_OPULJP3[[#This Row],[STOPA NACIONALNOG SUFINANCIRANJA %]]</f>
        <v>67967.277000000002</v>
      </c>
      <c r="R3903" s="60">
        <f>Ugovori_OPULJP3[[#This Row],[Bespovratna sredstva - Nacionalni dio - HRK]]/7.5345</f>
        <v>9020.8078837348203</v>
      </c>
      <c r="S3903" s="59">
        <v>453115.18</v>
      </c>
      <c r="T3903" s="60">
        <f>Ugovori_OPULJP3[[#This Row],[Bespovratna sredstva - Ukupno (EU+Nac) HRK
= Ukupna ugovorena vrijednost bespovratnih sredstava]]/7.5345</f>
        <v>60138.719224898792</v>
      </c>
      <c r="U3903" s="59">
        <v>0</v>
      </c>
      <c r="V3903" s="60">
        <f>Ugovori_OPULJP3[[#This Row],[Javni doprinos korisnika - HRK]]/7.5345</f>
        <v>0</v>
      </c>
      <c r="W3903" s="59">
        <v>0</v>
      </c>
      <c r="X3903" s="60">
        <f>Ugovori_OPULJP3[[#This Row],[Privatni doprinos korisnika - HRK]]/7.5345</f>
        <v>0</v>
      </c>
      <c r="Y3903" s="61">
        <v>453115.18</v>
      </c>
      <c r="Z3903" s="62">
        <f>Ugovori_OPULJP3[[#This Row],[UKUPNI PRIHVATLJIVI IZDACI
TOTAL ELIGIBLE EXPENDITURE
= Bespovratna sredstva ukupno + doprinos korisnika
= Ukupni prihvatljivi troškovi
= Ukupna ugovorena vrijednost projekta HRK]]/7.5345</f>
        <v>60138.719224898792</v>
      </c>
      <c r="AA3903" s="53" t="s">
        <v>12292</v>
      </c>
      <c r="AB3903" s="53" t="s">
        <v>752</v>
      </c>
      <c r="AC3903" s="40" t="s">
        <v>14192</v>
      </c>
      <c r="AD3903" s="52" t="s">
        <v>12294</v>
      </c>
    </row>
    <row r="3904" spans="1:30" ht="88.5" customHeight="1" x14ac:dyDescent="0.2">
      <c r="A3904" s="70" t="s">
        <v>14193</v>
      </c>
      <c r="B3904" s="64" t="s">
        <v>12105</v>
      </c>
      <c r="C3904" s="65" t="s">
        <v>12289</v>
      </c>
      <c r="D3904" s="96" t="s">
        <v>13640</v>
      </c>
      <c r="E3904" s="53" t="s">
        <v>75</v>
      </c>
      <c r="F3904" s="71" t="s">
        <v>14194</v>
      </c>
      <c r="G3904" s="71" t="s">
        <v>14195</v>
      </c>
      <c r="H3904" s="68">
        <v>44559</v>
      </c>
      <c r="I3904" s="68">
        <v>44957</v>
      </c>
      <c r="J3904" s="57" t="str">
        <f>IF(Ugovori_OPULJP3[[#This Row],[DATUM ZAVRŠETKA OPERACIJE]]&gt;DATE(2024,12,31),"u provedbi","završen")</f>
        <v>završen</v>
      </c>
      <c r="K3904" s="67" t="s">
        <v>1832</v>
      </c>
      <c r="L3904" s="55" t="s">
        <v>270</v>
      </c>
      <c r="M3904" s="82" t="s">
        <v>3093</v>
      </c>
      <c r="N3904" s="58">
        <v>0.15</v>
      </c>
      <c r="O3904" s="59">
        <f>Ugovori_OPULJP3[[#This Row],[Bespovratna sredstva - Ukupno (EU+Nac) HRK
= Ukupna ugovorena vrijednost bespovratnih sredstava]]*Ugovori_OPULJP3[[#This Row],[EU STOPA SUFINANCIRANJA %
EU CO-FINANCING RATE %]]</f>
        <v>376883.24249999999</v>
      </c>
      <c r="P3904" s="60">
        <f>Ugovori_OPULJP3[[#This Row],[Bespovratna sredstva - EU dio - HRK]]/7.5345</f>
        <v>50021.002389010551</v>
      </c>
      <c r="Q3904" s="59">
        <f>Ugovori_OPULJP3[[#This Row],[Bespovratna sredstva - Ukupno (EU+Nac) HRK
= Ukupna ugovorena vrijednost bespovratnih sredstava]]*Ugovori_OPULJP3[[#This Row],[STOPA NACIONALNOG SUFINANCIRANJA %]]</f>
        <v>66508.807499999995</v>
      </c>
      <c r="R3904" s="60">
        <f>Ugovori_OPULJP3[[#This Row],[Bespovratna sredstva - Nacionalni dio - HRK]]/7.5345</f>
        <v>8827.235715707744</v>
      </c>
      <c r="S3904" s="59">
        <v>443392.05</v>
      </c>
      <c r="T3904" s="60">
        <f>Ugovori_OPULJP3[[#This Row],[Bespovratna sredstva - Ukupno (EU+Nac) HRK
= Ukupna ugovorena vrijednost bespovratnih sredstava]]/7.5345</f>
        <v>58848.238104718293</v>
      </c>
      <c r="U3904" s="59">
        <v>0</v>
      </c>
      <c r="V3904" s="60">
        <f>Ugovori_OPULJP3[[#This Row],[Javni doprinos korisnika - HRK]]/7.5345</f>
        <v>0</v>
      </c>
      <c r="W3904" s="59">
        <v>0</v>
      </c>
      <c r="X3904" s="60">
        <f>Ugovori_OPULJP3[[#This Row],[Privatni doprinos korisnika - HRK]]/7.5345</f>
        <v>0</v>
      </c>
      <c r="Y3904" s="61">
        <v>443392.05</v>
      </c>
      <c r="Z3904" s="62">
        <f>Ugovori_OPULJP3[[#This Row],[UKUPNI PRIHVATLJIVI IZDACI
TOTAL ELIGIBLE EXPENDITURE
= Bespovratna sredstva ukupno + doprinos korisnika
= Ukupni prihvatljivi troškovi
= Ukupna ugovorena vrijednost projekta HRK]]/7.5345</f>
        <v>58848.238104718293</v>
      </c>
      <c r="AA3904" s="66" t="s">
        <v>12292</v>
      </c>
      <c r="AB3904" s="66" t="s">
        <v>752</v>
      </c>
      <c r="AC3904" s="40" t="s">
        <v>14196</v>
      </c>
      <c r="AD3904" s="72" t="s">
        <v>12294</v>
      </c>
    </row>
    <row r="3905" spans="1:30" ht="88.5" customHeight="1" x14ac:dyDescent="0.2">
      <c r="A3905" s="70" t="s">
        <v>14197</v>
      </c>
      <c r="B3905" s="64" t="s">
        <v>12105</v>
      </c>
      <c r="C3905" s="65" t="s">
        <v>12289</v>
      </c>
      <c r="D3905" s="96" t="s">
        <v>13640</v>
      </c>
      <c r="E3905" s="53" t="s">
        <v>75</v>
      </c>
      <c r="F3905" s="71" t="s">
        <v>14198</v>
      </c>
      <c r="G3905" s="71" t="s">
        <v>1099</v>
      </c>
      <c r="H3905" s="68">
        <v>44805</v>
      </c>
      <c r="I3905" s="68">
        <v>45170</v>
      </c>
      <c r="J3905" s="57" t="str">
        <f>IF(Ugovori_OPULJP3[[#This Row],[DATUM ZAVRŠETKA OPERACIJE]]&gt;DATE(2024,12,31),"u provedbi","završen")</f>
        <v>završen</v>
      </c>
      <c r="K3905" s="55" t="s">
        <v>172</v>
      </c>
      <c r="L3905" s="55" t="s">
        <v>172</v>
      </c>
      <c r="M3905" s="58">
        <v>0.85</v>
      </c>
      <c r="N3905" s="58">
        <v>0.15</v>
      </c>
      <c r="O3905" s="59">
        <f>Ugovori_OPULJP3[[#This Row],[Bespovratna sredstva - Ukupno (EU+Nac) HRK
= Ukupna ugovorena vrijednost bespovratnih sredstava]]*Ugovori_OPULJP3[[#This Row],[EU STOPA SUFINANCIRANJA %
EU CO-FINANCING RATE %]]</f>
        <v>327504.42200000002</v>
      </c>
      <c r="P3905" s="60">
        <f>Ugovori_OPULJP3[[#This Row],[Bespovratna sredstva - EU dio - HRK]]/7.5345</f>
        <v>43467.306656048844</v>
      </c>
      <c r="Q3905" s="59">
        <f>Ugovori_OPULJP3[[#This Row],[Bespovratna sredstva - Ukupno (EU+Nac) HRK
= Ukupna ugovorena vrijednost bespovratnih sredstava]]*Ugovori_OPULJP3[[#This Row],[STOPA NACIONALNOG SUFINANCIRANJA %]]</f>
        <v>57794.898000000001</v>
      </c>
      <c r="R3905" s="60">
        <f>Ugovori_OPULJP3[[#This Row],[Bespovratna sredstva - Nacionalni dio - HRK]]/7.5345</f>
        <v>7670.7011745968539</v>
      </c>
      <c r="S3905" s="59">
        <v>385299.32</v>
      </c>
      <c r="T3905" s="60">
        <f>Ugovori_OPULJP3[[#This Row],[Bespovratna sredstva - Ukupno (EU+Nac) HRK
= Ukupna ugovorena vrijednost bespovratnih sredstava]]/7.5345</f>
        <v>51138.007830645693</v>
      </c>
      <c r="U3905" s="59">
        <v>0</v>
      </c>
      <c r="V3905" s="60">
        <f>Ugovori_OPULJP3[[#This Row],[Javni doprinos korisnika - HRK]]/7.5345</f>
        <v>0</v>
      </c>
      <c r="W3905" s="59">
        <v>0</v>
      </c>
      <c r="X3905" s="60">
        <f>Ugovori_OPULJP3[[#This Row],[Privatni doprinos korisnika - HRK]]/7.5345</f>
        <v>0</v>
      </c>
      <c r="Y3905" s="61">
        <v>385299.32</v>
      </c>
      <c r="Z3905" s="62">
        <f>Ugovori_OPULJP3[[#This Row],[UKUPNI PRIHVATLJIVI IZDACI
TOTAL ELIGIBLE EXPENDITURE
= Bespovratna sredstva ukupno + doprinos korisnika
= Ukupni prihvatljivi troškovi
= Ukupna ugovorena vrijednost projekta HRK]]/7.5345</f>
        <v>51138.007830645693</v>
      </c>
      <c r="AA3905" s="53" t="s">
        <v>12292</v>
      </c>
      <c r="AB3905" s="53" t="s">
        <v>752</v>
      </c>
      <c r="AC3905" s="40" t="s">
        <v>14199</v>
      </c>
      <c r="AD3905" s="52" t="s">
        <v>12294</v>
      </c>
    </row>
    <row r="3906" spans="1:30" ht="88.5" customHeight="1" x14ac:dyDescent="0.2">
      <c r="A3906" s="75" t="s">
        <v>14200</v>
      </c>
      <c r="B3906" s="64" t="s">
        <v>12105</v>
      </c>
      <c r="C3906" s="65" t="s">
        <v>12289</v>
      </c>
      <c r="D3906" s="96" t="s">
        <v>13640</v>
      </c>
      <c r="E3906" s="53" t="s">
        <v>75</v>
      </c>
      <c r="F3906" s="71" t="s">
        <v>14201</v>
      </c>
      <c r="G3906" s="71" t="s">
        <v>14202</v>
      </c>
      <c r="H3906" s="68">
        <v>44553</v>
      </c>
      <c r="I3906" s="68">
        <v>44918</v>
      </c>
      <c r="J3906" s="57" t="str">
        <f>IF(Ugovori_OPULJP3[[#This Row],[DATUM ZAVRŠETKA OPERACIJE]]&gt;DATE(2024,12,31),"u provedbi","završen")</f>
        <v>završen</v>
      </c>
      <c r="K3906" s="76" t="s">
        <v>10479</v>
      </c>
      <c r="L3906" s="76" t="s">
        <v>36</v>
      </c>
      <c r="M3906" s="82" t="s">
        <v>3093</v>
      </c>
      <c r="N3906" s="58">
        <v>0.15</v>
      </c>
      <c r="O3906" s="59">
        <f>Ugovori_OPULJP3[[#This Row],[Bespovratna sredstva - Ukupno (EU+Nac) HRK
= Ukupna ugovorena vrijednost bespovratnih sredstava]]*Ugovori_OPULJP3[[#This Row],[EU STOPA SUFINANCIRANJA %
EU CO-FINANCING RATE %]]</f>
        <v>384854.56800000003</v>
      </c>
      <c r="P3906" s="60">
        <f>Ugovori_OPULJP3[[#This Row],[Bespovratna sredstva - EU dio - HRK]]/7.5345</f>
        <v>51078.979096157673</v>
      </c>
      <c r="Q3906" s="59">
        <f>Ugovori_OPULJP3[[#This Row],[Bespovratna sredstva - Ukupno (EU+Nac) HRK
= Ukupna ugovorena vrijednost bespovratnih sredstava]]*Ugovori_OPULJP3[[#This Row],[STOPA NACIONALNOG SUFINANCIRANJA %]]</f>
        <v>67915.512000000002</v>
      </c>
      <c r="R3906" s="60">
        <f>Ugovori_OPULJP3[[#This Row],[Bespovratna sredstva - Nacionalni dio - HRK]]/7.5345</f>
        <v>9013.9374875572357</v>
      </c>
      <c r="S3906" s="59">
        <v>452770.08</v>
      </c>
      <c r="T3906" s="60">
        <f>Ugovori_OPULJP3[[#This Row],[Bespovratna sredstva - Ukupno (EU+Nac) HRK
= Ukupna ugovorena vrijednost bespovratnih sredstava]]/7.5345</f>
        <v>60092.916583714912</v>
      </c>
      <c r="U3906" s="59">
        <v>0</v>
      </c>
      <c r="V3906" s="60">
        <f>Ugovori_OPULJP3[[#This Row],[Javni doprinos korisnika - HRK]]/7.5345</f>
        <v>0</v>
      </c>
      <c r="W3906" s="59">
        <v>0</v>
      </c>
      <c r="X3906" s="60">
        <f>Ugovori_OPULJP3[[#This Row],[Privatni doprinos korisnika - HRK]]/7.5345</f>
        <v>0</v>
      </c>
      <c r="Y3906" s="61">
        <v>452770.08</v>
      </c>
      <c r="Z3906" s="62">
        <f>Ugovori_OPULJP3[[#This Row],[UKUPNI PRIHVATLJIVI IZDACI
TOTAL ELIGIBLE EXPENDITURE
= Bespovratna sredstva ukupno + doprinos korisnika
= Ukupni prihvatljivi troškovi
= Ukupna ugovorena vrijednost projekta HRK]]/7.5345</f>
        <v>60092.916583714912</v>
      </c>
      <c r="AA3906" s="53" t="s">
        <v>12292</v>
      </c>
      <c r="AB3906" s="53" t="s">
        <v>752</v>
      </c>
      <c r="AC3906" s="40" t="s">
        <v>14203</v>
      </c>
      <c r="AD3906" s="52" t="s">
        <v>12294</v>
      </c>
    </row>
    <row r="3907" spans="1:30" ht="88.5" customHeight="1" x14ac:dyDescent="0.2">
      <c r="A3907" s="70" t="s">
        <v>14204</v>
      </c>
      <c r="B3907" s="64" t="s">
        <v>12105</v>
      </c>
      <c r="C3907" s="65" t="s">
        <v>12289</v>
      </c>
      <c r="D3907" s="96" t="s">
        <v>13640</v>
      </c>
      <c r="E3907" s="53" t="s">
        <v>75</v>
      </c>
      <c r="F3907" s="71" t="s">
        <v>14205</v>
      </c>
      <c r="G3907" s="71" t="s">
        <v>14206</v>
      </c>
      <c r="H3907" s="68">
        <v>44608</v>
      </c>
      <c r="I3907" s="68">
        <v>45154</v>
      </c>
      <c r="J3907" s="57" t="str">
        <f>IF(Ugovori_OPULJP3[[#This Row],[DATUM ZAVRŠETKA OPERACIJE]]&gt;DATE(2024,12,31),"u provedbi","završen")</f>
        <v>završen</v>
      </c>
      <c r="K3907" s="67" t="s">
        <v>98</v>
      </c>
      <c r="L3907" s="67" t="s">
        <v>98</v>
      </c>
      <c r="M3907" s="77">
        <v>0.85</v>
      </c>
      <c r="N3907" s="58">
        <v>0.15</v>
      </c>
      <c r="O3907" s="59">
        <f>Ugovori_OPULJP3[[#This Row],[Bespovratna sredstva - Ukupno (EU+Nac) HRK
= Ukupna ugovorena vrijednost bespovratnih sredstava]]*Ugovori_OPULJP3[[#This Row],[EU STOPA SUFINANCIRANJA %
EU CO-FINANCING RATE %]]</f>
        <v>344986.68650000001</v>
      </c>
      <c r="P3907" s="60">
        <f>Ugovori_OPULJP3[[#This Row],[Bespovratna sredstva - EU dio - HRK]]/7.5345</f>
        <v>45787.601897936162</v>
      </c>
      <c r="Q3907" s="59">
        <f>Ugovori_OPULJP3[[#This Row],[Bespovratna sredstva - Ukupno (EU+Nac) HRK
= Ukupna ugovorena vrijednost bespovratnih sredstava]]*Ugovori_OPULJP3[[#This Row],[STOPA NACIONALNOG SUFINANCIRANJA %]]</f>
        <v>60880.003499999999</v>
      </c>
      <c r="R3907" s="60">
        <f>Ugovori_OPULJP3[[#This Row],[Bespovratna sredstva - Nacionalni dio - HRK]]/7.5345</f>
        <v>8080.1650408122632</v>
      </c>
      <c r="S3907" s="59">
        <v>405866.69</v>
      </c>
      <c r="T3907" s="60">
        <f>Ugovori_OPULJP3[[#This Row],[Bespovratna sredstva - Ukupno (EU+Nac) HRK
= Ukupna ugovorena vrijednost bespovratnih sredstava]]/7.5345</f>
        <v>53867.76693874842</v>
      </c>
      <c r="U3907" s="59">
        <v>0</v>
      </c>
      <c r="V3907" s="60">
        <f>Ugovori_OPULJP3[[#This Row],[Javni doprinos korisnika - HRK]]/7.5345</f>
        <v>0</v>
      </c>
      <c r="W3907" s="59">
        <v>0</v>
      </c>
      <c r="X3907" s="60">
        <f>Ugovori_OPULJP3[[#This Row],[Privatni doprinos korisnika - HRK]]/7.5345</f>
        <v>0</v>
      </c>
      <c r="Y3907" s="61">
        <v>405866.69</v>
      </c>
      <c r="Z3907" s="62">
        <f>Ugovori_OPULJP3[[#This Row],[UKUPNI PRIHVATLJIVI IZDACI
TOTAL ELIGIBLE EXPENDITURE
= Bespovratna sredstva ukupno + doprinos korisnika
= Ukupni prihvatljivi troškovi
= Ukupna ugovorena vrijednost projekta HRK]]/7.5345</f>
        <v>53867.76693874842</v>
      </c>
      <c r="AA3907" s="66" t="s">
        <v>12292</v>
      </c>
      <c r="AB3907" s="66" t="s">
        <v>752</v>
      </c>
      <c r="AC3907" s="40" t="s">
        <v>14207</v>
      </c>
      <c r="AD3907" s="52" t="s">
        <v>12294</v>
      </c>
    </row>
    <row r="3908" spans="1:30" ht="88.5" customHeight="1" x14ac:dyDescent="0.2">
      <c r="A3908" s="50" t="s">
        <v>14208</v>
      </c>
      <c r="B3908" s="64" t="s">
        <v>12105</v>
      </c>
      <c r="C3908" s="65" t="s">
        <v>12289</v>
      </c>
      <c r="D3908" s="65" t="s">
        <v>13640</v>
      </c>
      <c r="E3908" s="66" t="s">
        <v>75</v>
      </c>
      <c r="F3908" s="71" t="s">
        <v>14209</v>
      </c>
      <c r="G3908" s="71" t="s">
        <v>14210</v>
      </c>
      <c r="H3908" s="68">
        <v>44769</v>
      </c>
      <c r="I3908" s="68">
        <v>45226</v>
      </c>
      <c r="J3908" s="57" t="str">
        <f>IF(Ugovori_OPULJP3[[#This Row],[DATUM ZAVRŠETKA OPERACIJE]]&gt;DATE(2024,12,31),"u provedbi","završen")</f>
        <v>završen</v>
      </c>
      <c r="K3908" s="76" t="s">
        <v>14211</v>
      </c>
      <c r="L3908" s="67" t="s">
        <v>36</v>
      </c>
      <c r="M3908" s="58">
        <v>0.85</v>
      </c>
      <c r="N3908" s="58">
        <v>0.15</v>
      </c>
      <c r="O3908" s="59">
        <f>Ugovori_OPULJP3[[#This Row],[Bespovratna sredstva - Ukupno (EU+Nac) HRK
= Ukupna ugovorena vrijednost bespovratnih sredstava]]*Ugovori_OPULJP3[[#This Row],[EU STOPA SUFINANCIRANJA %
EU CO-FINANCING RATE %]]</f>
        <v>358228.89600000001</v>
      </c>
      <c r="P3908" s="60">
        <f>Ugovori_OPULJP3[[#This Row],[Bespovratna sredstva - EU dio - HRK]]/7.5345</f>
        <v>47545.145132391001</v>
      </c>
      <c r="Q3908" s="59">
        <f>Ugovori_OPULJP3[[#This Row],[Bespovratna sredstva - Ukupno (EU+Nac) HRK
= Ukupna ugovorena vrijednost bespovratnih sredstava]]*Ugovori_OPULJP3[[#This Row],[STOPA NACIONALNOG SUFINANCIRANJA %]]</f>
        <v>63216.864000000001</v>
      </c>
      <c r="R3908" s="60">
        <f>Ugovori_OPULJP3[[#This Row],[Bespovratna sredstva - Nacionalni dio - HRK]]/7.5345</f>
        <v>8390.3197292454697</v>
      </c>
      <c r="S3908" s="59">
        <v>421445.76</v>
      </c>
      <c r="T3908" s="60">
        <f>Ugovori_OPULJP3[[#This Row],[Bespovratna sredstva - Ukupno (EU+Nac) HRK
= Ukupna ugovorena vrijednost bespovratnih sredstava]]/7.5345</f>
        <v>55935.464861636472</v>
      </c>
      <c r="U3908" s="59">
        <v>0</v>
      </c>
      <c r="V3908" s="60">
        <f>Ugovori_OPULJP3[[#This Row],[Javni doprinos korisnika - HRK]]/7.5345</f>
        <v>0</v>
      </c>
      <c r="W3908" s="59">
        <v>0</v>
      </c>
      <c r="X3908" s="60">
        <f>Ugovori_OPULJP3[[#This Row],[Privatni doprinos korisnika - HRK]]/7.5345</f>
        <v>0</v>
      </c>
      <c r="Y3908" s="61">
        <v>421445.76</v>
      </c>
      <c r="Z3908" s="62">
        <f>Ugovori_OPULJP3[[#This Row],[UKUPNI PRIHVATLJIVI IZDACI
TOTAL ELIGIBLE EXPENDITURE
= Bespovratna sredstva ukupno + doprinos korisnika
= Ukupni prihvatljivi troškovi
= Ukupna ugovorena vrijednost projekta HRK]]/7.5345</f>
        <v>55935.464861636472</v>
      </c>
      <c r="AA3908" s="66" t="s">
        <v>12292</v>
      </c>
      <c r="AB3908" s="66" t="s">
        <v>752</v>
      </c>
      <c r="AC3908" s="40" t="s">
        <v>14212</v>
      </c>
      <c r="AD3908" s="72" t="s">
        <v>12294</v>
      </c>
    </row>
    <row r="3909" spans="1:30" ht="88.5" customHeight="1" x14ac:dyDescent="0.2">
      <c r="A3909" s="70" t="s">
        <v>14213</v>
      </c>
      <c r="B3909" s="64" t="s">
        <v>12105</v>
      </c>
      <c r="C3909" s="65" t="s">
        <v>12289</v>
      </c>
      <c r="D3909" s="96" t="s">
        <v>13640</v>
      </c>
      <c r="E3909" s="53" t="s">
        <v>75</v>
      </c>
      <c r="F3909" s="71" t="s">
        <v>14214</v>
      </c>
      <c r="G3909" s="71" t="s">
        <v>14215</v>
      </c>
      <c r="H3909" s="68">
        <v>44621</v>
      </c>
      <c r="I3909" s="68">
        <v>44986</v>
      </c>
      <c r="J3909" s="57" t="str">
        <f>IF(Ugovori_OPULJP3[[#This Row],[DATUM ZAVRŠETKA OPERACIJE]]&gt;DATE(2024,12,31),"u provedbi","završen")</f>
        <v>završen</v>
      </c>
      <c r="K3909" s="67" t="s">
        <v>35</v>
      </c>
      <c r="L3909" s="67" t="s">
        <v>154</v>
      </c>
      <c r="M3909" s="58">
        <v>0.85</v>
      </c>
      <c r="N3909" s="58">
        <v>0.15</v>
      </c>
      <c r="O3909" s="59">
        <f>Ugovori_OPULJP3[[#This Row],[Bespovratna sredstva - Ukupno (EU+Nac) HRK
= Ukupna ugovorena vrijednost bespovratnih sredstava]]*Ugovori_OPULJP3[[#This Row],[EU STOPA SUFINANCIRANJA %
EU CO-FINANCING RATE %]]</f>
        <v>371250.84499999997</v>
      </c>
      <c r="P3909" s="60">
        <f>Ugovori_OPULJP3[[#This Row],[Bespovratna sredstva - EU dio - HRK]]/7.5345</f>
        <v>49273.454774703023</v>
      </c>
      <c r="Q3909" s="59">
        <f>Ugovori_OPULJP3[[#This Row],[Bespovratna sredstva - Ukupno (EU+Nac) HRK
= Ukupna ugovorena vrijednost bespovratnih sredstava]]*Ugovori_OPULJP3[[#This Row],[STOPA NACIONALNOG SUFINANCIRANJA %]]</f>
        <v>65514.854999999996</v>
      </c>
      <c r="R3909" s="60">
        <f>Ugovori_OPULJP3[[#This Row],[Bespovratna sredstva - Nacionalni dio - HRK]]/7.5345</f>
        <v>8695.315548477005</v>
      </c>
      <c r="S3909" s="59">
        <v>436765.7</v>
      </c>
      <c r="T3909" s="60">
        <f>Ugovori_OPULJP3[[#This Row],[Bespovratna sredstva - Ukupno (EU+Nac) HRK
= Ukupna ugovorena vrijednost bespovratnih sredstava]]/7.5345</f>
        <v>57968.770323180033</v>
      </c>
      <c r="U3909" s="59">
        <v>0</v>
      </c>
      <c r="V3909" s="60">
        <f>Ugovori_OPULJP3[[#This Row],[Javni doprinos korisnika - HRK]]/7.5345</f>
        <v>0</v>
      </c>
      <c r="W3909" s="59">
        <v>0</v>
      </c>
      <c r="X3909" s="60">
        <f>Ugovori_OPULJP3[[#This Row],[Privatni doprinos korisnika - HRK]]/7.5345</f>
        <v>0</v>
      </c>
      <c r="Y3909" s="61">
        <v>436765.7</v>
      </c>
      <c r="Z3909" s="62">
        <f>Ugovori_OPULJP3[[#This Row],[UKUPNI PRIHVATLJIVI IZDACI
TOTAL ELIGIBLE EXPENDITURE
= Bespovratna sredstva ukupno + doprinos korisnika
= Ukupni prihvatljivi troškovi
= Ukupna ugovorena vrijednost projekta HRK]]/7.5345</f>
        <v>57968.770323180033</v>
      </c>
      <c r="AA3909" s="53" t="s">
        <v>12292</v>
      </c>
      <c r="AB3909" s="53" t="s">
        <v>752</v>
      </c>
      <c r="AC3909" s="40" t="s">
        <v>14216</v>
      </c>
      <c r="AD3909" s="52" t="s">
        <v>12294</v>
      </c>
    </row>
    <row r="3910" spans="1:30" ht="88.5" customHeight="1" x14ac:dyDescent="0.2">
      <c r="A3910" s="50" t="s">
        <v>14217</v>
      </c>
      <c r="B3910" s="64" t="s">
        <v>12105</v>
      </c>
      <c r="C3910" s="65" t="s">
        <v>12289</v>
      </c>
      <c r="D3910" s="65" t="s">
        <v>13640</v>
      </c>
      <c r="E3910" s="66" t="s">
        <v>75</v>
      </c>
      <c r="F3910" s="71" t="s">
        <v>14218</v>
      </c>
      <c r="G3910" s="71" t="s">
        <v>6510</v>
      </c>
      <c r="H3910" s="68">
        <v>44769</v>
      </c>
      <c r="I3910" s="68">
        <v>45134</v>
      </c>
      <c r="J3910" s="57" t="str">
        <f>IF(Ugovori_OPULJP3[[#This Row],[DATUM ZAVRŠETKA OPERACIJE]]&gt;DATE(2024,12,31),"u provedbi","završen")</f>
        <v>završen</v>
      </c>
      <c r="K3910" s="67" t="s">
        <v>424</v>
      </c>
      <c r="L3910" s="67" t="s">
        <v>424</v>
      </c>
      <c r="M3910" s="58">
        <v>0.85</v>
      </c>
      <c r="N3910" s="58">
        <v>0.15</v>
      </c>
      <c r="O3910" s="59">
        <f>Ugovori_OPULJP3[[#This Row],[Bespovratna sredstva - Ukupno (EU+Nac) HRK
= Ukupna ugovorena vrijednost bespovratnih sredstava]]*Ugovori_OPULJP3[[#This Row],[EU STOPA SUFINANCIRANJA %
EU CO-FINANCING RATE %]]</f>
        <v>341549.04849999998</v>
      </c>
      <c r="P3910" s="60">
        <f>Ugovori_OPULJP3[[#This Row],[Bespovratna sredstva - EU dio - HRK]]/7.5345</f>
        <v>45331.348928263316</v>
      </c>
      <c r="Q3910" s="59">
        <f>Ugovori_OPULJP3[[#This Row],[Bespovratna sredstva - Ukupno (EU+Nac) HRK
= Ukupna ugovorena vrijednost bespovratnih sredstava]]*Ugovori_OPULJP3[[#This Row],[STOPA NACIONALNOG SUFINANCIRANJA %]]</f>
        <v>60273.361499999992</v>
      </c>
      <c r="R3910" s="60">
        <f>Ugovori_OPULJP3[[#This Row],[Bespovratna sredstva - Nacionalni dio - HRK]]/7.5345</f>
        <v>7999.6498108699961</v>
      </c>
      <c r="S3910" s="59">
        <v>401822.41</v>
      </c>
      <c r="T3910" s="60">
        <f>Ugovori_OPULJP3[[#This Row],[Bespovratna sredstva - Ukupno (EU+Nac) HRK
= Ukupna ugovorena vrijednost bespovratnih sredstava]]/7.5345</f>
        <v>53330.998739133312</v>
      </c>
      <c r="U3910" s="59">
        <v>0</v>
      </c>
      <c r="V3910" s="60">
        <f>Ugovori_OPULJP3[[#This Row],[Javni doprinos korisnika - HRK]]/7.5345</f>
        <v>0</v>
      </c>
      <c r="W3910" s="59">
        <v>0</v>
      </c>
      <c r="X3910" s="60">
        <f>Ugovori_OPULJP3[[#This Row],[Privatni doprinos korisnika - HRK]]/7.5345</f>
        <v>0</v>
      </c>
      <c r="Y3910" s="61">
        <v>401822.41</v>
      </c>
      <c r="Z3910" s="62">
        <f>Ugovori_OPULJP3[[#This Row],[UKUPNI PRIHVATLJIVI IZDACI
TOTAL ELIGIBLE EXPENDITURE
= Bespovratna sredstva ukupno + doprinos korisnika
= Ukupni prihvatljivi troškovi
= Ukupna ugovorena vrijednost projekta HRK]]/7.5345</f>
        <v>53330.998739133312</v>
      </c>
      <c r="AA3910" s="66" t="s">
        <v>12292</v>
      </c>
      <c r="AB3910" s="66" t="s">
        <v>752</v>
      </c>
      <c r="AC3910" s="40" t="s">
        <v>14219</v>
      </c>
      <c r="AD3910" s="72" t="s">
        <v>12294</v>
      </c>
    </row>
    <row r="3911" spans="1:30" ht="88.5" customHeight="1" x14ac:dyDescent="0.2">
      <c r="A3911" s="70" t="s">
        <v>14220</v>
      </c>
      <c r="B3911" s="64" t="s">
        <v>12105</v>
      </c>
      <c r="C3911" s="65" t="s">
        <v>12289</v>
      </c>
      <c r="D3911" s="96" t="s">
        <v>13640</v>
      </c>
      <c r="E3911" s="53" t="s">
        <v>75</v>
      </c>
      <c r="F3911" s="71" t="s">
        <v>14221</v>
      </c>
      <c r="G3911" s="71" t="s">
        <v>14222</v>
      </c>
      <c r="H3911" s="68">
        <v>44651</v>
      </c>
      <c r="I3911" s="68">
        <v>45077</v>
      </c>
      <c r="J3911" s="57" t="str">
        <f>IF(Ugovori_OPULJP3[[#This Row],[DATUM ZAVRŠETKA OPERACIJE]]&gt;DATE(2024,12,31),"u provedbi","završen")</f>
        <v>završen</v>
      </c>
      <c r="K3911" s="76" t="s">
        <v>5707</v>
      </c>
      <c r="L3911" s="76" t="s">
        <v>248</v>
      </c>
      <c r="M3911" s="58">
        <v>0.85</v>
      </c>
      <c r="N3911" s="58">
        <v>0.15</v>
      </c>
      <c r="O3911" s="59">
        <f>Ugovori_OPULJP3[[#This Row],[Bespovratna sredstva - Ukupno (EU+Nac) HRK
= Ukupna ugovorena vrijednost bespovratnih sredstava]]*Ugovori_OPULJP3[[#This Row],[EU STOPA SUFINANCIRANJA %
EU CO-FINANCING RATE %]]</f>
        <v>393250.8</v>
      </c>
      <c r="P3911" s="60">
        <f>Ugovori_OPULJP3[[#This Row],[Bespovratna sredstva - EU dio - HRK]]/7.5345</f>
        <v>52193.350587298424</v>
      </c>
      <c r="Q3911" s="59">
        <f>Ugovori_OPULJP3[[#This Row],[Bespovratna sredstva - Ukupno (EU+Nac) HRK
= Ukupna ugovorena vrijednost bespovratnih sredstava]]*Ugovori_OPULJP3[[#This Row],[STOPA NACIONALNOG SUFINANCIRANJA %]]</f>
        <v>69397.2</v>
      </c>
      <c r="R3911" s="60">
        <f>Ugovori_OPULJP3[[#This Row],[Bespovratna sredstva - Nacionalni dio - HRK]]/7.5345</f>
        <v>9210.5912801114864</v>
      </c>
      <c r="S3911" s="59">
        <v>462648</v>
      </c>
      <c r="T3911" s="60">
        <f>Ugovori_OPULJP3[[#This Row],[Bespovratna sredstva - Ukupno (EU+Nac) HRK
= Ukupna ugovorena vrijednost bespovratnih sredstava]]/7.5345</f>
        <v>61403.941867409914</v>
      </c>
      <c r="U3911" s="59">
        <v>0</v>
      </c>
      <c r="V3911" s="60">
        <f>Ugovori_OPULJP3[[#This Row],[Javni doprinos korisnika - HRK]]/7.5345</f>
        <v>0</v>
      </c>
      <c r="W3911" s="59">
        <v>0</v>
      </c>
      <c r="X3911" s="60">
        <f>Ugovori_OPULJP3[[#This Row],[Privatni doprinos korisnika - HRK]]/7.5345</f>
        <v>0</v>
      </c>
      <c r="Y3911" s="61">
        <v>462648</v>
      </c>
      <c r="Z3911" s="62">
        <f>Ugovori_OPULJP3[[#This Row],[UKUPNI PRIHVATLJIVI IZDACI
TOTAL ELIGIBLE EXPENDITURE
= Bespovratna sredstva ukupno + doprinos korisnika
= Ukupni prihvatljivi troškovi
= Ukupna ugovorena vrijednost projekta HRK]]/7.5345</f>
        <v>61403.941867409914</v>
      </c>
      <c r="AA3911" s="53" t="s">
        <v>12292</v>
      </c>
      <c r="AB3911" s="53" t="s">
        <v>752</v>
      </c>
      <c r="AC3911" s="40" t="s">
        <v>14223</v>
      </c>
      <c r="AD3911" s="52" t="s">
        <v>12294</v>
      </c>
    </row>
    <row r="3912" spans="1:30" ht="88.5" customHeight="1" x14ac:dyDescent="0.2">
      <c r="A3912" s="75" t="s">
        <v>14224</v>
      </c>
      <c r="B3912" s="64" t="s">
        <v>12105</v>
      </c>
      <c r="C3912" s="65" t="s">
        <v>12289</v>
      </c>
      <c r="D3912" s="96" t="s">
        <v>13640</v>
      </c>
      <c r="E3912" s="53" t="s">
        <v>75</v>
      </c>
      <c r="F3912" s="71" t="s">
        <v>14225</v>
      </c>
      <c r="G3912" s="73" t="s">
        <v>2156</v>
      </c>
      <c r="H3912" s="68">
        <v>44735</v>
      </c>
      <c r="I3912" s="68">
        <v>45192</v>
      </c>
      <c r="J3912" s="57" t="str">
        <f>IF(Ugovori_OPULJP3[[#This Row],[DATUM ZAVRŠETKA OPERACIJE]]&gt;DATE(2024,12,31),"u provedbi","završen")</f>
        <v>završen</v>
      </c>
      <c r="K3912" s="67" t="s">
        <v>98</v>
      </c>
      <c r="L3912" s="67" t="s">
        <v>98</v>
      </c>
      <c r="M3912" s="77">
        <v>0.85</v>
      </c>
      <c r="N3912" s="58">
        <v>0.15</v>
      </c>
      <c r="O3912" s="59">
        <f>Ugovori_OPULJP3[[#This Row],[Bespovratna sredstva - Ukupno (EU+Nac) HRK
= Ukupna ugovorena vrijednost bespovratnih sredstava]]*Ugovori_OPULJP3[[#This Row],[EU STOPA SUFINANCIRANJA %
EU CO-FINANCING RATE %]]</f>
        <v>417588</v>
      </c>
      <c r="P3912" s="60">
        <f>Ugovori_OPULJP3[[#This Row],[Bespovratna sredstva - EU dio - HRK]]/7.5345</f>
        <v>55423.45212024686</v>
      </c>
      <c r="Q3912" s="59">
        <f>Ugovori_OPULJP3[[#This Row],[Bespovratna sredstva - Ukupno (EU+Nac) HRK
= Ukupna ugovorena vrijednost bespovratnih sredstava]]*Ugovori_OPULJP3[[#This Row],[STOPA NACIONALNOG SUFINANCIRANJA %]]</f>
        <v>73692</v>
      </c>
      <c r="R3912" s="60">
        <f>Ugovori_OPULJP3[[#This Row],[Bespovratna sredstva - Nacionalni dio - HRK]]/7.5345</f>
        <v>9780.6091976906228</v>
      </c>
      <c r="S3912" s="59">
        <v>491280</v>
      </c>
      <c r="T3912" s="60">
        <f>Ugovori_OPULJP3[[#This Row],[Bespovratna sredstva - Ukupno (EU+Nac) HRK
= Ukupna ugovorena vrijednost bespovratnih sredstava]]/7.5345</f>
        <v>65204.061317937485</v>
      </c>
      <c r="U3912" s="59">
        <v>0</v>
      </c>
      <c r="V3912" s="60">
        <f>Ugovori_OPULJP3[[#This Row],[Javni doprinos korisnika - HRK]]/7.5345</f>
        <v>0</v>
      </c>
      <c r="W3912" s="59">
        <v>0</v>
      </c>
      <c r="X3912" s="60">
        <f>Ugovori_OPULJP3[[#This Row],[Privatni doprinos korisnika - HRK]]/7.5345</f>
        <v>0</v>
      </c>
      <c r="Y3912" s="61">
        <v>491280</v>
      </c>
      <c r="Z3912" s="62">
        <f>Ugovori_OPULJP3[[#This Row],[UKUPNI PRIHVATLJIVI IZDACI
TOTAL ELIGIBLE EXPENDITURE
= Bespovratna sredstva ukupno + doprinos korisnika
= Ukupni prihvatljivi troškovi
= Ukupna ugovorena vrijednost projekta HRK]]/7.5345</f>
        <v>65204.061317937485</v>
      </c>
      <c r="AA3912" s="53" t="s">
        <v>12292</v>
      </c>
      <c r="AB3912" s="53" t="s">
        <v>752</v>
      </c>
      <c r="AC3912" s="40" t="s">
        <v>14226</v>
      </c>
      <c r="AD3912" s="52" t="s">
        <v>12294</v>
      </c>
    </row>
    <row r="3913" spans="1:30" ht="88.5" customHeight="1" x14ac:dyDescent="0.2">
      <c r="A3913" s="75" t="s">
        <v>14227</v>
      </c>
      <c r="B3913" s="64" t="s">
        <v>12105</v>
      </c>
      <c r="C3913" s="65" t="s">
        <v>12289</v>
      </c>
      <c r="D3913" s="96" t="s">
        <v>13640</v>
      </c>
      <c r="E3913" s="53" t="s">
        <v>75</v>
      </c>
      <c r="F3913" s="71" t="s">
        <v>14228</v>
      </c>
      <c r="G3913" s="71" t="s">
        <v>14229</v>
      </c>
      <c r="H3913" s="68">
        <v>44553</v>
      </c>
      <c r="I3913" s="68">
        <v>44918</v>
      </c>
      <c r="J3913" s="57" t="str">
        <f>IF(Ugovori_OPULJP3[[#This Row],[DATUM ZAVRŠETKA OPERACIJE]]&gt;DATE(2024,12,31),"u provedbi","završen")</f>
        <v>završen</v>
      </c>
      <c r="K3913" s="76" t="s">
        <v>13908</v>
      </c>
      <c r="L3913" s="67" t="s">
        <v>36</v>
      </c>
      <c r="M3913" s="82" t="s">
        <v>3093</v>
      </c>
      <c r="N3913" s="58">
        <v>0.15</v>
      </c>
      <c r="O3913" s="59">
        <f>Ugovori_OPULJP3[[#This Row],[Bespovratna sredstva - Ukupno (EU+Nac) HRK
= Ukupna ugovorena vrijednost bespovratnih sredstava]]*Ugovori_OPULJP3[[#This Row],[EU STOPA SUFINANCIRANJA %
EU CO-FINANCING RATE %]]</f>
        <v>400035.5</v>
      </c>
      <c r="P3913" s="60">
        <f>Ugovori_OPULJP3[[#This Row],[Bespovratna sredstva - EU dio - HRK]]/7.5345</f>
        <v>53093.835025549139</v>
      </c>
      <c r="Q3913" s="59">
        <f>Ugovori_OPULJP3[[#This Row],[Bespovratna sredstva - Ukupno (EU+Nac) HRK
= Ukupna ugovorena vrijednost bespovratnih sredstava]]*Ugovori_OPULJP3[[#This Row],[STOPA NACIONALNOG SUFINANCIRANJA %]]</f>
        <v>70594.5</v>
      </c>
      <c r="R3913" s="60">
        <f>Ugovori_OPULJP3[[#This Row],[Bespovratna sredstva - Nacionalni dio - HRK]]/7.5345</f>
        <v>9369.5002986263189</v>
      </c>
      <c r="S3913" s="59">
        <v>470630</v>
      </c>
      <c r="T3913" s="60">
        <f>Ugovori_OPULJP3[[#This Row],[Bespovratna sredstva - Ukupno (EU+Nac) HRK
= Ukupna ugovorena vrijednost bespovratnih sredstava]]/7.5345</f>
        <v>62463.335324175459</v>
      </c>
      <c r="U3913" s="59">
        <v>0</v>
      </c>
      <c r="V3913" s="60">
        <f>Ugovori_OPULJP3[[#This Row],[Javni doprinos korisnika - HRK]]/7.5345</f>
        <v>0</v>
      </c>
      <c r="W3913" s="59">
        <v>0</v>
      </c>
      <c r="X3913" s="60">
        <f>Ugovori_OPULJP3[[#This Row],[Privatni doprinos korisnika - HRK]]/7.5345</f>
        <v>0</v>
      </c>
      <c r="Y3913" s="61">
        <v>470630</v>
      </c>
      <c r="Z3913" s="62">
        <f>Ugovori_OPULJP3[[#This Row],[UKUPNI PRIHVATLJIVI IZDACI
TOTAL ELIGIBLE EXPENDITURE
= Bespovratna sredstva ukupno + doprinos korisnika
= Ukupni prihvatljivi troškovi
= Ukupna ugovorena vrijednost projekta HRK]]/7.5345</f>
        <v>62463.335324175459</v>
      </c>
      <c r="AA3913" s="66" t="s">
        <v>12292</v>
      </c>
      <c r="AB3913" s="66" t="s">
        <v>752</v>
      </c>
      <c r="AC3913" s="40" t="s">
        <v>14230</v>
      </c>
      <c r="AD3913" s="52" t="s">
        <v>12294</v>
      </c>
    </row>
    <row r="3914" spans="1:30" ht="88.5" customHeight="1" x14ac:dyDescent="0.2">
      <c r="A3914" s="75" t="s">
        <v>14231</v>
      </c>
      <c r="B3914" s="64" t="s">
        <v>12105</v>
      </c>
      <c r="C3914" s="65" t="s">
        <v>12289</v>
      </c>
      <c r="D3914" s="96" t="s">
        <v>13640</v>
      </c>
      <c r="E3914" s="53" t="s">
        <v>75</v>
      </c>
      <c r="F3914" s="71" t="s">
        <v>14232</v>
      </c>
      <c r="G3914" s="73" t="s">
        <v>8844</v>
      </c>
      <c r="H3914" s="68">
        <v>44735</v>
      </c>
      <c r="I3914" s="68">
        <v>45283</v>
      </c>
      <c r="J3914" s="57" t="str">
        <f>IF(Ugovori_OPULJP3[[#This Row],[DATUM ZAVRŠETKA OPERACIJE]]&gt;DATE(2024,12,31),"u provedbi","završen")</f>
        <v>završen</v>
      </c>
      <c r="K3914" s="67" t="s">
        <v>337</v>
      </c>
      <c r="L3914" s="55" t="s">
        <v>337</v>
      </c>
      <c r="M3914" s="58">
        <v>0.85</v>
      </c>
      <c r="N3914" s="58">
        <v>0.15</v>
      </c>
      <c r="O3914" s="59">
        <f>Ugovori_OPULJP3[[#This Row],[Bespovratna sredstva - Ukupno (EU+Nac) HRK
= Ukupna ugovorena vrijednost bespovratnih sredstava]]*Ugovori_OPULJP3[[#This Row],[EU STOPA SUFINANCIRANJA %
EU CO-FINANCING RATE %]]</f>
        <v>375738.09700000001</v>
      </c>
      <c r="P3914" s="60">
        <f>Ugovori_OPULJP3[[#This Row],[Bespovratna sredstva - EU dio - HRK]]/7.5345</f>
        <v>49869.015462207179</v>
      </c>
      <c r="Q3914" s="59">
        <f>Ugovori_OPULJP3[[#This Row],[Bespovratna sredstva - Ukupno (EU+Nac) HRK
= Ukupna ugovorena vrijednost bespovratnih sredstava]]*Ugovori_OPULJP3[[#This Row],[STOPA NACIONALNOG SUFINANCIRANJA %]]</f>
        <v>66306.722999999998</v>
      </c>
      <c r="R3914" s="60">
        <f>Ugovori_OPULJP3[[#This Row],[Bespovratna sredstva - Nacionalni dio - HRK]]/7.5345</f>
        <v>8800.4144933306779</v>
      </c>
      <c r="S3914" s="59">
        <v>442044.82</v>
      </c>
      <c r="T3914" s="60">
        <f>Ugovori_OPULJP3[[#This Row],[Bespovratna sredstva - Ukupno (EU+Nac) HRK
= Ukupna ugovorena vrijednost bespovratnih sredstava]]/7.5345</f>
        <v>58669.42995553786</v>
      </c>
      <c r="U3914" s="59">
        <v>0</v>
      </c>
      <c r="V3914" s="60">
        <f>Ugovori_OPULJP3[[#This Row],[Javni doprinos korisnika - HRK]]/7.5345</f>
        <v>0</v>
      </c>
      <c r="W3914" s="59">
        <v>0</v>
      </c>
      <c r="X3914" s="60">
        <f>Ugovori_OPULJP3[[#This Row],[Privatni doprinos korisnika - HRK]]/7.5345</f>
        <v>0</v>
      </c>
      <c r="Y3914" s="61">
        <v>442044.82</v>
      </c>
      <c r="Z3914" s="62">
        <f>Ugovori_OPULJP3[[#This Row],[UKUPNI PRIHVATLJIVI IZDACI
TOTAL ELIGIBLE EXPENDITURE
= Bespovratna sredstva ukupno + doprinos korisnika
= Ukupni prihvatljivi troškovi
= Ukupna ugovorena vrijednost projekta HRK]]/7.5345</f>
        <v>58669.42995553786</v>
      </c>
      <c r="AA3914" s="53" t="s">
        <v>12292</v>
      </c>
      <c r="AB3914" s="53" t="s">
        <v>752</v>
      </c>
      <c r="AC3914" s="40" t="s">
        <v>14233</v>
      </c>
      <c r="AD3914" s="52" t="s">
        <v>12294</v>
      </c>
    </row>
    <row r="3915" spans="1:30" ht="88.5" customHeight="1" x14ac:dyDescent="0.2">
      <c r="A3915" s="70" t="s">
        <v>14234</v>
      </c>
      <c r="B3915" s="64" t="s">
        <v>12105</v>
      </c>
      <c r="C3915" s="65" t="s">
        <v>12289</v>
      </c>
      <c r="D3915" s="96" t="s">
        <v>13640</v>
      </c>
      <c r="E3915" s="53" t="s">
        <v>75</v>
      </c>
      <c r="F3915" s="71" t="s">
        <v>14235</v>
      </c>
      <c r="G3915" s="71" t="s">
        <v>1512</v>
      </c>
      <c r="H3915" s="68">
        <v>44740</v>
      </c>
      <c r="I3915" s="68">
        <v>45288</v>
      </c>
      <c r="J3915" s="57" t="str">
        <f>IF(Ugovori_OPULJP3[[#This Row],[DATUM ZAVRŠETKA OPERACIJE]]&gt;DATE(2024,12,31),"u provedbi","završen")</f>
        <v>završen</v>
      </c>
      <c r="K3915" s="76" t="s">
        <v>129</v>
      </c>
      <c r="L3915" s="76" t="s">
        <v>129</v>
      </c>
      <c r="M3915" s="58">
        <v>0.85</v>
      </c>
      <c r="N3915" s="58">
        <v>0.15</v>
      </c>
      <c r="O3915" s="59">
        <f>Ugovori_OPULJP3[[#This Row],[Bespovratna sredstva - Ukupno (EU+Nac) HRK
= Ukupna ugovorena vrijednost bespovratnih sredstava]]*Ugovori_OPULJP3[[#This Row],[EU STOPA SUFINANCIRANJA %
EU CO-FINANCING RATE %]]</f>
        <v>372462.06949999998</v>
      </c>
      <c r="P3915" s="60">
        <f>Ugovori_OPULJP3[[#This Row],[Bespovratna sredstva - EU dio - HRK]]/7.5345</f>
        <v>49434.211891963627</v>
      </c>
      <c r="Q3915" s="59">
        <f>Ugovori_OPULJP3[[#This Row],[Bespovratna sredstva - Ukupno (EU+Nac) HRK
= Ukupna ugovorena vrijednost bespovratnih sredstava]]*Ugovori_OPULJP3[[#This Row],[STOPA NACIONALNOG SUFINANCIRANJA %]]</f>
        <v>65728.6005</v>
      </c>
      <c r="R3915" s="60">
        <f>Ugovori_OPULJP3[[#This Row],[Bespovratna sredstva - Nacionalni dio - HRK]]/7.5345</f>
        <v>8723.6844515229932</v>
      </c>
      <c r="S3915" s="59">
        <v>438190.67</v>
      </c>
      <c r="T3915" s="60">
        <f>Ugovori_OPULJP3[[#This Row],[Bespovratna sredstva - Ukupno (EU+Nac) HRK
= Ukupna ugovorena vrijednost bespovratnih sredstava]]/7.5345</f>
        <v>58157.896343486624</v>
      </c>
      <c r="U3915" s="59">
        <v>0</v>
      </c>
      <c r="V3915" s="60">
        <f>Ugovori_OPULJP3[[#This Row],[Javni doprinos korisnika - HRK]]/7.5345</f>
        <v>0</v>
      </c>
      <c r="W3915" s="59">
        <v>0</v>
      </c>
      <c r="X3915" s="60">
        <f>Ugovori_OPULJP3[[#This Row],[Privatni doprinos korisnika - HRK]]/7.5345</f>
        <v>0</v>
      </c>
      <c r="Y3915" s="61">
        <v>438190.67</v>
      </c>
      <c r="Z3915" s="62">
        <f>Ugovori_OPULJP3[[#This Row],[UKUPNI PRIHVATLJIVI IZDACI
TOTAL ELIGIBLE EXPENDITURE
= Bespovratna sredstva ukupno + doprinos korisnika
= Ukupni prihvatljivi troškovi
= Ukupna ugovorena vrijednost projekta HRK]]/7.5345</f>
        <v>58157.896343486624</v>
      </c>
      <c r="AA3915" s="53" t="s">
        <v>12292</v>
      </c>
      <c r="AB3915" s="53" t="s">
        <v>752</v>
      </c>
      <c r="AC3915" s="40" t="s">
        <v>14236</v>
      </c>
      <c r="AD3915" s="52" t="s">
        <v>12294</v>
      </c>
    </row>
    <row r="3916" spans="1:30" ht="88.5" customHeight="1" x14ac:dyDescent="0.2">
      <c r="A3916" s="75" t="s">
        <v>14237</v>
      </c>
      <c r="B3916" s="64" t="s">
        <v>12105</v>
      </c>
      <c r="C3916" s="65" t="s">
        <v>12289</v>
      </c>
      <c r="D3916" s="96" t="s">
        <v>13640</v>
      </c>
      <c r="E3916" s="53" t="s">
        <v>75</v>
      </c>
      <c r="F3916" s="71" t="s">
        <v>14238</v>
      </c>
      <c r="G3916" s="71" t="s">
        <v>14239</v>
      </c>
      <c r="H3916" s="68">
        <v>44553</v>
      </c>
      <c r="I3916" s="68">
        <v>44918</v>
      </c>
      <c r="J3916" s="57" t="str">
        <f>IF(Ugovori_OPULJP3[[#This Row],[DATUM ZAVRŠETKA OPERACIJE]]&gt;DATE(2024,12,31),"u provedbi","završen")</f>
        <v>završen</v>
      </c>
      <c r="K3916" s="76" t="s">
        <v>2969</v>
      </c>
      <c r="L3916" s="76" t="s">
        <v>36</v>
      </c>
      <c r="M3916" s="82" t="s">
        <v>3093</v>
      </c>
      <c r="N3916" s="58">
        <v>0.15</v>
      </c>
      <c r="O3916" s="59">
        <f>Ugovori_OPULJP3[[#This Row],[Bespovratna sredstva - Ukupno (EU+Nac) HRK
= Ukupna ugovorena vrijednost bespovratnih sredstava]]*Ugovori_OPULJP3[[#This Row],[EU STOPA SUFINANCIRANJA %
EU CO-FINANCING RATE %]]</f>
        <v>406800.73499999999</v>
      </c>
      <c r="P3916" s="60">
        <f>Ugovori_OPULJP3[[#This Row],[Bespovratna sredstva - EU dio - HRK]]/7.5345</f>
        <v>53991.736014334056</v>
      </c>
      <c r="Q3916" s="59">
        <f>Ugovori_OPULJP3[[#This Row],[Bespovratna sredstva - Ukupno (EU+Nac) HRK
= Ukupna ugovorena vrijednost bespovratnih sredstava]]*Ugovori_OPULJP3[[#This Row],[STOPA NACIONALNOG SUFINANCIRANJA %]]</f>
        <v>71788.364999999991</v>
      </c>
      <c r="R3916" s="60">
        <f>Ugovori_OPULJP3[[#This Row],[Bespovratna sredstva - Nacionalni dio - HRK]]/7.5345</f>
        <v>9527.9534142942448</v>
      </c>
      <c r="S3916" s="59">
        <v>478589.1</v>
      </c>
      <c r="T3916" s="60">
        <f>Ugovori_OPULJP3[[#This Row],[Bespovratna sredstva - Ukupno (EU+Nac) HRK
= Ukupna ugovorena vrijednost bespovratnih sredstava]]/7.5345</f>
        <v>63519.689428628306</v>
      </c>
      <c r="U3916" s="59">
        <v>0</v>
      </c>
      <c r="V3916" s="60">
        <f>Ugovori_OPULJP3[[#This Row],[Javni doprinos korisnika - HRK]]/7.5345</f>
        <v>0</v>
      </c>
      <c r="W3916" s="59">
        <v>0</v>
      </c>
      <c r="X3916" s="60">
        <f>Ugovori_OPULJP3[[#This Row],[Privatni doprinos korisnika - HRK]]/7.5345</f>
        <v>0</v>
      </c>
      <c r="Y3916" s="61">
        <v>478589.1</v>
      </c>
      <c r="Z3916" s="62">
        <f>Ugovori_OPULJP3[[#This Row],[UKUPNI PRIHVATLJIVI IZDACI
TOTAL ELIGIBLE EXPENDITURE
= Bespovratna sredstva ukupno + doprinos korisnika
= Ukupni prihvatljivi troškovi
= Ukupna ugovorena vrijednost projekta HRK]]/7.5345</f>
        <v>63519.689428628306</v>
      </c>
      <c r="AA3916" s="66" t="s">
        <v>12292</v>
      </c>
      <c r="AB3916" s="66" t="s">
        <v>752</v>
      </c>
      <c r="AC3916" s="40" t="s">
        <v>14240</v>
      </c>
      <c r="AD3916" s="52" t="s">
        <v>12294</v>
      </c>
    </row>
    <row r="3917" spans="1:30" ht="88.5" customHeight="1" x14ac:dyDescent="0.2">
      <c r="A3917" s="70" t="s">
        <v>14241</v>
      </c>
      <c r="B3917" s="64" t="s">
        <v>12105</v>
      </c>
      <c r="C3917" s="65" t="s">
        <v>12289</v>
      </c>
      <c r="D3917" s="96" t="s">
        <v>13640</v>
      </c>
      <c r="E3917" s="53" t="s">
        <v>75</v>
      </c>
      <c r="F3917" s="71" t="s">
        <v>14242</v>
      </c>
      <c r="G3917" s="71" t="s">
        <v>14243</v>
      </c>
      <c r="H3917" s="68">
        <v>44558</v>
      </c>
      <c r="I3917" s="68">
        <v>45105</v>
      </c>
      <c r="J3917" s="57" t="str">
        <f>IF(Ugovori_OPULJP3[[#This Row],[DATUM ZAVRŠETKA OPERACIJE]]&gt;DATE(2024,12,31),"u provedbi","završen")</f>
        <v>završen</v>
      </c>
      <c r="K3917" s="67" t="s">
        <v>199</v>
      </c>
      <c r="L3917" s="55" t="s">
        <v>154</v>
      </c>
      <c r="M3917" s="82" t="s">
        <v>3093</v>
      </c>
      <c r="N3917" s="58">
        <v>0.15</v>
      </c>
      <c r="O3917" s="59">
        <f>Ugovori_OPULJP3[[#This Row],[Bespovratna sredstva - Ukupno (EU+Nac) HRK
= Ukupna ugovorena vrijednost bespovratnih sredstava]]*Ugovori_OPULJP3[[#This Row],[EU STOPA SUFINANCIRANJA %
EU CO-FINANCING RATE %]]</f>
        <v>424768.8</v>
      </c>
      <c r="P3917" s="60">
        <f>Ugovori_OPULJP3[[#This Row],[Bespovratna sredstva - EU dio - HRK]]/7.5345</f>
        <v>56376.508062910609</v>
      </c>
      <c r="Q3917" s="59">
        <f>Ugovori_OPULJP3[[#This Row],[Bespovratna sredstva - Ukupno (EU+Nac) HRK
= Ukupna ugovorena vrijednost bespovratnih sredstava]]*Ugovori_OPULJP3[[#This Row],[STOPA NACIONALNOG SUFINANCIRANJA %]]</f>
        <v>74959.199999999997</v>
      </c>
      <c r="R3917" s="60">
        <f>Ugovori_OPULJP3[[#This Row],[Bespovratna sredstva - Nacionalni dio - HRK]]/7.5345</f>
        <v>9948.7955405136363</v>
      </c>
      <c r="S3917" s="59">
        <v>499728</v>
      </c>
      <c r="T3917" s="60">
        <f>Ugovori_OPULJP3[[#This Row],[Bespovratna sredstva - Ukupno (EU+Nac) HRK
= Ukupna ugovorena vrijednost bespovratnih sredstava]]/7.5345</f>
        <v>66325.30360342424</v>
      </c>
      <c r="U3917" s="59">
        <v>0</v>
      </c>
      <c r="V3917" s="60">
        <f>Ugovori_OPULJP3[[#This Row],[Javni doprinos korisnika - HRK]]/7.5345</f>
        <v>0</v>
      </c>
      <c r="W3917" s="59">
        <v>0</v>
      </c>
      <c r="X3917" s="60">
        <f>Ugovori_OPULJP3[[#This Row],[Privatni doprinos korisnika - HRK]]/7.5345</f>
        <v>0</v>
      </c>
      <c r="Y3917" s="61">
        <v>499728</v>
      </c>
      <c r="Z3917" s="62">
        <f>Ugovori_OPULJP3[[#This Row],[UKUPNI PRIHVATLJIVI IZDACI
TOTAL ELIGIBLE EXPENDITURE
= Bespovratna sredstva ukupno + doprinos korisnika
= Ukupni prihvatljivi troškovi
= Ukupna ugovorena vrijednost projekta HRK]]/7.5345</f>
        <v>66325.30360342424</v>
      </c>
      <c r="AA3917" s="66" t="s">
        <v>12292</v>
      </c>
      <c r="AB3917" s="66" t="s">
        <v>752</v>
      </c>
      <c r="AC3917" s="40" t="s">
        <v>14244</v>
      </c>
      <c r="AD3917" s="72" t="s">
        <v>12294</v>
      </c>
    </row>
    <row r="3918" spans="1:30" ht="88.5" customHeight="1" x14ac:dyDescent="0.2">
      <c r="A3918" s="70" t="s">
        <v>14245</v>
      </c>
      <c r="B3918" s="64" t="s">
        <v>12105</v>
      </c>
      <c r="C3918" s="65" t="s">
        <v>12289</v>
      </c>
      <c r="D3918" s="96" t="s">
        <v>13640</v>
      </c>
      <c r="E3918" s="53" t="s">
        <v>75</v>
      </c>
      <c r="F3918" s="71" t="s">
        <v>14246</v>
      </c>
      <c r="G3918" s="71" t="s">
        <v>14247</v>
      </c>
      <c r="H3918" s="68">
        <v>44621</v>
      </c>
      <c r="I3918" s="68">
        <v>45078</v>
      </c>
      <c r="J3918" s="57" t="str">
        <f>IF(Ugovori_OPULJP3[[#This Row],[DATUM ZAVRŠETKA OPERACIJE]]&gt;DATE(2024,12,31),"u provedbi","završen")</f>
        <v>završen</v>
      </c>
      <c r="K3918" s="67" t="s">
        <v>13784</v>
      </c>
      <c r="L3918" s="67" t="s">
        <v>332</v>
      </c>
      <c r="M3918" s="58">
        <v>0.85</v>
      </c>
      <c r="N3918" s="58">
        <v>0.15</v>
      </c>
      <c r="O3918" s="59">
        <f>Ugovori_OPULJP3[[#This Row],[Bespovratna sredstva - Ukupno (EU+Nac) HRK
= Ukupna ugovorena vrijednost bespovratnih sredstava]]*Ugovori_OPULJP3[[#This Row],[EU STOPA SUFINANCIRANJA %
EU CO-FINANCING RATE %]]</f>
        <v>409591.81199999998</v>
      </c>
      <c r="P3918" s="60">
        <f>Ugovori_OPULJP3[[#This Row],[Bespovratna sredstva - EU dio - HRK]]/7.5345</f>
        <v>54362.175592275526</v>
      </c>
      <c r="Q3918" s="59">
        <f>Ugovori_OPULJP3[[#This Row],[Bespovratna sredstva - Ukupno (EU+Nac) HRK
= Ukupna ugovorena vrijednost bespovratnih sredstava]]*Ugovori_OPULJP3[[#This Row],[STOPA NACIONALNOG SUFINANCIRANJA %]]</f>
        <v>72280.907999999996</v>
      </c>
      <c r="R3918" s="60">
        <f>Ugovori_OPULJP3[[#This Row],[Bespovratna sredstva - Nacionalni dio - HRK]]/7.5345</f>
        <v>9593.3251045192101</v>
      </c>
      <c r="S3918" s="59">
        <v>481872.72</v>
      </c>
      <c r="T3918" s="60">
        <f>Ugovori_OPULJP3[[#This Row],[Bespovratna sredstva - Ukupno (EU+Nac) HRK
= Ukupna ugovorena vrijednost bespovratnih sredstava]]/7.5345</f>
        <v>63955.500696794734</v>
      </c>
      <c r="U3918" s="59">
        <v>0</v>
      </c>
      <c r="V3918" s="60">
        <f>Ugovori_OPULJP3[[#This Row],[Javni doprinos korisnika - HRK]]/7.5345</f>
        <v>0</v>
      </c>
      <c r="W3918" s="59">
        <v>0</v>
      </c>
      <c r="X3918" s="60">
        <f>Ugovori_OPULJP3[[#This Row],[Privatni doprinos korisnika - HRK]]/7.5345</f>
        <v>0</v>
      </c>
      <c r="Y3918" s="61">
        <v>481872.72</v>
      </c>
      <c r="Z3918" s="62">
        <f>Ugovori_OPULJP3[[#This Row],[UKUPNI PRIHVATLJIVI IZDACI
TOTAL ELIGIBLE EXPENDITURE
= Bespovratna sredstva ukupno + doprinos korisnika
= Ukupni prihvatljivi troškovi
= Ukupna ugovorena vrijednost projekta HRK]]/7.5345</f>
        <v>63955.500696794734</v>
      </c>
      <c r="AA3918" s="53" t="s">
        <v>12292</v>
      </c>
      <c r="AB3918" s="53" t="s">
        <v>752</v>
      </c>
      <c r="AC3918" s="40" t="s">
        <v>14248</v>
      </c>
      <c r="AD3918" s="52" t="s">
        <v>12294</v>
      </c>
    </row>
    <row r="3919" spans="1:30" ht="88.5" customHeight="1" x14ac:dyDescent="0.2">
      <c r="A3919" s="70" t="s">
        <v>14249</v>
      </c>
      <c r="B3919" s="64" t="s">
        <v>12105</v>
      </c>
      <c r="C3919" s="65" t="s">
        <v>12289</v>
      </c>
      <c r="D3919" s="96" t="s">
        <v>13640</v>
      </c>
      <c r="E3919" s="53" t="s">
        <v>75</v>
      </c>
      <c r="F3919" s="71" t="s">
        <v>14250</v>
      </c>
      <c r="G3919" s="71" t="s">
        <v>14251</v>
      </c>
      <c r="H3919" s="68">
        <v>44608</v>
      </c>
      <c r="I3919" s="68">
        <v>44973</v>
      </c>
      <c r="J3919" s="57" t="str">
        <f>IF(Ugovori_OPULJP3[[#This Row],[DATUM ZAVRŠETKA OPERACIJE]]&gt;DATE(2024,12,31),"u provedbi","završen")</f>
        <v>završen</v>
      </c>
      <c r="K3919" s="67" t="s">
        <v>11796</v>
      </c>
      <c r="L3919" s="67" t="s">
        <v>36</v>
      </c>
      <c r="M3919" s="77">
        <v>0.85</v>
      </c>
      <c r="N3919" s="58">
        <v>0.15</v>
      </c>
      <c r="O3919" s="59">
        <f>Ugovori_OPULJP3[[#This Row],[Bespovratna sredstva - Ukupno (EU+Nac) HRK
= Ukupna ugovorena vrijednost bespovratnih sredstava]]*Ugovori_OPULJP3[[#This Row],[EU STOPA SUFINANCIRANJA %
EU CO-FINANCING RATE %]]</f>
        <v>408977.3725</v>
      </c>
      <c r="P3919" s="60">
        <f>Ugovori_OPULJP3[[#This Row],[Bespovratna sredstva - EU dio - HRK]]/7.5345</f>
        <v>54280.625456234651</v>
      </c>
      <c r="Q3919" s="59">
        <f>Ugovori_OPULJP3[[#This Row],[Bespovratna sredstva - Ukupno (EU+Nac) HRK
= Ukupna ugovorena vrijednost bespovratnih sredstava]]*Ugovori_OPULJP3[[#This Row],[STOPA NACIONALNOG SUFINANCIRANJA %]]</f>
        <v>72172.477499999994</v>
      </c>
      <c r="R3919" s="60">
        <f>Ugovori_OPULJP3[[#This Row],[Bespovratna sredstva - Nacionalni dio - HRK]]/7.5345</f>
        <v>9578.9339040414088</v>
      </c>
      <c r="S3919" s="59">
        <v>481149.85</v>
      </c>
      <c r="T3919" s="60">
        <f>Ugovori_OPULJP3[[#This Row],[Bespovratna sredstva - Ukupno (EU+Nac) HRK
= Ukupna ugovorena vrijednost bespovratnih sredstava]]/7.5345</f>
        <v>63859.559360276056</v>
      </c>
      <c r="U3919" s="59">
        <v>0</v>
      </c>
      <c r="V3919" s="60">
        <f>Ugovori_OPULJP3[[#This Row],[Javni doprinos korisnika - HRK]]/7.5345</f>
        <v>0</v>
      </c>
      <c r="W3919" s="59">
        <v>0</v>
      </c>
      <c r="X3919" s="60">
        <f>Ugovori_OPULJP3[[#This Row],[Privatni doprinos korisnika - HRK]]/7.5345</f>
        <v>0</v>
      </c>
      <c r="Y3919" s="61">
        <v>481149.85</v>
      </c>
      <c r="Z3919" s="62">
        <f>Ugovori_OPULJP3[[#This Row],[UKUPNI PRIHVATLJIVI IZDACI
TOTAL ELIGIBLE EXPENDITURE
= Bespovratna sredstva ukupno + doprinos korisnika
= Ukupni prihvatljivi troškovi
= Ukupna ugovorena vrijednost projekta HRK]]/7.5345</f>
        <v>63859.559360276056</v>
      </c>
      <c r="AA3919" s="66" t="s">
        <v>12292</v>
      </c>
      <c r="AB3919" s="66" t="s">
        <v>752</v>
      </c>
      <c r="AC3919" s="40" t="s">
        <v>14252</v>
      </c>
      <c r="AD3919" s="72" t="s">
        <v>12294</v>
      </c>
    </row>
    <row r="3920" spans="1:30" ht="88.5" customHeight="1" x14ac:dyDescent="0.2">
      <c r="A3920" s="70" t="s">
        <v>14253</v>
      </c>
      <c r="B3920" s="64" t="s">
        <v>12105</v>
      </c>
      <c r="C3920" s="65" t="s">
        <v>12289</v>
      </c>
      <c r="D3920" s="96" t="s">
        <v>13640</v>
      </c>
      <c r="E3920" s="53" t="s">
        <v>75</v>
      </c>
      <c r="F3920" s="71" t="s">
        <v>14254</v>
      </c>
      <c r="G3920" s="54" t="s">
        <v>3544</v>
      </c>
      <c r="H3920" s="68">
        <v>44742</v>
      </c>
      <c r="I3920" s="68">
        <v>45290</v>
      </c>
      <c r="J3920" s="57" t="str">
        <f>IF(Ugovori_OPULJP3[[#This Row],[DATUM ZAVRŠETKA OPERACIJE]]&gt;DATE(2024,12,31),"u provedbi","završen")</f>
        <v>završen</v>
      </c>
      <c r="K3920" s="76" t="s">
        <v>98</v>
      </c>
      <c r="L3920" s="76" t="s">
        <v>98</v>
      </c>
      <c r="M3920" s="58">
        <v>0.85</v>
      </c>
      <c r="N3920" s="58">
        <v>0.15</v>
      </c>
      <c r="O3920" s="59">
        <f>Ugovori_OPULJP3[[#This Row],[Bespovratna sredstva - Ukupno (EU+Nac) HRK
= Ukupna ugovorena vrijednost bespovratnih sredstava]]*Ugovori_OPULJP3[[#This Row],[EU STOPA SUFINANCIRANJA %
EU CO-FINANCING RATE %]]</f>
        <v>398814.75550000003</v>
      </c>
      <c r="P3920" s="60">
        <f>Ugovori_OPULJP3[[#This Row],[Bespovratna sredstva - EU dio - HRK]]/7.5345</f>
        <v>52931.81438715243</v>
      </c>
      <c r="Q3920" s="59">
        <f>Ugovori_OPULJP3[[#This Row],[Bespovratna sredstva - Ukupno (EU+Nac) HRK
= Ukupna ugovorena vrijednost bespovratnih sredstava]]*Ugovori_OPULJP3[[#This Row],[STOPA NACIONALNOG SUFINANCIRANJA %]]</f>
        <v>70379.074500000002</v>
      </c>
      <c r="R3920" s="60">
        <f>Ugovori_OPULJP3[[#This Row],[Bespovratna sredstva - Nacionalni dio - HRK]]/7.5345</f>
        <v>9340.9084212621929</v>
      </c>
      <c r="S3920" s="59">
        <v>469193.83</v>
      </c>
      <c r="T3920" s="60">
        <f>Ugovori_OPULJP3[[#This Row],[Bespovratna sredstva - Ukupno (EU+Nac) HRK
= Ukupna ugovorena vrijednost bespovratnih sredstava]]/7.5345</f>
        <v>62272.722808414626</v>
      </c>
      <c r="U3920" s="59">
        <v>0</v>
      </c>
      <c r="V3920" s="60">
        <f>Ugovori_OPULJP3[[#This Row],[Javni doprinos korisnika - HRK]]/7.5345</f>
        <v>0</v>
      </c>
      <c r="W3920" s="59">
        <v>0</v>
      </c>
      <c r="X3920" s="60">
        <f>Ugovori_OPULJP3[[#This Row],[Privatni doprinos korisnika - HRK]]/7.5345</f>
        <v>0</v>
      </c>
      <c r="Y3920" s="61">
        <v>469193.83</v>
      </c>
      <c r="Z3920" s="62">
        <f>Ugovori_OPULJP3[[#This Row],[UKUPNI PRIHVATLJIVI IZDACI
TOTAL ELIGIBLE EXPENDITURE
= Bespovratna sredstva ukupno + doprinos korisnika
= Ukupni prihvatljivi troškovi
= Ukupna ugovorena vrijednost projekta HRK]]/7.5345</f>
        <v>62272.722808414626</v>
      </c>
      <c r="AA3920" s="53" t="s">
        <v>12292</v>
      </c>
      <c r="AB3920" s="53" t="s">
        <v>752</v>
      </c>
      <c r="AC3920" s="40" t="s">
        <v>14255</v>
      </c>
      <c r="AD3920" s="52" t="s">
        <v>12294</v>
      </c>
    </row>
    <row r="3921" spans="1:30" ht="88.5" customHeight="1" x14ac:dyDescent="0.2">
      <c r="A3921" s="70" t="s">
        <v>14256</v>
      </c>
      <c r="B3921" s="64" t="s">
        <v>12105</v>
      </c>
      <c r="C3921" s="65" t="s">
        <v>12289</v>
      </c>
      <c r="D3921" s="96" t="s">
        <v>13640</v>
      </c>
      <c r="E3921" s="53" t="s">
        <v>75</v>
      </c>
      <c r="F3921" s="71" t="s">
        <v>14257</v>
      </c>
      <c r="G3921" s="71" t="s">
        <v>1716</v>
      </c>
      <c r="H3921" s="68">
        <v>44770</v>
      </c>
      <c r="I3921" s="68">
        <v>45258</v>
      </c>
      <c r="J3921" s="57" t="str">
        <f>IF(Ugovori_OPULJP3[[#This Row],[DATUM ZAVRŠETKA OPERACIJE]]&gt;DATE(2024,12,31),"u provedbi","završen")</f>
        <v>završen</v>
      </c>
      <c r="K3921" s="76" t="s">
        <v>11877</v>
      </c>
      <c r="L3921" s="55" t="s">
        <v>593</v>
      </c>
      <c r="M3921" s="58">
        <v>0.85</v>
      </c>
      <c r="N3921" s="58">
        <v>0.15</v>
      </c>
      <c r="O3921" s="59">
        <f>Ugovori_OPULJP3[[#This Row],[Bespovratna sredstva - Ukupno (EU+Nac) HRK
= Ukupna ugovorena vrijednost bespovratnih sredstava]]*Ugovori_OPULJP3[[#This Row],[EU STOPA SUFINANCIRANJA %
EU CO-FINANCING RATE %]]</f>
        <v>377692.196</v>
      </c>
      <c r="P3921" s="60">
        <f>Ugovori_OPULJP3[[#This Row],[Bespovratna sredstva - EU dio - HRK]]/7.5345</f>
        <v>50128.368969407391</v>
      </c>
      <c r="Q3921" s="59">
        <f>Ugovori_OPULJP3[[#This Row],[Bespovratna sredstva - Ukupno (EU+Nac) HRK
= Ukupna ugovorena vrijednost bespovratnih sredstava]]*Ugovori_OPULJP3[[#This Row],[STOPA NACIONALNOG SUFINANCIRANJA %]]</f>
        <v>66651.563999999998</v>
      </c>
      <c r="R3921" s="60">
        <f>Ugovori_OPULJP3[[#This Row],[Bespovratna sredstva - Nacionalni dio - HRK]]/7.5345</f>
        <v>8846.1827593071866</v>
      </c>
      <c r="S3921" s="59">
        <v>444343.76</v>
      </c>
      <c r="T3921" s="60">
        <f>Ugovori_OPULJP3[[#This Row],[Bespovratna sredstva - Ukupno (EU+Nac) HRK
= Ukupna ugovorena vrijednost bespovratnih sredstava]]/7.5345</f>
        <v>58974.551728714578</v>
      </c>
      <c r="U3921" s="59">
        <v>0</v>
      </c>
      <c r="V3921" s="60">
        <f>Ugovori_OPULJP3[[#This Row],[Javni doprinos korisnika - HRK]]/7.5345</f>
        <v>0</v>
      </c>
      <c r="W3921" s="59">
        <v>0</v>
      </c>
      <c r="X3921" s="60">
        <f>Ugovori_OPULJP3[[#This Row],[Privatni doprinos korisnika - HRK]]/7.5345</f>
        <v>0</v>
      </c>
      <c r="Y3921" s="61">
        <v>444343.76</v>
      </c>
      <c r="Z3921" s="62">
        <f>Ugovori_OPULJP3[[#This Row],[UKUPNI PRIHVATLJIVI IZDACI
TOTAL ELIGIBLE EXPENDITURE
= Bespovratna sredstva ukupno + doprinos korisnika
= Ukupni prihvatljivi troškovi
= Ukupna ugovorena vrijednost projekta HRK]]/7.5345</f>
        <v>58974.551728714578</v>
      </c>
      <c r="AA3921" s="53" t="s">
        <v>12292</v>
      </c>
      <c r="AB3921" s="53" t="s">
        <v>752</v>
      </c>
      <c r="AC3921" s="40" t="s">
        <v>14258</v>
      </c>
      <c r="AD3921" s="72" t="s">
        <v>12294</v>
      </c>
    </row>
    <row r="3922" spans="1:30" ht="88.5" customHeight="1" x14ac:dyDescent="0.2">
      <c r="A3922" s="70" t="s">
        <v>14259</v>
      </c>
      <c r="B3922" s="64" t="s">
        <v>12105</v>
      </c>
      <c r="C3922" s="65" t="s">
        <v>12289</v>
      </c>
      <c r="D3922" s="96" t="s">
        <v>13640</v>
      </c>
      <c r="E3922" s="53" t="s">
        <v>75</v>
      </c>
      <c r="F3922" s="71" t="s">
        <v>14260</v>
      </c>
      <c r="G3922" s="71" t="s">
        <v>1103</v>
      </c>
      <c r="H3922" s="68">
        <v>44772</v>
      </c>
      <c r="I3922" s="68">
        <v>45291</v>
      </c>
      <c r="J3922" s="57" t="str">
        <f>IF(Ugovori_OPULJP3[[#This Row],[DATUM ZAVRŠETKA OPERACIJE]]&gt;DATE(2024,12,31),"u provedbi","završen")</f>
        <v>završen</v>
      </c>
      <c r="K3922" s="76" t="s">
        <v>14261</v>
      </c>
      <c r="L3922" s="67" t="s">
        <v>36</v>
      </c>
      <c r="M3922" s="58">
        <v>0.85</v>
      </c>
      <c r="N3922" s="58">
        <v>0.15</v>
      </c>
      <c r="O3922" s="59">
        <f>Ugovori_OPULJP3[[#This Row],[Bespovratna sredstva - Ukupno (EU+Nac) HRK
= Ukupna ugovorena vrijednost bespovratnih sredstava]]*Ugovori_OPULJP3[[#This Row],[EU STOPA SUFINANCIRANJA %
EU CO-FINANCING RATE %]]</f>
        <v>416886.55450000003</v>
      </c>
      <c r="P3922" s="60">
        <f>Ugovori_OPULJP3[[#This Row],[Bespovratna sredstva - EU dio - HRK]]/7.5345</f>
        <v>55330.35430353706</v>
      </c>
      <c r="Q3922" s="59">
        <f>Ugovori_OPULJP3[[#This Row],[Bespovratna sredstva - Ukupno (EU+Nac) HRK
= Ukupna ugovorena vrijednost bespovratnih sredstava]]*Ugovori_OPULJP3[[#This Row],[STOPA NACIONALNOG SUFINANCIRANJA %]]</f>
        <v>73568.215500000006</v>
      </c>
      <c r="R3922" s="60">
        <f>Ugovori_OPULJP3[[#This Row],[Bespovratna sredstva - Nacionalni dio - HRK]]/7.5345</f>
        <v>9764.1801712124234</v>
      </c>
      <c r="S3922" s="59">
        <v>490454.77</v>
      </c>
      <c r="T3922" s="60">
        <f>Ugovori_OPULJP3[[#This Row],[Bespovratna sredstva - Ukupno (EU+Nac) HRK
= Ukupna ugovorena vrijednost bespovratnih sredstava]]/7.5345</f>
        <v>65094.534474749482</v>
      </c>
      <c r="U3922" s="59">
        <v>0</v>
      </c>
      <c r="V3922" s="60">
        <f>Ugovori_OPULJP3[[#This Row],[Javni doprinos korisnika - HRK]]/7.5345</f>
        <v>0</v>
      </c>
      <c r="W3922" s="59">
        <v>0</v>
      </c>
      <c r="X3922" s="60">
        <f>Ugovori_OPULJP3[[#This Row],[Privatni doprinos korisnika - HRK]]/7.5345</f>
        <v>0</v>
      </c>
      <c r="Y3922" s="61">
        <v>490454.77</v>
      </c>
      <c r="Z3922" s="62">
        <f>Ugovori_OPULJP3[[#This Row],[UKUPNI PRIHVATLJIVI IZDACI
TOTAL ELIGIBLE EXPENDITURE
= Bespovratna sredstva ukupno + doprinos korisnika
= Ukupni prihvatljivi troškovi
= Ukupna ugovorena vrijednost projekta HRK]]/7.5345</f>
        <v>65094.534474749482</v>
      </c>
      <c r="AA3922" s="53" t="s">
        <v>12292</v>
      </c>
      <c r="AB3922" s="53" t="s">
        <v>752</v>
      </c>
      <c r="AC3922" s="40" t="s">
        <v>14262</v>
      </c>
      <c r="AD3922" s="72" t="s">
        <v>12294</v>
      </c>
    </row>
    <row r="3923" spans="1:30" ht="88.5" customHeight="1" x14ac:dyDescent="0.2">
      <c r="A3923" s="70" t="s">
        <v>14263</v>
      </c>
      <c r="B3923" s="64" t="s">
        <v>12105</v>
      </c>
      <c r="C3923" s="65" t="s">
        <v>12289</v>
      </c>
      <c r="D3923" s="96" t="s">
        <v>13640</v>
      </c>
      <c r="E3923" s="53" t="s">
        <v>75</v>
      </c>
      <c r="F3923" s="71" t="s">
        <v>2624</v>
      </c>
      <c r="G3923" s="54" t="s">
        <v>14264</v>
      </c>
      <c r="H3923" s="68">
        <v>44560</v>
      </c>
      <c r="I3923" s="68">
        <v>44925</v>
      </c>
      <c r="J3923" s="57" t="str">
        <f>IF(Ugovori_OPULJP3[[#This Row],[DATUM ZAVRŠETKA OPERACIJE]]&gt;DATE(2024,12,31),"u provedbi","završen")</f>
        <v>završen</v>
      </c>
      <c r="K3923" s="67" t="s">
        <v>210</v>
      </c>
      <c r="L3923" s="67" t="s">
        <v>210</v>
      </c>
      <c r="M3923" s="82" t="s">
        <v>3093</v>
      </c>
      <c r="N3923" s="58">
        <v>0.15</v>
      </c>
      <c r="O3923" s="59">
        <f>Ugovori_OPULJP3[[#This Row],[Bespovratna sredstva - Ukupno (EU+Nac) HRK
= Ukupna ugovorena vrijednost bespovratnih sredstava]]*Ugovori_OPULJP3[[#This Row],[EU STOPA SUFINANCIRANJA %
EU CO-FINANCING RATE %]]</f>
        <v>342392.75</v>
      </c>
      <c r="P3923" s="60">
        <f>Ugovori_OPULJP3[[#This Row],[Bespovratna sredstva - EU dio - HRK]]/7.5345</f>
        <v>45443.32736080695</v>
      </c>
      <c r="Q3923" s="59">
        <f>Ugovori_OPULJP3[[#This Row],[Bespovratna sredstva - Ukupno (EU+Nac) HRK
= Ukupna ugovorena vrijednost bespovratnih sredstava]]*Ugovori_OPULJP3[[#This Row],[STOPA NACIONALNOG SUFINANCIRANJA %]]</f>
        <v>60422.25</v>
      </c>
      <c r="R3923" s="60">
        <f>Ugovori_OPULJP3[[#This Row],[Bespovratna sredstva - Nacionalni dio - HRK]]/7.5345</f>
        <v>8019.410710730639</v>
      </c>
      <c r="S3923" s="59">
        <v>402815</v>
      </c>
      <c r="T3923" s="60">
        <f>Ugovori_OPULJP3[[#This Row],[Bespovratna sredstva - Ukupno (EU+Nac) HRK
= Ukupna ugovorena vrijednost bespovratnih sredstava]]/7.5345</f>
        <v>53462.738071537591</v>
      </c>
      <c r="U3923" s="59">
        <v>0</v>
      </c>
      <c r="V3923" s="60">
        <f>Ugovori_OPULJP3[[#This Row],[Javni doprinos korisnika - HRK]]/7.5345</f>
        <v>0</v>
      </c>
      <c r="W3923" s="59">
        <v>0</v>
      </c>
      <c r="X3923" s="60">
        <f>Ugovori_OPULJP3[[#This Row],[Privatni doprinos korisnika - HRK]]/7.5345</f>
        <v>0</v>
      </c>
      <c r="Y3923" s="61">
        <v>402815</v>
      </c>
      <c r="Z3923" s="62">
        <f>Ugovori_OPULJP3[[#This Row],[UKUPNI PRIHVATLJIVI IZDACI
TOTAL ELIGIBLE EXPENDITURE
= Bespovratna sredstva ukupno + doprinos korisnika
= Ukupni prihvatljivi troškovi
= Ukupna ugovorena vrijednost projekta HRK]]/7.5345</f>
        <v>53462.738071537591</v>
      </c>
      <c r="AA3923" s="66" t="s">
        <v>12292</v>
      </c>
      <c r="AB3923" s="66" t="s">
        <v>752</v>
      </c>
      <c r="AC3923" s="40" t="s">
        <v>14265</v>
      </c>
      <c r="AD3923" s="72" t="s">
        <v>12294</v>
      </c>
    </row>
    <row r="3924" spans="1:30" ht="88.5" customHeight="1" x14ac:dyDescent="0.2">
      <c r="A3924" s="70" t="s">
        <v>14266</v>
      </c>
      <c r="B3924" s="64" t="s">
        <v>12105</v>
      </c>
      <c r="C3924" s="65" t="s">
        <v>12289</v>
      </c>
      <c r="D3924" s="96" t="s">
        <v>13640</v>
      </c>
      <c r="E3924" s="53" t="s">
        <v>75</v>
      </c>
      <c r="F3924" s="71" t="s">
        <v>14267</v>
      </c>
      <c r="G3924" s="71" t="s">
        <v>14268</v>
      </c>
      <c r="H3924" s="68">
        <v>44608</v>
      </c>
      <c r="I3924" s="68">
        <v>44973</v>
      </c>
      <c r="J3924" s="57" t="str">
        <f>IF(Ugovori_OPULJP3[[#This Row],[DATUM ZAVRŠETKA OPERACIJE]]&gt;DATE(2024,12,31),"u provedbi","završen")</f>
        <v>završen</v>
      </c>
      <c r="K3924" s="67" t="s">
        <v>10429</v>
      </c>
      <c r="L3924" s="67" t="s">
        <v>36</v>
      </c>
      <c r="M3924" s="77">
        <v>0.85</v>
      </c>
      <c r="N3924" s="58">
        <v>0.15</v>
      </c>
      <c r="O3924" s="59">
        <f>Ugovori_OPULJP3[[#This Row],[Bespovratna sredstva - Ukupno (EU+Nac) HRK
= Ukupna ugovorena vrijednost bespovratnih sredstava]]*Ugovori_OPULJP3[[#This Row],[EU STOPA SUFINANCIRANJA %
EU CO-FINANCING RATE %]]</f>
        <v>418599.73800000001</v>
      </c>
      <c r="P3924" s="60">
        <f>Ugovori_OPULJP3[[#This Row],[Bespovratna sredstva - EU dio - HRK]]/7.5345</f>
        <v>55557.732828986656</v>
      </c>
      <c r="Q3924" s="59">
        <f>Ugovori_OPULJP3[[#This Row],[Bespovratna sredstva - Ukupno (EU+Nac) HRK
= Ukupna ugovorena vrijednost bespovratnih sredstava]]*Ugovori_OPULJP3[[#This Row],[STOPA NACIONALNOG SUFINANCIRANJA %]]</f>
        <v>73870.542000000001</v>
      </c>
      <c r="R3924" s="60">
        <f>Ugovori_OPULJP3[[#This Row],[Bespovratna sredstva - Nacionalni dio - HRK]]/7.5345</f>
        <v>9804.3057933505861</v>
      </c>
      <c r="S3924" s="59">
        <v>492470.28</v>
      </c>
      <c r="T3924" s="60">
        <f>Ugovori_OPULJP3[[#This Row],[Bespovratna sredstva - Ukupno (EU+Nac) HRK
= Ukupna ugovorena vrijednost bespovratnih sredstava]]/7.5345</f>
        <v>65362.038622337248</v>
      </c>
      <c r="U3924" s="59">
        <v>0</v>
      </c>
      <c r="V3924" s="60">
        <f>Ugovori_OPULJP3[[#This Row],[Javni doprinos korisnika - HRK]]/7.5345</f>
        <v>0</v>
      </c>
      <c r="W3924" s="59">
        <v>0</v>
      </c>
      <c r="X3924" s="60">
        <f>Ugovori_OPULJP3[[#This Row],[Privatni doprinos korisnika - HRK]]/7.5345</f>
        <v>0</v>
      </c>
      <c r="Y3924" s="61">
        <v>492470.28</v>
      </c>
      <c r="Z3924" s="62">
        <f>Ugovori_OPULJP3[[#This Row],[UKUPNI PRIHVATLJIVI IZDACI
TOTAL ELIGIBLE EXPENDITURE
= Bespovratna sredstva ukupno + doprinos korisnika
= Ukupni prihvatljivi troškovi
= Ukupna ugovorena vrijednost projekta HRK]]/7.5345</f>
        <v>65362.038622337248</v>
      </c>
      <c r="AA3924" s="66" t="s">
        <v>12292</v>
      </c>
      <c r="AB3924" s="66" t="s">
        <v>752</v>
      </c>
      <c r="AC3924" s="40" t="s">
        <v>14269</v>
      </c>
      <c r="AD3924" s="72" t="s">
        <v>12294</v>
      </c>
    </row>
    <row r="3925" spans="1:30" ht="88.5" customHeight="1" x14ac:dyDescent="0.2">
      <c r="A3925" s="70" t="s">
        <v>14270</v>
      </c>
      <c r="B3925" s="64" t="s">
        <v>12105</v>
      </c>
      <c r="C3925" s="65" t="s">
        <v>12289</v>
      </c>
      <c r="D3925" s="96" t="s">
        <v>13640</v>
      </c>
      <c r="E3925" s="53" t="s">
        <v>75</v>
      </c>
      <c r="F3925" s="71" t="s">
        <v>14271</v>
      </c>
      <c r="G3925" s="71" t="s">
        <v>14272</v>
      </c>
      <c r="H3925" s="68">
        <v>44789</v>
      </c>
      <c r="I3925" s="68">
        <v>45215</v>
      </c>
      <c r="J3925" s="57" t="str">
        <f>IF(Ugovori_OPULJP3[[#This Row],[DATUM ZAVRŠETKA OPERACIJE]]&gt;DATE(2024,12,31),"u provedbi","završen")</f>
        <v>završen</v>
      </c>
      <c r="K3925" s="67" t="s">
        <v>98</v>
      </c>
      <c r="L3925" s="67" t="s">
        <v>98</v>
      </c>
      <c r="M3925" s="58">
        <v>0.85</v>
      </c>
      <c r="N3925" s="58">
        <v>0.15</v>
      </c>
      <c r="O3925" s="59">
        <f>Ugovori_OPULJP3[[#This Row],[Bespovratna sredstva - Ukupno (EU+Nac) HRK
= Ukupna ugovorena vrijednost bespovratnih sredstava]]*Ugovori_OPULJP3[[#This Row],[EU STOPA SUFINANCIRANJA %
EU CO-FINANCING RATE %]]</f>
        <v>358187.63699999999</v>
      </c>
      <c r="P3925" s="60">
        <f>Ugovori_OPULJP3[[#This Row],[Bespovratna sredstva - EU dio - HRK]]/7.5345</f>
        <v>47539.66912203862</v>
      </c>
      <c r="Q3925" s="59">
        <f>Ugovori_OPULJP3[[#This Row],[Bespovratna sredstva - Ukupno (EU+Nac) HRK
= Ukupna ugovorena vrijednost bespovratnih sredstava]]*Ugovori_OPULJP3[[#This Row],[STOPA NACIONALNOG SUFINANCIRANJA %]]</f>
        <v>63209.582999999991</v>
      </c>
      <c r="R3925" s="60">
        <f>Ugovori_OPULJP3[[#This Row],[Bespovratna sredstva - Nacionalni dio - HRK]]/7.5345</f>
        <v>8389.3533744774031</v>
      </c>
      <c r="S3925" s="59">
        <v>421397.22</v>
      </c>
      <c r="T3925" s="60">
        <f>Ugovori_OPULJP3[[#This Row],[Bespovratna sredstva - Ukupno (EU+Nac) HRK
= Ukupna ugovorena vrijednost bespovratnih sredstava]]/7.5345</f>
        <v>55929.022496516016</v>
      </c>
      <c r="U3925" s="59">
        <v>0</v>
      </c>
      <c r="V3925" s="60">
        <f>Ugovori_OPULJP3[[#This Row],[Javni doprinos korisnika - HRK]]/7.5345</f>
        <v>0</v>
      </c>
      <c r="W3925" s="59">
        <v>0</v>
      </c>
      <c r="X3925" s="60">
        <f>Ugovori_OPULJP3[[#This Row],[Privatni doprinos korisnika - HRK]]/7.5345</f>
        <v>0</v>
      </c>
      <c r="Y3925" s="61">
        <v>421397.22</v>
      </c>
      <c r="Z3925" s="62">
        <f>Ugovori_OPULJP3[[#This Row],[UKUPNI PRIHVATLJIVI IZDACI
TOTAL ELIGIBLE EXPENDITURE
= Bespovratna sredstva ukupno + doprinos korisnika
= Ukupni prihvatljivi troškovi
= Ukupna ugovorena vrijednost projekta HRK]]/7.5345</f>
        <v>55929.022496516016</v>
      </c>
      <c r="AA3925" s="53" t="s">
        <v>12292</v>
      </c>
      <c r="AB3925" s="53" t="s">
        <v>752</v>
      </c>
      <c r="AC3925" s="40" t="s">
        <v>14273</v>
      </c>
      <c r="AD3925" s="72" t="s">
        <v>12294</v>
      </c>
    </row>
    <row r="3926" spans="1:30" ht="88.5" customHeight="1" x14ac:dyDescent="0.2">
      <c r="A3926" s="70" t="s">
        <v>14274</v>
      </c>
      <c r="B3926" s="64" t="s">
        <v>12105</v>
      </c>
      <c r="C3926" s="65" t="s">
        <v>12289</v>
      </c>
      <c r="D3926" s="96" t="s">
        <v>13640</v>
      </c>
      <c r="E3926" s="53" t="s">
        <v>75</v>
      </c>
      <c r="F3926" s="71" t="s">
        <v>14275</v>
      </c>
      <c r="G3926" s="71" t="s">
        <v>14276</v>
      </c>
      <c r="H3926" s="68">
        <v>44608</v>
      </c>
      <c r="I3926" s="68">
        <v>45154</v>
      </c>
      <c r="J3926" s="57" t="str">
        <f>IF(Ugovori_OPULJP3[[#This Row],[DATUM ZAVRŠETKA OPERACIJE]]&gt;DATE(2024,12,31),"u provedbi","završen")</f>
        <v>završen</v>
      </c>
      <c r="K3926" s="67" t="s">
        <v>433</v>
      </c>
      <c r="L3926" s="67" t="s">
        <v>98</v>
      </c>
      <c r="M3926" s="77">
        <v>0.85</v>
      </c>
      <c r="N3926" s="58">
        <v>0.15</v>
      </c>
      <c r="O3926" s="59">
        <f>Ugovori_OPULJP3[[#This Row],[Bespovratna sredstva - Ukupno (EU+Nac) HRK
= Ukupna ugovorena vrijednost bespovratnih sredstava]]*Ugovori_OPULJP3[[#This Row],[EU STOPA SUFINANCIRANJA %
EU CO-FINANCING RATE %]]</f>
        <v>421430</v>
      </c>
      <c r="P3926" s="60">
        <f>Ugovori_OPULJP3[[#This Row],[Bespovratna sredstva - EU dio - HRK]]/7.5345</f>
        <v>55933.373150175852</v>
      </c>
      <c r="Q3926" s="59">
        <f>Ugovori_OPULJP3[[#This Row],[Bespovratna sredstva - Ukupno (EU+Nac) HRK
= Ukupna ugovorena vrijednost bespovratnih sredstava]]*Ugovori_OPULJP3[[#This Row],[STOPA NACIONALNOG SUFINANCIRANJA %]]</f>
        <v>74370</v>
      </c>
      <c r="R3926" s="60">
        <f>Ugovori_OPULJP3[[#This Row],[Bespovratna sredstva - Nacionalni dio - HRK]]/7.5345</f>
        <v>9870.5952617957391</v>
      </c>
      <c r="S3926" s="59">
        <v>495800</v>
      </c>
      <c r="T3926" s="60">
        <f>Ugovori_OPULJP3[[#This Row],[Bespovratna sredstva - Ukupno (EU+Nac) HRK
= Ukupna ugovorena vrijednost bespovratnih sredstava]]/7.5345</f>
        <v>65803.968411971597</v>
      </c>
      <c r="U3926" s="59">
        <v>0</v>
      </c>
      <c r="V3926" s="60">
        <f>Ugovori_OPULJP3[[#This Row],[Javni doprinos korisnika - HRK]]/7.5345</f>
        <v>0</v>
      </c>
      <c r="W3926" s="59">
        <v>0</v>
      </c>
      <c r="X3926" s="60">
        <f>Ugovori_OPULJP3[[#This Row],[Privatni doprinos korisnika - HRK]]/7.5345</f>
        <v>0</v>
      </c>
      <c r="Y3926" s="61">
        <v>495800</v>
      </c>
      <c r="Z3926" s="62">
        <f>Ugovori_OPULJP3[[#This Row],[UKUPNI PRIHVATLJIVI IZDACI
TOTAL ELIGIBLE EXPENDITURE
= Bespovratna sredstva ukupno + doprinos korisnika
= Ukupni prihvatljivi troškovi
= Ukupna ugovorena vrijednost projekta HRK]]/7.5345</f>
        <v>65803.968411971597</v>
      </c>
      <c r="AA3926" s="66" t="s">
        <v>12292</v>
      </c>
      <c r="AB3926" s="66" t="s">
        <v>752</v>
      </c>
      <c r="AC3926" s="40" t="s">
        <v>14277</v>
      </c>
      <c r="AD3926" s="72" t="s">
        <v>12294</v>
      </c>
    </row>
    <row r="3927" spans="1:30" ht="88.5" customHeight="1" x14ac:dyDescent="0.2">
      <c r="A3927" s="70" t="s">
        <v>14278</v>
      </c>
      <c r="B3927" s="64" t="s">
        <v>12105</v>
      </c>
      <c r="C3927" s="65" t="s">
        <v>12289</v>
      </c>
      <c r="D3927" s="96" t="s">
        <v>13640</v>
      </c>
      <c r="E3927" s="53" t="s">
        <v>75</v>
      </c>
      <c r="F3927" s="71" t="s">
        <v>14279</v>
      </c>
      <c r="G3927" s="71" t="s">
        <v>14280</v>
      </c>
      <c r="H3927" s="68">
        <v>44608</v>
      </c>
      <c r="I3927" s="68">
        <v>45154</v>
      </c>
      <c r="J3927" s="57" t="str">
        <f>IF(Ugovori_OPULJP3[[#This Row],[DATUM ZAVRŠETKA OPERACIJE]]&gt;DATE(2024,12,31),"u provedbi","završen")</f>
        <v>završen</v>
      </c>
      <c r="K3927" s="67" t="s">
        <v>12546</v>
      </c>
      <c r="L3927" s="67" t="s">
        <v>36</v>
      </c>
      <c r="M3927" s="77">
        <v>0.85</v>
      </c>
      <c r="N3927" s="58">
        <v>0.15</v>
      </c>
      <c r="O3927" s="59">
        <f>Ugovori_OPULJP3[[#This Row],[Bespovratna sredstva - Ukupno (EU+Nac) HRK
= Ukupna ugovorena vrijednost bespovratnih sredstava]]*Ugovori_OPULJP3[[#This Row],[EU STOPA SUFINANCIRANJA %
EU CO-FINANCING RATE %]]</f>
        <v>421729.99049999996</v>
      </c>
      <c r="P3927" s="60">
        <f>Ugovori_OPULJP3[[#This Row],[Bespovratna sredstva - EU dio - HRK]]/7.5345</f>
        <v>55973.188731833558</v>
      </c>
      <c r="Q3927" s="59">
        <f>Ugovori_OPULJP3[[#This Row],[Bespovratna sredstva - Ukupno (EU+Nac) HRK
= Ukupna ugovorena vrijednost bespovratnih sredstava]]*Ugovori_OPULJP3[[#This Row],[STOPA NACIONALNOG SUFINANCIRANJA %]]</f>
        <v>74422.939499999993</v>
      </c>
      <c r="R3927" s="60">
        <f>Ugovori_OPULJP3[[#This Row],[Bespovratna sredstva - Nacionalni dio - HRK]]/7.5345</f>
        <v>9877.6215409118049</v>
      </c>
      <c r="S3927" s="59">
        <v>496152.93</v>
      </c>
      <c r="T3927" s="60">
        <f>Ugovori_OPULJP3[[#This Row],[Bespovratna sredstva - Ukupno (EU+Nac) HRK
= Ukupna ugovorena vrijednost bespovratnih sredstava]]/7.5345</f>
        <v>65850.810272745366</v>
      </c>
      <c r="U3927" s="59">
        <v>0</v>
      </c>
      <c r="V3927" s="60">
        <f>Ugovori_OPULJP3[[#This Row],[Javni doprinos korisnika - HRK]]/7.5345</f>
        <v>0</v>
      </c>
      <c r="W3927" s="59">
        <v>0</v>
      </c>
      <c r="X3927" s="60">
        <f>Ugovori_OPULJP3[[#This Row],[Privatni doprinos korisnika - HRK]]/7.5345</f>
        <v>0</v>
      </c>
      <c r="Y3927" s="61">
        <v>496152.93</v>
      </c>
      <c r="Z3927" s="62">
        <f>Ugovori_OPULJP3[[#This Row],[UKUPNI PRIHVATLJIVI IZDACI
TOTAL ELIGIBLE EXPENDITURE
= Bespovratna sredstva ukupno + doprinos korisnika
= Ukupni prihvatljivi troškovi
= Ukupna ugovorena vrijednost projekta HRK]]/7.5345</f>
        <v>65850.810272745366</v>
      </c>
      <c r="AA3927" s="66" t="s">
        <v>12292</v>
      </c>
      <c r="AB3927" s="66" t="s">
        <v>752</v>
      </c>
      <c r="AC3927" s="40" t="s">
        <v>14281</v>
      </c>
      <c r="AD3927" s="72" t="s">
        <v>12294</v>
      </c>
    </row>
    <row r="3928" spans="1:30" ht="88.5" customHeight="1" x14ac:dyDescent="0.2">
      <c r="A3928" s="70" t="s">
        <v>14282</v>
      </c>
      <c r="B3928" s="51" t="s">
        <v>12105</v>
      </c>
      <c r="C3928" s="52" t="s">
        <v>12289</v>
      </c>
      <c r="D3928" s="96" t="s">
        <v>13640</v>
      </c>
      <c r="E3928" s="53" t="s">
        <v>75</v>
      </c>
      <c r="F3928" s="71" t="s">
        <v>14283</v>
      </c>
      <c r="G3928" s="71" t="s">
        <v>14284</v>
      </c>
      <c r="H3928" s="68">
        <v>44753</v>
      </c>
      <c r="I3928" s="68">
        <v>45149</v>
      </c>
      <c r="J3928" s="57" t="str">
        <f>IF(Ugovori_OPULJP3[[#This Row],[DATUM ZAVRŠETKA OPERACIJE]]&gt;DATE(2024,12,31),"u provedbi","završen")</f>
        <v>završen</v>
      </c>
      <c r="K3928" s="76" t="s">
        <v>14285</v>
      </c>
      <c r="L3928" s="67" t="s">
        <v>36</v>
      </c>
      <c r="M3928" s="58">
        <v>0.85</v>
      </c>
      <c r="N3928" s="58">
        <v>0.15</v>
      </c>
      <c r="O3928" s="59">
        <f>Ugovori_OPULJP3[[#This Row],[Bespovratna sredstva - Ukupno (EU+Nac) HRK
= Ukupna ugovorena vrijednost bespovratnih sredstava]]*Ugovori_OPULJP3[[#This Row],[EU STOPA SUFINANCIRANJA %
EU CO-FINANCING RATE %]]</f>
        <v>373399.18599999999</v>
      </c>
      <c r="P3928" s="60">
        <f>Ugovori_OPULJP3[[#This Row],[Bespovratna sredstva - EU dio - HRK]]/7.5345</f>
        <v>49558.588625655313</v>
      </c>
      <c r="Q3928" s="59">
        <f>Ugovori_OPULJP3[[#This Row],[Bespovratna sredstva - Ukupno (EU+Nac) HRK
= Ukupna ugovorena vrijednost bespovratnih sredstava]]*Ugovori_OPULJP3[[#This Row],[STOPA NACIONALNOG SUFINANCIRANJA %]]</f>
        <v>65893.973999999987</v>
      </c>
      <c r="R3928" s="60">
        <f>Ugovori_OPULJP3[[#This Row],[Bespovratna sredstva - Nacionalni dio - HRK]]/7.5345</f>
        <v>8745.6332868803474</v>
      </c>
      <c r="S3928" s="59">
        <v>439293.16</v>
      </c>
      <c r="T3928" s="60">
        <f>Ugovori_OPULJP3[[#This Row],[Bespovratna sredstva - Ukupno (EU+Nac) HRK
= Ukupna ugovorena vrijednost bespovratnih sredstava]]/7.5345</f>
        <v>58304.221912535664</v>
      </c>
      <c r="U3928" s="59">
        <v>0</v>
      </c>
      <c r="V3928" s="60">
        <f>Ugovori_OPULJP3[[#This Row],[Javni doprinos korisnika - HRK]]/7.5345</f>
        <v>0</v>
      </c>
      <c r="W3928" s="59">
        <v>0</v>
      </c>
      <c r="X3928" s="60">
        <f>Ugovori_OPULJP3[[#This Row],[Privatni doprinos korisnika - HRK]]/7.5345</f>
        <v>0</v>
      </c>
      <c r="Y3928" s="61">
        <v>439293.16</v>
      </c>
      <c r="Z3928" s="62">
        <f>Ugovori_OPULJP3[[#This Row],[UKUPNI PRIHVATLJIVI IZDACI
TOTAL ELIGIBLE EXPENDITURE
= Bespovratna sredstva ukupno + doprinos korisnika
= Ukupni prihvatljivi troškovi
= Ukupna ugovorena vrijednost projekta HRK]]/7.5345</f>
        <v>58304.221912535664</v>
      </c>
      <c r="AA3928" s="53" t="s">
        <v>12292</v>
      </c>
      <c r="AB3928" s="53" t="s">
        <v>752</v>
      </c>
      <c r="AC3928" s="40" t="s">
        <v>14286</v>
      </c>
      <c r="AD3928" s="52" t="s">
        <v>12294</v>
      </c>
    </row>
    <row r="3929" spans="1:30" ht="88.5" customHeight="1" x14ac:dyDescent="0.2">
      <c r="A3929" s="70" t="s">
        <v>14287</v>
      </c>
      <c r="B3929" s="64" t="s">
        <v>12105</v>
      </c>
      <c r="C3929" s="65" t="s">
        <v>12289</v>
      </c>
      <c r="D3929" s="96" t="s">
        <v>13640</v>
      </c>
      <c r="E3929" s="53" t="s">
        <v>75</v>
      </c>
      <c r="F3929" s="71" t="s">
        <v>14288</v>
      </c>
      <c r="G3929" s="71" t="s">
        <v>14289</v>
      </c>
      <c r="H3929" s="68">
        <v>44608</v>
      </c>
      <c r="I3929" s="68">
        <v>44973</v>
      </c>
      <c r="J3929" s="57" t="str">
        <f>IF(Ugovori_OPULJP3[[#This Row],[DATUM ZAVRŠETKA OPERACIJE]]&gt;DATE(2024,12,31),"u provedbi","završen")</f>
        <v>završen</v>
      </c>
      <c r="K3929" s="67" t="s">
        <v>210</v>
      </c>
      <c r="L3929" s="67" t="s">
        <v>210</v>
      </c>
      <c r="M3929" s="58">
        <v>0.85</v>
      </c>
      <c r="N3929" s="58">
        <v>0.15</v>
      </c>
      <c r="O3929" s="59">
        <f>Ugovori_OPULJP3[[#This Row],[Bespovratna sredstva - Ukupno (EU+Nac) HRK
= Ukupna ugovorena vrijednost bespovratnih sredstava]]*Ugovori_OPULJP3[[#This Row],[EU STOPA SUFINANCIRANJA %
EU CO-FINANCING RATE %]]</f>
        <v>381378.663</v>
      </c>
      <c r="P3929" s="60">
        <f>Ugovori_OPULJP3[[#This Row],[Bespovratna sredstva - EU dio - HRK]]/7.5345</f>
        <v>50617.647222775231</v>
      </c>
      <c r="Q3929" s="59">
        <f>Ugovori_OPULJP3[[#This Row],[Bespovratna sredstva - Ukupno (EU+Nac) HRK
= Ukupna ugovorena vrijednost bespovratnih sredstava]]*Ugovori_OPULJP3[[#This Row],[STOPA NACIONALNOG SUFINANCIRANJA %]]</f>
        <v>67302.116999999998</v>
      </c>
      <c r="R3929" s="60">
        <f>Ugovori_OPULJP3[[#This Row],[Bespovratna sredstva - Nacionalni dio - HRK]]/7.5345</f>
        <v>8932.5259804897469</v>
      </c>
      <c r="S3929" s="59">
        <v>448680.78</v>
      </c>
      <c r="T3929" s="60">
        <f>Ugovori_OPULJP3[[#This Row],[Bespovratna sredstva - Ukupno (EU+Nac) HRK
= Ukupna ugovorena vrijednost bespovratnih sredstava]]/7.5345</f>
        <v>59550.173203264982</v>
      </c>
      <c r="U3929" s="59">
        <v>0</v>
      </c>
      <c r="V3929" s="60">
        <f>Ugovori_OPULJP3[[#This Row],[Javni doprinos korisnika - HRK]]/7.5345</f>
        <v>0</v>
      </c>
      <c r="W3929" s="59">
        <v>0</v>
      </c>
      <c r="X3929" s="60">
        <f>Ugovori_OPULJP3[[#This Row],[Privatni doprinos korisnika - HRK]]/7.5345</f>
        <v>0</v>
      </c>
      <c r="Y3929" s="61">
        <v>448680.78</v>
      </c>
      <c r="Z3929" s="62">
        <f>Ugovori_OPULJP3[[#This Row],[UKUPNI PRIHVATLJIVI IZDACI
TOTAL ELIGIBLE EXPENDITURE
= Bespovratna sredstva ukupno + doprinos korisnika
= Ukupni prihvatljivi troškovi
= Ukupna ugovorena vrijednost projekta HRK]]/7.5345</f>
        <v>59550.173203264982</v>
      </c>
      <c r="AA3929" s="66" t="s">
        <v>12292</v>
      </c>
      <c r="AB3929" s="66" t="s">
        <v>752</v>
      </c>
      <c r="AC3929" s="40" t="s">
        <v>14290</v>
      </c>
      <c r="AD3929" s="52" t="s">
        <v>12294</v>
      </c>
    </row>
    <row r="3930" spans="1:30" ht="88.5" customHeight="1" x14ac:dyDescent="0.2">
      <c r="A3930" s="70" t="s">
        <v>14291</v>
      </c>
      <c r="B3930" s="64" t="s">
        <v>12105</v>
      </c>
      <c r="C3930" s="65" t="s">
        <v>12289</v>
      </c>
      <c r="D3930" s="96" t="s">
        <v>13640</v>
      </c>
      <c r="E3930" s="53" t="s">
        <v>75</v>
      </c>
      <c r="F3930" s="71" t="s">
        <v>14292</v>
      </c>
      <c r="G3930" s="71" t="s">
        <v>14293</v>
      </c>
      <c r="H3930" s="68">
        <v>44608</v>
      </c>
      <c r="I3930" s="68">
        <v>45032</v>
      </c>
      <c r="J3930" s="57" t="str">
        <f>IF(Ugovori_OPULJP3[[#This Row],[DATUM ZAVRŠETKA OPERACIJE]]&gt;DATE(2024,12,31),"u provedbi","završen")</f>
        <v>završen</v>
      </c>
      <c r="K3930" s="67" t="s">
        <v>424</v>
      </c>
      <c r="L3930" s="67" t="s">
        <v>424</v>
      </c>
      <c r="M3930" s="58">
        <v>0.85</v>
      </c>
      <c r="N3930" s="58">
        <v>0.15</v>
      </c>
      <c r="O3930" s="59">
        <f>Ugovori_OPULJP3[[#This Row],[Bespovratna sredstva - Ukupno (EU+Nac) HRK
= Ukupna ugovorena vrijednost bespovratnih sredstava]]*Ugovori_OPULJP3[[#This Row],[EU STOPA SUFINANCIRANJA %
EU CO-FINANCING RATE %]]</f>
        <v>397222.68</v>
      </c>
      <c r="P3930" s="60">
        <f>Ugovori_OPULJP3[[#This Row],[Bespovratna sredstva - EU dio - HRK]]/7.5345</f>
        <v>52720.509655584305</v>
      </c>
      <c r="Q3930" s="59">
        <f>Ugovori_OPULJP3[[#This Row],[Bespovratna sredstva - Ukupno (EU+Nac) HRK
= Ukupna ugovorena vrijednost bespovratnih sredstava]]*Ugovori_OPULJP3[[#This Row],[STOPA NACIONALNOG SUFINANCIRANJA %]]</f>
        <v>70098.12</v>
      </c>
      <c r="R3930" s="60">
        <f>Ugovori_OPULJP3[[#This Row],[Bespovratna sredstva - Nacionalni dio - HRK]]/7.5345</f>
        <v>9303.6193509854656</v>
      </c>
      <c r="S3930" s="59">
        <v>467320.8</v>
      </c>
      <c r="T3930" s="60">
        <f>Ugovori_OPULJP3[[#This Row],[Bespovratna sredstva - Ukupno (EU+Nac) HRK
= Ukupna ugovorena vrijednost bespovratnih sredstava]]/7.5345</f>
        <v>62024.129006569776</v>
      </c>
      <c r="U3930" s="59">
        <v>0</v>
      </c>
      <c r="V3930" s="60">
        <f>Ugovori_OPULJP3[[#This Row],[Javni doprinos korisnika - HRK]]/7.5345</f>
        <v>0</v>
      </c>
      <c r="W3930" s="59">
        <v>0</v>
      </c>
      <c r="X3930" s="60">
        <f>Ugovori_OPULJP3[[#This Row],[Privatni doprinos korisnika - HRK]]/7.5345</f>
        <v>0</v>
      </c>
      <c r="Y3930" s="61">
        <v>467320.8</v>
      </c>
      <c r="Z3930" s="62">
        <f>Ugovori_OPULJP3[[#This Row],[UKUPNI PRIHVATLJIVI IZDACI
TOTAL ELIGIBLE EXPENDITURE
= Bespovratna sredstva ukupno + doprinos korisnika
= Ukupni prihvatljivi troškovi
= Ukupna ugovorena vrijednost projekta HRK]]/7.5345</f>
        <v>62024.129006569776</v>
      </c>
      <c r="AA3930" s="66" t="s">
        <v>12292</v>
      </c>
      <c r="AB3930" s="66" t="s">
        <v>752</v>
      </c>
      <c r="AC3930" s="40" t="s">
        <v>14294</v>
      </c>
      <c r="AD3930" s="52" t="s">
        <v>12294</v>
      </c>
    </row>
    <row r="3931" spans="1:30" ht="88.5" customHeight="1" x14ac:dyDescent="0.2">
      <c r="A3931" s="70" t="s">
        <v>14295</v>
      </c>
      <c r="B3931" s="64" t="s">
        <v>12105</v>
      </c>
      <c r="C3931" s="65" t="s">
        <v>12289</v>
      </c>
      <c r="D3931" s="96" t="s">
        <v>13640</v>
      </c>
      <c r="E3931" s="53" t="s">
        <v>75</v>
      </c>
      <c r="F3931" s="71" t="s">
        <v>14296</v>
      </c>
      <c r="G3931" s="71" t="s">
        <v>14297</v>
      </c>
      <c r="H3931" s="68">
        <v>44608</v>
      </c>
      <c r="I3931" s="68">
        <v>45032</v>
      </c>
      <c r="J3931" s="57" t="str">
        <f>IF(Ugovori_OPULJP3[[#This Row],[DATUM ZAVRŠETKA OPERACIJE]]&gt;DATE(2024,12,31),"u provedbi","završen")</f>
        <v>završen</v>
      </c>
      <c r="K3931" s="67" t="s">
        <v>98</v>
      </c>
      <c r="L3931" s="67" t="s">
        <v>98</v>
      </c>
      <c r="M3931" s="77">
        <v>0.85</v>
      </c>
      <c r="N3931" s="58">
        <v>0.15</v>
      </c>
      <c r="O3931" s="59">
        <f>Ugovori_OPULJP3[[#This Row],[Bespovratna sredstva - Ukupno (EU+Nac) HRK
= Ukupna ugovorena vrijednost bespovratnih sredstava]]*Ugovori_OPULJP3[[#This Row],[EU STOPA SUFINANCIRANJA %
EU CO-FINANCING RATE %]]</f>
        <v>346997.28499999997</v>
      </c>
      <c r="P3931" s="60">
        <f>Ugovori_OPULJP3[[#This Row],[Bespovratna sredstva - EU dio - HRK]]/7.5345</f>
        <v>46054.454177450389</v>
      </c>
      <c r="Q3931" s="59">
        <f>Ugovori_OPULJP3[[#This Row],[Bespovratna sredstva - Ukupno (EU+Nac) HRK
= Ukupna ugovorena vrijednost bespovratnih sredstava]]*Ugovori_OPULJP3[[#This Row],[STOPA NACIONALNOG SUFINANCIRANJA %]]</f>
        <v>61234.814999999995</v>
      </c>
      <c r="R3931" s="60">
        <f>Ugovori_OPULJP3[[#This Row],[Bespovratna sredstva - Nacionalni dio - HRK]]/7.5345</f>
        <v>8127.2566195500685</v>
      </c>
      <c r="S3931" s="59">
        <v>408232.1</v>
      </c>
      <c r="T3931" s="60">
        <f>Ugovori_OPULJP3[[#This Row],[Bespovratna sredstva - Ukupno (EU+Nac) HRK
= Ukupna ugovorena vrijednost bespovratnih sredstava]]/7.5345</f>
        <v>54181.710797000458</v>
      </c>
      <c r="U3931" s="59">
        <v>0</v>
      </c>
      <c r="V3931" s="60">
        <f>Ugovori_OPULJP3[[#This Row],[Javni doprinos korisnika - HRK]]/7.5345</f>
        <v>0</v>
      </c>
      <c r="W3931" s="59">
        <v>0</v>
      </c>
      <c r="X3931" s="60">
        <f>Ugovori_OPULJP3[[#This Row],[Privatni doprinos korisnika - HRK]]/7.5345</f>
        <v>0</v>
      </c>
      <c r="Y3931" s="61">
        <v>408232.1</v>
      </c>
      <c r="Z3931" s="62">
        <f>Ugovori_OPULJP3[[#This Row],[UKUPNI PRIHVATLJIVI IZDACI
TOTAL ELIGIBLE EXPENDITURE
= Bespovratna sredstva ukupno + doprinos korisnika
= Ukupni prihvatljivi troškovi
= Ukupna ugovorena vrijednost projekta HRK]]/7.5345</f>
        <v>54181.710797000458</v>
      </c>
      <c r="AA3931" s="66" t="s">
        <v>12292</v>
      </c>
      <c r="AB3931" s="66" t="s">
        <v>752</v>
      </c>
      <c r="AC3931" s="40" t="s">
        <v>14298</v>
      </c>
      <c r="AD3931" s="72" t="s">
        <v>12294</v>
      </c>
    </row>
    <row r="3932" spans="1:30" ht="88.5" customHeight="1" x14ac:dyDescent="0.2">
      <c r="A3932" s="70" t="s">
        <v>14299</v>
      </c>
      <c r="B3932" s="64" t="s">
        <v>12105</v>
      </c>
      <c r="C3932" s="65" t="s">
        <v>12289</v>
      </c>
      <c r="D3932" s="96" t="s">
        <v>13640</v>
      </c>
      <c r="E3932" s="53" t="s">
        <v>75</v>
      </c>
      <c r="F3932" s="71" t="s">
        <v>14300</v>
      </c>
      <c r="G3932" s="71" t="s">
        <v>14301</v>
      </c>
      <c r="H3932" s="68">
        <v>44641</v>
      </c>
      <c r="I3932" s="68">
        <v>45190</v>
      </c>
      <c r="J3932" s="57" t="str">
        <f>IF(Ugovori_OPULJP3[[#This Row],[DATUM ZAVRŠETKA OPERACIJE]]&gt;DATE(2024,12,31),"u provedbi","završen")</f>
        <v>završen</v>
      </c>
      <c r="K3932" s="76" t="s">
        <v>210</v>
      </c>
      <c r="L3932" s="67" t="s">
        <v>210</v>
      </c>
      <c r="M3932" s="58">
        <v>0.85</v>
      </c>
      <c r="N3932" s="58">
        <v>0.15</v>
      </c>
      <c r="O3932" s="59">
        <f>Ugovori_OPULJP3[[#This Row],[Bespovratna sredstva - Ukupno (EU+Nac) HRK
= Ukupna ugovorena vrijednost bespovratnih sredstava]]*Ugovori_OPULJP3[[#This Row],[EU STOPA SUFINANCIRANJA %
EU CO-FINANCING RATE %]]</f>
        <v>343984.99549999996</v>
      </c>
      <c r="P3932" s="60">
        <f>Ugovori_OPULJP3[[#This Row],[Bespovratna sredstva - EU dio - HRK]]/7.5345</f>
        <v>45654.654655252496</v>
      </c>
      <c r="Q3932" s="59">
        <f>Ugovori_OPULJP3[[#This Row],[Bespovratna sredstva - Ukupno (EU+Nac) HRK
= Ukupna ugovorena vrijednost bespovratnih sredstava]]*Ugovori_OPULJP3[[#This Row],[STOPA NACIONALNOG SUFINANCIRANJA %]]</f>
        <v>60703.234499999991</v>
      </c>
      <c r="R3932" s="60">
        <f>Ugovori_OPULJP3[[#This Row],[Bespovratna sredstva - Nacionalni dio - HRK]]/7.5345</f>
        <v>8056.7037626916172</v>
      </c>
      <c r="S3932" s="59">
        <v>404688.23</v>
      </c>
      <c r="T3932" s="60">
        <f>Ugovori_OPULJP3[[#This Row],[Bespovratna sredstva - Ukupno (EU+Nac) HRK
= Ukupna ugovorena vrijednost bespovratnih sredstava]]/7.5345</f>
        <v>53711.358417944117</v>
      </c>
      <c r="U3932" s="59">
        <v>0</v>
      </c>
      <c r="V3932" s="60">
        <f>Ugovori_OPULJP3[[#This Row],[Javni doprinos korisnika - HRK]]/7.5345</f>
        <v>0</v>
      </c>
      <c r="W3932" s="59">
        <v>0</v>
      </c>
      <c r="X3932" s="60">
        <f>Ugovori_OPULJP3[[#This Row],[Privatni doprinos korisnika - HRK]]/7.5345</f>
        <v>0</v>
      </c>
      <c r="Y3932" s="61">
        <v>404688.23</v>
      </c>
      <c r="Z3932" s="62">
        <f>Ugovori_OPULJP3[[#This Row],[UKUPNI PRIHVATLJIVI IZDACI
TOTAL ELIGIBLE EXPENDITURE
= Bespovratna sredstva ukupno + doprinos korisnika
= Ukupni prihvatljivi troškovi
= Ukupna ugovorena vrijednost projekta HRK]]/7.5345</f>
        <v>53711.358417944117</v>
      </c>
      <c r="AA3932" s="53" t="s">
        <v>12292</v>
      </c>
      <c r="AB3932" s="53" t="s">
        <v>752</v>
      </c>
      <c r="AC3932" s="40" t="s">
        <v>14302</v>
      </c>
      <c r="AD3932" s="52" t="s">
        <v>12294</v>
      </c>
    </row>
    <row r="3933" spans="1:30" ht="88.5" customHeight="1" x14ac:dyDescent="0.2">
      <c r="A3933" s="70" t="s">
        <v>14303</v>
      </c>
      <c r="B3933" s="64" t="s">
        <v>12105</v>
      </c>
      <c r="C3933" s="65" t="s">
        <v>12289</v>
      </c>
      <c r="D3933" s="96" t="s">
        <v>13640</v>
      </c>
      <c r="E3933" s="53" t="s">
        <v>75</v>
      </c>
      <c r="F3933" s="71" t="s">
        <v>14304</v>
      </c>
      <c r="G3933" s="71" t="s">
        <v>14305</v>
      </c>
      <c r="H3933" s="68">
        <v>44608</v>
      </c>
      <c r="I3933" s="68">
        <v>45062</v>
      </c>
      <c r="J3933" s="57" t="str">
        <f>IF(Ugovori_OPULJP3[[#This Row],[DATUM ZAVRŠETKA OPERACIJE]]&gt;DATE(2024,12,31),"u provedbi","završen")</f>
        <v>završen</v>
      </c>
      <c r="K3933" s="67" t="s">
        <v>35</v>
      </c>
      <c r="L3933" s="67" t="s">
        <v>36</v>
      </c>
      <c r="M3933" s="77">
        <v>0.85</v>
      </c>
      <c r="N3933" s="58">
        <v>0.15</v>
      </c>
      <c r="O3933" s="59">
        <f>Ugovori_OPULJP3[[#This Row],[Bespovratna sredstva - Ukupno (EU+Nac) HRK
= Ukupna ugovorena vrijednost bespovratnih sredstava]]*Ugovori_OPULJP3[[#This Row],[EU STOPA SUFINANCIRANJA %
EU CO-FINANCING RATE %]]</f>
        <v>376120.29949999996</v>
      </c>
      <c r="P3933" s="60">
        <f>Ugovori_OPULJP3[[#This Row],[Bespovratna sredstva - EU dio - HRK]]/7.5345</f>
        <v>49919.742451390266</v>
      </c>
      <c r="Q3933" s="59">
        <f>Ugovori_OPULJP3[[#This Row],[Bespovratna sredstva - Ukupno (EU+Nac) HRK
= Ukupna ugovorena vrijednost bespovratnih sredstava]]*Ugovori_OPULJP3[[#This Row],[STOPA NACIONALNOG SUFINANCIRANJA %]]</f>
        <v>66374.170499999993</v>
      </c>
      <c r="R3933" s="60">
        <f>Ugovori_OPULJP3[[#This Row],[Bespovratna sredstva - Nacionalni dio - HRK]]/7.5345</f>
        <v>8809.3663149512231</v>
      </c>
      <c r="S3933" s="59">
        <v>442494.47</v>
      </c>
      <c r="T3933" s="60">
        <f>Ugovori_OPULJP3[[#This Row],[Bespovratna sredstva - Ukupno (EU+Nac) HRK
= Ukupna ugovorena vrijednost bespovratnih sredstava]]/7.5345</f>
        <v>58729.108766341487</v>
      </c>
      <c r="U3933" s="59">
        <v>0</v>
      </c>
      <c r="V3933" s="60">
        <f>Ugovori_OPULJP3[[#This Row],[Javni doprinos korisnika - HRK]]/7.5345</f>
        <v>0</v>
      </c>
      <c r="W3933" s="59">
        <v>0</v>
      </c>
      <c r="X3933" s="60">
        <f>Ugovori_OPULJP3[[#This Row],[Privatni doprinos korisnika - HRK]]/7.5345</f>
        <v>0</v>
      </c>
      <c r="Y3933" s="61">
        <v>442494.47</v>
      </c>
      <c r="Z3933" s="62">
        <f>Ugovori_OPULJP3[[#This Row],[UKUPNI PRIHVATLJIVI IZDACI
TOTAL ELIGIBLE EXPENDITURE
= Bespovratna sredstva ukupno + doprinos korisnika
= Ukupni prihvatljivi troškovi
= Ukupna ugovorena vrijednost projekta HRK]]/7.5345</f>
        <v>58729.108766341487</v>
      </c>
      <c r="AA3933" s="66" t="s">
        <v>12292</v>
      </c>
      <c r="AB3933" s="66" t="s">
        <v>752</v>
      </c>
      <c r="AC3933" s="40" t="s">
        <v>14306</v>
      </c>
      <c r="AD3933" s="72" t="s">
        <v>12294</v>
      </c>
    </row>
    <row r="3934" spans="1:30" ht="88.5" customHeight="1" x14ac:dyDescent="0.2">
      <c r="A3934" s="70" t="s">
        <v>14307</v>
      </c>
      <c r="B3934" s="64" t="s">
        <v>12105</v>
      </c>
      <c r="C3934" s="65" t="s">
        <v>12289</v>
      </c>
      <c r="D3934" s="96" t="s">
        <v>13640</v>
      </c>
      <c r="E3934" s="53" t="s">
        <v>75</v>
      </c>
      <c r="F3934" s="71" t="s">
        <v>14308</v>
      </c>
      <c r="G3934" s="71" t="s">
        <v>14309</v>
      </c>
      <c r="H3934" s="68">
        <v>44608</v>
      </c>
      <c r="I3934" s="68">
        <v>45154</v>
      </c>
      <c r="J3934" s="57" t="str">
        <f>IF(Ugovori_OPULJP3[[#This Row],[DATUM ZAVRŠETKA OPERACIJE]]&gt;DATE(2024,12,31),"u provedbi","završen")</f>
        <v>završen</v>
      </c>
      <c r="K3934" s="67" t="s">
        <v>14310</v>
      </c>
      <c r="L3934" s="67" t="s">
        <v>36</v>
      </c>
      <c r="M3934" s="77">
        <v>0.85</v>
      </c>
      <c r="N3934" s="58">
        <v>0.15</v>
      </c>
      <c r="O3934" s="59">
        <f>Ugovori_OPULJP3[[#This Row],[Bespovratna sredstva - Ukupno (EU+Nac) HRK
= Ukupna ugovorena vrijednost bespovratnih sredstava]]*Ugovori_OPULJP3[[#This Row],[EU STOPA SUFINANCIRANJA %
EU CO-FINANCING RATE %]]</f>
        <v>410866.2</v>
      </c>
      <c r="P3934" s="60">
        <f>Ugovori_OPULJP3[[#This Row],[Bespovratna sredstva - EU dio - HRK]]/7.5345</f>
        <v>54531.315946645431</v>
      </c>
      <c r="Q3934" s="59">
        <f>Ugovori_OPULJP3[[#This Row],[Bespovratna sredstva - Ukupno (EU+Nac) HRK
= Ukupna ugovorena vrijednost bespovratnih sredstava]]*Ugovori_OPULJP3[[#This Row],[STOPA NACIONALNOG SUFINANCIRANJA %]]</f>
        <v>72505.8</v>
      </c>
      <c r="R3934" s="60">
        <f>Ugovori_OPULJP3[[#This Row],[Bespovratna sredstva - Nacionalni dio - HRK]]/7.5345</f>
        <v>9623.1734023491936</v>
      </c>
      <c r="S3934" s="59">
        <v>483372</v>
      </c>
      <c r="T3934" s="60">
        <f>Ugovori_OPULJP3[[#This Row],[Bespovratna sredstva - Ukupno (EU+Nac) HRK
= Ukupna ugovorena vrijednost bespovratnih sredstava]]/7.5345</f>
        <v>64154.489348994619</v>
      </c>
      <c r="U3934" s="59">
        <v>0</v>
      </c>
      <c r="V3934" s="60">
        <f>Ugovori_OPULJP3[[#This Row],[Javni doprinos korisnika - HRK]]/7.5345</f>
        <v>0</v>
      </c>
      <c r="W3934" s="59">
        <v>0</v>
      </c>
      <c r="X3934" s="60">
        <f>Ugovori_OPULJP3[[#This Row],[Privatni doprinos korisnika - HRK]]/7.5345</f>
        <v>0</v>
      </c>
      <c r="Y3934" s="61">
        <v>483372</v>
      </c>
      <c r="Z3934" s="62">
        <f>Ugovori_OPULJP3[[#This Row],[UKUPNI PRIHVATLJIVI IZDACI
TOTAL ELIGIBLE EXPENDITURE
= Bespovratna sredstva ukupno + doprinos korisnika
= Ukupni prihvatljivi troškovi
= Ukupna ugovorena vrijednost projekta HRK]]/7.5345</f>
        <v>64154.489348994619</v>
      </c>
      <c r="AA3934" s="66" t="s">
        <v>12292</v>
      </c>
      <c r="AB3934" s="66" t="s">
        <v>752</v>
      </c>
      <c r="AC3934" s="40" t="s">
        <v>14311</v>
      </c>
      <c r="AD3934" s="72" t="s">
        <v>12294</v>
      </c>
    </row>
    <row r="3935" spans="1:30" ht="88.5" customHeight="1" x14ac:dyDescent="0.2">
      <c r="A3935" s="50" t="s">
        <v>14312</v>
      </c>
      <c r="B3935" s="64" t="s">
        <v>12105</v>
      </c>
      <c r="C3935" s="65" t="s">
        <v>12289</v>
      </c>
      <c r="D3935" s="65" t="s">
        <v>13640</v>
      </c>
      <c r="E3935" s="66" t="s">
        <v>75</v>
      </c>
      <c r="F3935" s="71" t="s">
        <v>14313</v>
      </c>
      <c r="G3935" s="71" t="s">
        <v>9587</v>
      </c>
      <c r="H3935" s="68">
        <v>44769</v>
      </c>
      <c r="I3935" s="68">
        <v>45291</v>
      </c>
      <c r="J3935" s="57" t="str">
        <f>IF(Ugovori_OPULJP3[[#This Row],[DATUM ZAVRŠETKA OPERACIJE]]&gt;DATE(2024,12,31),"u provedbi","završen")</f>
        <v>završen</v>
      </c>
      <c r="K3935" s="76" t="s">
        <v>14314</v>
      </c>
      <c r="L3935" s="67" t="s">
        <v>36</v>
      </c>
      <c r="M3935" s="58">
        <v>0.85</v>
      </c>
      <c r="N3935" s="58">
        <v>0.15</v>
      </c>
      <c r="O3935" s="59">
        <f>Ugovori_OPULJP3[[#This Row],[Bespovratna sredstva - Ukupno (EU+Nac) HRK
= Ukupna ugovorena vrijednost bespovratnih sredstava]]*Ugovori_OPULJP3[[#This Row],[EU STOPA SUFINANCIRANJA %
EU CO-FINANCING RATE %]]</f>
        <v>372051.61300000001</v>
      </c>
      <c r="P3935" s="60">
        <f>Ugovori_OPULJP3[[#This Row],[Bespovratna sredstva - EU dio - HRK]]/7.5345</f>
        <v>49379.734952551597</v>
      </c>
      <c r="Q3935" s="59">
        <f>Ugovori_OPULJP3[[#This Row],[Bespovratna sredstva - Ukupno (EU+Nac) HRK
= Ukupna ugovorena vrijednost bespovratnih sredstava]]*Ugovori_OPULJP3[[#This Row],[STOPA NACIONALNOG SUFINANCIRANJA %]]</f>
        <v>65656.167000000001</v>
      </c>
      <c r="R3935" s="60">
        <f>Ugovori_OPULJP3[[#This Row],[Bespovratna sredstva - Nacionalni dio - HRK]]/7.5345</f>
        <v>8714.0708739796937</v>
      </c>
      <c r="S3935" s="59">
        <v>437707.78</v>
      </c>
      <c r="T3935" s="60">
        <f>Ugovori_OPULJP3[[#This Row],[Bespovratna sredstva - Ukupno (EU+Nac) HRK
= Ukupna ugovorena vrijednost bespovratnih sredstava]]/7.5345</f>
        <v>58093.805826531287</v>
      </c>
      <c r="U3935" s="59">
        <v>0</v>
      </c>
      <c r="V3935" s="60">
        <f>Ugovori_OPULJP3[[#This Row],[Javni doprinos korisnika - HRK]]/7.5345</f>
        <v>0</v>
      </c>
      <c r="W3935" s="59">
        <v>0</v>
      </c>
      <c r="X3935" s="60">
        <f>Ugovori_OPULJP3[[#This Row],[Privatni doprinos korisnika - HRK]]/7.5345</f>
        <v>0</v>
      </c>
      <c r="Y3935" s="61">
        <v>437707.78</v>
      </c>
      <c r="Z3935" s="62">
        <f>Ugovori_OPULJP3[[#This Row],[UKUPNI PRIHVATLJIVI IZDACI
TOTAL ELIGIBLE EXPENDITURE
= Bespovratna sredstva ukupno + doprinos korisnika
= Ukupni prihvatljivi troškovi
= Ukupna ugovorena vrijednost projekta HRK]]/7.5345</f>
        <v>58093.805826531287</v>
      </c>
      <c r="AA3935" s="66" t="s">
        <v>12292</v>
      </c>
      <c r="AB3935" s="66" t="s">
        <v>752</v>
      </c>
      <c r="AC3935" s="40" t="s">
        <v>14315</v>
      </c>
      <c r="AD3935" s="72" t="s">
        <v>12294</v>
      </c>
    </row>
    <row r="3936" spans="1:30" ht="88.5" customHeight="1" x14ac:dyDescent="0.2">
      <c r="A3936" s="70" t="s">
        <v>14316</v>
      </c>
      <c r="B3936" s="64" t="s">
        <v>12105</v>
      </c>
      <c r="C3936" s="65" t="s">
        <v>12289</v>
      </c>
      <c r="D3936" s="96" t="s">
        <v>13640</v>
      </c>
      <c r="E3936" s="53" t="s">
        <v>75</v>
      </c>
      <c r="F3936" s="71" t="s">
        <v>14317</v>
      </c>
      <c r="G3936" s="54" t="s">
        <v>12540</v>
      </c>
      <c r="H3936" s="68">
        <v>44502</v>
      </c>
      <c r="I3936" s="68">
        <v>45048</v>
      </c>
      <c r="J3936" s="57" t="str">
        <f>IF(Ugovori_OPULJP3[[#This Row],[DATUM ZAVRŠETKA OPERACIJE]]&gt;DATE(2024,12,31),"u provedbi","završen")</f>
        <v>završen</v>
      </c>
      <c r="K3936" s="76" t="s">
        <v>210</v>
      </c>
      <c r="L3936" s="67" t="s">
        <v>36</v>
      </c>
      <c r="M3936" s="58">
        <v>0.85</v>
      </c>
      <c r="N3936" s="58">
        <v>0.15</v>
      </c>
      <c r="O3936" s="59">
        <f>Ugovori_OPULJP3[[#This Row],[Bespovratna sredstva - Ukupno (EU+Nac) HRK
= Ukupna ugovorena vrijednost bespovratnih sredstava]]*Ugovori_OPULJP3[[#This Row],[EU STOPA SUFINANCIRANJA %
EU CO-FINANCING RATE %]]</f>
        <v>420458.29700000002</v>
      </c>
      <c r="P3936" s="60">
        <f>Ugovori_OPULJP3[[#This Row],[Bespovratna sredstva - EU dio - HRK]]/7.5345</f>
        <v>55804.405999070943</v>
      </c>
      <c r="Q3936" s="59">
        <f>Ugovori_OPULJP3[[#This Row],[Bespovratna sredstva - Ukupno (EU+Nac) HRK
= Ukupna ugovorena vrijednost bespovratnih sredstava]]*Ugovori_OPULJP3[[#This Row],[STOPA NACIONALNOG SUFINANCIRANJA %]]</f>
        <v>74198.523000000001</v>
      </c>
      <c r="R3936" s="60">
        <f>Ugovori_OPULJP3[[#This Row],[Bespovratna sredstva - Nacionalni dio - HRK]]/7.5345</f>
        <v>9847.8363527772235</v>
      </c>
      <c r="S3936" s="59">
        <v>494656.82</v>
      </c>
      <c r="T3936" s="60">
        <f>Ugovori_OPULJP3[[#This Row],[Bespovratna sredstva - Ukupno (EU+Nac) HRK
= Ukupna ugovorena vrijednost bespovratnih sredstava]]/7.5345</f>
        <v>65652.242351848166</v>
      </c>
      <c r="U3936" s="59">
        <v>0</v>
      </c>
      <c r="V3936" s="60">
        <f>Ugovori_OPULJP3[[#This Row],[Javni doprinos korisnika - HRK]]/7.5345</f>
        <v>0</v>
      </c>
      <c r="W3936" s="59">
        <v>0</v>
      </c>
      <c r="X3936" s="60">
        <f>Ugovori_OPULJP3[[#This Row],[Privatni doprinos korisnika - HRK]]/7.5345</f>
        <v>0</v>
      </c>
      <c r="Y3936" s="61">
        <v>494656.82</v>
      </c>
      <c r="Z3936" s="62">
        <f>Ugovori_OPULJP3[[#This Row],[UKUPNI PRIHVATLJIVI IZDACI
TOTAL ELIGIBLE EXPENDITURE
= Bespovratna sredstva ukupno + doprinos korisnika
= Ukupni prihvatljivi troškovi
= Ukupna ugovorena vrijednost projekta HRK]]/7.5345</f>
        <v>65652.242351848166</v>
      </c>
      <c r="AA3936" s="66" t="s">
        <v>12292</v>
      </c>
      <c r="AB3936" s="66" t="s">
        <v>752</v>
      </c>
      <c r="AC3936" s="40" t="s">
        <v>14318</v>
      </c>
      <c r="AD3936" s="72" t="s">
        <v>12294</v>
      </c>
    </row>
    <row r="3937" spans="1:30" ht="88.5" customHeight="1" x14ac:dyDescent="0.2">
      <c r="A3937" s="70" t="s">
        <v>14319</v>
      </c>
      <c r="B3937" s="64" t="s">
        <v>12105</v>
      </c>
      <c r="C3937" s="65" t="s">
        <v>12289</v>
      </c>
      <c r="D3937" s="96" t="s">
        <v>13640</v>
      </c>
      <c r="E3937" s="53" t="s">
        <v>75</v>
      </c>
      <c r="F3937" s="71" t="s">
        <v>14320</v>
      </c>
      <c r="G3937" s="71" t="s">
        <v>14321</v>
      </c>
      <c r="H3937" s="68">
        <v>44608</v>
      </c>
      <c r="I3937" s="68">
        <v>45062</v>
      </c>
      <c r="J3937" s="57" t="str">
        <f>IF(Ugovori_OPULJP3[[#This Row],[DATUM ZAVRŠETKA OPERACIJE]]&gt;DATE(2024,12,31),"u provedbi","završen")</f>
        <v>završen</v>
      </c>
      <c r="K3937" s="67" t="s">
        <v>36</v>
      </c>
      <c r="L3937" s="67" t="s">
        <v>36</v>
      </c>
      <c r="M3937" s="77">
        <v>0.85</v>
      </c>
      <c r="N3937" s="58">
        <v>0.15</v>
      </c>
      <c r="O3937" s="59">
        <f>Ugovori_OPULJP3[[#This Row],[Bespovratna sredstva - Ukupno (EU+Nac) HRK
= Ukupna ugovorena vrijednost bespovratnih sredstava]]*Ugovori_OPULJP3[[#This Row],[EU STOPA SUFINANCIRANJA %
EU CO-FINANCING RATE %]]</f>
        <v>399472.12849999999</v>
      </c>
      <c r="P3937" s="60">
        <f>Ugovori_OPULJP3[[#This Row],[Bespovratna sredstva - EU dio - HRK]]/7.5345</f>
        <v>53019.062777888379</v>
      </c>
      <c r="Q3937" s="59">
        <f>Ugovori_OPULJP3[[#This Row],[Bespovratna sredstva - Ukupno (EU+Nac) HRK
= Ukupna ugovorena vrijednost bespovratnih sredstava]]*Ugovori_OPULJP3[[#This Row],[STOPA NACIONALNOG SUFINANCIRANJA %]]</f>
        <v>70495.0815</v>
      </c>
      <c r="R3937" s="60">
        <f>Ugovori_OPULJP3[[#This Row],[Bespovratna sredstva - Nacionalni dio - HRK]]/7.5345</f>
        <v>9356.3051960979483</v>
      </c>
      <c r="S3937" s="59">
        <v>469967.21</v>
      </c>
      <c r="T3937" s="60">
        <f>Ugovori_OPULJP3[[#This Row],[Bespovratna sredstva - Ukupno (EU+Nac) HRK
= Ukupna ugovorena vrijednost bespovratnih sredstava]]/7.5345</f>
        <v>62375.367973986329</v>
      </c>
      <c r="U3937" s="59">
        <v>0</v>
      </c>
      <c r="V3937" s="60">
        <f>Ugovori_OPULJP3[[#This Row],[Javni doprinos korisnika - HRK]]/7.5345</f>
        <v>0</v>
      </c>
      <c r="W3937" s="59">
        <v>0</v>
      </c>
      <c r="X3937" s="60">
        <f>Ugovori_OPULJP3[[#This Row],[Privatni doprinos korisnika - HRK]]/7.5345</f>
        <v>0</v>
      </c>
      <c r="Y3937" s="61">
        <v>469967.21</v>
      </c>
      <c r="Z3937" s="62">
        <f>Ugovori_OPULJP3[[#This Row],[UKUPNI PRIHVATLJIVI IZDACI
TOTAL ELIGIBLE EXPENDITURE
= Bespovratna sredstva ukupno + doprinos korisnika
= Ukupni prihvatljivi troškovi
= Ukupna ugovorena vrijednost projekta HRK]]/7.5345</f>
        <v>62375.367973986329</v>
      </c>
      <c r="AA3937" s="66" t="s">
        <v>12292</v>
      </c>
      <c r="AB3937" s="66" t="s">
        <v>752</v>
      </c>
      <c r="AC3937" s="40" t="s">
        <v>14322</v>
      </c>
      <c r="AD3937" s="72" t="s">
        <v>12294</v>
      </c>
    </row>
    <row r="3938" spans="1:30" ht="88.5" customHeight="1" x14ac:dyDescent="0.2">
      <c r="A3938" s="70" t="s">
        <v>14323</v>
      </c>
      <c r="B3938" s="64" t="s">
        <v>12105</v>
      </c>
      <c r="C3938" s="65" t="s">
        <v>12289</v>
      </c>
      <c r="D3938" s="96" t="s">
        <v>13640</v>
      </c>
      <c r="E3938" s="53" t="s">
        <v>75</v>
      </c>
      <c r="F3938" s="71" t="s">
        <v>12557</v>
      </c>
      <c r="G3938" s="71" t="s">
        <v>14324</v>
      </c>
      <c r="H3938" s="68">
        <v>44608</v>
      </c>
      <c r="I3938" s="68">
        <v>45062</v>
      </c>
      <c r="J3938" s="57" t="str">
        <f>IF(Ugovori_OPULJP3[[#This Row],[DATUM ZAVRŠETKA OPERACIJE]]&gt;DATE(2024,12,31),"u provedbi","završen")</f>
        <v>završen</v>
      </c>
      <c r="K3938" s="67" t="s">
        <v>5485</v>
      </c>
      <c r="L3938" s="67" t="s">
        <v>36</v>
      </c>
      <c r="M3938" s="77">
        <v>0.85</v>
      </c>
      <c r="N3938" s="58">
        <v>0.15</v>
      </c>
      <c r="O3938" s="59">
        <f>Ugovori_OPULJP3[[#This Row],[Bespovratna sredstva - Ukupno (EU+Nac) HRK
= Ukupna ugovorena vrijednost bespovratnih sredstava]]*Ugovori_OPULJP3[[#This Row],[EU STOPA SUFINANCIRANJA %
EU CO-FINANCING RATE %]]</f>
        <v>301066.43</v>
      </c>
      <c r="P3938" s="60">
        <f>Ugovori_OPULJP3[[#This Row],[Bespovratna sredstva - EU dio - HRK]]/7.5345</f>
        <v>39958.382108965423</v>
      </c>
      <c r="Q3938" s="59">
        <f>Ugovori_OPULJP3[[#This Row],[Bespovratna sredstva - Ukupno (EU+Nac) HRK
= Ukupna ugovorena vrijednost bespovratnih sredstava]]*Ugovori_OPULJP3[[#This Row],[STOPA NACIONALNOG SUFINANCIRANJA %]]</f>
        <v>53129.369999999995</v>
      </c>
      <c r="R3938" s="60">
        <f>Ugovori_OPULJP3[[#This Row],[Bespovratna sredstva - Nacionalni dio - HRK]]/7.5345</f>
        <v>7051.4791956997797</v>
      </c>
      <c r="S3938" s="59">
        <v>354195.8</v>
      </c>
      <c r="T3938" s="60">
        <f>Ugovori_OPULJP3[[#This Row],[Bespovratna sredstva - Ukupno (EU+Nac) HRK
= Ukupna ugovorena vrijednost bespovratnih sredstava]]/7.5345</f>
        <v>47009.861304665203</v>
      </c>
      <c r="U3938" s="59">
        <v>0</v>
      </c>
      <c r="V3938" s="60">
        <f>Ugovori_OPULJP3[[#This Row],[Javni doprinos korisnika - HRK]]/7.5345</f>
        <v>0</v>
      </c>
      <c r="W3938" s="59">
        <v>0</v>
      </c>
      <c r="X3938" s="60">
        <f>Ugovori_OPULJP3[[#This Row],[Privatni doprinos korisnika - HRK]]/7.5345</f>
        <v>0</v>
      </c>
      <c r="Y3938" s="61">
        <v>354195.8</v>
      </c>
      <c r="Z3938" s="62">
        <f>Ugovori_OPULJP3[[#This Row],[UKUPNI PRIHVATLJIVI IZDACI
TOTAL ELIGIBLE EXPENDITURE
= Bespovratna sredstva ukupno + doprinos korisnika
= Ukupni prihvatljivi troškovi
= Ukupna ugovorena vrijednost projekta HRK]]/7.5345</f>
        <v>47009.861304665203</v>
      </c>
      <c r="AA3938" s="66" t="s">
        <v>12292</v>
      </c>
      <c r="AB3938" s="66" t="s">
        <v>752</v>
      </c>
      <c r="AC3938" s="40" t="s">
        <v>14325</v>
      </c>
      <c r="AD3938" s="72" t="s">
        <v>12294</v>
      </c>
    </row>
    <row r="3939" spans="1:30" ht="88.5" customHeight="1" x14ac:dyDescent="0.2">
      <c r="A3939" s="75" t="s">
        <v>14326</v>
      </c>
      <c r="B3939" s="64" t="s">
        <v>12105</v>
      </c>
      <c r="C3939" s="65" t="s">
        <v>12289</v>
      </c>
      <c r="D3939" s="96" t="s">
        <v>13640</v>
      </c>
      <c r="E3939" s="53" t="s">
        <v>75</v>
      </c>
      <c r="F3939" s="71" t="s">
        <v>14327</v>
      </c>
      <c r="G3939" s="73" t="s">
        <v>14328</v>
      </c>
      <c r="H3939" s="68">
        <v>44735</v>
      </c>
      <c r="I3939" s="68">
        <v>45283</v>
      </c>
      <c r="J3939" s="57" t="str">
        <f>IF(Ugovori_OPULJP3[[#This Row],[DATUM ZAVRŠETKA OPERACIJE]]&gt;DATE(2024,12,31),"u provedbi","završen")</f>
        <v>završen</v>
      </c>
      <c r="K3939" s="67" t="s">
        <v>83</v>
      </c>
      <c r="L3939" s="55" t="s">
        <v>83</v>
      </c>
      <c r="M3939" s="58">
        <v>0.85</v>
      </c>
      <c r="N3939" s="58">
        <v>0.15</v>
      </c>
      <c r="O3939" s="59">
        <f>Ugovori_OPULJP3[[#This Row],[Bespovratna sredstva - Ukupno (EU+Nac) HRK
= Ukupna ugovorena vrijednost bespovratnih sredstava]]*Ugovori_OPULJP3[[#This Row],[EU STOPA SUFINANCIRANJA %
EU CO-FINANCING RATE %]]</f>
        <v>381964.05799999996</v>
      </c>
      <c r="P3939" s="60">
        <f>Ugovori_OPULJP3[[#This Row],[Bespovratna sredstva - EU dio - HRK]]/7.5345</f>
        <v>50695.342491207106</v>
      </c>
      <c r="Q3939" s="59">
        <f>Ugovori_OPULJP3[[#This Row],[Bespovratna sredstva - Ukupno (EU+Nac) HRK
= Ukupna ugovorena vrijednost bespovratnih sredstava]]*Ugovori_OPULJP3[[#This Row],[STOPA NACIONALNOG SUFINANCIRANJA %]]</f>
        <v>67405.421999999991</v>
      </c>
      <c r="R3939" s="60">
        <f>Ugovori_OPULJP3[[#This Row],[Bespovratna sredstva - Nacionalni dio - HRK]]/7.5345</f>
        <v>8946.2369102130178</v>
      </c>
      <c r="S3939" s="59">
        <v>449369.48</v>
      </c>
      <c r="T3939" s="60">
        <f>Ugovori_OPULJP3[[#This Row],[Bespovratna sredstva - Ukupno (EU+Nac) HRK
= Ukupna ugovorena vrijednost bespovratnih sredstava]]/7.5345</f>
        <v>59641.579401420131</v>
      </c>
      <c r="U3939" s="59">
        <v>0</v>
      </c>
      <c r="V3939" s="60">
        <f>Ugovori_OPULJP3[[#This Row],[Javni doprinos korisnika - HRK]]/7.5345</f>
        <v>0</v>
      </c>
      <c r="W3939" s="59">
        <v>0</v>
      </c>
      <c r="X3939" s="60">
        <f>Ugovori_OPULJP3[[#This Row],[Privatni doprinos korisnika - HRK]]/7.5345</f>
        <v>0</v>
      </c>
      <c r="Y3939" s="61">
        <v>449369.48</v>
      </c>
      <c r="Z3939" s="62">
        <f>Ugovori_OPULJP3[[#This Row],[UKUPNI PRIHVATLJIVI IZDACI
TOTAL ELIGIBLE EXPENDITURE
= Bespovratna sredstva ukupno + doprinos korisnika
= Ukupni prihvatljivi troškovi
= Ukupna ugovorena vrijednost projekta HRK]]/7.5345</f>
        <v>59641.579401420131</v>
      </c>
      <c r="AA3939" s="53" t="s">
        <v>12292</v>
      </c>
      <c r="AB3939" s="53" t="s">
        <v>752</v>
      </c>
      <c r="AC3939" s="40" t="s">
        <v>14329</v>
      </c>
      <c r="AD3939" s="52" t="s">
        <v>12294</v>
      </c>
    </row>
    <row r="3940" spans="1:30" ht="88.5" customHeight="1" x14ac:dyDescent="0.2">
      <c r="A3940" s="75" t="s">
        <v>14330</v>
      </c>
      <c r="B3940" s="64" t="s">
        <v>12105</v>
      </c>
      <c r="C3940" s="65" t="s">
        <v>12289</v>
      </c>
      <c r="D3940" s="96" t="s">
        <v>13640</v>
      </c>
      <c r="E3940" s="53" t="s">
        <v>75</v>
      </c>
      <c r="F3940" s="71" t="s">
        <v>14331</v>
      </c>
      <c r="G3940" s="73" t="s">
        <v>635</v>
      </c>
      <c r="H3940" s="68">
        <v>44735</v>
      </c>
      <c r="I3940" s="68">
        <v>45100</v>
      </c>
      <c r="J3940" s="57" t="str">
        <f>IF(Ugovori_OPULJP3[[#This Row],[DATUM ZAVRŠETKA OPERACIJE]]&gt;DATE(2024,12,31),"u provedbi","završen")</f>
        <v>završen</v>
      </c>
      <c r="K3940" s="67" t="s">
        <v>424</v>
      </c>
      <c r="L3940" s="55" t="s">
        <v>424</v>
      </c>
      <c r="M3940" s="58">
        <v>0.85</v>
      </c>
      <c r="N3940" s="58">
        <v>0.15</v>
      </c>
      <c r="O3940" s="59">
        <f>Ugovori_OPULJP3[[#This Row],[Bespovratna sredstva - Ukupno (EU+Nac) HRK
= Ukupna ugovorena vrijednost bespovratnih sredstava]]*Ugovori_OPULJP3[[#This Row],[EU STOPA SUFINANCIRANJA %
EU CO-FINANCING RATE %]]</f>
        <v>395666.228</v>
      </c>
      <c r="P3940" s="60">
        <f>Ugovori_OPULJP3[[#This Row],[Bespovratna sredstva - EU dio - HRK]]/7.5345</f>
        <v>52513.932974981748</v>
      </c>
      <c r="Q3940" s="59">
        <f>Ugovori_OPULJP3[[#This Row],[Bespovratna sredstva - Ukupno (EU+Nac) HRK
= Ukupna ugovorena vrijednost bespovratnih sredstava]]*Ugovori_OPULJP3[[#This Row],[STOPA NACIONALNOG SUFINANCIRANJA %]]</f>
        <v>69823.45199999999</v>
      </c>
      <c r="R3940" s="60">
        <f>Ugovori_OPULJP3[[#This Row],[Bespovratna sredstva - Nacionalni dio - HRK]]/7.5345</f>
        <v>9267.1646426438365</v>
      </c>
      <c r="S3940" s="59">
        <v>465489.68</v>
      </c>
      <c r="T3940" s="60">
        <f>Ugovori_OPULJP3[[#This Row],[Bespovratna sredstva - Ukupno (EU+Nac) HRK
= Ukupna ugovorena vrijednost bespovratnih sredstava]]/7.5345</f>
        <v>61781.097617625586</v>
      </c>
      <c r="U3940" s="59">
        <v>0</v>
      </c>
      <c r="V3940" s="60">
        <f>Ugovori_OPULJP3[[#This Row],[Javni doprinos korisnika - HRK]]/7.5345</f>
        <v>0</v>
      </c>
      <c r="W3940" s="59">
        <v>0</v>
      </c>
      <c r="X3940" s="60">
        <f>Ugovori_OPULJP3[[#This Row],[Privatni doprinos korisnika - HRK]]/7.5345</f>
        <v>0</v>
      </c>
      <c r="Y3940" s="61">
        <v>465489.68</v>
      </c>
      <c r="Z3940" s="62">
        <f>Ugovori_OPULJP3[[#This Row],[UKUPNI PRIHVATLJIVI IZDACI
TOTAL ELIGIBLE EXPENDITURE
= Bespovratna sredstva ukupno + doprinos korisnika
= Ukupni prihvatljivi troškovi
= Ukupna ugovorena vrijednost projekta HRK]]/7.5345</f>
        <v>61781.097617625586</v>
      </c>
      <c r="AA3940" s="53" t="s">
        <v>12292</v>
      </c>
      <c r="AB3940" s="53" t="s">
        <v>752</v>
      </c>
      <c r="AC3940" s="40" t="s">
        <v>14332</v>
      </c>
      <c r="AD3940" s="52" t="s">
        <v>12294</v>
      </c>
    </row>
    <row r="3941" spans="1:30" ht="88.5" customHeight="1" x14ac:dyDescent="0.2">
      <c r="A3941" s="70" t="s">
        <v>14333</v>
      </c>
      <c r="B3941" s="64" t="s">
        <v>12105</v>
      </c>
      <c r="C3941" s="65" t="s">
        <v>12289</v>
      </c>
      <c r="D3941" s="96" t="s">
        <v>13640</v>
      </c>
      <c r="E3941" s="53" t="s">
        <v>75</v>
      </c>
      <c r="F3941" s="71" t="s">
        <v>14334</v>
      </c>
      <c r="G3941" s="71" t="s">
        <v>14335</v>
      </c>
      <c r="H3941" s="68">
        <v>44608</v>
      </c>
      <c r="I3941" s="68">
        <v>44973</v>
      </c>
      <c r="J3941" s="57" t="str">
        <f>IF(Ugovori_OPULJP3[[#This Row],[DATUM ZAVRŠETKA OPERACIJE]]&gt;DATE(2024,12,31),"u provedbi","završen")</f>
        <v>završen</v>
      </c>
      <c r="K3941" s="67" t="s">
        <v>424</v>
      </c>
      <c r="L3941" s="67" t="s">
        <v>424</v>
      </c>
      <c r="M3941" s="77">
        <v>0.85</v>
      </c>
      <c r="N3941" s="58">
        <v>0.15</v>
      </c>
      <c r="O3941" s="59">
        <f>Ugovori_OPULJP3[[#This Row],[Bespovratna sredstva - Ukupno (EU+Nac) HRK
= Ukupna ugovorena vrijednost bespovratnih sredstava]]*Ugovori_OPULJP3[[#This Row],[EU STOPA SUFINANCIRANJA %
EU CO-FINANCING RATE %]]</f>
        <v>407706.7585</v>
      </c>
      <c r="P3941" s="60">
        <f>Ugovori_OPULJP3[[#This Row],[Bespovratna sredstva - EU dio - HRK]]/7.5345</f>
        <v>54111.985997743708</v>
      </c>
      <c r="Q3941" s="59">
        <f>Ugovori_OPULJP3[[#This Row],[Bespovratna sredstva - Ukupno (EU+Nac) HRK
= Ukupna ugovorena vrijednost bespovratnih sredstava]]*Ugovori_OPULJP3[[#This Row],[STOPA NACIONALNOG SUFINANCIRANJA %]]</f>
        <v>71948.251499999998</v>
      </c>
      <c r="R3941" s="60">
        <f>Ugovori_OPULJP3[[#This Row],[Bespovratna sredstva - Nacionalni dio - HRK]]/7.5345</f>
        <v>9549.1739996018314</v>
      </c>
      <c r="S3941" s="59">
        <v>479655.01</v>
      </c>
      <c r="T3941" s="60">
        <f>Ugovori_OPULJP3[[#This Row],[Bespovratna sredstva - Ukupno (EU+Nac) HRK
= Ukupna ugovorena vrijednost bespovratnih sredstava]]/7.5345</f>
        <v>63661.159997345545</v>
      </c>
      <c r="U3941" s="59">
        <v>0</v>
      </c>
      <c r="V3941" s="60">
        <f>Ugovori_OPULJP3[[#This Row],[Javni doprinos korisnika - HRK]]/7.5345</f>
        <v>0</v>
      </c>
      <c r="W3941" s="59">
        <v>0</v>
      </c>
      <c r="X3941" s="60">
        <f>Ugovori_OPULJP3[[#This Row],[Privatni doprinos korisnika - HRK]]/7.5345</f>
        <v>0</v>
      </c>
      <c r="Y3941" s="61">
        <v>479655.01</v>
      </c>
      <c r="Z3941" s="62">
        <f>Ugovori_OPULJP3[[#This Row],[UKUPNI PRIHVATLJIVI IZDACI
TOTAL ELIGIBLE EXPENDITURE
= Bespovratna sredstva ukupno + doprinos korisnika
= Ukupni prihvatljivi troškovi
= Ukupna ugovorena vrijednost projekta HRK]]/7.5345</f>
        <v>63661.159997345545</v>
      </c>
      <c r="AA3941" s="66" t="s">
        <v>12292</v>
      </c>
      <c r="AB3941" s="66" t="s">
        <v>752</v>
      </c>
      <c r="AC3941" s="40" t="s">
        <v>14336</v>
      </c>
      <c r="AD3941" s="72" t="s">
        <v>12294</v>
      </c>
    </row>
    <row r="3942" spans="1:30" ht="88.5" customHeight="1" x14ac:dyDescent="0.2">
      <c r="A3942" s="75" t="s">
        <v>14337</v>
      </c>
      <c r="B3942" s="64" t="s">
        <v>12105</v>
      </c>
      <c r="C3942" s="65" t="s">
        <v>12289</v>
      </c>
      <c r="D3942" s="96" t="s">
        <v>13640</v>
      </c>
      <c r="E3942" s="53" t="s">
        <v>75</v>
      </c>
      <c r="F3942" s="71" t="s">
        <v>14338</v>
      </c>
      <c r="G3942" s="54" t="s">
        <v>1090</v>
      </c>
      <c r="H3942" s="68">
        <v>44735</v>
      </c>
      <c r="I3942" s="68">
        <v>45283</v>
      </c>
      <c r="J3942" s="57" t="str">
        <f>IF(Ugovori_OPULJP3[[#This Row],[DATUM ZAVRŠETKA OPERACIJE]]&gt;DATE(2024,12,31),"u provedbi","završen")</f>
        <v>završen</v>
      </c>
      <c r="K3942" s="67" t="s">
        <v>83</v>
      </c>
      <c r="L3942" s="67" t="s">
        <v>83</v>
      </c>
      <c r="M3942" s="58">
        <v>0.85</v>
      </c>
      <c r="N3942" s="58">
        <v>0.15</v>
      </c>
      <c r="O3942" s="59">
        <f>Ugovori_OPULJP3[[#This Row],[Bespovratna sredstva - Ukupno (EU+Nac) HRK
= Ukupna ugovorena vrijednost bespovratnih sredstava]]*Ugovori_OPULJP3[[#This Row],[EU STOPA SUFINANCIRANJA %
EU CO-FINANCING RATE %]]</f>
        <v>352493.97149999999</v>
      </c>
      <c r="P3942" s="60">
        <f>Ugovori_OPULJP3[[#This Row],[Bespovratna sredstva - EU dio - HRK]]/7.5345</f>
        <v>46783.989846705153</v>
      </c>
      <c r="Q3942" s="59">
        <f>Ugovori_OPULJP3[[#This Row],[Bespovratna sredstva - Ukupno (EU+Nac) HRK
= Ukupna ugovorena vrijednost bespovratnih sredstava]]*Ugovori_OPULJP3[[#This Row],[STOPA NACIONALNOG SUFINANCIRANJA %]]</f>
        <v>62204.818499999994</v>
      </c>
      <c r="R3942" s="60">
        <f>Ugovori_OPULJP3[[#This Row],[Bespovratna sredstva - Nacionalni dio - HRK]]/7.5345</f>
        <v>8255.9982082420847</v>
      </c>
      <c r="S3942" s="59">
        <v>414698.79</v>
      </c>
      <c r="T3942" s="60">
        <f>Ugovori_OPULJP3[[#This Row],[Bespovratna sredstva - Ukupno (EU+Nac) HRK
= Ukupna ugovorena vrijednost bespovratnih sredstava]]/7.5345</f>
        <v>55039.988054947236</v>
      </c>
      <c r="U3942" s="59">
        <v>0</v>
      </c>
      <c r="V3942" s="60">
        <f>Ugovori_OPULJP3[[#This Row],[Javni doprinos korisnika - HRK]]/7.5345</f>
        <v>0</v>
      </c>
      <c r="W3942" s="59">
        <v>0</v>
      </c>
      <c r="X3942" s="60">
        <f>Ugovori_OPULJP3[[#This Row],[Privatni doprinos korisnika - HRK]]/7.5345</f>
        <v>0</v>
      </c>
      <c r="Y3942" s="61">
        <v>414698.79</v>
      </c>
      <c r="Z3942" s="62">
        <f>Ugovori_OPULJP3[[#This Row],[UKUPNI PRIHVATLJIVI IZDACI
TOTAL ELIGIBLE EXPENDITURE
= Bespovratna sredstva ukupno + doprinos korisnika
= Ukupni prihvatljivi troškovi
= Ukupna ugovorena vrijednost projekta HRK]]/7.5345</f>
        <v>55039.988054947236</v>
      </c>
      <c r="AA3942" s="53" t="s">
        <v>12292</v>
      </c>
      <c r="AB3942" s="53" t="s">
        <v>752</v>
      </c>
      <c r="AC3942" s="40" t="s">
        <v>14339</v>
      </c>
      <c r="AD3942" s="52" t="s">
        <v>12294</v>
      </c>
    </row>
    <row r="3943" spans="1:30" ht="88.5" customHeight="1" x14ac:dyDescent="0.2">
      <c r="A3943" s="50" t="s">
        <v>14340</v>
      </c>
      <c r="B3943" s="64" t="s">
        <v>12105</v>
      </c>
      <c r="C3943" s="65" t="s">
        <v>12289</v>
      </c>
      <c r="D3943" s="65" t="s">
        <v>13640</v>
      </c>
      <c r="E3943" s="66" t="s">
        <v>75</v>
      </c>
      <c r="F3943" s="71" t="s">
        <v>14341</v>
      </c>
      <c r="G3943" s="71" t="s">
        <v>14342</v>
      </c>
      <c r="H3943" s="68">
        <v>44769</v>
      </c>
      <c r="I3943" s="68">
        <v>45291</v>
      </c>
      <c r="J3943" s="57" t="str">
        <f>IF(Ugovori_OPULJP3[[#This Row],[DATUM ZAVRŠETKA OPERACIJE]]&gt;DATE(2024,12,31),"u provedbi","završen")</f>
        <v>završen</v>
      </c>
      <c r="K3943" s="76" t="s">
        <v>689</v>
      </c>
      <c r="L3943" s="67" t="s">
        <v>36</v>
      </c>
      <c r="M3943" s="58">
        <v>0.85</v>
      </c>
      <c r="N3943" s="58">
        <v>0.15</v>
      </c>
      <c r="O3943" s="59">
        <f>Ugovori_OPULJP3[[#This Row],[Bespovratna sredstva - Ukupno (EU+Nac) HRK
= Ukupna ugovorena vrijednost bespovratnih sredstava]]*Ugovori_OPULJP3[[#This Row],[EU STOPA SUFINANCIRANJA %
EU CO-FINANCING RATE %]]</f>
        <v>408345.90749999997</v>
      </c>
      <c r="P3943" s="60">
        <f>Ugovori_OPULJP3[[#This Row],[Bespovratna sredstva - EU dio - HRK]]/7.5345</f>
        <v>54196.815648019103</v>
      </c>
      <c r="Q3943" s="59">
        <f>Ugovori_OPULJP3[[#This Row],[Bespovratna sredstva - Ukupno (EU+Nac) HRK
= Ukupna ugovorena vrijednost bespovratnih sredstava]]*Ugovori_OPULJP3[[#This Row],[STOPA NACIONALNOG SUFINANCIRANJA %]]</f>
        <v>72061.042499999996</v>
      </c>
      <c r="R3943" s="60">
        <f>Ugovori_OPULJP3[[#This Row],[Bespovratna sredstva - Nacionalni dio - HRK]]/7.5345</f>
        <v>9564.1439378857249</v>
      </c>
      <c r="S3943" s="59">
        <v>480406.95</v>
      </c>
      <c r="T3943" s="60">
        <f>Ugovori_OPULJP3[[#This Row],[Bespovratna sredstva - Ukupno (EU+Nac) HRK
= Ukupna ugovorena vrijednost bespovratnih sredstava]]/7.5345</f>
        <v>63760.959585904835</v>
      </c>
      <c r="U3943" s="59">
        <v>0</v>
      </c>
      <c r="V3943" s="60">
        <f>Ugovori_OPULJP3[[#This Row],[Javni doprinos korisnika - HRK]]/7.5345</f>
        <v>0</v>
      </c>
      <c r="W3943" s="59">
        <v>0</v>
      </c>
      <c r="X3943" s="60">
        <f>Ugovori_OPULJP3[[#This Row],[Privatni doprinos korisnika - HRK]]/7.5345</f>
        <v>0</v>
      </c>
      <c r="Y3943" s="61">
        <v>480406.95</v>
      </c>
      <c r="Z3943" s="62">
        <f>Ugovori_OPULJP3[[#This Row],[UKUPNI PRIHVATLJIVI IZDACI
TOTAL ELIGIBLE EXPENDITURE
= Bespovratna sredstva ukupno + doprinos korisnika
= Ukupni prihvatljivi troškovi
= Ukupna ugovorena vrijednost projekta HRK]]/7.5345</f>
        <v>63760.959585904835</v>
      </c>
      <c r="AA3943" s="66" t="s">
        <v>12292</v>
      </c>
      <c r="AB3943" s="66" t="s">
        <v>752</v>
      </c>
      <c r="AC3943" s="40" t="s">
        <v>14343</v>
      </c>
      <c r="AD3943" s="72" t="s">
        <v>12294</v>
      </c>
    </row>
    <row r="3944" spans="1:30" ht="88.5" customHeight="1" x14ac:dyDescent="0.2">
      <c r="A3944" s="70" t="s">
        <v>14344</v>
      </c>
      <c r="B3944" s="51" t="s">
        <v>12105</v>
      </c>
      <c r="C3944" s="52" t="s">
        <v>12289</v>
      </c>
      <c r="D3944" s="96" t="s">
        <v>13640</v>
      </c>
      <c r="E3944" s="53" t="s">
        <v>75</v>
      </c>
      <c r="F3944" s="71" t="s">
        <v>14345</v>
      </c>
      <c r="G3944" s="71" t="s">
        <v>957</v>
      </c>
      <c r="H3944" s="68">
        <v>44743</v>
      </c>
      <c r="I3944" s="68">
        <v>45108</v>
      </c>
      <c r="J3944" s="57" t="str">
        <f>IF(Ugovori_OPULJP3[[#This Row],[DATUM ZAVRŠETKA OPERACIJE]]&gt;DATE(2024,12,31),"u provedbi","završen")</f>
        <v>završen</v>
      </c>
      <c r="K3944" s="76" t="s">
        <v>14346</v>
      </c>
      <c r="L3944" s="67" t="s">
        <v>36</v>
      </c>
      <c r="M3944" s="58">
        <v>0.85</v>
      </c>
      <c r="N3944" s="58">
        <v>0.15</v>
      </c>
      <c r="O3944" s="59">
        <f>Ugovori_OPULJP3[[#This Row],[Bespovratna sredstva - Ukupno (EU+Nac) HRK
= Ukupna ugovorena vrijednost bespovratnih sredstava]]*Ugovori_OPULJP3[[#This Row],[EU STOPA SUFINANCIRANJA %
EU CO-FINANCING RATE %]]</f>
        <v>411078.853</v>
      </c>
      <c r="P3944" s="60">
        <f>Ugovori_OPULJP3[[#This Row],[Bespovratna sredstva - EU dio - HRK]]/7.5345</f>
        <v>54559.539850023226</v>
      </c>
      <c r="Q3944" s="59">
        <f>Ugovori_OPULJP3[[#This Row],[Bespovratna sredstva - Ukupno (EU+Nac) HRK
= Ukupna ugovorena vrijednost bespovratnih sredstava]]*Ugovori_OPULJP3[[#This Row],[STOPA NACIONALNOG SUFINANCIRANJA %]]</f>
        <v>72543.32699999999</v>
      </c>
      <c r="R3944" s="60">
        <f>Ugovori_OPULJP3[[#This Row],[Bespovratna sredstva - Nacionalni dio - HRK]]/7.5345</f>
        <v>9628.1540911805678</v>
      </c>
      <c r="S3944" s="59">
        <v>483622.18</v>
      </c>
      <c r="T3944" s="60">
        <f>Ugovori_OPULJP3[[#This Row],[Bespovratna sredstva - Ukupno (EU+Nac) HRK
= Ukupna ugovorena vrijednost bespovratnih sredstava]]/7.5345</f>
        <v>64187.69394120379</v>
      </c>
      <c r="U3944" s="59">
        <v>0</v>
      </c>
      <c r="V3944" s="60">
        <f>Ugovori_OPULJP3[[#This Row],[Javni doprinos korisnika - HRK]]/7.5345</f>
        <v>0</v>
      </c>
      <c r="W3944" s="59">
        <v>0</v>
      </c>
      <c r="X3944" s="60">
        <f>Ugovori_OPULJP3[[#This Row],[Privatni doprinos korisnika - HRK]]/7.5345</f>
        <v>0</v>
      </c>
      <c r="Y3944" s="61">
        <v>483622.18</v>
      </c>
      <c r="Z3944" s="62">
        <f>Ugovori_OPULJP3[[#This Row],[UKUPNI PRIHVATLJIVI IZDACI
TOTAL ELIGIBLE EXPENDITURE
= Bespovratna sredstva ukupno + doprinos korisnika
= Ukupni prihvatljivi troškovi
= Ukupna ugovorena vrijednost projekta HRK]]/7.5345</f>
        <v>64187.69394120379</v>
      </c>
      <c r="AA3944" s="53" t="s">
        <v>12292</v>
      </c>
      <c r="AB3944" s="53" t="s">
        <v>752</v>
      </c>
      <c r="AC3944" s="40" t="s">
        <v>14347</v>
      </c>
      <c r="AD3944" s="52" t="s">
        <v>12294</v>
      </c>
    </row>
    <row r="3945" spans="1:30" ht="88.5" customHeight="1" x14ac:dyDescent="0.2">
      <c r="A3945" s="50" t="s">
        <v>14348</v>
      </c>
      <c r="B3945" s="64" t="s">
        <v>12105</v>
      </c>
      <c r="C3945" s="65" t="s">
        <v>12289</v>
      </c>
      <c r="D3945" s="65" t="s">
        <v>13640</v>
      </c>
      <c r="E3945" s="66" t="s">
        <v>75</v>
      </c>
      <c r="F3945" s="71" t="s">
        <v>14349</v>
      </c>
      <c r="G3945" s="71" t="s">
        <v>274</v>
      </c>
      <c r="H3945" s="68">
        <v>44769</v>
      </c>
      <c r="I3945" s="68">
        <v>45226</v>
      </c>
      <c r="J3945" s="57" t="str">
        <f>IF(Ugovori_OPULJP3[[#This Row],[DATUM ZAVRŠETKA OPERACIJE]]&gt;DATE(2024,12,31),"u provedbi","završen")</f>
        <v>završen</v>
      </c>
      <c r="K3945" s="67" t="s">
        <v>93</v>
      </c>
      <c r="L3945" s="67" t="s">
        <v>93</v>
      </c>
      <c r="M3945" s="58">
        <v>0.85</v>
      </c>
      <c r="N3945" s="58">
        <v>0.15</v>
      </c>
      <c r="O3945" s="59">
        <f>Ugovori_OPULJP3[[#This Row],[Bespovratna sredstva - Ukupno (EU+Nac) HRK
= Ukupna ugovorena vrijednost bespovratnih sredstava]]*Ugovori_OPULJP3[[#This Row],[EU STOPA SUFINANCIRANJA %
EU CO-FINANCING RATE %]]</f>
        <v>388747.5</v>
      </c>
      <c r="P3945" s="60">
        <f>Ugovori_OPULJP3[[#This Row],[Bespovratna sredstva - EU dio - HRK]]/7.5345</f>
        <v>51595.659964164835</v>
      </c>
      <c r="Q3945" s="59">
        <f>Ugovori_OPULJP3[[#This Row],[Bespovratna sredstva - Ukupno (EU+Nac) HRK
= Ukupna ugovorena vrijednost bespovratnih sredstava]]*Ugovori_OPULJP3[[#This Row],[STOPA NACIONALNOG SUFINANCIRANJA %]]</f>
        <v>68602.5</v>
      </c>
      <c r="R3945" s="60">
        <f>Ugovori_OPULJP3[[#This Row],[Bespovratna sredstva - Nacionalni dio - HRK]]/7.5345</f>
        <v>9105.1164642643835</v>
      </c>
      <c r="S3945" s="59">
        <v>457350</v>
      </c>
      <c r="T3945" s="60">
        <f>Ugovori_OPULJP3[[#This Row],[Bespovratna sredstva - Ukupno (EU+Nac) HRK
= Ukupna ugovorena vrijednost bespovratnih sredstava]]/7.5345</f>
        <v>60700.776428429221</v>
      </c>
      <c r="U3945" s="59">
        <v>0</v>
      </c>
      <c r="V3945" s="60">
        <f>Ugovori_OPULJP3[[#This Row],[Javni doprinos korisnika - HRK]]/7.5345</f>
        <v>0</v>
      </c>
      <c r="W3945" s="59">
        <v>0</v>
      </c>
      <c r="X3945" s="60">
        <f>Ugovori_OPULJP3[[#This Row],[Privatni doprinos korisnika - HRK]]/7.5345</f>
        <v>0</v>
      </c>
      <c r="Y3945" s="61">
        <v>457350</v>
      </c>
      <c r="Z3945" s="62">
        <f>Ugovori_OPULJP3[[#This Row],[UKUPNI PRIHVATLJIVI IZDACI
TOTAL ELIGIBLE EXPENDITURE
= Bespovratna sredstva ukupno + doprinos korisnika
= Ukupni prihvatljivi troškovi
= Ukupna ugovorena vrijednost projekta HRK]]/7.5345</f>
        <v>60700.776428429221</v>
      </c>
      <c r="AA3945" s="66" t="s">
        <v>12292</v>
      </c>
      <c r="AB3945" s="66" t="s">
        <v>752</v>
      </c>
      <c r="AC3945" s="40" t="s">
        <v>14350</v>
      </c>
      <c r="AD3945" s="72" t="s">
        <v>12294</v>
      </c>
    </row>
    <row r="3946" spans="1:30" ht="88.5" customHeight="1" x14ac:dyDescent="0.2">
      <c r="A3946" s="70" t="s">
        <v>14351</v>
      </c>
      <c r="B3946" s="64" t="s">
        <v>12105</v>
      </c>
      <c r="C3946" s="65" t="s">
        <v>12289</v>
      </c>
      <c r="D3946" s="96" t="s">
        <v>13640</v>
      </c>
      <c r="E3946" s="53" t="s">
        <v>75</v>
      </c>
      <c r="F3946" s="71" t="s">
        <v>6193</v>
      </c>
      <c r="G3946" s="71" t="s">
        <v>4061</v>
      </c>
      <c r="H3946" s="68">
        <v>44515</v>
      </c>
      <c r="I3946" s="68">
        <v>44880</v>
      </c>
      <c r="J3946" s="57" t="str">
        <f>IF(Ugovori_OPULJP3[[#This Row],[DATUM ZAVRŠETKA OPERACIJE]]&gt;DATE(2024,12,31),"u provedbi","završen")</f>
        <v>završen</v>
      </c>
      <c r="K3946" s="76" t="s">
        <v>14352</v>
      </c>
      <c r="L3946" s="67" t="s">
        <v>270</v>
      </c>
      <c r="M3946" s="58">
        <v>0.85</v>
      </c>
      <c r="N3946" s="58">
        <v>0.15</v>
      </c>
      <c r="O3946" s="59">
        <f>Ugovori_OPULJP3[[#This Row],[Bespovratna sredstva - Ukupno (EU+Nac) HRK
= Ukupna ugovorena vrijednost bespovratnih sredstava]]*Ugovori_OPULJP3[[#This Row],[EU STOPA SUFINANCIRANJA %
EU CO-FINANCING RATE %]]</f>
        <v>408939.25</v>
      </c>
      <c r="P3946" s="60">
        <f>Ugovori_OPULJP3[[#This Row],[Bespovratna sredstva - EU dio - HRK]]/7.5345</f>
        <v>54275.565730970862</v>
      </c>
      <c r="Q3946" s="59">
        <f>Ugovori_OPULJP3[[#This Row],[Bespovratna sredstva - Ukupno (EU+Nac) HRK
= Ukupna ugovorena vrijednost bespovratnih sredstava]]*Ugovori_OPULJP3[[#This Row],[STOPA NACIONALNOG SUFINANCIRANJA %]]</f>
        <v>72165.75</v>
      </c>
      <c r="R3946" s="60">
        <f>Ugovori_OPULJP3[[#This Row],[Bespovratna sredstva - Nacionalni dio - HRK]]/7.5345</f>
        <v>9578.0410113477992</v>
      </c>
      <c r="S3946" s="59">
        <v>481105</v>
      </c>
      <c r="T3946" s="60">
        <f>Ugovori_OPULJP3[[#This Row],[Bespovratna sredstva - Ukupno (EU+Nac) HRK
= Ukupna ugovorena vrijednost bespovratnih sredstava]]/7.5345</f>
        <v>63853.606742318661</v>
      </c>
      <c r="U3946" s="59">
        <v>0</v>
      </c>
      <c r="V3946" s="60">
        <f>Ugovori_OPULJP3[[#This Row],[Javni doprinos korisnika - HRK]]/7.5345</f>
        <v>0</v>
      </c>
      <c r="W3946" s="59">
        <v>0</v>
      </c>
      <c r="X3946" s="60">
        <f>Ugovori_OPULJP3[[#This Row],[Privatni doprinos korisnika - HRK]]/7.5345</f>
        <v>0</v>
      </c>
      <c r="Y3946" s="61">
        <v>481105</v>
      </c>
      <c r="Z3946" s="62">
        <f>Ugovori_OPULJP3[[#This Row],[UKUPNI PRIHVATLJIVI IZDACI
TOTAL ELIGIBLE EXPENDITURE
= Bespovratna sredstva ukupno + doprinos korisnika
= Ukupni prihvatljivi troškovi
= Ukupna ugovorena vrijednost projekta HRK]]/7.5345</f>
        <v>63853.606742318661</v>
      </c>
      <c r="AA3946" s="66" t="s">
        <v>12292</v>
      </c>
      <c r="AB3946" s="66" t="s">
        <v>752</v>
      </c>
      <c r="AC3946" s="40" t="s">
        <v>14353</v>
      </c>
      <c r="AD3946" s="72" t="s">
        <v>12294</v>
      </c>
    </row>
    <row r="3947" spans="1:30" ht="88.5" customHeight="1" x14ac:dyDescent="0.2">
      <c r="A3947" s="70" t="s">
        <v>14354</v>
      </c>
      <c r="B3947" s="64" t="s">
        <v>12105</v>
      </c>
      <c r="C3947" s="65" t="s">
        <v>12289</v>
      </c>
      <c r="D3947" s="96" t="s">
        <v>13640</v>
      </c>
      <c r="E3947" s="53" t="s">
        <v>75</v>
      </c>
      <c r="F3947" s="71" t="s">
        <v>14355</v>
      </c>
      <c r="G3947" s="71" t="s">
        <v>14356</v>
      </c>
      <c r="H3947" s="68">
        <v>44608</v>
      </c>
      <c r="I3947" s="68">
        <v>45154</v>
      </c>
      <c r="J3947" s="57" t="str">
        <f>IF(Ugovori_OPULJP3[[#This Row],[DATUM ZAVRŠETKA OPERACIJE]]&gt;DATE(2024,12,31),"u provedbi","završen")</f>
        <v>završen</v>
      </c>
      <c r="K3947" s="67" t="s">
        <v>598</v>
      </c>
      <c r="L3947" s="67" t="s">
        <v>598</v>
      </c>
      <c r="M3947" s="77">
        <v>0.85</v>
      </c>
      <c r="N3947" s="58">
        <v>0.15</v>
      </c>
      <c r="O3947" s="59">
        <f>Ugovori_OPULJP3[[#This Row],[Bespovratna sredstva - Ukupno (EU+Nac) HRK
= Ukupna ugovorena vrijednost bespovratnih sredstava]]*Ugovori_OPULJP3[[#This Row],[EU STOPA SUFINANCIRANJA %
EU CO-FINANCING RATE %]]</f>
        <v>421792.22750000004</v>
      </c>
      <c r="P3947" s="60">
        <f>Ugovori_OPULJP3[[#This Row],[Bespovratna sredstva - EU dio - HRK]]/7.5345</f>
        <v>55981.449001260866</v>
      </c>
      <c r="Q3947" s="59">
        <f>Ugovori_OPULJP3[[#This Row],[Bespovratna sredstva - Ukupno (EU+Nac) HRK
= Ukupna ugovorena vrijednost bespovratnih sredstava]]*Ugovori_OPULJP3[[#This Row],[STOPA NACIONALNOG SUFINANCIRANJA %]]</f>
        <v>74433.922500000001</v>
      </c>
      <c r="R3947" s="60">
        <f>Ugovori_OPULJP3[[#This Row],[Bespovratna sredstva - Nacionalni dio - HRK]]/7.5345</f>
        <v>9879.0792355166232</v>
      </c>
      <c r="S3947" s="59">
        <v>496226.15</v>
      </c>
      <c r="T3947" s="60">
        <f>Ugovori_OPULJP3[[#This Row],[Bespovratna sredstva - Ukupno (EU+Nac) HRK
= Ukupna ugovorena vrijednost bespovratnih sredstava]]/7.5345</f>
        <v>65860.528236777493</v>
      </c>
      <c r="U3947" s="59">
        <v>0</v>
      </c>
      <c r="V3947" s="60">
        <f>Ugovori_OPULJP3[[#This Row],[Javni doprinos korisnika - HRK]]/7.5345</f>
        <v>0</v>
      </c>
      <c r="W3947" s="59">
        <v>0</v>
      </c>
      <c r="X3947" s="60">
        <f>Ugovori_OPULJP3[[#This Row],[Privatni doprinos korisnika - HRK]]/7.5345</f>
        <v>0</v>
      </c>
      <c r="Y3947" s="61">
        <v>496226.15</v>
      </c>
      <c r="Z3947" s="62">
        <f>Ugovori_OPULJP3[[#This Row],[UKUPNI PRIHVATLJIVI IZDACI
TOTAL ELIGIBLE EXPENDITURE
= Bespovratna sredstva ukupno + doprinos korisnika
= Ukupni prihvatljivi troškovi
= Ukupna ugovorena vrijednost projekta HRK]]/7.5345</f>
        <v>65860.528236777493</v>
      </c>
      <c r="AA3947" s="66" t="s">
        <v>12292</v>
      </c>
      <c r="AB3947" s="66" t="s">
        <v>752</v>
      </c>
      <c r="AC3947" s="40" t="s">
        <v>14357</v>
      </c>
      <c r="AD3947" s="72" t="s">
        <v>12294</v>
      </c>
    </row>
    <row r="3948" spans="1:30" ht="88.5" customHeight="1" x14ac:dyDescent="0.2">
      <c r="A3948" s="70" t="s">
        <v>14358</v>
      </c>
      <c r="B3948" s="64" t="s">
        <v>12105</v>
      </c>
      <c r="C3948" s="65" t="s">
        <v>12289</v>
      </c>
      <c r="D3948" s="96" t="s">
        <v>13640</v>
      </c>
      <c r="E3948" s="53" t="s">
        <v>75</v>
      </c>
      <c r="F3948" s="71" t="s">
        <v>14359</v>
      </c>
      <c r="G3948" s="71" t="s">
        <v>14360</v>
      </c>
      <c r="H3948" s="68">
        <v>44608</v>
      </c>
      <c r="I3948" s="68">
        <v>44973</v>
      </c>
      <c r="J3948" s="57" t="str">
        <f>IF(Ugovori_OPULJP3[[#This Row],[DATUM ZAVRŠETKA OPERACIJE]]&gt;DATE(2024,12,31),"u provedbi","završen")</f>
        <v>završen</v>
      </c>
      <c r="K3948" s="67" t="s">
        <v>332</v>
      </c>
      <c r="L3948" s="67" t="s">
        <v>332</v>
      </c>
      <c r="M3948" s="77">
        <v>0.85</v>
      </c>
      <c r="N3948" s="58">
        <v>0.15</v>
      </c>
      <c r="O3948" s="59">
        <f>Ugovori_OPULJP3[[#This Row],[Bespovratna sredstva - Ukupno (EU+Nac) HRK
= Ukupna ugovorena vrijednost bespovratnih sredstava]]*Ugovori_OPULJP3[[#This Row],[EU STOPA SUFINANCIRANJA %
EU CO-FINANCING RATE %]]</f>
        <v>381794.51699999999</v>
      </c>
      <c r="P3948" s="60">
        <f>Ugovori_OPULJP3[[#This Row],[Bespovratna sredstva - EU dio - HRK]]/7.5345</f>
        <v>50672.840533545685</v>
      </c>
      <c r="Q3948" s="59">
        <f>Ugovori_OPULJP3[[#This Row],[Bespovratna sredstva - Ukupno (EU+Nac) HRK
= Ukupna ugovorena vrijednost bespovratnih sredstava]]*Ugovori_OPULJP3[[#This Row],[STOPA NACIONALNOG SUFINANCIRANJA %]]</f>
        <v>67375.502999999997</v>
      </c>
      <c r="R3948" s="60">
        <f>Ugovori_OPULJP3[[#This Row],[Bespovratna sredstva - Nacionalni dio - HRK]]/7.5345</f>
        <v>8942.2659765080625</v>
      </c>
      <c r="S3948" s="59">
        <v>449170.02</v>
      </c>
      <c r="T3948" s="60">
        <f>Ugovori_OPULJP3[[#This Row],[Bespovratna sredstva - Ukupno (EU+Nac) HRK
= Ukupna ugovorena vrijednost bespovratnih sredstava]]/7.5345</f>
        <v>59615.106510053753</v>
      </c>
      <c r="U3948" s="59">
        <v>0</v>
      </c>
      <c r="V3948" s="60">
        <f>Ugovori_OPULJP3[[#This Row],[Javni doprinos korisnika - HRK]]/7.5345</f>
        <v>0</v>
      </c>
      <c r="W3948" s="59">
        <v>0</v>
      </c>
      <c r="X3948" s="60">
        <f>Ugovori_OPULJP3[[#This Row],[Privatni doprinos korisnika - HRK]]/7.5345</f>
        <v>0</v>
      </c>
      <c r="Y3948" s="61">
        <v>449170.02</v>
      </c>
      <c r="Z3948" s="62">
        <f>Ugovori_OPULJP3[[#This Row],[UKUPNI PRIHVATLJIVI IZDACI
TOTAL ELIGIBLE EXPENDITURE
= Bespovratna sredstva ukupno + doprinos korisnika
= Ukupni prihvatljivi troškovi
= Ukupna ugovorena vrijednost projekta HRK]]/7.5345</f>
        <v>59615.106510053753</v>
      </c>
      <c r="AA3948" s="66" t="s">
        <v>12292</v>
      </c>
      <c r="AB3948" s="66" t="s">
        <v>752</v>
      </c>
      <c r="AC3948" s="40" t="s">
        <v>14361</v>
      </c>
      <c r="AD3948" s="72" t="s">
        <v>12294</v>
      </c>
    </row>
    <row r="3949" spans="1:30" ht="88.5" customHeight="1" x14ac:dyDescent="0.2">
      <c r="A3949" s="70" t="s">
        <v>14362</v>
      </c>
      <c r="B3949" s="64" t="s">
        <v>12105</v>
      </c>
      <c r="C3949" s="65" t="s">
        <v>12289</v>
      </c>
      <c r="D3949" s="96" t="s">
        <v>13640</v>
      </c>
      <c r="E3949" s="53" t="s">
        <v>75</v>
      </c>
      <c r="F3949" s="71" t="s">
        <v>14363</v>
      </c>
      <c r="G3949" s="71" t="s">
        <v>14364</v>
      </c>
      <c r="H3949" s="68">
        <v>44621</v>
      </c>
      <c r="I3949" s="68">
        <v>45170</v>
      </c>
      <c r="J3949" s="57" t="str">
        <f>IF(Ugovori_OPULJP3[[#This Row],[DATUM ZAVRŠETKA OPERACIJE]]&gt;DATE(2024,12,31),"u provedbi","završen")</f>
        <v>završen</v>
      </c>
      <c r="K3949" s="67" t="s">
        <v>210</v>
      </c>
      <c r="L3949" s="67" t="s">
        <v>210</v>
      </c>
      <c r="M3949" s="58">
        <v>0.85</v>
      </c>
      <c r="N3949" s="58">
        <v>0.15</v>
      </c>
      <c r="O3949" s="59">
        <f>Ugovori_OPULJP3[[#This Row],[Bespovratna sredstva - Ukupno (EU+Nac) HRK
= Ukupna ugovorena vrijednost bespovratnih sredstava]]*Ugovori_OPULJP3[[#This Row],[EU STOPA SUFINANCIRANJA %
EU CO-FINANCING RATE %]]</f>
        <v>387105.69949999999</v>
      </c>
      <c r="P3949" s="60">
        <f>Ugovori_OPULJP3[[#This Row],[Bespovratna sredstva - EU dio - HRK]]/7.5345</f>
        <v>51377.755590948298</v>
      </c>
      <c r="Q3949" s="59">
        <f>Ugovori_OPULJP3[[#This Row],[Bespovratna sredstva - Ukupno (EU+Nac) HRK
= Ukupna ugovorena vrijednost bespovratnih sredstava]]*Ugovori_OPULJP3[[#This Row],[STOPA NACIONALNOG SUFINANCIRANJA %]]</f>
        <v>68312.770499999999</v>
      </c>
      <c r="R3949" s="60">
        <f>Ugovori_OPULJP3[[#This Row],[Bespovratna sredstva - Nacionalni dio - HRK]]/7.5345</f>
        <v>9066.6627513438179</v>
      </c>
      <c r="S3949" s="59">
        <v>455418.47</v>
      </c>
      <c r="T3949" s="60">
        <f>Ugovori_OPULJP3[[#This Row],[Bespovratna sredstva - Ukupno (EU+Nac) HRK
= Ukupna ugovorena vrijednost bespovratnih sredstava]]/7.5345</f>
        <v>60444.418342292112</v>
      </c>
      <c r="U3949" s="59">
        <v>0</v>
      </c>
      <c r="V3949" s="60">
        <f>Ugovori_OPULJP3[[#This Row],[Javni doprinos korisnika - HRK]]/7.5345</f>
        <v>0</v>
      </c>
      <c r="W3949" s="59">
        <v>0</v>
      </c>
      <c r="X3949" s="60">
        <f>Ugovori_OPULJP3[[#This Row],[Privatni doprinos korisnika - HRK]]/7.5345</f>
        <v>0</v>
      </c>
      <c r="Y3949" s="61">
        <v>455418.47</v>
      </c>
      <c r="Z3949" s="62">
        <f>Ugovori_OPULJP3[[#This Row],[UKUPNI PRIHVATLJIVI IZDACI
TOTAL ELIGIBLE EXPENDITURE
= Bespovratna sredstva ukupno + doprinos korisnika
= Ukupni prihvatljivi troškovi
= Ukupna ugovorena vrijednost projekta HRK]]/7.5345</f>
        <v>60444.418342292112</v>
      </c>
      <c r="AA3949" s="53" t="s">
        <v>12292</v>
      </c>
      <c r="AB3949" s="53" t="s">
        <v>752</v>
      </c>
      <c r="AC3949" s="40" t="s">
        <v>14365</v>
      </c>
      <c r="AD3949" s="52" t="s">
        <v>12294</v>
      </c>
    </row>
    <row r="3950" spans="1:30" ht="88.5" customHeight="1" x14ac:dyDescent="0.2">
      <c r="A3950" s="70" t="s">
        <v>14366</v>
      </c>
      <c r="B3950" s="64" t="s">
        <v>12105</v>
      </c>
      <c r="C3950" s="65" t="s">
        <v>12289</v>
      </c>
      <c r="D3950" s="96" t="s">
        <v>13640</v>
      </c>
      <c r="E3950" s="53" t="s">
        <v>75</v>
      </c>
      <c r="F3950" s="71" t="s">
        <v>14367</v>
      </c>
      <c r="G3950" s="71" t="s">
        <v>9012</v>
      </c>
      <c r="H3950" s="68">
        <v>44504</v>
      </c>
      <c r="I3950" s="68">
        <v>44869</v>
      </c>
      <c r="J3950" s="57" t="str">
        <f>IF(Ugovori_OPULJP3[[#This Row],[DATUM ZAVRŠETKA OPERACIJE]]&gt;DATE(2024,12,31),"u provedbi","završen")</f>
        <v>završen</v>
      </c>
      <c r="K3950" s="76" t="s">
        <v>210</v>
      </c>
      <c r="L3950" s="67" t="s">
        <v>36</v>
      </c>
      <c r="M3950" s="58">
        <v>0.85</v>
      </c>
      <c r="N3950" s="58">
        <v>0.15</v>
      </c>
      <c r="O3950" s="59">
        <f>Ugovori_OPULJP3[[#This Row],[Bespovratna sredstva - Ukupno (EU+Nac) HRK
= Ukupna ugovorena vrijednost bespovratnih sredstava]]*Ugovori_OPULJP3[[#This Row],[EU STOPA SUFINANCIRANJA %
EU CO-FINANCING RATE %]]</f>
        <v>394208.75</v>
      </c>
      <c r="P3950" s="60">
        <f>Ugovori_OPULJP3[[#This Row],[Bespovratna sredstva - EU dio - HRK]]/7.5345</f>
        <v>52320.492401619216</v>
      </c>
      <c r="Q3950" s="59">
        <f>Ugovori_OPULJP3[[#This Row],[Bespovratna sredstva - Ukupno (EU+Nac) HRK
= Ukupna ugovorena vrijednost bespovratnih sredstava]]*Ugovori_OPULJP3[[#This Row],[STOPA NACIONALNOG SUFINANCIRANJA %]]</f>
        <v>69566.25</v>
      </c>
      <c r="R3950" s="60">
        <f>Ugovori_OPULJP3[[#This Row],[Bespovratna sredstva - Nacionalni dio - HRK]]/7.5345</f>
        <v>9233.0280708739792</v>
      </c>
      <c r="S3950" s="59">
        <v>463775</v>
      </c>
      <c r="T3950" s="60">
        <f>Ugovori_OPULJP3[[#This Row],[Bespovratna sredstva - Ukupno (EU+Nac) HRK
= Ukupna ugovorena vrijednost bespovratnih sredstava]]/7.5345</f>
        <v>61553.520472493197</v>
      </c>
      <c r="U3950" s="59">
        <v>0</v>
      </c>
      <c r="V3950" s="60">
        <f>Ugovori_OPULJP3[[#This Row],[Javni doprinos korisnika - HRK]]/7.5345</f>
        <v>0</v>
      </c>
      <c r="W3950" s="59">
        <v>0</v>
      </c>
      <c r="X3950" s="60">
        <f>Ugovori_OPULJP3[[#This Row],[Privatni doprinos korisnika - HRK]]/7.5345</f>
        <v>0</v>
      </c>
      <c r="Y3950" s="61">
        <v>463775</v>
      </c>
      <c r="Z3950" s="62">
        <f>Ugovori_OPULJP3[[#This Row],[UKUPNI PRIHVATLJIVI IZDACI
TOTAL ELIGIBLE EXPENDITURE
= Bespovratna sredstva ukupno + doprinos korisnika
= Ukupni prihvatljivi troškovi
= Ukupna ugovorena vrijednost projekta HRK]]/7.5345</f>
        <v>61553.520472493197</v>
      </c>
      <c r="AA3950" s="66" t="s">
        <v>12292</v>
      </c>
      <c r="AB3950" s="66" t="s">
        <v>752</v>
      </c>
      <c r="AC3950" s="40" t="s">
        <v>14368</v>
      </c>
      <c r="AD3950" s="72" t="s">
        <v>12294</v>
      </c>
    </row>
    <row r="3951" spans="1:30" ht="88.5" customHeight="1" x14ac:dyDescent="0.2">
      <c r="A3951" s="70" t="s">
        <v>14369</v>
      </c>
      <c r="B3951" s="64" t="s">
        <v>12105</v>
      </c>
      <c r="C3951" s="65" t="s">
        <v>12289</v>
      </c>
      <c r="D3951" s="96" t="s">
        <v>13640</v>
      </c>
      <c r="E3951" s="53" t="s">
        <v>75</v>
      </c>
      <c r="F3951" s="71" t="s">
        <v>14370</v>
      </c>
      <c r="G3951" s="71" t="s">
        <v>14371</v>
      </c>
      <c r="H3951" s="68">
        <v>44608</v>
      </c>
      <c r="I3951" s="68">
        <v>44973</v>
      </c>
      <c r="J3951" s="57" t="str">
        <f>IF(Ugovori_OPULJP3[[#This Row],[DATUM ZAVRŠETKA OPERACIJE]]&gt;DATE(2024,12,31),"u provedbi","završen")</f>
        <v>završen</v>
      </c>
      <c r="K3951" s="67" t="s">
        <v>689</v>
      </c>
      <c r="L3951" s="67" t="s">
        <v>36</v>
      </c>
      <c r="M3951" s="77">
        <v>0.85</v>
      </c>
      <c r="N3951" s="58">
        <v>0.15</v>
      </c>
      <c r="O3951" s="59">
        <f>Ugovori_OPULJP3[[#This Row],[Bespovratna sredstva - Ukupno (EU+Nac) HRK
= Ukupna ugovorena vrijednost bespovratnih sredstava]]*Ugovori_OPULJP3[[#This Row],[EU STOPA SUFINANCIRANJA %
EU CO-FINANCING RATE %]]</f>
        <v>364591.826</v>
      </c>
      <c r="P3951" s="60">
        <f>Ugovori_OPULJP3[[#This Row],[Bespovratna sredstva - EU dio - HRK]]/7.5345</f>
        <v>48389.651071736676</v>
      </c>
      <c r="Q3951" s="59">
        <f>Ugovori_OPULJP3[[#This Row],[Bespovratna sredstva - Ukupno (EU+Nac) HRK
= Ukupna ugovorena vrijednost bespovratnih sredstava]]*Ugovori_OPULJP3[[#This Row],[STOPA NACIONALNOG SUFINANCIRANJA %]]</f>
        <v>64339.733999999997</v>
      </c>
      <c r="R3951" s="60">
        <f>Ugovori_OPULJP3[[#This Row],[Bespovratna sredstva - Nacionalni dio - HRK]]/7.5345</f>
        <v>8539.3501891300002</v>
      </c>
      <c r="S3951" s="59">
        <v>428931.56</v>
      </c>
      <c r="T3951" s="60">
        <f>Ugovori_OPULJP3[[#This Row],[Bespovratna sredstva - Ukupno (EU+Nac) HRK
= Ukupna ugovorena vrijednost bespovratnih sredstava]]/7.5345</f>
        <v>56929.001260866673</v>
      </c>
      <c r="U3951" s="59">
        <v>0</v>
      </c>
      <c r="V3951" s="60">
        <f>Ugovori_OPULJP3[[#This Row],[Javni doprinos korisnika - HRK]]/7.5345</f>
        <v>0</v>
      </c>
      <c r="W3951" s="59">
        <v>0</v>
      </c>
      <c r="X3951" s="60">
        <f>Ugovori_OPULJP3[[#This Row],[Privatni doprinos korisnika - HRK]]/7.5345</f>
        <v>0</v>
      </c>
      <c r="Y3951" s="61">
        <v>428931.56</v>
      </c>
      <c r="Z3951" s="62">
        <f>Ugovori_OPULJP3[[#This Row],[UKUPNI PRIHVATLJIVI IZDACI
TOTAL ELIGIBLE EXPENDITURE
= Bespovratna sredstva ukupno + doprinos korisnika
= Ukupni prihvatljivi troškovi
= Ukupna ugovorena vrijednost projekta HRK]]/7.5345</f>
        <v>56929.001260866673</v>
      </c>
      <c r="AA3951" s="66" t="s">
        <v>12292</v>
      </c>
      <c r="AB3951" s="66" t="s">
        <v>752</v>
      </c>
      <c r="AC3951" s="40" t="s">
        <v>14372</v>
      </c>
      <c r="AD3951" s="72" t="s">
        <v>12294</v>
      </c>
    </row>
    <row r="3952" spans="1:30" ht="88.5" customHeight="1" x14ac:dyDescent="0.2">
      <c r="A3952" s="70" t="s">
        <v>14373</v>
      </c>
      <c r="B3952" s="64" t="s">
        <v>12105</v>
      </c>
      <c r="C3952" s="65" t="s">
        <v>12289</v>
      </c>
      <c r="D3952" s="96" t="s">
        <v>13640</v>
      </c>
      <c r="E3952" s="53" t="s">
        <v>75</v>
      </c>
      <c r="F3952" s="71" t="s">
        <v>14374</v>
      </c>
      <c r="G3952" s="71" t="s">
        <v>14375</v>
      </c>
      <c r="H3952" s="68">
        <v>44608</v>
      </c>
      <c r="I3952" s="68">
        <v>45154</v>
      </c>
      <c r="J3952" s="57" t="str">
        <f>IF(Ugovori_OPULJP3[[#This Row],[DATUM ZAVRŠETKA OPERACIJE]]&gt;DATE(2024,12,31),"u provedbi","završen")</f>
        <v>završen</v>
      </c>
      <c r="K3952" s="67" t="s">
        <v>248</v>
      </c>
      <c r="L3952" s="67" t="s">
        <v>248</v>
      </c>
      <c r="M3952" s="77">
        <v>0.85</v>
      </c>
      <c r="N3952" s="58">
        <v>0.15</v>
      </c>
      <c r="O3952" s="59">
        <f>Ugovori_OPULJP3[[#This Row],[Bespovratna sredstva - Ukupno (EU+Nac) HRK
= Ukupna ugovorena vrijednost bespovratnih sredstava]]*Ugovori_OPULJP3[[#This Row],[EU STOPA SUFINANCIRANJA %
EU CO-FINANCING RATE %]]</f>
        <v>401202.81349999999</v>
      </c>
      <c r="P3952" s="60">
        <f>Ugovori_OPULJP3[[#This Row],[Bespovratna sredstva - EU dio - HRK]]/7.5345</f>
        <v>53248.764151569441</v>
      </c>
      <c r="Q3952" s="59">
        <f>Ugovori_OPULJP3[[#This Row],[Bespovratna sredstva - Ukupno (EU+Nac) HRK
= Ukupna ugovorena vrijednost bespovratnih sredstava]]*Ugovori_OPULJP3[[#This Row],[STOPA NACIONALNOG SUFINANCIRANJA %]]</f>
        <v>70800.496499999994</v>
      </c>
      <c r="R3952" s="60">
        <f>Ugovori_OPULJP3[[#This Row],[Bespovratna sredstva - Nacionalni dio - HRK]]/7.5345</f>
        <v>9396.8407326299002</v>
      </c>
      <c r="S3952" s="59">
        <v>472003.31</v>
      </c>
      <c r="T3952" s="60">
        <f>Ugovori_OPULJP3[[#This Row],[Bespovratna sredstva - Ukupno (EU+Nac) HRK
= Ukupna ugovorena vrijednost bespovratnih sredstava]]/7.5345</f>
        <v>62645.604884199347</v>
      </c>
      <c r="U3952" s="59">
        <v>0</v>
      </c>
      <c r="V3952" s="60">
        <f>Ugovori_OPULJP3[[#This Row],[Javni doprinos korisnika - HRK]]/7.5345</f>
        <v>0</v>
      </c>
      <c r="W3952" s="59">
        <v>0</v>
      </c>
      <c r="X3952" s="60">
        <f>Ugovori_OPULJP3[[#This Row],[Privatni doprinos korisnika - HRK]]/7.5345</f>
        <v>0</v>
      </c>
      <c r="Y3952" s="61">
        <v>472003.31</v>
      </c>
      <c r="Z3952" s="62">
        <f>Ugovori_OPULJP3[[#This Row],[UKUPNI PRIHVATLJIVI IZDACI
TOTAL ELIGIBLE EXPENDITURE
= Bespovratna sredstva ukupno + doprinos korisnika
= Ukupni prihvatljivi troškovi
= Ukupna ugovorena vrijednost projekta HRK]]/7.5345</f>
        <v>62645.604884199347</v>
      </c>
      <c r="AA3952" s="66" t="s">
        <v>12292</v>
      </c>
      <c r="AB3952" s="66" t="s">
        <v>752</v>
      </c>
      <c r="AC3952" s="40" t="s">
        <v>14376</v>
      </c>
      <c r="AD3952" s="72" t="s">
        <v>12294</v>
      </c>
    </row>
    <row r="3953" spans="1:30" ht="88.5" customHeight="1" x14ac:dyDescent="0.2">
      <c r="A3953" s="70" t="s">
        <v>14377</v>
      </c>
      <c r="B3953" s="64" t="s">
        <v>12105</v>
      </c>
      <c r="C3953" s="65" t="s">
        <v>12289</v>
      </c>
      <c r="D3953" s="96" t="s">
        <v>13640</v>
      </c>
      <c r="E3953" s="53" t="s">
        <v>75</v>
      </c>
      <c r="F3953" s="71" t="s">
        <v>14378</v>
      </c>
      <c r="G3953" s="71" t="s">
        <v>14379</v>
      </c>
      <c r="H3953" s="68">
        <v>44641</v>
      </c>
      <c r="I3953" s="68">
        <v>45006</v>
      </c>
      <c r="J3953" s="57" t="str">
        <f>IF(Ugovori_OPULJP3[[#This Row],[DATUM ZAVRŠETKA OPERACIJE]]&gt;DATE(2024,12,31),"u provedbi","završen")</f>
        <v>završen</v>
      </c>
      <c r="K3953" s="76" t="s">
        <v>332</v>
      </c>
      <c r="L3953" s="67" t="s">
        <v>332</v>
      </c>
      <c r="M3953" s="58">
        <v>0.85</v>
      </c>
      <c r="N3953" s="58">
        <v>0.15</v>
      </c>
      <c r="O3953" s="59">
        <f>Ugovori_OPULJP3[[#This Row],[Bespovratna sredstva - Ukupno (EU+Nac) HRK
= Ukupna ugovorena vrijednost bespovratnih sredstava]]*Ugovori_OPULJP3[[#This Row],[EU STOPA SUFINANCIRANJA %
EU CO-FINANCING RATE %]]</f>
        <v>302548.77899999998</v>
      </c>
      <c r="P3953" s="60">
        <f>Ugovori_OPULJP3[[#This Row],[Bespovratna sredstva - EU dio - HRK]]/7.5345</f>
        <v>40155.123631296032</v>
      </c>
      <c r="Q3953" s="59">
        <f>Ugovori_OPULJP3[[#This Row],[Bespovratna sredstva - Ukupno (EU+Nac) HRK
= Ukupna ugovorena vrijednost bespovratnih sredstava]]*Ugovori_OPULJP3[[#This Row],[STOPA NACIONALNOG SUFINANCIRANJA %]]</f>
        <v>53390.960999999996</v>
      </c>
      <c r="R3953" s="60">
        <f>Ugovori_OPULJP3[[#This Row],[Bespovratna sredstva - Nacionalni dio - HRK]]/7.5345</f>
        <v>7086.1982878757708</v>
      </c>
      <c r="S3953" s="59">
        <v>355939.74</v>
      </c>
      <c r="T3953" s="60">
        <f>Ugovori_OPULJP3[[#This Row],[Bespovratna sredstva - Ukupno (EU+Nac) HRK
= Ukupna ugovorena vrijednost bespovratnih sredstava]]/7.5345</f>
        <v>47241.321919171809</v>
      </c>
      <c r="U3953" s="59">
        <v>0</v>
      </c>
      <c r="V3953" s="60">
        <f>Ugovori_OPULJP3[[#This Row],[Javni doprinos korisnika - HRK]]/7.5345</f>
        <v>0</v>
      </c>
      <c r="W3953" s="59">
        <v>0</v>
      </c>
      <c r="X3953" s="60">
        <f>Ugovori_OPULJP3[[#This Row],[Privatni doprinos korisnika - HRK]]/7.5345</f>
        <v>0</v>
      </c>
      <c r="Y3953" s="61">
        <v>355939.74</v>
      </c>
      <c r="Z3953" s="62">
        <f>Ugovori_OPULJP3[[#This Row],[UKUPNI PRIHVATLJIVI IZDACI
TOTAL ELIGIBLE EXPENDITURE
= Bespovratna sredstva ukupno + doprinos korisnika
= Ukupni prihvatljivi troškovi
= Ukupna ugovorena vrijednost projekta HRK]]/7.5345</f>
        <v>47241.321919171809</v>
      </c>
      <c r="AA3953" s="53" t="s">
        <v>12292</v>
      </c>
      <c r="AB3953" s="53" t="s">
        <v>752</v>
      </c>
      <c r="AC3953" s="40" t="s">
        <v>14380</v>
      </c>
      <c r="AD3953" s="52" t="s">
        <v>12294</v>
      </c>
    </row>
    <row r="3954" spans="1:30" ht="88.5" customHeight="1" x14ac:dyDescent="0.2">
      <c r="A3954" s="70" t="s">
        <v>14381</v>
      </c>
      <c r="B3954" s="64" t="s">
        <v>12105</v>
      </c>
      <c r="C3954" s="65" t="s">
        <v>12289</v>
      </c>
      <c r="D3954" s="96" t="s">
        <v>13640</v>
      </c>
      <c r="E3954" s="53" t="s">
        <v>75</v>
      </c>
      <c r="F3954" s="71" t="s">
        <v>14382</v>
      </c>
      <c r="G3954" s="71" t="s">
        <v>13560</v>
      </c>
      <c r="H3954" s="68">
        <v>44641</v>
      </c>
      <c r="I3954" s="68">
        <v>45006</v>
      </c>
      <c r="J3954" s="57" t="str">
        <f>IF(Ugovori_OPULJP3[[#This Row],[DATUM ZAVRŠETKA OPERACIJE]]&gt;DATE(2024,12,31),"u provedbi","završen")</f>
        <v>završen</v>
      </c>
      <c r="K3954" s="76" t="s">
        <v>2479</v>
      </c>
      <c r="L3954" s="67" t="s">
        <v>78</v>
      </c>
      <c r="M3954" s="58">
        <v>0.85</v>
      </c>
      <c r="N3954" s="58">
        <v>0.15</v>
      </c>
      <c r="O3954" s="59">
        <f>Ugovori_OPULJP3[[#This Row],[Bespovratna sredstva - Ukupno (EU+Nac) HRK
= Ukupna ugovorena vrijednost bespovratnih sredstava]]*Ugovori_OPULJP3[[#This Row],[EU STOPA SUFINANCIRANJA %
EU CO-FINANCING RATE %]]</f>
        <v>373677.83299999998</v>
      </c>
      <c r="P3954" s="60">
        <f>Ugovori_OPULJP3[[#This Row],[Bespovratna sredstva - EU dio - HRK]]/7.5345</f>
        <v>49595.571438051622</v>
      </c>
      <c r="Q3954" s="59">
        <f>Ugovori_OPULJP3[[#This Row],[Bespovratna sredstva - Ukupno (EU+Nac) HRK
= Ukupna ugovorena vrijednost bespovratnih sredstava]]*Ugovori_OPULJP3[[#This Row],[STOPA NACIONALNOG SUFINANCIRANJA %]]</f>
        <v>65943.146999999997</v>
      </c>
      <c r="R3954" s="60">
        <f>Ugovori_OPULJP3[[#This Row],[Bespovratna sredstva - Nacionalni dio - HRK]]/7.5345</f>
        <v>8752.1596655385219</v>
      </c>
      <c r="S3954" s="59">
        <v>439620.98</v>
      </c>
      <c r="T3954" s="60">
        <f>Ugovori_OPULJP3[[#This Row],[Bespovratna sredstva - Ukupno (EU+Nac) HRK
= Ukupna ugovorena vrijednost bespovratnih sredstava]]/7.5345</f>
        <v>58347.731103590144</v>
      </c>
      <c r="U3954" s="59">
        <v>0</v>
      </c>
      <c r="V3954" s="60">
        <f>Ugovori_OPULJP3[[#This Row],[Javni doprinos korisnika - HRK]]/7.5345</f>
        <v>0</v>
      </c>
      <c r="W3954" s="59">
        <v>0</v>
      </c>
      <c r="X3954" s="60">
        <f>Ugovori_OPULJP3[[#This Row],[Privatni doprinos korisnika - HRK]]/7.5345</f>
        <v>0</v>
      </c>
      <c r="Y3954" s="61">
        <v>439620.98</v>
      </c>
      <c r="Z3954" s="62">
        <f>Ugovori_OPULJP3[[#This Row],[UKUPNI PRIHVATLJIVI IZDACI
TOTAL ELIGIBLE EXPENDITURE
= Bespovratna sredstva ukupno + doprinos korisnika
= Ukupni prihvatljivi troškovi
= Ukupna ugovorena vrijednost projekta HRK]]/7.5345</f>
        <v>58347.731103590144</v>
      </c>
      <c r="AA3954" s="53" t="s">
        <v>12292</v>
      </c>
      <c r="AB3954" s="53" t="s">
        <v>752</v>
      </c>
      <c r="AC3954" s="40" t="s">
        <v>14383</v>
      </c>
      <c r="AD3954" s="52" t="s">
        <v>12294</v>
      </c>
    </row>
    <row r="3955" spans="1:30" ht="88.5" customHeight="1" x14ac:dyDescent="0.2">
      <c r="A3955" s="70" t="s">
        <v>14384</v>
      </c>
      <c r="B3955" s="64" t="s">
        <v>12105</v>
      </c>
      <c r="C3955" s="65" t="s">
        <v>12289</v>
      </c>
      <c r="D3955" s="96" t="s">
        <v>13640</v>
      </c>
      <c r="E3955" s="53" t="s">
        <v>75</v>
      </c>
      <c r="F3955" s="71" t="s">
        <v>12557</v>
      </c>
      <c r="G3955" s="71" t="s">
        <v>14385</v>
      </c>
      <c r="H3955" s="68">
        <v>44652</v>
      </c>
      <c r="I3955" s="68">
        <v>45017</v>
      </c>
      <c r="J3955" s="57" t="str">
        <f>IF(Ugovori_OPULJP3[[#This Row],[DATUM ZAVRŠETKA OPERACIJE]]&gt;DATE(2024,12,31),"u provedbi","završen")</f>
        <v>završen</v>
      </c>
      <c r="K3955" s="76" t="s">
        <v>332</v>
      </c>
      <c r="L3955" s="67" t="s">
        <v>332</v>
      </c>
      <c r="M3955" s="58">
        <v>0.85</v>
      </c>
      <c r="N3955" s="58">
        <v>0.15</v>
      </c>
      <c r="O3955" s="59">
        <f>Ugovori_OPULJP3[[#This Row],[Bespovratna sredstva - Ukupno (EU+Nac) HRK
= Ukupna ugovorena vrijednost bespovratnih sredstava]]*Ugovori_OPULJP3[[#This Row],[EU STOPA SUFINANCIRANJA %
EU CO-FINANCING RATE %]]</f>
        <v>411465.875</v>
      </c>
      <c r="P3955" s="60">
        <f>Ugovori_OPULJP3[[#This Row],[Bespovratna sredstva - EU dio - HRK]]/7.5345</f>
        <v>54610.90649678147</v>
      </c>
      <c r="Q3955" s="59">
        <f>Ugovori_OPULJP3[[#This Row],[Bespovratna sredstva - Ukupno (EU+Nac) HRK
= Ukupna ugovorena vrijednost bespovratnih sredstava]]*Ugovori_OPULJP3[[#This Row],[STOPA NACIONALNOG SUFINANCIRANJA %]]</f>
        <v>72611.625</v>
      </c>
      <c r="R3955" s="60">
        <f>Ugovori_OPULJP3[[#This Row],[Bespovratna sredstva - Nacionalni dio - HRK]]/7.5345</f>
        <v>9637.2187935496713</v>
      </c>
      <c r="S3955" s="59">
        <v>484077.5</v>
      </c>
      <c r="T3955" s="60">
        <f>Ugovori_OPULJP3[[#This Row],[Bespovratna sredstva - Ukupno (EU+Nac) HRK
= Ukupna ugovorena vrijednost bespovratnih sredstava]]/7.5345</f>
        <v>64248.12529033114</v>
      </c>
      <c r="U3955" s="59">
        <v>0</v>
      </c>
      <c r="V3955" s="60">
        <f>Ugovori_OPULJP3[[#This Row],[Javni doprinos korisnika - HRK]]/7.5345</f>
        <v>0</v>
      </c>
      <c r="W3955" s="59">
        <v>0</v>
      </c>
      <c r="X3955" s="60">
        <f>Ugovori_OPULJP3[[#This Row],[Privatni doprinos korisnika - HRK]]/7.5345</f>
        <v>0</v>
      </c>
      <c r="Y3955" s="61">
        <v>484077.5</v>
      </c>
      <c r="Z3955" s="62">
        <f>Ugovori_OPULJP3[[#This Row],[UKUPNI PRIHVATLJIVI IZDACI
TOTAL ELIGIBLE EXPENDITURE
= Bespovratna sredstva ukupno + doprinos korisnika
= Ukupni prihvatljivi troškovi
= Ukupna ugovorena vrijednost projekta HRK]]/7.5345</f>
        <v>64248.12529033114</v>
      </c>
      <c r="AA3955" s="53" t="s">
        <v>12292</v>
      </c>
      <c r="AB3955" s="53" t="s">
        <v>752</v>
      </c>
      <c r="AC3955" s="40" t="s">
        <v>14386</v>
      </c>
      <c r="AD3955" s="52" t="s">
        <v>12294</v>
      </c>
    </row>
    <row r="3956" spans="1:30" ht="88.5" customHeight="1" x14ac:dyDescent="0.2">
      <c r="A3956" s="50" t="s">
        <v>14387</v>
      </c>
      <c r="B3956" s="64" t="s">
        <v>12105</v>
      </c>
      <c r="C3956" s="65" t="s">
        <v>12289</v>
      </c>
      <c r="D3956" s="65" t="s">
        <v>13640</v>
      </c>
      <c r="E3956" s="66" t="s">
        <v>75</v>
      </c>
      <c r="F3956" s="71" t="s">
        <v>14388</v>
      </c>
      <c r="G3956" s="54" t="s">
        <v>1860</v>
      </c>
      <c r="H3956" s="68">
        <v>44769</v>
      </c>
      <c r="I3956" s="68">
        <v>45165</v>
      </c>
      <c r="J3956" s="57" t="str">
        <f>IF(Ugovori_OPULJP3[[#This Row],[DATUM ZAVRŠETKA OPERACIJE]]&gt;DATE(2024,12,31),"u provedbi","završen")</f>
        <v>završen</v>
      </c>
      <c r="K3956" s="67" t="s">
        <v>154</v>
      </c>
      <c r="L3956" s="67" t="s">
        <v>154</v>
      </c>
      <c r="M3956" s="58">
        <v>0.85</v>
      </c>
      <c r="N3956" s="58">
        <v>0.15</v>
      </c>
      <c r="O3956" s="59">
        <f>Ugovori_OPULJP3[[#This Row],[Bespovratna sredstva - Ukupno (EU+Nac) HRK
= Ukupna ugovorena vrijednost bespovratnih sredstava]]*Ugovori_OPULJP3[[#This Row],[EU STOPA SUFINANCIRANJA %
EU CO-FINANCING RATE %]]</f>
        <v>309179.05949999997</v>
      </c>
      <c r="P3956" s="60">
        <f>Ugovori_OPULJP3[[#This Row],[Bespovratna sredstva - EU dio - HRK]]/7.5345</f>
        <v>41035.113079832765</v>
      </c>
      <c r="Q3956" s="59">
        <f>Ugovori_OPULJP3[[#This Row],[Bespovratna sredstva - Ukupno (EU+Nac) HRK
= Ukupna ugovorena vrijednost bespovratnih sredstava]]*Ugovori_OPULJP3[[#This Row],[STOPA NACIONALNOG SUFINANCIRANJA %]]</f>
        <v>54561.010499999997</v>
      </c>
      <c r="R3956" s="60">
        <f>Ugovori_OPULJP3[[#This Row],[Bespovratna sredstva - Nacionalni dio - HRK]]/7.5345</f>
        <v>7241.4905434999</v>
      </c>
      <c r="S3956" s="59">
        <v>363740.07</v>
      </c>
      <c r="T3956" s="60">
        <f>Ugovori_OPULJP3[[#This Row],[Bespovratna sredstva - Ukupno (EU+Nac) HRK
= Ukupna ugovorena vrijednost bespovratnih sredstava]]/7.5345</f>
        <v>48276.603623332667</v>
      </c>
      <c r="U3956" s="59">
        <v>0</v>
      </c>
      <c r="V3956" s="60">
        <f>Ugovori_OPULJP3[[#This Row],[Javni doprinos korisnika - HRK]]/7.5345</f>
        <v>0</v>
      </c>
      <c r="W3956" s="59">
        <v>0</v>
      </c>
      <c r="X3956" s="60">
        <f>Ugovori_OPULJP3[[#This Row],[Privatni doprinos korisnika - HRK]]/7.5345</f>
        <v>0</v>
      </c>
      <c r="Y3956" s="61">
        <v>363740.07</v>
      </c>
      <c r="Z3956" s="62">
        <f>Ugovori_OPULJP3[[#This Row],[UKUPNI PRIHVATLJIVI IZDACI
TOTAL ELIGIBLE EXPENDITURE
= Bespovratna sredstva ukupno + doprinos korisnika
= Ukupni prihvatljivi troškovi
= Ukupna ugovorena vrijednost projekta HRK]]/7.5345</f>
        <v>48276.603623332667</v>
      </c>
      <c r="AA3956" s="66" t="s">
        <v>12292</v>
      </c>
      <c r="AB3956" s="66" t="s">
        <v>752</v>
      </c>
      <c r="AC3956" s="40" t="s">
        <v>14389</v>
      </c>
      <c r="AD3956" s="72" t="s">
        <v>12294</v>
      </c>
    </row>
    <row r="3957" spans="1:30" ht="88.5" customHeight="1" x14ac:dyDescent="0.2">
      <c r="A3957" s="70" t="s">
        <v>14390</v>
      </c>
      <c r="B3957" s="64" t="s">
        <v>12105</v>
      </c>
      <c r="C3957" s="65" t="s">
        <v>12289</v>
      </c>
      <c r="D3957" s="96" t="s">
        <v>13640</v>
      </c>
      <c r="E3957" s="53" t="s">
        <v>75</v>
      </c>
      <c r="F3957" s="71" t="s">
        <v>14391</v>
      </c>
      <c r="G3957" s="71" t="s">
        <v>14392</v>
      </c>
      <c r="H3957" s="68">
        <v>44641</v>
      </c>
      <c r="I3957" s="68">
        <v>45006</v>
      </c>
      <c r="J3957" s="57" t="str">
        <f>IF(Ugovori_OPULJP3[[#This Row],[DATUM ZAVRŠETKA OPERACIJE]]&gt;DATE(2024,12,31),"u provedbi","završen")</f>
        <v>završen</v>
      </c>
      <c r="K3957" s="76" t="s">
        <v>36</v>
      </c>
      <c r="L3957" s="67" t="s">
        <v>36</v>
      </c>
      <c r="M3957" s="58">
        <v>0.85</v>
      </c>
      <c r="N3957" s="58">
        <v>0.15</v>
      </c>
      <c r="O3957" s="59">
        <f>Ugovori_OPULJP3[[#This Row],[Bespovratna sredstva - Ukupno (EU+Nac) HRK
= Ukupna ugovorena vrijednost bespovratnih sredstava]]*Ugovori_OPULJP3[[#This Row],[EU STOPA SUFINANCIRANJA %
EU CO-FINANCING RATE %]]</f>
        <v>370861.8</v>
      </c>
      <c r="P3957" s="60">
        <f>Ugovori_OPULJP3[[#This Row],[Bespovratna sredstva - EU dio - HRK]]/7.5345</f>
        <v>49221.819629703357</v>
      </c>
      <c r="Q3957" s="59">
        <f>Ugovori_OPULJP3[[#This Row],[Bespovratna sredstva - Ukupno (EU+Nac) HRK
= Ukupna ugovorena vrijednost bespovratnih sredstava]]*Ugovori_OPULJP3[[#This Row],[STOPA NACIONALNOG SUFINANCIRANJA %]]</f>
        <v>65446.2</v>
      </c>
      <c r="R3957" s="60">
        <f>Ugovori_OPULJP3[[#This Row],[Bespovratna sredstva - Nacionalni dio - HRK]]/7.5345</f>
        <v>8686.2034640652982</v>
      </c>
      <c r="S3957" s="59">
        <v>436308</v>
      </c>
      <c r="T3957" s="60">
        <f>Ugovori_OPULJP3[[#This Row],[Bespovratna sredstva - Ukupno (EU+Nac) HRK
= Ukupna ugovorena vrijednost bespovratnih sredstava]]/7.5345</f>
        <v>57908.023093768657</v>
      </c>
      <c r="U3957" s="59">
        <v>0</v>
      </c>
      <c r="V3957" s="60">
        <f>Ugovori_OPULJP3[[#This Row],[Javni doprinos korisnika - HRK]]/7.5345</f>
        <v>0</v>
      </c>
      <c r="W3957" s="59">
        <v>0</v>
      </c>
      <c r="X3957" s="60">
        <f>Ugovori_OPULJP3[[#This Row],[Privatni doprinos korisnika - HRK]]/7.5345</f>
        <v>0</v>
      </c>
      <c r="Y3957" s="61">
        <v>436308</v>
      </c>
      <c r="Z3957" s="62">
        <f>Ugovori_OPULJP3[[#This Row],[UKUPNI PRIHVATLJIVI IZDACI
TOTAL ELIGIBLE EXPENDITURE
= Bespovratna sredstva ukupno + doprinos korisnika
= Ukupni prihvatljivi troškovi
= Ukupna ugovorena vrijednost projekta HRK]]/7.5345</f>
        <v>57908.023093768657</v>
      </c>
      <c r="AA3957" s="53" t="s">
        <v>12292</v>
      </c>
      <c r="AB3957" s="53" t="s">
        <v>752</v>
      </c>
      <c r="AC3957" s="40" t="s">
        <v>14393</v>
      </c>
      <c r="AD3957" s="52" t="s">
        <v>12294</v>
      </c>
    </row>
    <row r="3958" spans="1:30" ht="88.5" customHeight="1" x14ac:dyDescent="0.2">
      <c r="A3958" s="70" t="s">
        <v>14394</v>
      </c>
      <c r="B3958" s="64" t="s">
        <v>12105</v>
      </c>
      <c r="C3958" s="65" t="s">
        <v>12289</v>
      </c>
      <c r="D3958" s="96" t="s">
        <v>13640</v>
      </c>
      <c r="E3958" s="53" t="s">
        <v>75</v>
      </c>
      <c r="F3958" s="71" t="s">
        <v>14395</v>
      </c>
      <c r="G3958" s="71" t="s">
        <v>14396</v>
      </c>
      <c r="H3958" s="68">
        <v>44608</v>
      </c>
      <c r="I3958" s="68">
        <v>44973</v>
      </c>
      <c r="J3958" s="57" t="str">
        <f>IF(Ugovori_OPULJP3[[#This Row],[DATUM ZAVRŠETKA OPERACIJE]]&gt;DATE(2024,12,31),"u provedbi","završen")</f>
        <v>završen</v>
      </c>
      <c r="K3958" s="67" t="s">
        <v>14397</v>
      </c>
      <c r="L3958" s="67" t="s">
        <v>593</v>
      </c>
      <c r="M3958" s="77">
        <v>0.85</v>
      </c>
      <c r="N3958" s="58">
        <v>0.15</v>
      </c>
      <c r="O3958" s="59">
        <f>Ugovori_OPULJP3[[#This Row],[Bespovratna sredstva - Ukupno (EU+Nac) HRK
= Ukupna ugovorena vrijednost bespovratnih sredstava]]*Ugovori_OPULJP3[[#This Row],[EU STOPA SUFINANCIRANJA %
EU CO-FINANCING RATE %]]</f>
        <v>385868.788</v>
      </c>
      <c r="P3958" s="60">
        <f>Ugovori_OPULJP3[[#This Row],[Bespovratna sredstva - EU dio - HRK]]/7.5345</f>
        <v>51213.589222907955</v>
      </c>
      <c r="Q3958" s="59">
        <f>Ugovori_OPULJP3[[#This Row],[Bespovratna sredstva - Ukupno (EU+Nac) HRK
= Ukupna ugovorena vrijednost bespovratnih sredstava]]*Ugovori_OPULJP3[[#This Row],[STOPA NACIONALNOG SUFINANCIRANJA %]]</f>
        <v>68094.491999999998</v>
      </c>
      <c r="R3958" s="60">
        <f>Ugovori_OPULJP3[[#This Row],[Bespovratna sredstva - Nacionalni dio - HRK]]/7.5345</f>
        <v>9037.6922158072866</v>
      </c>
      <c r="S3958" s="59">
        <v>453963.28</v>
      </c>
      <c r="T3958" s="60">
        <f>Ugovori_OPULJP3[[#This Row],[Bespovratna sredstva - Ukupno (EU+Nac) HRK
= Ukupna ugovorena vrijednost bespovratnih sredstava]]/7.5345</f>
        <v>60251.281438715247</v>
      </c>
      <c r="U3958" s="59">
        <v>0</v>
      </c>
      <c r="V3958" s="60">
        <f>Ugovori_OPULJP3[[#This Row],[Javni doprinos korisnika - HRK]]/7.5345</f>
        <v>0</v>
      </c>
      <c r="W3958" s="59">
        <v>0</v>
      </c>
      <c r="X3958" s="60">
        <f>Ugovori_OPULJP3[[#This Row],[Privatni doprinos korisnika - HRK]]/7.5345</f>
        <v>0</v>
      </c>
      <c r="Y3958" s="61">
        <v>453963.28</v>
      </c>
      <c r="Z3958" s="62">
        <f>Ugovori_OPULJP3[[#This Row],[UKUPNI PRIHVATLJIVI IZDACI
TOTAL ELIGIBLE EXPENDITURE
= Bespovratna sredstva ukupno + doprinos korisnika
= Ukupni prihvatljivi troškovi
= Ukupna ugovorena vrijednost projekta HRK]]/7.5345</f>
        <v>60251.281438715247</v>
      </c>
      <c r="AA3958" s="66" t="s">
        <v>12292</v>
      </c>
      <c r="AB3958" s="66" t="s">
        <v>752</v>
      </c>
      <c r="AC3958" s="40" t="s">
        <v>14398</v>
      </c>
      <c r="AD3958" s="72" t="s">
        <v>12294</v>
      </c>
    </row>
    <row r="3959" spans="1:30" ht="88.5" customHeight="1" x14ac:dyDescent="0.2">
      <c r="A3959" s="50" t="s">
        <v>14399</v>
      </c>
      <c r="B3959" s="64" t="s">
        <v>12105</v>
      </c>
      <c r="C3959" s="65" t="s">
        <v>12289</v>
      </c>
      <c r="D3959" s="65" t="s">
        <v>13640</v>
      </c>
      <c r="E3959" s="66" t="s">
        <v>75</v>
      </c>
      <c r="F3959" s="71" t="s">
        <v>14400</v>
      </c>
      <c r="G3959" s="71" t="s">
        <v>14401</v>
      </c>
      <c r="H3959" s="68">
        <v>44769</v>
      </c>
      <c r="I3959" s="68">
        <v>45134</v>
      </c>
      <c r="J3959" s="57" t="str">
        <f>IF(Ugovori_OPULJP3[[#This Row],[DATUM ZAVRŠETKA OPERACIJE]]&gt;DATE(2024,12,31),"u provedbi","završen")</f>
        <v>završen</v>
      </c>
      <c r="K3959" s="76" t="s">
        <v>14314</v>
      </c>
      <c r="L3959" s="67" t="s">
        <v>36</v>
      </c>
      <c r="M3959" s="58">
        <v>0.85</v>
      </c>
      <c r="N3959" s="58">
        <v>0.15</v>
      </c>
      <c r="O3959" s="59">
        <f>Ugovori_OPULJP3[[#This Row],[Bespovratna sredstva - Ukupno (EU+Nac) HRK
= Ukupna ugovorena vrijednost bespovratnih sredstava]]*Ugovori_OPULJP3[[#This Row],[EU STOPA SUFINANCIRANJA %
EU CO-FINANCING RATE %]]</f>
        <v>274766.39299999998</v>
      </c>
      <c r="P3959" s="60">
        <f>Ugovori_OPULJP3[[#This Row],[Bespovratna sredstva - EU dio - HRK]]/7.5345</f>
        <v>36467.767336916848</v>
      </c>
      <c r="Q3959" s="59">
        <f>Ugovori_OPULJP3[[#This Row],[Bespovratna sredstva - Ukupno (EU+Nac) HRK
= Ukupna ugovorena vrijednost bespovratnih sredstava]]*Ugovori_OPULJP3[[#This Row],[STOPA NACIONALNOG SUFINANCIRANJA %]]</f>
        <v>48488.186999999998</v>
      </c>
      <c r="R3959" s="60">
        <f>Ugovori_OPULJP3[[#This Row],[Bespovratna sredstva - Nacionalni dio - HRK]]/7.5345</f>
        <v>6435.4883535735607</v>
      </c>
      <c r="S3959" s="59">
        <v>323254.58</v>
      </c>
      <c r="T3959" s="60">
        <f>Ugovori_OPULJP3[[#This Row],[Bespovratna sredstva - Ukupno (EU+Nac) HRK
= Ukupna ugovorena vrijednost bespovratnih sredstava]]/7.5345</f>
        <v>42903.255690490412</v>
      </c>
      <c r="U3959" s="59">
        <v>0</v>
      </c>
      <c r="V3959" s="60">
        <f>Ugovori_OPULJP3[[#This Row],[Javni doprinos korisnika - HRK]]/7.5345</f>
        <v>0</v>
      </c>
      <c r="W3959" s="59">
        <v>0</v>
      </c>
      <c r="X3959" s="60">
        <f>Ugovori_OPULJP3[[#This Row],[Privatni doprinos korisnika - HRK]]/7.5345</f>
        <v>0</v>
      </c>
      <c r="Y3959" s="61">
        <v>323254.58</v>
      </c>
      <c r="Z3959" s="62">
        <f>Ugovori_OPULJP3[[#This Row],[UKUPNI PRIHVATLJIVI IZDACI
TOTAL ELIGIBLE EXPENDITURE
= Bespovratna sredstva ukupno + doprinos korisnika
= Ukupni prihvatljivi troškovi
= Ukupna ugovorena vrijednost projekta HRK]]/7.5345</f>
        <v>42903.255690490412</v>
      </c>
      <c r="AA3959" s="66" t="s">
        <v>12292</v>
      </c>
      <c r="AB3959" s="66" t="s">
        <v>752</v>
      </c>
      <c r="AC3959" s="40" t="s">
        <v>14402</v>
      </c>
      <c r="AD3959" s="72" t="s">
        <v>12294</v>
      </c>
    </row>
    <row r="3960" spans="1:30" ht="88.5" customHeight="1" x14ac:dyDescent="0.2">
      <c r="A3960" s="50" t="s">
        <v>14403</v>
      </c>
      <c r="B3960" s="64" t="s">
        <v>12105</v>
      </c>
      <c r="C3960" s="65" t="s">
        <v>12289</v>
      </c>
      <c r="D3960" s="65" t="s">
        <v>13640</v>
      </c>
      <c r="E3960" s="66" t="s">
        <v>75</v>
      </c>
      <c r="F3960" s="71" t="s">
        <v>14404</v>
      </c>
      <c r="G3960" s="71" t="s">
        <v>7159</v>
      </c>
      <c r="H3960" s="68">
        <v>44769</v>
      </c>
      <c r="I3960" s="68">
        <v>45291</v>
      </c>
      <c r="J3960" s="57" t="str">
        <f>IF(Ugovori_OPULJP3[[#This Row],[DATUM ZAVRŠETKA OPERACIJE]]&gt;DATE(2024,12,31),"u provedbi","završen")</f>
        <v>završen</v>
      </c>
      <c r="K3960" s="67" t="s">
        <v>36</v>
      </c>
      <c r="L3960" s="67" t="s">
        <v>36</v>
      </c>
      <c r="M3960" s="58">
        <v>0.85</v>
      </c>
      <c r="N3960" s="58">
        <v>0.15</v>
      </c>
      <c r="O3960" s="59">
        <f>Ugovori_OPULJP3[[#This Row],[Bespovratna sredstva - Ukupno (EU+Nac) HRK
= Ukupna ugovorena vrijednost bespovratnih sredstava]]*Ugovori_OPULJP3[[#This Row],[EU STOPA SUFINANCIRANJA %
EU CO-FINANCING RATE %]]</f>
        <v>418827.08749999997</v>
      </c>
      <c r="P3960" s="60">
        <f>Ugovori_OPULJP3[[#This Row],[Bespovratna sredstva - EU dio - HRK]]/7.5345</f>
        <v>55587.907293118318</v>
      </c>
      <c r="Q3960" s="59">
        <f>Ugovori_OPULJP3[[#This Row],[Bespovratna sredstva - Ukupno (EU+Nac) HRK
= Ukupna ugovorena vrijednost bespovratnih sredstava]]*Ugovori_OPULJP3[[#This Row],[STOPA NACIONALNOG SUFINANCIRANJA %]]</f>
        <v>73910.662499999991</v>
      </c>
      <c r="R3960" s="60">
        <f>Ugovori_OPULJP3[[#This Row],[Bespovratna sredstva - Nacionalni dio - HRK]]/7.5345</f>
        <v>9809.6306987855842</v>
      </c>
      <c r="S3960" s="59">
        <v>492737.75</v>
      </c>
      <c r="T3960" s="60">
        <f>Ugovori_OPULJP3[[#This Row],[Bespovratna sredstva - Ukupno (EU+Nac) HRK
= Ukupna ugovorena vrijednost bespovratnih sredstava]]/7.5345</f>
        <v>65397.537991903904</v>
      </c>
      <c r="U3960" s="59">
        <v>0</v>
      </c>
      <c r="V3960" s="60">
        <f>Ugovori_OPULJP3[[#This Row],[Javni doprinos korisnika - HRK]]/7.5345</f>
        <v>0</v>
      </c>
      <c r="W3960" s="59">
        <v>0</v>
      </c>
      <c r="X3960" s="60">
        <f>Ugovori_OPULJP3[[#This Row],[Privatni doprinos korisnika - HRK]]/7.5345</f>
        <v>0</v>
      </c>
      <c r="Y3960" s="61">
        <v>492737.75</v>
      </c>
      <c r="Z3960" s="62">
        <f>Ugovori_OPULJP3[[#This Row],[UKUPNI PRIHVATLJIVI IZDACI
TOTAL ELIGIBLE EXPENDITURE
= Bespovratna sredstva ukupno + doprinos korisnika
= Ukupni prihvatljivi troškovi
= Ukupna ugovorena vrijednost projekta HRK]]/7.5345</f>
        <v>65397.537991903904</v>
      </c>
      <c r="AA3960" s="66" t="s">
        <v>12292</v>
      </c>
      <c r="AB3960" s="66" t="s">
        <v>752</v>
      </c>
      <c r="AC3960" s="40" t="s">
        <v>14405</v>
      </c>
      <c r="AD3960" s="72" t="s">
        <v>12294</v>
      </c>
    </row>
    <row r="3961" spans="1:30" ht="88.5" customHeight="1" x14ac:dyDescent="0.2">
      <c r="A3961" s="70" t="s">
        <v>14406</v>
      </c>
      <c r="B3961" s="64" t="s">
        <v>12105</v>
      </c>
      <c r="C3961" s="65" t="s">
        <v>12289</v>
      </c>
      <c r="D3961" s="96" t="s">
        <v>13640</v>
      </c>
      <c r="E3961" s="53" t="s">
        <v>75</v>
      </c>
      <c r="F3961" s="71" t="s">
        <v>14407</v>
      </c>
      <c r="G3961" s="89" t="s">
        <v>13394</v>
      </c>
      <c r="H3961" s="68">
        <v>44796</v>
      </c>
      <c r="I3961" s="68">
        <v>45161</v>
      </c>
      <c r="J3961" s="57" t="str">
        <f>IF(Ugovori_OPULJP3[[#This Row],[DATUM ZAVRŠETKA OPERACIJE]]&gt;DATE(2024,12,31),"u provedbi","završen")</f>
        <v>završen</v>
      </c>
      <c r="K3961" s="55" t="s">
        <v>36</v>
      </c>
      <c r="L3961" s="67" t="s">
        <v>36</v>
      </c>
      <c r="M3961" s="58">
        <v>0.85</v>
      </c>
      <c r="N3961" s="58">
        <v>0.15</v>
      </c>
      <c r="O3961" s="59">
        <f>Ugovori_OPULJP3[[#This Row],[Bespovratna sredstva - Ukupno (EU+Nac) HRK
= Ukupna ugovorena vrijednost bespovratnih sredstava]]*Ugovori_OPULJP3[[#This Row],[EU STOPA SUFINANCIRANJA %
EU CO-FINANCING RATE %]]</f>
        <v>264985.2475</v>
      </c>
      <c r="P3961" s="60">
        <f>Ugovori_OPULJP3[[#This Row],[Bespovratna sredstva - EU dio - HRK]]/7.5345</f>
        <v>35169.586236644762</v>
      </c>
      <c r="Q3961" s="59">
        <f>Ugovori_OPULJP3[[#This Row],[Bespovratna sredstva - Ukupno (EU+Nac) HRK
= Ukupna ugovorena vrijednost bespovratnih sredstava]]*Ugovori_OPULJP3[[#This Row],[STOPA NACIONALNOG SUFINANCIRANJA %]]</f>
        <v>46762.102499999994</v>
      </c>
      <c r="R3961" s="60">
        <f>Ugovori_OPULJP3[[#This Row],[Bespovratna sredstva - Nacionalni dio - HRK]]/7.5345</f>
        <v>6206.3975711726052</v>
      </c>
      <c r="S3961" s="59">
        <v>311747.34999999998</v>
      </c>
      <c r="T3961" s="60">
        <f>Ugovori_OPULJP3[[#This Row],[Bespovratna sredstva - Ukupno (EU+Nac) HRK
= Ukupna ugovorena vrijednost bespovratnih sredstava]]/7.5345</f>
        <v>41375.983807817371</v>
      </c>
      <c r="U3961" s="59">
        <v>0</v>
      </c>
      <c r="V3961" s="60">
        <f>Ugovori_OPULJP3[[#This Row],[Javni doprinos korisnika - HRK]]/7.5345</f>
        <v>0</v>
      </c>
      <c r="W3961" s="59">
        <v>0</v>
      </c>
      <c r="X3961" s="60">
        <f>Ugovori_OPULJP3[[#This Row],[Privatni doprinos korisnika - HRK]]/7.5345</f>
        <v>0</v>
      </c>
      <c r="Y3961" s="61">
        <v>311747.34999999998</v>
      </c>
      <c r="Z3961" s="62">
        <f>Ugovori_OPULJP3[[#This Row],[UKUPNI PRIHVATLJIVI IZDACI
TOTAL ELIGIBLE EXPENDITURE
= Bespovratna sredstva ukupno + doprinos korisnika
= Ukupni prihvatljivi troškovi
= Ukupna ugovorena vrijednost projekta HRK]]/7.5345</f>
        <v>41375.983807817371</v>
      </c>
      <c r="AA3961" s="53" t="s">
        <v>12292</v>
      </c>
      <c r="AB3961" s="53" t="s">
        <v>752</v>
      </c>
      <c r="AC3961" s="40" t="s">
        <v>14408</v>
      </c>
      <c r="AD3961" s="72" t="s">
        <v>12294</v>
      </c>
    </row>
    <row r="3962" spans="1:30" ht="88.5" customHeight="1" x14ac:dyDescent="0.2">
      <c r="A3962" s="70" t="s">
        <v>14409</v>
      </c>
      <c r="B3962" s="64" t="s">
        <v>12105</v>
      </c>
      <c r="C3962" s="65" t="s">
        <v>12289</v>
      </c>
      <c r="D3962" s="96" t="s">
        <v>13640</v>
      </c>
      <c r="E3962" s="53" t="s">
        <v>75</v>
      </c>
      <c r="F3962" s="71" t="s">
        <v>14410</v>
      </c>
      <c r="G3962" s="71" t="s">
        <v>14411</v>
      </c>
      <c r="H3962" s="68">
        <v>44641</v>
      </c>
      <c r="I3962" s="68">
        <v>45006</v>
      </c>
      <c r="J3962" s="57" t="str">
        <f>IF(Ugovori_OPULJP3[[#This Row],[DATUM ZAVRŠETKA OPERACIJE]]&gt;DATE(2024,12,31),"u provedbi","završen")</f>
        <v>završen</v>
      </c>
      <c r="K3962" s="76" t="s">
        <v>248</v>
      </c>
      <c r="L3962" s="67" t="s">
        <v>248</v>
      </c>
      <c r="M3962" s="58">
        <v>0.85</v>
      </c>
      <c r="N3962" s="58">
        <v>0.15</v>
      </c>
      <c r="O3962" s="59">
        <f>Ugovori_OPULJP3[[#This Row],[Bespovratna sredstva - Ukupno (EU+Nac) HRK
= Ukupna ugovorena vrijednost bespovratnih sredstava]]*Ugovori_OPULJP3[[#This Row],[EU STOPA SUFINANCIRANJA %
EU CO-FINANCING RATE %]]</f>
        <v>365712.5</v>
      </c>
      <c r="P3962" s="60">
        <f>Ugovori_OPULJP3[[#This Row],[Bespovratna sredstva - EU dio - HRK]]/7.5345</f>
        <v>48538.390072333925</v>
      </c>
      <c r="Q3962" s="59">
        <f>Ugovori_OPULJP3[[#This Row],[Bespovratna sredstva - Ukupno (EU+Nac) HRK
= Ukupna ugovorena vrijednost bespovratnih sredstava]]*Ugovori_OPULJP3[[#This Row],[STOPA NACIONALNOG SUFINANCIRANJA %]]</f>
        <v>64537.5</v>
      </c>
      <c r="R3962" s="60">
        <f>Ugovori_OPULJP3[[#This Row],[Bespovratna sredstva - Nacionalni dio - HRK]]/7.5345</f>
        <v>8565.5982480589282</v>
      </c>
      <c r="S3962" s="59">
        <v>430250</v>
      </c>
      <c r="T3962" s="60">
        <f>Ugovori_OPULJP3[[#This Row],[Bespovratna sredstva - Ukupno (EU+Nac) HRK
= Ukupna ugovorena vrijednost bespovratnih sredstava]]/7.5345</f>
        <v>57103.988320392855</v>
      </c>
      <c r="U3962" s="59">
        <v>0</v>
      </c>
      <c r="V3962" s="60">
        <f>Ugovori_OPULJP3[[#This Row],[Javni doprinos korisnika - HRK]]/7.5345</f>
        <v>0</v>
      </c>
      <c r="W3962" s="59">
        <v>0</v>
      </c>
      <c r="X3962" s="60">
        <f>Ugovori_OPULJP3[[#This Row],[Privatni doprinos korisnika - HRK]]/7.5345</f>
        <v>0</v>
      </c>
      <c r="Y3962" s="61">
        <v>430250</v>
      </c>
      <c r="Z3962" s="62">
        <f>Ugovori_OPULJP3[[#This Row],[UKUPNI PRIHVATLJIVI IZDACI
TOTAL ELIGIBLE EXPENDITURE
= Bespovratna sredstva ukupno + doprinos korisnika
= Ukupni prihvatljivi troškovi
= Ukupna ugovorena vrijednost projekta HRK]]/7.5345</f>
        <v>57103.988320392855</v>
      </c>
      <c r="AA3962" s="53" t="s">
        <v>12292</v>
      </c>
      <c r="AB3962" s="53" t="s">
        <v>752</v>
      </c>
      <c r="AC3962" s="40" t="s">
        <v>14412</v>
      </c>
      <c r="AD3962" s="52" t="s">
        <v>12294</v>
      </c>
    </row>
    <row r="3963" spans="1:30" ht="88.5" customHeight="1" x14ac:dyDescent="0.2">
      <c r="A3963" s="50" t="s">
        <v>14413</v>
      </c>
      <c r="B3963" s="64" t="s">
        <v>12105</v>
      </c>
      <c r="C3963" s="65" t="s">
        <v>12289</v>
      </c>
      <c r="D3963" s="65" t="s">
        <v>13640</v>
      </c>
      <c r="E3963" s="66" t="s">
        <v>75</v>
      </c>
      <c r="F3963" s="71" t="s">
        <v>14414</v>
      </c>
      <c r="G3963" s="71" t="s">
        <v>14415</v>
      </c>
      <c r="H3963" s="68">
        <v>44769</v>
      </c>
      <c r="I3963" s="68">
        <v>45196</v>
      </c>
      <c r="J3963" s="57" t="str">
        <f>IF(Ugovori_OPULJP3[[#This Row],[DATUM ZAVRŠETKA OPERACIJE]]&gt;DATE(2024,12,31),"u provedbi","završen")</f>
        <v>završen</v>
      </c>
      <c r="K3963" s="67" t="s">
        <v>83</v>
      </c>
      <c r="L3963" s="67" t="s">
        <v>83</v>
      </c>
      <c r="M3963" s="58">
        <v>0.85</v>
      </c>
      <c r="N3963" s="58">
        <v>0.15</v>
      </c>
      <c r="O3963" s="59">
        <f>Ugovori_OPULJP3[[#This Row],[Bespovratna sredstva - Ukupno (EU+Nac) HRK
= Ukupna ugovorena vrijednost bespovratnih sredstava]]*Ugovori_OPULJP3[[#This Row],[EU STOPA SUFINANCIRANJA %
EU CO-FINANCING RATE %]]</f>
        <v>330532.37699999998</v>
      </c>
      <c r="P3963" s="60">
        <f>Ugovori_OPULJP3[[#This Row],[Bespovratna sredstva - EU dio - HRK]]/7.5345</f>
        <v>43869.185347401944</v>
      </c>
      <c r="Q3963" s="59">
        <f>Ugovori_OPULJP3[[#This Row],[Bespovratna sredstva - Ukupno (EU+Nac) HRK
= Ukupna ugovorena vrijednost bespovratnih sredstava]]*Ugovori_OPULJP3[[#This Row],[STOPA NACIONALNOG SUFINANCIRANJA %]]</f>
        <v>58329.242999999995</v>
      </c>
      <c r="R3963" s="60">
        <f>Ugovori_OPULJP3[[#This Row],[Bespovratna sredstva - Nacionalni dio - HRK]]/7.5345</f>
        <v>7741.6209436591671</v>
      </c>
      <c r="S3963" s="59">
        <v>388861.62</v>
      </c>
      <c r="T3963" s="60">
        <f>Ugovori_OPULJP3[[#This Row],[Bespovratna sredstva - Ukupno (EU+Nac) HRK
= Ukupna ugovorena vrijednost bespovratnih sredstava]]/7.5345</f>
        <v>51610.806291061119</v>
      </c>
      <c r="U3963" s="59">
        <v>0</v>
      </c>
      <c r="V3963" s="60">
        <f>Ugovori_OPULJP3[[#This Row],[Javni doprinos korisnika - HRK]]/7.5345</f>
        <v>0</v>
      </c>
      <c r="W3963" s="59">
        <v>0</v>
      </c>
      <c r="X3963" s="60">
        <f>Ugovori_OPULJP3[[#This Row],[Privatni doprinos korisnika - HRK]]/7.5345</f>
        <v>0</v>
      </c>
      <c r="Y3963" s="61">
        <v>388861.62</v>
      </c>
      <c r="Z3963" s="62">
        <f>Ugovori_OPULJP3[[#This Row],[UKUPNI PRIHVATLJIVI IZDACI
TOTAL ELIGIBLE EXPENDITURE
= Bespovratna sredstva ukupno + doprinos korisnika
= Ukupni prihvatljivi troškovi
= Ukupna ugovorena vrijednost projekta HRK]]/7.5345</f>
        <v>51610.806291061119</v>
      </c>
      <c r="AA3963" s="66" t="s">
        <v>12292</v>
      </c>
      <c r="AB3963" s="66" t="s">
        <v>752</v>
      </c>
      <c r="AC3963" s="40" t="s">
        <v>14416</v>
      </c>
      <c r="AD3963" s="72" t="s">
        <v>12294</v>
      </c>
    </row>
    <row r="3964" spans="1:30" ht="88.5" customHeight="1" x14ac:dyDescent="0.2">
      <c r="A3964" s="70" t="s">
        <v>14417</v>
      </c>
      <c r="B3964" s="64" t="s">
        <v>12105</v>
      </c>
      <c r="C3964" s="65" t="s">
        <v>12289</v>
      </c>
      <c r="D3964" s="96" t="s">
        <v>13640</v>
      </c>
      <c r="E3964" s="53" t="s">
        <v>75</v>
      </c>
      <c r="F3964" s="71" t="s">
        <v>14418</v>
      </c>
      <c r="G3964" s="71" t="s">
        <v>14419</v>
      </c>
      <c r="H3964" s="68">
        <v>44641</v>
      </c>
      <c r="I3964" s="68">
        <v>45098</v>
      </c>
      <c r="J3964" s="57" t="str">
        <f>IF(Ugovori_OPULJP3[[#This Row],[DATUM ZAVRŠETKA OPERACIJE]]&gt;DATE(2024,12,31),"u provedbi","završen")</f>
        <v>završen</v>
      </c>
      <c r="K3964" s="76" t="s">
        <v>36</v>
      </c>
      <c r="L3964" s="67" t="s">
        <v>36</v>
      </c>
      <c r="M3964" s="58">
        <v>0.85</v>
      </c>
      <c r="N3964" s="58">
        <v>0.15</v>
      </c>
      <c r="O3964" s="59">
        <f>Ugovori_OPULJP3[[#This Row],[Bespovratna sredstva - Ukupno (EU+Nac) HRK
= Ukupna ugovorena vrijednost bespovratnih sredstava]]*Ugovori_OPULJP3[[#This Row],[EU STOPA SUFINANCIRANJA %
EU CO-FINANCING RATE %]]</f>
        <v>368084.44199999998</v>
      </c>
      <c r="P3964" s="60">
        <f>Ugovori_OPULJP3[[#This Row],[Bespovratna sredstva - EU dio - HRK]]/7.5345</f>
        <v>48853.200875970528</v>
      </c>
      <c r="Q3964" s="59">
        <f>Ugovori_OPULJP3[[#This Row],[Bespovratna sredstva - Ukupno (EU+Nac) HRK
= Ukupna ugovorena vrijednost bespovratnih sredstava]]*Ugovori_OPULJP3[[#This Row],[STOPA NACIONALNOG SUFINANCIRANJA %]]</f>
        <v>64956.078000000001</v>
      </c>
      <c r="R3964" s="60">
        <f>Ugovori_OPULJP3[[#This Row],[Bespovratna sredstva - Nacionalni dio - HRK]]/7.5345</f>
        <v>8621.153095759506</v>
      </c>
      <c r="S3964" s="59">
        <v>433040.52</v>
      </c>
      <c r="T3964" s="60">
        <f>Ugovori_OPULJP3[[#This Row],[Bespovratna sredstva - Ukupno (EU+Nac) HRK
= Ukupna ugovorena vrijednost bespovratnih sredstava]]/7.5345</f>
        <v>57474.353971730045</v>
      </c>
      <c r="U3964" s="59">
        <v>0</v>
      </c>
      <c r="V3964" s="60">
        <f>Ugovori_OPULJP3[[#This Row],[Javni doprinos korisnika - HRK]]/7.5345</f>
        <v>0</v>
      </c>
      <c r="W3964" s="59">
        <v>0</v>
      </c>
      <c r="X3964" s="60">
        <f>Ugovori_OPULJP3[[#This Row],[Privatni doprinos korisnika - HRK]]/7.5345</f>
        <v>0</v>
      </c>
      <c r="Y3964" s="61">
        <v>433040.52</v>
      </c>
      <c r="Z3964" s="62">
        <f>Ugovori_OPULJP3[[#This Row],[UKUPNI PRIHVATLJIVI IZDACI
TOTAL ELIGIBLE EXPENDITURE
= Bespovratna sredstva ukupno + doprinos korisnika
= Ukupni prihvatljivi troškovi
= Ukupna ugovorena vrijednost projekta HRK]]/7.5345</f>
        <v>57474.353971730045</v>
      </c>
      <c r="AA3964" s="53" t="s">
        <v>12292</v>
      </c>
      <c r="AB3964" s="53" t="s">
        <v>752</v>
      </c>
      <c r="AC3964" s="40" t="s">
        <v>14420</v>
      </c>
      <c r="AD3964" s="52" t="s">
        <v>12294</v>
      </c>
    </row>
    <row r="3965" spans="1:30" ht="88.5" customHeight="1" x14ac:dyDescent="0.2">
      <c r="A3965" s="70" t="s">
        <v>14421</v>
      </c>
      <c r="B3965" s="51" t="s">
        <v>12105</v>
      </c>
      <c r="C3965" s="52" t="s">
        <v>12289</v>
      </c>
      <c r="D3965" s="96" t="s">
        <v>13640</v>
      </c>
      <c r="E3965" s="53" t="s">
        <v>75</v>
      </c>
      <c r="F3965" s="71" t="s">
        <v>14422</v>
      </c>
      <c r="G3965" s="71" t="s">
        <v>14423</v>
      </c>
      <c r="H3965" s="68">
        <v>44743</v>
      </c>
      <c r="I3965" s="68">
        <v>45291</v>
      </c>
      <c r="J3965" s="57" t="str">
        <f>IF(Ugovori_OPULJP3[[#This Row],[DATUM ZAVRŠETKA OPERACIJE]]&gt;DATE(2024,12,31),"u provedbi","završen")</f>
        <v>završen</v>
      </c>
      <c r="K3965" s="76" t="s">
        <v>270</v>
      </c>
      <c r="L3965" s="67" t="s">
        <v>270</v>
      </c>
      <c r="M3965" s="58">
        <v>0.85</v>
      </c>
      <c r="N3965" s="58">
        <v>0.15</v>
      </c>
      <c r="O3965" s="59">
        <f>Ugovori_OPULJP3[[#This Row],[Bespovratna sredstva - Ukupno (EU+Nac) HRK
= Ukupna ugovorena vrijednost bespovratnih sredstava]]*Ugovori_OPULJP3[[#This Row],[EU STOPA SUFINANCIRANJA %
EU CO-FINANCING RATE %]]</f>
        <v>404657.375</v>
      </c>
      <c r="P3965" s="60">
        <f>Ugovori_OPULJP3[[#This Row],[Bespovratna sredstva - EU dio - HRK]]/7.5345</f>
        <v>53707.263255690486</v>
      </c>
      <c r="Q3965" s="59">
        <f>Ugovori_OPULJP3[[#This Row],[Bespovratna sredstva - Ukupno (EU+Nac) HRK
= Ukupna ugovorena vrijednost bespovratnih sredstava]]*Ugovori_OPULJP3[[#This Row],[STOPA NACIONALNOG SUFINANCIRANJA %]]</f>
        <v>71410.125</v>
      </c>
      <c r="R3965" s="60">
        <f>Ugovori_OPULJP3[[#This Row],[Bespovratna sredstva - Nacionalni dio - HRK]]/7.5345</f>
        <v>9477.7523392394978</v>
      </c>
      <c r="S3965" s="59">
        <v>476067.5</v>
      </c>
      <c r="T3965" s="60">
        <f>Ugovori_OPULJP3[[#This Row],[Bespovratna sredstva - Ukupno (EU+Nac) HRK
= Ukupna ugovorena vrijednost bespovratnih sredstava]]/7.5345</f>
        <v>63185.015594929988</v>
      </c>
      <c r="U3965" s="59">
        <v>0</v>
      </c>
      <c r="V3965" s="60">
        <f>Ugovori_OPULJP3[[#This Row],[Javni doprinos korisnika - HRK]]/7.5345</f>
        <v>0</v>
      </c>
      <c r="W3965" s="59">
        <v>0</v>
      </c>
      <c r="X3965" s="60">
        <f>Ugovori_OPULJP3[[#This Row],[Privatni doprinos korisnika - HRK]]/7.5345</f>
        <v>0</v>
      </c>
      <c r="Y3965" s="61">
        <v>476067.5</v>
      </c>
      <c r="Z3965" s="62">
        <f>Ugovori_OPULJP3[[#This Row],[UKUPNI PRIHVATLJIVI IZDACI
TOTAL ELIGIBLE EXPENDITURE
= Bespovratna sredstva ukupno + doprinos korisnika
= Ukupni prihvatljivi troškovi
= Ukupna ugovorena vrijednost projekta HRK]]/7.5345</f>
        <v>63185.015594929988</v>
      </c>
      <c r="AA3965" s="53" t="s">
        <v>12292</v>
      </c>
      <c r="AB3965" s="53" t="s">
        <v>752</v>
      </c>
      <c r="AC3965" s="40" t="s">
        <v>14424</v>
      </c>
      <c r="AD3965" s="52" t="s">
        <v>12294</v>
      </c>
    </row>
    <row r="3966" spans="1:30" ht="88.5" customHeight="1" x14ac:dyDescent="0.2">
      <c r="A3966" s="75" t="s">
        <v>14425</v>
      </c>
      <c r="B3966" s="64" t="s">
        <v>12105</v>
      </c>
      <c r="C3966" s="65" t="s">
        <v>12289</v>
      </c>
      <c r="D3966" s="96" t="s">
        <v>13640</v>
      </c>
      <c r="E3966" s="53" t="s">
        <v>75</v>
      </c>
      <c r="F3966" s="71" t="s">
        <v>14426</v>
      </c>
      <c r="G3966" s="73" t="s">
        <v>3122</v>
      </c>
      <c r="H3966" s="68">
        <v>44735</v>
      </c>
      <c r="I3966" s="68">
        <v>45253</v>
      </c>
      <c r="J3966" s="57" t="str">
        <f>IF(Ugovori_OPULJP3[[#This Row],[DATUM ZAVRŠETKA OPERACIJE]]&gt;DATE(2024,12,31),"u provedbi","završen")</f>
        <v>završen</v>
      </c>
      <c r="K3966" s="67" t="s">
        <v>210</v>
      </c>
      <c r="L3966" s="67" t="s">
        <v>210</v>
      </c>
      <c r="M3966" s="58">
        <v>0.85</v>
      </c>
      <c r="N3966" s="58">
        <v>0.15</v>
      </c>
      <c r="O3966" s="59">
        <f>Ugovori_OPULJP3[[#This Row],[Bespovratna sredstva - Ukupno (EU+Nac) HRK
= Ukupna ugovorena vrijednost bespovratnih sredstava]]*Ugovori_OPULJP3[[#This Row],[EU STOPA SUFINANCIRANJA %
EU CO-FINANCING RATE %]]</f>
        <v>402674.01900000003</v>
      </c>
      <c r="P3966" s="60">
        <f>Ugovori_OPULJP3[[#This Row],[Bespovratna sredstva - EU dio - HRK]]/7.5345</f>
        <v>53444.026677284492</v>
      </c>
      <c r="Q3966" s="59">
        <f>Ugovori_OPULJP3[[#This Row],[Bespovratna sredstva - Ukupno (EU+Nac) HRK
= Ukupna ugovorena vrijednost bespovratnih sredstava]]*Ugovori_OPULJP3[[#This Row],[STOPA NACIONALNOG SUFINANCIRANJA %]]</f>
        <v>71060.120999999999</v>
      </c>
      <c r="R3966" s="60">
        <f>Ugovori_OPULJP3[[#This Row],[Bespovratna sredstva - Nacionalni dio - HRK]]/7.5345</f>
        <v>9431.2988254031443</v>
      </c>
      <c r="S3966" s="59">
        <v>473734.14</v>
      </c>
      <c r="T3966" s="60">
        <f>Ugovori_OPULJP3[[#This Row],[Bespovratna sredstva - Ukupno (EU+Nac) HRK
= Ukupna ugovorena vrijednost bespovratnih sredstava]]/7.5345</f>
        <v>62875.325502687636</v>
      </c>
      <c r="U3966" s="59">
        <v>0</v>
      </c>
      <c r="V3966" s="60">
        <f>Ugovori_OPULJP3[[#This Row],[Javni doprinos korisnika - HRK]]/7.5345</f>
        <v>0</v>
      </c>
      <c r="W3966" s="59">
        <v>0</v>
      </c>
      <c r="X3966" s="60">
        <f>Ugovori_OPULJP3[[#This Row],[Privatni doprinos korisnika - HRK]]/7.5345</f>
        <v>0</v>
      </c>
      <c r="Y3966" s="61">
        <v>473734.14</v>
      </c>
      <c r="Z3966" s="62">
        <f>Ugovori_OPULJP3[[#This Row],[UKUPNI PRIHVATLJIVI IZDACI
TOTAL ELIGIBLE EXPENDITURE
= Bespovratna sredstva ukupno + doprinos korisnika
= Ukupni prihvatljivi troškovi
= Ukupna ugovorena vrijednost projekta HRK]]/7.5345</f>
        <v>62875.325502687636</v>
      </c>
      <c r="AA3966" s="53" t="s">
        <v>12292</v>
      </c>
      <c r="AB3966" s="53" t="s">
        <v>752</v>
      </c>
      <c r="AC3966" s="40" t="s">
        <v>14427</v>
      </c>
      <c r="AD3966" s="52" t="s">
        <v>12294</v>
      </c>
    </row>
    <row r="3967" spans="1:30" ht="88.5" customHeight="1" x14ac:dyDescent="0.2">
      <c r="A3967" s="50" t="s">
        <v>14428</v>
      </c>
      <c r="B3967" s="64" t="s">
        <v>12105</v>
      </c>
      <c r="C3967" s="65" t="s">
        <v>12289</v>
      </c>
      <c r="D3967" s="65" t="s">
        <v>13640</v>
      </c>
      <c r="E3967" s="66" t="s">
        <v>75</v>
      </c>
      <c r="F3967" s="71" t="s">
        <v>14429</v>
      </c>
      <c r="G3967" s="71" t="s">
        <v>9712</v>
      </c>
      <c r="H3967" s="68">
        <v>44769</v>
      </c>
      <c r="I3967" s="68">
        <v>45257</v>
      </c>
      <c r="J3967" s="57" t="str">
        <f>IF(Ugovori_OPULJP3[[#This Row],[DATUM ZAVRŠETKA OPERACIJE]]&gt;DATE(2024,12,31),"u provedbi","završen")</f>
        <v>završen</v>
      </c>
      <c r="K3967" s="67" t="s">
        <v>248</v>
      </c>
      <c r="L3967" s="67" t="s">
        <v>248</v>
      </c>
      <c r="M3967" s="58">
        <v>0.85</v>
      </c>
      <c r="N3967" s="58">
        <v>0.15</v>
      </c>
      <c r="O3967" s="59">
        <f>Ugovori_OPULJP3[[#This Row],[Bespovratna sredstva - Ukupno (EU+Nac) HRK
= Ukupna ugovorena vrijednost bespovratnih sredstava]]*Ugovori_OPULJP3[[#This Row],[EU STOPA SUFINANCIRANJA %
EU CO-FINANCING RATE %]]</f>
        <v>291686.20399999997</v>
      </c>
      <c r="P3967" s="60">
        <f>Ugovori_OPULJP3[[#This Row],[Bespovratna sredstva - EU dio - HRK]]/7.5345</f>
        <v>38713.412170681528</v>
      </c>
      <c r="Q3967" s="59">
        <f>Ugovori_OPULJP3[[#This Row],[Bespovratna sredstva - Ukupno (EU+Nac) HRK
= Ukupna ugovorena vrijednost bespovratnih sredstava]]*Ugovori_OPULJP3[[#This Row],[STOPA NACIONALNOG SUFINANCIRANJA %]]</f>
        <v>51474.036</v>
      </c>
      <c r="R3967" s="60">
        <f>Ugovori_OPULJP3[[#This Row],[Bespovratna sredstva - Nacionalni dio - HRK]]/7.5345</f>
        <v>6831.7786183555636</v>
      </c>
      <c r="S3967" s="59">
        <v>343160.24</v>
      </c>
      <c r="T3967" s="60">
        <f>Ugovori_OPULJP3[[#This Row],[Bespovratna sredstva - Ukupno (EU+Nac) HRK
= Ukupna ugovorena vrijednost bespovratnih sredstava]]/7.5345</f>
        <v>45545.190789037093</v>
      </c>
      <c r="U3967" s="59">
        <v>0</v>
      </c>
      <c r="V3967" s="60">
        <f>Ugovori_OPULJP3[[#This Row],[Javni doprinos korisnika - HRK]]/7.5345</f>
        <v>0</v>
      </c>
      <c r="W3967" s="59">
        <v>0</v>
      </c>
      <c r="X3967" s="60">
        <f>Ugovori_OPULJP3[[#This Row],[Privatni doprinos korisnika - HRK]]/7.5345</f>
        <v>0</v>
      </c>
      <c r="Y3967" s="61">
        <v>343160.24</v>
      </c>
      <c r="Z3967" s="62">
        <f>Ugovori_OPULJP3[[#This Row],[UKUPNI PRIHVATLJIVI IZDACI
TOTAL ELIGIBLE EXPENDITURE
= Bespovratna sredstva ukupno + doprinos korisnika
= Ukupni prihvatljivi troškovi
= Ukupna ugovorena vrijednost projekta HRK]]/7.5345</f>
        <v>45545.190789037093</v>
      </c>
      <c r="AA3967" s="66" t="s">
        <v>12292</v>
      </c>
      <c r="AB3967" s="66" t="s">
        <v>752</v>
      </c>
      <c r="AC3967" s="40" t="s">
        <v>14430</v>
      </c>
      <c r="AD3967" s="72" t="s">
        <v>12294</v>
      </c>
    </row>
    <row r="3968" spans="1:30" ht="88.5" customHeight="1" x14ac:dyDescent="0.2">
      <c r="A3968" s="70" t="s">
        <v>14431</v>
      </c>
      <c r="B3968" s="64" t="s">
        <v>12105</v>
      </c>
      <c r="C3968" s="65" t="s">
        <v>12289</v>
      </c>
      <c r="D3968" s="96" t="s">
        <v>13640</v>
      </c>
      <c r="E3968" s="53" t="s">
        <v>75</v>
      </c>
      <c r="F3968" s="71" t="s">
        <v>14432</v>
      </c>
      <c r="G3968" s="71" t="s">
        <v>1528</v>
      </c>
      <c r="H3968" s="68">
        <v>44502</v>
      </c>
      <c r="I3968" s="68">
        <v>45048</v>
      </c>
      <c r="J3968" s="57" t="str">
        <f>IF(Ugovori_OPULJP3[[#This Row],[DATUM ZAVRŠETKA OPERACIJE]]&gt;DATE(2024,12,31),"u provedbi","završen")</f>
        <v>završen</v>
      </c>
      <c r="K3968" s="76" t="s">
        <v>210</v>
      </c>
      <c r="L3968" s="67" t="s">
        <v>210</v>
      </c>
      <c r="M3968" s="58">
        <v>0.85</v>
      </c>
      <c r="N3968" s="58">
        <v>0.15</v>
      </c>
      <c r="O3968" s="59">
        <f>Ugovori_OPULJP3[[#This Row],[Bespovratna sredstva - Ukupno (EU+Nac) HRK
= Ukupna ugovorena vrijednost bespovratnih sredstava]]*Ugovori_OPULJP3[[#This Row],[EU STOPA SUFINANCIRANJA %
EU CO-FINANCING RATE %]]</f>
        <v>328160.5625</v>
      </c>
      <c r="P3968" s="60">
        <f>Ugovori_OPULJP3[[#This Row],[Bespovratna sredstva - EU dio - HRK]]/7.5345</f>
        <v>43554.391465923414</v>
      </c>
      <c r="Q3968" s="59">
        <f>Ugovori_OPULJP3[[#This Row],[Bespovratna sredstva - Ukupno (EU+Nac) HRK
= Ukupna ugovorena vrijednost bespovratnih sredstava]]*Ugovori_OPULJP3[[#This Row],[STOPA NACIONALNOG SUFINANCIRANJA %]]</f>
        <v>57910.6875</v>
      </c>
      <c r="R3968" s="60">
        <f>Ugovori_OPULJP3[[#This Row],[Bespovratna sredstva - Nacionalni dio - HRK]]/7.5345</f>
        <v>7686.0690822217794</v>
      </c>
      <c r="S3968" s="59">
        <v>386071.25</v>
      </c>
      <c r="T3968" s="60">
        <f>Ugovori_OPULJP3[[#This Row],[Bespovratna sredstva - Ukupno (EU+Nac) HRK
= Ukupna ugovorena vrijednost bespovratnih sredstava]]/7.5345</f>
        <v>51240.460548145194</v>
      </c>
      <c r="U3968" s="59">
        <v>0</v>
      </c>
      <c r="V3968" s="60">
        <f>Ugovori_OPULJP3[[#This Row],[Javni doprinos korisnika - HRK]]/7.5345</f>
        <v>0</v>
      </c>
      <c r="W3968" s="59">
        <v>0</v>
      </c>
      <c r="X3968" s="60">
        <f>Ugovori_OPULJP3[[#This Row],[Privatni doprinos korisnika - HRK]]/7.5345</f>
        <v>0</v>
      </c>
      <c r="Y3968" s="61">
        <v>386071.25</v>
      </c>
      <c r="Z3968" s="62">
        <f>Ugovori_OPULJP3[[#This Row],[UKUPNI PRIHVATLJIVI IZDACI
TOTAL ELIGIBLE EXPENDITURE
= Bespovratna sredstva ukupno + doprinos korisnika
= Ukupni prihvatljivi troškovi
= Ukupna ugovorena vrijednost projekta HRK]]/7.5345</f>
        <v>51240.460548145194</v>
      </c>
      <c r="AA3968" s="53" t="s">
        <v>12292</v>
      </c>
      <c r="AB3968" s="53" t="s">
        <v>752</v>
      </c>
      <c r="AC3968" s="40" t="s">
        <v>14433</v>
      </c>
      <c r="AD3968" s="72" t="s">
        <v>12294</v>
      </c>
    </row>
    <row r="3969" spans="1:30" ht="88.5" customHeight="1" x14ac:dyDescent="0.2">
      <c r="A3969" s="50" t="s">
        <v>14434</v>
      </c>
      <c r="B3969" s="64" t="s">
        <v>12105</v>
      </c>
      <c r="C3969" s="65" t="s">
        <v>12289</v>
      </c>
      <c r="D3969" s="65" t="s">
        <v>13640</v>
      </c>
      <c r="E3969" s="66" t="s">
        <v>75</v>
      </c>
      <c r="F3969" s="71" t="s">
        <v>14435</v>
      </c>
      <c r="G3969" s="71" t="s">
        <v>14436</v>
      </c>
      <c r="H3969" s="68">
        <v>44769</v>
      </c>
      <c r="I3969" s="68">
        <v>45134</v>
      </c>
      <c r="J3969" s="57" t="str">
        <f>IF(Ugovori_OPULJP3[[#This Row],[DATUM ZAVRŠETKA OPERACIJE]]&gt;DATE(2024,12,31),"u provedbi","završen")</f>
        <v>završen</v>
      </c>
      <c r="K3969" s="67" t="s">
        <v>337</v>
      </c>
      <c r="L3969" s="67" t="s">
        <v>337</v>
      </c>
      <c r="M3969" s="58">
        <v>0.85</v>
      </c>
      <c r="N3969" s="58">
        <v>0.15</v>
      </c>
      <c r="O3969" s="59">
        <f>Ugovori_OPULJP3[[#This Row],[Bespovratna sredstva - Ukupno (EU+Nac) HRK
= Ukupna ugovorena vrijednost bespovratnih sredstava]]*Ugovori_OPULJP3[[#This Row],[EU STOPA SUFINANCIRANJA %
EU CO-FINANCING RATE %]]</f>
        <v>269196.55550000002</v>
      </c>
      <c r="P3969" s="60">
        <f>Ugovori_OPULJP3[[#This Row],[Bespovratna sredstva - EU dio - HRK]]/7.5345</f>
        <v>35728.522861503749</v>
      </c>
      <c r="Q3969" s="59">
        <f>Ugovori_OPULJP3[[#This Row],[Bespovratna sredstva - Ukupno (EU+Nac) HRK
= Ukupna ugovorena vrijednost bespovratnih sredstava]]*Ugovori_OPULJP3[[#This Row],[STOPA NACIONALNOG SUFINANCIRANJA %]]</f>
        <v>47505.2745</v>
      </c>
      <c r="R3969" s="60">
        <f>Ugovori_OPULJP3[[#This Row],[Bespovratna sredstva - Nacionalni dio - HRK]]/7.5345</f>
        <v>6305.0334461477205</v>
      </c>
      <c r="S3969" s="59">
        <v>316701.83</v>
      </c>
      <c r="T3969" s="60">
        <f>Ugovori_OPULJP3[[#This Row],[Bespovratna sredstva - Ukupno (EU+Nac) HRK
= Ukupna ugovorena vrijednost bespovratnih sredstava]]/7.5345</f>
        <v>42033.556307651466</v>
      </c>
      <c r="U3969" s="59">
        <v>0</v>
      </c>
      <c r="V3969" s="60">
        <f>Ugovori_OPULJP3[[#This Row],[Javni doprinos korisnika - HRK]]/7.5345</f>
        <v>0</v>
      </c>
      <c r="W3969" s="59">
        <v>0</v>
      </c>
      <c r="X3969" s="60">
        <f>Ugovori_OPULJP3[[#This Row],[Privatni doprinos korisnika - HRK]]/7.5345</f>
        <v>0</v>
      </c>
      <c r="Y3969" s="61">
        <v>316701.83</v>
      </c>
      <c r="Z3969" s="62">
        <f>Ugovori_OPULJP3[[#This Row],[UKUPNI PRIHVATLJIVI IZDACI
TOTAL ELIGIBLE EXPENDITURE
= Bespovratna sredstva ukupno + doprinos korisnika
= Ukupni prihvatljivi troškovi
= Ukupna ugovorena vrijednost projekta HRK]]/7.5345</f>
        <v>42033.556307651466</v>
      </c>
      <c r="AA3969" s="66" t="s">
        <v>12292</v>
      </c>
      <c r="AB3969" s="66" t="s">
        <v>752</v>
      </c>
      <c r="AC3969" s="40" t="s">
        <v>14437</v>
      </c>
      <c r="AD3969" s="72" t="s">
        <v>12294</v>
      </c>
    </row>
    <row r="3970" spans="1:30" ht="88.5" customHeight="1" x14ac:dyDescent="0.2">
      <c r="A3970" s="70" t="s">
        <v>14438</v>
      </c>
      <c r="B3970" s="51" t="s">
        <v>12105</v>
      </c>
      <c r="C3970" s="52" t="s">
        <v>12289</v>
      </c>
      <c r="D3970" s="96" t="s">
        <v>13640</v>
      </c>
      <c r="E3970" s="53" t="s">
        <v>75</v>
      </c>
      <c r="F3970" s="71" t="s">
        <v>14439</v>
      </c>
      <c r="G3970" s="71" t="s">
        <v>14440</v>
      </c>
      <c r="H3970" s="68">
        <v>44743</v>
      </c>
      <c r="I3970" s="68">
        <v>45108</v>
      </c>
      <c r="J3970" s="57" t="str">
        <f>IF(Ugovori_OPULJP3[[#This Row],[DATUM ZAVRŠETKA OPERACIJE]]&gt;DATE(2024,12,31),"u provedbi","završen")</f>
        <v>završen</v>
      </c>
      <c r="K3970" s="76" t="s">
        <v>14441</v>
      </c>
      <c r="L3970" s="67" t="s">
        <v>36</v>
      </c>
      <c r="M3970" s="58">
        <v>0.85</v>
      </c>
      <c r="N3970" s="58">
        <v>0.15</v>
      </c>
      <c r="O3970" s="59">
        <f>Ugovori_OPULJP3[[#This Row],[Bespovratna sredstva - Ukupno (EU+Nac) HRK
= Ukupna ugovorena vrijednost bespovratnih sredstava]]*Ugovori_OPULJP3[[#This Row],[EU STOPA SUFINANCIRANJA %
EU CO-FINANCING RATE %]]</f>
        <v>424439.70549999998</v>
      </c>
      <c r="P3970" s="60">
        <f>Ugovori_OPULJP3[[#This Row],[Bespovratna sredstva - EU dio - HRK]]/7.5345</f>
        <v>56332.829716636799</v>
      </c>
      <c r="Q3970" s="59">
        <f>Ugovori_OPULJP3[[#This Row],[Bespovratna sredstva - Ukupno (EU+Nac) HRK
= Ukupna ugovorena vrijednost bespovratnih sredstava]]*Ugovori_OPULJP3[[#This Row],[STOPA NACIONALNOG SUFINANCIRANJA %]]</f>
        <v>74901.124500000005</v>
      </c>
      <c r="R3970" s="60">
        <f>Ugovori_OPULJP3[[#This Row],[Bespovratna sredstva - Nacionalni dio - HRK]]/7.5345</f>
        <v>9941.0875970535544</v>
      </c>
      <c r="S3970" s="59">
        <v>499340.83</v>
      </c>
      <c r="T3970" s="60">
        <f>Ugovori_OPULJP3[[#This Row],[Bespovratna sredstva - Ukupno (EU+Nac) HRK
= Ukupna ugovorena vrijednost bespovratnih sredstava]]/7.5345</f>
        <v>66273.917313690356</v>
      </c>
      <c r="U3970" s="59">
        <v>0</v>
      </c>
      <c r="V3970" s="60">
        <f>Ugovori_OPULJP3[[#This Row],[Javni doprinos korisnika - HRK]]/7.5345</f>
        <v>0</v>
      </c>
      <c r="W3970" s="59">
        <v>0</v>
      </c>
      <c r="X3970" s="60">
        <f>Ugovori_OPULJP3[[#This Row],[Privatni doprinos korisnika - HRK]]/7.5345</f>
        <v>0</v>
      </c>
      <c r="Y3970" s="61">
        <v>499340.83</v>
      </c>
      <c r="Z3970" s="62">
        <f>Ugovori_OPULJP3[[#This Row],[UKUPNI PRIHVATLJIVI IZDACI
TOTAL ELIGIBLE EXPENDITURE
= Bespovratna sredstva ukupno + doprinos korisnika
= Ukupni prihvatljivi troškovi
= Ukupna ugovorena vrijednost projekta HRK]]/7.5345</f>
        <v>66273.917313690356</v>
      </c>
      <c r="AA3970" s="53" t="s">
        <v>12292</v>
      </c>
      <c r="AB3970" s="53" t="s">
        <v>752</v>
      </c>
      <c r="AC3970" s="40" t="s">
        <v>14442</v>
      </c>
      <c r="AD3970" s="52" t="s">
        <v>12294</v>
      </c>
    </row>
    <row r="3971" spans="1:30" ht="88.5" customHeight="1" x14ac:dyDescent="0.2">
      <c r="A3971" s="70" t="s">
        <v>14443</v>
      </c>
      <c r="B3971" s="64" t="s">
        <v>12105</v>
      </c>
      <c r="C3971" s="65" t="s">
        <v>12289</v>
      </c>
      <c r="D3971" s="96" t="s">
        <v>13640</v>
      </c>
      <c r="E3971" s="53" t="s">
        <v>75</v>
      </c>
      <c r="F3971" s="71" t="s">
        <v>14444</v>
      </c>
      <c r="G3971" s="71" t="s">
        <v>14445</v>
      </c>
      <c r="H3971" s="68">
        <v>44670</v>
      </c>
      <c r="I3971" s="68">
        <v>45035</v>
      </c>
      <c r="J3971" s="57" t="str">
        <f>IF(Ugovori_OPULJP3[[#This Row],[DATUM ZAVRŠETKA OPERACIJE]]&gt;DATE(2024,12,31),"u provedbi","završen")</f>
        <v>završen</v>
      </c>
      <c r="K3971" s="76" t="s">
        <v>593</v>
      </c>
      <c r="L3971" s="67" t="s">
        <v>593</v>
      </c>
      <c r="M3971" s="58">
        <v>0.85</v>
      </c>
      <c r="N3971" s="58">
        <v>0.15</v>
      </c>
      <c r="O3971" s="59">
        <f>Ugovori_OPULJP3[[#This Row],[Bespovratna sredstva - Ukupno (EU+Nac) HRK
= Ukupna ugovorena vrijednost bespovratnih sredstava]]*Ugovori_OPULJP3[[#This Row],[EU STOPA SUFINANCIRANJA %
EU CO-FINANCING RATE %]]</f>
        <v>419949.283</v>
      </c>
      <c r="P3971" s="60">
        <f>Ugovori_OPULJP3[[#This Row],[Bespovratna sredstva - EU dio - HRK]]/7.5345</f>
        <v>55736.848231468575</v>
      </c>
      <c r="Q3971" s="59">
        <f>Ugovori_OPULJP3[[#This Row],[Bespovratna sredstva - Ukupno (EU+Nac) HRK
= Ukupna ugovorena vrijednost bespovratnih sredstava]]*Ugovori_OPULJP3[[#This Row],[STOPA NACIONALNOG SUFINANCIRANJA %]]</f>
        <v>74108.697</v>
      </c>
      <c r="R3971" s="60">
        <f>Ugovori_OPULJP3[[#This Row],[Bespovratna sredstva - Nacionalni dio - HRK]]/7.5345</f>
        <v>9835.9143937885729</v>
      </c>
      <c r="S3971" s="59">
        <v>494057.98</v>
      </c>
      <c r="T3971" s="60">
        <f>Ugovori_OPULJP3[[#This Row],[Bespovratna sredstva - Ukupno (EU+Nac) HRK
= Ukupna ugovorena vrijednost bespovratnih sredstava]]/7.5345</f>
        <v>65572.76262525715</v>
      </c>
      <c r="U3971" s="59">
        <v>0</v>
      </c>
      <c r="V3971" s="60">
        <f>Ugovori_OPULJP3[[#This Row],[Javni doprinos korisnika - HRK]]/7.5345</f>
        <v>0</v>
      </c>
      <c r="W3971" s="59">
        <v>0</v>
      </c>
      <c r="X3971" s="60">
        <f>Ugovori_OPULJP3[[#This Row],[Privatni doprinos korisnika - HRK]]/7.5345</f>
        <v>0</v>
      </c>
      <c r="Y3971" s="61">
        <v>494057.98</v>
      </c>
      <c r="Z3971" s="62">
        <f>Ugovori_OPULJP3[[#This Row],[UKUPNI PRIHVATLJIVI IZDACI
TOTAL ELIGIBLE EXPENDITURE
= Bespovratna sredstva ukupno + doprinos korisnika
= Ukupni prihvatljivi troškovi
= Ukupna ugovorena vrijednost projekta HRK]]/7.5345</f>
        <v>65572.76262525715</v>
      </c>
      <c r="AA3971" s="53" t="s">
        <v>12292</v>
      </c>
      <c r="AB3971" s="53" t="s">
        <v>752</v>
      </c>
      <c r="AC3971" s="40" t="s">
        <v>14446</v>
      </c>
      <c r="AD3971" s="52" t="s">
        <v>12294</v>
      </c>
    </row>
    <row r="3972" spans="1:30" ht="88.5" customHeight="1" x14ac:dyDescent="0.2">
      <c r="A3972" s="75" t="s">
        <v>14447</v>
      </c>
      <c r="B3972" s="64" t="s">
        <v>12105</v>
      </c>
      <c r="C3972" s="65" t="s">
        <v>12289</v>
      </c>
      <c r="D3972" s="96" t="s">
        <v>13640</v>
      </c>
      <c r="E3972" s="53" t="s">
        <v>75</v>
      </c>
      <c r="F3972" s="71" t="s">
        <v>14448</v>
      </c>
      <c r="G3972" s="73" t="s">
        <v>14449</v>
      </c>
      <c r="H3972" s="68">
        <v>44735</v>
      </c>
      <c r="I3972" s="68">
        <v>45100</v>
      </c>
      <c r="J3972" s="57" t="str">
        <f>IF(Ugovori_OPULJP3[[#This Row],[DATUM ZAVRŠETKA OPERACIJE]]&gt;DATE(2024,12,31),"u provedbi","završen")</f>
        <v>završen</v>
      </c>
      <c r="K3972" s="67" t="s">
        <v>424</v>
      </c>
      <c r="L3972" s="67" t="s">
        <v>424</v>
      </c>
      <c r="M3972" s="58">
        <v>0.85</v>
      </c>
      <c r="N3972" s="58">
        <v>0.15</v>
      </c>
      <c r="O3972" s="59">
        <f>Ugovori_OPULJP3[[#This Row],[Bespovratna sredstva - Ukupno (EU+Nac) HRK
= Ukupna ugovorena vrijednost bespovratnih sredstava]]*Ugovori_OPULJP3[[#This Row],[EU STOPA SUFINANCIRANJA %
EU CO-FINANCING RATE %]]</f>
        <v>392294.89</v>
      </c>
      <c r="P3972" s="60">
        <f>Ugovori_OPULJP3[[#This Row],[Bespovratna sredstva - EU dio - HRK]]/7.5345</f>
        <v>52066.479527506803</v>
      </c>
      <c r="Q3972" s="59">
        <f>Ugovori_OPULJP3[[#This Row],[Bespovratna sredstva - Ukupno (EU+Nac) HRK
= Ukupna ugovorena vrijednost bespovratnih sredstava]]*Ugovori_OPULJP3[[#This Row],[STOPA NACIONALNOG SUFINANCIRANJA %]]</f>
        <v>69228.509999999995</v>
      </c>
      <c r="R3972" s="60">
        <f>Ugovori_OPULJP3[[#This Row],[Bespovratna sredstva - Nacionalni dio - HRK]]/7.5345</f>
        <v>9188.2022695600226</v>
      </c>
      <c r="S3972" s="59">
        <v>461523.4</v>
      </c>
      <c r="T3972" s="60">
        <f>Ugovori_OPULJP3[[#This Row],[Bespovratna sredstva - Ukupno (EU+Nac) HRK
= Ukupna ugovorena vrijednost bespovratnih sredstava]]/7.5345</f>
        <v>61254.681797066827</v>
      </c>
      <c r="U3972" s="59">
        <v>0</v>
      </c>
      <c r="V3972" s="60">
        <f>Ugovori_OPULJP3[[#This Row],[Javni doprinos korisnika - HRK]]/7.5345</f>
        <v>0</v>
      </c>
      <c r="W3972" s="59">
        <v>0</v>
      </c>
      <c r="X3972" s="60">
        <f>Ugovori_OPULJP3[[#This Row],[Privatni doprinos korisnika - HRK]]/7.5345</f>
        <v>0</v>
      </c>
      <c r="Y3972" s="61">
        <v>461523.4</v>
      </c>
      <c r="Z3972" s="62">
        <f>Ugovori_OPULJP3[[#This Row],[UKUPNI PRIHVATLJIVI IZDACI
TOTAL ELIGIBLE EXPENDITURE
= Bespovratna sredstva ukupno + doprinos korisnika
= Ukupni prihvatljivi troškovi
= Ukupna ugovorena vrijednost projekta HRK]]/7.5345</f>
        <v>61254.681797066827</v>
      </c>
      <c r="AA3972" s="53" t="s">
        <v>12292</v>
      </c>
      <c r="AB3972" s="53" t="s">
        <v>752</v>
      </c>
      <c r="AC3972" s="40" t="s">
        <v>14450</v>
      </c>
      <c r="AD3972" s="52" t="s">
        <v>12294</v>
      </c>
    </row>
    <row r="3973" spans="1:30" ht="88.5" customHeight="1" x14ac:dyDescent="0.2">
      <c r="A3973" s="75" t="s">
        <v>14451</v>
      </c>
      <c r="B3973" s="64" t="s">
        <v>12105</v>
      </c>
      <c r="C3973" s="65" t="s">
        <v>12289</v>
      </c>
      <c r="D3973" s="96" t="s">
        <v>13640</v>
      </c>
      <c r="E3973" s="53" t="s">
        <v>75</v>
      </c>
      <c r="F3973" s="71" t="s">
        <v>14452</v>
      </c>
      <c r="G3973" s="73" t="s">
        <v>4563</v>
      </c>
      <c r="H3973" s="68">
        <v>44735</v>
      </c>
      <c r="I3973" s="68">
        <v>45100</v>
      </c>
      <c r="J3973" s="57" t="str">
        <f>IF(Ugovori_OPULJP3[[#This Row],[DATUM ZAVRŠETKA OPERACIJE]]&gt;DATE(2024,12,31),"u provedbi","završen")</f>
        <v>završen</v>
      </c>
      <c r="K3973" s="67" t="s">
        <v>248</v>
      </c>
      <c r="L3973" s="67" t="s">
        <v>248</v>
      </c>
      <c r="M3973" s="58">
        <v>0.85</v>
      </c>
      <c r="N3973" s="58">
        <v>0.15</v>
      </c>
      <c r="O3973" s="59">
        <f>Ugovori_OPULJP3[[#This Row],[Bespovratna sredstva - Ukupno (EU+Nac) HRK
= Ukupna ugovorena vrijednost bespovratnih sredstava]]*Ugovori_OPULJP3[[#This Row],[EU STOPA SUFINANCIRANJA %
EU CO-FINANCING RATE %]]</f>
        <v>318741.092</v>
      </c>
      <c r="P3973" s="60">
        <f>Ugovori_OPULJP3[[#This Row],[Bespovratna sredstva - EU dio - HRK]]/7.5345</f>
        <v>42304.212887384696</v>
      </c>
      <c r="Q3973" s="59">
        <f>Ugovori_OPULJP3[[#This Row],[Bespovratna sredstva - Ukupno (EU+Nac) HRK
= Ukupna ugovorena vrijednost bespovratnih sredstava]]*Ugovori_OPULJP3[[#This Row],[STOPA NACIONALNOG SUFINANCIRANJA %]]</f>
        <v>56248.428</v>
      </c>
      <c r="R3973" s="60">
        <f>Ugovori_OPULJP3[[#This Row],[Bespovratna sredstva - Nacionalni dio - HRK]]/7.5345</f>
        <v>7465.449333067887</v>
      </c>
      <c r="S3973" s="59">
        <v>374989.52</v>
      </c>
      <c r="T3973" s="60">
        <f>Ugovori_OPULJP3[[#This Row],[Bespovratna sredstva - Ukupno (EU+Nac) HRK
= Ukupna ugovorena vrijednost bespovratnih sredstava]]/7.5345</f>
        <v>49769.662220452585</v>
      </c>
      <c r="U3973" s="59">
        <v>0</v>
      </c>
      <c r="V3973" s="60">
        <f>Ugovori_OPULJP3[[#This Row],[Javni doprinos korisnika - HRK]]/7.5345</f>
        <v>0</v>
      </c>
      <c r="W3973" s="59">
        <v>0</v>
      </c>
      <c r="X3973" s="60">
        <f>Ugovori_OPULJP3[[#This Row],[Privatni doprinos korisnika - HRK]]/7.5345</f>
        <v>0</v>
      </c>
      <c r="Y3973" s="61">
        <v>374989.52</v>
      </c>
      <c r="Z3973" s="62">
        <f>Ugovori_OPULJP3[[#This Row],[UKUPNI PRIHVATLJIVI IZDACI
TOTAL ELIGIBLE EXPENDITURE
= Bespovratna sredstva ukupno + doprinos korisnika
= Ukupni prihvatljivi troškovi
= Ukupna ugovorena vrijednost projekta HRK]]/7.5345</f>
        <v>49769.662220452585</v>
      </c>
      <c r="AA3973" s="53" t="s">
        <v>12292</v>
      </c>
      <c r="AB3973" s="53" t="s">
        <v>752</v>
      </c>
      <c r="AC3973" s="40" t="s">
        <v>14453</v>
      </c>
      <c r="AD3973" s="52" t="s">
        <v>12294</v>
      </c>
    </row>
    <row r="3974" spans="1:30" ht="88.5" customHeight="1" x14ac:dyDescent="0.2">
      <c r="A3974" s="50" t="s">
        <v>14454</v>
      </c>
      <c r="B3974" s="64" t="s">
        <v>12105</v>
      </c>
      <c r="C3974" s="65" t="s">
        <v>12289</v>
      </c>
      <c r="D3974" s="65" t="s">
        <v>13640</v>
      </c>
      <c r="E3974" s="66" t="s">
        <v>75</v>
      </c>
      <c r="F3974" s="71" t="s">
        <v>14455</v>
      </c>
      <c r="G3974" s="54" t="s">
        <v>3707</v>
      </c>
      <c r="H3974" s="68">
        <v>44769</v>
      </c>
      <c r="I3974" s="68">
        <v>45134</v>
      </c>
      <c r="J3974" s="57" t="str">
        <f>IF(Ugovori_OPULJP3[[#This Row],[DATUM ZAVRŠETKA OPERACIJE]]&gt;DATE(2024,12,31),"u provedbi","završen")</f>
        <v>završen</v>
      </c>
      <c r="K3974" s="67" t="s">
        <v>36</v>
      </c>
      <c r="L3974" s="67" t="s">
        <v>36</v>
      </c>
      <c r="M3974" s="58">
        <v>0.85</v>
      </c>
      <c r="N3974" s="58">
        <v>0.15</v>
      </c>
      <c r="O3974" s="59">
        <f>Ugovori_OPULJP3[[#This Row],[Bespovratna sredstva - Ukupno (EU+Nac) HRK
= Ukupna ugovorena vrijednost bespovratnih sredstava]]*Ugovori_OPULJP3[[#This Row],[EU STOPA SUFINANCIRANJA %
EU CO-FINANCING RATE %]]</f>
        <v>402111.50599999999</v>
      </c>
      <c r="P3974" s="60">
        <f>Ugovori_OPULJP3[[#This Row],[Bespovratna sredstva - EU dio - HRK]]/7.5345</f>
        <v>53369.36837215475</v>
      </c>
      <c r="Q3974" s="59">
        <f>Ugovori_OPULJP3[[#This Row],[Bespovratna sredstva - Ukupno (EU+Nac) HRK
= Ukupna ugovorena vrijednost bespovratnih sredstava]]*Ugovori_OPULJP3[[#This Row],[STOPA NACIONALNOG SUFINANCIRANJA %]]</f>
        <v>70960.853999999992</v>
      </c>
      <c r="R3974" s="60">
        <f>Ugovori_OPULJP3[[#This Row],[Bespovratna sredstva - Nacionalni dio - HRK]]/7.5345</f>
        <v>9418.1238303802493</v>
      </c>
      <c r="S3974" s="59">
        <v>473072.36</v>
      </c>
      <c r="T3974" s="60">
        <f>Ugovori_OPULJP3[[#This Row],[Bespovratna sredstva - Ukupno (EU+Nac) HRK
= Ukupna ugovorena vrijednost bespovratnih sredstava]]/7.5345</f>
        <v>62787.492202535002</v>
      </c>
      <c r="U3974" s="59">
        <v>0</v>
      </c>
      <c r="V3974" s="60">
        <f>Ugovori_OPULJP3[[#This Row],[Javni doprinos korisnika - HRK]]/7.5345</f>
        <v>0</v>
      </c>
      <c r="W3974" s="59">
        <v>0</v>
      </c>
      <c r="X3974" s="60">
        <f>Ugovori_OPULJP3[[#This Row],[Privatni doprinos korisnika - HRK]]/7.5345</f>
        <v>0</v>
      </c>
      <c r="Y3974" s="61">
        <v>473072.36</v>
      </c>
      <c r="Z3974" s="62">
        <f>Ugovori_OPULJP3[[#This Row],[UKUPNI PRIHVATLJIVI IZDACI
TOTAL ELIGIBLE EXPENDITURE
= Bespovratna sredstva ukupno + doprinos korisnika
= Ukupni prihvatljivi troškovi
= Ukupna ugovorena vrijednost projekta HRK]]/7.5345</f>
        <v>62787.492202535002</v>
      </c>
      <c r="AA3974" s="66" t="s">
        <v>12292</v>
      </c>
      <c r="AB3974" s="66" t="s">
        <v>752</v>
      </c>
      <c r="AC3974" s="40" t="s">
        <v>14456</v>
      </c>
      <c r="AD3974" s="72" t="s">
        <v>12294</v>
      </c>
    </row>
    <row r="3975" spans="1:30" ht="88.5" customHeight="1" x14ac:dyDescent="0.2">
      <c r="A3975" s="75" t="s">
        <v>14457</v>
      </c>
      <c r="B3975" s="64" t="s">
        <v>12105</v>
      </c>
      <c r="C3975" s="65" t="s">
        <v>12289</v>
      </c>
      <c r="D3975" s="96" t="s">
        <v>13640</v>
      </c>
      <c r="E3975" s="53" t="s">
        <v>75</v>
      </c>
      <c r="F3975" s="71" t="s">
        <v>14458</v>
      </c>
      <c r="G3975" s="73" t="s">
        <v>14459</v>
      </c>
      <c r="H3975" s="68">
        <v>44735</v>
      </c>
      <c r="I3975" s="68">
        <v>45283</v>
      </c>
      <c r="J3975" s="57" t="str">
        <f>IF(Ugovori_OPULJP3[[#This Row],[DATUM ZAVRŠETKA OPERACIJE]]&gt;DATE(2024,12,31),"u provedbi","završen")</f>
        <v>završen</v>
      </c>
      <c r="K3975" s="67" t="s">
        <v>103</v>
      </c>
      <c r="L3975" s="67" t="s">
        <v>103</v>
      </c>
      <c r="M3975" s="82" t="s">
        <v>3093</v>
      </c>
      <c r="N3975" s="58">
        <v>0.15</v>
      </c>
      <c r="O3975" s="59">
        <f>Ugovori_OPULJP3[[#This Row],[Bespovratna sredstva - Ukupno (EU+Nac) HRK
= Ukupna ugovorena vrijednost bespovratnih sredstava]]*Ugovori_OPULJP3[[#This Row],[EU STOPA SUFINANCIRANJA %
EU CO-FINANCING RATE %]]</f>
        <v>404387.04949999996</v>
      </c>
      <c r="P3975" s="60">
        <f>Ugovori_OPULJP3[[#This Row],[Bespovratna sredstva - EU dio - HRK]]/7.5345</f>
        <v>53671.384896144395</v>
      </c>
      <c r="Q3975" s="59">
        <f>Ugovori_OPULJP3[[#This Row],[Bespovratna sredstva - Ukupno (EU+Nac) HRK
= Ukupna ugovorena vrijednost bespovratnih sredstava]]*Ugovori_OPULJP3[[#This Row],[STOPA NACIONALNOG SUFINANCIRANJA %]]</f>
        <v>71362.420499999993</v>
      </c>
      <c r="R3975" s="60">
        <f>Ugovori_OPULJP3[[#This Row],[Bespovratna sredstva - Nacionalni dio - HRK]]/7.5345</f>
        <v>9471.4208640254819</v>
      </c>
      <c r="S3975" s="59">
        <v>475749.47</v>
      </c>
      <c r="T3975" s="60">
        <f>Ugovori_OPULJP3[[#This Row],[Bespovratna sredstva - Ukupno (EU+Nac) HRK
= Ukupna ugovorena vrijednost bespovratnih sredstava]]/7.5345</f>
        <v>63142.805760169875</v>
      </c>
      <c r="U3975" s="59">
        <v>0</v>
      </c>
      <c r="V3975" s="60">
        <f>Ugovori_OPULJP3[[#This Row],[Javni doprinos korisnika - HRK]]/7.5345</f>
        <v>0</v>
      </c>
      <c r="W3975" s="59">
        <v>0</v>
      </c>
      <c r="X3975" s="60">
        <f>Ugovori_OPULJP3[[#This Row],[Privatni doprinos korisnika - HRK]]/7.5345</f>
        <v>0</v>
      </c>
      <c r="Y3975" s="61">
        <v>475749.47</v>
      </c>
      <c r="Z3975" s="62">
        <f>Ugovori_OPULJP3[[#This Row],[UKUPNI PRIHVATLJIVI IZDACI
TOTAL ELIGIBLE EXPENDITURE
= Bespovratna sredstva ukupno + doprinos korisnika
= Ukupni prihvatljivi troškovi
= Ukupna ugovorena vrijednost projekta HRK]]/7.5345</f>
        <v>63142.805760169875</v>
      </c>
      <c r="AA3975" s="53" t="s">
        <v>12292</v>
      </c>
      <c r="AB3975" s="53" t="s">
        <v>752</v>
      </c>
      <c r="AC3975" s="40" t="s">
        <v>14460</v>
      </c>
      <c r="AD3975" s="52" t="s">
        <v>12294</v>
      </c>
    </row>
    <row r="3976" spans="1:30" ht="88.5" customHeight="1" x14ac:dyDescent="0.2">
      <c r="A3976" s="70" t="s">
        <v>14461</v>
      </c>
      <c r="B3976" s="64" t="s">
        <v>12105</v>
      </c>
      <c r="C3976" s="65" t="s">
        <v>12289</v>
      </c>
      <c r="D3976" s="96" t="s">
        <v>13640</v>
      </c>
      <c r="E3976" s="53" t="s">
        <v>75</v>
      </c>
      <c r="F3976" s="71" t="s">
        <v>14462</v>
      </c>
      <c r="G3976" s="71" t="s">
        <v>14463</v>
      </c>
      <c r="H3976" s="68">
        <v>44771</v>
      </c>
      <c r="I3976" s="68">
        <v>45320</v>
      </c>
      <c r="J3976" s="57" t="str">
        <f>IF(Ugovori_OPULJP3[[#This Row],[DATUM ZAVRŠETKA OPERACIJE]]&gt;DATE(2024,12,31),"u provedbi","završen")</f>
        <v>završen</v>
      </c>
      <c r="K3976" s="76" t="s">
        <v>248</v>
      </c>
      <c r="L3976" s="76" t="s">
        <v>248</v>
      </c>
      <c r="M3976" s="58">
        <v>0.85</v>
      </c>
      <c r="N3976" s="58">
        <v>0.15</v>
      </c>
      <c r="O3976" s="59">
        <f>Ugovori_OPULJP3[[#This Row],[Bespovratna sredstva - Ukupno (EU+Nac) HRK
= Ukupna ugovorena vrijednost bespovratnih sredstava]]*Ugovori_OPULJP3[[#This Row],[EU STOPA SUFINANCIRANJA %
EU CO-FINANCING RATE %]]</f>
        <v>391645.473</v>
      </c>
      <c r="P3976" s="60">
        <f>Ugovori_OPULJP3[[#This Row],[Bespovratna sredstva - EU dio - HRK]]/7.5345</f>
        <v>51980.287079434594</v>
      </c>
      <c r="Q3976" s="59">
        <f>Ugovori_OPULJP3[[#This Row],[Bespovratna sredstva - Ukupno (EU+Nac) HRK
= Ukupna ugovorena vrijednost bespovratnih sredstava]]*Ugovori_OPULJP3[[#This Row],[STOPA NACIONALNOG SUFINANCIRANJA %]]</f>
        <v>69113.906999999992</v>
      </c>
      <c r="R3976" s="60">
        <f>Ugovori_OPULJP3[[#This Row],[Bespovratna sredstva - Nacionalni dio - HRK]]/7.5345</f>
        <v>9172.9918375472807</v>
      </c>
      <c r="S3976" s="59">
        <v>460759.38</v>
      </c>
      <c r="T3976" s="60">
        <f>Ugovori_OPULJP3[[#This Row],[Bespovratna sredstva - Ukupno (EU+Nac) HRK
= Ukupna ugovorena vrijednost bespovratnih sredstava]]/7.5345</f>
        <v>61153.278916981879</v>
      </c>
      <c r="U3976" s="59">
        <v>0</v>
      </c>
      <c r="V3976" s="60">
        <f>Ugovori_OPULJP3[[#This Row],[Javni doprinos korisnika - HRK]]/7.5345</f>
        <v>0</v>
      </c>
      <c r="W3976" s="59">
        <v>0</v>
      </c>
      <c r="X3976" s="60">
        <f>Ugovori_OPULJP3[[#This Row],[Privatni doprinos korisnika - HRK]]/7.5345</f>
        <v>0</v>
      </c>
      <c r="Y3976" s="61">
        <v>460759.38</v>
      </c>
      <c r="Z3976" s="62">
        <f>Ugovori_OPULJP3[[#This Row],[UKUPNI PRIHVATLJIVI IZDACI
TOTAL ELIGIBLE EXPENDITURE
= Bespovratna sredstva ukupno + doprinos korisnika
= Ukupni prihvatljivi troškovi
= Ukupna ugovorena vrijednost projekta HRK]]/7.5345</f>
        <v>61153.278916981879</v>
      </c>
      <c r="AA3976" s="53" t="s">
        <v>12292</v>
      </c>
      <c r="AB3976" s="53" t="s">
        <v>752</v>
      </c>
      <c r="AC3976" s="40" t="s">
        <v>14464</v>
      </c>
      <c r="AD3976" s="72" t="s">
        <v>12294</v>
      </c>
    </row>
    <row r="3977" spans="1:30" ht="88.5" customHeight="1" x14ac:dyDescent="0.2">
      <c r="A3977" s="50" t="s">
        <v>14465</v>
      </c>
      <c r="B3977" s="64" t="s">
        <v>12105</v>
      </c>
      <c r="C3977" s="65" t="s">
        <v>12289</v>
      </c>
      <c r="D3977" s="65" t="s">
        <v>13640</v>
      </c>
      <c r="E3977" s="66" t="s">
        <v>75</v>
      </c>
      <c r="F3977" s="71" t="s">
        <v>14466</v>
      </c>
      <c r="G3977" s="71" t="s">
        <v>14467</v>
      </c>
      <c r="H3977" s="68">
        <v>44769</v>
      </c>
      <c r="I3977" s="68">
        <v>45196</v>
      </c>
      <c r="J3977" s="57" t="str">
        <f>IF(Ugovori_OPULJP3[[#This Row],[DATUM ZAVRŠETKA OPERACIJE]]&gt;DATE(2024,12,31),"u provedbi","završen")</f>
        <v>završen</v>
      </c>
      <c r="K3977" s="67" t="s">
        <v>83</v>
      </c>
      <c r="L3977" s="67" t="s">
        <v>83</v>
      </c>
      <c r="M3977" s="58">
        <v>0.85</v>
      </c>
      <c r="N3977" s="58">
        <v>0.15</v>
      </c>
      <c r="O3977" s="59">
        <f>Ugovori_OPULJP3[[#This Row],[Bespovratna sredstva - Ukupno (EU+Nac) HRK
= Ukupna ugovorena vrijednost bespovratnih sredstava]]*Ugovori_OPULJP3[[#This Row],[EU STOPA SUFINANCIRANJA %
EU CO-FINANCING RATE %]]</f>
        <v>327165</v>
      </c>
      <c r="P3977" s="60">
        <f>Ugovori_OPULJP3[[#This Row],[Bespovratna sredstva - EU dio - HRK]]/7.5345</f>
        <v>43422.257614971131</v>
      </c>
      <c r="Q3977" s="59">
        <f>Ugovori_OPULJP3[[#This Row],[Bespovratna sredstva - Ukupno (EU+Nac) HRK
= Ukupna ugovorena vrijednost bespovratnih sredstava]]*Ugovori_OPULJP3[[#This Row],[STOPA NACIONALNOG SUFINANCIRANJA %]]</f>
        <v>57735</v>
      </c>
      <c r="R3977" s="60">
        <f>Ugovori_OPULJP3[[#This Row],[Bespovratna sredstva - Nacionalni dio - HRK]]/7.5345</f>
        <v>7662.7513438184351</v>
      </c>
      <c r="S3977" s="59">
        <v>384900</v>
      </c>
      <c r="T3977" s="60">
        <f>Ugovori_OPULJP3[[#This Row],[Bespovratna sredstva - Ukupno (EU+Nac) HRK
= Ukupna ugovorena vrijednost bespovratnih sredstava]]/7.5345</f>
        <v>51085.008958789564</v>
      </c>
      <c r="U3977" s="59">
        <v>0</v>
      </c>
      <c r="V3977" s="60">
        <f>Ugovori_OPULJP3[[#This Row],[Javni doprinos korisnika - HRK]]/7.5345</f>
        <v>0</v>
      </c>
      <c r="W3977" s="59">
        <v>0</v>
      </c>
      <c r="X3977" s="60">
        <f>Ugovori_OPULJP3[[#This Row],[Privatni doprinos korisnika - HRK]]/7.5345</f>
        <v>0</v>
      </c>
      <c r="Y3977" s="61">
        <v>384900</v>
      </c>
      <c r="Z3977" s="62">
        <f>Ugovori_OPULJP3[[#This Row],[UKUPNI PRIHVATLJIVI IZDACI
TOTAL ELIGIBLE EXPENDITURE
= Bespovratna sredstva ukupno + doprinos korisnika
= Ukupni prihvatljivi troškovi
= Ukupna ugovorena vrijednost projekta HRK]]/7.5345</f>
        <v>51085.008958789564</v>
      </c>
      <c r="AA3977" s="66" t="s">
        <v>12292</v>
      </c>
      <c r="AB3977" s="66" t="s">
        <v>752</v>
      </c>
      <c r="AC3977" s="40" t="s">
        <v>14468</v>
      </c>
      <c r="AD3977" s="72" t="s">
        <v>12294</v>
      </c>
    </row>
    <row r="3978" spans="1:30" ht="88.5" customHeight="1" x14ac:dyDescent="0.2">
      <c r="A3978" s="70" t="s">
        <v>14469</v>
      </c>
      <c r="B3978" s="64" t="s">
        <v>12105</v>
      </c>
      <c r="C3978" s="65" t="s">
        <v>12289</v>
      </c>
      <c r="D3978" s="96" t="s">
        <v>13640</v>
      </c>
      <c r="E3978" s="53" t="s">
        <v>75</v>
      </c>
      <c r="F3978" s="71" t="s">
        <v>14470</v>
      </c>
      <c r="G3978" s="71" t="s">
        <v>4597</v>
      </c>
      <c r="H3978" s="68">
        <v>44502</v>
      </c>
      <c r="I3978" s="68">
        <v>44867</v>
      </c>
      <c r="J3978" s="57" t="str">
        <f>IF(Ugovori_OPULJP3[[#This Row],[DATUM ZAVRŠETKA OPERACIJE]]&gt;DATE(2024,12,31),"u provedbi","završen")</f>
        <v>završen</v>
      </c>
      <c r="K3978" s="76" t="s">
        <v>210</v>
      </c>
      <c r="L3978" s="67" t="s">
        <v>36</v>
      </c>
      <c r="M3978" s="58">
        <v>0.85</v>
      </c>
      <c r="N3978" s="58">
        <v>0.15</v>
      </c>
      <c r="O3978" s="59">
        <f>Ugovori_OPULJP3[[#This Row],[Bespovratna sredstva - Ukupno (EU+Nac) HRK
= Ukupna ugovorena vrijednost bespovratnih sredstava]]*Ugovori_OPULJP3[[#This Row],[EU STOPA SUFINANCIRANJA %
EU CO-FINANCING RATE %]]</f>
        <v>407847.30599999998</v>
      </c>
      <c r="P3978" s="60">
        <f>Ugovori_OPULJP3[[#This Row],[Bespovratna sredstva - EU dio - HRK]]/7.5345</f>
        <v>54130.639856659363</v>
      </c>
      <c r="Q3978" s="59">
        <f>Ugovori_OPULJP3[[#This Row],[Bespovratna sredstva - Ukupno (EU+Nac) HRK
= Ukupna ugovorena vrijednost bespovratnih sredstava]]*Ugovori_OPULJP3[[#This Row],[STOPA NACIONALNOG SUFINANCIRANJA %]]</f>
        <v>71973.053999999989</v>
      </c>
      <c r="R3978" s="60">
        <f>Ugovori_OPULJP3[[#This Row],[Bespovratna sredstva - Nacionalni dio - HRK]]/7.5345</f>
        <v>9552.4658570575339</v>
      </c>
      <c r="S3978" s="59">
        <v>479820.36</v>
      </c>
      <c r="T3978" s="60">
        <f>Ugovori_OPULJP3[[#This Row],[Bespovratna sredstva - Ukupno (EU+Nac) HRK
= Ukupna ugovorena vrijednost bespovratnih sredstava]]/7.5345</f>
        <v>63683.105713716897</v>
      </c>
      <c r="U3978" s="59">
        <v>0</v>
      </c>
      <c r="V3978" s="60">
        <f>Ugovori_OPULJP3[[#This Row],[Javni doprinos korisnika - HRK]]/7.5345</f>
        <v>0</v>
      </c>
      <c r="W3978" s="59">
        <v>0</v>
      </c>
      <c r="X3978" s="60">
        <f>Ugovori_OPULJP3[[#This Row],[Privatni doprinos korisnika - HRK]]/7.5345</f>
        <v>0</v>
      </c>
      <c r="Y3978" s="61">
        <v>479820.36</v>
      </c>
      <c r="Z3978" s="62">
        <f>Ugovori_OPULJP3[[#This Row],[UKUPNI PRIHVATLJIVI IZDACI
TOTAL ELIGIBLE EXPENDITURE
= Bespovratna sredstva ukupno + doprinos korisnika
= Ukupni prihvatljivi troškovi
= Ukupna ugovorena vrijednost projekta HRK]]/7.5345</f>
        <v>63683.105713716897</v>
      </c>
      <c r="AA3978" s="53" t="s">
        <v>12292</v>
      </c>
      <c r="AB3978" s="53" t="s">
        <v>752</v>
      </c>
      <c r="AC3978" s="40" t="s">
        <v>14471</v>
      </c>
      <c r="AD3978" s="72" t="s">
        <v>12294</v>
      </c>
    </row>
    <row r="3979" spans="1:30" ht="88.5" customHeight="1" x14ac:dyDescent="0.2">
      <c r="A3979" s="70" t="s">
        <v>14472</v>
      </c>
      <c r="B3979" s="64" t="s">
        <v>12105</v>
      </c>
      <c r="C3979" s="65" t="s">
        <v>12289</v>
      </c>
      <c r="D3979" s="96" t="s">
        <v>13640</v>
      </c>
      <c r="E3979" s="53" t="s">
        <v>75</v>
      </c>
      <c r="F3979" s="71" t="s">
        <v>14473</v>
      </c>
      <c r="G3979" s="71" t="s">
        <v>14474</v>
      </c>
      <c r="H3979" s="68">
        <v>44502</v>
      </c>
      <c r="I3979" s="68">
        <v>44987</v>
      </c>
      <c r="J3979" s="57" t="str">
        <f>IF(Ugovori_OPULJP3[[#This Row],[DATUM ZAVRŠETKA OPERACIJE]]&gt;DATE(2024,12,31),"u provedbi","završen")</f>
        <v>završen</v>
      </c>
      <c r="K3979" s="67" t="s">
        <v>210</v>
      </c>
      <c r="L3979" s="67" t="s">
        <v>36</v>
      </c>
      <c r="M3979" s="58">
        <v>0.85</v>
      </c>
      <c r="N3979" s="58">
        <v>0.15</v>
      </c>
      <c r="O3979" s="59">
        <f>Ugovori_OPULJP3[[#This Row],[Bespovratna sredstva - Ukupno (EU+Nac) HRK
= Ukupna ugovorena vrijednost bespovratnih sredstava]]*Ugovori_OPULJP3[[#This Row],[EU STOPA SUFINANCIRANJA %
EU CO-FINANCING RATE %]]</f>
        <v>350691.04499999998</v>
      </c>
      <c r="P3979" s="60">
        <f>Ugovori_OPULJP3[[#This Row],[Bespovratna sredstva - EU dio - HRK]]/7.5345</f>
        <v>46544.70037826</v>
      </c>
      <c r="Q3979" s="59">
        <f>Ugovori_OPULJP3[[#This Row],[Bespovratna sredstva - Ukupno (EU+Nac) HRK
= Ukupna ugovorena vrijednost bespovratnih sredstava]]*Ugovori_OPULJP3[[#This Row],[STOPA NACIONALNOG SUFINANCIRANJA %]]</f>
        <v>61886.654999999999</v>
      </c>
      <c r="R3979" s="60">
        <f>Ugovori_OPULJP3[[#This Row],[Bespovratna sredstva - Nacionalni dio - HRK]]/7.5345</f>
        <v>8213.7706549870582</v>
      </c>
      <c r="S3979" s="59">
        <v>412577.7</v>
      </c>
      <c r="T3979" s="60">
        <f>Ugovori_OPULJP3[[#This Row],[Bespovratna sredstva - Ukupno (EU+Nac) HRK
= Ukupna ugovorena vrijednost bespovratnih sredstava]]/7.5345</f>
        <v>54758.471033247064</v>
      </c>
      <c r="U3979" s="59">
        <v>0</v>
      </c>
      <c r="V3979" s="60">
        <f>Ugovori_OPULJP3[[#This Row],[Javni doprinos korisnika - HRK]]/7.5345</f>
        <v>0</v>
      </c>
      <c r="W3979" s="59">
        <v>0</v>
      </c>
      <c r="X3979" s="60">
        <f>Ugovori_OPULJP3[[#This Row],[Privatni doprinos korisnika - HRK]]/7.5345</f>
        <v>0</v>
      </c>
      <c r="Y3979" s="61">
        <v>412577.7</v>
      </c>
      <c r="Z3979" s="62">
        <f>Ugovori_OPULJP3[[#This Row],[UKUPNI PRIHVATLJIVI IZDACI
TOTAL ELIGIBLE EXPENDITURE
= Bespovratna sredstva ukupno + doprinos korisnika
= Ukupni prihvatljivi troškovi
= Ukupna ugovorena vrijednost projekta HRK]]/7.5345</f>
        <v>54758.471033247064</v>
      </c>
      <c r="AA3979" s="53" t="s">
        <v>12292</v>
      </c>
      <c r="AB3979" s="53" t="s">
        <v>752</v>
      </c>
      <c r="AC3979" s="40" t="s">
        <v>14475</v>
      </c>
      <c r="AD3979" s="72" t="s">
        <v>12294</v>
      </c>
    </row>
    <row r="3980" spans="1:30" ht="88.5" customHeight="1" x14ac:dyDescent="0.2">
      <c r="A3980" s="75" t="s">
        <v>14476</v>
      </c>
      <c r="B3980" s="64" t="s">
        <v>12105</v>
      </c>
      <c r="C3980" s="65" t="s">
        <v>12289</v>
      </c>
      <c r="D3980" s="96" t="s">
        <v>13640</v>
      </c>
      <c r="E3980" s="53" t="s">
        <v>75</v>
      </c>
      <c r="F3980" s="71" t="s">
        <v>14477</v>
      </c>
      <c r="G3980" s="71" t="s">
        <v>14478</v>
      </c>
      <c r="H3980" s="68">
        <v>44925</v>
      </c>
      <c r="I3980" s="68">
        <v>45473</v>
      </c>
      <c r="J3980" s="57" t="str">
        <f>IF(Ugovori_OPULJP3[[#This Row],[DATUM ZAVRŠETKA OPERACIJE]]&gt;DATE(2024,12,31),"u provedbi","završen")</f>
        <v>završen</v>
      </c>
      <c r="K3980" s="67" t="s">
        <v>78</v>
      </c>
      <c r="L3980" s="55" t="s">
        <v>78</v>
      </c>
      <c r="M3980" s="58">
        <v>0.85</v>
      </c>
      <c r="N3980" s="58">
        <v>0.15</v>
      </c>
      <c r="O3980" s="59">
        <f>Ugovori_OPULJP3[[#This Row],[Bespovratna sredstva - Ukupno (EU+Nac) HRK
= Ukupna ugovorena vrijednost bespovratnih sredstava]]*Ugovori_OPULJP3[[#This Row],[EU STOPA SUFINANCIRANJA %
EU CO-FINANCING RATE %]]</f>
        <v>418090.37550000002</v>
      </c>
      <c r="P3980" s="60">
        <f>Ugovori_OPULJP3[[#This Row],[Bespovratna sredstva - EU dio - HRK]]/7.5345</f>
        <v>55490.128807485569</v>
      </c>
      <c r="Q3980" s="59">
        <f>Ugovori_OPULJP3[[#This Row],[Bespovratna sredstva - Ukupno (EU+Nac) HRK
= Ukupna ugovorena vrijednost bespovratnih sredstava]]*Ugovori_OPULJP3[[#This Row],[STOPA NACIONALNOG SUFINANCIRANJA %]]</f>
        <v>73780.654500000004</v>
      </c>
      <c r="R3980" s="60">
        <f>Ugovori_OPULJP3[[#This Row],[Bespovratna sredstva - Nacionalni dio - HRK]]/7.5345</f>
        <v>9792.375671909218</v>
      </c>
      <c r="S3980" s="59">
        <v>491871.03</v>
      </c>
      <c r="T3980" s="60">
        <f>Ugovori_OPULJP3[[#This Row],[Bespovratna sredstva - Ukupno (EU+Nac) HRK
= Ukupna ugovorena vrijednost bespovratnih sredstava]]/7.5345</f>
        <v>65282.504479394782</v>
      </c>
      <c r="U3980" s="59">
        <v>0</v>
      </c>
      <c r="V3980" s="60">
        <f>Ugovori_OPULJP3[[#This Row],[Javni doprinos korisnika - HRK]]/7.5345</f>
        <v>0</v>
      </c>
      <c r="W3980" s="59">
        <v>0</v>
      </c>
      <c r="X3980" s="60">
        <f>Ugovori_OPULJP3[[#This Row],[Privatni doprinos korisnika - HRK]]/7.5345</f>
        <v>0</v>
      </c>
      <c r="Y3980" s="61">
        <v>491871.03</v>
      </c>
      <c r="Z3980" s="62">
        <f>Ugovori_OPULJP3[[#This Row],[UKUPNI PRIHVATLJIVI IZDACI
TOTAL ELIGIBLE EXPENDITURE
= Bespovratna sredstva ukupno + doprinos korisnika
= Ukupni prihvatljivi troškovi
= Ukupna ugovorena vrijednost projekta HRK]]/7.5345</f>
        <v>65282.504479394782</v>
      </c>
      <c r="AA3980" s="53" t="s">
        <v>12292</v>
      </c>
      <c r="AB3980" s="53" t="s">
        <v>752</v>
      </c>
      <c r="AC3980" s="40" t="s">
        <v>14479</v>
      </c>
      <c r="AD3980" s="52" t="s">
        <v>12294</v>
      </c>
    </row>
    <row r="3981" spans="1:30" ht="88.5" customHeight="1" x14ac:dyDescent="0.2">
      <c r="A3981" s="70" t="s">
        <v>14480</v>
      </c>
      <c r="B3981" s="64" t="s">
        <v>12105</v>
      </c>
      <c r="C3981" s="65" t="s">
        <v>12289</v>
      </c>
      <c r="D3981" s="96" t="s">
        <v>13640</v>
      </c>
      <c r="E3981" s="53" t="s">
        <v>75</v>
      </c>
      <c r="F3981" s="71" t="s">
        <v>14481</v>
      </c>
      <c r="G3981" s="71" t="s">
        <v>124</v>
      </c>
      <c r="H3981" s="68">
        <v>44923</v>
      </c>
      <c r="I3981" s="68">
        <v>45288</v>
      </c>
      <c r="J3981" s="57" t="str">
        <f>IF(Ugovori_OPULJP3[[#This Row],[DATUM ZAVRŠETKA OPERACIJE]]&gt;DATE(2024,12,31),"u provedbi","završen")</f>
        <v>završen</v>
      </c>
      <c r="K3981" s="55" t="s">
        <v>36</v>
      </c>
      <c r="L3981" s="67" t="s">
        <v>36</v>
      </c>
      <c r="M3981" s="58">
        <v>0.85</v>
      </c>
      <c r="N3981" s="58">
        <v>0.15</v>
      </c>
      <c r="O3981" s="59">
        <f>Ugovori_OPULJP3[[#This Row],[Bespovratna sredstva - Ukupno (EU+Nac) HRK
= Ukupna ugovorena vrijednost bespovratnih sredstava]]*Ugovori_OPULJP3[[#This Row],[EU STOPA SUFINANCIRANJA %
EU CO-FINANCING RATE %]]</f>
        <v>375685.98349999997</v>
      </c>
      <c r="P3981" s="60">
        <f>Ugovori_OPULJP3[[#This Row],[Bespovratna sredstva - EU dio - HRK]]/7.5345</f>
        <v>49862.098812130862</v>
      </c>
      <c r="Q3981" s="59">
        <f>Ugovori_OPULJP3[[#This Row],[Bespovratna sredstva - Ukupno (EU+Nac) HRK
= Ukupna ugovorena vrijednost bespovratnih sredstava]]*Ugovori_OPULJP3[[#This Row],[STOPA NACIONALNOG SUFINANCIRANJA %]]</f>
        <v>66297.526499999993</v>
      </c>
      <c r="R3981" s="60">
        <f>Ugovori_OPULJP3[[#This Row],[Bespovratna sredstva - Nacionalni dio - HRK]]/7.5345</f>
        <v>8799.1939080230932</v>
      </c>
      <c r="S3981" s="59">
        <v>441983.51</v>
      </c>
      <c r="T3981" s="60">
        <f>Ugovori_OPULJP3[[#This Row],[Bespovratna sredstva - Ukupno (EU+Nac) HRK
= Ukupna ugovorena vrijednost bespovratnih sredstava]]/7.5345</f>
        <v>58661.292720153957</v>
      </c>
      <c r="U3981" s="59">
        <v>0</v>
      </c>
      <c r="V3981" s="60">
        <f>Ugovori_OPULJP3[[#This Row],[Javni doprinos korisnika - HRK]]/7.5345</f>
        <v>0</v>
      </c>
      <c r="W3981" s="59">
        <v>0</v>
      </c>
      <c r="X3981" s="60">
        <f>Ugovori_OPULJP3[[#This Row],[Privatni doprinos korisnika - HRK]]/7.5345</f>
        <v>0</v>
      </c>
      <c r="Y3981" s="61">
        <v>441983.51</v>
      </c>
      <c r="Z3981" s="62">
        <f>Ugovori_OPULJP3[[#This Row],[UKUPNI PRIHVATLJIVI IZDACI
TOTAL ELIGIBLE EXPENDITURE
= Bespovratna sredstva ukupno + doprinos korisnika
= Ukupni prihvatljivi troškovi
= Ukupna ugovorena vrijednost projekta HRK]]/7.5345</f>
        <v>58661.292720153957</v>
      </c>
      <c r="AA3981" s="53" t="s">
        <v>12292</v>
      </c>
      <c r="AB3981" s="53" t="s">
        <v>752</v>
      </c>
      <c r="AC3981" s="40" t="s">
        <v>14482</v>
      </c>
      <c r="AD3981" s="52" t="s">
        <v>12294</v>
      </c>
    </row>
    <row r="3982" spans="1:30" ht="88.5" customHeight="1" x14ac:dyDescent="0.2">
      <c r="A3982" s="70" t="s">
        <v>14483</v>
      </c>
      <c r="B3982" s="64" t="s">
        <v>12105</v>
      </c>
      <c r="C3982" s="65" t="s">
        <v>12289</v>
      </c>
      <c r="D3982" s="96" t="s">
        <v>13640</v>
      </c>
      <c r="E3982" s="53" t="s">
        <v>75</v>
      </c>
      <c r="F3982" s="71" t="s">
        <v>14484</v>
      </c>
      <c r="G3982" s="71" t="s">
        <v>588</v>
      </c>
      <c r="H3982" s="68">
        <v>44522</v>
      </c>
      <c r="I3982" s="68">
        <v>44887</v>
      </c>
      <c r="J3982" s="57" t="str">
        <f>IF(Ugovori_OPULJP3[[#This Row],[DATUM ZAVRŠETKA OPERACIJE]]&gt;DATE(2024,12,31),"u provedbi","završen")</f>
        <v>završen</v>
      </c>
      <c r="K3982" s="67" t="s">
        <v>270</v>
      </c>
      <c r="L3982" s="67" t="s">
        <v>270</v>
      </c>
      <c r="M3982" s="58">
        <v>0.85</v>
      </c>
      <c r="N3982" s="58">
        <v>0.15</v>
      </c>
      <c r="O3982" s="59">
        <f>Ugovori_OPULJP3[[#This Row],[Bespovratna sredstva - Ukupno (EU+Nac) HRK
= Ukupna ugovorena vrijednost bespovratnih sredstava]]*Ugovori_OPULJP3[[#This Row],[EU STOPA SUFINANCIRANJA %
EU CO-FINANCING RATE %]]</f>
        <v>368758.04149999999</v>
      </c>
      <c r="P3982" s="60">
        <f>Ugovori_OPULJP3[[#This Row],[Bespovratna sredstva - EU dio - HRK]]/7.5345</f>
        <v>48942.602893357216</v>
      </c>
      <c r="Q3982" s="59">
        <f>Ugovori_OPULJP3[[#This Row],[Bespovratna sredstva - Ukupno (EU+Nac) HRK
= Ukupna ugovorena vrijednost bespovratnih sredstava]]*Ugovori_OPULJP3[[#This Row],[STOPA NACIONALNOG SUFINANCIRANJA %]]</f>
        <v>65074.948499999999</v>
      </c>
      <c r="R3982" s="60">
        <f>Ugovori_OPULJP3[[#This Row],[Bespovratna sredstva - Nacionalni dio - HRK]]/7.5345</f>
        <v>8636.9299223571561</v>
      </c>
      <c r="S3982" s="59">
        <v>433832.99</v>
      </c>
      <c r="T3982" s="60">
        <f>Ugovori_OPULJP3[[#This Row],[Bespovratna sredstva - Ukupno (EU+Nac) HRK
= Ukupna ugovorena vrijednost bespovratnih sredstava]]/7.5345</f>
        <v>57579.532815714374</v>
      </c>
      <c r="U3982" s="59">
        <v>0</v>
      </c>
      <c r="V3982" s="60">
        <f>Ugovori_OPULJP3[[#This Row],[Javni doprinos korisnika - HRK]]/7.5345</f>
        <v>0</v>
      </c>
      <c r="W3982" s="59">
        <v>0</v>
      </c>
      <c r="X3982" s="60">
        <f>Ugovori_OPULJP3[[#This Row],[Privatni doprinos korisnika - HRK]]/7.5345</f>
        <v>0</v>
      </c>
      <c r="Y3982" s="61">
        <v>433832.99</v>
      </c>
      <c r="Z3982" s="62">
        <f>Ugovori_OPULJP3[[#This Row],[UKUPNI PRIHVATLJIVI IZDACI
TOTAL ELIGIBLE EXPENDITURE
= Bespovratna sredstva ukupno + doprinos korisnika
= Ukupni prihvatljivi troškovi
= Ukupna ugovorena vrijednost projekta HRK]]/7.5345</f>
        <v>57579.532815714374</v>
      </c>
      <c r="AA3982" s="53" t="s">
        <v>12292</v>
      </c>
      <c r="AB3982" s="53" t="s">
        <v>752</v>
      </c>
      <c r="AC3982" s="40" t="s">
        <v>14485</v>
      </c>
      <c r="AD3982" s="72" t="s">
        <v>12294</v>
      </c>
    </row>
    <row r="3983" spans="1:30" ht="88.5" customHeight="1" x14ac:dyDescent="0.2">
      <c r="A3983" s="70" t="s">
        <v>14486</v>
      </c>
      <c r="B3983" s="64" t="s">
        <v>12105</v>
      </c>
      <c r="C3983" s="65" t="s">
        <v>12289</v>
      </c>
      <c r="D3983" s="96" t="s">
        <v>13640</v>
      </c>
      <c r="E3983" s="53" t="s">
        <v>75</v>
      </c>
      <c r="F3983" s="71" t="s">
        <v>14487</v>
      </c>
      <c r="G3983" s="71" t="s">
        <v>1662</v>
      </c>
      <c r="H3983" s="68">
        <v>44502</v>
      </c>
      <c r="I3983" s="68">
        <v>44959</v>
      </c>
      <c r="J3983" s="57" t="str">
        <f>IF(Ugovori_OPULJP3[[#This Row],[DATUM ZAVRŠETKA OPERACIJE]]&gt;DATE(2024,12,31),"u provedbi","završen")</f>
        <v>završen</v>
      </c>
      <c r="K3983" s="76" t="s">
        <v>210</v>
      </c>
      <c r="L3983" s="67" t="s">
        <v>36</v>
      </c>
      <c r="M3983" s="58">
        <v>0.85</v>
      </c>
      <c r="N3983" s="58">
        <v>0.15</v>
      </c>
      <c r="O3983" s="59">
        <f>Ugovori_OPULJP3[[#This Row],[Bespovratna sredstva - Ukupno (EU+Nac) HRK
= Ukupna ugovorena vrijednost bespovratnih sredstava]]*Ugovori_OPULJP3[[#This Row],[EU STOPA SUFINANCIRANJA %
EU CO-FINANCING RATE %]]</f>
        <v>403498.33199999999</v>
      </c>
      <c r="P3983" s="60">
        <f>Ugovori_OPULJP3[[#This Row],[Bespovratna sredstva - EU dio - HRK]]/7.5345</f>
        <v>53553.431813657175</v>
      </c>
      <c r="Q3983" s="59">
        <f>Ugovori_OPULJP3[[#This Row],[Bespovratna sredstva - Ukupno (EU+Nac) HRK
= Ukupna ugovorena vrijednost bespovratnih sredstava]]*Ugovori_OPULJP3[[#This Row],[STOPA NACIONALNOG SUFINANCIRANJA %]]</f>
        <v>71205.587999999989</v>
      </c>
      <c r="R3983" s="60">
        <f>Ugovori_OPULJP3[[#This Row],[Bespovratna sredstva - Nacionalni dio - HRK]]/7.5345</f>
        <v>9450.605614174794</v>
      </c>
      <c r="S3983" s="59">
        <v>474703.92</v>
      </c>
      <c r="T3983" s="60">
        <f>Ugovori_OPULJP3[[#This Row],[Bespovratna sredstva - Ukupno (EU+Nac) HRK
= Ukupna ugovorena vrijednost bespovratnih sredstava]]/7.5345</f>
        <v>63004.037427831965</v>
      </c>
      <c r="U3983" s="59">
        <v>0</v>
      </c>
      <c r="V3983" s="60">
        <f>Ugovori_OPULJP3[[#This Row],[Javni doprinos korisnika - HRK]]/7.5345</f>
        <v>0</v>
      </c>
      <c r="W3983" s="59">
        <v>0</v>
      </c>
      <c r="X3983" s="60">
        <f>Ugovori_OPULJP3[[#This Row],[Privatni doprinos korisnika - HRK]]/7.5345</f>
        <v>0</v>
      </c>
      <c r="Y3983" s="61">
        <v>474703.92</v>
      </c>
      <c r="Z3983" s="62">
        <f>Ugovori_OPULJP3[[#This Row],[UKUPNI PRIHVATLJIVI IZDACI
TOTAL ELIGIBLE EXPENDITURE
= Bespovratna sredstva ukupno + doprinos korisnika
= Ukupni prihvatljivi troškovi
= Ukupna ugovorena vrijednost projekta HRK]]/7.5345</f>
        <v>63004.037427831965</v>
      </c>
      <c r="AA3983" s="53" t="s">
        <v>12292</v>
      </c>
      <c r="AB3983" s="53" t="s">
        <v>752</v>
      </c>
      <c r="AC3983" s="40" t="s">
        <v>14488</v>
      </c>
      <c r="AD3983" s="72" t="s">
        <v>12294</v>
      </c>
    </row>
    <row r="3984" spans="1:30" ht="88.5" customHeight="1" x14ac:dyDescent="0.2">
      <c r="A3984" s="70" t="s">
        <v>14489</v>
      </c>
      <c r="B3984" s="64" t="s">
        <v>12105</v>
      </c>
      <c r="C3984" s="65" t="s">
        <v>12289</v>
      </c>
      <c r="D3984" s="96" t="s">
        <v>13640</v>
      </c>
      <c r="E3984" s="53" t="s">
        <v>75</v>
      </c>
      <c r="F3984" s="71" t="s">
        <v>14490</v>
      </c>
      <c r="G3984" s="71" t="s">
        <v>5042</v>
      </c>
      <c r="H3984" s="68">
        <v>44923</v>
      </c>
      <c r="I3984" s="68">
        <v>45471</v>
      </c>
      <c r="J3984" s="57" t="str">
        <f>IF(Ugovori_OPULJP3[[#This Row],[DATUM ZAVRŠETKA OPERACIJE]]&gt;DATE(2024,12,31),"u provedbi","završen")</f>
        <v>završen</v>
      </c>
      <c r="K3984" s="55" t="s">
        <v>129</v>
      </c>
      <c r="L3984" s="55" t="s">
        <v>129</v>
      </c>
      <c r="M3984" s="58">
        <v>0.85</v>
      </c>
      <c r="N3984" s="58">
        <v>0.15</v>
      </c>
      <c r="O3984" s="59">
        <f>Ugovori_OPULJP3[[#This Row],[Bespovratna sredstva - Ukupno (EU+Nac) HRK
= Ukupna ugovorena vrijednost bespovratnih sredstava]]*Ugovori_OPULJP3[[#This Row],[EU STOPA SUFINANCIRANJA %
EU CO-FINANCING RATE %]]</f>
        <v>333484.342</v>
      </c>
      <c r="P3984" s="60">
        <f>Ugovori_OPULJP3[[#This Row],[Bespovratna sredstva - EU dio - HRK]]/7.5345</f>
        <v>44260.978432543634</v>
      </c>
      <c r="Q3984" s="59">
        <f>Ugovori_OPULJP3[[#This Row],[Bespovratna sredstva - Ukupno (EU+Nac) HRK
= Ukupna ugovorena vrijednost bespovratnih sredstava]]*Ugovori_OPULJP3[[#This Row],[STOPA NACIONALNOG SUFINANCIRANJA %]]</f>
        <v>58850.178</v>
      </c>
      <c r="R3984" s="60">
        <f>Ugovori_OPULJP3[[#This Row],[Bespovratna sredstva - Nacionalni dio - HRK]]/7.5345</f>
        <v>7810.7608998606402</v>
      </c>
      <c r="S3984" s="59">
        <v>392334.52</v>
      </c>
      <c r="T3984" s="60">
        <f>Ugovori_OPULJP3[[#This Row],[Bespovratna sredstva - Ukupno (EU+Nac) HRK
= Ukupna ugovorena vrijednost bespovratnih sredstava]]/7.5345</f>
        <v>52071.739332404271</v>
      </c>
      <c r="U3984" s="59">
        <v>0</v>
      </c>
      <c r="V3984" s="60">
        <f>Ugovori_OPULJP3[[#This Row],[Javni doprinos korisnika - HRK]]/7.5345</f>
        <v>0</v>
      </c>
      <c r="W3984" s="59">
        <v>0</v>
      </c>
      <c r="X3984" s="60">
        <f>Ugovori_OPULJP3[[#This Row],[Privatni doprinos korisnika - HRK]]/7.5345</f>
        <v>0</v>
      </c>
      <c r="Y3984" s="61">
        <v>392334.52</v>
      </c>
      <c r="Z3984" s="62">
        <f>Ugovori_OPULJP3[[#This Row],[UKUPNI PRIHVATLJIVI IZDACI
TOTAL ELIGIBLE EXPENDITURE
= Bespovratna sredstva ukupno + doprinos korisnika
= Ukupni prihvatljivi troškovi
= Ukupna ugovorena vrijednost projekta HRK]]/7.5345</f>
        <v>52071.739332404271</v>
      </c>
      <c r="AA3984" s="53" t="s">
        <v>12292</v>
      </c>
      <c r="AB3984" s="53" t="s">
        <v>752</v>
      </c>
      <c r="AC3984" s="40" t="s">
        <v>14491</v>
      </c>
      <c r="AD3984" s="52" t="s">
        <v>12294</v>
      </c>
    </row>
    <row r="3985" spans="1:30" ht="88.5" customHeight="1" x14ac:dyDescent="0.2">
      <c r="A3985" s="70" t="s">
        <v>14492</v>
      </c>
      <c r="B3985" s="64" t="s">
        <v>12105</v>
      </c>
      <c r="C3985" s="65" t="s">
        <v>12289</v>
      </c>
      <c r="D3985" s="96" t="s">
        <v>13640</v>
      </c>
      <c r="E3985" s="53" t="s">
        <v>75</v>
      </c>
      <c r="F3985" s="71" t="s">
        <v>14493</v>
      </c>
      <c r="G3985" s="71" t="s">
        <v>14494</v>
      </c>
      <c r="H3985" s="68">
        <v>44922</v>
      </c>
      <c r="I3985" s="68">
        <v>45349</v>
      </c>
      <c r="J3985" s="57" t="str">
        <f>IF(Ugovori_OPULJP3[[#This Row],[DATUM ZAVRŠETKA OPERACIJE]]&gt;DATE(2024,12,31),"u provedbi","završen")</f>
        <v>završen</v>
      </c>
      <c r="K3985" s="67" t="s">
        <v>154</v>
      </c>
      <c r="L3985" s="55" t="s">
        <v>154</v>
      </c>
      <c r="M3985" s="58">
        <v>0.85</v>
      </c>
      <c r="N3985" s="58">
        <v>0.15</v>
      </c>
      <c r="O3985" s="59">
        <f>Ugovori_OPULJP3[[#This Row],[Bespovratna sredstva - Ukupno (EU+Nac) HRK
= Ukupna ugovorena vrijednost bespovratnih sredstava]]*Ugovori_OPULJP3[[#This Row],[EU STOPA SUFINANCIRANJA %
EU CO-FINANCING RATE %]]</f>
        <v>388209.8835</v>
      </c>
      <c r="P3985" s="60">
        <f>Ugovori_OPULJP3[[#This Row],[Bespovratna sredstva - EU dio - HRK]]/7.5345</f>
        <v>51524.305992434798</v>
      </c>
      <c r="Q3985" s="59">
        <f>Ugovori_OPULJP3[[#This Row],[Bespovratna sredstva - Ukupno (EU+Nac) HRK
= Ukupna ugovorena vrijednost bespovratnih sredstava]]*Ugovori_OPULJP3[[#This Row],[STOPA NACIONALNOG SUFINANCIRANJA %]]</f>
        <v>68507.626499999998</v>
      </c>
      <c r="R3985" s="60">
        <f>Ugovori_OPULJP3[[#This Row],[Bespovratna sredstva - Nacionalni dio - HRK]]/7.5345</f>
        <v>9092.5245869002574</v>
      </c>
      <c r="S3985" s="59">
        <v>456717.51</v>
      </c>
      <c r="T3985" s="60">
        <f>Ugovori_OPULJP3[[#This Row],[Bespovratna sredstva - Ukupno (EU+Nac) HRK
= Ukupna ugovorena vrijednost bespovratnih sredstava]]/7.5345</f>
        <v>60616.830579335059</v>
      </c>
      <c r="U3985" s="59">
        <v>0</v>
      </c>
      <c r="V3985" s="60">
        <f>Ugovori_OPULJP3[[#This Row],[Javni doprinos korisnika - HRK]]/7.5345</f>
        <v>0</v>
      </c>
      <c r="W3985" s="59">
        <v>0</v>
      </c>
      <c r="X3985" s="60">
        <f>Ugovori_OPULJP3[[#This Row],[Privatni doprinos korisnika - HRK]]/7.5345</f>
        <v>0</v>
      </c>
      <c r="Y3985" s="61">
        <v>456717.51</v>
      </c>
      <c r="Z3985" s="62">
        <f>Ugovori_OPULJP3[[#This Row],[UKUPNI PRIHVATLJIVI IZDACI
TOTAL ELIGIBLE EXPENDITURE
= Bespovratna sredstva ukupno + doprinos korisnika
= Ukupni prihvatljivi troškovi
= Ukupna ugovorena vrijednost projekta HRK]]/7.5345</f>
        <v>60616.830579335059</v>
      </c>
      <c r="AA3985" s="53" t="s">
        <v>12292</v>
      </c>
      <c r="AB3985" s="53" t="s">
        <v>752</v>
      </c>
      <c r="AC3985" s="40" t="s">
        <v>14495</v>
      </c>
      <c r="AD3985" s="52" t="s">
        <v>12294</v>
      </c>
    </row>
    <row r="3986" spans="1:30" ht="88.5" customHeight="1" x14ac:dyDescent="0.2">
      <c r="A3986" s="70" t="s">
        <v>14496</v>
      </c>
      <c r="B3986" s="64" t="s">
        <v>12105</v>
      </c>
      <c r="C3986" s="65" t="s">
        <v>12289</v>
      </c>
      <c r="D3986" s="96" t="s">
        <v>13640</v>
      </c>
      <c r="E3986" s="53" t="s">
        <v>75</v>
      </c>
      <c r="F3986" s="71" t="s">
        <v>14497</v>
      </c>
      <c r="G3986" s="71" t="s">
        <v>899</v>
      </c>
      <c r="H3986" s="68">
        <v>44502</v>
      </c>
      <c r="I3986" s="68">
        <v>44959</v>
      </c>
      <c r="J3986" s="57" t="str">
        <f>IF(Ugovori_OPULJP3[[#This Row],[DATUM ZAVRŠETKA OPERACIJE]]&gt;DATE(2024,12,31),"u provedbi","završen")</f>
        <v>završen</v>
      </c>
      <c r="K3986" s="76" t="s">
        <v>542</v>
      </c>
      <c r="L3986" s="67" t="s">
        <v>270</v>
      </c>
      <c r="M3986" s="58">
        <v>0.85</v>
      </c>
      <c r="N3986" s="58">
        <v>0.15</v>
      </c>
      <c r="O3986" s="59">
        <f>Ugovori_OPULJP3[[#This Row],[Bespovratna sredstva - Ukupno (EU+Nac) HRK
= Ukupna ugovorena vrijednost bespovratnih sredstava]]*Ugovori_OPULJP3[[#This Row],[EU STOPA SUFINANCIRANJA %
EU CO-FINANCING RATE %]]</f>
        <v>403379.15350000001</v>
      </c>
      <c r="P3986" s="60">
        <f>Ugovori_OPULJP3[[#This Row],[Bespovratna sredstva - EU dio - HRK]]/7.5345</f>
        <v>53537.614108434536</v>
      </c>
      <c r="Q3986" s="59">
        <f>Ugovori_OPULJP3[[#This Row],[Bespovratna sredstva - Ukupno (EU+Nac) HRK
= Ukupna ugovorena vrijednost bespovratnih sredstava]]*Ugovori_OPULJP3[[#This Row],[STOPA NACIONALNOG SUFINANCIRANJA %]]</f>
        <v>71184.556500000006</v>
      </c>
      <c r="R3986" s="60">
        <f>Ugovori_OPULJP3[[#This Row],[Bespovratna sredstva - Nacionalni dio - HRK]]/7.5345</f>
        <v>9447.8142544296243</v>
      </c>
      <c r="S3986" s="59">
        <v>474563.71</v>
      </c>
      <c r="T3986" s="60">
        <f>Ugovori_OPULJP3[[#This Row],[Bespovratna sredstva - Ukupno (EU+Nac) HRK
= Ukupna ugovorena vrijednost bespovratnih sredstava]]/7.5345</f>
        <v>62985.428362864157</v>
      </c>
      <c r="U3986" s="59">
        <v>0</v>
      </c>
      <c r="V3986" s="60">
        <f>Ugovori_OPULJP3[[#This Row],[Javni doprinos korisnika - HRK]]/7.5345</f>
        <v>0</v>
      </c>
      <c r="W3986" s="59">
        <v>0</v>
      </c>
      <c r="X3986" s="60">
        <f>Ugovori_OPULJP3[[#This Row],[Privatni doprinos korisnika - HRK]]/7.5345</f>
        <v>0</v>
      </c>
      <c r="Y3986" s="61">
        <v>474563.71</v>
      </c>
      <c r="Z3986" s="62">
        <f>Ugovori_OPULJP3[[#This Row],[UKUPNI PRIHVATLJIVI IZDACI
TOTAL ELIGIBLE EXPENDITURE
= Bespovratna sredstva ukupno + doprinos korisnika
= Ukupni prihvatljivi troškovi
= Ukupna ugovorena vrijednost projekta HRK]]/7.5345</f>
        <v>62985.428362864157</v>
      </c>
      <c r="AA3986" s="53" t="s">
        <v>12292</v>
      </c>
      <c r="AB3986" s="53" t="s">
        <v>752</v>
      </c>
      <c r="AC3986" s="40" t="s">
        <v>14498</v>
      </c>
      <c r="AD3986" s="72" t="s">
        <v>12294</v>
      </c>
    </row>
    <row r="3987" spans="1:30" ht="88.5" customHeight="1" x14ac:dyDescent="0.2">
      <c r="A3987" s="70" t="s">
        <v>14499</v>
      </c>
      <c r="B3987" s="64" t="s">
        <v>12105</v>
      </c>
      <c r="C3987" s="65" t="s">
        <v>12289</v>
      </c>
      <c r="D3987" s="96" t="s">
        <v>13640</v>
      </c>
      <c r="E3987" s="53" t="s">
        <v>75</v>
      </c>
      <c r="F3987" s="71" t="s">
        <v>14500</v>
      </c>
      <c r="G3987" s="71" t="s">
        <v>14501</v>
      </c>
      <c r="H3987" s="68">
        <v>44560</v>
      </c>
      <c r="I3987" s="68">
        <v>45107</v>
      </c>
      <c r="J3987" s="57" t="str">
        <f>IF(Ugovori_OPULJP3[[#This Row],[DATUM ZAVRŠETKA OPERACIJE]]&gt;DATE(2024,12,31),"u provedbi","završen")</f>
        <v>završen</v>
      </c>
      <c r="K3987" s="67" t="s">
        <v>210</v>
      </c>
      <c r="L3987" s="67" t="s">
        <v>210</v>
      </c>
      <c r="M3987" s="82" t="s">
        <v>3093</v>
      </c>
      <c r="N3987" s="58">
        <v>0.15</v>
      </c>
      <c r="O3987" s="59">
        <f>Ugovori_OPULJP3[[#This Row],[Bespovratna sredstva - Ukupno (EU+Nac) HRK
= Ukupna ugovorena vrijednost bespovratnih sredstava]]*Ugovori_OPULJP3[[#This Row],[EU STOPA SUFINANCIRANJA %
EU CO-FINANCING RATE %]]</f>
        <v>418243.34149999998</v>
      </c>
      <c r="P3987" s="60">
        <f>Ugovori_OPULJP3[[#This Row],[Bespovratna sredstva - EU dio - HRK]]/7.5345</f>
        <v>55510.43088459751</v>
      </c>
      <c r="Q3987" s="59">
        <f>Ugovori_OPULJP3[[#This Row],[Bespovratna sredstva - Ukupno (EU+Nac) HRK
= Ukupna ugovorena vrijednost bespovratnih sredstava]]*Ugovori_OPULJP3[[#This Row],[STOPA NACIONALNOG SUFINANCIRANJA %]]</f>
        <v>73807.648499999996</v>
      </c>
      <c r="R3987" s="60">
        <f>Ugovori_OPULJP3[[#This Row],[Bespovratna sredstva - Nacionalni dio - HRK]]/7.5345</f>
        <v>9795.9583913995612</v>
      </c>
      <c r="S3987" s="59">
        <v>492050.99</v>
      </c>
      <c r="T3987" s="60">
        <f>Ugovori_OPULJP3[[#This Row],[Bespovratna sredstva - Ukupno (EU+Nac) HRK
= Ukupna ugovorena vrijednost bespovratnih sredstava]]/7.5345</f>
        <v>65306.389275997077</v>
      </c>
      <c r="U3987" s="59">
        <v>0</v>
      </c>
      <c r="V3987" s="60">
        <f>Ugovori_OPULJP3[[#This Row],[Javni doprinos korisnika - HRK]]/7.5345</f>
        <v>0</v>
      </c>
      <c r="W3987" s="59">
        <v>0</v>
      </c>
      <c r="X3987" s="60">
        <f>Ugovori_OPULJP3[[#This Row],[Privatni doprinos korisnika - HRK]]/7.5345</f>
        <v>0</v>
      </c>
      <c r="Y3987" s="61">
        <v>492050.99</v>
      </c>
      <c r="Z3987" s="62">
        <f>Ugovori_OPULJP3[[#This Row],[UKUPNI PRIHVATLJIVI IZDACI
TOTAL ELIGIBLE EXPENDITURE
= Bespovratna sredstva ukupno + doprinos korisnika
= Ukupni prihvatljivi troškovi
= Ukupna ugovorena vrijednost projekta HRK]]/7.5345</f>
        <v>65306.389275997077</v>
      </c>
      <c r="AA3987" s="66" t="s">
        <v>12292</v>
      </c>
      <c r="AB3987" s="66" t="s">
        <v>752</v>
      </c>
      <c r="AC3987" s="40" t="s">
        <v>14502</v>
      </c>
      <c r="AD3987" s="72" t="s">
        <v>12294</v>
      </c>
    </row>
    <row r="3988" spans="1:30" ht="88.5" customHeight="1" x14ac:dyDescent="0.2">
      <c r="A3988" s="70" t="s">
        <v>14503</v>
      </c>
      <c r="B3988" s="64" t="s">
        <v>12105</v>
      </c>
      <c r="C3988" s="65" t="s">
        <v>12289</v>
      </c>
      <c r="D3988" s="96" t="s">
        <v>13640</v>
      </c>
      <c r="E3988" s="53" t="s">
        <v>75</v>
      </c>
      <c r="F3988" s="71" t="s">
        <v>14504</v>
      </c>
      <c r="G3988" s="71" t="s">
        <v>1065</v>
      </c>
      <c r="H3988" s="68">
        <v>44608</v>
      </c>
      <c r="I3988" s="68">
        <v>45032</v>
      </c>
      <c r="J3988" s="57" t="str">
        <f>IF(Ugovori_OPULJP3[[#This Row],[DATUM ZAVRŠETKA OPERACIJE]]&gt;DATE(2024,12,31),"u provedbi","završen")</f>
        <v>završen</v>
      </c>
      <c r="K3988" s="67" t="s">
        <v>9146</v>
      </c>
      <c r="L3988" s="67" t="s">
        <v>36</v>
      </c>
      <c r="M3988" s="77">
        <v>0.85</v>
      </c>
      <c r="N3988" s="58">
        <v>0.15</v>
      </c>
      <c r="O3988" s="59">
        <f>Ugovori_OPULJP3[[#This Row],[Bespovratna sredstva - Ukupno (EU+Nac) HRK
= Ukupna ugovorena vrijednost bespovratnih sredstava]]*Ugovori_OPULJP3[[#This Row],[EU STOPA SUFINANCIRANJA %
EU CO-FINANCING RATE %]]</f>
        <v>376185.74949999998</v>
      </c>
      <c r="P3988" s="60">
        <f>Ugovori_OPULJP3[[#This Row],[Bespovratna sredstva - EU dio - HRK]]/7.5345</f>
        <v>49928.429159201005</v>
      </c>
      <c r="Q3988" s="59">
        <f>Ugovori_OPULJP3[[#This Row],[Bespovratna sredstva - Ukupno (EU+Nac) HRK
= Ukupna ugovorena vrijednost bespovratnih sredstava]]*Ugovori_OPULJP3[[#This Row],[STOPA NACIONALNOG SUFINANCIRANJA %]]</f>
        <v>66385.720499999996</v>
      </c>
      <c r="R3988" s="60">
        <f>Ugovori_OPULJP3[[#This Row],[Bespovratna sredstva - Nacionalni dio - HRK]]/7.5345</f>
        <v>8810.8992633884118</v>
      </c>
      <c r="S3988" s="59">
        <v>442571.47</v>
      </c>
      <c r="T3988" s="60">
        <f>Ugovori_OPULJP3[[#This Row],[Bespovratna sredstva - Ukupno (EU+Nac) HRK
= Ukupna ugovorena vrijednost bespovratnih sredstava]]/7.5345</f>
        <v>58739.328422589417</v>
      </c>
      <c r="U3988" s="59">
        <v>0</v>
      </c>
      <c r="V3988" s="60">
        <f>Ugovori_OPULJP3[[#This Row],[Javni doprinos korisnika - HRK]]/7.5345</f>
        <v>0</v>
      </c>
      <c r="W3988" s="59">
        <v>0</v>
      </c>
      <c r="X3988" s="60">
        <f>Ugovori_OPULJP3[[#This Row],[Privatni doprinos korisnika - HRK]]/7.5345</f>
        <v>0</v>
      </c>
      <c r="Y3988" s="61">
        <v>442571.47</v>
      </c>
      <c r="Z3988" s="62">
        <f>Ugovori_OPULJP3[[#This Row],[UKUPNI PRIHVATLJIVI IZDACI
TOTAL ELIGIBLE EXPENDITURE
= Bespovratna sredstva ukupno + doprinos korisnika
= Ukupni prihvatljivi troškovi
= Ukupna ugovorena vrijednost projekta HRK]]/7.5345</f>
        <v>58739.328422589417</v>
      </c>
      <c r="AA3988" s="66" t="s">
        <v>12292</v>
      </c>
      <c r="AB3988" s="66" t="s">
        <v>752</v>
      </c>
      <c r="AC3988" s="40" t="s">
        <v>14505</v>
      </c>
      <c r="AD3988" s="72" t="s">
        <v>12294</v>
      </c>
    </row>
    <row r="3989" spans="1:30" ht="88.5" customHeight="1" x14ac:dyDescent="0.2">
      <c r="A3989" s="70" t="s">
        <v>14506</v>
      </c>
      <c r="B3989" s="64" t="s">
        <v>12105</v>
      </c>
      <c r="C3989" s="65" t="s">
        <v>12289</v>
      </c>
      <c r="D3989" s="96" t="s">
        <v>13640</v>
      </c>
      <c r="E3989" s="53" t="s">
        <v>75</v>
      </c>
      <c r="F3989" s="71" t="s">
        <v>14507</v>
      </c>
      <c r="G3989" s="71" t="s">
        <v>9074</v>
      </c>
      <c r="H3989" s="68">
        <v>44502</v>
      </c>
      <c r="I3989" s="68">
        <v>45048</v>
      </c>
      <c r="J3989" s="57" t="str">
        <f>IF(Ugovori_OPULJP3[[#This Row],[DATUM ZAVRŠETKA OPERACIJE]]&gt;DATE(2024,12,31),"u provedbi","završen")</f>
        <v>završen</v>
      </c>
      <c r="K3989" s="76" t="s">
        <v>9146</v>
      </c>
      <c r="L3989" s="67" t="s">
        <v>36</v>
      </c>
      <c r="M3989" s="58">
        <v>0.85</v>
      </c>
      <c r="N3989" s="58">
        <v>0.15</v>
      </c>
      <c r="O3989" s="59">
        <f>Ugovori_OPULJP3[[#This Row],[Bespovratna sredstva - Ukupno (EU+Nac) HRK
= Ukupna ugovorena vrijednost bespovratnih sredstava]]*Ugovori_OPULJP3[[#This Row],[EU STOPA SUFINANCIRANJA %
EU CO-FINANCING RATE %]]</f>
        <v>414664.81599999999</v>
      </c>
      <c r="P3989" s="60">
        <f>Ugovori_OPULJP3[[#This Row],[Bespovratna sredstva - EU dio - HRK]]/7.5345</f>
        <v>55035.478930254161</v>
      </c>
      <c r="Q3989" s="59">
        <f>Ugovori_OPULJP3[[#This Row],[Bespovratna sredstva - Ukupno (EU+Nac) HRK
= Ukupna ugovorena vrijednost bespovratnih sredstava]]*Ugovori_OPULJP3[[#This Row],[STOPA NACIONALNOG SUFINANCIRANJA %]]</f>
        <v>73176.144</v>
      </c>
      <c r="R3989" s="60">
        <f>Ugovori_OPULJP3[[#This Row],[Bespovratna sredstva - Nacionalni dio - HRK]]/7.5345</f>
        <v>9712.1433406330871</v>
      </c>
      <c r="S3989" s="59">
        <v>487840.96</v>
      </c>
      <c r="T3989" s="60">
        <f>Ugovori_OPULJP3[[#This Row],[Bespovratna sredstva - Ukupno (EU+Nac) HRK
= Ukupna ugovorena vrijednost bespovratnih sredstava]]/7.5345</f>
        <v>64747.622270887252</v>
      </c>
      <c r="U3989" s="59">
        <v>0</v>
      </c>
      <c r="V3989" s="60">
        <f>Ugovori_OPULJP3[[#This Row],[Javni doprinos korisnika - HRK]]/7.5345</f>
        <v>0</v>
      </c>
      <c r="W3989" s="59">
        <v>0</v>
      </c>
      <c r="X3989" s="60">
        <f>Ugovori_OPULJP3[[#This Row],[Privatni doprinos korisnika - HRK]]/7.5345</f>
        <v>0</v>
      </c>
      <c r="Y3989" s="61">
        <v>487840.96</v>
      </c>
      <c r="Z3989" s="62">
        <f>Ugovori_OPULJP3[[#This Row],[UKUPNI PRIHVATLJIVI IZDACI
TOTAL ELIGIBLE EXPENDITURE
= Bespovratna sredstva ukupno + doprinos korisnika
= Ukupni prihvatljivi troškovi
= Ukupna ugovorena vrijednost projekta HRK]]/7.5345</f>
        <v>64747.622270887252</v>
      </c>
      <c r="AA3989" s="53" t="s">
        <v>12292</v>
      </c>
      <c r="AB3989" s="53" t="s">
        <v>752</v>
      </c>
      <c r="AC3989" s="40" t="s">
        <v>14508</v>
      </c>
      <c r="AD3989" s="72" t="s">
        <v>12294</v>
      </c>
    </row>
    <row r="3990" spans="1:30" ht="88.5" customHeight="1" x14ac:dyDescent="0.2">
      <c r="A3990" s="70" t="s">
        <v>14509</v>
      </c>
      <c r="B3990" s="64" t="s">
        <v>12105</v>
      </c>
      <c r="C3990" s="65" t="s">
        <v>12289</v>
      </c>
      <c r="D3990" s="96" t="s">
        <v>13640</v>
      </c>
      <c r="E3990" s="53" t="s">
        <v>75</v>
      </c>
      <c r="F3990" s="71" t="s">
        <v>14510</v>
      </c>
      <c r="G3990" s="71" t="s">
        <v>14511</v>
      </c>
      <c r="H3990" s="68">
        <v>44502</v>
      </c>
      <c r="I3990" s="68">
        <v>44959</v>
      </c>
      <c r="J3990" s="57" t="str">
        <f>IF(Ugovori_OPULJP3[[#This Row],[DATUM ZAVRŠETKA OPERACIJE]]&gt;DATE(2024,12,31),"u provedbi","završen")</f>
        <v>završen</v>
      </c>
      <c r="K3990" s="67" t="s">
        <v>9146</v>
      </c>
      <c r="L3990" s="67" t="s">
        <v>154</v>
      </c>
      <c r="M3990" s="58">
        <v>0.85</v>
      </c>
      <c r="N3990" s="58">
        <v>0.15</v>
      </c>
      <c r="O3990" s="59">
        <f>Ugovori_OPULJP3[[#This Row],[Bespovratna sredstva - Ukupno (EU+Nac) HRK
= Ukupna ugovorena vrijednost bespovratnih sredstava]]*Ugovori_OPULJP3[[#This Row],[EU STOPA SUFINANCIRANJA %
EU CO-FINANCING RATE %]]</f>
        <v>419666.25</v>
      </c>
      <c r="P3990" s="60">
        <f>Ugovori_OPULJP3[[#This Row],[Bespovratna sredstva - EU dio - HRK]]/7.5345</f>
        <v>55699.283296834561</v>
      </c>
      <c r="Q3990" s="59">
        <f>Ugovori_OPULJP3[[#This Row],[Bespovratna sredstva - Ukupno (EU+Nac) HRK
= Ukupna ugovorena vrijednost bespovratnih sredstava]]*Ugovori_OPULJP3[[#This Row],[STOPA NACIONALNOG SUFINANCIRANJA %]]</f>
        <v>74058.75</v>
      </c>
      <c r="R3990" s="60">
        <f>Ugovori_OPULJP3[[#This Row],[Bespovratna sredstva - Nacionalni dio - HRK]]/7.5345</f>
        <v>9829.2852876766865</v>
      </c>
      <c r="S3990" s="59">
        <v>493725</v>
      </c>
      <c r="T3990" s="60">
        <f>Ugovori_OPULJP3[[#This Row],[Bespovratna sredstva - Ukupno (EU+Nac) HRK
= Ukupna ugovorena vrijednost bespovratnih sredstava]]/7.5345</f>
        <v>65528.568584511246</v>
      </c>
      <c r="U3990" s="59">
        <v>0</v>
      </c>
      <c r="V3990" s="60">
        <f>Ugovori_OPULJP3[[#This Row],[Javni doprinos korisnika - HRK]]/7.5345</f>
        <v>0</v>
      </c>
      <c r="W3990" s="59">
        <v>0</v>
      </c>
      <c r="X3990" s="60">
        <f>Ugovori_OPULJP3[[#This Row],[Privatni doprinos korisnika - HRK]]/7.5345</f>
        <v>0</v>
      </c>
      <c r="Y3990" s="61">
        <v>493725</v>
      </c>
      <c r="Z3990" s="62">
        <f>Ugovori_OPULJP3[[#This Row],[UKUPNI PRIHVATLJIVI IZDACI
TOTAL ELIGIBLE EXPENDITURE
= Bespovratna sredstva ukupno + doprinos korisnika
= Ukupni prihvatljivi troškovi
= Ukupna ugovorena vrijednost projekta HRK]]/7.5345</f>
        <v>65528.568584511246</v>
      </c>
      <c r="AA3990" s="53" t="s">
        <v>12292</v>
      </c>
      <c r="AB3990" s="53" t="s">
        <v>752</v>
      </c>
      <c r="AC3990" s="40" t="s">
        <v>14512</v>
      </c>
      <c r="AD3990" s="72" t="s">
        <v>12294</v>
      </c>
    </row>
    <row r="3991" spans="1:30" ht="88.5" customHeight="1" x14ac:dyDescent="0.2">
      <c r="A3991" s="70" t="s">
        <v>14513</v>
      </c>
      <c r="B3991" s="64" t="s">
        <v>12105</v>
      </c>
      <c r="C3991" s="65" t="s">
        <v>12289</v>
      </c>
      <c r="D3991" s="96" t="s">
        <v>13640</v>
      </c>
      <c r="E3991" s="53" t="s">
        <v>75</v>
      </c>
      <c r="F3991" s="71" t="s">
        <v>14514</v>
      </c>
      <c r="G3991" s="54" t="s">
        <v>1646</v>
      </c>
      <c r="H3991" s="68">
        <v>44502</v>
      </c>
      <c r="I3991" s="68">
        <v>45048</v>
      </c>
      <c r="J3991" s="57" t="str">
        <f>IF(Ugovori_OPULJP3[[#This Row],[DATUM ZAVRŠETKA OPERACIJE]]&gt;DATE(2024,12,31),"u provedbi","završen")</f>
        <v>završen</v>
      </c>
      <c r="K3991" s="76" t="s">
        <v>210</v>
      </c>
      <c r="L3991" s="67" t="s">
        <v>210</v>
      </c>
      <c r="M3991" s="58">
        <v>0.85</v>
      </c>
      <c r="N3991" s="58">
        <v>0.15</v>
      </c>
      <c r="O3991" s="59">
        <f>Ugovori_OPULJP3[[#This Row],[Bespovratna sredstva - Ukupno (EU+Nac) HRK
= Ukupna ugovorena vrijednost bespovratnih sredstava]]*Ugovori_OPULJP3[[#This Row],[EU STOPA SUFINANCIRANJA %
EU CO-FINANCING RATE %]]</f>
        <v>396773.6335</v>
      </c>
      <c r="P3991" s="60">
        <f>Ugovori_OPULJP3[[#This Row],[Bespovratna sredstva - EU dio - HRK]]/7.5345</f>
        <v>52660.91094299555</v>
      </c>
      <c r="Q3991" s="59">
        <f>Ugovori_OPULJP3[[#This Row],[Bespovratna sredstva - Ukupno (EU+Nac) HRK
= Ukupna ugovorena vrijednost bespovratnih sredstava]]*Ugovori_OPULJP3[[#This Row],[STOPA NACIONALNOG SUFINANCIRANJA %]]</f>
        <v>70018.876499999998</v>
      </c>
      <c r="R3991" s="60">
        <f>Ugovori_OPULJP3[[#This Row],[Bespovratna sredstva - Nacionalni dio - HRK]]/7.5345</f>
        <v>9293.101931116862</v>
      </c>
      <c r="S3991" s="59">
        <v>466792.51</v>
      </c>
      <c r="T3991" s="60">
        <f>Ugovori_OPULJP3[[#This Row],[Bespovratna sredstva - Ukupno (EU+Nac) HRK
= Ukupna ugovorena vrijednost bespovratnih sredstava]]/7.5345</f>
        <v>61954.012874112414</v>
      </c>
      <c r="U3991" s="59">
        <v>0</v>
      </c>
      <c r="V3991" s="60">
        <f>Ugovori_OPULJP3[[#This Row],[Javni doprinos korisnika - HRK]]/7.5345</f>
        <v>0</v>
      </c>
      <c r="W3991" s="59">
        <v>0</v>
      </c>
      <c r="X3991" s="60">
        <f>Ugovori_OPULJP3[[#This Row],[Privatni doprinos korisnika - HRK]]/7.5345</f>
        <v>0</v>
      </c>
      <c r="Y3991" s="61">
        <v>466792.51</v>
      </c>
      <c r="Z3991" s="62">
        <f>Ugovori_OPULJP3[[#This Row],[UKUPNI PRIHVATLJIVI IZDACI
TOTAL ELIGIBLE EXPENDITURE
= Bespovratna sredstva ukupno + doprinos korisnika
= Ukupni prihvatljivi troškovi
= Ukupna ugovorena vrijednost projekta HRK]]/7.5345</f>
        <v>61954.012874112414</v>
      </c>
      <c r="AA3991" s="53" t="s">
        <v>12292</v>
      </c>
      <c r="AB3991" s="53" t="s">
        <v>752</v>
      </c>
      <c r="AC3991" s="40" t="s">
        <v>14515</v>
      </c>
      <c r="AD3991" s="72" t="s">
        <v>12294</v>
      </c>
    </row>
    <row r="3992" spans="1:30" ht="88.5" customHeight="1" x14ac:dyDescent="0.2">
      <c r="A3992" s="70" t="s">
        <v>14516</v>
      </c>
      <c r="B3992" s="64" t="s">
        <v>12105</v>
      </c>
      <c r="C3992" s="65" t="s">
        <v>12289</v>
      </c>
      <c r="D3992" s="96" t="s">
        <v>13640</v>
      </c>
      <c r="E3992" s="53" t="s">
        <v>75</v>
      </c>
      <c r="F3992" s="71" t="s">
        <v>14517</v>
      </c>
      <c r="G3992" s="71" t="s">
        <v>14518</v>
      </c>
      <c r="H3992" s="68">
        <v>44502</v>
      </c>
      <c r="I3992" s="68">
        <v>44959</v>
      </c>
      <c r="J3992" s="57" t="str">
        <f>IF(Ugovori_OPULJP3[[#This Row],[DATUM ZAVRŠETKA OPERACIJE]]&gt;DATE(2024,12,31),"u provedbi","završen")</f>
        <v>završen</v>
      </c>
      <c r="K3992" s="76" t="s">
        <v>9146</v>
      </c>
      <c r="L3992" s="67" t="s">
        <v>36</v>
      </c>
      <c r="M3992" s="58">
        <v>0.85</v>
      </c>
      <c r="N3992" s="58">
        <v>0.15</v>
      </c>
      <c r="O3992" s="59">
        <f>Ugovori_OPULJP3[[#This Row],[Bespovratna sredstva - Ukupno (EU+Nac) HRK
= Ukupna ugovorena vrijednost bespovratnih sredstava]]*Ugovori_OPULJP3[[#This Row],[EU STOPA SUFINANCIRANJA %
EU CO-FINANCING RATE %]]</f>
        <v>422168.4375</v>
      </c>
      <c r="P3992" s="60">
        <f>Ugovori_OPULJP3[[#This Row],[Bespovratna sredstva - EU dio - HRK]]/7.5345</f>
        <v>56031.380649014529</v>
      </c>
      <c r="Q3992" s="59">
        <f>Ugovori_OPULJP3[[#This Row],[Bespovratna sredstva - Ukupno (EU+Nac) HRK
= Ukupna ugovorena vrijednost bespovratnih sredstava]]*Ugovori_OPULJP3[[#This Row],[STOPA NACIONALNOG SUFINANCIRANJA %]]</f>
        <v>74500.3125</v>
      </c>
      <c r="R3992" s="60">
        <f>Ugovori_OPULJP3[[#This Row],[Bespovratna sredstva - Nacionalni dio - HRK]]/7.5345</f>
        <v>9887.8907027672703</v>
      </c>
      <c r="S3992" s="59">
        <v>496668.75</v>
      </c>
      <c r="T3992" s="60">
        <f>Ugovori_OPULJP3[[#This Row],[Bespovratna sredstva - Ukupno (EU+Nac) HRK
= Ukupna ugovorena vrijednost bespovratnih sredstava]]/7.5345</f>
        <v>65919.271351781805</v>
      </c>
      <c r="U3992" s="59">
        <v>0</v>
      </c>
      <c r="V3992" s="60">
        <f>Ugovori_OPULJP3[[#This Row],[Javni doprinos korisnika - HRK]]/7.5345</f>
        <v>0</v>
      </c>
      <c r="W3992" s="59">
        <v>0</v>
      </c>
      <c r="X3992" s="60">
        <f>Ugovori_OPULJP3[[#This Row],[Privatni doprinos korisnika - HRK]]/7.5345</f>
        <v>0</v>
      </c>
      <c r="Y3992" s="61">
        <v>496668.75</v>
      </c>
      <c r="Z3992" s="62">
        <f>Ugovori_OPULJP3[[#This Row],[UKUPNI PRIHVATLJIVI IZDACI
TOTAL ELIGIBLE EXPENDITURE
= Bespovratna sredstva ukupno + doprinos korisnika
= Ukupni prihvatljivi troškovi
= Ukupna ugovorena vrijednost projekta HRK]]/7.5345</f>
        <v>65919.271351781805</v>
      </c>
      <c r="AA3992" s="53" t="s">
        <v>12292</v>
      </c>
      <c r="AB3992" s="53" t="s">
        <v>752</v>
      </c>
      <c r="AC3992" s="40" t="s">
        <v>14519</v>
      </c>
      <c r="AD3992" s="72" t="s">
        <v>12294</v>
      </c>
    </row>
    <row r="3993" spans="1:30" ht="88.5" customHeight="1" x14ac:dyDescent="0.2">
      <c r="A3993" s="70" t="s">
        <v>14520</v>
      </c>
      <c r="B3993" s="64" t="s">
        <v>12105</v>
      </c>
      <c r="C3993" s="65" t="s">
        <v>12289</v>
      </c>
      <c r="D3993" s="96" t="s">
        <v>13640</v>
      </c>
      <c r="E3993" s="53" t="s">
        <v>75</v>
      </c>
      <c r="F3993" s="71" t="s">
        <v>14521</v>
      </c>
      <c r="G3993" s="71" t="s">
        <v>1831</v>
      </c>
      <c r="H3993" s="68">
        <v>44522</v>
      </c>
      <c r="I3993" s="68">
        <v>45068</v>
      </c>
      <c r="J3993" s="57" t="str">
        <f>IF(Ugovori_OPULJP3[[#This Row],[DATUM ZAVRŠETKA OPERACIJE]]&gt;DATE(2024,12,31),"u provedbi","završen")</f>
        <v>završen</v>
      </c>
      <c r="K3993" s="67" t="s">
        <v>154</v>
      </c>
      <c r="L3993" s="67" t="s">
        <v>154</v>
      </c>
      <c r="M3993" s="58">
        <v>0.85</v>
      </c>
      <c r="N3993" s="58">
        <v>0.15</v>
      </c>
      <c r="O3993" s="59">
        <f>Ugovori_OPULJP3[[#This Row],[Bespovratna sredstva - Ukupno (EU+Nac) HRK
= Ukupna ugovorena vrijednost bespovratnih sredstava]]*Ugovori_OPULJP3[[#This Row],[EU STOPA SUFINANCIRANJA %
EU CO-FINANCING RATE %]]</f>
        <v>394315</v>
      </c>
      <c r="P3993" s="60">
        <f>Ugovori_OPULJP3[[#This Row],[Bespovratna sredstva - EU dio - HRK]]/7.5345</f>
        <v>52334.594200013271</v>
      </c>
      <c r="Q3993" s="59">
        <f>Ugovori_OPULJP3[[#This Row],[Bespovratna sredstva - Ukupno (EU+Nac) HRK
= Ukupna ugovorena vrijednost bespovratnih sredstava]]*Ugovori_OPULJP3[[#This Row],[STOPA NACIONALNOG SUFINANCIRANJA %]]</f>
        <v>69585</v>
      </c>
      <c r="R3993" s="60">
        <f>Ugovori_OPULJP3[[#This Row],[Bespovratna sredstva - Nacionalni dio - HRK]]/7.5345</f>
        <v>9235.5166235317538</v>
      </c>
      <c r="S3993" s="59">
        <v>463900</v>
      </c>
      <c r="T3993" s="60">
        <f>Ugovori_OPULJP3[[#This Row],[Bespovratna sredstva - Ukupno (EU+Nac) HRK
= Ukupna ugovorena vrijednost bespovratnih sredstava]]/7.5345</f>
        <v>61570.110823545023</v>
      </c>
      <c r="U3993" s="59">
        <v>0</v>
      </c>
      <c r="V3993" s="60">
        <f>Ugovori_OPULJP3[[#This Row],[Javni doprinos korisnika - HRK]]/7.5345</f>
        <v>0</v>
      </c>
      <c r="W3993" s="59">
        <v>0</v>
      </c>
      <c r="X3993" s="60">
        <f>Ugovori_OPULJP3[[#This Row],[Privatni doprinos korisnika - HRK]]/7.5345</f>
        <v>0</v>
      </c>
      <c r="Y3993" s="61">
        <v>463900</v>
      </c>
      <c r="Z3993" s="62">
        <f>Ugovori_OPULJP3[[#This Row],[UKUPNI PRIHVATLJIVI IZDACI
TOTAL ELIGIBLE EXPENDITURE
= Bespovratna sredstva ukupno + doprinos korisnika
= Ukupni prihvatljivi troškovi
= Ukupna ugovorena vrijednost projekta HRK]]/7.5345</f>
        <v>61570.110823545023</v>
      </c>
      <c r="AA3993" s="53" t="s">
        <v>12292</v>
      </c>
      <c r="AB3993" s="53" t="s">
        <v>752</v>
      </c>
      <c r="AC3993" s="40" t="s">
        <v>14522</v>
      </c>
      <c r="AD3993" s="52" t="s">
        <v>12294</v>
      </c>
    </row>
    <row r="3994" spans="1:30" ht="88.5" customHeight="1" x14ac:dyDescent="0.2">
      <c r="A3994" s="70" t="s">
        <v>14523</v>
      </c>
      <c r="B3994" s="64" t="s">
        <v>12105</v>
      </c>
      <c r="C3994" s="65" t="s">
        <v>12289</v>
      </c>
      <c r="D3994" s="96" t="s">
        <v>13640</v>
      </c>
      <c r="E3994" s="53" t="s">
        <v>75</v>
      </c>
      <c r="F3994" s="71" t="s">
        <v>14524</v>
      </c>
      <c r="G3994" s="71" t="s">
        <v>14525</v>
      </c>
      <c r="H3994" s="68">
        <v>44502</v>
      </c>
      <c r="I3994" s="68">
        <v>45048</v>
      </c>
      <c r="J3994" s="57" t="str">
        <f>IF(Ugovori_OPULJP3[[#This Row],[DATUM ZAVRŠETKA OPERACIJE]]&gt;DATE(2024,12,31),"u provedbi","završen")</f>
        <v>završen</v>
      </c>
      <c r="K3994" s="76" t="s">
        <v>210</v>
      </c>
      <c r="L3994" s="67" t="s">
        <v>36</v>
      </c>
      <c r="M3994" s="58">
        <v>0.85</v>
      </c>
      <c r="N3994" s="58">
        <v>0.15</v>
      </c>
      <c r="O3994" s="59">
        <f>Ugovori_OPULJP3[[#This Row],[Bespovratna sredstva - Ukupno (EU+Nac) HRK
= Ukupna ugovorena vrijednost bespovratnih sredstava]]*Ugovori_OPULJP3[[#This Row],[EU STOPA SUFINANCIRANJA %
EU CO-FINANCING RATE %]]</f>
        <v>420284.99900000001</v>
      </c>
      <c r="P3994" s="60">
        <f>Ugovori_OPULJP3[[#This Row],[Bespovratna sredstva - EU dio - HRK]]/7.5345</f>
        <v>55781.405401818301</v>
      </c>
      <c r="Q3994" s="59">
        <f>Ugovori_OPULJP3[[#This Row],[Bespovratna sredstva - Ukupno (EU+Nac) HRK
= Ukupna ugovorena vrijednost bespovratnih sredstava]]*Ugovori_OPULJP3[[#This Row],[STOPA NACIONALNOG SUFINANCIRANJA %]]</f>
        <v>74167.940999999992</v>
      </c>
      <c r="R3994" s="60">
        <f>Ugovori_OPULJP3[[#This Row],[Bespovratna sredstva - Nacionalni dio - HRK]]/7.5345</f>
        <v>9843.7774238502861</v>
      </c>
      <c r="S3994" s="59">
        <v>494452.94</v>
      </c>
      <c r="T3994" s="60">
        <f>Ugovori_OPULJP3[[#This Row],[Bespovratna sredstva - Ukupno (EU+Nac) HRK
= Ukupna ugovorena vrijednost bespovratnih sredstava]]/7.5345</f>
        <v>65625.182825668584</v>
      </c>
      <c r="U3994" s="59">
        <v>0</v>
      </c>
      <c r="V3994" s="60">
        <f>Ugovori_OPULJP3[[#This Row],[Javni doprinos korisnika - HRK]]/7.5345</f>
        <v>0</v>
      </c>
      <c r="W3994" s="59">
        <v>0</v>
      </c>
      <c r="X3994" s="60">
        <f>Ugovori_OPULJP3[[#This Row],[Privatni doprinos korisnika - HRK]]/7.5345</f>
        <v>0</v>
      </c>
      <c r="Y3994" s="61">
        <v>494452.94</v>
      </c>
      <c r="Z3994" s="62">
        <f>Ugovori_OPULJP3[[#This Row],[UKUPNI PRIHVATLJIVI IZDACI
TOTAL ELIGIBLE EXPENDITURE
= Bespovratna sredstva ukupno + doprinos korisnika
= Ukupni prihvatljivi troškovi
= Ukupna ugovorena vrijednost projekta HRK]]/7.5345</f>
        <v>65625.182825668584</v>
      </c>
      <c r="AA3994" s="53" t="s">
        <v>12292</v>
      </c>
      <c r="AB3994" s="53" t="s">
        <v>752</v>
      </c>
      <c r="AC3994" s="40" t="s">
        <v>14526</v>
      </c>
      <c r="AD3994" s="52" t="s">
        <v>12294</v>
      </c>
    </row>
    <row r="3995" spans="1:30" ht="88.5" customHeight="1" x14ac:dyDescent="0.2">
      <c r="A3995" s="70" t="s">
        <v>14527</v>
      </c>
      <c r="B3995" s="64" t="s">
        <v>12105</v>
      </c>
      <c r="C3995" s="65" t="s">
        <v>12289</v>
      </c>
      <c r="D3995" s="96" t="s">
        <v>13640</v>
      </c>
      <c r="E3995" s="53" t="s">
        <v>75</v>
      </c>
      <c r="F3995" s="71" t="s">
        <v>14528</v>
      </c>
      <c r="G3995" s="71" t="s">
        <v>3923</v>
      </c>
      <c r="H3995" s="68">
        <v>44502</v>
      </c>
      <c r="I3995" s="68">
        <v>45048</v>
      </c>
      <c r="J3995" s="57" t="str">
        <f>IF(Ugovori_OPULJP3[[#This Row],[DATUM ZAVRŠETKA OPERACIJE]]&gt;DATE(2024,12,31),"u provedbi","završen")</f>
        <v>završen</v>
      </c>
      <c r="K3995" s="76" t="s">
        <v>14529</v>
      </c>
      <c r="L3995" s="67" t="s">
        <v>154</v>
      </c>
      <c r="M3995" s="58">
        <v>0.85</v>
      </c>
      <c r="N3995" s="58">
        <v>0.15</v>
      </c>
      <c r="O3995" s="59">
        <f>Ugovori_OPULJP3[[#This Row],[Bespovratna sredstva - Ukupno (EU+Nac) HRK
= Ukupna ugovorena vrijednost bespovratnih sredstava]]*Ugovori_OPULJP3[[#This Row],[EU STOPA SUFINANCIRANJA %
EU CO-FINANCING RATE %]]</f>
        <v>420322.45</v>
      </c>
      <c r="P3995" s="60">
        <f>Ugovori_OPULJP3[[#This Row],[Bespovratna sredstva - EU dio - HRK]]/7.5345</f>
        <v>55786.376003716236</v>
      </c>
      <c r="Q3995" s="59">
        <f>Ugovori_OPULJP3[[#This Row],[Bespovratna sredstva - Ukupno (EU+Nac) HRK
= Ukupna ugovorena vrijednost bespovratnih sredstava]]*Ugovori_OPULJP3[[#This Row],[STOPA NACIONALNOG SUFINANCIRANJA %]]</f>
        <v>74174.55</v>
      </c>
      <c r="R3995" s="60">
        <f>Ugovori_OPULJP3[[#This Row],[Bespovratna sredstva - Nacionalni dio - HRK]]/7.5345</f>
        <v>9844.6545888911005</v>
      </c>
      <c r="S3995" s="59">
        <v>494497</v>
      </c>
      <c r="T3995" s="60">
        <f>Ugovori_OPULJP3[[#This Row],[Bespovratna sredstva - Ukupno (EU+Nac) HRK
= Ukupna ugovorena vrijednost bespovratnih sredstava]]/7.5345</f>
        <v>65631.030592607334</v>
      </c>
      <c r="U3995" s="59">
        <v>0</v>
      </c>
      <c r="V3995" s="60">
        <f>Ugovori_OPULJP3[[#This Row],[Javni doprinos korisnika - HRK]]/7.5345</f>
        <v>0</v>
      </c>
      <c r="W3995" s="59">
        <v>0</v>
      </c>
      <c r="X3995" s="60">
        <f>Ugovori_OPULJP3[[#This Row],[Privatni doprinos korisnika - HRK]]/7.5345</f>
        <v>0</v>
      </c>
      <c r="Y3995" s="61">
        <v>494497</v>
      </c>
      <c r="Z3995" s="62">
        <f>Ugovori_OPULJP3[[#This Row],[UKUPNI PRIHVATLJIVI IZDACI
TOTAL ELIGIBLE EXPENDITURE
= Bespovratna sredstva ukupno + doprinos korisnika
= Ukupni prihvatljivi troškovi
= Ukupna ugovorena vrijednost projekta HRK]]/7.5345</f>
        <v>65631.030592607334</v>
      </c>
      <c r="AA3995" s="53" t="s">
        <v>12292</v>
      </c>
      <c r="AB3995" s="53" t="s">
        <v>752</v>
      </c>
      <c r="AC3995" s="40" t="s">
        <v>14530</v>
      </c>
      <c r="AD3995" s="52" t="s">
        <v>12294</v>
      </c>
    </row>
    <row r="3996" spans="1:30" ht="88.5" customHeight="1" x14ac:dyDescent="0.2">
      <c r="A3996" s="70" t="s">
        <v>14531</v>
      </c>
      <c r="B3996" s="64" t="s">
        <v>12105</v>
      </c>
      <c r="C3996" s="65" t="s">
        <v>12289</v>
      </c>
      <c r="D3996" s="96" t="s">
        <v>13640</v>
      </c>
      <c r="E3996" s="53" t="s">
        <v>75</v>
      </c>
      <c r="F3996" s="71" t="s">
        <v>14532</v>
      </c>
      <c r="G3996" s="71" t="s">
        <v>14533</v>
      </c>
      <c r="H3996" s="68">
        <v>44508</v>
      </c>
      <c r="I3996" s="68">
        <v>45054</v>
      </c>
      <c r="J3996" s="57" t="str">
        <f>IF(Ugovori_OPULJP3[[#This Row],[DATUM ZAVRŠETKA OPERACIJE]]&gt;DATE(2024,12,31),"u provedbi","završen")</f>
        <v>završen</v>
      </c>
      <c r="K3996" s="67" t="s">
        <v>210</v>
      </c>
      <c r="L3996" s="67" t="s">
        <v>210</v>
      </c>
      <c r="M3996" s="58">
        <v>0.85</v>
      </c>
      <c r="N3996" s="58">
        <v>0.15</v>
      </c>
      <c r="O3996" s="59">
        <f>Ugovori_OPULJP3[[#This Row],[Bespovratna sredstva - Ukupno (EU+Nac) HRK
= Ukupna ugovorena vrijednost bespovratnih sredstava]]*Ugovori_OPULJP3[[#This Row],[EU STOPA SUFINANCIRANJA %
EU CO-FINANCING RATE %]]</f>
        <v>397358</v>
      </c>
      <c r="P3996" s="60">
        <f>Ugovori_OPULJP3[[#This Row],[Bespovratna sredstva - EU dio - HRK]]/7.5345</f>
        <v>52738.469706018979</v>
      </c>
      <c r="Q3996" s="59">
        <f>Ugovori_OPULJP3[[#This Row],[Bespovratna sredstva - Ukupno (EU+Nac) HRK
= Ukupna ugovorena vrijednost bespovratnih sredstava]]*Ugovori_OPULJP3[[#This Row],[STOPA NACIONALNOG SUFINANCIRANJA %]]</f>
        <v>70122</v>
      </c>
      <c r="R3996" s="60">
        <f>Ugovori_OPULJP3[[#This Row],[Bespovratna sredstva - Nacionalni dio - HRK]]/7.5345</f>
        <v>9306.7887716504083</v>
      </c>
      <c r="S3996" s="59">
        <v>467480</v>
      </c>
      <c r="T3996" s="60">
        <f>Ugovori_OPULJP3[[#This Row],[Bespovratna sredstva - Ukupno (EU+Nac) HRK
= Ukupna ugovorena vrijednost bespovratnih sredstava]]/7.5345</f>
        <v>62045.258477669384</v>
      </c>
      <c r="U3996" s="59">
        <v>0</v>
      </c>
      <c r="V3996" s="60">
        <f>Ugovori_OPULJP3[[#This Row],[Javni doprinos korisnika - HRK]]/7.5345</f>
        <v>0</v>
      </c>
      <c r="W3996" s="59">
        <v>0</v>
      </c>
      <c r="X3996" s="60">
        <f>Ugovori_OPULJP3[[#This Row],[Privatni doprinos korisnika - HRK]]/7.5345</f>
        <v>0</v>
      </c>
      <c r="Y3996" s="61">
        <v>467480</v>
      </c>
      <c r="Z3996" s="62">
        <f>Ugovori_OPULJP3[[#This Row],[UKUPNI PRIHVATLJIVI IZDACI
TOTAL ELIGIBLE EXPENDITURE
= Bespovratna sredstva ukupno + doprinos korisnika
= Ukupni prihvatljivi troškovi
= Ukupna ugovorena vrijednost projekta HRK]]/7.5345</f>
        <v>62045.258477669384</v>
      </c>
      <c r="AA3996" s="53" t="s">
        <v>12292</v>
      </c>
      <c r="AB3996" s="53" t="s">
        <v>752</v>
      </c>
      <c r="AC3996" s="40" t="s">
        <v>14534</v>
      </c>
      <c r="AD3996" s="52" t="s">
        <v>12294</v>
      </c>
    </row>
    <row r="3997" spans="1:30" ht="88.5" customHeight="1" x14ac:dyDescent="0.2">
      <c r="A3997" s="70" t="s">
        <v>14535</v>
      </c>
      <c r="B3997" s="64" t="s">
        <v>12105</v>
      </c>
      <c r="C3997" s="65" t="s">
        <v>12289</v>
      </c>
      <c r="D3997" s="96" t="s">
        <v>13640</v>
      </c>
      <c r="E3997" s="53" t="s">
        <v>75</v>
      </c>
      <c r="F3997" s="71" t="s">
        <v>14536</v>
      </c>
      <c r="G3997" s="71" t="s">
        <v>7288</v>
      </c>
      <c r="H3997" s="68">
        <v>44515</v>
      </c>
      <c r="I3997" s="68">
        <v>44880</v>
      </c>
      <c r="J3997" s="57" t="str">
        <f>IF(Ugovori_OPULJP3[[#This Row],[DATUM ZAVRŠETKA OPERACIJE]]&gt;DATE(2024,12,31),"u provedbi","završen")</f>
        <v>završen</v>
      </c>
      <c r="K3997" s="67" t="s">
        <v>9146</v>
      </c>
      <c r="L3997" s="67" t="s">
        <v>36</v>
      </c>
      <c r="M3997" s="58">
        <v>0.85</v>
      </c>
      <c r="N3997" s="58">
        <v>0.15</v>
      </c>
      <c r="O3997" s="59">
        <f>Ugovori_OPULJP3[[#This Row],[Bespovratna sredstva - Ukupno (EU+Nac) HRK
= Ukupna ugovorena vrijednost bespovratnih sredstava]]*Ugovori_OPULJP3[[#This Row],[EU STOPA SUFINANCIRANJA %
EU CO-FINANCING RATE %]]</f>
        <v>225520.2065</v>
      </c>
      <c r="P3997" s="60">
        <f>Ugovori_OPULJP3[[#This Row],[Bespovratna sredstva - EU dio - HRK]]/7.5345</f>
        <v>29931.675160926403</v>
      </c>
      <c r="Q3997" s="59">
        <f>Ugovori_OPULJP3[[#This Row],[Bespovratna sredstva - Ukupno (EU+Nac) HRK
= Ukupna ugovorena vrijednost bespovratnih sredstava]]*Ugovori_OPULJP3[[#This Row],[STOPA NACIONALNOG SUFINANCIRANJA %]]</f>
        <v>39797.683499999999</v>
      </c>
      <c r="R3997" s="60">
        <f>Ugovori_OPULJP3[[#This Row],[Bespovratna sredstva - Nacionalni dio - HRK]]/7.5345</f>
        <v>5282.0603225164241</v>
      </c>
      <c r="S3997" s="59">
        <v>265317.89</v>
      </c>
      <c r="T3997" s="60">
        <f>Ugovori_OPULJP3[[#This Row],[Bespovratna sredstva - Ukupno (EU+Nac) HRK
= Ukupna ugovorena vrijednost bespovratnih sredstava]]/7.5345</f>
        <v>35213.735483442826</v>
      </c>
      <c r="U3997" s="59">
        <v>0</v>
      </c>
      <c r="V3997" s="60">
        <f>Ugovori_OPULJP3[[#This Row],[Javni doprinos korisnika - HRK]]/7.5345</f>
        <v>0</v>
      </c>
      <c r="W3997" s="59">
        <v>0</v>
      </c>
      <c r="X3997" s="60">
        <f>Ugovori_OPULJP3[[#This Row],[Privatni doprinos korisnika - HRK]]/7.5345</f>
        <v>0</v>
      </c>
      <c r="Y3997" s="61">
        <v>265317.89</v>
      </c>
      <c r="Z3997" s="62">
        <f>Ugovori_OPULJP3[[#This Row],[UKUPNI PRIHVATLJIVI IZDACI
TOTAL ELIGIBLE EXPENDITURE
= Bespovratna sredstva ukupno + doprinos korisnika
= Ukupni prihvatljivi troškovi
= Ukupna ugovorena vrijednost projekta HRK]]/7.5345</f>
        <v>35213.735483442826</v>
      </c>
      <c r="AA3997" s="53" t="s">
        <v>12292</v>
      </c>
      <c r="AB3997" s="53" t="s">
        <v>752</v>
      </c>
      <c r="AC3997" s="40" t="s">
        <v>14537</v>
      </c>
      <c r="AD3997" s="52" t="s">
        <v>12294</v>
      </c>
    </row>
    <row r="3998" spans="1:30" ht="88.5" customHeight="1" x14ac:dyDescent="0.2">
      <c r="A3998" s="70" t="s">
        <v>14538</v>
      </c>
      <c r="B3998" s="64" t="s">
        <v>12105</v>
      </c>
      <c r="C3998" s="65" t="s">
        <v>12289</v>
      </c>
      <c r="D3998" s="96" t="s">
        <v>13640</v>
      </c>
      <c r="E3998" s="53" t="s">
        <v>75</v>
      </c>
      <c r="F3998" s="71" t="s">
        <v>14539</v>
      </c>
      <c r="G3998" s="71" t="s">
        <v>6070</v>
      </c>
      <c r="H3998" s="68">
        <v>44502</v>
      </c>
      <c r="I3998" s="68">
        <v>44959</v>
      </c>
      <c r="J3998" s="57" t="str">
        <f>IF(Ugovori_OPULJP3[[#This Row],[DATUM ZAVRŠETKA OPERACIJE]]&gt;DATE(2024,12,31),"u provedbi","završen")</f>
        <v>završen</v>
      </c>
      <c r="K3998" s="76" t="s">
        <v>210</v>
      </c>
      <c r="L3998" s="67" t="s">
        <v>36</v>
      </c>
      <c r="M3998" s="58">
        <v>0.85</v>
      </c>
      <c r="N3998" s="58">
        <v>0.15</v>
      </c>
      <c r="O3998" s="59">
        <f>Ugovori_OPULJP3[[#This Row],[Bespovratna sredstva - Ukupno (EU+Nac) HRK
= Ukupna ugovorena vrijednost bespovratnih sredstava]]*Ugovori_OPULJP3[[#This Row],[EU STOPA SUFINANCIRANJA %
EU CO-FINANCING RATE %]]</f>
        <v>399828.848</v>
      </c>
      <c r="P3998" s="60">
        <f>Ugovori_OPULJP3[[#This Row],[Bespovratna sredstva - EU dio - HRK]]/7.5345</f>
        <v>53066.407591744639</v>
      </c>
      <c r="Q3998" s="59">
        <f>Ugovori_OPULJP3[[#This Row],[Bespovratna sredstva - Ukupno (EU+Nac) HRK
= Ukupna ugovorena vrijednost bespovratnih sredstava]]*Ugovori_OPULJP3[[#This Row],[STOPA NACIONALNOG SUFINANCIRANJA %]]</f>
        <v>70558.031999999992</v>
      </c>
      <c r="R3998" s="60">
        <f>Ugovori_OPULJP3[[#This Row],[Bespovratna sredstva - Nacionalni dio - HRK]]/7.5345</f>
        <v>9364.6601632490529</v>
      </c>
      <c r="S3998" s="59">
        <v>470386.88</v>
      </c>
      <c r="T3998" s="60">
        <f>Ugovori_OPULJP3[[#This Row],[Bespovratna sredstva - Ukupno (EU+Nac) HRK
= Ukupna ugovorena vrijednost bespovratnih sredstava]]/7.5345</f>
        <v>62431.067754993695</v>
      </c>
      <c r="U3998" s="59">
        <v>0</v>
      </c>
      <c r="V3998" s="60">
        <f>Ugovori_OPULJP3[[#This Row],[Javni doprinos korisnika - HRK]]/7.5345</f>
        <v>0</v>
      </c>
      <c r="W3998" s="59">
        <v>0</v>
      </c>
      <c r="X3998" s="60">
        <f>Ugovori_OPULJP3[[#This Row],[Privatni doprinos korisnika - HRK]]/7.5345</f>
        <v>0</v>
      </c>
      <c r="Y3998" s="61">
        <v>470386.88</v>
      </c>
      <c r="Z3998" s="62">
        <f>Ugovori_OPULJP3[[#This Row],[UKUPNI PRIHVATLJIVI IZDACI
TOTAL ELIGIBLE EXPENDITURE
= Bespovratna sredstva ukupno + doprinos korisnika
= Ukupni prihvatljivi troškovi
= Ukupna ugovorena vrijednost projekta HRK]]/7.5345</f>
        <v>62431.067754993695</v>
      </c>
      <c r="AA3998" s="53" t="s">
        <v>12292</v>
      </c>
      <c r="AB3998" s="53" t="s">
        <v>752</v>
      </c>
      <c r="AC3998" s="40" t="s">
        <v>14540</v>
      </c>
      <c r="AD3998" s="52" t="s">
        <v>12294</v>
      </c>
    </row>
    <row r="3999" spans="1:30" ht="88.5" customHeight="1" x14ac:dyDescent="0.2">
      <c r="A3999" s="70" t="s">
        <v>14541</v>
      </c>
      <c r="B3999" s="64" t="s">
        <v>12105</v>
      </c>
      <c r="C3999" s="65" t="s">
        <v>12289</v>
      </c>
      <c r="D3999" s="96" t="s">
        <v>13640</v>
      </c>
      <c r="E3999" s="53" t="s">
        <v>75</v>
      </c>
      <c r="F3999" s="71" t="s">
        <v>14542</v>
      </c>
      <c r="G3999" s="71" t="s">
        <v>14543</v>
      </c>
      <c r="H3999" s="68">
        <v>44608</v>
      </c>
      <c r="I3999" s="68">
        <v>45154</v>
      </c>
      <c r="J3999" s="57" t="str">
        <f>IF(Ugovori_OPULJP3[[#This Row],[DATUM ZAVRŠETKA OPERACIJE]]&gt;DATE(2024,12,31),"u provedbi","završen")</f>
        <v>završen</v>
      </c>
      <c r="K3999" s="67" t="s">
        <v>154</v>
      </c>
      <c r="L3999" s="67" t="s">
        <v>154</v>
      </c>
      <c r="M3999" s="77">
        <v>0.85</v>
      </c>
      <c r="N3999" s="58">
        <v>0.15</v>
      </c>
      <c r="O3999" s="59">
        <f>Ugovori_OPULJP3[[#This Row],[Bespovratna sredstva - Ukupno (EU+Nac) HRK
= Ukupna ugovorena vrijednost bespovratnih sredstava]]*Ugovori_OPULJP3[[#This Row],[EU STOPA SUFINANCIRANJA %
EU CO-FINANCING RATE %]]</f>
        <v>393993.39400000003</v>
      </c>
      <c r="P3999" s="60">
        <f>Ugovori_OPULJP3[[#This Row],[Bespovratna sredstva - EU dio - HRK]]/7.5345</f>
        <v>52291.909748490281</v>
      </c>
      <c r="Q3999" s="59">
        <f>Ugovori_OPULJP3[[#This Row],[Bespovratna sredstva - Ukupno (EU+Nac) HRK
= Ukupna ugovorena vrijednost bespovratnih sredstava]]*Ugovori_OPULJP3[[#This Row],[STOPA NACIONALNOG SUFINANCIRANJA %]]</f>
        <v>69528.245999999999</v>
      </c>
      <c r="R3999" s="60">
        <f>Ugovori_OPULJP3[[#This Row],[Bespovratna sredstva - Nacionalni dio - HRK]]/7.5345</f>
        <v>9227.9840732629891</v>
      </c>
      <c r="S3999" s="59">
        <v>463521.64</v>
      </c>
      <c r="T3999" s="60">
        <f>Ugovori_OPULJP3[[#This Row],[Bespovratna sredstva - Ukupno (EU+Nac) HRK
= Ukupna ugovorena vrijednost bespovratnih sredstava]]/7.5345</f>
        <v>61519.893821753263</v>
      </c>
      <c r="U3999" s="59">
        <v>0</v>
      </c>
      <c r="V3999" s="60">
        <f>Ugovori_OPULJP3[[#This Row],[Javni doprinos korisnika - HRK]]/7.5345</f>
        <v>0</v>
      </c>
      <c r="W3999" s="59">
        <v>0</v>
      </c>
      <c r="X3999" s="60">
        <f>Ugovori_OPULJP3[[#This Row],[Privatni doprinos korisnika - HRK]]/7.5345</f>
        <v>0</v>
      </c>
      <c r="Y3999" s="61">
        <v>463521.64</v>
      </c>
      <c r="Z3999" s="62">
        <f>Ugovori_OPULJP3[[#This Row],[UKUPNI PRIHVATLJIVI IZDACI
TOTAL ELIGIBLE EXPENDITURE
= Bespovratna sredstva ukupno + doprinos korisnika
= Ukupni prihvatljivi troškovi
= Ukupna ugovorena vrijednost projekta HRK]]/7.5345</f>
        <v>61519.893821753263</v>
      </c>
      <c r="AA3999" s="66" t="s">
        <v>12292</v>
      </c>
      <c r="AB3999" s="66" t="s">
        <v>752</v>
      </c>
      <c r="AC3999" s="40" t="s">
        <v>14544</v>
      </c>
      <c r="AD3999" s="52" t="s">
        <v>12294</v>
      </c>
    </row>
    <row r="4000" spans="1:30" ht="88.5" customHeight="1" x14ac:dyDescent="0.2">
      <c r="A4000" s="70" t="s">
        <v>14545</v>
      </c>
      <c r="B4000" s="64" t="s">
        <v>12105</v>
      </c>
      <c r="C4000" s="65" t="s">
        <v>12289</v>
      </c>
      <c r="D4000" s="96" t="s">
        <v>13640</v>
      </c>
      <c r="E4000" s="53" t="s">
        <v>75</v>
      </c>
      <c r="F4000" s="71" t="s">
        <v>14546</v>
      </c>
      <c r="G4000" s="71" t="s">
        <v>14547</v>
      </c>
      <c r="H4000" s="68">
        <v>44560</v>
      </c>
      <c r="I4000" s="68">
        <v>45107</v>
      </c>
      <c r="J4000" s="57" t="str">
        <f>IF(Ugovori_OPULJP3[[#This Row],[DATUM ZAVRŠETKA OPERACIJE]]&gt;DATE(2024,12,31),"u provedbi","završen")</f>
        <v>završen</v>
      </c>
      <c r="K4000" s="67" t="s">
        <v>210</v>
      </c>
      <c r="L4000" s="67" t="s">
        <v>210</v>
      </c>
      <c r="M4000" s="82" t="s">
        <v>3093</v>
      </c>
      <c r="N4000" s="58">
        <v>0.15</v>
      </c>
      <c r="O4000" s="59">
        <f>Ugovori_OPULJP3[[#This Row],[Bespovratna sredstva - Ukupno (EU+Nac) HRK
= Ukupna ugovorena vrijednost bespovratnih sredstava]]*Ugovori_OPULJP3[[#This Row],[EU STOPA SUFINANCIRANJA %
EU CO-FINANCING RATE %]]</f>
        <v>419696</v>
      </c>
      <c r="P4000" s="60">
        <f>Ugovori_OPULJP3[[#This Row],[Bespovratna sredstva - EU dio - HRK]]/7.5345</f>
        <v>55703.231800384892</v>
      </c>
      <c r="Q4000" s="59">
        <f>Ugovori_OPULJP3[[#This Row],[Bespovratna sredstva - Ukupno (EU+Nac) HRK
= Ukupna ugovorena vrijednost bespovratnih sredstava]]*Ugovori_OPULJP3[[#This Row],[STOPA NACIONALNOG SUFINANCIRANJA %]]</f>
        <v>74064</v>
      </c>
      <c r="R4000" s="60">
        <f>Ugovori_OPULJP3[[#This Row],[Bespovratna sredstva - Nacionalni dio - HRK]]/7.5345</f>
        <v>9829.9820824208637</v>
      </c>
      <c r="S4000" s="59">
        <v>493760</v>
      </c>
      <c r="T4000" s="60">
        <f>Ugovori_OPULJP3[[#This Row],[Bespovratna sredstva - Ukupno (EU+Nac) HRK
= Ukupna ugovorena vrijednost bespovratnih sredstava]]/7.5345</f>
        <v>65533.213882805758</v>
      </c>
      <c r="U4000" s="59">
        <v>0</v>
      </c>
      <c r="V4000" s="60">
        <f>Ugovori_OPULJP3[[#This Row],[Javni doprinos korisnika - HRK]]/7.5345</f>
        <v>0</v>
      </c>
      <c r="W4000" s="59">
        <v>0</v>
      </c>
      <c r="X4000" s="60">
        <f>Ugovori_OPULJP3[[#This Row],[Privatni doprinos korisnika - HRK]]/7.5345</f>
        <v>0</v>
      </c>
      <c r="Y4000" s="61">
        <v>493760</v>
      </c>
      <c r="Z4000" s="62">
        <f>Ugovori_OPULJP3[[#This Row],[UKUPNI PRIHVATLJIVI IZDACI
TOTAL ELIGIBLE EXPENDITURE
= Bespovratna sredstva ukupno + doprinos korisnika
= Ukupni prihvatljivi troškovi
= Ukupna ugovorena vrijednost projekta HRK]]/7.5345</f>
        <v>65533.213882805758</v>
      </c>
      <c r="AA4000" s="66" t="s">
        <v>12292</v>
      </c>
      <c r="AB4000" s="66" t="s">
        <v>752</v>
      </c>
      <c r="AC4000" s="40" t="s">
        <v>14548</v>
      </c>
      <c r="AD4000" s="52" t="s">
        <v>12294</v>
      </c>
    </row>
    <row r="4001" spans="1:30" ht="88.5" customHeight="1" x14ac:dyDescent="0.2">
      <c r="A4001" s="70" t="s">
        <v>14549</v>
      </c>
      <c r="B4001" s="64" t="s">
        <v>12105</v>
      </c>
      <c r="C4001" s="65" t="s">
        <v>12289</v>
      </c>
      <c r="D4001" s="96" t="s">
        <v>13640</v>
      </c>
      <c r="E4001" s="53" t="s">
        <v>75</v>
      </c>
      <c r="F4001" s="71" t="s">
        <v>14550</v>
      </c>
      <c r="G4001" s="71" t="s">
        <v>14551</v>
      </c>
      <c r="H4001" s="68">
        <v>44560</v>
      </c>
      <c r="I4001" s="68">
        <v>45015</v>
      </c>
      <c r="J4001" s="57" t="str">
        <f>IF(Ugovori_OPULJP3[[#This Row],[DATUM ZAVRŠETKA OPERACIJE]]&gt;DATE(2024,12,31),"u provedbi","završen")</f>
        <v>završen</v>
      </c>
      <c r="K4001" s="67" t="s">
        <v>210</v>
      </c>
      <c r="L4001" s="67" t="s">
        <v>210</v>
      </c>
      <c r="M4001" s="82" t="s">
        <v>3093</v>
      </c>
      <c r="N4001" s="58">
        <v>0.15</v>
      </c>
      <c r="O4001" s="59">
        <f>Ugovori_OPULJP3[[#This Row],[Bespovratna sredstva - Ukupno (EU+Nac) HRK
= Ukupna ugovorena vrijednost bespovratnih sredstava]]*Ugovori_OPULJP3[[#This Row],[EU STOPA SUFINANCIRANJA %
EU CO-FINANCING RATE %]]</f>
        <v>375275</v>
      </c>
      <c r="P4001" s="60">
        <f>Ugovori_OPULJP3[[#This Row],[Bespovratna sredstva - EU dio - HRK]]/7.5345</f>
        <v>49807.551927798791</v>
      </c>
      <c r="Q4001" s="59">
        <f>Ugovori_OPULJP3[[#This Row],[Bespovratna sredstva - Ukupno (EU+Nac) HRK
= Ukupna ugovorena vrijednost bespovratnih sredstava]]*Ugovori_OPULJP3[[#This Row],[STOPA NACIONALNOG SUFINANCIRANJA %]]</f>
        <v>66225</v>
      </c>
      <c r="R4001" s="60">
        <f>Ugovori_OPULJP3[[#This Row],[Bespovratna sredstva - Nacionalni dio - HRK]]/7.5345</f>
        <v>8789.5679872586097</v>
      </c>
      <c r="S4001" s="59">
        <v>441500</v>
      </c>
      <c r="T4001" s="60">
        <f>Ugovori_OPULJP3[[#This Row],[Bespovratna sredstva - Ukupno (EU+Nac) HRK
= Ukupna ugovorena vrijednost bespovratnih sredstava]]/7.5345</f>
        <v>58597.119915057403</v>
      </c>
      <c r="U4001" s="59">
        <v>0</v>
      </c>
      <c r="V4001" s="60">
        <f>Ugovori_OPULJP3[[#This Row],[Javni doprinos korisnika - HRK]]/7.5345</f>
        <v>0</v>
      </c>
      <c r="W4001" s="59">
        <v>0</v>
      </c>
      <c r="X4001" s="60">
        <f>Ugovori_OPULJP3[[#This Row],[Privatni doprinos korisnika - HRK]]/7.5345</f>
        <v>0</v>
      </c>
      <c r="Y4001" s="61">
        <v>441500</v>
      </c>
      <c r="Z4001" s="62">
        <f>Ugovori_OPULJP3[[#This Row],[UKUPNI PRIHVATLJIVI IZDACI
TOTAL ELIGIBLE EXPENDITURE
= Bespovratna sredstva ukupno + doprinos korisnika
= Ukupni prihvatljivi troškovi
= Ukupna ugovorena vrijednost projekta HRK]]/7.5345</f>
        <v>58597.119915057403</v>
      </c>
      <c r="AA4001" s="66" t="s">
        <v>12292</v>
      </c>
      <c r="AB4001" s="66" t="s">
        <v>752</v>
      </c>
      <c r="AC4001" s="40" t="s">
        <v>14552</v>
      </c>
      <c r="AD4001" s="52" t="s">
        <v>12294</v>
      </c>
    </row>
    <row r="4002" spans="1:30" ht="88.5" customHeight="1" x14ac:dyDescent="0.2">
      <c r="A4002" s="70" t="s">
        <v>14553</v>
      </c>
      <c r="B4002" s="64" t="s">
        <v>12105</v>
      </c>
      <c r="C4002" s="65" t="s">
        <v>12289</v>
      </c>
      <c r="D4002" s="96" t="s">
        <v>13640</v>
      </c>
      <c r="E4002" s="53" t="s">
        <v>75</v>
      </c>
      <c r="F4002" s="71" t="s">
        <v>14554</v>
      </c>
      <c r="G4002" s="54" t="s">
        <v>3238</v>
      </c>
      <c r="H4002" s="68">
        <v>44560</v>
      </c>
      <c r="I4002" s="68">
        <v>44925</v>
      </c>
      <c r="J4002" s="57" t="str">
        <f>IF(Ugovori_OPULJP3[[#This Row],[DATUM ZAVRŠETKA OPERACIJE]]&gt;DATE(2024,12,31),"u provedbi","završen")</f>
        <v>završen</v>
      </c>
      <c r="K4002" s="67" t="s">
        <v>14529</v>
      </c>
      <c r="L4002" s="67" t="s">
        <v>36</v>
      </c>
      <c r="M4002" s="82" t="s">
        <v>3093</v>
      </c>
      <c r="N4002" s="58">
        <v>0.15</v>
      </c>
      <c r="O4002" s="59">
        <f>Ugovori_OPULJP3[[#This Row],[Bespovratna sredstva - Ukupno (EU+Nac) HRK
= Ukupna ugovorena vrijednost bespovratnih sredstava]]*Ugovori_OPULJP3[[#This Row],[EU STOPA SUFINANCIRANJA %
EU CO-FINANCING RATE %]]</f>
        <v>408185.3</v>
      </c>
      <c r="P4002" s="60">
        <f>Ugovori_OPULJP3[[#This Row],[Bespovratna sredstva - EU dio - HRK]]/7.5345</f>
        <v>54175.499369566656</v>
      </c>
      <c r="Q4002" s="59">
        <f>Ugovori_OPULJP3[[#This Row],[Bespovratna sredstva - Ukupno (EU+Nac) HRK
= Ukupna ugovorena vrijednost bespovratnih sredstava]]*Ugovori_OPULJP3[[#This Row],[STOPA NACIONALNOG SUFINANCIRANJA %]]</f>
        <v>72032.7</v>
      </c>
      <c r="R4002" s="60">
        <f>Ugovori_OPULJP3[[#This Row],[Bespovratna sredstva - Nacionalni dio - HRK]]/7.5345</f>
        <v>9560.382241688234</v>
      </c>
      <c r="S4002" s="59">
        <v>480218</v>
      </c>
      <c r="T4002" s="60">
        <f>Ugovori_OPULJP3[[#This Row],[Bespovratna sredstva - Ukupno (EU+Nac) HRK
= Ukupna ugovorena vrijednost bespovratnih sredstava]]/7.5345</f>
        <v>63735.881611254888</v>
      </c>
      <c r="U4002" s="59">
        <v>0</v>
      </c>
      <c r="V4002" s="60">
        <f>Ugovori_OPULJP3[[#This Row],[Javni doprinos korisnika - HRK]]/7.5345</f>
        <v>0</v>
      </c>
      <c r="W4002" s="59">
        <v>0</v>
      </c>
      <c r="X4002" s="60">
        <f>Ugovori_OPULJP3[[#This Row],[Privatni doprinos korisnika - HRK]]/7.5345</f>
        <v>0</v>
      </c>
      <c r="Y4002" s="61">
        <v>480218</v>
      </c>
      <c r="Z4002" s="62">
        <f>Ugovori_OPULJP3[[#This Row],[UKUPNI PRIHVATLJIVI IZDACI
TOTAL ELIGIBLE EXPENDITURE
= Bespovratna sredstva ukupno + doprinos korisnika
= Ukupni prihvatljivi troškovi
= Ukupna ugovorena vrijednost projekta HRK]]/7.5345</f>
        <v>63735.881611254888</v>
      </c>
      <c r="AA4002" s="66" t="s">
        <v>12292</v>
      </c>
      <c r="AB4002" s="66" t="s">
        <v>752</v>
      </c>
      <c r="AC4002" s="40" t="s">
        <v>14555</v>
      </c>
      <c r="AD4002" s="52" t="s">
        <v>12294</v>
      </c>
    </row>
    <row r="4003" spans="1:30" ht="88.5" customHeight="1" x14ac:dyDescent="0.2">
      <c r="A4003" s="70" t="s">
        <v>14556</v>
      </c>
      <c r="B4003" s="64" t="s">
        <v>12105</v>
      </c>
      <c r="C4003" s="65" t="s">
        <v>12289</v>
      </c>
      <c r="D4003" s="65" t="s">
        <v>13640</v>
      </c>
      <c r="E4003" s="66" t="s">
        <v>75</v>
      </c>
      <c r="F4003" s="71" t="s">
        <v>14557</v>
      </c>
      <c r="G4003" s="71" t="s">
        <v>14558</v>
      </c>
      <c r="H4003" s="68">
        <v>44671</v>
      </c>
      <c r="I4003" s="68">
        <v>45036</v>
      </c>
      <c r="J4003" s="57" t="str">
        <f>IF(Ugovori_OPULJP3[[#This Row],[DATUM ZAVRŠETKA OPERACIJE]]&gt;DATE(2024,12,31),"u provedbi","završen")</f>
        <v>završen</v>
      </c>
      <c r="K4003" s="76" t="s">
        <v>9146</v>
      </c>
      <c r="L4003" s="67" t="s">
        <v>36</v>
      </c>
      <c r="M4003" s="95" t="s">
        <v>3093</v>
      </c>
      <c r="N4003" s="58">
        <v>0.15</v>
      </c>
      <c r="O4003" s="59">
        <f>Ugovori_OPULJP3[[#This Row],[Bespovratna sredstva - Ukupno (EU+Nac) HRK
= Ukupna ugovorena vrijednost bespovratnih sredstava]]*Ugovori_OPULJP3[[#This Row],[EU STOPA SUFINANCIRANJA %
EU CO-FINANCING RATE %]]</f>
        <v>368804.16249999998</v>
      </c>
      <c r="P4003" s="60">
        <f>Ugovori_OPULJP3[[#This Row],[Bespovratna sredstva - EU dio - HRK]]/7.5345</f>
        <v>48948.724202004109</v>
      </c>
      <c r="Q4003" s="59">
        <f>Ugovori_OPULJP3[[#This Row],[Bespovratna sredstva - Ukupno (EU+Nac) HRK
= Ukupna ugovorena vrijednost bespovratnih sredstava]]*Ugovori_OPULJP3[[#This Row],[STOPA NACIONALNOG SUFINANCIRANJA %]]</f>
        <v>65083.087499999994</v>
      </c>
      <c r="R4003" s="60">
        <f>Ugovori_OPULJP3[[#This Row],[Bespovratna sredstva - Nacionalni dio - HRK]]/7.5345</f>
        <v>8638.0101532948429</v>
      </c>
      <c r="S4003" s="59">
        <v>433887.25</v>
      </c>
      <c r="T4003" s="60">
        <f>Ugovori_OPULJP3[[#This Row],[Bespovratna sredstva - Ukupno (EU+Nac) HRK
= Ukupna ugovorena vrijednost bespovratnih sredstava]]/7.5345</f>
        <v>57586.734355298955</v>
      </c>
      <c r="U4003" s="59">
        <v>0</v>
      </c>
      <c r="V4003" s="60">
        <f>Ugovori_OPULJP3[[#This Row],[Javni doprinos korisnika - HRK]]/7.5345</f>
        <v>0</v>
      </c>
      <c r="W4003" s="59">
        <v>0</v>
      </c>
      <c r="X4003" s="60">
        <f>Ugovori_OPULJP3[[#This Row],[Privatni doprinos korisnika - HRK]]/7.5345</f>
        <v>0</v>
      </c>
      <c r="Y4003" s="61">
        <v>433887.25</v>
      </c>
      <c r="Z4003" s="62">
        <f>Ugovori_OPULJP3[[#This Row],[UKUPNI PRIHVATLJIVI IZDACI
TOTAL ELIGIBLE EXPENDITURE
= Bespovratna sredstva ukupno + doprinos korisnika
= Ukupni prihvatljivi troškovi
= Ukupna ugovorena vrijednost projekta HRK]]/7.5345</f>
        <v>57586.734355298955</v>
      </c>
      <c r="AA4003" s="53" t="s">
        <v>12292</v>
      </c>
      <c r="AB4003" s="53" t="s">
        <v>752</v>
      </c>
      <c r="AC4003" s="40" t="s">
        <v>14559</v>
      </c>
      <c r="AD4003" s="52" t="s">
        <v>12294</v>
      </c>
    </row>
    <row r="4004" spans="1:30" ht="88.5" customHeight="1" x14ac:dyDescent="0.2">
      <c r="A4004" s="70" t="s">
        <v>14560</v>
      </c>
      <c r="B4004" s="64" t="s">
        <v>12105</v>
      </c>
      <c r="C4004" s="65" t="s">
        <v>12289</v>
      </c>
      <c r="D4004" s="96" t="s">
        <v>13640</v>
      </c>
      <c r="E4004" s="53" t="s">
        <v>75</v>
      </c>
      <c r="F4004" s="71" t="s">
        <v>14561</v>
      </c>
      <c r="G4004" s="54" t="s">
        <v>1197</v>
      </c>
      <c r="H4004" s="68">
        <v>44614</v>
      </c>
      <c r="I4004" s="68">
        <v>44979</v>
      </c>
      <c r="J4004" s="57" t="str">
        <f>IF(Ugovori_OPULJP3[[#This Row],[DATUM ZAVRŠETKA OPERACIJE]]&gt;DATE(2024,12,31),"u provedbi","završen")</f>
        <v>završen</v>
      </c>
      <c r="K4004" s="67" t="s">
        <v>210</v>
      </c>
      <c r="L4004" s="67" t="s">
        <v>210</v>
      </c>
      <c r="M4004" s="58">
        <v>0.85</v>
      </c>
      <c r="N4004" s="58">
        <v>0.15</v>
      </c>
      <c r="O4004" s="59">
        <f>Ugovori_OPULJP3[[#This Row],[Bespovratna sredstva - Ukupno (EU+Nac) HRK
= Ukupna ugovorena vrijednost bespovratnih sredstava]]*Ugovori_OPULJP3[[#This Row],[EU STOPA SUFINANCIRANJA %
EU CO-FINANCING RATE %]]</f>
        <v>315305.27299999999</v>
      </c>
      <c r="P4004" s="60">
        <f>Ugovori_OPULJP3[[#This Row],[Bespovratna sredstva - EU dio - HRK]]/7.5345</f>
        <v>41848.20134050036</v>
      </c>
      <c r="Q4004" s="59">
        <f>Ugovori_OPULJP3[[#This Row],[Bespovratna sredstva - Ukupno (EU+Nac) HRK
= Ukupna ugovorena vrijednost bespovratnih sredstava]]*Ugovori_OPULJP3[[#This Row],[STOPA NACIONALNOG SUFINANCIRANJA %]]</f>
        <v>55642.106999999996</v>
      </c>
      <c r="R4004" s="60">
        <f>Ugovori_OPULJP3[[#This Row],[Bespovratna sredstva - Nacionalni dio - HRK]]/7.5345</f>
        <v>7384.9767071471224</v>
      </c>
      <c r="S4004" s="59">
        <v>370947.38</v>
      </c>
      <c r="T4004" s="60">
        <f>Ugovori_OPULJP3[[#This Row],[Bespovratna sredstva - Ukupno (EU+Nac) HRK
= Ukupna ugovorena vrijednost bespovratnih sredstava]]/7.5345</f>
        <v>49233.178047647489</v>
      </c>
      <c r="U4004" s="59">
        <v>0</v>
      </c>
      <c r="V4004" s="60">
        <f>Ugovori_OPULJP3[[#This Row],[Javni doprinos korisnika - HRK]]/7.5345</f>
        <v>0</v>
      </c>
      <c r="W4004" s="59">
        <v>0</v>
      </c>
      <c r="X4004" s="60">
        <f>Ugovori_OPULJP3[[#This Row],[Privatni doprinos korisnika - HRK]]/7.5345</f>
        <v>0</v>
      </c>
      <c r="Y4004" s="61">
        <v>370947.38</v>
      </c>
      <c r="Z4004" s="62">
        <f>Ugovori_OPULJP3[[#This Row],[UKUPNI PRIHVATLJIVI IZDACI
TOTAL ELIGIBLE EXPENDITURE
= Bespovratna sredstva ukupno + doprinos korisnika
= Ukupni prihvatljivi troškovi
= Ukupna ugovorena vrijednost projekta HRK]]/7.5345</f>
        <v>49233.178047647489</v>
      </c>
      <c r="AA4004" s="53" t="s">
        <v>12292</v>
      </c>
      <c r="AB4004" s="53" t="s">
        <v>752</v>
      </c>
      <c r="AC4004" s="40" t="s">
        <v>14562</v>
      </c>
      <c r="AD4004" s="52" t="s">
        <v>12294</v>
      </c>
    </row>
    <row r="4005" spans="1:30" ht="88.5" customHeight="1" x14ac:dyDescent="0.2">
      <c r="A4005" s="70" t="s">
        <v>14563</v>
      </c>
      <c r="B4005" s="64" t="s">
        <v>12105</v>
      </c>
      <c r="C4005" s="65" t="s">
        <v>12289</v>
      </c>
      <c r="D4005" s="96" t="s">
        <v>13640</v>
      </c>
      <c r="E4005" s="53" t="s">
        <v>75</v>
      </c>
      <c r="F4005" s="71" t="s">
        <v>14564</v>
      </c>
      <c r="G4005" s="71" t="s">
        <v>5657</v>
      </c>
      <c r="H4005" s="68">
        <v>44641</v>
      </c>
      <c r="I4005" s="68">
        <v>45006</v>
      </c>
      <c r="J4005" s="57" t="str">
        <f>IF(Ugovori_OPULJP3[[#This Row],[DATUM ZAVRŠETKA OPERACIJE]]&gt;DATE(2024,12,31),"u provedbi","završen")</f>
        <v>završen</v>
      </c>
      <c r="K4005" s="76" t="s">
        <v>210</v>
      </c>
      <c r="L4005" s="67" t="s">
        <v>36</v>
      </c>
      <c r="M4005" s="58">
        <v>0.85</v>
      </c>
      <c r="N4005" s="58">
        <v>0.15</v>
      </c>
      <c r="O4005" s="59">
        <f>Ugovori_OPULJP3[[#This Row],[Bespovratna sredstva - Ukupno (EU+Nac) HRK
= Ukupna ugovorena vrijednost bespovratnih sredstava]]*Ugovori_OPULJP3[[#This Row],[EU STOPA SUFINANCIRANJA %
EU CO-FINANCING RATE %]]</f>
        <v>414345.83649999998</v>
      </c>
      <c r="P4005" s="60">
        <f>Ugovori_OPULJP3[[#This Row],[Bespovratna sredstva - EU dio - HRK]]/7.5345</f>
        <v>54993.143075187465</v>
      </c>
      <c r="Q4005" s="59">
        <f>Ugovori_OPULJP3[[#This Row],[Bespovratna sredstva - Ukupno (EU+Nac) HRK
= Ukupna ugovorena vrijednost bespovratnih sredstava]]*Ugovori_OPULJP3[[#This Row],[STOPA NACIONALNOG SUFINANCIRANJA %]]</f>
        <v>73119.853499999997</v>
      </c>
      <c r="R4005" s="60">
        <f>Ugovori_OPULJP3[[#This Row],[Bespovratna sredstva - Nacionalni dio - HRK]]/7.5345</f>
        <v>9704.672307386023</v>
      </c>
      <c r="S4005" s="59">
        <v>487465.69</v>
      </c>
      <c r="T4005" s="60">
        <f>Ugovori_OPULJP3[[#This Row],[Bespovratna sredstva - Ukupno (EU+Nac) HRK
= Ukupna ugovorena vrijednost bespovratnih sredstava]]/7.5345</f>
        <v>64697.815382573492</v>
      </c>
      <c r="U4005" s="59">
        <v>0</v>
      </c>
      <c r="V4005" s="60">
        <f>Ugovori_OPULJP3[[#This Row],[Javni doprinos korisnika - HRK]]/7.5345</f>
        <v>0</v>
      </c>
      <c r="W4005" s="59">
        <v>0</v>
      </c>
      <c r="X4005" s="60">
        <f>Ugovori_OPULJP3[[#This Row],[Privatni doprinos korisnika - HRK]]/7.5345</f>
        <v>0</v>
      </c>
      <c r="Y4005" s="61">
        <v>487465.69</v>
      </c>
      <c r="Z4005" s="62">
        <f>Ugovori_OPULJP3[[#This Row],[UKUPNI PRIHVATLJIVI IZDACI
TOTAL ELIGIBLE EXPENDITURE
= Bespovratna sredstva ukupno + doprinos korisnika
= Ukupni prihvatljivi troškovi
= Ukupna ugovorena vrijednost projekta HRK]]/7.5345</f>
        <v>64697.815382573492</v>
      </c>
      <c r="AA4005" s="53" t="s">
        <v>12292</v>
      </c>
      <c r="AB4005" s="53" t="s">
        <v>752</v>
      </c>
      <c r="AC4005" s="40" t="s">
        <v>14565</v>
      </c>
      <c r="AD4005" s="52" t="s">
        <v>12294</v>
      </c>
    </row>
    <row r="4006" spans="1:30" ht="88.5" customHeight="1" x14ac:dyDescent="0.2">
      <c r="A4006" s="70" t="s">
        <v>14566</v>
      </c>
      <c r="B4006" s="64" t="s">
        <v>12105</v>
      </c>
      <c r="C4006" s="65" t="s">
        <v>12289</v>
      </c>
      <c r="D4006" s="96" t="s">
        <v>13640</v>
      </c>
      <c r="E4006" s="53" t="s">
        <v>75</v>
      </c>
      <c r="F4006" s="71" t="s">
        <v>14567</v>
      </c>
      <c r="G4006" s="71" t="s">
        <v>3328</v>
      </c>
      <c r="H4006" s="68">
        <v>44626</v>
      </c>
      <c r="I4006" s="68">
        <v>44991</v>
      </c>
      <c r="J4006" s="57" t="str">
        <f>IF(Ugovori_OPULJP3[[#This Row],[DATUM ZAVRŠETKA OPERACIJE]]&gt;DATE(2024,12,31),"u provedbi","završen")</f>
        <v>završen</v>
      </c>
      <c r="K4006" s="67" t="s">
        <v>210</v>
      </c>
      <c r="L4006" s="67" t="s">
        <v>210</v>
      </c>
      <c r="M4006" s="58">
        <v>0.85</v>
      </c>
      <c r="N4006" s="58">
        <v>0.15</v>
      </c>
      <c r="O4006" s="59">
        <f>Ugovori_OPULJP3[[#This Row],[Bespovratna sredstva - Ukupno (EU+Nac) HRK
= Ukupna ugovorena vrijednost bespovratnih sredstava]]*Ugovori_OPULJP3[[#This Row],[EU STOPA SUFINANCIRANJA %
EU CO-FINANCING RATE %]]</f>
        <v>393972.83250000002</v>
      </c>
      <c r="P4006" s="60">
        <f>Ugovori_OPULJP3[[#This Row],[Bespovratna sredstva - EU dio - HRK]]/7.5345</f>
        <v>52289.180768465063</v>
      </c>
      <c r="Q4006" s="59">
        <f>Ugovori_OPULJP3[[#This Row],[Bespovratna sredstva - Ukupno (EU+Nac) HRK
= Ukupna ugovorena vrijednost bespovratnih sredstava]]*Ugovori_OPULJP3[[#This Row],[STOPA NACIONALNOG SUFINANCIRANJA %]]</f>
        <v>69524.617499999993</v>
      </c>
      <c r="R4006" s="60">
        <f>Ugovori_OPULJP3[[#This Row],[Bespovratna sredstva - Nacionalni dio - HRK]]/7.5345</f>
        <v>9227.5024885526564</v>
      </c>
      <c r="S4006" s="59">
        <v>463497.45</v>
      </c>
      <c r="T4006" s="60">
        <f>Ugovori_OPULJP3[[#This Row],[Bespovratna sredstva - Ukupno (EU+Nac) HRK
= Ukupna ugovorena vrijednost bespovratnih sredstava]]/7.5345</f>
        <v>61516.683257017714</v>
      </c>
      <c r="U4006" s="59">
        <v>0</v>
      </c>
      <c r="V4006" s="60">
        <f>Ugovori_OPULJP3[[#This Row],[Javni doprinos korisnika - HRK]]/7.5345</f>
        <v>0</v>
      </c>
      <c r="W4006" s="59">
        <v>0</v>
      </c>
      <c r="X4006" s="60">
        <f>Ugovori_OPULJP3[[#This Row],[Privatni doprinos korisnika - HRK]]/7.5345</f>
        <v>0</v>
      </c>
      <c r="Y4006" s="61">
        <v>463497.45</v>
      </c>
      <c r="Z4006" s="62">
        <f>Ugovori_OPULJP3[[#This Row],[UKUPNI PRIHVATLJIVI IZDACI
TOTAL ELIGIBLE EXPENDITURE
= Bespovratna sredstva ukupno + doprinos korisnika
= Ukupni prihvatljivi troškovi
= Ukupna ugovorena vrijednost projekta HRK]]/7.5345</f>
        <v>61516.683257017714</v>
      </c>
      <c r="AA4006" s="53" t="s">
        <v>12292</v>
      </c>
      <c r="AB4006" s="53" t="s">
        <v>752</v>
      </c>
      <c r="AC4006" s="40" t="s">
        <v>14568</v>
      </c>
      <c r="AD4006" s="52" t="s">
        <v>12294</v>
      </c>
    </row>
    <row r="4007" spans="1:30" ht="88.5" customHeight="1" x14ac:dyDescent="0.2">
      <c r="A4007" s="70" t="s">
        <v>14569</v>
      </c>
      <c r="B4007" s="64" t="s">
        <v>12105</v>
      </c>
      <c r="C4007" s="65" t="s">
        <v>12289</v>
      </c>
      <c r="D4007" s="96" t="s">
        <v>13640</v>
      </c>
      <c r="E4007" s="53" t="s">
        <v>75</v>
      </c>
      <c r="F4007" s="71" t="s">
        <v>14570</v>
      </c>
      <c r="G4007" s="71" t="s">
        <v>1774</v>
      </c>
      <c r="H4007" s="68">
        <v>44608</v>
      </c>
      <c r="I4007" s="68">
        <v>45154</v>
      </c>
      <c r="J4007" s="57" t="str">
        <f>IF(Ugovori_OPULJP3[[#This Row],[DATUM ZAVRŠETKA OPERACIJE]]&gt;DATE(2024,12,31),"u provedbi","završen")</f>
        <v>završen</v>
      </c>
      <c r="K4007" s="67" t="s">
        <v>542</v>
      </c>
      <c r="L4007" s="67" t="s">
        <v>270</v>
      </c>
      <c r="M4007" s="77">
        <v>0.85</v>
      </c>
      <c r="N4007" s="58">
        <v>0.15</v>
      </c>
      <c r="O4007" s="59">
        <f>Ugovori_OPULJP3[[#This Row],[Bespovratna sredstva - Ukupno (EU+Nac) HRK
= Ukupna ugovorena vrijednost bespovratnih sredstava]]*Ugovori_OPULJP3[[#This Row],[EU STOPA SUFINANCIRANJA %
EU CO-FINANCING RATE %]]</f>
        <v>396854.6385</v>
      </c>
      <c r="P4007" s="60">
        <f>Ugovori_OPULJP3[[#This Row],[Bespovratna sredstva - EU dio - HRK]]/7.5345</f>
        <v>52671.66215409118</v>
      </c>
      <c r="Q4007" s="59">
        <f>Ugovori_OPULJP3[[#This Row],[Bespovratna sredstva - Ukupno (EU+Nac) HRK
= Ukupna ugovorena vrijednost bespovratnih sredstava]]*Ugovori_OPULJP3[[#This Row],[STOPA NACIONALNOG SUFINANCIRANJA %]]</f>
        <v>70033.171499999997</v>
      </c>
      <c r="R4007" s="60">
        <f>Ugovori_OPULJP3[[#This Row],[Bespovratna sredstva - Nacionalni dio - HRK]]/7.5345</f>
        <v>9294.9992036631484</v>
      </c>
      <c r="S4007" s="59">
        <v>466887.81</v>
      </c>
      <c r="T4007" s="60">
        <f>Ugovori_OPULJP3[[#This Row],[Bespovratna sredstva - Ukupno (EU+Nac) HRK
= Ukupna ugovorena vrijednost bespovratnih sredstava]]/7.5345</f>
        <v>61966.661357754325</v>
      </c>
      <c r="U4007" s="59">
        <v>0</v>
      </c>
      <c r="V4007" s="60">
        <f>Ugovori_OPULJP3[[#This Row],[Javni doprinos korisnika - HRK]]/7.5345</f>
        <v>0</v>
      </c>
      <c r="W4007" s="59">
        <v>0</v>
      </c>
      <c r="X4007" s="60">
        <f>Ugovori_OPULJP3[[#This Row],[Privatni doprinos korisnika - HRK]]/7.5345</f>
        <v>0</v>
      </c>
      <c r="Y4007" s="61">
        <v>466887.81</v>
      </c>
      <c r="Z4007" s="62">
        <f>Ugovori_OPULJP3[[#This Row],[UKUPNI PRIHVATLJIVI IZDACI
TOTAL ELIGIBLE EXPENDITURE
= Bespovratna sredstva ukupno + doprinos korisnika
= Ukupni prihvatljivi troškovi
= Ukupna ugovorena vrijednost projekta HRK]]/7.5345</f>
        <v>61966.661357754325</v>
      </c>
      <c r="AA4007" s="66" t="s">
        <v>12292</v>
      </c>
      <c r="AB4007" s="66" t="s">
        <v>752</v>
      </c>
      <c r="AC4007" s="40" t="s">
        <v>14571</v>
      </c>
      <c r="AD4007" s="52" t="s">
        <v>12294</v>
      </c>
    </row>
    <row r="4008" spans="1:30" ht="88.5" customHeight="1" x14ac:dyDescent="0.2">
      <c r="A4008" s="70" t="s">
        <v>14572</v>
      </c>
      <c r="B4008" s="64" t="s">
        <v>12105</v>
      </c>
      <c r="C4008" s="65" t="s">
        <v>12289</v>
      </c>
      <c r="D4008" s="96" t="s">
        <v>13640</v>
      </c>
      <c r="E4008" s="53" t="s">
        <v>75</v>
      </c>
      <c r="F4008" s="71" t="s">
        <v>14573</v>
      </c>
      <c r="G4008" s="71" t="s">
        <v>3939</v>
      </c>
      <c r="H4008" s="68">
        <v>44641</v>
      </c>
      <c r="I4008" s="68">
        <v>45006</v>
      </c>
      <c r="J4008" s="57" t="str">
        <f>IF(Ugovori_OPULJP3[[#This Row],[DATUM ZAVRŠETKA OPERACIJE]]&gt;DATE(2024,12,31),"u provedbi","završen")</f>
        <v>završen</v>
      </c>
      <c r="K4008" s="76" t="s">
        <v>210</v>
      </c>
      <c r="L4008" s="67" t="s">
        <v>210</v>
      </c>
      <c r="M4008" s="58">
        <v>0.85</v>
      </c>
      <c r="N4008" s="58">
        <v>0.15</v>
      </c>
      <c r="O4008" s="59">
        <f>Ugovori_OPULJP3[[#This Row],[Bespovratna sredstva - Ukupno (EU+Nac) HRK
= Ukupna ugovorena vrijednost bespovratnih sredstava]]*Ugovori_OPULJP3[[#This Row],[EU STOPA SUFINANCIRANJA %
EU CO-FINANCING RATE %]]</f>
        <v>217268.54249999998</v>
      </c>
      <c r="P4008" s="60">
        <f>Ugovori_OPULJP3[[#This Row],[Bespovratna sredstva - EU dio - HRK]]/7.5345</f>
        <v>28836.491140752536</v>
      </c>
      <c r="Q4008" s="59">
        <f>Ugovori_OPULJP3[[#This Row],[Bespovratna sredstva - Ukupno (EU+Nac) HRK
= Ukupna ugovorena vrijednost bespovratnih sredstava]]*Ugovori_OPULJP3[[#This Row],[STOPA NACIONALNOG SUFINANCIRANJA %]]</f>
        <v>38341.5075</v>
      </c>
      <c r="R4008" s="60">
        <f>Ugovori_OPULJP3[[#This Row],[Bespovratna sredstva - Nacionalni dio - HRK]]/7.5345</f>
        <v>5088.7925542504472</v>
      </c>
      <c r="S4008" s="59">
        <v>255610.05</v>
      </c>
      <c r="T4008" s="60">
        <f>Ugovori_OPULJP3[[#This Row],[Bespovratna sredstva - Ukupno (EU+Nac) HRK
= Ukupna ugovorena vrijednost bespovratnih sredstava]]/7.5345</f>
        <v>33925.283695002981</v>
      </c>
      <c r="U4008" s="59">
        <v>0</v>
      </c>
      <c r="V4008" s="60">
        <f>Ugovori_OPULJP3[[#This Row],[Javni doprinos korisnika - HRK]]/7.5345</f>
        <v>0</v>
      </c>
      <c r="W4008" s="59">
        <v>0</v>
      </c>
      <c r="X4008" s="60">
        <f>Ugovori_OPULJP3[[#This Row],[Privatni doprinos korisnika - HRK]]/7.5345</f>
        <v>0</v>
      </c>
      <c r="Y4008" s="61">
        <v>255610.05</v>
      </c>
      <c r="Z4008" s="62">
        <f>Ugovori_OPULJP3[[#This Row],[UKUPNI PRIHVATLJIVI IZDACI
TOTAL ELIGIBLE EXPENDITURE
= Bespovratna sredstva ukupno + doprinos korisnika
= Ukupni prihvatljivi troškovi
= Ukupna ugovorena vrijednost projekta HRK]]/7.5345</f>
        <v>33925.283695002981</v>
      </c>
      <c r="AA4008" s="53" t="s">
        <v>12292</v>
      </c>
      <c r="AB4008" s="53" t="s">
        <v>752</v>
      </c>
      <c r="AC4008" s="40" t="s">
        <v>14574</v>
      </c>
      <c r="AD4008" s="52" t="s">
        <v>12294</v>
      </c>
    </row>
    <row r="4009" spans="1:30" ht="88.5" customHeight="1" x14ac:dyDescent="0.2">
      <c r="A4009" s="70" t="s">
        <v>14575</v>
      </c>
      <c r="B4009" s="64" t="s">
        <v>12105</v>
      </c>
      <c r="C4009" s="65" t="s">
        <v>12289</v>
      </c>
      <c r="D4009" s="96" t="s">
        <v>13640</v>
      </c>
      <c r="E4009" s="53" t="s">
        <v>75</v>
      </c>
      <c r="F4009" s="71" t="s">
        <v>14576</v>
      </c>
      <c r="G4009" s="71" t="s">
        <v>14577</v>
      </c>
      <c r="H4009" s="68">
        <v>44641</v>
      </c>
      <c r="I4009" s="68">
        <v>45098</v>
      </c>
      <c r="J4009" s="57" t="str">
        <f>IF(Ugovori_OPULJP3[[#This Row],[DATUM ZAVRŠETKA OPERACIJE]]&gt;DATE(2024,12,31),"u provedbi","završen")</f>
        <v>završen</v>
      </c>
      <c r="K4009" s="76" t="s">
        <v>14578</v>
      </c>
      <c r="L4009" s="67" t="s">
        <v>210</v>
      </c>
      <c r="M4009" s="58">
        <v>0.85</v>
      </c>
      <c r="N4009" s="58">
        <v>0.15</v>
      </c>
      <c r="O4009" s="59">
        <f>Ugovori_OPULJP3[[#This Row],[Bespovratna sredstva - Ukupno (EU+Nac) HRK
= Ukupna ugovorena vrijednost bespovratnih sredstava]]*Ugovori_OPULJP3[[#This Row],[EU STOPA SUFINANCIRANJA %
EU CO-FINANCING RATE %]]</f>
        <v>397802.788</v>
      </c>
      <c r="P4009" s="60">
        <f>Ugovori_OPULJP3[[#This Row],[Bespovratna sredstva - EU dio - HRK]]/7.5345</f>
        <v>52797.503218528102</v>
      </c>
      <c r="Q4009" s="59">
        <f>Ugovori_OPULJP3[[#This Row],[Bespovratna sredstva - Ukupno (EU+Nac) HRK
= Ukupna ugovorena vrijednost bespovratnih sredstava]]*Ugovori_OPULJP3[[#This Row],[STOPA NACIONALNOG SUFINANCIRANJA %]]</f>
        <v>70200.491999999998</v>
      </c>
      <c r="R4009" s="60">
        <f>Ugovori_OPULJP3[[#This Row],[Bespovratna sredstva - Nacionalni dio - HRK]]/7.5345</f>
        <v>9317.2064503284873</v>
      </c>
      <c r="S4009" s="59">
        <v>468003.28</v>
      </c>
      <c r="T4009" s="60">
        <f>Ugovori_OPULJP3[[#This Row],[Bespovratna sredstva - Ukupno (EU+Nac) HRK
= Ukupna ugovorena vrijednost bespovratnih sredstava]]/7.5345</f>
        <v>62114.709668856594</v>
      </c>
      <c r="U4009" s="59">
        <v>0</v>
      </c>
      <c r="V4009" s="60">
        <f>Ugovori_OPULJP3[[#This Row],[Javni doprinos korisnika - HRK]]/7.5345</f>
        <v>0</v>
      </c>
      <c r="W4009" s="59">
        <v>0</v>
      </c>
      <c r="X4009" s="60">
        <f>Ugovori_OPULJP3[[#This Row],[Privatni doprinos korisnika - HRK]]/7.5345</f>
        <v>0</v>
      </c>
      <c r="Y4009" s="61">
        <v>468003.28</v>
      </c>
      <c r="Z4009" s="62">
        <f>Ugovori_OPULJP3[[#This Row],[UKUPNI PRIHVATLJIVI IZDACI
TOTAL ELIGIBLE EXPENDITURE
= Bespovratna sredstva ukupno + doprinos korisnika
= Ukupni prihvatljivi troškovi
= Ukupna ugovorena vrijednost projekta HRK]]/7.5345</f>
        <v>62114.709668856594</v>
      </c>
      <c r="AA4009" s="53" t="s">
        <v>12292</v>
      </c>
      <c r="AB4009" s="53" t="s">
        <v>752</v>
      </c>
      <c r="AC4009" s="40" t="s">
        <v>14579</v>
      </c>
      <c r="AD4009" s="52" t="s">
        <v>12294</v>
      </c>
    </row>
    <row r="4010" spans="1:30" ht="88.5" customHeight="1" x14ac:dyDescent="0.2">
      <c r="A4010" s="70" t="s">
        <v>14580</v>
      </c>
      <c r="B4010" s="64" t="s">
        <v>12105</v>
      </c>
      <c r="C4010" s="65" t="s">
        <v>12289</v>
      </c>
      <c r="D4010" s="96" t="s">
        <v>13640</v>
      </c>
      <c r="E4010" s="53" t="s">
        <v>75</v>
      </c>
      <c r="F4010" s="71" t="s">
        <v>14581</v>
      </c>
      <c r="G4010" s="71" t="s">
        <v>14582</v>
      </c>
      <c r="H4010" s="68">
        <v>44641</v>
      </c>
      <c r="I4010" s="68">
        <v>45006</v>
      </c>
      <c r="J4010" s="57" t="str">
        <f>IF(Ugovori_OPULJP3[[#This Row],[DATUM ZAVRŠETKA OPERACIJE]]&gt;DATE(2024,12,31),"u provedbi","završen")</f>
        <v>završen</v>
      </c>
      <c r="K4010" s="76" t="s">
        <v>210</v>
      </c>
      <c r="L4010" s="67" t="s">
        <v>210</v>
      </c>
      <c r="M4010" s="58">
        <v>0.85</v>
      </c>
      <c r="N4010" s="58">
        <v>0.15</v>
      </c>
      <c r="O4010" s="59">
        <f>Ugovori_OPULJP3[[#This Row],[Bespovratna sredstva - Ukupno (EU+Nac) HRK
= Ukupna ugovorena vrijednost bespovratnih sredstava]]*Ugovori_OPULJP3[[#This Row],[EU STOPA SUFINANCIRANJA %
EU CO-FINANCING RATE %]]</f>
        <v>400459.62449999998</v>
      </c>
      <c r="P4010" s="60">
        <f>Ugovori_OPULJP3[[#This Row],[Bespovratna sredstva - EU dio - HRK]]/7.5345</f>
        <v>53150.126020306583</v>
      </c>
      <c r="Q4010" s="59">
        <f>Ugovori_OPULJP3[[#This Row],[Bespovratna sredstva - Ukupno (EU+Nac) HRK
= Ukupna ugovorena vrijednost bespovratnih sredstava]]*Ugovori_OPULJP3[[#This Row],[STOPA NACIONALNOG SUFINANCIRANJA %]]</f>
        <v>70669.345499999996</v>
      </c>
      <c r="R4010" s="60">
        <f>Ugovori_OPULJP3[[#This Row],[Bespovratna sredstva - Nacionalni dio - HRK]]/7.5345</f>
        <v>9379.4340035835139</v>
      </c>
      <c r="S4010" s="59">
        <v>471128.97</v>
      </c>
      <c r="T4010" s="60">
        <f>Ugovori_OPULJP3[[#This Row],[Bespovratna sredstva - Ukupno (EU+Nac) HRK
= Ukupna ugovorena vrijednost bespovratnih sredstava]]/7.5345</f>
        <v>62529.560023890095</v>
      </c>
      <c r="U4010" s="59">
        <v>0</v>
      </c>
      <c r="V4010" s="60">
        <f>Ugovori_OPULJP3[[#This Row],[Javni doprinos korisnika - HRK]]/7.5345</f>
        <v>0</v>
      </c>
      <c r="W4010" s="59">
        <v>0</v>
      </c>
      <c r="X4010" s="60">
        <f>Ugovori_OPULJP3[[#This Row],[Privatni doprinos korisnika - HRK]]/7.5345</f>
        <v>0</v>
      </c>
      <c r="Y4010" s="61">
        <v>471128.97</v>
      </c>
      <c r="Z4010" s="62">
        <f>Ugovori_OPULJP3[[#This Row],[UKUPNI PRIHVATLJIVI IZDACI
TOTAL ELIGIBLE EXPENDITURE
= Bespovratna sredstva ukupno + doprinos korisnika
= Ukupni prihvatljivi troškovi
= Ukupna ugovorena vrijednost projekta HRK]]/7.5345</f>
        <v>62529.560023890095</v>
      </c>
      <c r="AA4010" s="53" t="s">
        <v>12292</v>
      </c>
      <c r="AB4010" s="53" t="s">
        <v>752</v>
      </c>
      <c r="AC4010" s="40" t="s">
        <v>14583</v>
      </c>
      <c r="AD4010" s="52" t="s">
        <v>12294</v>
      </c>
    </row>
    <row r="4011" spans="1:30" ht="88.5" customHeight="1" x14ac:dyDescent="0.2">
      <c r="A4011" s="50" t="s">
        <v>14584</v>
      </c>
      <c r="B4011" s="51" t="s">
        <v>14585</v>
      </c>
      <c r="C4011" s="52" t="s">
        <v>14586</v>
      </c>
      <c r="D4011" s="52" t="s">
        <v>14587</v>
      </c>
      <c r="E4011" s="53" t="s">
        <v>33</v>
      </c>
      <c r="F4011" s="54" t="s">
        <v>14588</v>
      </c>
      <c r="G4011" s="54" t="s">
        <v>37</v>
      </c>
      <c r="H4011" s="56">
        <v>42005</v>
      </c>
      <c r="I4011" s="56">
        <v>45230</v>
      </c>
      <c r="J4011" s="57" t="str">
        <f>IF(Ugovori_OPULJP3[[#This Row],[DATUM ZAVRŠETKA OPERACIJE]]&gt;DATE(2024,12,31),"u provedbi","završen")</f>
        <v>završen</v>
      </c>
      <c r="K4011" s="55" t="s">
        <v>35</v>
      </c>
      <c r="L4011" s="67" t="s">
        <v>36</v>
      </c>
      <c r="M4011" s="58">
        <v>0.85</v>
      </c>
      <c r="N4011" s="58">
        <v>0.15</v>
      </c>
      <c r="O4011" s="59">
        <f>Ugovori_OPULJP3[[#This Row],[Bespovratna sredstva - Ukupno (EU+Nac) HRK
= Ukupna ugovorena vrijednost bespovratnih sredstava]]*Ugovori_OPULJP3[[#This Row],[EU STOPA SUFINANCIRANJA %
EU CO-FINANCING RATE %]]</f>
        <v>134184417.663</v>
      </c>
      <c r="P4011" s="60">
        <f>Ugovori_OPULJP3[[#This Row],[Bespovratna sredstva - EU dio - HRK]]/7.5345</f>
        <v>17809332.757714514</v>
      </c>
      <c r="Q4011" s="59">
        <f>Ugovori_OPULJP3[[#This Row],[Bespovratna sredstva - Ukupno (EU+Nac) HRK
= Ukupna ugovorena vrijednost bespovratnih sredstava]]*Ugovori_OPULJP3[[#This Row],[STOPA NACIONALNOG SUFINANCIRANJA %]]</f>
        <v>23679603.116999999</v>
      </c>
      <c r="R4011" s="60">
        <f>Ugovori_OPULJP3[[#This Row],[Bespovratna sredstva - Nacionalni dio - HRK]]/7.5345</f>
        <v>3142823.4278319725</v>
      </c>
      <c r="S4011" s="59">
        <v>157864020.78</v>
      </c>
      <c r="T4011" s="60">
        <f>Ugovori_OPULJP3[[#This Row],[Bespovratna sredstva - Ukupno (EU+Nac) HRK
= Ukupna ugovorena vrijednost bespovratnih sredstava]]/7.5345</f>
        <v>20952156.185546484</v>
      </c>
      <c r="U4011" s="59">
        <v>0</v>
      </c>
      <c r="V4011" s="60">
        <f>Ugovori_OPULJP3[[#This Row],[Javni doprinos korisnika - HRK]]/7.5345</f>
        <v>0</v>
      </c>
      <c r="W4011" s="59">
        <v>0</v>
      </c>
      <c r="X4011" s="60">
        <f>Ugovori_OPULJP3[[#This Row],[Privatni doprinos korisnika - HRK]]/7.5345</f>
        <v>0</v>
      </c>
      <c r="Y4011" s="61">
        <v>157864020.78</v>
      </c>
      <c r="Z4011" s="62">
        <f>Ugovori_OPULJP3[[#This Row],[UKUPNI PRIHVATLJIVI IZDACI
TOTAL ELIGIBLE EXPENDITURE
= Bespovratna sredstva ukupno + doprinos korisnika
= Ukupni prihvatljivi troškovi
= Ukupna ugovorena vrijednost projekta HRK]]/7.5345</f>
        <v>20952156.185546484</v>
      </c>
      <c r="AA4011" s="53" t="s">
        <v>37</v>
      </c>
      <c r="AB4011" s="53" t="s">
        <v>34</v>
      </c>
      <c r="AC4011" s="42" t="s">
        <v>14589</v>
      </c>
      <c r="AD4011" s="52" t="s">
        <v>14590</v>
      </c>
    </row>
    <row r="4012" spans="1:30" ht="88.5" customHeight="1" x14ac:dyDescent="0.2">
      <c r="A4012" s="50" t="s">
        <v>14591</v>
      </c>
      <c r="B4012" s="51" t="s">
        <v>14585</v>
      </c>
      <c r="C4012" s="52" t="s">
        <v>14586</v>
      </c>
      <c r="D4012" s="52" t="s">
        <v>14587</v>
      </c>
      <c r="E4012" s="53" t="s">
        <v>33</v>
      </c>
      <c r="F4012" s="54" t="s">
        <v>14592</v>
      </c>
      <c r="G4012" s="54" t="s">
        <v>10638</v>
      </c>
      <c r="H4012" s="56">
        <v>42005</v>
      </c>
      <c r="I4012" s="56">
        <v>45230</v>
      </c>
      <c r="J4012" s="57" t="str">
        <f>IF(Ugovori_OPULJP3[[#This Row],[DATUM ZAVRŠETKA OPERACIJE]]&gt;DATE(2024,12,31),"u provedbi","završen")</f>
        <v>završen</v>
      </c>
      <c r="K4012" s="55" t="s">
        <v>35</v>
      </c>
      <c r="L4012" s="67" t="s">
        <v>36</v>
      </c>
      <c r="M4012" s="58">
        <v>0.85</v>
      </c>
      <c r="N4012" s="58">
        <v>0.15</v>
      </c>
      <c r="O4012" s="59">
        <f>Ugovori_OPULJP3[[#This Row],[Bespovratna sredstva - Ukupno (EU+Nac) HRK
= Ukupna ugovorena vrijednost bespovratnih sredstava]]*Ugovori_OPULJP3[[#This Row],[EU STOPA SUFINANCIRANJA %
EU CO-FINANCING RATE %]]</f>
        <v>23529417.715</v>
      </c>
      <c r="P4012" s="60">
        <f>Ugovori_OPULJP3[[#This Row],[Bespovratna sredstva - EU dio - HRK]]/7.5345</f>
        <v>3122890.3994956533</v>
      </c>
      <c r="Q4012" s="59">
        <f>Ugovori_OPULJP3[[#This Row],[Bespovratna sredstva - Ukupno (EU+Nac) HRK
= Ukupna ugovorena vrijednost bespovratnih sredstava]]*Ugovori_OPULJP3[[#This Row],[STOPA NACIONALNOG SUFINANCIRANJA %]]</f>
        <v>4152250.1849999996</v>
      </c>
      <c r="R4012" s="60">
        <f>Ugovori_OPULJP3[[#This Row],[Bespovratna sredstva - Nacionalni dio - HRK]]/7.5345</f>
        <v>551098.30579335045</v>
      </c>
      <c r="S4012" s="59">
        <v>27681667.899999999</v>
      </c>
      <c r="T4012" s="60">
        <f>Ugovori_OPULJP3[[#This Row],[Bespovratna sredstva - Ukupno (EU+Nac) HRK
= Ukupna ugovorena vrijednost bespovratnih sredstava]]/7.5345</f>
        <v>3673988.7052890034</v>
      </c>
      <c r="U4012" s="59">
        <v>0</v>
      </c>
      <c r="V4012" s="60">
        <f>Ugovori_OPULJP3[[#This Row],[Javni doprinos korisnika - HRK]]/7.5345</f>
        <v>0</v>
      </c>
      <c r="W4012" s="59">
        <v>0</v>
      </c>
      <c r="X4012" s="60">
        <f>Ugovori_OPULJP3[[#This Row],[Privatni doprinos korisnika - HRK]]/7.5345</f>
        <v>0</v>
      </c>
      <c r="Y4012" s="61">
        <v>27681667.899999999</v>
      </c>
      <c r="Z4012" s="62">
        <f>Ugovori_OPULJP3[[#This Row],[UKUPNI PRIHVATLJIVI IZDACI
TOTAL ELIGIBLE EXPENDITURE
= Bespovratna sredstva ukupno + doprinos korisnika
= Ukupni prihvatljivi troškovi
= Ukupna ugovorena vrijednost projekta HRK]]/7.5345</f>
        <v>3673988.7052890034</v>
      </c>
      <c r="AA4012" s="53" t="s">
        <v>37</v>
      </c>
      <c r="AB4012" s="53" t="s">
        <v>34</v>
      </c>
      <c r="AC4012" s="42" t="s">
        <v>14593</v>
      </c>
      <c r="AD4012" s="52" t="s">
        <v>14590</v>
      </c>
    </row>
    <row r="4013" spans="1:30" ht="88.5" customHeight="1" x14ac:dyDescent="0.2">
      <c r="A4013" s="50" t="s">
        <v>14594</v>
      </c>
      <c r="B4013" s="51" t="s">
        <v>14585</v>
      </c>
      <c r="C4013" s="52" t="s">
        <v>14586</v>
      </c>
      <c r="D4013" s="52" t="s">
        <v>14587</v>
      </c>
      <c r="E4013" s="53" t="s">
        <v>33</v>
      </c>
      <c r="F4013" s="54" t="s">
        <v>14595</v>
      </c>
      <c r="G4013" s="54" t="s">
        <v>7602</v>
      </c>
      <c r="H4013" s="56">
        <v>42005</v>
      </c>
      <c r="I4013" s="56">
        <v>45230</v>
      </c>
      <c r="J4013" s="57" t="str">
        <f>IF(Ugovori_OPULJP3[[#This Row],[DATUM ZAVRŠETKA OPERACIJE]]&gt;DATE(2024,12,31),"u provedbi","završen")</f>
        <v>završen</v>
      </c>
      <c r="K4013" s="55" t="s">
        <v>35</v>
      </c>
      <c r="L4013" s="67" t="s">
        <v>36</v>
      </c>
      <c r="M4013" s="58">
        <v>0.85</v>
      </c>
      <c r="N4013" s="58">
        <v>0.15</v>
      </c>
      <c r="O4013" s="59">
        <f>Ugovori_OPULJP3[[#This Row],[Bespovratna sredstva - Ukupno (EU+Nac) HRK
= Ukupna ugovorena vrijednost bespovratnih sredstava]]*Ugovori_OPULJP3[[#This Row],[EU STOPA SUFINANCIRANJA %
EU CO-FINANCING RATE %]]</f>
        <v>21298530.4355</v>
      </c>
      <c r="P4013" s="60">
        <f>Ugovori_OPULJP3[[#This Row],[Bespovratna sredstva - EU dio - HRK]]/7.5345</f>
        <v>2826800.7745039482</v>
      </c>
      <c r="Q4013" s="59">
        <f>Ugovori_OPULJP3[[#This Row],[Bespovratna sredstva - Ukupno (EU+Nac) HRK
= Ukupna ugovorena vrijednost bespovratnih sredstava]]*Ugovori_OPULJP3[[#This Row],[STOPA NACIONALNOG SUFINANCIRANJA %]]</f>
        <v>3758564.1944999998</v>
      </c>
      <c r="R4013" s="60">
        <f>Ugovori_OPULJP3[[#This Row],[Bespovratna sredstva - Nacionalni dio - HRK]]/7.5345</f>
        <v>498847.19550069672</v>
      </c>
      <c r="S4013" s="59">
        <v>25057094.629999999</v>
      </c>
      <c r="T4013" s="60">
        <f>Ugovori_OPULJP3[[#This Row],[Bespovratna sredstva - Ukupno (EU+Nac) HRK
= Ukupna ugovorena vrijednost bespovratnih sredstava]]/7.5345</f>
        <v>3325647.9700046452</v>
      </c>
      <c r="U4013" s="59">
        <v>0</v>
      </c>
      <c r="V4013" s="60">
        <f>Ugovori_OPULJP3[[#This Row],[Javni doprinos korisnika - HRK]]/7.5345</f>
        <v>0</v>
      </c>
      <c r="W4013" s="59">
        <v>0</v>
      </c>
      <c r="X4013" s="60">
        <f>Ugovori_OPULJP3[[#This Row],[Privatni doprinos korisnika - HRK]]/7.5345</f>
        <v>0</v>
      </c>
      <c r="Y4013" s="61">
        <v>25057094.629999999</v>
      </c>
      <c r="Z4013" s="62">
        <f>Ugovori_OPULJP3[[#This Row],[UKUPNI PRIHVATLJIVI IZDACI
TOTAL ELIGIBLE EXPENDITURE
= Bespovratna sredstva ukupno + doprinos korisnika
= Ukupni prihvatljivi troškovi
= Ukupna ugovorena vrijednost projekta HRK]]/7.5345</f>
        <v>3325647.9700046452</v>
      </c>
      <c r="AA4013" s="53" t="s">
        <v>37</v>
      </c>
      <c r="AB4013" s="53" t="s">
        <v>34</v>
      </c>
      <c r="AC4013" s="42" t="s">
        <v>14596</v>
      </c>
      <c r="AD4013" s="52" t="s">
        <v>14590</v>
      </c>
    </row>
    <row r="4014" spans="1:30" ht="88.5" customHeight="1" x14ac:dyDescent="0.2">
      <c r="A4014" s="50" t="s">
        <v>14597</v>
      </c>
      <c r="B4014" s="51" t="s">
        <v>14585</v>
      </c>
      <c r="C4014" s="52" t="s">
        <v>14586</v>
      </c>
      <c r="D4014" s="52" t="s">
        <v>14587</v>
      </c>
      <c r="E4014" s="53" t="s">
        <v>33</v>
      </c>
      <c r="F4014" s="54" t="s">
        <v>14598</v>
      </c>
      <c r="G4014" s="54" t="s">
        <v>6562</v>
      </c>
      <c r="H4014" s="56">
        <v>42005</v>
      </c>
      <c r="I4014" s="56">
        <v>45230</v>
      </c>
      <c r="J4014" s="57" t="str">
        <f>IF(Ugovori_OPULJP3[[#This Row],[DATUM ZAVRŠETKA OPERACIJE]]&gt;DATE(2024,12,31),"u provedbi","završen")</f>
        <v>završen</v>
      </c>
      <c r="K4014" s="55" t="s">
        <v>36</v>
      </c>
      <c r="L4014" s="67" t="s">
        <v>36</v>
      </c>
      <c r="M4014" s="58">
        <v>0.85</v>
      </c>
      <c r="N4014" s="58">
        <v>0.15</v>
      </c>
      <c r="O4014" s="59">
        <f>Ugovori_OPULJP3[[#This Row],[Bespovratna sredstva - Ukupno (EU+Nac) HRK
= Ukupna ugovorena vrijednost bespovratnih sredstava]]*Ugovori_OPULJP3[[#This Row],[EU STOPA SUFINANCIRANJA %
EU CO-FINANCING RATE %]]</f>
        <v>15902545.977</v>
      </c>
      <c r="P4014" s="60">
        <f>Ugovori_OPULJP3[[#This Row],[Bespovratna sredstva - EU dio - HRK]]/7.5345</f>
        <v>2110630.5630101534</v>
      </c>
      <c r="Q4014" s="59">
        <f>Ugovori_OPULJP3[[#This Row],[Bespovratna sredstva - Ukupno (EU+Nac) HRK
= Ukupna ugovorena vrijednost bespovratnih sredstava]]*Ugovori_OPULJP3[[#This Row],[STOPA NACIONALNOG SUFINANCIRANJA %]]</f>
        <v>2806331.6430000002</v>
      </c>
      <c r="R4014" s="60">
        <f>Ugovori_OPULJP3[[#This Row],[Bespovratna sredstva - Nacionalni dio - HRK]]/7.5345</f>
        <v>372464.21700179175</v>
      </c>
      <c r="S4014" s="59">
        <v>18708877.620000001</v>
      </c>
      <c r="T4014" s="60">
        <f>Ugovori_OPULJP3[[#This Row],[Bespovratna sredstva - Ukupno (EU+Nac) HRK
= Ukupna ugovorena vrijednost bespovratnih sredstava]]/7.5345</f>
        <v>2483094.7800119449</v>
      </c>
      <c r="U4014" s="59">
        <v>0</v>
      </c>
      <c r="V4014" s="60">
        <f>Ugovori_OPULJP3[[#This Row],[Javni doprinos korisnika - HRK]]/7.5345</f>
        <v>0</v>
      </c>
      <c r="W4014" s="59">
        <v>0</v>
      </c>
      <c r="X4014" s="60">
        <f>Ugovori_OPULJP3[[#This Row],[Privatni doprinos korisnika - HRK]]/7.5345</f>
        <v>0</v>
      </c>
      <c r="Y4014" s="61">
        <v>18708877.620000001</v>
      </c>
      <c r="Z4014" s="62">
        <f>Ugovori_OPULJP3[[#This Row],[UKUPNI PRIHVATLJIVI IZDACI
TOTAL ELIGIBLE EXPENDITURE
= Bespovratna sredstva ukupno + doprinos korisnika
= Ukupni prihvatljivi troškovi
= Ukupna ugovorena vrijednost projekta HRK]]/7.5345</f>
        <v>2483094.7800119449</v>
      </c>
      <c r="AA4014" s="53" t="s">
        <v>37</v>
      </c>
      <c r="AB4014" s="53" t="s">
        <v>34</v>
      </c>
      <c r="AC4014" s="42" t="s">
        <v>14599</v>
      </c>
      <c r="AD4014" s="52" t="s">
        <v>14590</v>
      </c>
    </row>
    <row r="4015" spans="1:30" ht="88.5" customHeight="1" x14ac:dyDescent="0.2">
      <c r="A4015" s="50" t="s">
        <v>14600</v>
      </c>
      <c r="B4015" s="51" t="s">
        <v>14585</v>
      </c>
      <c r="C4015" s="52" t="s">
        <v>14586</v>
      </c>
      <c r="D4015" s="52" t="s">
        <v>14587</v>
      </c>
      <c r="E4015" s="53" t="s">
        <v>33</v>
      </c>
      <c r="F4015" s="54" t="s">
        <v>14601</v>
      </c>
      <c r="G4015" s="54" t="s">
        <v>14602</v>
      </c>
      <c r="H4015" s="56">
        <v>42005</v>
      </c>
      <c r="I4015" s="56">
        <v>45230</v>
      </c>
      <c r="J4015" s="57" t="str">
        <f>IF(Ugovori_OPULJP3[[#This Row],[DATUM ZAVRŠETKA OPERACIJE]]&gt;DATE(2024,12,31),"u provedbi","završen")</f>
        <v>završen</v>
      </c>
      <c r="K4015" s="55" t="s">
        <v>35</v>
      </c>
      <c r="L4015" s="67" t="s">
        <v>36</v>
      </c>
      <c r="M4015" s="58">
        <v>0.85</v>
      </c>
      <c r="N4015" s="58">
        <v>0.15</v>
      </c>
      <c r="O4015" s="59">
        <f>Ugovori_OPULJP3[[#This Row],[Bespovratna sredstva - Ukupno (EU+Nac) HRK
= Ukupna ugovorena vrijednost bespovratnih sredstava]]*Ugovori_OPULJP3[[#This Row],[EU STOPA SUFINANCIRANJA %
EU CO-FINANCING RATE %]]</f>
        <v>14630231.1865</v>
      </c>
      <c r="P4015" s="60">
        <f>Ugovori_OPULJP3[[#This Row],[Bespovratna sredstva - EU dio - HRK]]/7.5345</f>
        <v>1941765.3708275266</v>
      </c>
      <c r="Q4015" s="59">
        <f>Ugovori_OPULJP3[[#This Row],[Bespovratna sredstva - Ukupno (EU+Nac) HRK
= Ukupna ugovorena vrijednost bespovratnih sredstava]]*Ugovori_OPULJP3[[#This Row],[STOPA NACIONALNOG SUFINANCIRANJA %]]</f>
        <v>2581805.5035000001</v>
      </c>
      <c r="R4015" s="60">
        <f>Ugovori_OPULJP3[[#This Row],[Bespovratna sredstva - Nacionalni dio - HRK]]/7.5345</f>
        <v>342664.47720485763</v>
      </c>
      <c r="S4015" s="59">
        <v>17212036.690000001</v>
      </c>
      <c r="T4015" s="60">
        <f>Ugovori_OPULJP3[[#This Row],[Bespovratna sredstva - Ukupno (EU+Nac) HRK
= Ukupna ugovorena vrijednost bespovratnih sredstava]]/7.5345</f>
        <v>2284429.8480323846</v>
      </c>
      <c r="U4015" s="59">
        <v>0</v>
      </c>
      <c r="V4015" s="60">
        <f>Ugovori_OPULJP3[[#This Row],[Javni doprinos korisnika - HRK]]/7.5345</f>
        <v>0</v>
      </c>
      <c r="W4015" s="59">
        <v>0</v>
      </c>
      <c r="X4015" s="60">
        <f>Ugovori_OPULJP3[[#This Row],[Privatni doprinos korisnika - HRK]]/7.5345</f>
        <v>0</v>
      </c>
      <c r="Y4015" s="61">
        <v>17212036.690000001</v>
      </c>
      <c r="Z4015" s="62">
        <f>Ugovori_OPULJP3[[#This Row],[UKUPNI PRIHVATLJIVI IZDACI
TOTAL ELIGIBLE EXPENDITURE
= Bespovratna sredstva ukupno + doprinos korisnika
= Ukupni prihvatljivi troškovi
= Ukupna ugovorena vrijednost projekta HRK]]/7.5345</f>
        <v>2284429.8480323846</v>
      </c>
      <c r="AA4015" s="53" t="s">
        <v>37</v>
      </c>
      <c r="AB4015" s="53" t="s">
        <v>34</v>
      </c>
      <c r="AC4015" s="42" t="s">
        <v>14603</v>
      </c>
      <c r="AD4015" s="52" t="s">
        <v>14590</v>
      </c>
    </row>
    <row r="4016" spans="1:30" ht="88.5" customHeight="1" x14ac:dyDescent="0.2">
      <c r="A4016" s="50" t="s">
        <v>14604</v>
      </c>
      <c r="B4016" s="51" t="s">
        <v>14585</v>
      </c>
      <c r="C4016" s="52" t="s">
        <v>14586</v>
      </c>
      <c r="D4016" s="52" t="s">
        <v>14587</v>
      </c>
      <c r="E4016" s="53" t="s">
        <v>33</v>
      </c>
      <c r="F4016" s="54" t="s">
        <v>14605</v>
      </c>
      <c r="G4016" s="54" t="s">
        <v>12145</v>
      </c>
      <c r="H4016" s="56">
        <v>42005</v>
      </c>
      <c r="I4016" s="56">
        <v>45230</v>
      </c>
      <c r="J4016" s="57" t="str">
        <f>IF(Ugovori_OPULJP3[[#This Row],[DATUM ZAVRŠETKA OPERACIJE]]&gt;DATE(2024,12,31),"u provedbi","završen")</f>
        <v>završen</v>
      </c>
      <c r="K4016" s="55" t="s">
        <v>36</v>
      </c>
      <c r="L4016" s="67" t="s">
        <v>36</v>
      </c>
      <c r="M4016" s="58">
        <v>0.85</v>
      </c>
      <c r="N4016" s="58">
        <v>0.15</v>
      </c>
      <c r="O4016" s="59">
        <f>Ugovori_OPULJP3[[#This Row],[Bespovratna sredstva - Ukupno (EU+Nac) HRK
= Ukupna ugovorena vrijednost bespovratnih sredstava]]*Ugovori_OPULJP3[[#This Row],[EU STOPA SUFINANCIRANJA %
EU CO-FINANCING RATE %]]</f>
        <v>8236500</v>
      </c>
      <c r="P4016" s="60">
        <f>Ugovori_OPULJP3[[#This Row],[Bespovratna sredstva - EU dio - HRK]]/7.5345</f>
        <v>1093171.4115070675</v>
      </c>
      <c r="Q4016" s="59">
        <f>Ugovori_OPULJP3[[#This Row],[Bespovratna sredstva - Ukupno (EU+Nac) HRK
= Ukupna ugovorena vrijednost bespovratnih sredstava]]*Ugovori_OPULJP3[[#This Row],[STOPA NACIONALNOG SUFINANCIRANJA %]]</f>
        <v>1453500</v>
      </c>
      <c r="R4016" s="60">
        <f>Ugovori_OPULJP3[[#This Row],[Bespovratna sredstva - Nacionalni dio - HRK]]/7.5345</f>
        <v>192912.60203065895</v>
      </c>
      <c r="S4016" s="59">
        <v>9690000</v>
      </c>
      <c r="T4016" s="60">
        <f>Ugovori_OPULJP3[[#This Row],[Bespovratna sredstva - Ukupno (EU+Nac) HRK
= Ukupna ugovorena vrijednost bespovratnih sredstava]]/7.5345</f>
        <v>1286084.0135377264</v>
      </c>
      <c r="U4016" s="59">
        <v>0</v>
      </c>
      <c r="V4016" s="60">
        <f>Ugovori_OPULJP3[[#This Row],[Javni doprinos korisnika - HRK]]/7.5345</f>
        <v>0</v>
      </c>
      <c r="W4016" s="59">
        <v>0</v>
      </c>
      <c r="X4016" s="60">
        <f>Ugovori_OPULJP3[[#This Row],[Privatni doprinos korisnika - HRK]]/7.5345</f>
        <v>0</v>
      </c>
      <c r="Y4016" s="61">
        <v>9690000</v>
      </c>
      <c r="Z4016" s="62">
        <f>Ugovori_OPULJP3[[#This Row],[UKUPNI PRIHVATLJIVI IZDACI
TOTAL ELIGIBLE EXPENDITURE
= Bespovratna sredstva ukupno + doprinos korisnika
= Ukupni prihvatljivi troškovi
= Ukupna ugovorena vrijednost projekta HRK]]/7.5345</f>
        <v>1286084.0135377264</v>
      </c>
      <c r="AA4016" s="53" t="s">
        <v>37</v>
      </c>
      <c r="AB4016" s="53" t="s">
        <v>34</v>
      </c>
      <c r="AC4016" s="42" t="s">
        <v>14606</v>
      </c>
      <c r="AD4016" s="52" t="s">
        <v>14590</v>
      </c>
    </row>
    <row r="4017" spans="1:30" ht="88.5" customHeight="1" x14ac:dyDescent="0.2">
      <c r="A4017" s="50" t="s">
        <v>14607</v>
      </c>
      <c r="B4017" s="51" t="s">
        <v>14585</v>
      </c>
      <c r="C4017" s="52" t="s">
        <v>14586</v>
      </c>
      <c r="D4017" s="52" t="s">
        <v>14587</v>
      </c>
      <c r="E4017" s="53" t="s">
        <v>33</v>
      </c>
      <c r="F4017" s="54" t="s">
        <v>14608</v>
      </c>
      <c r="G4017" s="54" t="s">
        <v>10639</v>
      </c>
      <c r="H4017" s="56">
        <v>42005</v>
      </c>
      <c r="I4017" s="56">
        <v>45230</v>
      </c>
      <c r="J4017" s="57" t="str">
        <f>IF(Ugovori_OPULJP3[[#This Row],[DATUM ZAVRŠETKA OPERACIJE]]&gt;DATE(2024,12,31),"u provedbi","završen")</f>
        <v>završen</v>
      </c>
      <c r="K4017" s="55" t="s">
        <v>36</v>
      </c>
      <c r="L4017" s="67" t="s">
        <v>36</v>
      </c>
      <c r="M4017" s="58">
        <v>0.85</v>
      </c>
      <c r="N4017" s="58">
        <v>0.15</v>
      </c>
      <c r="O4017" s="59">
        <f>Ugovori_OPULJP3[[#This Row],[Bespovratna sredstva - Ukupno (EU+Nac) HRK
= Ukupna ugovorena vrijednost bespovratnih sredstava]]*Ugovori_OPULJP3[[#This Row],[EU STOPA SUFINANCIRANJA %
EU CO-FINANCING RATE %]]</f>
        <v>84906643.182500005</v>
      </c>
      <c r="P4017" s="60">
        <f>Ugovori_OPULJP3[[#This Row],[Bespovratna sredstva - EU dio - HRK]]/7.5345</f>
        <v>11269048.136239963</v>
      </c>
      <c r="Q4017" s="59">
        <f>Ugovori_OPULJP3[[#This Row],[Bespovratna sredstva - Ukupno (EU+Nac) HRK
= Ukupna ugovorena vrijednost bespovratnih sredstava]]*Ugovori_OPULJP3[[#This Row],[STOPA NACIONALNOG SUFINANCIRANJA %]]</f>
        <v>14983525.2675</v>
      </c>
      <c r="R4017" s="60">
        <f>Ugovori_OPULJP3[[#This Row],[Bespovratna sredstva - Nacionalni dio - HRK]]/7.5345</f>
        <v>1988655.5534541111</v>
      </c>
      <c r="S4017" s="59">
        <v>99890168.450000003</v>
      </c>
      <c r="T4017" s="60">
        <f>Ugovori_OPULJP3[[#This Row],[Bespovratna sredstva - Ukupno (EU+Nac) HRK
= Ukupna ugovorena vrijednost bespovratnih sredstava]]/7.5345</f>
        <v>13257703.689694073</v>
      </c>
      <c r="U4017" s="59">
        <v>0</v>
      </c>
      <c r="V4017" s="60">
        <f>Ugovori_OPULJP3[[#This Row],[Javni doprinos korisnika - HRK]]/7.5345</f>
        <v>0</v>
      </c>
      <c r="W4017" s="59">
        <v>0</v>
      </c>
      <c r="X4017" s="60">
        <f>Ugovori_OPULJP3[[#This Row],[Privatni doprinos korisnika - HRK]]/7.5345</f>
        <v>0</v>
      </c>
      <c r="Y4017" s="61">
        <v>99890168.450000003</v>
      </c>
      <c r="Z4017" s="62">
        <f>Ugovori_OPULJP3[[#This Row],[UKUPNI PRIHVATLJIVI IZDACI
TOTAL ELIGIBLE EXPENDITURE
= Bespovratna sredstva ukupno + doprinos korisnika
= Ukupni prihvatljivi troškovi
= Ukupna ugovorena vrijednost projekta HRK]]/7.5345</f>
        <v>13257703.689694073</v>
      </c>
      <c r="AA4017" s="53" t="s">
        <v>37</v>
      </c>
      <c r="AB4017" s="53" t="s">
        <v>34</v>
      </c>
      <c r="AC4017" s="42" t="s">
        <v>14609</v>
      </c>
      <c r="AD4017" s="52" t="s">
        <v>14590</v>
      </c>
    </row>
    <row r="4018" spans="1:30" ht="88.5" customHeight="1" x14ac:dyDescent="0.2">
      <c r="A4018" s="50" t="s">
        <v>14610</v>
      </c>
      <c r="B4018" s="51" t="s">
        <v>14585</v>
      </c>
      <c r="C4018" s="52" t="s">
        <v>14586</v>
      </c>
      <c r="D4018" s="52" t="s">
        <v>14587</v>
      </c>
      <c r="E4018" s="53" t="s">
        <v>33</v>
      </c>
      <c r="F4018" s="54" t="s">
        <v>14611</v>
      </c>
      <c r="G4018" s="54" t="s">
        <v>12292</v>
      </c>
      <c r="H4018" s="56">
        <v>42005</v>
      </c>
      <c r="I4018" s="56">
        <v>45230</v>
      </c>
      <c r="J4018" s="57" t="str">
        <f>IF(Ugovori_OPULJP3[[#This Row],[DATUM ZAVRŠETKA OPERACIJE]]&gt;DATE(2024,12,31),"u provedbi","završen")</f>
        <v>završen</v>
      </c>
      <c r="K4018" s="55" t="s">
        <v>35</v>
      </c>
      <c r="L4018" s="67" t="s">
        <v>36</v>
      </c>
      <c r="M4018" s="58">
        <v>0.85</v>
      </c>
      <c r="N4018" s="58">
        <v>0.15</v>
      </c>
      <c r="O4018" s="59">
        <f>Ugovori_OPULJP3[[#This Row],[Bespovratna sredstva - Ukupno (EU+Nac) HRK
= Ukupna ugovorena vrijednost bespovratnih sredstava]]*Ugovori_OPULJP3[[#This Row],[EU STOPA SUFINANCIRANJA %
EU CO-FINANCING RATE %]]</f>
        <v>21773676.653000001</v>
      </c>
      <c r="P4018" s="60">
        <f>Ugovori_OPULJP3[[#This Row],[Bespovratna sredstva - EU dio - HRK]]/7.5345</f>
        <v>2889863.5148981353</v>
      </c>
      <c r="Q4018" s="59">
        <f>Ugovori_OPULJP3[[#This Row],[Bespovratna sredstva - Ukupno (EU+Nac) HRK
= Ukupna ugovorena vrijednost bespovratnih sredstava]]*Ugovori_OPULJP3[[#This Row],[STOPA NACIONALNOG SUFINANCIRANJA %]]</f>
        <v>3842413.5269999998</v>
      </c>
      <c r="R4018" s="60">
        <f>Ugovori_OPULJP3[[#This Row],[Bespovratna sredstva - Nacionalni dio - HRK]]/7.5345</f>
        <v>509975.91439378849</v>
      </c>
      <c r="S4018" s="59">
        <v>25616090.18</v>
      </c>
      <c r="T4018" s="60">
        <f>Ugovori_OPULJP3[[#This Row],[Bespovratna sredstva - Ukupno (EU+Nac) HRK
= Ukupna ugovorena vrijednost bespovratnih sredstava]]/7.5345</f>
        <v>3399839.4292919235</v>
      </c>
      <c r="U4018" s="59">
        <v>0</v>
      </c>
      <c r="V4018" s="60">
        <f>Ugovori_OPULJP3[[#This Row],[Javni doprinos korisnika - HRK]]/7.5345</f>
        <v>0</v>
      </c>
      <c r="W4018" s="59">
        <v>0</v>
      </c>
      <c r="X4018" s="60">
        <f>Ugovori_OPULJP3[[#This Row],[Privatni doprinos korisnika - HRK]]/7.5345</f>
        <v>0</v>
      </c>
      <c r="Y4018" s="61">
        <v>25616090.18</v>
      </c>
      <c r="Z4018" s="62">
        <f>Ugovori_OPULJP3[[#This Row],[UKUPNI PRIHVATLJIVI IZDACI
TOTAL ELIGIBLE EXPENDITURE
= Bespovratna sredstva ukupno + doprinos korisnika
= Ukupni prihvatljivi troškovi
= Ukupna ugovorena vrijednost projekta HRK]]/7.5345</f>
        <v>3399839.4292919235</v>
      </c>
      <c r="AA4018" s="53" t="s">
        <v>37</v>
      </c>
      <c r="AB4018" s="53" t="s">
        <v>34</v>
      </c>
      <c r="AC4018" s="42" t="s">
        <v>14612</v>
      </c>
      <c r="AD4018" s="52" t="s">
        <v>14590</v>
      </c>
    </row>
    <row r="4019" spans="1:30" ht="88.5" customHeight="1" x14ac:dyDescent="0.2">
      <c r="A4019" s="50" t="s">
        <v>14613</v>
      </c>
      <c r="B4019" s="51" t="s">
        <v>14585</v>
      </c>
      <c r="C4019" s="52" t="s">
        <v>14586</v>
      </c>
      <c r="D4019" s="52" t="s">
        <v>14587</v>
      </c>
      <c r="E4019" s="53" t="s">
        <v>33</v>
      </c>
      <c r="F4019" s="54" t="s">
        <v>14614</v>
      </c>
      <c r="G4019" s="54" t="s">
        <v>34</v>
      </c>
      <c r="H4019" s="56">
        <v>42005</v>
      </c>
      <c r="I4019" s="56">
        <v>45230</v>
      </c>
      <c r="J4019" s="57" t="str">
        <f>IF(Ugovori_OPULJP3[[#This Row],[DATUM ZAVRŠETKA OPERACIJE]]&gt;DATE(2024,12,31),"u provedbi","završen")</f>
        <v>završen</v>
      </c>
      <c r="K4019" s="55" t="s">
        <v>35</v>
      </c>
      <c r="L4019" s="67" t="s">
        <v>36</v>
      </c>
      <c r="M4019" s="58">
        <v>0.85</v>
      </c>
      <c r="N4019" s="58">
        <v>0.15</v>
      </c>
      <c r="O4019" s="59">
        <f>Ugovori_OPULJP3[[#This Row],[Bespovratna sredstva - Ukupno (EU+Nac) HRK
= Ukupna ugovorena vrijednost bespovratnih sredstava]]*Ugovori_OPULJP3[[#This Row],[EU STOPA SUFINANCIRANJA %
EU CO-FINANCING RATE %]]</f>
        <v>206618585.52249998</v>
      </c>
      <c r="P4019" s="60">
        <f>Ugovori_OPULJP3[[#This Row],[Bespovratna sredstva - EU dio - HRK]]/7.5345</f>
        <v>27422998.941203792</v>
      </c>
      <c r="Q4019" s="59">
        <f>Ugovori_OPULJP3[[#This Row],[Bespovratna sredstva - Ukupno (EU+Nac) HRK
= Ukupna ugovorena vrijednost bespovratnih sredstava]]*Ugovori_OPULJP3[[#This Row],[STOPA NACIONALNOG SUFINANCIRANJA %]]</f>
        <v>36462103.327500001</v>
      </c>
      <c r="R4019" s="60">
        <f>Ugovori_OPULJP3[[#This Row],[Bespovratna sredstva - Nacionalni dio - HRK]]/7.5345</f>
        <v>4839352.7543300819</v>
      </c>
      <c r="S4019" s="59">
        <v>243080688.84999999</v>
      </c>
      <c r="T4019" s="60">
        <f>Ugovori_OPULJP3[[#This Row],[Bespovratna sredstva - Ukupno (EU+Nac) HRK
= Ukupna ugovorena vrijednost bespovratnih sredstava]]/7.5345</f>
        <v>32262351.695533875</v>
      </c>
      <c r="U4019" s="59">
        <v>0</v>
      </c>
      <c r="V4019" s="60">
        <f>Ugovori_OPULJP3[[#This Row],[Javni doprinos korisnika - HRK]]/7.5345</f>
        <v>0</v>
      </c>
      <c r="W4019" s="59">
        <v>0</v>
      </c>
      <c r="X4019" s="60">
        <f>Ugovori_OPULJP3[[#This Row],[Privatni doprinos korisnika - HRK]]/7.5345</f>
        <v>0</v>
      </c>
      <c r="Y4019" s="61">
        <v>243080688.84999999</v>
      </c>
      <c r="Z4019" s="62">
        <f>Ugovori_OPULJP3[[#This Row],[UKUPNI PRIHVATLJIVI IZDACI
TOTAL ELIGIBLE EXPENDITURE
= Bespovratna sredstva ukupno + doprinos korisnika
= Ukupni prihvatljivi troškovi
= Ukupna ugovorena vrijednost projekta HRK]]/7.5345</f>
        <v>32262351.695533875</v>
      </c>
      <c r="AA4019" s="53" t="s">
        <v>37</v>
      </c>
      <c r="AB4019" s="53" t="s">
        <v>34</v>
      </c>
      <c r="AC4019" s="42" t="s">
        <v>14615</v>
      </c>
      <c r="AD4019" s="52" t="s">
        <v>14590</v>
      </c>
    </row>
    <row r="4020" spans="1:30" ht="88.5" customHeight="1" x14ac:dyDescent="0.2">
      <c r="A4020" s="50" t="s">
        <v>14616</v>
      </c>
      <c r="B4020" s="51" t="s">
        <v>14585</v>
      </c>
      <c r="C4020" s="52" t="s">
        <v>14586</v>
      </c>
      <c r="D4020" s="52" t="s">
        <v>14587</v>
      </c>
      <c r="E4020" s="53" t="s">
        <v>33</v>
      </c>
      <c r="F4020" s="54" t="s">
        <v>14617</v>
      </c>
      <c r="G4020" s="54" t="s">
        <v>14618</v>
      </c>
      <c r="H4020" s="56">
        <v>42005</v>
      </c>
      <c r="I4020" s="56">
        <v>45230</v>
      </c>
      <c r="J4020" s="57" t="str">
        <f>IF(Ugovori_OPULJP3[[#This Row],[DATUM ZAVRŠETKA OPERACIJE]]&gt;DATE(2024,12,31),"u provedbi","završen")</f>
        <v>završen</v>
      </c>
      <c r="K4020" s="55" t="s">
        <v>36</v>
      </c>
      <c r="L4020" s="67" t="s">
        <v>36</v>
      </c>
      <c r="M4020" s="58">
        <v>0.85</v>
      </c>
      <c r="N4020" s="58">
        <v>0.15</v>
      </c>
      <c r="O4020" s="59">
        <f>Ugovori_OPULJP3[[#This Row],[Bespovratna sredstva - Ukupno (EU+Nac) HRK
= Ukupna ugovorena vrijednost bespovratnih sredstava]]*Ugovori_OPULJP3[[#This Row],[EU STOPA SUFINANCIRANJA %
EU CO-FINANCING RATE %]]</f>
        <v>13704829.0975</v>
      </c>
      <c r="P4020" s="60">
        <f>Ugovori_OPULJP3[[#This Row],[Bespovratna sredstva - EU dio - HRK]]/7.5345</f>
        <v>1818943.4066626849</v>
      </c>
      <c r="Q4020" s="59">
        <f>Ugovori_OPULJP3[[#This Row],[Bespovratna sredstva - Ukupno (EU+Nac) HRK
= Ukupna ugovorena vrijednost bespovratnih sredstava]]*Ugovori_OPULJP3[[#This Row],[STOPA NACIONALNOG SUFINANCIRANJA %]]</f>
        <v>2418499.2524999999</v>
      </c>
      <c r="R4020" s="60">
        <f>Ugovori_OPULJP3[[#This Row],[Bespovratna sredstva - Nacionalni dio - HRK]]/7.5345</f>
        <v>320990.0129404738</v>
      </c>
      <c r="S4020" s="59">
        <v>16123328.35</v>
      </c>
      <c r="T4020" s="60">
        <f>Ugovori_OPULJP3[[#This Row],[Bespovratna sredstva - Ukupno (EU+Nac) HRK
= Ukupna ugovorena vrijednost bespovratnih sredstava]]/7.5345</f>
        <v>2139933.4196031587</v>
      </c>
      <c r="U4020" s="59">
        <v>0</v>
      </c>
      <c r="V4020" s="60">
        <f>Ugovori_OPULJP3[[#This Row],[Javni doprinos korisnika - HRK]]/7.5345</f>
        <v>0</v>
      </c>
      <c r="W4020" s="59">
        <v>0</v>
      </c>
      <c r="X4020" s="60">
        <f>Ugovori_OPULJP3[[#This Row],[Privatni doprinos korisnika - HRK]]/7.5345</f>
        <v>0</v>
      </c>
      <c r="Y4020" s="61">
        <v>16123328.35</v>
      </c>
      <c r="Z4020" s="62">
        <f>Ugovori_OPULJP3[[#This Row],[UKUPNI PRIHVATLJIVI IZDACI
TOTAL ELIGIBLE EXPENDITURE
= Bespovratna sredstva ukupno + doprinos korisnika
= Ukupni prihvatljivi troškovi
= Ukupna ugovorena vrijednost projekta HRK]]/7.5345</f>
        <v>2139933.4196031587</v>
      </c>
      <c r="AA4020" s="53" t="s">
        <v>37</v>
      </c>
      <c r="AB4020" s="53" t="s">
        <v>34</v>
      </c>
      <c r="AC4020" s="42" t="s">
        <v>14619</v>
      </c>
      <c r="AD4020" s="52" t="s">
        <v>14590</v>
      </c>
    </row>
    <row r="4021" spans="1:30" ht="88.5" customHeight="1" x14ac:dyDescent="0.2">
      <c r="A4021" s="50" t="s">
        <v>14620</v>
      </c>
      <c r="B4021" s="51" t="s">
        <v>14585</v>
      </c>
      <c r="C4021" s="52" t="s">
        <v>14586</v>
      </c>
      <c r="D4021" s="52" t="s">
        <v>14587</v>
      </c>
      <c r="E4021" s="53" t="s">
        <v>33</v>
      </c>
      <c r="F4021" s="54" t="s">
        <v>14621</v>
      </c>
      <c r="G4021" s="54" t="s">
        <v>14622</v>
      </c>
      <c r="H4021" s="56">
        <v>42005</v>
      </c>
      <c r="I4021" s="56">
        <v>45230</v>
      </c>
      <c r="J4021" s="57" t="str">
        <f>IF(Ugovori_OPULJP3[[#This Row],[DATUM ZAVRŠETKA OPERACIJE]]&gt;DATE(2024,12,31),"u provedbi","završen")</f>
        <v>završen</v>
      </c>
      <c r="K4021" s="55" t="s">
        <v>36</v>
      </c>
      <c r="L4021" s="67" t="s">
        <v>36</v>
      </c>
      <c r="M4021" s="58">
        <v>0.85</v>
      </c>
      <c r="N4021" s="58">
        <v>0.15</v>
      </c>
      <c r="O4021" s="59">
        <f>Ugovori_OPULJP3[[#This Row],[Bespovratna sredstva - Ukupno (EU+Nac) HRK
= Ukupna ugovorena vrijednost bespovratnih sredstava]]*Ugovori_OPULJP3[[#This Row],[EU STOPA SUFINANCIRANJA %
EU CO-FINANCING RATE %]]</f>
        <v>79688137.5</v>
      </c>
      <c r="P4021" s="60">
        <f>Ugovori_OPULJP3[[#This Row],[Bespovratna sredstva - EU dio - HRK]]/7.5345</f>
        <v>10576433.406330878</v>
      </c>
      <c r="Q4021" s="59">
        <f>Ugovori_OPULJP3[[#This Row],[Bespovratna sredstva - Ukupno (EU+Nac) HRK
= Ukupna ugovorena vrijednost bespovratnih sredstava]]*Ugovori_OPULJP3[[#This Row],[STOPA NACIONALNOG SUFINANCIRANJA %]]</f>
        <v>14062612.5</v>
      </c>
      <c r="R4021" s="60">
        <f>Ugovori_OPULJP3[[#This Row],[Bespovratna sredstva - Nacionalni dio - HRK]]/7.5345</f>
        <v>1866429.4246466255</v>
      </c>
      <c r="S4021" s="59">
        <v>93750750</v>
      </c>
      <c r="T4021" s="60">
        <f>Ugovori_OPULJP3[[#This Row],[Bespovratna sredstva - Ukupno (EU+Nac) HRK
= Ukupna ugovorena vrijednost bespovratnih sredstava]]/7.5345</f>
        <v>12442862.830977503</v>
      </c>
      <c r="U4021" s="59">
        <v>0</v>
      </c>
      <c r="V4021" s="60">
        <f>Ugovori_OPULJP3[[#This Row],[Javni doprinos korisnika - HRK]]/7.5345</f>
        <v>0</v>
      </c>
      <c r="W4021" s="59">
        <v>0</v>
      </c>
      <c r="X4021" s="60">
        <f>Ugovori_OPULJP3[[#This Row],[Privatni doprinos korisnika - HRK]]/7.5345</f>
        <v>0</v>
      </c>
      <c r="Y4021" s="61">
        <v>93750750</v>
      </c>
      <c r="Z4021" s="62">
        <f>Ugovori_OPULJP3[[#This Row],[UKUPNI PRIHVATLJIVI IZDACI
TOTAL ELIGIBLE EXPENDITURE
= Bespovratna sredstva ukupno + doprinos korisnika
= Ukupni prihvatljivi troškovi
= Ukupna ugovorena vrijednost projekta HRK]]/7.5345</f>
        <v>12442862.830977503</v>
      </c>
      <c r="AA4021" s="53" t="s">
        <v>37</v>
      </c>
      <c r="AB4021" s="53" t="s">
        <v>34</v>
      </c>
      <c r="AC4021" s="42" t="s">
        <v>14623</v>
      </c>
      <c r="AD4021" s="52" t="s">
        <v>14590</v>
      </c>
    </row>
    <row r="4022" spans="1:30" ht="88.5" customHeight="1" x14ac:dyDescent="0.2">
      <c r="A4022" s="50" t="s">
        <v>14627</v>
      </c>
      <c r="B4022" s="51" t="s">
        <v>14585</v>
      </c>
      <c r="C4022" s="52" t="s">
        <v>14624</v>
      </c>
      <c r="D4022" s="52" t="s">
        <v>14625</v>
      </c>
      <c r="E4022" s="53" t="s">
        <v>33</v>
      </c>
      <c r="F4022" s="54" t="s">
        <v>12145</v>
      </c>
      <c r="G4022" s="54" t="s">
        <v>12145</v>
      </c>
      <c r="H4022" s="56">
        <v>42370</v>
      </c>
      <c r="I4022" s="56">
        <v>43100</v>
      </c>
      <c r="J4022" s="57" t="str">
        <f>IF(Ugovori_OPULJP3[[#This Row],[DATUM ZAVRŠETKA OPERACIJE]]&gt;DATE(2024,12,31),"u provedbi","završen")</f>
        <v>završen</v>
      </c>
      <c r="K4022" s="55" t="s">
        <v>36</v>
      </c>
      <c r="L4022" s="67" t="s">
        <v>36</v>
      </c>
      <c r="M4022" s="58">
        <v>0.85</v>
      </c>
      <c r="N4022" s="58">
        <v>0.15</v>
      </c>
      <c r="O4022" s="59">
        <f>Ugovori_OPULJP3[[#This Row],[Bespovratna sredstva - Ukupno (EU+Nac) HRK
= Ukupna ugovorena vrijednost bespovratnih sredstava]]*Ugovori_OPULJP3[[#This Row],[EU STOPA SUFINANCIRANJA %
EU CO-FINANCING RATE %]]</f>
        <v>34884</v>
      </c>
      <c r="P4022" s="60">
        <f>Ugovori_OPULJP3[[#This Row],[Bespovratna sredstva - EU dio - HRK]]/7.5345</f>
        <v>4629.9024487358147</v>
      </c>
      <c r="Q4022" s="59">
        <f>Ugovori_OPULJP3[[#This Row],[Bespovratna sredstva - Ukupno (EU+Nac) HRK
= Ukupna ugovorena vrijednost bespovratnih sredstava]]*Ugovori_OPULJP3[[#This Row],[STOPA NACIONALNOG SUFINANCIRANJA %]]</f>
        <v>6156</v>
      </c>
      <c r="R4022" s="60">
        <f>Ugovori_OPULJP3[[#This Row],[Bespovratna sredstva - Nacionalni dio - HRK]]/7.5345</f>
        <v>817.04160860043794</v>
      </c>
      <c r="S4022" s="59">
        <v>41040</v>
      </c>
      <c r="T4022" s="60">
        <f>Ugovori_OPULJP3[[#This Row],[Bespovratna sredstva - Ukupno (EU+Nac) HRK
= Ukupna ugovorena vrijednost bespovratnih sredstava]]/7.5345</f>
        <v>5446.9440573362526</v>
      </c>
      <c r="U4022" s="59">
        <v>0</v>
      </c>
      <c r="V4022" s="60">
        <f>Ugovori_OPULJP3[[#This Row],[Javni doprinos korisnika - HRK]]/7.5345</f>
        <v>0</v>
      </c>
      <c r="W4022" s="59">
        <v>0</v>
      </c>
      <c r="X4022" s="60">
        <f>Ugovori_OPULJP3[[#This Row],[Privatni doprinos korisnika - HRK]]/7.5345</f>
        <v>0</v>
      </c>
      <c r="Y4022" s="61">
        <v>41040</v>
      </c>
      <c r="Z4022" s="62">
        <f>Ugovori_OPULJP3[[#This Row],[UKUPNI PRIHVATLJIVI IZDACI
TOTAL ELIGIBLE EXPENDITURE
= Bespovratna sredstva ukupno + doprinos korisnika
= Ukupni prihvatljivi troškovi
= Ukupna ugovorena vrijednost projekta HRK]]/7.5345</f>
        <v>5446.9440573362526</v>
      </c>
      <c r="AA4022" s="53" t="s">
        <v>37</v>
      </c>
      <c r="AB4022" s="53" t="s">
        <v>34</v>
      </c>
      <c r="AC4022" s="42" t="s">
        <v>14628</v>
      </c>
      <c r="AD4022" s="52" t="s">
        <v>14626</v>
      </c>
    </row>
    <row r="4023" spans="1:30" ht="88.5" customHeight="1" x14ac:dyDescent="0.2">
      <c r="A4023" s="50" t="s">
        <v>14629</v>
      </c>
      <c r="B4023" s="51" t="s">
        <v>14585</v>
      </c>
      <c r="C4023" s="52" t="s">
        <v>14624</v>
      </c>
      <c r="D4023" s="52" t="s">
        <v>14625</v>
      </c>
      <c r="E4023" s="53" t="s">
        <v>33</v>
      </c>
      <c r="F4023" s="54" t="s">
        <v>12145</v>
      </c>
      <c r="G4023" s="54" t="s">
        <v>12145</v>
      </c>
      <c r="H4023" s="56">
        <v>42370</v>
      </c>
      <c r="I4023" s="56">
        <v>43100</v>
      </c>
      <c r="J4023" s="57" t="str">
        <f>IF(Ugovori_OPULJP3[[#This Row],[DATUM ZAVRŠETKA OPERACIJE]]&gt;DATE(2024,12,31),"u provedbi","završen")</f>
        <v>završen</v>
      </c>
      <c r="K4023" s="55" t="s">
        <v>36</v>
      </c>
      <c r="L4023" s="67" t="s">
        <v>36</v>
      </c>
      <c r="M4023" s="58">
        <v>0.85</v>
      </c>
      <c r="N4023" s="58">
        <v>0.15</v>
      </c>
      <c r="O4023" s="59">
        <f>Ugovori_OPULJP3[[#This Row],[Bespovratna sredstva - Ukupno (EU+Nac) HRK
= Ukupna ugovorena vrijednost bespovratnih sredstava]]*Ugovori_OPULJP3[[#This Row],[EU STOPA SUFINANCIRANJA %
EU CO-FINANCING RATE %]]</f>
        <v>47812.5</v>
      </c>
      <c r="P4023" s="60">
        <f>Ugovori_OPULJP3[[#This Row],[Bespovratna sredstva - EU dio - HRK]]/7.5345</f>
        <v>6345.8092773243079</v>
      </c>
      <c r="Q4023" s="59">
        <f>Ugovori_OPULJP3[[#This Row],[Bespovratna sredstva - Ukupno (EU+Nac) HRK
= Ukupna ugovorena vrijednost bespovratnih sredstava]]*Ugovori_OPULJP3[[#This Row],[STOPA NACIONALNOG SUFINANCIRANJA %]]</f>
        <v>8437.5</v>
      </c>
      <c r="R4023" s="60">
        <f>Ugovori_OPULJP3[[#This Row],[Bespovratna sredstva - Nacionalni dio - HRK]]/7.5345</f>
        <v>1119.8486959984073</v>
      </c>
      <c r="S4023" s="59">
        <v>56250</v>
      </c>
      <c r="T4023" s="60">
        <f>Ugovori_OPULJP3[[#This Row],[Bespovratna sredstva - Ukupno (EU+Nac) HRK
= Ukupna ugovorena vrijednost bespovratnih sredstava]]/7.5345</f>
        <v>7465.6579733227154</v>
      </c>
      <c r="U4023" s="59">
        <v>0</v>
      </c>
      <c r="V4023" s="60">
        <f>Ugovori_OPULJP3[[#This Row],[Javni doprinos korisnika - HRK]]/7.5345</f>
        <v>0</v>
      </c>
      <c r="W4023" s="59">
        <v>0</v>
      </c>
      <c r="X4023" s="60">
        <f>Ugovori_OPULJP3[[#This Row],[Privatni doprinos korisnika - HRK]]/7.5345</f>
        <v>0</v>
      </c>
      <c r="Y4023" s="61">
        <v>56250</v>
      </c>
      <c r="Z4023" s="62">
        <f>Ugovori_OPULJP3[[#This Row],[UKUPNI PRIHVATLJIVI IZDACI
TOTAL ELIGIBLE EXPENDITURE
= Bespovratna sredstva ukupno + doprinos korisnika
= Ukupni prihvatljivi troškovi
= Ukupna ugovorena vrijednost projekta HRK]]/7.5345</f>
        <v>7465.6579733227154</v>
      </c>
      <c r="AA4023" s="53" t="s">
        <v>37</v>
      </c>
      <c r="AB4023" s="53" t="s">
        <v>34</v>
      </c>
      <c r="AC4023" s="42" t="s">
        <v>14630</v>
      </c>
      <c r="AD4023" s="52" t="s">
        <v>14626</v>
      </c>
    </row>
    <row r="4024" spans="1:30" ht="88.5" customHeight="1" x14ac:dyDescent="0.2">
      <c r="A4024" s="50" t="s">
        <v>14631</v>
      </c>
      <c r="B4024" s="51" t="s">
        <v>14585</v>
      </c>
      <c r="C4024" s="52" t="s">
        <v>14624</v>
      </c>
      <c r="D4024" s="52" t="s">
        <v>14625</v>
      </c>
      <c r="E4024" s="53" t="s">
        <v>33</v>
      </c>
      <c r="F4024" s="54" t="s">
        <v>12271</v>
      </c>
      <c r="G4024" s="54" t="s">
        <v>12271</v>
      </c>
      <c r="H4024" s="56">
        <v>42370</v>
      </c>
      <c r="I4024" s="56">
        <v>43100</v>
      </c>
      <c r="J4024" s="57" t="str">
        <f>IF(Ugovori_OPULJP3[[#This Row],[DATUM ZAVRŠETKA OPERACIJE]]&gt;DATE(2024,12,31),"u provedbi","završen")</f>
        <v>završen</v>
      </c>
      <c r="K4024" s="55" t="s">
        <v>36</v>
      </c>
      <c r="L4024" s="67" t="s">
        <v>36</v>
      </c>
      <c r="M4024" s="58">
        <v>0.85</v>
      </c>
      <c r="N4024" s="58">
        <v>0.15</v>
      </c>
      <c r="O4024" s="59">
        <f>Ugovori_OPULJP3[[#This Row],[Bespovratna sredstva - Ukupno (EU+Nac) HRK
= Ukupna ugovorena vrijednost bespovratnih sredstava]]*Ugovori_OPULJP3[[#This Row],[EU STOPA SUFINANCIRANJA %
EU CO-FINANCING RATE %]]</f>
        <v>17000</v>
      </c>
      <c r="P4024" s="60">
        <f>Ugovori_OPULJP3[[#This Row],[Bespovratna sredstva - EU dio - HRK]]/7.5345</f>
        <v>2256.2877430486428</v>
      </c>
      <c r="Q4024" s="59">
        <f>Ugovori_OPULJP3[[#This Row],[Bespovratna sredstva - Ukupno (EU+Nac) HRK
= Ukupna ugovorena vrijednost bespovratnih sredstava]]*Ugovori_OPULJP3[[#This Row],[STOPA NACIONALNOG SUFINANCIRANJA %]]</f>
        <v>3000</v>
      </c>
      <c r="R4024" s="60">
        <f>Ugovori_OPULJP3[[#This Row],[Bespovratna sredstva - Nacionalni dio - HRK]]/7.5345</f>
        <v>398.16842524387812</v>
      </c>
      <c r="S4024" s="59">
        <v>20000</v>
      </c>
      <c r="T4024" s="60">
        <f>Ugovori_OPULJP3[[#This Row],[Bespovratna sredstva - Ukupno (EU+Nac) HRK
= Ukupna ugovorena vrijednost bespovratnih sredstava]]/7.5345</f>
        <v>2654.4561682925209</v>
      </c>
      <c r="U4024" s="59">
        <v>0</v>
      </c>
      <c r="V4024" s="60">
        <f>Ugovori_OPULJP3[[#This Row],[Javni doprinos korisnika - HRK]]/7.5345</f>
        <v>0</v>
      </c>
      <c r="W4024" s="59">
        <v>0</v>
      </c>
      <c r="X4024" s="60">
        <f>Ugovori_OPULJP3[[#This Row],[Privatni doprinos korisnika - HRK]]/7.5345</f>
        <v>0</v>
      </c>
      <c r="Y4024" s="61">
        <v>20000</v>
      </c>
      <c r="Z4024" s="62">
        <f>Ugovori_OPULJP3[[#This Row],[UKUPNI PRIHVATLJIVI IZDACI
TOTAL ELIGIBLE EXPENDITURE
= Bespovratna sredstva ukupno + doprinos korisnika
= Ukupni prihvatljivi troškovi
= Ukupna ugovorena vrijednost projekta HRK]]/7.5345</f>
        <v>2654.4561682925209</v>
      </c>
      <c r="AA4024" s="53" t="s">
        <v>37</v>
      </c>
      <c r="AB4024" s="53" t="s">
        <v>34</v>
      </c>
      <c r="AC4024" s="42" t="s">
        <v>14632</v>
      </c>
      <c r="AD4024" s="52" t="s">
        <v>14626</v>
      </c>
    </row>
    <row r="4025" spans="1:30" ht="88.5" customHeight="1" x14ac:dyDescent="0.2">
      <c r="A4025" s="50" t="s">
        <v>14633</v>
      </c>
      <c r="B4025" s="51" t="s">
        <v>14585</v>
      </c>
      <c r="C4025" s="52" t="s">
        <v>14624</v>
      </c>
      <c r="D4025" s="52" t="s">
        <v>14625</v>
      </c>
      <c r="E4025" s="53" t="s">
        <v>33</v>
      </c>
      <c r="F4025" s="54" t="s">
        <v>14634</v>
      </c>
      <c r="G4025" s="54" t="s">
        <v>719</v>
      </c>
      <c r="H4025" s="56">
        <v>42370</v>
      </c>
      <c r="I4025" s="56">
        <v>43524</v>
      </c>
      <c r="J4025" s="57" t="str">
        <f>IF(Ugovori_OPULJP3[[#This Row],[DATUM ZAVRŠETKA OPERACIJE]]&gt;DATE(2024,12,31),"u provedbi","završen")</f>
        <v>završen</v>
      </c>
      <c r="K4025" s="55" t="s">
        <v>36</v>
      </c>
      <c r="L4025" s="67" t="s">
        <v>36</v>
      </c>
      <c r="M4025" s="58">
        <v>0.85</v>
      </c>
      <c r="N4025" s="58">
        <v>0.15</v>
      </c>
      <c r="O4025" s="59">
        <f>Ugovori_OPULJP3[[#This Row],[Bespovratna sredstva - Ukupno (EU+Nac) HRK
= Ukupna ugovorena vrijednost bespovratnih sredstava]]*Ugovori_OPULJP3[[#This Row],[EU STOPA SUFINANCIRANJA %
EU CO-FINANCING RATE %]]</f>
        <v>442000</v>
      </c>
      <c r="P4025" s="60">
        <f>Ugovori_OPULJP3[[#This Row],[Bespovratna sredstva - EU dio - HRK]]/7.5345</f>
        <v>58663.481319264713</v>
      </c>
      <c r="Q4025" s="59">
        <f>Ugovori_OPULJP3[[#This Row],[Bespovratna sredstva - Ukupno (EU+Nac) HRK
= Ukupna ugovorena vrijednost bespovratnih sredstava]]*Ugovori_OPULJP3[[#This Row],[STOPA NACIONALNOG SUFINANCIRANJA %]]</f>
        <v>78000</v>
      </c>
      <c r="R4025" s="60">
        <f>Ugovori_OPULJP3[[#This Row],[Bespovratna sredstva - Nacionalni dio - HRK]]/7.5345</f>
        <v>10352.379056340831</v>
      </c>
      <c r="S4025" s="59">
        <v>520000</v>
      </c>
      <c r="T4025" s="60">
        <f>Ugovori_OPULJP3[[#This Row],[Bespovratna sredstva - Ukupno (EU+Nac) HRK
= Ukupna ugovorena vrijednost bespovratnih sredstava]]/7.5345</f>
        <v>69015.860375605538</v>
      </c>
      <c r="U4025" s="59">
        <v>0</v>
      </c>
      <c r="V4025" s="60">
        <f>Ugovori_OPULJP3[[#This Row],[Javni doprinos korisnika - HRK]]/7.5345</f>
        <v>0</v>
      </c>
      <c r="W4025" s="59">
        <v>0</v>
      </c>
      <c r="X4025" s="60">
        <f>Ugovori_OPULJP3[[#This Row],[Privatni doprinos korisnika - HRK]]/7.5345</f>
        <v>0</v>
      </c>
      <c r="Y4025" s="61">
        <v>520000</v>
      </c>
      <c r="Z4025" s="62">
        <f>Ugovori_OPULJP3[[#This Row],[UKUPNI PRIHVATLJIVI IZDACI
TOTAL ELIGIBLE EXPENDITURE
= Bespovratna sredstva ukupno + doprinos korisnika
= Ukupni prihvatljivi troškovi
= Ukupna ugovorena vrijednost projekta HRK]]/7.5345</f>
        <v>69015.860375605538</v>
      </c>
      <c r="AA4025" s="53" t="s">
        <v>37</v>
      </c>
      <c r="AB4025" s="53" t="s">
        <v>34</v>
      </c>
      <c r="AC4025" s="42" t="s">
        <v>14635</v>
      </c>
      <c r="AD4025" s="52" t="s">
        <v>14626</v>
      </c>
    </row>
    <row r="4026" spans="1:30" ht="88.5" customHeight="1" x14ac:dyDescent="0.2">
      <c r="A4026" s="50" t="s">
        <v>14636</v>
      </c>
      <c r="B4026" s="51" t="s">
        <v>14585</v>
      </c>
      <c r="C4026" s="52" t="s">
        <v>14624</v>
      </c>
      <c r="D4026" s="52" t="s">
        <v>14625</v>
      </c>
      <c r="E4026" s="53" t="s">
        <v>33</v>
      </c>
      <c r="F4026" s="54" t="s">
        <v>14637</v>
      </c>
      <c r="G4026" s="54" t="s">
        <v>14638</v>
      </c>
      <c r="H4026" s="56">
        <v>42370</v>
      </c>
      <c r="I4026" s="56">
        <v>43647</v>
      </c>
      <c r="J4026" s="57" t="str">
        <f>IF(Ugovori_OPULJP3[[#This Row],[DATUM ZAVRŠETKA OPERACIJE]]&gt;DATE(2024,12,31),"u provedbi","završen")</f>
        <v>završen</v>
      </c>
      <c r="K4026" s="55" t="s">
        <v>35</v>
      </c>
      <c r="L4026" s="67" t="s">
        <v>36</v>
      </c>
      <c r="M4026" s="58">
        <v>0.85</v>
      </c>
      <c r="N4026" s="58">
        <v>0.15</v>
      </c>
      <c r="O4026" s="59">
        <f>Ugovori_OPULJP3[[#This Row],[Bespovratna sredstva - Ukupno (EU+Nac) HRK
= Ukupna ugovorena vrijednost bespovratnih sredstava]]*Ugovori_OPULJP3[[#This Row],[EU STOPA SUFINANCIRANJA %
EU CO-FINANCING RATE %]]</f>
        <v>126042.25</v>
      </c>
      <c r="P4026" s="60">
        <f>Ugovori_OPULJP3[[#This Row],[Bespovratna sredstva - EU dio - HRK]]/7.5345</f>
        <v>16728.681398898399</v>
      </c>
      <c r="Q4026" s="59">
        <f>Ugovori_OPULJP3[[#This Row],[Bespovratna sredstva - Ukupno (EU+Nac) HRK
= Ukupna ugovorena vrijednost bespovratnih sredstava]]*Ugovori_OPULJP3[[#This Row],[STOPA NACIONALNOG SUFINANCIRANJA %]]</f>
        <v>22242.75</v>
      </c>
      <c r="R4026" s="60">
        <f>Ugovori_OPULJP3[[#This Row],[Bespovratna sredstva - Nacionalni dio - HRK]]/7.5345</f>
        <v>2952.1202468644233</v>
      </c>
      <c r="S4026" s="59">
        <v>148285</v>
      </c>
      <c r="T4026" s="60">
        <f>Ugovori_OPULJP3[[#This Row],[Bespovratna sredstva - Ukupno (EU+Nac) HRK
= Ukupna ugovorena vrijednost bespovratnih sredstava]]/7.5345</f>
        <v>19680.801645762822</v>
      </c>
      <c r="U4026" s="59">
        <v>0</v>
      </c>
      <c r="V4026" s="60">
        <f>Ugovori_OPULJP3[[#This Row],[Javni doprinos korisnika - HRK]]/7.5345</f>
        <v>0</v>
      </c>
      <c r="W4026" s="59">
        <v>0</v>
      </c>
      <c r="X4026" s="60">
        <f>Ugovori_OPULJP3[[#This Row],[Privatni doprinos korisnika - HRK]]/7.5345</f>
        <v>0</v>
      </c>
      <c r="Y4026" s="61">
        <v>148285</v>
      </c>
      <c r="Z4026" s="62">
        <f>Ugovori_OPULJP3[[#This Row],[UKUPNI PRIHVATLJIVI IZDACI
TOTAL ELIGIBLE EXPENDITURE
= Bespovratna sredstva ukupno + doprinos korisnika
= Ukupni prihvatljivi troškovi
= Ukupna ugovorena vrijednost projekta HRK]]/7.5345</f>
        <v>19680.801645762822</v>
      </c>
      <c r="AA4026" s="53" t="s">
        <v>37</v>
      </c>
      <c r="AB4026" s="53" t="s">
        <v>34</v>
      </c>
      <c r="AC4026" s="42" t="s">
        <v>14639</v>
      </c>
      <c r="AD4026" s="52" t="s">
        <v>14626</v>
      </c>
    </row>
    <row r="4027" spans="1:30" ht="88.5" customHeight="1" x14ac:dyDescent="0.2">
      <c r="A4027" s="50" t="s">
        <v>14640</v>
      </c>
      <c r="B4027" s="51" t="s">
        <v>14585</v>
      </c>
      <c r="C4027" s="52" t="s">
        <v>14624</v>
      </c>
      <c r="D4027" s="52" t="s">
        <v>14625</v>
      </c>
      <c r="E4027" s="53" t="s">
        <v>33</v>
      </c>
      <c r="F4027" s="54" t="s">
        <v>14641</v>
      </c>
      <c r="G4027" s="54" t="s">
        <v>12114</v>
      </c>
      <c r="H4027" s="56">
        <v>42370</v>
      </c>
      <c r="I4027" s="56">
        <v>43465</v>
      </c>
      <c r="J4027" s="57" t="str">
        <f>IF(Ugovori_OPULJP3[[#This Row],[DATUM ZAVRŠETKA OPERACIJE]]&gt;DATE(2024,12,31),"u provedbi","završen")</f>
        <v>završen</v>
      </c>
      <c r="K4027" s="55" t="s">
        <v>36</v>
      </c>
      <c r="L4027" s="67" t="s">
        <v>36</v>
      </c>
      <c r="M4027" s="58">
        <v>0.85</v>
      </c>
      <c r="N4027" s="58">
        <v>0.15</v>
      </c>
      <c r="O4027" s="59">
        <f>Ugovori_OPULJP3[[#This Row],[Bespovratna sredstva - Ukupno (EU+Nac) HRK
= Ukupna ugovorena vrijednost bespovratnih sredstava]]*Ugovori_OPULJP3[[#This Row],[EU STOPA SUFINANCIRANJA %
EU CO-FINANCING RATE %]]</f>
        <v>508406.25</v>
      </c>
      <c r="P4027" s="60">
        <f>Ugovori_OPULJP3[[#This Row],[Bespovratna sredstva - EU dio - HRK]]/7.5345</f>
        <v>67477.10531554847</v>
      </c>
      <c r="Q4027" s="59">
        <f>Ugovori_OPULJP3[[#This Row],[Bespovratna sredstva - Ukupno (EU+Nac) HRK
= Ukupna ugovorena vrijednost bespovratnih sredstava]]*Ugovori_OPULJP3[[#This Row],[STOPA NACIONALNOG SUFINANCIRANJA %]]</f>
        <v>89718.75</v>
      </c>
      <c r="R4027" s="60">
        <f>Ugovori_OPULJP3[[#This Row],[Bespovratna sredstva - Nacionalni dio - HRK]]/7.5345</f>
        <v>11907.724467449731</v>
      </c>
      <c r="S4027" s="59">
        <v>598125</v>
      </c>
      <c r="T4027" s="60">
        <f>Ugovori_OPULJP3[[#This Row],[Bespovratna sredstva - Ukupno (EU+Nac) HRK
= Ukupna ugovorena vrijednost bespovratnih sredstava]]/7.5345</f>
        <v>79384.829782998204</v>
      </c>
      <c r="U4027" s="59">
        <v>0</v>
      </c>
      <c r="V4027" s="60">
        <f>Ugovori_OPULJP3[[#This Row],[Javni doprinos korisnika - HRK]]/7.5345</f>
        <v>0</v>
      </c>
      <c r="W4027" s="59">
        <v>0</v>
      </c>
      <c r="X4027" s="60">
        <f>Ugovori_OPULJP3[[#This Row],[Privatni doprinos korisnika - HRK]]/7.5345</f>
        <v>0</v>
      </c>
      <c r="Y4027" s="61">
        <v>598125</v>
      </c>
      <c r="Z4027" s="62">
        <f>Ugovori_OPULJP3[[#This Row],[UKUPNI PRIHVATLJIVI IZDACI
TOTAL ELIGIBLE EXPENDITURE
= Bespovratna sredstva ukupno + doprinos korisnika
= Ukupni prihvatljivi troškovi
= Ukupna ugovorena vrijednost projekta HRK]]/7.5345</f>
        <v>79384.829782998204</v>
      </c>
      <c r="AA4027" s="53" t="s">
        <v>37</v>
      </c>
      <c r="AB4027" s="53" t="s">
        <v>34</v>
      </c>
      <c r="AC4027" s="42" t="s">
        <v>14642</v>
      </c>
      <c r="AD4027" s="52" t="s">
        <v>14626</v>
      </c>
    </row>
    <row r="4028" spans="1:30" ht="88.5" customHeight="1" x14ac:dyDescent="0.2">
      <c r="A4028" s="50" t="s">
        <v>14643</v>
      </c>
      <c r="B4028" s="51" t="s">
        <v>14585</v>
      </c>
      <c r="C4028" s="52" t="s">
        <v>14624</v>
      </c>
      <c r="D4028" s="52" t="s">
        <v>14625</v>
      </c>
      <c r="E4028" s="53" t="s">
        <v>33</v>
      </c>
      <c r="F4028" s="54" t="s">
        <v>14644</v>
      </c>
      <c r="G4028" s="54" t="s">
        <v>12122</v>
      </c>
      <c r="H4028" s="56">
        <v>42370</v>
      </c>
      <c r="I4028" s="56">
        <v>43100</v>
      </c>
      <c r="J4028" s="57" t="str">
        <f>IF(Ugovori_OPULJP3[[#This Row],[DATUM ZAVRŠETKA OPERACIJE]]&gt;DATE(2024,12,31),"u provedbi","završen")</f>
        <v>završen</v>
      </c>
      <c r="K4028" s="55" t="s">
        <v>36</v>
      </c>
      <c r="L4028" s="67" t="s">
        <v>36</v>
      </c>
      <c r="M4028" s="58">
        <v>0.85</v>
      </c>
      <c r="N4028" s="58">
        <v>0.15</v>
      </c>
      <c r="O4028" s="59">
        <f>Ugovori_OPULJP3[[#This Row],[Bespovratna sredstva - Ukupno (EU+Nac) HRK
= Ukupna ugovorena vrijednost bespovratnih sredstava]]*Ugovori_OPULJP3[[#This Row],[EU STOPA SUFINANCIRANJA %
EU CO-FINANCING RATE %]]</f>
        <v>390235</v>
      </c>
      <c r="P4028" s="60">
        <f>Ugovori_OPULJP3[[#This Row],[Bespovratna sredstva - EU dio - HRK]]/7.5345</f>
        <v>51793.085141681593</v>
      </c>
      <c r="Q4028" s="59">
        <f>Ugovori_OPULJP3[[#This Row],[Bespovratna sredstva - Ukupno (EU+Nac) HRK
= Ukupna ugovorena vrijednost bespovratnih sredstava]]*Ugovori_OPULJP3[[#This Row],[STOPA NACIONALNOG SUFINANCIRANJA %]]</f>
        <v>68865</v>
      </c>
      <c r="R4028" s="60">
        <f>Ugovori_OPULJP3[[#This Row],[Bespovratna sredstva - Nacionalni dio - HRK]]/7.5345</f>
        <v>9139.9562014732219</v>
      </c>
      <c r="S4028" s="59">
        <v>459100</v>
      </c>
      <c r="T4028" s="60">
        <f>Ugovori_OPULJP3[[#This Row],[Bespovratna sredstva - Ukupno (EU+Nac) HRK
= Ukupna ugovorena vrijednost bespovratnih sredstava]]/7.5345</f>
        <v>60933.041343154815</v>
      </c>
      <c r="U4028" s="59">
        <v>0</v>
      </c>
      <c r="V4028" s="60">
        <f>Ugovori_OPULJP3[[#This Row],[Javni doprinos korisnika - HRK]]/7.5345</f>
        <v>0</v>
      </c>
      <c r="W4028" s="59">
        <v>0</v>
      </c>
      <c r="X4028" s="60">
        <f>Ugovori_OPULJP3[[#This Row],[Privatni doprinos korisnika - HRK]]/7.5345</f>
        <v>0</v>
      </c>
      <c r="Y4028" s="61">
        <v>459100</v>
      </c>
      <c r="Z4028" s="62">
        <f>Ugovori_OPULJP3[[#This Row],[UKUPNI PRIHVATLJIVI IZDACI
TOTAL ELIGIBLE EXPENDITURE
= Bespovratna sredstva ukupno + doprinos korisnika
= Ukupni prihvatljivi troškovi
= Ukupna ugovorena vrijednost projekta HRK]]/7.5345</f>
        <v>60933.041343154815</v>
      </c>
      <c r="AA4028" s="53" t="s">
        <v>37</v>
      </c>
      <c r="AB4028" s="53" t="s">
        <v>34</v>
      </c>
      <c r="AC4028" s="42" t="s">
        <v>14645</v>
      </c>
      <c r="AD4028" s="52" t="s">
        <v>14626</v>
      </c>
    </row>
    <row r="4029" spans="1:30" ht="88.5" customHeight="1" x14ac:dyDescent="0.2">
      <c r="A4029" s="50" t="s">
        <v>14646</v>
      </c>
      <c r="B4029" s="51" t="s">
        <v>14585</v>
      </c>
      <c r="C4029" s="52" t="s">
        <v>14624</v>
      </c>
      <c r="D4029" s="52" t="s">
        <v>14625</v>
      </c>
      <c r="E4029" s="53" t="s">
        <v>33</v>
      </c>
      <c r="F4029" s="54" t="s">
        <v>14647</v>
      </c>
      <c r="G4029" s="54" t="s">
        <v>14647</v>
      </c>
      <c r="H4029" s="56">
        <v>42370</v>
      </c>
      <c r="I4029" s="56">
        <v>43100</v>
      </c>
      <c r="J4029" s="57" t="str">
        <f>IF(Ugovori_OPULJP3[[#This Row],[DATUM ZAVRŠETKA OPERACIJE]]&gt;DATE(2024,12,31),"u provedbi","završen")</f>
        <v>završen</v>
      </c>
      <c r="K4029" s="55" t="s">
        <v>36</v>
      </c>
      <c r="L4029" s="67" t="s">
        <v>36</v>
      </c>
      <c r="M4029" s="58">
        <v>0.85</v>
      </c>
      <c r="N4029" s="58">
        <v>0.15</v>
      </c>
      <c r="O4029" s="59">
        <f>Ugovori_OPULJP3[[#This Row],[Bespovratna sredstva - Ukupno (EU+Nac) HRK
= Ukupna ugovorena vrijednost bespovratnih sredstava]]*Ugovori_OPULJP3[[#This Row],[EU STOPA SUFINANCIRANJA %
EU CO-FINANCING RATE %]]</f>
        <v>125375</v>
      </c>
      <c r="P4029" s="60">
        <f>Ugovori_OPULJP3[[#This Row],[Bespovratna sredstva - EU dio - HRK]]/7.5345</f>
        <v>16640.12210498374</v>
      </c>
      <c r="Q4029" s="59">
        <f>Ugovori_OPULJP3[[#This Row],[Bespovratna sredstva - Ukupno (EU+Nac) HRK
= Ukupna ugovorena vrijednost bespovratnih sredstava]]*Ugovori_OPULJP3[[#This Row],[STOPA NACIONALNOG SUFINANCIRANJA %]]</f>
        <v>22125</v>
      </c>
      <c r="R4029" s="60">
        <f>Ugovori_OPULJP3[[#This Row],[Bespovratna sredstva - Nacionalni dio - HRK]]/7.5345</f>
        <v>2936.4921361736015</v>
      </c>
      <c r="S4029" s="59">
        <v>147500</v>
      </c>
      <c r="T4029" s="60">
        <f>Ugovori_OPULJP3[[#This Row],[Bespovratna sredstva - Ukupno (EU+Nac) HRK
= Ukupna ugovorena vrijednost bespovratnih sredstava]]/7.5345</f>
        <v>19576.614241157342</v>
      </c>
      <c r="U4029" s="59">
        <v>0</v>
      </c>
      <c r="V4029" s="60">
        <f>Ugovori_OPULJP3[[#This Row],[Javni doprinos korisnika - HRK]]/7.5345</f>
        <v>0</v>
      </c>
      <c r="W4029" s="59">
        <v>0</v>
      </c>
      <c r="X4029" s="60">
        <f>Ugovori_OPULJP3[[#This Row],[Privatni doprinos korisnika - HRK]]/7.5345</f>
        <v>0</v>
      </c>
      <c r="Y4029" s="61">
        <v>147500</v>
      </c>
      <c r="Z4029" s="62">
        <f>Ugovori_OPULJP3[[#This Row],[UKUPNI PRIHVATLJIVI IZDACI
TOTAL ELIGIBLE EXPENDITURE
= Bespovratna sredstva ukupno + doprinos korisnika
= Ukupni prihvatljivi troškovi
= Ukupna ugovorena vrijednost projekta HRK]]/7.5345</f>
        <v>19576.614241157342</v>
      </c>
      <c r="AA4029" s="53" t="s">
        <v>37</v>
      </c>
      <c r="AB4029" s="53" t="s">
        <v>34</v>
      </c>
      <c r="AC4029" s="42" t="s">
        <v>14648</v>
      </c>
      <c r="AD4029" s="52" t="s">
        <v>14626</v>
      </c>
    </row>
    <row r="4030" spans="1:30" ht="88.5" customHeight="1" x14ac:dyDescent="0.2">
      <c r="A4030" s="50" t="s">
        <v>14649</v>
      </c>
      <c r="B4030" s="51" t="s">
        <v>14585</v>
      </c>
      <c r="C4030" s="52" t="s">
        <v>14624</v>
      </c>
      <c r="D4030" s="52" t="s">
        <v>14625</v>
      </c>
      <c r="E4030" s="53" t="s">
        <v>33</v>
      </c>
      <c r="F4030" s="54" t="s">
        <v>14650</v>
      </c>
      <c r="G4030" s="54" t="s">
        <v>7602</v>
      </c>
      <c r="H4030" s="56">
        <v>42370</v>
      </c>
      <c r="I4030" s="56">
        <v>43159</v>
      </c>
      <c r="J4030" s="57" t="str">
        <f>IF(Ugovori_OPULJP3[[#This Row],[DATUM ZAVRŠETKA OPERACIJE]]&gt;DATE(2024,12,31),"u provedbi","završen")</f>
        <v>završen</v>
      </c>
      <c r="K4030" s="55" t="s">
        <v>36</v>
      </c>
      <c r="L4030" s="67" t="s">
        <v>36</v>
      </c>
      <c r="M4030" s="58">
        <v>0.85</v>
      </c>
      <c r="N4030" s="58">
        <v>0.15</v>
      </c>
      <c r="O4030" s="59">
        <f>Ugovori_OPULJP3[[#This Row],[Bespovratna sredstva - Ukupno (EU+Nac) HRK
= Ukupna ugovorena vrijednost bespovratnih sredstava]]*Ugovori_OPULJP3[[#This Row],[EU STOPA SUFINANCIRANJA %
EU CO-FINANCING RATE %]]</f>
        <v>260312.5</v>
      </c>
      <c r="P4030" s="60">
        <f>Ugovori_OPULJP3[[#This Row],[Bespovratna sredstva - EU dio - HRK]]/7.5345</f>
        <v>34549.40606543234</v>
      </c>
      <c r="Q4030" s="59">
        <f>Ugovori_OPULJP3[[#This Row],[Bespovratna sredstva - Ukupno (EU+Nac) HRK
= Ukupna ugovorena vrijednost bespovratnih sredstava]]*Ugovori_OPULJP3[[#This Row],[STOPA NACIONALNOG SUFINANCIRANJA %]]</f>
        <v>45937.5</v>
      </c>
      <c r="R4030" s="60">
        <f>Ugovori_OPULJP3[[#This Row],[Bespovratna sredstva - Nacionalni dio - HRK]]/7.5345</f>
        <v>6096.9540115468844</v>
      </c>
      <c r="S4030" s="59">
        <v>306250</v>
      </c>
      <c r="T4030" s="60">
        <f>Ugovori_OPULJP3[[#This Row],[Bespovratna sredstva - Ukupno (EU+Nac) HRK
= Ukupna ugovorena vrijednost bespovratnih sredstava]]/7.5345</f>
        <v>40646.360076979225</v>
      </c>
      <c r="U4030" s="59">
        <v>0</v>
      </c>
      <c r="V4030" s="60">
        <f>Ugovori_OPULJP3[[#This Row],[Javni doprinos korisnika - HRK]]/7.5345</f>
        <v>0</v>
      </c>
      <c r="W4030" s="59">
        <v>0</v>
      </c>
      <c r="X4030" s="60">
        <f>Ugovori_OPULJP3[[#This Row],[Privatni doprinos korisnika - HRK]]/7.5345</f>
        <v>0</v>
      </c>
      <c r="Y4030" s="61">
        <v>306250</v>
      </c>
      <c r="Z4030" s="62">
        <f>Ugovori_OPULJP3[[#This Row],[UKUPNI PRIHVATLJIVI IZDACI
TOTAL ELIGIBLE EXPENDITURE
= Bespovratna sredstva ukupno + doprinos korisnika
= Ukupni prihvatljivi troškovi
= Ukupna ugovorena vrijednost projekta HRK]]/7.5345</f>
        <v>40646.360076979225</v>
      </c>
      <c r="AA4030" s="53" t="s">
        <v>37</v>
      </c>
      <c r="AB4030" s="53" t="s">
        <v>34</v>
      </c>
      <c r="AC4030" s="42" t="s">
        <v>14651</v>
      </c>
      <c r="AD4030" s="52" t="s">
        <v>14626</v>
      </c>
    </row>
    <row r="4031" spans="1:30" ht="88.5" customHeight="1" x14ac:dyDescent="0.2">
      <c r="A4031" s="50" t="s">
        <v>14652</v>
      </c>
      <c r="B4031" s="51" t="s">
        <v>14585</v>
      </c>
      <c r="C4031" s="52" t="s">
        <v>14624</v>
      </c>
      <c r="D4031" s="52" t="s">
        <v>14625</v>
      </c>
      <c r="E4031" s="53" t="s">
        <v>33</v>
      </c>
      <c r="F4031" s="54" t="s">
        <v>714</v>
      </c>
      <c r="G4031" s="54" t="s">
        <v>714</v>
      </c>
      <c r="H4031" s="56">
        <v>42370</v>
      </c>
      <c r="I4031" s="56">
        <v>43100</v>
      </c>
      <c r="J4031" s="57" t="str">
        <f>IF(Ugovori_OPULJP3[[#This Row],[DATUM ZAVRŠETKA OPERACIJE]]&gt;DATE(2024,12,31),"u provedbi","završen")</f>
        <v>završen</v>
      </c>
      <c r="K4031" s="55" t="s">
        <v>36</v>
      </c>
      <c r="L4031" s="67" t="s">
        <v>36</v>
      </c>
      <c r="M4031" s="58">
        <v>0.85</v>
      </c>
      <c r="N4031" s="58">
        <v>0.15</v>
      </c>
      <c r="O4031" s="59">
        <f>Ugovori_OPULJP3[[#This Row],[Bespovratna sredstva - Ukupno (EU+Nac) HRK
= Ukupna ugovorena vrijednost bespovratnih sredstava]]*Ugovori_OPULJP3[[#This Row],[EU STOPA SUFINANCIRANJA %
EU CO-FINANCING RATE %]]</f>
        <v>340000</v>
      </c>
      <c r="P4031" s="60">
        <f>Ugovori_OPULJP3[[#This Row],[Bespovratna sredstva - EU dio - HRK]]/7.5345</f>
        <v>45125.754860972855</v>
      </c>
      <c r="Q4031" s="59">
        <f>Ugovori_OPULJP3[[#This Row],[Bespovratna sredstva - Ukupno (EU+Nac) HRK
= Ukupna ugovorena vrijednost bespovratnih sredstava]]*Ugovori_OPULJP3[[#This Row],[STOPA NACIONALNOG SUFINANCIRANJA %]]</f>
        <v>60000</v>
      </c>
      <c r="R4031" s="60">
        <f>Ugovori_OPULJP3[[#This Row],[Bespovratna sredstva - Nacionalni dio - HRK]]/7.5345</f>
        <v>7963.3685048775624</v>
      </c>
      <c r="S4031" s="59">
        <v>400000</v>
      </c>
      <c r="T4031" s="60">
        <f>Ugovori_OPULJP3[[#This Row],[Bespovratna sredstva - Ukupno (EU+Nac) HRK
= Ukupna ugovorena vrijednost bespovratnih sredstava]]/7.5345</f>
        <v>53089.123365850421</v>
      </c>
      <c r="U4031" s="59">
        <v>0</v>
      </c>
      <c r="V4031" s="60">
        <f>Ugovori_OPULJP3[[#This Row],[Javni doprinos korisnika - HRK]]/7.5345</f>
        <v>0</v>
      </c>
      <c r="W4031" s="59">
        <v>0</v>
      </c>
      <c r="X4031" s="60">
        <f>Ugovori_OPULJP3[[#This Row],[Privatni doprinos korisnika - HRK]]/7.5345</f>
        <v>0</v>
      </c>
      <c r="Y4031" s="61">
        <v>400000</v>
      </c>
      <c r="Z4031" s="62">
        <f>Ugovori_OPULJP3[[#This Row],[UKUPNI PRIHVATLJIVI IZDACI
TOTAL ELIGIBLE EXPENDITURE
= Bespovratna sredstva ukupno + doprinos korisnika
= Ukupni prihvatljivi troškovi
= Ukupna ugovorena vrijednost projekta HRK]]/7.5345</f>
        <v>53089.123365850421</v>
      </c>
      <c r="AA4031" s="53" t="s">
        <v>37</v>
      </c>
      <c r="AB4031" s="53" t="s">
        <v>34</v>
      </c>
      <c r="AC4031" s="42" t="s">
        <v>14653</v>
      </c>
      <c r="AD4031" s="52" t="s">
        <v>14626</v>
      </c>
    </row>
    <row r="4032" spans="1:30" ht="88.5" customHeight="1" x14ac:dyDescent="0.2">
      <c r="A4032" s="50" t="s">
        <v>14654</v>
      </c>
      <c r="B4032" s="51" t="s">
        <v>14585</v>
      </c>
      <c r="C4032" s="52" t="s">
        <v>14624</v>
      </c>
      <c r="D4032" s="52" t="s">
        <v>14625</v>
      </c>
      <c r="E4032" s="53" t="s">
        <v>33</v>
      </c>
      <c r="F4032" s="54" t="s">
        <v>14655</v>
      </c>
      <c r="G4032" s="54" t="s">
        <v>714</v>
      </c>
      <c r="H4032" s="56">
        <v>42370</v>
      </c>
      <c r="I4032" s="56">
        <v>43830</v>
      </c>
      <c r="J4032" s="57" t="str">
        <f>IF(Ugovori_OPULJP3[[#This Row],[DATUM ZAVRŠETKA OPERACIJE]]&gt;DATE(2024,12,31),"u provedbi","završen")</f>
        <v>završen</v>
      </c>
      <c r="K4032" s="55" t="s">
        <v>36</v>
      </c>
      <c r="L4032" s="67" t="s">
        <v>36</v>
      </c>
      <c r="M4032" s="58">
        <v>0.85</v>
      </c>
      <c r="N4032" s="58">
        <v>0.15</v>
      </c>
      <c r="O4032" s="59">
        <f>Ugovori_OPULJP3[[#This Row],[Bespovratna sredstva - Ukupno (EU+Nac) HRK
= Ukupna ugovorena vrijednost bespovratnih sredstava]]*Ugovori_OPULJP3[[#This Row],[EU STOPA SUFINANCIRANJA %
EU CO-FINANCING RATE %]]</f>
        <v>440937.5</v>
      </c>
      <c r="P4032" s="60">
        <f>Ugovori_OPULJP3[[#This Row],[Bespovratna sredstva - EU dio - HRK]]/7.5345</f>
        <v>58522.463335324173</v>
      </c>
      <c r="Q4032" s="59">
        <f>Ugovori_OPULJP3[[#This Row],[Bespovratna sredstva - Ukupno (EU+Nac) HRK
= Ukupna ugovorena vrijednost bespovratnih sredstava]]*Ugovori_OPULJP3[[#This Row],[STOPA NACIONALNOG SUFINANCIRANJA %]]</f>
        <v>77812.5</v>
      </c>
      <c r="R4032" s="60">
        <f>Ugovori_OPULJP3[[#This Row],[Bespovratna sredstva - Nacionalni dio - HRK]]/7.5345</f>
        <v>10327.493529763089</v>
      </c>
      <c r="S4032" s="59">
        <v>518750</v>
      </c>
      <c r="T4032" s="60">
        <f>Ugovori_OPULJP3[[#This Row],[Bespovratna sredstva - Ukupno (EU+Nac) HRK
= Ukupna ugovorena vrijednost bespovratnih sredstava]]/7.5345</f>
        <v>68849.956865087268</v>
      </c>
      <c r="U4032" s="59">
        <v>0</v>
      </c>
      <c r="V4032" s="60">
        <f>Ugovori_OPULJP3[[#This Row],[Javni doprinos korisnika - HRK]]/7.5345</f>
        <v>0</v>
      </c>
      <c r="W4032" s="59">
        <v>0</v>
      </c>
      <c r="X4032" s="60">
        <f>Ugovori_OPULJP3[[#This Row],[Privatni doprinos korisnika - HRK]]/7.5345</f>
        <v>0</v>
      </c>
      <c r="Y4032" s="61">
        <v>518750</v>
      </c>
      <c r="Z4032" s="62">
        <f>Ugovori_OPULJP3[[#This Row],[UKUPNI PRIHVATLJIVI IZDACI
TOTAL ELIGIBLE EXPENDITURE
= Bespovratna sredstva ukupno + doprinos korisnika
= Ukupni prihvatljivi troškovi
= Ukupna ugovorena vrijednost projekta HRK]]/7.5345</f>
        <v>68849.956865087268</v>
      </c>
      <c r="AA4032" s="53" t="s">
        <v>37</v>
      </c>
      <c r="AB4032" s="53" t="s">
        <v>34</v>
      </c>
      <c r="AC4032" s="42" t="s">
        <v>14656</v>
      </c>
      <c r="AD4032" s="52" t="s">
        <v>14626</v>
      </c>
    </row>
    <row r="4033" spans="1:30" ht="88.5" customHeight="1" x14ac:dyDescent="0.2">
      <c r="A4033" s="50" t="s">
        <v>14657</v>
      </c>
      <c r="B4033" s="51" t="s">
        <v>14585</v>
      </c>
      <c r="C4033" s="52" t="s">
        <v>14624</v>
      </c>
      <c r="D4033" s="52" t="s">
        <v>14625</v>
      </c>
      <c r="E4033" s="53" t="s">
        <v>33</v>
      </c>
      <c r="F4033" s="54" t="s">
        <v>12173</v>
      </c>
      <c r="G4033" s="54" t="s">
        <v>12173</v>
      </c>
      <c r="H4033" s="56">
        <v>42370</v>
      </c>
      <c r="I4033" s="56">
        <v>43100</v>
      </c>
      <c r="J4033" s="57" t="str">
        <f>IF(Ugovori_OPULJP3[[#This Row],[DATUM ZAVRŠETKA OPERACIJE]]&gt;DATE(2024,12,31),"u provedbi","završen")</f>
        <v>završen</v>
      </c>
      <c r="K4033" s="55" t="s">
        <v>36</v>
      </c>
      <c r="L4033" s="67" t="s">
        <v>36</v>
      </c>
      <c r="M4033" s="58">
        <v>0.85</v>
      </c>
      <c r="N4033" s="58">
        <v>0.15</v>
      </c>
      <c r="O4033" s="59">
        <f>Ugovori_OPULJP3[[#This Row],[Bespovratna sredstva - Ukupno (EU+Nac) HRK
= Ukupna ugovorena vrijednost bespovratnih sredstava]]*Ugovori_OPULJP3[[#This Row],[EU STOPA SUFINANCIRANJA %
EU CO-FINANCING RATE %]]</f>
        <v>143555.82</v>
      </c>
      <c r="P4033" s="60">
        <f>Ugovori_OPULJP3[[#This Row],[Bespovratna sredstva - EU dio - HRK]]/7.5345</f>
        <v>19053.131594664545</v>
      </c>
      <c r="Q4033" s="59">
        <f>Ugovori_OPULJP3[[#This Row],[Bespovratna sredstva - Ukupno (EU+Nac) HRK
= Ukupna ugovorena vrijednost bespovratnih sredstava]]*Ugovori_OPULJP3[[#This Row],[STOPA NACIONALNOG SUFINANCIRANJA %]]</f>
        <v>25333.38</v>
      </c>
      <c r="R4033" s="60">
        <f>Ugovori_OPULJP3[[#This Row],[Bespovratna sredstva - Nacionalni dio - HRK]]/7.5345</f>
        <v>3362.3173402349194</v>
      </c>
      <c r="S4033" s="59">
        <v>168889.2</v>
      </c>
      <c r="T4033" s="60">
        <f>Ugovori_OPULJP3[[#This Row],[Bespovratna sredstva - Ukupno (EU+Nac) HRK
= Ukupna ugovorena vrijednost bespovratnih sredstava]]/7.5345</f>
        <v>22415.448934899461</v>
      </c>
      <c r="U4033" s="59">
        <v>0</v>
      </c>
      <c r="V4033" s="60">
        <f>Ugovori_OPULJP3[[#This Row],[Javni doprinos korisnika - HRK]]/7.5345</f>
        <v>0</v>
      </c>
      <c r="W4033" s="59">
        <v>0</v>
      </c>
      <c r="X4033" s="60">
        <f>Ugovori_OPULJP3[[#This Row],[Privatni doprinos korisnika - HRK]]/7.5345</f>
        <v>0</v>
      </c>
      <c r="Y4033" s="61">
        <v>168889.2</v>
      </c>
      <c r="Z4033" s="62">
        <f>Ugovori_OPULJP3[[#This Row],[UKUPNI PRIHVATLJIVI IZDACI
TOTAL ELIGIBLE EXPENDITURE
= Bespovratna sredstva ukupno + doprinos korisnika
= Ukupni prihvatljivi troškovi
= Ukupna ugovorena vrijednost projekta HRK]]/7.5345</f>
        <v>22415.448934899461</v>
      </c>
      <c r="AA4033" s="53" t="s">
        <v>37</v>
      </c>
      <c r="AB4033" s="53" t="s">
        <v>34</v>
      </c>
      <c r="AC4033" s="42" t="s">
        <v>14658</v>
      </c>
      <c r="AD4033" s="52" t="s">
        <v>14626</v>
      </c>
    </row>
    <row r="4034" spans="1:30" ht="88.5" customHeight="1" x14ac:dyDescent="0.2">
      <c r="A4034" s="50" t="s">
        <v>14659</v>
      </c>
      <c r="B4034" s="51" t="s">
        <v>14585</v>
      </c>
      <c r="C4034" s="52" t="s">
        <v>14660</v>
      </c>
      <c r="D4034" s="52" t="s">
        <v>14625</v>
      </c>
      <c r="E4034" s="53" t="s">
        <v>33</v>
      </c>
      <c r="F4034" s="54" t="s">
        <v>14661</v>
      </c>
      <c r="G4034" s="54" t="s">
        <v>14662</v>
      </c>
      <c r="H4034" s="56">
        <v>42856</v>
      </c>
      <c r="I4034" s="56">
        <v>44196</v>
      </c>
      <c r="J4034" s="57" t="str">
        <f>IF(Ugovori_OPULJP3[[#This Row],[DATUM ZAVRŠETKA OPERACIJE]]&gt;DATE(2024,12,31),"u provedbi","završen")</f>
        <v>završen</v>
      </c>
      <c r="K4034" s="55" t="s">
        <v>36</v>
      </c>
      <c r="L4034" s="67" t="s">
        <v>36</v>
      </c>
      <c r="M4034" s="58">
        <v>0.85</v>
      </c>
      <c r="N4034" s="58">
        <v>0.15</v>
      </c>
      <c r="O4034" s="59">
        <f>Ugovori_OPULJP3[[#This Row],[Bespovratna sredstva - Ukupno (EU+Nac) HRK
= Ukupna ugovorena vrijednost bespovratnih sredstava]]*Ugovori_OPULJP3[[#This Row],[EU STOPA SUFINANCIRANJA %
EU CO-FINANCING RATE %]]</f>
        <v>1921850</v>
      </c>
      <c r="P4034" s="60">
        <f>Ugovori_OPULJP3[[#This Row],[Bespovratna sredstva - EU dio - HRK]]/7.5345</f>
        <v>255073.32935164907</v>
      </c>
      <c r="Q4034" s="59">
        <f>Ugovori_OPULJP3[[#This Row],[Bespovratna sredstva - Ukupno (EU+Nac) HRK
= Ukupna ugovorena vrijednost bespovratnih sredstava]]*Ugovori_OPULJP3[[#This Row],[STOPA NACIONALNOG SUFINANCIRANJA %]]</f>
        <v>339150</v>
      </c>
      <c r="R4034" s="60">
        <f>Ugovori_OPULJP3[[#This Row],[Bespovratna sredstva - Nacionalni dio - HRK]]/7.5345</f>
        <v>45012.940473820425</v>
      </c>
      <c r="S4034" s="59">
        <v>2261000</v>
      </c>
      <c r="T4034" s="60">
        <f>Ugovori_OPULJP3[[#This Row],[Bespovratna sredstva - Ukupno (EU+Nac) HRK
= Ukupna ugovorena vrijednost bespovratnih sredstava]]/7.5345</f>
        <v>300086.26982546947</v>
      </c>
      <c r="U4034" s="59">
        <v>0</v>
      </c>
      <c r="V4034" s="60">
        <f>Ugovori_OPULJP3[[#This Row],[Javni doprinos korisnika - HRK]]/7.5345</f>
        <v>0</v>
      </c>
      <c r="W4034" s="59">
        <v>0</v>
      </c>
      <c r="X4034" s="60">
        <f>Ugovori_OPULJP3[[#This Row],[Privatni doprinos korisnika - HRK]]/7.5345</f>
        <v>0</v>
      </c>
      <c r="Y4034" s="61">
        <v>2261000</v>
      </c>
      <c r="Z4034" s="62">
        <f>Ugovori_OPULJP3[[#This Row],[UKUPNI PRIHVATLJIVI IZDACI
TOTAL ELIGIBLE EXPENDITURE
= Bespovratna sredstva ukupno + doprinos korisnika
= Ukupni prihvatljivi troškovi
= Ukupna ugovorena vrijednost projekta HRK]]/7.5345</f>
        <v>300086.26982546947</v>
      </c>
      <c r="AA4034" s="53" t="s">
        <v>37</v>
      </c>
      <c r="AB4034" s="53" t="s">
        <v>34</v>
      </c>
      <c r="AC4034" s="42" t="s">
        <v>14663</v>
      </c>
      <c r="AD4034" s="52" t="s">
        <v>14626</v>
      </c>
    </row>
    <row r="4035" spans="1:30" ht="88.5" customHeight="1" x14ac:dyDescent="0.2">
      <c r="A4035" s="50" t="s">
        <v>14664</v>
      </c>
      <c r="B4035" s="51" t="s">
        <v>14585</v>
      </c>
      <c r="C4035" s="52" t="s">
        <v>14660</v>
      </c>
      <c r="D4035" s="52" t="s">
        <v>14625</v>
      </c>
      <c r="E4035" s="53" t="s">
        <v>33</v>
      </c>
      <c r="F4035" s="54" t="s">
        <v>14665</v>
      </c>
      <c r="G4035" s="54" t="s">
        <v>14666</v>
      </c>
      <c r="H4035" s="56">
        <v>42979</v>
      </c>
      <c r="I4035" s="56">
        <v>43555</v>
      </c>
      <c r="J4035" s="57" t="str">
        <f>IF(Ugovori_OPULJP3[[#This Row],[DATUM ZAVRŠETKA OPERACIJE]]&gt;DATE(2024,12,31),"u provedbi","završen")</f>
        <v>završen</v>
      </c>
      <c r="K4035" s="55" t="s">
        <v>36</v>
      </c>
      <c r="L4035" s="67" t="s">
        <v>36</v>
      </c>
      <c r="M4035" s="58">
        <v>0.85</v>
      </c>
      <c r="N4035" s="58">
        <v>0.15</v>
      </c>
      <c r="O4035" s="59">
        <f>Ugovori_OPULJP3[[#This Row],[Bespovratna sredstva - Ukupno (EU+Nac) HRK
= Ukupna ugovorena vrijednost bespovratnih sredstava]]*Ugovori_OPULJP3[[#This Row],[EU STOPA SUFINANCIRANJA %
EU CO-FINANCING RATE %]]</f>
        <v>167450</v>
      </c>
      <c r="P4035" s="60">
        <f>Ugovori_OPULJP3[[#This Row],[Bespovratna sredstva - EU dio - HRK]]/7.5345</f>
        <v>22224.434269029131</v>
      </c>
      <c r="Q4035" s="59">
        <f>Ugovori_OPULJP3[[#This Row],[Bespovratna sredstva - Ukupno (EU+Nac) HRK
= Ukupna ugovorena vrijednost bespovratnih sredstava]]*Ugovori_OPULJP3[[#This Row],[STOPA NACIONALNOG SUFINANCIRANJA %]]</f>
        <v>29550</v>
      </c>
      <c r="R4035" s="60">
        <f>Ugovori_OPULJP3[[#This Row],[Bespovratna sredstva - Nacionalni dio - HRK]]/7.5345</f>
        <v>3921.9589886521999</v>
      </c>
      <c r="S4035" s="59">
        <v>197000</v>
      </c>
      <c r="T4035" s="60">
        <f>Ugovori_OPULJP3[[#This Row],[Bespovratna sredstva - Ukupno (EU+Nac) HRK
= Ukupna ugovorena vrijednost bespovratnih sredstava]]/7.5345</f>
        <v>26146.393257681331</v>
      </c>
      <c r="U4035" s="59">
        <v>0</v>
      </c>
      <c r="V4035" s="60">
        <f>Ugovori_OPULJP3[[#This Row],[Javni doprinos korisnika - HRK]]/7.5345</f>
        <v>0</v>
      </c>
      <c r="W4035" s="59">
        <v>0</v>
      </c>
      <c r="X4035" s="60">
        <f>Ugovori_OPULJP3[[#This Row],[Privatni doprinos korisnika - HRK]]/7.5345</f>
        <v>0</v>
      </c>
      <c r="Y4035" s="61">
        <v>197000</v>
      </c>
      <c r="Z4035" s="62">
        <f>Ugovori_OPULJP3[[#This Row],[UKUPNI PRIHVATLJIVI IZDACI
TOTAL ELIGIBLE EXPENDITURE
= Bespovratna sredstva ukupno + doprinos korisnika
= Ukupni prihvatljivi troškovi
= Ukupna ugovorena vrijednost projekta HRK]]/7.5345</f>
        <v>26146.393257681331</v>
      </c>
      <c r="AA4035" s="53" t="s">
        <v>37</v>
      </c>
      <c r="AB4035" s="53" t="s">
        <v>34</v>
      </c>
      <c r="AC4035" s="42" t="s">
        <v>14667</v>
      </c>
      <c r="AD4035" s="52" t="s">
        <v>14626</v>
      </c>
    </row>
    <row r="4036" spans="1:30" ht="88.5" customHeight="1" x14ac:dyDescent="0.2">
      <c r="A4036" s="75" t="s">
        <v>14668</v>
      </c>
      <c r="B4036" s="123" t="s">
        <v>14669</v>
      </c>
      <c r="C4036" s="65" t="s">
        <v>14670</v>
      </c>
      <c r="D4036" s="96" t="s">
        <v>14671</v>
      </c>
      <c r="E4036" s="66" t="s">
        <v>33</v>
      </c>
      <c r="F4036" s="71" t="s">
        <v>14672</v>
      </c>
      <c r="G4036" s="71" t="s">
        <v>34</v>
      </c>
      <c r="H4036" s="68">
        <v>43891</v>
      </c>
      <c r="I4036" s="68">
        <v>44742</v>
      </c>
      <c r="J4036" s="57" t="str">
        <f>IF(Ugovori_OPULJP3[[#This Row],[DATUM ZAVRŠETKA OPERACIJE]]&gt;DATE(2024,12,31),"u provedbi","završen")</f>
        <v>završen</v>
      </c>
      <c r="K4036" s="76" t="s">
        <v>35</v>
      </c>
      <c r="L4036" s="76" t="s">
        <v>36</v>
      </c>
      <c r="M4036" s="95" t="s">
        <v>14673</v>
      </c>
      <c r="N4036" s="58">
        <v>0</v>
      </c>
      <c r="O4036" s="32">
        <v>4219320000</v>
      </c>
      <c r="P4036" s="60">
        <f>Ugovori_OPULJP3[[#This Row],[Bespovratna sredstva - EU dio - HRK]]/7.5345</f>
        <v>560000000</v>
      </c>
      <c r="Q4036" s="59">
        <f>Ugovori_OPULJP3[[#This Row],[Bespovratna sredstva - Ukupno (EU+Nac) HRK
= Ukupna ugovorena vrijednost bespovratnih sredstava]]*Ugovori_OPULJP3[[#This Row],[STOPA NACIONALNOG SUFINANCIRANJA %]]</f>
        <v>0</v>
      </c>
      <c r="R4036" s="60">
        <f>Ugovori_OPULJP3[[#This Row],[Bespovratna sredstva - Nacionalni dio - HRK]]/7.5345</f>
        <v>0</v>
      </c>
      <c r="S4036" s="59">
        <v>4219320000</v>
      </c>
      <c r="T4036" s="60">
        <f>Ugovori_OPULJP3[[#This Row],[Bespovratna sredstva - Ukupno (EU+Nac) HRK
= Ukupna ugovorena vrijednost bespovratnih sredstava]]/7.5345</f>
        <v>560000000</v>
      </c>
      <c r="U4036" s="59">
        <v>0</v>
      </c>
      <c r="V4036" s="60">
        <f>Ugovori_OPULJP3[[#This Row],[Javni doprinos korisnika - HRK]]/7.5345</f>
        <v>0</v>
      </c>
      <c r="W4036" s="59">
        <v>0</v>
      </c>
      <c r="X4036" s="60">
        <f>Ugovori_OPULJP3[[#This Row],[Privatni doprinos korisnika - HRK]]/7.5345</f>
        <v>0</v>
      </c>
      <c r="Y4036" s="35">
        <v>4219320000</v>
      </c>
      <c r="Z4036" s="62">
        <f>Ugovori_OPULJP3[[#This Row],[UKUPNI PRIHVATLJIVI IZDACI
TOTAL ELIGIBLE EXPENDITURE
= Bespovratna sredstva ukupno + doprinos korisnika
= Ukupni prihvatljivi troškovi
= Ukupna ugovorena vrijednost projekta HRK]]/7.5345</f>
        <v>560000000</v>
      </c>
      <c r="AA4036" s="66" t="s">
        <v>37</v>
      </c>
      <c r="AB4036" s="66" t="s">
        <v>34</v>
      </c>
      <c r="AC4036" s="40" t="s">
        <v>14674</v>
      </c>
      <c r="AD4036" s="72" t="s">
        <v>14675</v>
      </c>
    </row>
    <row r="4037" spans="1:30" x14ac:dyDescent="0.2">
      <c r="A4037" s="50">
        <f>SUBTOTAL(103,Ugovori_OPULJP3[ŠIFRA UGOVORA
CONTRACT CODE])</f>
        <v>4033</v>
      </c>
      <c r="B4037" s="51"/>
      <c r="C4037" s="52"/>
      <c r="D4037" s="53"/>
      <c r="E4037" s="53" cm="1">
        <f t="array" ref="E4037">SUMPRODUCT(--(FREQUENCY(MATCH(E4:E4036,E4:E4036,0),ROW(E4:E4036)-ROW(E4)+1)&gt;0))</f>
        <v>5</v>
      </c>
      <c r="F4037" s="53"/>
      <c r="G4037" s="55" cm="1">
        <f t="array" ref="G4037">SUMPRODUCT(--(FREQUENCY(MATCH(G4:G4036,G4:G4036,0),ROW(G4:G4036)-ROW(G4)+1)&gt;0))</f>
        <v>2068</v>
      </c>
      <c r="H4037" s="56"/>
      <c r="I4037" s="56"/>
      <c r="J4037" s="57"/>
      <c r="K4037" s="55"/>
      <c r="L4037" s="55"/>
      <c r="M4037" s="130"/>
      <c r="N4037" s="130"/>
      <c r="O4037" s="91">
        <f>SUBTOTAL(109,Ugovori_OPULJP3[Bespovratna sredstva - EU dio - HRK])</f>
        <v>19037928457.591789</v>
      </c>
      <c r="P4037" s="131">
        <f>SUBTOTAL(109,Ugovori_OPULJP3[Bespovratna sredstva - EU dio - EUR])</f>
        <v>2526767331.2883062</v>
      </c>
      <c r="Q4037" s="91">
        <f>SUBTOTAL(109,Ugovori_OPULJP3[Bespovratna sredstva - Nacionalni dio - HRK])</f>
        <v>2469386631.0069056</v>
      </c>
      <c r="R4037" s="131">
        <f>SUBTOTAL(109,Ugovori_OPULJP3[Bespovratna sredstva - Nacionalni dio - EUR])</f>
        <v>327743928.72876674</v>
      </c>
      <c r="S4037" s="91">
        <f>SUBTOTAL(109,Ugovori_OPULJP3[Bespovratna sredstva - Ukupno (EU+Nac) HRK
= Ukupna ugovorena vrijednost bespovratnih sredstava])</f>
        <v>21507315088.598694</v>
      </c>
      <c r="T4037" s="131">
        <f>SUBTOTAL(109,Ugovori_OPULJP3[Bespovratna sredstva - Ukupno (EU+Nac) EUR
= Ukupna ugovorena vrijednost bespovratnih sredstava])</f>
        <v>2854511260.0170817</v>
      </c>
      <c r="U4037" s="91">
        <f>SUBTOTAL(109,Ugovori_OPULJP3[Javni doprinos korisnika - HRK])</f>
        <v>199602677.62000003</v>
      </c>
      <c r="V4037" s="131">
        <f>SUBTOTAL(109,Ugovori_OPULJP3[Javni doprinos korisnika - EUR])</f>
        <v>26491827.940805614</v>
      </c>
      <c r="W4037" s="91">
        <f>SUBTOTAL(109,Ugovori_OPULJP3[Privatni doprinos korisnika - HRK])</f>
        <v>5654161.7400000002</v>
      </c>
      <c r="X4037" s="131">
        <f>SUBTOTAL(109,Ugovori_OPULJP3[Privatni doprinos korisnika - EUR])</f>
        <v>750436.2253633287</v>
      </c>
      <c r="Y4037" s="91">
        <f>SUBTOTAL(109,Ugovori_OPULJP3[UKUPNI PRIHVATLJIVI IZDACI
TOTAL ELIGIBLE EXPENDITURE
= Bespovratna sredstva ukupno + doprinos korisnika
= Ukupni prihvatljivi troškovi
= Ukupna ugovorena vrijednost projekta HRK])</f>
        <v>21712571927.958683</v>
      </c>
      <c r="Z4037" s="131">
        <f>SUBTOTAL(109,Ugovori_OPULJP3[UKUPNI PRIHVATLJIVI IZDACI
TOTAL ELIGIBLE EXPENDITURE
= Bespovratna sredstva ukupno + doprinos korisnika
= Ukupni prihvatljivi troškovi
= Ukupna ugovorena vrijednost projekta EUR])</f>
        <v>2881753524.1832519</v>
      </c>
      <c r="AA4037" s="53"/>
      <c r="AB4037" s="53"/>
      <c r="AC4037" s="52"/>
      <c r="AD4037" s="52"/>
    </row>
    <row r="4038" spans="1:30" x14ac:dyDescent="0.2">
      <c r="A4038" s="4"/>
      <c r="T4038" s="17"/>
      <c r="V4038" s="17"/>
      <c r="X4038" s="17"/>
      <c r="Z4038" s="17"/>
    </row>
    <row r="4039" spans="1:30" customFormat="1" ht="15" x14ac:dyDescent="0.25">
      <c r="O4039" s="34"/>
      <c r="Q4039" s="34"/>
      <c r="S4039" s="34"/>
      <c r="T4039" s="132"/>
      <c r="U4039" s="34"/>
      <c r="W4039" s="34"/>
      <c r="Y4039" s="34"/>
    </row>
    <row r="4040" spans="1:30" x14ac:dyDescent="0.2">
      <c r="A4040" s="26"/>
    </row>
    <row r="4041" spans="1:30" x14ac:dyDescent="0.2">
      <c r="A4041" s="26"/>
      <c r="B4041" s="11"/>
    </row>
    <row r="4042" spans="1:30" ht="15.75" customHeight="1" x14ac:dyDescent="0.2">
      <c r="A4042" s="11"/>
      <c r="B4042" s="11"/>
      <c r="C4042" s="11"/>
      <c r="D4042" s="11"/>
      <c r="E4042" s="11"/>
    </row>
    <row r="4043" spans="1:30" x14ac:dyDescent="0.2">
      <c r="A4043" s="26"/>
      <c r="B4043" s="11"/>
    </row>
    <row r="4044" spans="1:30" ht="15" customHeight="1" x14ac:dyDescent="0.2">
      <c r="A4044" s="26"/>
      <c r="B4044" s="11"/>
    </row>
    <row r="4045" spans="1:30" ht="15" customHeight="1" x14ac:dyDescent="0.2">
      <c r="A4045" s="26"/>
      <c r="B4045" s="11"/>
      <c r="I4045" s="133"/>
    </row>
    <row r="4046" spans="1:30" x14ac:dyDescent="0.2">
      <c r="A4046" s="26"/>
      <c r="B4046" s="11"/>
    </row>
    <row r="4047" spans="1:30" x14ac:dyDescent="0.2">
      <c r="A4047" s="26"/>
      <c r="B4047" s="11"/>
    </row>
    <row r="4048" spans="1:30" x14ac:dyDescent="0.2">
      <c r="A4048" s="26"/>
      <c r="B4048" s="11"/>
    </row>
    <row r="4049" spans="1:2" x14ac:dyDescent="0.2">
      <c r="B4049" s="11"/>
    </row>
    <row r="4050" spans="1:2" x14ac:dyDescent="0.2">
      <c r="A4050" s="26"/>
      <c r="B4050" s="11"/>
    </row>
    <row r="4051" spans="1:2" x14ac:dyDescent="0.2">
      <c r="B4051" s="11"/>
    </row>
    <row r="4052" spans="1:2" x14ac:dyDescent="0.2">
      <c r="A4052" s="26"/>
      <c r="B4052" s="11"/>
    </row>
    <row r="4053" spans="1:2" x14ac:dyDescent="0.2">
      <c r="A4053" s="26"/>
      <c r="B4053" s="11"/>
    </row>
    <row r="4054" spans="1:2" x14ac:dyDescent="0.2">
      <c r="A4054" s="26"/>
      <c r="B4054" s="11"/>
    </row>
    <row r="4055" spans="1:2" x14ac:dyDescent="0.2">
      <c r="A4055" s="26"/>
      <c r="B4055" s="11"/>
    </row>
    <row r="4056" spans="1:2" x14ac:dyDescent="0.2">
      <c r="A4056" s="26"/>
      <c r="B4056" s="11"/>
    </row>
    <row r="4057" spans="1:2" x14ac:dyDescent="0.2">
      <c r="A4057" s="26"/>
      <c r="B4057" s="11"/>
    </row>
    <row r="4058" spans="1:2" x14ac:dyDescent="0.2">
      <c r="A4058" s="26"/>
      <c r="B4058" s="11"/>
    </row>
    <row r="4059" spans="1:2" x14ac:dyDescent="0.2">
      <c r="A4059" s="26"/>
      <c r="B4059" s="11"/>
    </row>
    <row r="4060" spans="1:2" x14ac:dyDescent="0.2">
      <c r="A4060" s="26"/>
      <c r="B4060" s="11"/>
    </row>
    <row r="4061" spans="1:2" x14ac:dyDescent="0.2">
      <c r="A4061" s="26"/>
      <c r="B4061" s="11"/>
    </row>
    <row r="4062" spans="1:2" x14ac:dyDescent="0.2">
      <c r="A4062" s="26"/>
      <c r="B4062" s="11"/>
    </row>
    <row r="4063" spans="1:2" x14ac:dyDescent="0.2">
      <c r="A4063" s="26"/>
      <c r="B4063" s="11"/>
    </row>
    <row r="4064" spans="1:2" x14ac:dyDescent="0.2">
      <c r="A4064" s="26"/>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row>
    <row r="4079" spans="1:2" x14ac:dyDescent="0.2">
      <c r="A4079" s="26"/>
    </row>
    <row r="4080" spans="1:2"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7"/>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sheetData>
  <mergeCells count="2">
    <mergeCell ref="A1:AD1"/>
    <mergeCell ref="A2:AD2"/>
  </mergeCells>
  <conditionalFormatting sqref="B4051:G4051 A4052:G4081 A4043:G4050">
    <cfRule type="duplicateValues" dxfId="0" priority="3"/>
  </conditionalFormatting>
  <dataValidations count="1">
    <dataValidation type="date" allowBlank="1" showInputMessage="1" showErrorMessage="1" sqref="I1913:I1915 I1917:I1918 I1920:I1921 I1924:I1928 I371:I436 I1930:I2002 H2598:I2622 H3473:I3474 I1669:I1728 I4:I16 I18:I369 I438:I975 I977:I1098 I1100:I1604 I1606:I1667 I1730:I1842 I1844:I1854 H4:H1868 I1856:I1904 H1870:H2049 I1907:I1911 I2004:I2129 I2131:I2203 H2051:H2296 I2205:I2296" xr:uid="{23A9883F-77F2-4BD3-B7F7-4B58BD5342DD}">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Status Ugovora OPULJP_31122025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2024-10-10T11:44:38Z</dcterms:created>
  <dcterms:modified xsi:type="dcterms:W3CDTF">2026-01-16T13:15:08Z</dcterms:modified>
  <cp:category/>
  <cp:contentStatus/>
</cp:coreProperties>
</file>